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Hannah\Desktop\stajki\hh\Газпром цпс\Источники\"/>
    </mc:Choice>
  </mc:AlternateContent>
  <bookViews>
    <workbookView xWindow="28680" yWindow="-120" windowWidth="29040" windowHeight="15840" tabRatio="631"/>
  </bookViews>
  <sheets>
    <sheet name="ИД" sheetId="2" r:id="rId1"/>
    <sheet name="Приложение 1 с подряд.поставщ" sheetId="4" state="hidden" r:id="rId2"/>
  </sheets>
  <externalReferences>
    <externalReference r:id="rId3"/>
  </externalReferences>
  <definedNames>
    <definedName name="_xlnm._FilterDatabase" localSheetId="0" hidden="1">ИД!$A$9:$FI$27</definedName>
    <definedName name="_xlnm._FilterDatabase" localSheetId="1" hidden="1">'Приложение 1 с подряд.поставщ'!$A$9:$AL$624</definedName>
    <definedName name="Z_021B432E_D206_4208_B6C3_09AF001F66E9_.wvu.FilterData" localSheetId="0" hidden="1">ИД!$A$9:$FI$22</definedName>
    <definedName name="Z_02BF9AD6_FA7B_4C0C_BC3B_63492FFCFCE8_.wvu.FilterData" localSheetId="0" hidden="1">ИД!$A$9:$FI$22</definedName>
    <definedName name="Z_033D7976_28F6_41C3_8DAC_DB6FC426612E_.wvu.Cols" localSheetId="1" hidden="1">'Приложение 1 с подряд.поставщ'!$N:$N,'Приложение 1 с подряд.поставщ'!$S:$T</definedName>
    <definedName name="Z_033D7976_28F6_41C3_8DAC_DB6FC426612E_.wvu.FilterData" localSheetId="0" hidden="1">ИД!$A$9:$FI$22</definedName>
    <definedName name="Z_033D7976_28F6_41C3_8DAC_DB6FC426612E_.wvu.FilterData" localSheetId="1" hidden="1">'Приложение 1 с подряд.поставщ'!$A$9:$AL$624</definedName>
    <definedName name="Z_03FE9A69_EC29_4FD6_95CB_199EAD8F48EA_.wvu.FilterData" localSheetId="0" hidden="1">ИД!$A$9:$FI$22</definedName>
    <definedName name="Z_05D18E6E_15D6_4528_94EC_1ECE5FC66396_.wvu.Cols" localSheetId="1" hidden="1">'Приложение 1 с подряд.поставщ'!$N:$N,'Приложение 1 с подряд.поставщ'!$S:$T</definedName>
    <definedName name="Z_05D18E6E_15D6_4528_94EC_1ECE5FC66396_.wvu.FilterData" localSheetId="0" hidden="1">ИД!$A$9:$FI$22</definedName>
    <definedName name="Z_05D18E6E_15D6_4528_94EC_1ECE5FC66396_.wvu.FilterData" localSheetId="1" hidden="1">'Приложение 1 с подряд.поставщ'!$A$9:$AL$624</definedName>
    <definedName name="Z_066F9A26_2034_4BAA_ADDB_9E5917570B19_.wvu.FilterData" localSheetId="0" hidden="1">ИД!$A$9:$FI$22</definedName>
    <definedName name="Z_069E91C7_2CC8_4466_996D_20C87D12CE65_.wvu.FilterData" localSheetId="0" hidden="1">ИД!$A$9:$FI$22</definedName>
    <definedName name="Z_06AF9F71_D8AC_4DEA_B671_D4C1C5E0FECA_.wvu.FilterData" localSheetId="0" hidden="1">ИД!$A$9:$FI$22</definedName>
    <definedName name="Z_06BBA3FC_0E39_49AD_B1BD_1034160BC198_.wvu.FilterData" localSheetId="0" hidden="1">ИД!$A$9:$FI$22</definedName>
    <definedName name="Z_070A146D_0CC7_42EB_B0F1_4E55399DB8E0_.wvu.FilterData" localSheetId="0" hidden="1">ИД!$A$9:$FI$22</definedName>
    <definedName name="Z_07C42409_3667_43A5_A6A0_BCB4E9726988_.wvu.FilterData" localSheetId="0" hidden="1">ИД!$A$9:$FI$22</definedName>
    <definedName name="Z_08210FEA_4189_4F4D_913D_1E46E47E6A54_.wvu.FilterData" localSheetId="0" hidden="1">ИД!$A$9:$FI$22</definedName>
    <definedName name="Z_09CE3464_D96F_4BA2_9AD6_0E17D6C49CE4_.wvu.FilterData" localSheetId="0" hidden="1">ИД!$A$9:$FI$22</definedName>
    <definedName name="Z_0A487801_34AA_4305_891E_91D5030864D4_.wvu.FilterData" localSheetId="0" hidden="1">ИД!$A$9:$FI$22</definedName>
    <definedName name="Z_0A70F2D6_C0D4_4DD3_A8C7_5FA56391BF76_.wvu.FilterData" localSheetId="0" hidden="1">ИД!$A$9:$FI$22</definedName>
    <definedName name="Z_0B27C3BE_E4F8_4292_88C9_2359FDBF1253_.wvu.FilterData" localSheetId="0" hidden="1">ИД!$A$9:$FI$22</definedName>
    <definedName name="Z_0BB137DB_4158_4DD8_A39F_2EAB8CB7246C_.wvu.FilterData" localSheetId="0" hidden="1">ИД!$A$9:$FI$22</definedName>
    <definedName name="Z_0C1A9646_A251_43E1_B9F9_ED7E3ECF97D9_.wvu.FilterData" localSheetId="0" hidden="1">ИД!$A$9:$FI$22</definedName>
    <definedName name="Z_0C832D5F_E02D_4D4C_9ABB_D74E74304C15_.wvu.FilterData" localSheetId="0" hidden="1">ИД!$A$9:$FI$22</definedName>
    <definedName name="Z_0CF4CC97_065E_4AE5_B981_B24F2018B6E3_.wvu.Cols" localSheetId="1" hidden="1">'Приложение 1 с подряд.поставщ'!$N:$N,'Приложение 1 с подряд.поставщ'!$S:$T</definedName>
    <definedName name="Z_0CF4CC97_065E_4AE5_B981_B24F2018B6E3_.wvu.FilterData" localSheetId="0" hidden="1">ИД!$A$9:$FI$22</definedName>
    <definedName name="Z_0CF4CC97_065E_4AE5_B981_B24F2018B6E3_.wvu.FilterData" localSheetId="1" hidden="1">'Приложение 1 с подряд.поставщ'!$A$9:$AL$624</definedName>
    <definedName name="Z_0E01BA65_093A_4DAA_BAE1_BC0A45CE5C72_.wvu.FilterData" localSheetId="0" hidden="1">ИД!$A$9:$FI$22</definedName>
    <definedName name="Z_0F5E8796_D61C_4C42_B38C_4512C1A288C8_.wvu.FilterData" localSheetId="0" hidden="1">ИД!$A$9:$FI$22</definedName>
    <definedName name="Z_110D41C7_7740_447A_84D2_CB06C3D2CD97_.wvu.FilterData" localSheetId="0" hidden="1">ИД!$A$9:$FI$22</definedName>
    <definedName name="Z_13250092_116F_4039_923D_4AB601B843CD_.wvu.FilterData" localSheetId="0" hidden="1">ИД!$A$9:$FI$22</definedName>
    <definedName name="Z_145F0D04_0C86_4C72_904F_49EDE27F6B03_.wvu.FilterData" localSheetId="0" hidden="1">ИД!$A$9:$FI$22</definedName>
    <definedName name="Z_14FEB102_DE71_4872_BC1D_D0ABCE191E20_.wvu.FilterData" localSheetId="0" hidden="1">ИД!$A$9:$FI$22</definedName>
    <definedName name="Z_161F9DAC_1912_4D46_AE8F_085825A8953F_.wvu.FilterData" localSheetId="0" hidden="1">ИД!$A$9:$FI$22</definedName>
    <definedName name="Z_16D676BC_AFD2_435E_BBC6_198FAE63D20D_.wvu.FilterData" localSheetId="0" hidden="1">ИД!$A$9:$FI$22</definedName>
    <definedName name="Z_19EFE81C_E17C_4C2E_9AA3_288A0C43515B_.wvu.FilterData" localSheetId="0" hidden="1">ИД!$A$9:$FI$22</definedName>
    <definedName name="Z_1A3E72D7_5E9E_403D_A97E_BEB0F755D2D1_.wvu.FilterData" localSheetId="0" hidden="1">ИД!$A$9:$FI$22</definedName>
    <definedName name="Z_1A8C39F5_0C99_4C21_84FA_A0DEA2957085_.wvu.FilterData" localSheetId="0" hidden="1">ИД!$A$9:$FI$22</definedName>
    <definedName name="Z_1B2E74EB_B70F_446E_BFAA_D22F57E746A8_.wvu.FilterData" localSheetId="0" hidden="1">ИД!$A$9:$FI$22</definedName>
    <definedName name="Z_1BD872F4_354C_4E2D_A2F0_B339F445A3F2_.wvu.FilterData" localSheetId="0" hidden="1">ИД!$A$9:$FI$22</definedName>
    <definedName name="Z_1D2379B7_494B_4B7A_9268_DC5265257087_.wvu.FilterData" localSheetId="0" hidden="1">ИД!$A$9:$FI$22</definedName>
    <definedName name="Z_1EA2FD48_C557_441E_8571_3EE313E61CCE_.wvu.FilterData" localSheetId="0" hidden="1">ИД!$A$9:$FI$22</definedName>
    <definedName name="Z_1EB7B5F4_2D03_4BD1_9614_32405249912C_.wvu.FilterData" localSheetId="0" hidden="1">ИД!$A$9:$FI$22</definedName>
    <definedName name="Z_1F86D033_BECE_4936_935D_3B0FC5CE7F08_.wvu.FilterData" localSheetId="0" hidden="1">ИД!$A$9:$FI$22</definedName>
    <definedName name="Z_204F5F14_6F93_4A65_8322_A6A077AF28D2_.wvu.FilterData" localSheetId="0" hidden="1">ИД!$A$9:$FI$22</definedName>
    <definedName name="Z_20606047_95F7_42E7_905F_B5AC700DC84B_.wvu.FilterData" localSheetId="0" hidden="1">ИД!$A$9:$FI$22</definedName>
    <definedName name="Z_25781D9D_90A7_48B8_AF2B_1DF2FEB05219_.wvu.FilterData" localSheetId="0" hidden="1">ИД!$A$9:$FI$22</definedName>
    <definedName name="Z_25BB826A_035C_41E2_9EBC_EC7007481281_.wvu.Cols" localSheetId="1" hidden="1">'Приложение 1 с подряд.поставщ'!$N:$N,'Приложение 1 с подряд.поставщ'!$S:$T</definedName>
    <definedName name="Z_25BB826A_035C_41E2_9EBC_EC7007481281_.wvu.FilterData" localSheetId="0" hidden="1">ИД!$A$9:$FI$22</definedName>
    <definedName name="Z_25BB826A_035C_41E2_9EBC_EC7007481281_.wvu.FilterData" localSheetId="1" hidden="1">'Приложение 1 с подряд.поставщ'!$A$9:$AL$624</definedName>
    <definedName name="Z_27DA4803_852B_43C0_BC8F_D8534B9F3D2B_.wvu.FilterData" localSheetId="0" hidden="1">ИД!$A$9:$FI$22</definedName>
    <definedName name="Z_28070C47_460A_488F_B392_808C535CAF3D_.wvu.Cols" localSheetId="1" hidden="1">'Приложение 1 с подряд.поставщ'!$N:$N,'Приложение 1 с подряд.поставщ'!$S:$T</definedName>
    <definedName name="Z_28070C47_460A_488F_B392_808C535CAF3D_.wvu.FilterData" localSheetId="0" hidden="1">ИД!$A$9:$FI$22</definedName>
    <definedName name="Z_28070C47_460A_488F_B392_808C535CAF3D_.wvu.FilterData" localSheetId="1" hidden="1">'Приложение 1 с подряд.поставщ'!$A$9:$AL$624</definedName>
    <definedName name="Z_287D327A_1299_466F_A332_77EADE1636C6_.wvu.FilterData" localSheetId="0" hidden="1">ИД!$A$9:$FI$22</definedName>
    <definedName name="Z_295606BD_39D5_42DE_AD91_83FDD3B76557_.wvu.Cols" localSheetId="1" hidden="1">'Приложение 1 с подряд.поставщ'!$N:$N,'Приложение 1 с подряд.поставщ'!$S:$T</definedName>
    <definedName name="Z_295606BD_39D5_42DE_AD91_83FDD3B76557_.wvu.FilterData" localSheetId="0" hidden="1">ИД!$A$9:$FI$22</definedName>
    <definedName name="Z_295606BD_39D5_42DE_AD91_83FDD3B76557_.wvu.FilterData" localSheetId="1" hidden="1">'Приложение 1 с подряд.поставщ'!$A$9:$AL$624</definedName>
    <definedName name="Z_2985C8AD_BEFC_4D14_BBE9_11CAC13EEBE7_.wvu.FilterData" localSheetId="0" hidden="1">ИД!$A$9:$FI$22</definedName>
    <definedName name="Z_29F9FC30_5BF8_41D0_BF7D_6651A533198B_.wvu.FilterData" localSheetId="0" hidden="1">ИД!$A$9:$FI$22</definedName>
    <definedName name="Z_2B05FE66_1810_4737_BD14_DC8119D314E9_.wvu.FilterData" localSheetId="0" hidden="1">ИД!$A$9:$FI$22</definedName>
    <definedName name="Z_2D0C13E9_9AA0_4D73_8FBE_A6D68035DB05_.wvu.FilterData" localSheetId="0" hidden="1">ИД!$A$9:$FI$22</definedName>
    <definedName name="Z_2D778359_7945_4755_AA79_3B5AC34F83B6_.wvu.FilterData" localSheetId="0" hidden="1">ИД!$A$9:$FI$22</definedName>
    <definedName name="Z_2D8A302D_13C2_42F6_94C0_F21B1908A6C9_.wvu.FilterData" localSheetId="0" hidden="1">ИД!$A$9:$FI$22</definedName>
    <definedName name="Z_34702EE8_48E6_41F1_8430_E2416F92F9AF_.wvu.FilterData" localSheetId="0" hidden="1">ИД!$A$9:$FI$22</definedName>
    <definedName name="Z_35898464_D287_4C50_A9A5_12645E02DB6F_.wvu.FilterData" localSheetId="0" hidden="1">ИД!$A$9:$FI$22</definedName>
    <definedName name="Z_36D10A08_A141_4DB5_9053_557E9DE2D7A9_.wvu.FilterData" localSheetId="0" hidden="1">ИД!$A$9:$FI$22</definedName>
    <definedName name="Z_36F5F29F_548F_4C11_AC61_DF3B77A764D3_.wvu.FilterData" localSheetId="0" hidden="1">ИД!$A$9:$FI$22</definedName>
    <definedName name="Z_373501F9_DB81_4B86_BB0B_9B64E05CC918_.wvu.FilterData" localSheetId="0" hidden="1">ИД!$A$9:$FI$22</definedName>
    <definedName name="Z_3741C0BC_4732_4E6F_89B0_4D1AFD8303F8_.wvu.FilterData" localSheetId="0" hidden="1">ИД!$A$9:$FI$22</definedName>
    <definedName name="Z_39582A6E_E4BF_4165_A1B1_B0AAC39435E5_.wvu.FilterData" localSheetId="0" hidden="1">ИД!$A$9:$FI$22</definedName>
    <definedName name="Z_3B1A7747_2554_47AA_AAD5_22E4678FDDC1_.wvu.FilterData" localSheetId="0" hidden="1">ИД!$A$9:$FI$22</definedName>
    <definedName name="Z_3C13A241_F4AC_42A6_B4E1_61B46E4106CC_.wvu.Cols" localSheetId="1" hidden="1">'Приложение 1 с подряд.поставщ'!$N:$N,'Приложение 1 с подряд.поставщ'!$S:$T</definedName>
    <definedName name="Z_3C13A241_F4AC_42A6_B4E1_61B46E4106CC_.wvu.FilterData" localSheetId="0" hidden="1">ИД!$A$9:$FI$22</definedName>
    <definedName name="Z_3C13A241_F4AC_42A6_B4E1_61B46E4106CC_.wvu.FilterData" localSheetId="1" hidden="1">'Приложение 1 с подряд.поставщ'!$A$9:$AL$624</definedName>
    <definedName name="Z_3CCD8199_1668_4A0D_9548_3A675A485230_.wvu.FilterData" localSheetId="0" hidden="1">ИД!$A$9:$FI$22</definedName>
    <definedName name="Z_3E9AB757_D82C_4E0A_B0BC_9B5318548912_.wvu.Cols" localSheetId="0" hidden="1">ИД!#REF!</definedName>
    <definedName name="Z_3E9AB757_D82C_4E0A_B0BC_9B5318548912_.wvu.Cols" localSheetId="1" hidden="1">'Приложение 1 с подряд.поставщ'!$N:$N,'Приложение 1 с подряд.поставщ'!$S:$T</definedName>
    <definedName name="Z_3E9AB757_D82C_4E0A_B0BC_9B5318548912_.wvu.FilterData" localSheetId="0" hidden="1">ИД!$A$9:$FI$22</definedName>
    <definedName name="Z_3E9AB757_D82C_4E0A_B0BC_9B5318548912_.wvu.FilterData" localSheetId="1" hidden="1">'Приложение 1 с подряд.поставщ'!$A$9:$AL$624</definedName>
    <definedName name="Z_3F738877_CC52_4A0A_A317_F1391CFB99D5_.wvu.FilterData" localSheetId="0" hidden="1">ИД!$A$9:$FI$22</definedName>
    <definedName name="Z_4097462B_1E3E_4F6D_9185_5E167CF3BF85_.wvu.FilterData" localSheetId="0" hidden="1">ИД!$A$9:$FI$22</definedName>
    <definedName name="Z_40C22DD4_9ED0_4A70_9512_DEF69129A6BB_.wvu.FilterData" localSheetId="0" hidden="1">ИД!$A$9:$FI$22</definedName>
    <definedName name="Z_44E49F6B_B756_44A9_934B_37119A8231B3_.wvu.FilterData" localSheetId="0" hidden="1">ИД!$A$9:$FI$22</definedName>
    <definedName name="Z_458C13FA_C46A_4D22_BD91_B92FDE2B8563_.wvu.FilterData" localSheetId="0" hidden="1">ИД!$A$9:$FI$22</definedName>
    <definedName name="Z_4708F731_043D_40CA_A9B6_9E9689278A2C_.wvu.FilterData" localSheetId="0" hidden="1">ИД!$A$9:$FI$22</definedName>
    <definedName name="Z_4853A890_9BA0_4B77_B0F8_858042548639_.wvu.FilterData" localSheetId="0" hidden="1">ИД!$A$9:$FI$22</definedName>
    <definedName name="Z_49F4B88C_1B77_4C46_B2C2_B3887A5033FC_.wvu.FilterData" localSheetId="0" hidden="1">ИД!$A$9:$FI$22</definedName>
    <definedName name="Z_49F51D61_76FF_4940_A026_B8A4C525726C_.wvu.FilterData" localSheetId="0" hidden="1">ИД!$A$9:$FI$22</definedName>
    <definedName name="Z_4C5D2806_DBF8_41D1_AB2A_7C41EB626E14_.wvu.FilterData" localSheetId="0" hidden="1">ИД!$A$9:$FI$22</definedName>
    <definedName name="Z_4D0140E5_0F2C_4891_92E6_3D67256EC3C8_.wvu.FilterData" localSheetId="0" hidden="1">ИД!$A$9:$FI$22</definedName>
    <definedName name="Z_4DD072D1_F1E3_4D78_909C_62E0F7BB520E_.wvu.FilterData" localSheetId="0" hidden="1">ИД!$A$9:$FI$22</definedName>
    <definedName name="Z_5045BA66_A307_4837_B173_15464035F008_.wvu.FilterData" localSheetId="0" hidden="1">ИД!$A$9:$FI$22</definedName>
    <definedName name="Z_51400637_2AFC_4996_AF40_5519385B56AE_.wvu.FilterData" localSheetId="0" hidden="1">ИД!$A$9:$FI$22</definedName>
    <definedName name="Z_51562604_9A00_42F2_8178_79A0BC759CB3_.wvu.FilterData" localSheetId="0" hidden="1">ИД!$A$9:$FI$22</definedName>
    <definedName name="Z_51CA5234_4F1A_4C0D_AD80_50D88A1F1BAA_.wvu.FilterData" localSheetId="0" hidden="1">ИД!$A$9:$FI$22</definedName>
    <definedName name="Z_51D82797_3859_455B_801B_AD5EFB5CB79B_.wvu.FilterData" localSheetId="0" hidden="1">ИД!$A$9:$FI$22</definedName>
    <definedName name="Z_5245A441_9FF4_40C2_AC14_77FF614B9136_.wvu.FilterData" localSheetId="0" hidden="1">ИД!$A$9:$FI$22</definedName>
    <definedName name="Z_539599E5_7B88_4444_B584_A929235E1D70_.wvu.FilterData" localSheetId="0" hidden="1">ИД!$A$9:$FI$22</definedName>
    <definedName name="Z_5399FB27_3533_422E_8439_1B6B089A9EA9_.wvu.FilterData" localSheetId="0" hidden="1">ИД!$A$9:$FI$22</definedName>
    <definedName name="Z_539AE04C_3F5E_408B_9C0B_0506D2E1C9A7_.wvu.FilterData" localSheetId="0" hidden="1">ИД!$A$9:$FI$22</definedName>
    <definedName name="Z_549F0DA7_8C59_4A4B_AE92_D8B9E8CA8952_.wvu.FilterData" localSheetId="0" hidden="1">ИД!$A$9:$FI$22</definedName>
    <definedName name="Z_55FA17F7_6BC2_462D_B93A_0BB65F2C679B_.wvu.FilterData" localSheetId="0" hidden="1">ИД!$A$9:$FI$22</definedName>
    <definedName name="Z_56EB838F_7C9C_44A7_BE3F_90C2806D5A3B_.wvu.FilterData" localSheetId="0" hidden="1">ИД!$A$9:$FI$22</definedName>
    <definedName name="Z_577938F8_AD2E_494F_8555_6273113807C4_.wvu.FilterData" localSheetId="0" hidden="1">ИД!$A$9:$FI$22</definedName>
    <definedName name="Z_590C366F_FAC2_4A57_BF50_6139C8C0DB06_.wvu.FilterData" localSheetId="0" hidden="1">ИД!$A$9:$FI$22</definedName>
    <definedName name="Z_5A49FF57_CBE7_441E_9D80_5CAFA2C4D4A0_.wvu.FilterData" localSheetId="0" hidden="1">ИД!$A$9:$FI$22</definedName>
    <definedName name="Z_5B6AE86B_4DBC_4469_86F1_20C9F4E1CA05_.wvu.FilterData" localSheetId="0" hidden="1">ИД!$A$9:$FI$22</definedName>
    <definedName name="Z_5C096571_00A6_480E_8AB7_912E87CE629C_.wvu.FilterData" localSheetId="0" hidden="1">ИД!$A$9:$FI$22</definedName>
    <definedName name="Z_5CF76C56_C36E_4752_9D4E_A4F9A649DDEA_.wvu.FilterData" localSheetId="0" hidden="1">ИД!$A$9:$FI$22</definedName>
    <definedName name="Z_5D85BC1E_B6DC_4279_9079_17318A56EA41_.wvu.FilterData" localSheetId="0" hidden="1">ИД!$A$9:$FI$22</definedName>
    <definedName name="Z_5DFC78DD_2ABD_4B3D_93AC_A3A29609E1ED_.wvu.FilterData" localSheetId="0" hidden="1">ИД!$A$9:$FI$22</definedName>
    <definedName name="Z_5E276CFA_13C7_47A1_B948_3B4F69A73BCB_.wvu.Cols" localSheetId="1" hidden="1">'Приложение 1 с подряд.поставщ'!$N:$N,'Приложение 1 с подряд.поставщ'!$S:$T</definedName>
    <definedName name="Z_5E276CFA_13C7_47A1_B948_3B4F69A73BCB_.wvu.FilterData" localSheetId="0" hidden="1">ИД!$A$9:$FI$22</definedName>
    <definedName name="Z_5E276CFA_13C7_47A1_B948_3B4F69A73BCB_.wvu.FilterData" localSheetId="1" hidden="1">'Приложение 1 с подряд.поставщ'!$A$9:$AL$624</definedName>
    <definedName name="Z_5F72A7AA_989A_40D8_9C6F_0E009D35F328_.wvu.Cols" localSheetId="1" hidden="1">'Приложение 1 с подряд.поставщ'!$N:$N,'Приложение 1 с подряд.поставщ'!$S:$T</definedName>
    <definedName name="Z_5F72A7AA_989A_40D8_9C6F_0E009D35F328_.wvu.FilterData" localSheetId="0" hidden="1">ИД!$A$9:$FI$22</definedName>
    <definedName name="Z_5F72A7AA_989A_40D8_9C6F_0E009D35F328_.wvu.FilterData" localSheetId="1" hidden="1">'Приложение 1 с подряд.поставщ'!$A$9:$AL$624</definedName>
    <definedName name="Z_607653F2_C352_4EBB_8EAF_DDBB57F1FF0C_.wvu.FilterData" localSheetId="0" hidden="1">ИД!$A$9:$FI$22</definedName>
    <definedName name="Z_60B03F73_CC95_479B_9AC8_A1DB6D1C582E_.wvu.FilterData" localSheetId="0" hidden="1">ИД!$A$9:$FI$22</definedName>
    <definedName name="Z_60EF3CEB_DE2F_4C70_90C8_064D6A3A8A89_.wvu.FilterData" localSheetId="0" hidden="1">ИД!$A$9:$FI$22</definedName>
    <definedName name="Z_6104346C_2C68_4717_8E19_626CD79C0DE2_.wvu.FilterData" localSheetId="0" hidden="1">ИД!$A$9:$FI$22</definedName>
    <definedName name="Z_622F88ED_D391_4BA1_A5BC_CDBA72A97D1C_.wvu.FilterData" localSheetId="0" hidden="1">ИД!$A$9:$FI$22</definedName>
    <definedName name="Z_62A8E7E3_A3D9_4EEC_AD75_67B3746CD615_.wvu.FilterData" localSheetId="0" hidden="1">ИД!$A$9:$FI$22</definedName>
    <definedName name="Z_631EEC88_E837_4B5F_AF43_6850581CEBD5_.wvu.FilterData" localSheetId="0" hidden="1">ИД!$A$9:$FI$22</definedName>
    <definedName name="Z_6580D5E2_88CE_469F_B5D1_D13E1A439C6A_.wvu.FilterData" localSheetId="0" hidden="1">ИД!$A$9:$FI$22</definedName>
    <definedName name="Z_6625F7FE_2CF9_4574_8601_F1A09B3C84D0_.wvu.FilterData" localSheetId="0" hidden="1">ИД!$A$9:$FI$22</definedName>
    <definedName name="Z_6872E724_09AC_42AC_8467_E21044C03E62_.wvu.FilterData" localSheetId="0" hidden="1">ИД!$A$9:$FI$22</definedName>
    <definedName name="Z_6A7A3805_CD22_4A09_910F_A8B4F33D4E37_.wvu.FilterData" localSheetId="0" hidden="1">ИД!$A$9:$FI$22</definedName>
    <definedName name="Z_6B21A99B_B93C_4407_84F6_CFB52BA9392F_.wvu.FilterData" localSheetId="0" hidden="1">ИД!$A$9:$FI$22</definedName>
    <definedName name="Z_6C492C1C_3582_4507_B713_6DF4358F3CF3_.wvu.FilterData" localSheetId="0" hidden="1">ИД!$A$9:$FI$22</definedName>
    <definedName name="Z_6C6D93E8_54F6_4CEC_A533_4D532EC4C42D_.wvu.FilterData" localSheetId="0" hidden="1">ИД!$A$9:$FI$22</definedName>
    <definedName name="Z_6E8A6FA8_5B6A_484B_926F_8CC9C0CD6F73_.wvu.FilterData" localSheetId="0" hidden="1">ИД!$A$9:$FI$22</definedName>
    <definedName name="Z_6EAFF53A_5044_4C19_9F93_1B47DC31949C_.wvu.FilterData" localSheetId="0" hidden="1">ИД!$A$9:$FI$22</definedName>
    <definedName name="Z_6FB0EE5A_C424_4B52_8271_5BC977DAD31D_.wvu.FilterData" localSheetId="0" hidden="1">ИД!$A$9:$FI$22</definedName>
    <definedName name="Z_707D7009_D155_4C9F_9FE5_D7497D13073B_.wvu.FilterData" localSheetId="0" hidden="1">ИД!$A$9:$FI$22</definedName>
    <definedName name="Z_70FF9633_4D46_431A_AB46_C993AA249F00_.wvu.FilterData" localSheetId="0" hidden="1">ИД!$A$9:$FI$22</definedName>
    <definedName name="Z_72FD805C_49FF_4081_8285_434896AE5C9A_.wvu.FilterData" localSheetId="0" hidden="1">ИД!$A$9:$FI$22</definedName>
    <definedName name="Z_7428465C_7A36_458F_AE4B_53E679ACD18A_.wvu.FilterData" localSheetId="0" hidden="1">ИД!$A$9:$FI$22</definedName>
    <definedName name="Z_75539C91_B277_4A01_ACDB_85225A540A43_.wvu.FilterData" localSheetId="0" hidden="1">ИД!$A$9:$FI$22</definedName>
    <definedName name="Z_763B6BE9_4132_4F3D_A9D0_113FE18E993D_.wvu.FilterData" localSheetId="0" hidden="1">ИД!$A$9:$FI$22</definedName>
    <definedName name="Z_763C7BD4_D99D_461D_AE75_AFF88472E9F1_.wvu.Cols" localSheetId="1" hidden="1">'Приложение 1 с подряд.поставщ'!$N:$N,'Приложение 1 с подряд.поставщ'!$S:$T</definedName>
    <definedName name="Z_763C7BD4_D99D_461D_AE75_AFF88472E9F1_.wvu.FilterData" localSheetId="0" hidden="1">ИД!$A$9:$FI$22</definedName>
    <definedName name="Z_763C7BD4_D99D_461D_AE75_AFF88472E9F1_.wvu.FilterData" localSheetId="1" hidden="1">'Приложение 1 с подряд.поставщ'!$A$9:$AL$624</definedName>
    <definedName name="Z_7640F333_EA33_4650_AC50_A31C8A1E742D_.wvu.FilterData" localSheetId="0" hidden="1">ИД!$A$9:$FI$22</definedName>
    <definedName name="Z_76805AEB_7894_4E30_877F_4F5AC2C1EB8F_.wvu.FilterData" localSheetId="0" hidden="1">ИД!$A$9:$FI$22</definedName>
    <definedName name="Z_77266C26_2393_4D93_9749_8122C9E8D4A7_.wvu.FilterData" localSheetId="0" hidden="1">ИД!$A$9:$FI$22</definedName>
    <definedName name="Z_77D16E03_1ED5_4B69_94B6_F75E5C3DEBE3_.wvu.FilterData" localSheetId="0" hidden="1">ИД!$A$9:$FI$22</definedName>
    <definedName name="Z_7A53F121_6891_4220_AD53_98053ECA050C_.wvu.FilterData" localSheetId="0" hidden="1">ИД!$A$9:$FI$22</definedName>
    <definedName name="Z_7BC44B39_70A0_40BB_BDE7_5985198E2988_.wvu.FilterData" localSheetId="0" hidden="1">ИД!$A$9:$FI$22</definedName>
    <definedName name="Z_7BE87D6B_569E_450F_A0BF_1D8F00039E1D_.wvu.FilterData" localSheetId="0" hidden="1">ИД!$A$9:$FI$22</definedName>
    <definedName name="Z_7C012C04_F0D9_46F9_821B_58E421B87884_.wvu.FilterData" localSheetId="0" hidden="1">ИД!$A$9:$FI$22</definedName>
    <definedName name="Z_7C6874DB_810C_4FB4_B42A_BAA18C8C55E4_.wvu.FilterData" localSheetId="0" hidden="1">ИД!$A$9:$FI$22</definedName>
    <definedName name="Z_7D7F7A48_900E_4631_87D0_E64F53FEA2EF_.wvu.FilterData" localSheetId="0" hidden="1">ИД!$A$9:$FI$22</definedName>
    <definedName name="Z_7D83906B_9CA7_42DA_8601_A83724DBB5FB_.wvu.Cols" localSheetId="1" hidden="1">'Приложение 1 с подряд.поставщ'!$N:$N,'Приложение 1 с подряд.поставщ'!$S:$T</definedName>
    <definedName name="Z_7D83906B_9CA7_42DA_8601_A83724DBB5FB_.wvu.FilterData" localSheetId="0" hidden="1">ИД!$A$9:$FI$22</definedName>
    <definedName name="Z_7D83906B_9CA7_42DA_8601_A83724DBB5FB_.wvu.FilterData" localSheetId="1" hidden="1">'Приложение 1 с подряд.поставщ'!$A$9:$AL$624</definedName>
    <definedName name="Z_7DFDF0A2_0442_4099_9C10_E726ACE25443_.wvu.Cols" localSheetId="1" hidden="1">'Приложение 1 с подряд.поставщ'!$N:$N,'Приложение 1 с подряд.поставщ'!$S:$T</definedName>
    <definedName name="Z_7DFDF0A2_0442_4099_9C10_E726ACE25443_.wvu.FilterData" localSheetId="0" hidden="1">ИД!$A$9:$FI$22</definedName>
    <definedName name="Z_7DFDF0A2_0442_4099_9C10_E726ACE25443_.wvu.FilterData" localSheetId="1" hidden="1">'Приложение 1 с подряд.поставщ'!$A$9:$AL$624</definedName>
    <definedName name="Z_7EFB1F04_B7B0_4BF1_A455_BBEA5A5F9082_.wvu.FilterData" localSheetId="0" hidden="1">ИД!$A$9:$FI$22</definedName>
    <definedName name="Z_7F4A248B_C118_45D2_BC2F_5DDE3324C97C_.wvu.FilterData" localSheetId="0" hidden="1">ИД!$A$9:$FI$22</definedName>
    <definedName name="Z_7F5CB634_B601_4A00_BA75_BE9529011FCA_.wvu.FilterData" localSheetId="0" hidden="1">ИД!$A$9:$FI$22</definedName>
    <definedName name="Z_803008A3_8F72_485F_A552_5DFE21BA9EEA_.wvu.FilterData" localSheetId="0" hidden="1">ИД!$A$9:$FI$22</definedName>
    <definedName name="Z_81DE413A_BDF0_485E_ADD4_CF74643628AA_.wvu.FilterData" localSheetId="0" hidden="1">ИД!$A$9:$FI$22</definedName>
    <definedName name="Z_823F8720_CC11_47C2_BE97_4DC8911ADA45_.wvu.FilterData" localSheetId="0" hidden="1">ИД!$A$9:$FI$22</definedName>
    <definedName name="Z_84334F42_D876_4B78_B3C1_33EB52117060_.wvu.FilterData" localSheetId="0" hidden="1">ИД!$A$9:$FI$22</definedName>
    <definedName name="Z_846FABD3_CBB8_430B_BAFF_D9F07D6BBE04_.wvu.Cols" localSheetId="1" hidden="1">'Приложение 1 с подряд.поставщ'!$N:$N,'Приложение 1 с подряд.поставщ'!$S:$T</definedName>
    <definedName name="Z_846FABD3_CBB8_430B_BAFF_D9F07D6BBE04_.wvu.FilterData" localSheetId="0" hidden="1">ИД!$A$9:$FI$22</definedName>
    <definedName name="Z_846FABD3_CBB8_430B_BAFF_D9F07D6BBE04_.wvu.FilterData" localSheetId="1" hidden="1">'Приложение 1 с подряд.поставщ'!$A$9:$AL$624</definedName>
    <definedName name="Z_847E03F3_44C9_480A_AF08_273B642FA219_.wvu.FilterData" localSheetId="0" hidden="1">ИД!$A$9:$FI$22</definedName>
    <definedName name="Z_8593FF5A_0D9D_4E92_9D81_8651F343C75B_.wvu.FilterData" localSheetId="0" hidden="1">ИД!$A$9:$FI$22</definedName>
    <definedName name="Z_862DE0E2_EB98_44D6_985C_11E8C8ECE8F8_.wvu.FilterData" localSheetId="0" hidden="1">ИД!$A$9:$FI$22</definedName>
    <definedName name="Z_86317B95_312B_48D9_BABE_C9EC0C4F2943_.wvu.FilterData" localSheetId="0" hidden="1">ИД!$A$9:$FI$22</definedName>
    <definedName name="Z_8660BF19_DFB6_43CA_A898_4118A5E94668_.wvu.FilterData" localSheetId="0" hidden="1">ИД!$A$9:$FI$22</definedName>
    <definedName name="Z_86E35837_B10B_4195_9F66_D569A5BA4DD1_.wvu.FilterData" localSheetId="0" hidden="1">ИД!$A$9:$FI$22</definedName>
    <definedName name="Z_8775EAA7_3DE6_4883_9056_5F439EE857F5_.wvu.FilterData" localSheetId="0" hidden="1">ИД!$A$9:$FI$22</definedName>
    <definedName name="Z_87A23A85_1083_469D_98C4_72CDBA56F2E8_.wvu.FilterData" localSheetId="0" hidden="1">ИД!$A$9:$FI$22</definedName>
    <definedName name="Z_885C1F47_5AA7_4B1F_A35E_B85CA1D4B75B_.wvu.FilterData" localSheetId="0" hidden="1">ИД!$A$9:$FI$22</definedName>
    <definedName name="Z_896F2FBC_FE19_44ED_B685_9FBC4CCC87E3_.wvu.Cols" localSheetId="1" hidden="1">'Приложение 1 с подряд.поставщ'!$N:$N,'Приложение 1 с подряд.поставщ'!$S:$T</definedName>
    <definedName name="Z_896F2FBC_FE19_44ED_B685_9FBC4CCC87E3_.wvu.FilterData" localSheetId="0" hidden="1">ИД!$A$9:$FI$22</definedName>
    <definedName name="Z_896F2FBC_FE19_44ED_B685_9FBC4CCC87E3_.wvu.FilterData" localSheetId="1" hidden="1">'Приложение 1 с подряд.поставщ'!$A$9:$AL$624</definedName>
    <definedName name="Z_89D6FCD1_15AE_431D_B2CB_BBCC9ED9BB46_.wvu.FilterData" localSheetId="0" hidden="1">ИД!$A$9:$FI$22</definedName>
    <definedName name="Z_8A64560E_0635_4BBC_BE68_F1BB234E832E_.wvu.FilterData" localSheetId="0" hidden="1">ИД!$A$9:$FI$22</definedName>
    <definedName name="Z_8B960ACB_4B24_48F4_AE15_42F9BF46F343_.wvu.FilterData" localSheetId="0" hidden="1">ИД!$A$9:$FI$22</definedName>
    <definedName name="Z_8BD8CDAA_C38E_4A77_9DAD_B610736463FF_.wvu.FilterData" localSheetId="0" hidden="1">ИД!$A$9:$FI$22</definedName>
    <definedName name="Z_8BE7104D_819D_4623_81A1_AE7E0D89CF11_.wvu.FilterData" localSheetId="0" hidden="1">ИД!$A$9:$FI$22</definedName>
    <definedName name="Z_8C274BE3_F597_411C_B4C1_BC1F9642140F_.wvu.Cols" localSheetId="1" hidden="1">'Приложение 1 с подряд.поставщ'!$N:$N,'Приложение 1 с подряд.поставщ'!$S:$T</definedName>
    <definedName name="Z_8C274BE3_F597_411C_B4C1_BC1F9642140F_.wvu.FilterData" localSheetId="0" hidden="1">ИД!$A$9:$FI$22</definedName>
    <definedName name="Z_8C274BE3_F597_411C_B4C1_BC1F9642140F_.wvu.FilterData" localSheetId="1" hidden="1">'Приложение 1 с подряд.поставщ'!$A$9:$AL$624</definedName>
    <definedName name="Z_8D3C4D10_ED7A_486A_9430_9FFD7DB3B3A7_.wvu.FilterData" localSheetId="0" hidden="1">ИД!$A$9:$FI$22</definedName>
    <definedName name="Z_8DC3557D_9B22_4737_930E_832AE7D0D756_.wvu.FilterData" localSheetId="0" hidden="1">ИД!$A$9:$FI$22</definedName>
    <definedName name="Z_8DE442C4_DBE2_407C_985F_5F2F6B4127B0_.wvu.FilterData" localSheetId="0" hidden="1">ИД!$A$9:$FI$22</definedName>
    <definedName name="Z_8DF9EEFF_FAB5_4039_B131_1DE15B9E0DDC_.wvu.FilterData" localSheetId="0" hidden="1">ИД!$A$9:$FI$22</definedName>
    <definedName name="Z_8EA7ED2F_614B_490B_A4EC_038B0DB6E3F1_.wvu.FilterData" localSheetId="0" hidden="1">ИД!$A$9:$FI$22</definedName>
    <definedName name="Z_8FA17C39_067F_45D8_A557_62504979DD64_.wvu.FilterData" localSheetId="0" hidden="1">ИД!$A$9:$FI$22</definedName>
    <definedName name="Z_90DB824B_C833_4148_AC08_DFDA9F09255A_.wvu.Cols" localSheetId="1" hidden="1">'Приложение 1 с подряд.поставщ'!$N:$N,'Приложение 1 с подряд.поставщ'!$S:$T</definedName>
    <definedName name="Z_90DB824B_C833_4148_AC08_DFDA9F09255A_.wvu.FilterData" localSheetId="0" hidden="1">ИД!$A$9:$FI$22</definedName>
    <definedName name="Z_90DB824B_C833_4148_AC08_DFDA9F09255A_.wvu.FilterData" localSheetId="1" hidden="1">'Приложение 1 с подряд.поставщ'!$A$9:$AL$624</definedName>
    <definedName name="Z_913EBA73_BD43_471D_B27D_813C24189325_.wvu.FilterData" localSheetId="0" hidden="1">ИД!$A$9:$FI$22</definedName>
    <definedName name="Z_91A8B864_7056_448D_BA7E_D31CE6B74423_.wvu.FilterData" localSheetId="0" hidden="1">ИД!$A$9:$FI$22</definedName>
    <definedName name="Z_9302240D_B57F_4FE4_96DA_E6DF089B5B54_.wvu.FilterData" localSheetId="0" hidden="1">ИД!$A$9:$FI$22</definedName>
    <definedName name="Z_93642DCA_F49E_4FAE_9C12_E66677139FD5_.wvu.FilterData" localSheetId="0" hidden="1">ИД!$A$9:$FI$22</definedName>
    <definedName name="Z_93B0D42E_769C_451E_9354_5DBC9CC8EB66_.wvu.FilterData" localSheetId="0" hidden="1">ИД!$A$9:$FI$22</definedName>
    <definedName name="Z_94937AA7_96EA_49BA_A73F_BD7E9E378B19_.wvu.FilterData" localSheetId="0" hidden="1">ИД!$A$9:$FI$22</definedName>
    <definedName name="Z_95AC4626_EFAB_4FC9_BF4D_80431BE4BE51_.wvu.FilterData" localSheetId="0" hidden="1">ИД!$A$9:$FI$22</definedName>
    <definedName name="Z_95FD6688_D7DB_4BBD_B253_DCED263E3648_.wvu.Cols" localSheetId="1" hidden="1">'Приложение 1 с подряд.поставщ'!$N:$N,'Приложение 1 с подряд.поставщ'!$S:$T</definedName>
    <definedName name="Z_95FD6688_D7DB_4BBD_B253_DCED263E3648_.wvu.FilterData" localSheetId="0" hidden="1">ИД!$A$9:$FI$22</definedName>
    <definedName name="Z_95FD6688_D7DB_4BBD_B253_DCED263E3648_.wvu.FilterData" localSheetId="1" hidden="1">'Приложение 1 с подряд.поставщ'!$A$9:$AL$624</definedName>
    <definedName name="Z_965C130F_1FED_4F2D_AB44_92BB3706E887_.wvu.FilterData" localSheetId="0" hidden="1">ИД!$A$9:$FI$22</definedName>
    <definedName name="Z_96F68CE3_8E7D_4E96_AA91_E86513C7EEFA_.wvu.FilterData" localSheetId="0" hidden="1">ИД!$A$9:$FI$22</definedName>
    <definedName name="Z_980A9252_49C4_45F0_8833_3EB8609D11B7_.wvu.Cols" localSheetId="1" hidden="1">'Приложение 1 с подряд.поставщ'!$N:$N,'Приложение 1 с подряд.поставщ'!$S:$T</definedName>
    <definedName name="Z_980A9252_49C4_45F0_8833_3EB8609D11B7_.wvu.FilterData" localSheetId="0" hidden="1">ИД!$A$9:$FI$22</definedName>
    <definedName name="Z_980A9252_49C4_45F0_8833_3EB8609D11B7_.wvu.FilterData" localSheetId="1" hidden="1">'Приложение 1 с подряд.поставщ'!$A$9:$AL$624</definedName>
    <definedName name="Z_9843AF76_4EAC_44D8_8664_F407D4487B6D_.wvu.FilterData" localSheetId="0" hidden="1">ИД!$A$9:$FI$22</definedName>
    <definedName name="Z_98AE7C23_F8F3_4432_AB38_7F4A01E0B0EC_.wvu.FilterData" localSheetId="0" hidden="1">ИД!$A$9:$FI$22</definedName>
    <definedName name="Z_99839700_F2C6_432A_B5E9_32D1BDFCEE24_.wvu.Cols" localSheetId="1" hidden="1">'Приложение 1 с подряд.поставщ'!$N:$N,'Приложение 1 с подряд.поставщ'!$S:$T</definedName>
    <definedName name="Z_99839700_F2C6_432A_B5E9_32D1BDFCEE24_.wvu.FilterData" localSheetId="0" hidden="1">ИД!$A$9:$FI$22</definedName>
    <definedName name="Z_99839700_F2C6_432A_B5E9_32D1BDFCEE24_.wvu.FilterData" localSheetId="1" hidden="1">'Приложение 1 с подряд.поставщ'!$A$9:$AL$624</definedName>
    <definedName name="Z_9A94174A_5381_4C18_A9D8_ACED96369DD3_.wvu.FilterData" localSheetId="0" hidden="1">ИД!$A$9:$FI$22</definedName>
    <definedName name="Z_9B1410D6_5B63_4860_B22F_8D0E867E969B_.wvu.FilterData" localSheetId="0" hidden="1">ИД!$A$9:$FI$22</definedName>
    <definedName name="Z_9BFA7812_39A1_4334_89FC_544484D69EC5_.wvu.FilterData" localSheetId="0" hidden="1">ИД!$A$9:$FI$22</definedName>
    <definedName name="Z_9C6567DB_4459_49BB_8EF0_7C22A4B24F69_.wvu.FilterData" localSheetId="0" hidden="1">ИД!$A$9:$FI$22</definedName>
    <definedName name="Z_9D3BF1C3_1EB5_43E7_BC0F_0256800BF92F_.wvu.FilterData" localSheetId="0" hidden="1">ИД!$A$9:$FI$22</definedName>
    <definedName name="Z_9D4D736A_AB81_4773_9809_20A5174CE940_.wvu.FilterData" localSheetId="0" hidden="1">ИД!$A$9:$FI$22</definedName>
    <definedName name="Z_9FF635FB_7024_40A3_835D_184D534F7326_.wvu.FilterData" localSheetId="0" hidden="1">ИД!$A$9:$FI$22</definedName>
    <definedName name="Z_A0AF7D65_D183_48F3_83D7_414A3E8A5D2E_.wvu.FilterData" localSheetId="0" hidden="1">ИД!$A$9:$FI$22</definedName>
    <definedName name="Z_A1206B38_7814_471F_B533_B405B90EBCD1_.wvu.FilterData" localSheetId="0" hidden="1">ИД!$A$9:$FI$22</definedName>
    <definedName name="Z_A186AAE1_E3F6_4B80_BB6E_43C5182F0186_.wvu.FilterData" localSheetId="0" hidden="1">ИД!$A$9:$FI$22</definedName>
    <definedName name="Z_A262B687_0D89_44FA_BEB9_FEBE859C821B_.wvu.FilterData" localSheetId="0" hidden="1">ИД!$A$9:$FI$22</definedName>
    <definedName name="Z_A2E27140_E478_4202_83DD_1FDEFCCF91EB_.wvu.FilterData" localSheetId="0" hidden="1">ИД!$A$9:$FI$22</definedName>
    <definedName name="Z_A33B12A2_F705_44B8_8433_E2F626358637_.wvu.FilterData" localSheetId="0" hidden="1">ИД!$A$9:$FI$22</definedName>
    <definedName name="Z_A41B5637_5214_4D29_9F99_381B30CB9F33_.wvu.FilterData" localSheetId="0" hidden="1">ИД!$A$9:$FI$22</definedName>
    <definedName name="Z_A48E8274_76B5_4E14_B657_E8F745946D29_.wvu.FilterData" localSheetId="0" hidden="1">ИД!$A$9:$FI$22</definedName>
    <definedName name="Z_A58DAB78_856F_440B_A15F_0FFD14290D0A_.wvu.FilterData" localSheetId="0" hidden="1">ИД!$A$9:$FI$22</definedName>
    <definedName name="Z_A7BCB938_53CE_45E9_B268_EF0C1DF53F23_.wvu.FilterData" localSheetId="0" hidden="1">ИД!$A$9:$FI$22</definedName>
    <definedName name="Z_A7E60642_D3A5_4282_89DD_C01D5F361B90_.wvu.FilterData" localSheetId="0" hidden="1">ИД!$A$9:$FI$22</definedName>
    <definedName name="Z_A83AD65E_A141_4754_8386_3C6B5E11E809_.wvu.Cols" localSheetId="0" hidden="1">ИД!$A:$A,ИД!$E:$E,ИД!#REF!,ИД!$I:$J,ИД!$AA:$AC,ИД!$AJ:$AL,ИД!$AS:$AU,ИД!$BM:$BO</definedName>
    <definedName name="Z_A83AD65E_A141_4754_8386_3C6B5E11E809_.wvu.FilterData" localSheetId="0" hidden="1">ИД!$A$9:$FI$22</definedName>
    <definedName name="Z_A87FA9E9_0211_4400_91C6_6BE518A5B5A0_.wvu.FilterData" localSheetId="0" hidden="1">ИД!$A$9:$FI$22</definedName>
    <definedName name="Z_A97AE39B_15BB_406A_B7BB_0091890CE406_.wvu.FilterData" localSheetId="0" hidden="1">ИД!$A$9:$FI$22</definedName>
    <definedName name="Z_AC40E924_2DC2_41F3_BD96_C85C10003112_.wvu.FilterData" localSheetId="0" hidden="1">ИД!$A$9:$FI$22</definedName>
    <definedName name="Z_AC479748_9808_4E05_8FAD_07EAAD9ED562_.wvu.FilterData" localSheetId="0" hidden="1">ИД!$A$9:$FI$22</definedName>
    <definedName name="Z_ACD90062_1F1D_4EF2_9B50_9C253EE086AA_.wvu.FilterData" localSheetId="0" hidden="1">ИД!$A$9:$FI$22</definedName>
    <definedName name="Z_AD389440_59A9_4F1E_AFF0_8C446CF41A6C_.wvu.Cols" localSheetId="0" hidden="1">ИД!$AB:$AI,ИД!$AK:$AR</definedName>
    <definedName name="Z_AD389440_59A9_4F1E_AFF0_8C446CF41A6C_.wvu.Cols" localSheetId="1" hidden="1">'Приложение 1 с подряд.поставщ'!$N:$N,'Приложение 1 с подряд.поставщ'!$S:$T</definedName>
    <definedName name="Z_AD389440_59A9_4F1E_AFF0_8C446CF41A6C_.wvu.FilterData" localSheetId="0" hidden="1">ИД!$A$9:$FI$22</definedName>
    <definedName name="Z_AD389440_59A9_4F1E_AFF0_8C446CF41A6C_.wvu.FilterData" localSheetId="1" hidden="1">'Приложение 1 с подряд.поставщ'!$A$9:$AL$624</definedName>
    <definedName name="Z_AEA0EAC8_CAB7_472E_B250_25301D17137D_.wvu.FilterData" localSheetId="0" hidden="1">ИД!$A$9:$FI$22</definedName>
    <definedName name="Z_AFAD05F1_FCCC_44C4_84E1_92A49F9EE155_.wvu.FilterData" localSheetId="0" hidden="1">ИД!$A$9:$FI$22</definedName>
    <definedName name="Z_B0951E9A_6915_4EBD_A7F3_B2699947FE0E_.wvu.FilterData" localSheetId="0" hidden="1">ИД!$A$9:$FI$22</definedName>
    <definedName name="Z_B2D27FF5_49AC_48AC_92D6_EDB82B87B6C6_.wvu.FilterData" localSheetId="0" hidden="1">ИД!$A$9:$FI$22</definedName>
    <definedName name="Z_B339514D_AF7D_4AF0_B136_63608F55819C_.wvu.FilterData" localSheetId="0" hidden="1">ИД!$A$9:$FI$22</definedName>
    <definedName name="Z_B33D1A55_682D_4718_8A92_81F1403A5F13_.wvu.FilterData" localSheetId="0" hidden="1">ИД!$A$9:$FI$22</definedName>
    <definedName name="Z_B487E4CC_9CDD_476A_B020_3D5068028FF4_.wvu.FilterData" localSheetId="0" hidden="1">ИД!$A$9:$FI$22</definedName>
    <definedName name="Z_B5520140_3FE1_4747_91D6_AA6E248CB6D1_.wvu.FilterData" localSheetId="0" hidden="1">ИД!$A$9:$FI$22</definedName>
    <definedName name="Z_B65ECCF5_E170_42D8_A884_04CB7CF8B84B_.wvu.FilterData" localSheetId="0" hidden="1">ИД!$A$9:$FI$22</definedName>
    <definedName name="Z_B693BB81_47C6_46A7_9775_57DBC2C85290_.wvu.FilterData" localSheetId="0" hidden="1">ИД!$A$9:$FI$22</definedName>
    <definedName name="Z_B756018F_CAB6_4682_A9D8_3B30E0EC6802_.wvu.FilterData" localSheetId="0" hidden="1">ИД!$A$9:$FI$22</definedName>
    <definedName name="Z_B7C263E3_DDE0_47EF_8D54_3141B0D4DA15_.wvu.FilterData" localSheetId="0" hidden="1">ИД!$A$9:$FI$22</definedName>
    <definedName name="Z_B7FE351A_49D1_4E5C_9CFE_1A34419F0840_.wvu.FilterData" localSheetId="0" hidden="1">ИД!$A$9:$FI$22</definedName>
    <definedName name="Z_B85ED780_2F48_46EF_860E_1A5173F2051C_.wvu.FilterData" localSheetId="0" hidden="1">ИД!$A$9:$FI$22</definedName>
    <definedName name="Z_B98F158C_3C71_43B2_9A72_B9290F8DD68F_.wvu.FilterData" localSheetId="0" hidden="1">ИД!$A$9:$FI$22</definedName>
    <definedName name="Z_B99818A4_A0B1_4549_B744_569F2F1C9698_.wvu.FilterData" localSheetId="0" hidden="1">ИД!$A$9:$FI$22</definedName>
    <definedName name="Z_BA547B75_ACFA_4213_AB36_7F1F94E88EDB_.wvu.FilterData" localSheetId="0" hidden="1">ИД!$A$9:$FI$22</definedName>
    <definedName name="Z_BBB3FA9C_F5C1_44D7_930F_4454A2D6213D_.wvu.FilterData" localSheetId="0" hidden="1">ИД!$A$9:$FI$22</definedName>
    <definedName name="Z_BBFFE98A_3F11_4970_B377_9F2C08F53138_.wvu.FilterData" localSheetId="0" hidden="1">ИД!$A$9:$FI$22</definedName>
    <definedName name="Z_BC472A1C_24B5_4C21_A99A_218233996A6F_.wvu.FilterData" localSheetId="0" hidden="1">ИД!$A$9:$FI$22</definedName>
    <definedName name="Z_BEE0AC5A_0BFB_4AC4_B06C_1CF1B924B8B3_.wvu.FilterData" localSheetId="0" hidden="1">ИД!$A$9:$FI$22</definedName>
    <definedName name="Z_BFD9A29C_F1FC_4595_A318_FC15304B42A9_.wvu.FilterData" localSheetId="0" hidden="1">ИД!$A$9:$FI$22</definedName>
    <definedName name="Z_C0902DA9_4232_4E0D_9B38_7F2EC552DADB_.wvu.FilterData" localSheetId="0" hidden="1">ИД!$A$9:$FI$22</definedName>
    <definedName name="Z_C22E1AB9_CF23_4681_A5E8_502271C2BB35_.wvu.FilterData" localSheetId="0" hidden="1">ИД!$A$9:$FI$22</definedName>
    <definedName name="Z_C2859E48_38E9_4D64_AB85_9D9F3052B964_.wvu.FilterData" localSheetId="0" hidden="1">ИД!$A$9:$FI$22</definedName>
    <definedName name="Z_C41440C9_F68B_4FD4_BAC5_C037974C1FF0_.wvu.FilterData" localSheetId="0" hidden="1">ИД!$A$9:$FI$22</definedName>
    <definedName name="Z_C45B512D_2DEE_42EB_9D81_08150A0573A8_.wvu.FilterData" localSheetId="0" hidden="1">ИД!$A$9:$FI$22</definedName>
    <definedName name="Z_C549666F_6877_4ADC_9761_4C96529DD480_.wvu.FilterData" localSheetId="0" hidden="1">ИД!$A$9:$FI$22</definedName>
    <definedName name="Z_C69ECBA4_4520_49DD_91EB_FEE4F0EF19CA_.wvu.FilterData" localSheetId="0" hidden="1">ИД!$A$9:$FI$22</definedName>
    <definedName name="Z_C6B2E514_7D97_4E6E_B90B_CDD6BB497C14_.wvu.FilterData" localSheetId="0" hidden="1">ИД!$A$9:$FI$22</definedName>
    <definedName name="Z_C75FA11B_C8B8_41C7_B20D_20313BC76ED7_.wvu.FilterData" localSheetId="0" hidden="1">ИД!$A$9:$FI$22</definedName>
    <definedName name="Z_C84023C4_3276_4E5D_8ECF_4A254D1EDBCB_.wvu.FilterData" localSheetId="0" hidden="1">ИД!$A$9:$FI$22</definedName>
    <definedName name="Z_C84D4216_2441_440F_B981_CABFA100ACED_.wvu.Cols" localSheetId="1" hidden="1">'Приложение 1 с подряд.поставщ'!$N:$N,'Приложение 1 с подряд.поставщ'!$S:$T</definedName>
    <definedName name="Z_C84D4216_2441_440F_B981_CABFA100ACED_.wvu.FilterData" localSheetId="0" hidden="1">ИД!$A$9:$FI$22</definedName>
    <definedName name="Z_C84D4216_2441_440F_B981_CABFA100ACED_.wvu.FilterData" localSheetId="1" hidden="1">'Приложение 1 с подряд.поставщ'!$A$9:$AL$624</definedName>
    <definedName name="Z_C88963DD_D4DA_49E6_A95A_8E955986A54C_.wvu.FilterData" localSheetId="0" hidden="1">ИД!$A$9:$FI$22</definedName>
    <definedName name="Z_C9D4DCCD_AE4A_4280_A5F3_2080E18ED993_.wvu.FilterData" localSheetId="0" hidden="1">ИД!$A$9:$FI$22</definedName>
    <definedName name="Z_C9E5248A_32B3_42DC_8B4F_F746AF9D2333_.wvu.FilterData" localSheetId="0" hidden="1">ИД!$A$9:$FI$22</definedName>
    <definedName name="Z_C9FA2F1B_B4A5_4909_A1CD_57ECE6194C36_.wvu.FilterData" localSheetId="0" hidden="1">ИД!$A$9:$FI$22</definedName>
    <definedName name="Z_CA2762B4_3BD3_47B3_B071_3463022333F7_.wvu.FilterData" localSheetId="0" hidden="1">ИД!$A$9:$FI$22</definedName>
    <definedName name="Z_CA6C3567_E6BC_496D_8D44_6A6F5FAD0E76_.wvu.Cols" localSheetId="1" hidden="1">'Приложение 1 с подряд.поставщ'!$N:$N,'Приложение 1 с подряд.поставщ'!$S:$T</definedName>
    <definedName name="Z_CA6C3567_E6BC_496D_8D44_6A6F5FAD0E76_.wvu.FilterData" localSheetId="0" hidden="1">ИД!$A$9:$FI$22</definedName>
    <definedName name="Z_CA6C3567_E6BC_496D_8D44_6A6F5FAD0E76_.wvu.FilterData" localSheetId="1" hidden="1">'Приложение 1 с подряд.поставщ'!$A$9:$AL$624</definedName>
    <definedName name="Z_CA7D4B68_F36B_4397_A622_7929944839A2_.wvu.FilterData" localSheetId="0" hidden="1">ИД!$A$9:$FI$22</definedName>
    <definedName name="Z_CAEDE2EE_B9D5_4884_BEB9_0628CA91B871_.wvu.FilterData" localSheetId="0" hidden="1">ИД!$A$9:$FI$22</definedName>
    <definedName name="Z_CB475994_2A44_4F6D_A40E_8D8595467EA2_.wvu.FilterData" localSheetId="0" hidden="1">ИД!$A$9:$FI$22</definedName>
    <definedName name="Z_CB90EDEF_01EB_4919_8F95_15C2EDC50B86_.wvu.FilterData" localSheetId="0" hidden="1">ИД!$A$9:$FI$22</definedName>
    <definedName name="Z_CBB41FB5_07EC_410F_B02A_7A9BEC6F29F7_.wvu.FilterData" localSheetId="0" hidden="1">ИД!$A$9:$FI$22</definedName>
    <definedName name="Z_CBC025FB_0A15_44BD_9574_798BBB8D0CEA_.wvu.FilterData" localSheetId="0" hidden="1">ИД!$A$9:$FI$22</definedName>
    <definedName name="Z_CBD1F4D2_B2AB_4E03_8192_82FC83131352_.wvu.Cols" localSheetId="1" hidden="1">'Приложение 1 с подряд.поставщ'!$N:$N,'Приложение 1 с подряд.поставщ'!$S:$T</definedName>
    <definedName name="Z_CBD1F4D2_B2AB_4E03_8192_82FC83131352_.wvu.FilterData" localSheetId="0" hidden="1">ИД!$A$9:$FI$22</definedName>
    <definedName name="Z_CBD1F4D2_B2AB_4E03_8192_82FC83131352_.wvu.FilterData" localSheetId="1" hidden="1">'Приложение 1 с подряд.поставщ'!$A$9:$AL$624</definedName>
    <definedName name="Z_CBD471ED_F19C_4D10_8AAD_CBD6C117C041_.wvu.FilterData" localSheetId="0" hidden="1">ИД!$A$9:$FI$22</definedName>
    <definedName name="Z_CC218B3B_1EF0_4E38_A3CB_6A50CDF6B800_.wvu.FilterData" localSheetId="0" hidden="1">ИД!$A$9:$FI$22</definedName>
    <definedName name="Z_CCAF7C17_C873_4C9F_8A45_31CB94CF0990_.wvu.FilterData" localSheetId="0" hidden="1">ИД!$A$9:$FI$22</definedName>
    <definedName name="Z_CCC65BF5_936B_464B_A8A0_FDD963ADB837_.wvu.FilterData" localSheetId="0" hidden="1">ИД!$A$9:$FI$22</definedName>
    <definedName name="Z_CD393A75_4BE0_4D2B_9A06_5B95B2A5C4B6_.wvu.FilterData" localSheetId="0" hidden="1">ИД!$A$9:$FI$22</definedName>
    <definedName name="Z_CD8C78BA_7A21_4A6B_A3AE_ABC95794F94D_.wvu.FilterData" localSheetId="0" hidden="1">ИД!$A$9:$FI$22</definedName>
    <definedName name="Z_CF5DA37E_03D6_4A1D_A6DE_5F588DB04B24_.wvu.FilterData" localSheetId="0" hidden="1">ИД!$A$9:$FI$22</definedName>
    <definedName name="Z_D105E445_952B_4371_A323_9557D439A572_.wvu.FilterData" localSheetId="0" hidden="1">ИД!$A$9:$FI$22</definedName>
    <definedName name="Z_D3A3C092_17C3_4A19_96AE_A6E52FEC60F7_.wvu.Cols" localSheetId="1" hidden="1">'Приложение 1 с подряд.поставщ'!$N:$N,'Приложение 1 с подряд.поставщ'!$S:$T</definedName>
    <definedName name="Z_D3A3C092_17C3_4A19_96AE_A6E52FEC60F7_.wvu.FilterData" localSheetId="0" hidden="1">ИД!$A$9:$FI$22</definedName>
    <definedName name="Z_D3A3C092_17C3_4A19_96AE_A6E52FEC60F7_.wvu.FilterData" localSheetId="1" hidden="1">'Приложение 1 с подряд.поставщ'!$A$9:$AL$624</definedName>
    <definedName name="Z_D3BB872C_7D81_4509_9ED1_0CD03075F477_.wvu.FilterData" localSheetId="0" hidden="1">ИД!$A$9:$FI$22</definedName>
    <definedName name="Z_D3C8B9C4_55EE_49EC_BAD1_0A65BC59DC82_.wvu.Cols" localSheetId="1" hidden="1">'Приложение 1 с подряд.поставщ'!$N:$N,'Приложение 1 с подряд.поставщ'!$S:$T</definedName>
    <definedName name="Z_D3C8B9C4_55EE_49EC_BAD1_0A65BC59DC82_.wvu.FilterData" localSheetId="0" hidden="1">ИД!$A$9:$FI$22</definedName>
    <definedName name="Z_D3C8B9C4_55EE_49EC_BAD1_0A65BC59DC82_.wvu.FilterData" localSheetId="1" hidden="1">'Приложение 1 с подряд.поставщ'!$A$9:$AL$624</definedName>
    <definedName name="Z_D71962E3_C7FB_4D39_975F_5B34BB5222A7_.wvu.FilterData" localSheetId="0" hidden="1">ИД!$A$9:$FI$22</definedName>
    <definedName name="Z_D8452877_29D8_4927_BF78_B75C80B4F9D7_.wvu.FilterData" localSheetId="0" hidden="1">ИД!$A$9:$FI$22</definedName>
    <definedName name="Z_D85A66CA_1BC1_485B_9920_B03F99DE8EC4_.wvu.FilterData" localSheetId="0" hidden="1">ИД!$A$9:$FI$22</definedName>
    <definedName name="Z_D8739E23_D482_43B1_9D05_F73D69F421DD_.wvu.FilterData" localSheetId="0" hidden="1">ИД!$A$9:$FI$22</definedName>
    <definedName name="Z_D90D64D9_B67A_42DD_A3F8_A4A12342000D_.wvu.FilterData" localSheetId="0" hidden="1">ИД!$A$9:$FI$22</definedName>
    <definedName name="Z_DD37A589_764D_42F8_B66D_6B89CC23B050_.wvu.FilterData" localSheetId="0" hidden="1">ИД!$A$9:$FI$22</definedName>
    <definedName name="Z_DE24F382_6277_40AE_9214_9281253A1ADD_.wvu.FilterData" localSheetId="0" hidden="1">ИД!$A$9:$FI$22</definedName>
    <definedName name="Z_DE6E82F3_34CD_448E_84D0_A81D414BA275_.wvu.FilterData" localSheetId="0" hidden="1">ИД!$A$9:$FI$22</definedName>
    <definedName name="Z_DEC948EA_CCF0_4726_9173_36DF9433E4A1_.wvu.FilterData" localSheetId="0" hidden="1">ИД!$A$9:$FI$22</definedName>
    <definedName name="Z_DEE765C5_68EF_4788_81E4_610154308FF4_.wvu.FilterData" localSheetId="0" hidden="1">ИД!$A$9:$FI$22</definedName>
    <definedName name="Z_E04826A3_C338_40B3_B2FC_60911EB92D01_.wvu.FilterData" localSheetId="0" hidden="1">ИД!$A$9:$FI$22</definedName>
    <definedName name="Z_E0D3651C_049A_4A0E_A43D_AE530A20F649_.wvu.FilterData" localSheetId="0" hidden="1">ИД!$A$9:$FI$22</definedName>
    <definedName name="Z_E11D6638_3230_4F84_88C3_7C3530009562_.wvu.FilterData" localSheetId="0" hidden="1">ИД!$A$9:$FI$22</definedName>
    <definedName name="Z_E1A02747_8F4F_4550_B2B4_358949CBA4AB_.wvu.FilterData" localSheetId="0" hidden="1">ИД!$A$9:$FI$22</definedName>
    <definedName name="Z_E1C0B896_8271_4D4C_AAD9_C42EF8CF0C60_.wvu.FilterData" localSheetId="0" hidden="1">ИД!$A$9:$FI$22</definedName>
    <definedName name="Z_E1EE15CE_EDF2_4DBE_85FE_AC454ABD4DBD_.wvu.FilterData" localSheetId="0" hidden="1">ИД!$A$9:$FI$22</definedName>
    <definedName name="Z_E218341D_6631_411F_80A1_3A0C9A60745D_.wvu.FilterData" localSheetId="0" hidden="1">ИД!$A$9:$FI$22</definedName>
    <definedName name="Z_E2E75DDE_4D27_44AA_BCA8_9D604B64DAA6_.wvu.FilterData" localSheetId="0" hidden="1">ИД!$A$9:$FI$22</definedName>
    <definedName name="Z_E3DC4F50_ACC1_4EFD_984A_C74C5E5C061C_.wvu.FilterData" localSheetId="0" hidden="1">ИД!$A$9:$FI$22</definedName>
    <definedName name="Z_E4BA81D3_2307_47C4_9265_B6B9E540134B_.wvu.FilterData" localSheetId="0" hidden="1">ИД!$A$9:$FI$22</definedName>
    <definedName name="Z_E54BEC12_8C6B_46AE_9A5C_33E57B194B9D_.wvu.FilterData" localSheetId="0" hidden="1">ИД!$A$9:$FI$22</definedName>
    <definedName name="Z_E56C075C_4E53_4A49_8E46_19CEB654073D_.wvu.FilterData" localSheetId="0" hidden="1">ИД!$A$9:$FI$22</definedName>
    <definedName name="Z_E66A3FF1_C402_4BFB_B3A9_8D7A951CEC0A_.wvu.Cols" localSheetId="1" hidden="1">'Приложение 1 с подряд.поставщ'!$N:$N,'Приложение 1 с подряд.поставщ'!$S:$T</definedName>
    <definedName name="Z_E66A3FF1_C402_4BFB_B3A9_8D7A951CEC0A_.wvu.FilterData" localSheetId="0" hidden="1">ИД!$A$9:$FI$22</definedName>
    <definedName name="Z_E66A3FF1_C402_4BFB_B3A9_8D7A951CEC0A_.wvu.FilterData" localSheetId="1" hidden="1">'Приложение 1 с подряд.поставщ'!$A$9:$AL$624</definedName>
    <definedName name="Z_E8A025A4_B2E2_40B5_A06A_6A5238ABBFEC_.wvu.FilterData" localSheetId="0" hidden="1">ИД!$A$9:$FI$22</definedName>
    <definedName name="Z_E8A1681A_F7A4_4387_8512_610690CE3B6B_.wvu.FilterData" localSheetId="0" hidden="1">ИД!$A$9:$FI$22</definedName>
    <definedName name="Z_E9859F7D_5D21_468D_843E_C270F10A6539_.wvu.FilterData" localSheetId="0" hidden="1">ИД!$A$9:$FI$22</definedName>
    <definedName name="Z_EB007FD8_457C_4CE8_8423_549CC6623F67_.wvu.FilterData" localSheetId="0" hidden="1">ИД!$A$9:$FI$22</definedName>
    <definedName name="Z_EBAADDB2_4896_4CBE_8C8E_81A919D619CD_.wvu.FilterData" localSheetId="0" hidden="1">ИД!$A$9:$FI$22</definedName>
    <definedName name="Z_EE23B48E_78AE_4F48_90AD_21C886526D32_.wvu.FilterData" localSheetId="0" hidden="1">ИД!$A$9:$FI$22</definedName>
    <definedName name="Z_EE8512F9_0396_473E_BF78_7A6EBDEC7DEC_.wvu.FilterData" localSheetId="0" hidden="1">ИД!$A$9:$FI$22</definedName>
    <definedName name="Z_F01A9187_94CE_454B_AA33_526CB6A3FB74_.wvu.FilterData" localSheetId="0" hidden="1">ИД!$A$9:$FI$22</definedName>
    <definedName name="Z_F0478156_3DA8_46E0_984A_B5422B938F8F_.wvu.FilterData" localSheetId="0" hidden="1">ИД!$A$9:$FI$22</definedName>
    <definedName name="Z_F2FBEEA0_FCAC_4EFE_A645_CD1C8E49AFF1_.wvu.FilterData" localSheetId="0" hidden="1">ИД!$A$9:$FI$22</definedName>
    <definedName name="Z_F2FCC7A4_12AE_4159_9123_103E57451D3B_.wvu.FilterData" localSheetId="0" hidden="1">ИД!$A$9:$FI$22</definedName>
    <definedName name="Z_F353E7DB_96FF_460F_AEA3_E294776FA3C3_.wvu.FilterData" localSheetId="0" hidden="1">ИД!$A$9:$FI$22</definedName>
    <definedName name="Z_F4B2806C_82A2_4A72_B1DA_99AFED3FACA8_.wvu.FilterData" localSheetId="0" hidden="1">ИД!$A$9:$FI$22</definedName>
    <definedName name="Z_F4B47931_D160_41C6_BA99_756300F33BB5_.wvu.FilterData" localSheetId="0" hidden="1">ИД!$A$9:$FI$22</definedName>
    <definedName name="Z_F514E0F5_DDF9_4B97_B95A_6803E3791D2C_.wvu.FilterData" localSheetId="0" hidden="1">ИД!$A$9:$FI$22</definedName>
    <definedName name="Z_F61B2AD5_0E66_46F8_859F_AA93543AA895_.wvu.FilterData" localSheetId="0" hidden="1">ИД!$A$9:$FI$22</definedName>
    <definedName name="Z_F6B2CA5A_A0F1_4F0A_BAD7_63401C03A4C7_.wvu.FilterData" localSheetId="0" hidden="1">ИД!$A$9:$FI$22</definedName>
    <definedName name="Z_F79B73EA_42EB_45A0_9B9B_43FAB541DB16_.wvu.Cols" localSheetId="1" hidden="1">'Приложение 1 с подряд.поставщ'!$N:$N,'Приложение 1 с подряд.поставщ'!$S:$T</definedName>
    <definedName name="Z_F79B73EA_42EB_45A0_9B9B_43FAB541DB16_.wvu.FilterData" localSheetId="0" hidden="1">ИД!$A$9:$FI$22</definedName>
    <definedName name="Z_F79B73EA_42EB_45A0_9B9B_43FAB541DB16_.wvu.FilterData" localSheetId="1" hidden="1">'Приложение 1 с подряд.поставщ'!$A$9:$AL$624</definedName>
    <definedName name="Z_F7B4C1C4_E52C_4691_BA16_E8E4062D62D6_.wvu.FilterData" localSheetId="0" hidden="1">ИД!$A$9:$FI$22</definedName>
    <definedName name="Z_F90A8ABF_187B_4F01_B9A6_5D7A81135CD8_.wvu.FilterData" localSheetId="0" hidden="1">ИД!$A$9:$FI$22</definedName>
    <definedName name="Z_F99DBD1E_ABD3_4A59_B5F6_D0E19DCBC165_.wvu.FilterData" localSheetId="0" hidden="1">ИД!$A$9:$FI$22</definedName>
    <definedName name="Z_FA5AE17E_3FE0_47BB_85BD_5B894D9E2457_.wvu.FilterData" localSheetId="0" hidden="1">ИД!$A$9:$FI$22</definedName>
    <definedName name="Z_FA97CF5A_9685_4B1A_88DC_ED97152DCC26_.wvu.FilterData" localSheetId="0" hidden="1">ИД!$A$9:$FI$22</definedName>
    <definedName name="Z_FBE2791D_7C7D_46B6_B078_EADAA6407CC7_.wvu.FilterData" localSheetId="0" hidden="1">ИД!$A$9:$FI$22</definedName>
    <definedName name="Z_FC363C7E_E2B3_43F8_97D3_CEB6F65E9592_.wvu.FilterData" localSheetId="0" hidden="1">ИД!$A$9:$FI$22</definedName>
    <definedName name="Z_FC8C65FC_B0A0_41E4_BEC6_F0499C463945_.wvu.FilterData" localSheetId="0" hidden="1">ИД!$A$9:$FI$22</definedName>
    <definedName name="Z_FE3469C8_9EC0_4341_98CC_5C93317D398C_.wvu.FilterData" localSheetId="0" hidden="1">ИД!$A$9:$FI$22</definedName>
    <definedName name="Z_FE99B328_A0CF_423B_96E9_AA9E47F5E1F9_.wvu.FilterData" localSheetId="0" hidden="1">ИД!$A$9:$FI$22</definedName>
    <definedName name="Z_FF123065_CE90_465B_8800_18EB8CE36BCC_.wvu.FilterData" localSheetId="0" hidden="1">ИД!$A$9:$FI$22</definedName>
  </definedNames>
  <calcPr calcId="152511"/>
  <customWorkbookViews>
    <customWorkbookView name="Крещик Андрей Борисович - Личное представление" guid="{D3A3C092-17C3-4A19-96AE-A6E52FEC60F7}" mergeInterval="0" personalView="1" maximized="1" xWindow="-8" yWindow="-8" windowWidth="1696" windowHeight="1026" tabRatio="631" activeSheetId="2"/>
    <customWorkbookView name="Бокоева Мадина Алановна - Личное представление" guid="{295606BD-39D5-42DE-AD91-83FDD3B76557}" mergeInterval="0" personalView="1" xWindow="960" windowWidth="960" windowHeight="1040" tabRatio="631" activeSheetId="2"/>
    <customWorkbookView name="Кернышев Леонид Леонидович - Личное представление" guid="{05D18E6E-15D6-4528-94EC-1ECE5FC66396}" mergeInterval="0" personalView="1" maximized="1" xWindow="-8" yWindow="-8" windowWidth="1936" windowHeight="1056" activeSheetId="2"/>
    <customWorkbookView name="Боготалая Елена Алексеевна - Личное представление" guid="{8C274BE3-F597-411C-B4C1-BC1F9642140F}" mergeInterval="0" personalView="1" maximized="1" xWindow="-8" yWindow="-8" windowWidth="1936" windowHeight="1056" activeSheetId="2"/>
    <customWorkbookView name="Головина Инна Алексеевна - Личное представление" guid="{99839700-F2C6-432A-B5E9-32D1BDFCEE24}" mergeInterval="0" personalView="1" maximized="1" windowWidth="1920" windowHeight="814" tabRatio="631" activeSheetId="2"/>
    <customWorkbookView name="Алелюхина Анна Сергеевна - Личное представление" guid="{25BB826A-035C-41E2-9EBC-EC7007481281}" mergeInterval="0" personalView="1" maximized="1" xWindow="-8" yWindow="-8" windowWidth="1936" windowHeight="1056" activeSheetId="2"/>
    <customWorkbookView name="Чулкова Елена Ивановна - Личное представление" guid="{5F72A7AA-989A-40D8-9C6F-0E009D35F328}" mergeInterval="0" personalView="1" maximized="1" windowWidth="1916" windowHeight="800" activeSheetId="2"/>
    <customWorkbookView name="Мирошниченко Марина Николаевна - Личное представление" guid="{95FD6688-D7DB-4BBD-B253-DCED263E3648}" mergeInterval="0" personalView="1" maximized="1" windowWidth="1916" windowHeight="820" tabRatio="631" activeSheetId="2"/>
    <customWorkbookView name="Корсунов Максим Васильевич - Личное представление" guid="{7DFDF0A2-0442-4099-9C10-E726ACE25443}" mergeInterval="0" personalView="1" maximized="1" xWindow="-8" yWindow="-8" windowWidth="1936" windowHeight="1056" activeSheetId="2"/>
    <customWorkbookView name="Зайцева Татьяна Станиславовна - Личное представление" guid="{D3C8B9C4-55EE-49EC-BAD1-0A65BC59DC82}" mergeInterval="0" personalView="1" maximized="1" xWindow="-8" yWindow="-8" windowWidth="1936" windowHeight="1056" activeSheetId="2"/>
    <customWorkbookView name="Герасименко Наталья Константиновна - Личное представление" guid="{7D83906B-9CA7-42DA-8601-A83724DBB5FB}" mergeInterval="0" personalView="1" maximized="1" xWindow="-8" yWindow="-8" windowWidth="1936" windowHeight="1056" activeSheetId="2"/>
    <customWorkbookView name="Кротова Людмила Юрьевна - Личное представление" guid="{90DB824B-C833-4148-AC08-DFDA9F09255A}" mergeInterval="0" personalView="1" maximized="1" windowWidth="1916" windowHeight="820" activeSheetId="2"/>
    <customWorkbookView name="Анисовец Елена Александровна - Личное представление" guid="{CA6C3567-E6BC-496D-8D44-6A6F5FAD0E76}" mergeInterval="0" personalView="1" xWindow="41" windowWidth="1831" windowHeight="532" tabRatio="631" activeSheetId="2"/>
    <customWorkbookView name="Либбо Янина Яновна - Личное представление" guid="{AD389440-59A9-4F1E-AFF0-8C446CF41A6C}" mergeInterval="0" personalView="1" maximized="1" xWindow="-8" yWindow="-8" windowWidth="1696" windowHeight="1026" activeSheetId="2"/>
    <customWorkbookView name="Апшенакова Альбина Динаровна - Личное представление" guid="{B2D27FF5-49AC-48AC-92D6-EDB82B87B6C6}" mergeInterval="0" personalView="1" maximized="1" xWindow="-8" yWindow="-8" windowWidth="1936" windowHeight="1056" activeSheetId="2" showComments="commIndAndComment"/>
    <customWorkbookView name="Клубникина Людмила Владимировна - Личное представление" guid="{A83AD65E-A141-4754-8386-3C6B5E11E809}" mergeInterval="0" personalView="1" maximized="1" windowWidth="1676" windowHeight="750" activeSheetId="2" showComments="commIndAndComment"/>
    <customWorkbookView name="Афанасьева Екатерина Николаевна - Личное представление" guid="{CC218B3B-1EF0-4E38-A3CB-6A50CDF6B800}" mergeInterval="0" personalView="1" maximized="1" windowWidth="1916" windowHeight="820" activeSheetId="2"/>
    <customWorkbookView name="Петухова Юлия Олеговна - Личное представление" guid="{3E9AB757-D82C-4E0A-B0BC-9B5318548912}" mergeInterval="0" personalView="1" maximized="1" xWindow="-8" yWindow="-8" windowWidth="1936" windowHeight="1056" tabRatio="631" activeSheetId="2"/>
    <customWorkbookView name="Чакин Илья Олегович - Личное представление" guid="{5E276CFA-13C7-47A1-B948-3B4F69A73BCB}" mergeInterval="0" personalView="1" maximized="1" xWindow="-8" yWindow="-8" windowWidth="1936" windowHeight="1056" tabRatio="631" activeSheetId="2"/>
    <customWorkbookView name="Барабанщиков Станислав Александрович - Личное представление" guid="{980A9252-49C4-45F0-8833-3EB8609D11B7}" mergeInterval="0" personalView="1" maximized="1" xWindow="-8" yWindow="-8" windowWidth="1936" windowHeight="1056" activeSheetId="2"/>
    <customWorkbookView name="Шимширт Юлия Сергеевна - Личное представление" guid="{28070C47-460A-488F-B392-808C535CAF3D}" mergeInterval="0" personalView="1" maximized="1" xWindow="-8" yWindow="-8" windowWidth="1936" windowHeight="1056" activeSheetId="2"/>
    <customWorkbookView name="Коряков Владислав Андреевич - Личное представление" guid="{033D7976-28F6-41C3-8DAC-DB6FC426612E}" mergeInterval="0" personalView="1" maximized="1" xWindow="-8" yWindow="-8" windowWidth="1936" windowHeight="1056" activeSheetId="2"/>
    <customWorkbookView name="Ковалев Петр Анатольевич - Личное представление" guid="{E66A3FF1-C402-4BFB-B3A9-8D7A951CEC0A}" mergeInterval="0" personalView="1" maximized="1" windowWidth="1916" windowHeight="854" activeSheetId="2"/>
    <customWorkbookView name="Малицкая Людмила Викторовна - Личное представление" guid="{3C13A241-F4AC-42A6-B4E1-61B46E4106CC}" mergeInterval="0" personalView="1" maximized="1" xWindow="-8" yWindow="-8" windowWidth="1936" windowHeight="1056" tabRatio="631" activeSheetId="2"/>
    <customWorkbookView name="Хриспенс Анастасия Вячеславовна - Личное представление" guid="{896F2FBC-FE19-44ED-B685-9FBC4CCC87E3}" mergeInterval="0" personalView="1" xWindow="960" windowWidth="960" windowHeight="1040" tabRatio="631" activeSheetId="2"/>
    <customWorkbookView name="Федюкова Аксинья Викторовна - Личное представление" guid="{C84D4216-2441-440F-B981-CABFA100ACED}" mergeInterval="0" personalView="1" maximized="1" xWindow="-8" yWindow="-8" windowWidth="1936" windowHeight="1056" tabRatio="631" activeSheetId="2"/>
    <customWorkbookView name="Макарова Людмила Сергеевна - Личное представление" guid="{763C7BD4-D99D-461D-AE75-AFF88472E9F1}" mergeInterval="0" personalView="1" xWindow="847" yWindow="2" windowWidth="1036" windowHeight="1042" activeSheetId="2"/>
    <customWorkbookView name="Душкина Анастасия Сергеевна - Личное представление" guid="{CBD1F4D2-B2AB-4E03-8192-82FC83131352}" mergeInterval="0" personalView="1" maximized="1" xWindow="-1928" yWindow="-8" windowWidth="1936" windowHeight="1056" activeSheetId="2"/>
    <customWorkbookView name="Обозов Роман Александрович - Личное представление" guid="{0CF4CC97-065E-4AE5-B981-B24F2018B6E3}" mergeInterval="0" personalView="1" maximized="1" windowWidth="1916" windowHeight="800" activeSheetId="2"/>
    <customWorkbookView name="Самарина Вера Владимировна - Личное представление" guid="{F79B73EA-42EB-45A0-9B9B-43FAB541DB16}" mergeInterval="0" personalView="1" maximized="1" xWindow="-9" yWindow="-9" windowWidth="1938" windowHeight="1048" activeSheetId="2"/>
    <customWorkbookView name="Шашкова Ирина Николаевна - Личное представление" guid="{846FABD3-CBB8-430B-BAFF-D9F07D6BBE04}" mergeInterval="0" personalView="1" maximized="1" xWindow="-8" yWindow="-8" windowWidth="1936" windowHeight="1056" tabRatio="631" activeSheetId="2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13" i="2" l="1"/>
  <c r="C9" i="2" l="1"/>
  <c r="D9" i="2"/>
  <c r="E9" i="2" s="1"/>
  <c r="F9" i="2" s="1"/>
  <c r="G9" i="2" s="1"/>
  <c r="H9" i="2" s="1"/>
  <c r="I9" i="2" s="1"/>
  <c r="J9" i="2" s="1"/>
  <c r="K9" i="2" s="1"/>
  <c r="L9" i="2" s="1"/>
  <c r="M9" i="2" s="1"/>
  <c r="N9" i="2" s="1"/>
  <c r="O9" i="2" s="1"/>
  <c r="P9" i="2"/>
  <c r="Q9" i="2"/>
  <c r="R9" i="2" s="1"/>
  <c r="S9" i="2" s="1"/>
  <c r="T9" i="2" s="1"/>
  <c r="U9" i="2" s="1"/>
  <c r="V9" i="2" s="1"/>
  <c r="W9" i="2" s="1"/>
  <c r="X9" i="2" s="1"/>
  <c r="Y9" i="2" s="1"/>
  <c r="Z9" i="2" s="1"/>
  <c r="AA9" i="2" s="1"/>
  <c r="AB9" i="2" s="1"/>
  <c r="AC9" i="2" s="1"/>
  <c r="AD9" i="2" s="1"/>
  <c r="AE9" i="2" s="1"/>
  <c r="AF9" i="2" s="1"/>
  <c r="AG9" i="2" s="1"/>
  <c r="AH9" i="2" s="1"/>
  <c r="AI9" i="2" s="1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AV9" i="2" s="1"/>
  <c r="AW9" i="2" s="1"/>
  <c r="AX9" i="2" s="1"/>
  <c r="AY9" i="2" s="1"/>
  <c r="AZ9" i="2" s="1"/>
  <c r="BA9" i="2" s="1"/>
  <c r="BB9" i="2" s="1"/>
  <c r="BC9" i="2" s="1"/>
  <c r="BD9" i="2" s="1"/>
  <c r="BE9" i="2" s="1"/>
  <c r="BF9" i="2" s="1"/>
  <c r="BG9" i="2" s="1"/>
  <c r="BH9" i="2" s="1"/>
  <c r="BI9" i="2" s="1"/>
  <c r="BJ9" i="2" s="1"/>
  <c r="BK9" i="2" s="1"/>
  <c r="BL9" i="2" s="1"/>
  <c r="BM9" i="2" s="1"/>
  <c r="BN9" i="2" s="1"/>
  <c r="BO9" i="2" s="1"/>
  <c r="BP9" i="2" s="1"/>
  <c r="BQ9" i="2" s="1"/>
  <c r="BR9" i="2" s="1"/>
  <c r="BS9" i="2" s="1"/>
  <c r="BT9" i="2" s="1"/>
  <c r="BU9" i="2" s="1"/>
  <c r="BV9" i="2" s="1"/>
  <c r="BW9" i="2" s="1"/>
  <c r="BX9" i="2" s="1"/>
  <c r="BY9" i="2" s="1"/>
  <c r="BZ9" i="2" s="1"/>
  <c r="CA9" i="2" s="1"/>
  <c r="CB9" i="2" s="1"/>
  <c r="CC9" i="2" s="1"/>
  <c r="CD9" i="2" s="1"/>
  <c r="CE9" i="2" s="1"/>
  <c r="CF9" i="2" s="1"/>
  <c r="CG9" i="2" s="1"/>
  <c r="CH9" i="2" s="1"/>
  <c r="CI9" i="2" s="1"/>
  <c r="CJ9" i="2" s="1"/>
  <c r="CK9" i="2" s="1"/>
  <c r="CL9" i="2" s="1"/>
  <c r="CM9" i="2" s="1"/>
  <c r="CN9" i="2" s="1"/>
  <c r="CO9" i="2" s="1"/>
  <c r="CP9" i="2" s="1"/>
  <c r="CQ9" i="2" s="1"/>
  <c r="CR9" i="2" s="1"/>
  <c r="CS9" i="2" s="1"/>
  <c r="CT9" i="2" s="1"/>
  <c r="CU9" i="2" s="1"/>
  <c r="CV9" i="2" s="1"/>
  <c r="CW9" i="2" s="1"/>
  <c r="CX9" i="2" s="1"/>
  <c r="CY9" i="2" s="1"/>
  <c r="CZ9" i="2" s="1"/>
  <c r="DA9" i="2" s="1"/>
  <c r="DB9" i="2" s="1"/>
  <c r="DC9" i="2" s="1"/>
  <c r="DD9" i="2" s="1"/>
  <c r="DE9" i="2" s="1"/>
  <c r="DF9" i="2" s="1"/>
  <c r="DG9" i="2" s="1"/>
  <c r="DH9" i="2" s="1"/>
  <c r="DI9" i="2" s="1"/>
  <c r="DJ9" i="2" s="1"/>
  <c r="DK9" i="2" s="1"/>
  <c r="DL9" i="2" s="1"/>
  <c r="DM9" i="2" s="1"/>
  <c r="DN9" i="2" s="1"/>
  <c r="DO9" i="2" s="1"/>
  <c r="DP9" i="2" s="1"/>
  <c r="DQ9" i="2" s="1"/>
  <c r="DR9" i="2" s="1"/>
  <c r="DS9" i="2" s="1"/>
  <c r="DT9" i="2" s="1"/>
  <c r="DU9" i="2" s="1"/>
  <c r="DV9" i="2" s="1"/>
  <c r="DW9" i="2" s="1"/>
  <c r="DX9" i="2" s="1"/>
  <c r="DY9" i="2" s="1"/>
  <c r="DZ9" i="2" s="1"/>
  <c r="EA9" i="2" s="1"/>
  <c r="EB9" i="2" s="1"/>
  <c r="EC9" i="2" s="1"/>
  <c r="ED9" i="2" s="1"/>
  <c r="EE9" i="2" s="1"/>
  <c r="EF9" i="2" s="1"/>
  <c r="EG9" i="2" s="1"/>
  <c r="EH9" i="2" s="1"/>
  <c r="EI9" i="2" s="1"/>
  <c r="EJ9" i="2" s="1"/>
  <c r="EK9" i="2" s="1"/>
  <c r="EL9" i="2" s="1"/>
  <c r="EM9" i="2" s="1"/>
  <c r="EN9" i="2" s="1"/>
  <c r="EO9" i="2" s="1"/>
  <c r="EP9" i="2" s="1"/>
  <c r="EQ9" i="2" s="1"/>
  <c r="ER9" i="2" s="1"/>
  <c r="ES9" i="2" s="1"/>
  <c r="ET9" i="2" s="1"/>
  <c r="EU9" i="2" s="1"/>
  <c r="EV9" i="2" s="1"/>
  <c r="EW9" i="2" s="1"/>
  <c r="EX9" i="2" s="1"/>
  <c r="EY9" i="2" s="1"/>
  <c r="EZ9" i="2" s="1"/>
  <c r="FA9" i="2" s="1"/>
  <c r="FB9" i="2" s="1"/>
  <c r="FC9" i="2" s="1"/>
  <c r="FD9" i="2" s="1"/>
  <c r="FE9" i="2" s="1"/>
  <c r="FF9" i="2" s="1"/>
  <c r="FG9" i="2" s="1"/>
  <c r="FH9" i="2" s="1"/>
  <c r="FI9" i="2" s="1"/>
  <c r="B9" i="2"/>
  <c r="FC22" i="2" l="1"/>
  <c r="FC21" i="2"/>
  <c r="FC20" i="2"/>
  <c r="FC19" i="2"/>
  <c r="FC18" i="2"/>
  <c r="FC17" i="2"/>
  <c r="FC16" i="2"/>
  <c r="FC15" i="2"/>
  <c r="FC14" i="2"/>
  <c r="FC13" i="2"/>
  <c r="FC12" i="2"/>
  <c r="FC11" i="2"/>
  <c r="FC10" i="2"/>
  <c r="ET22" i="2"/>
  <c r="ET21" i="2"/>
  <c r="ET20" i="2"/>
  <c r="ET19" i="2"/>
  <c r="ET18" i="2"/>
  <c r="ET17" i="2"/>
  <c r="ET16" i="2"/>
  <c r="ET15" i="2"/>
  <c r="ET14" i="2"/>
  <c r="ET13" i="2"/>
  <c r="ET12" i="2"/>
  <c r="ET11" i="2"/>
  <c r="ET10" i="2"/>
  <c r="EK22" i="2"/>
  <c r="EK21" i="2"/>
  <c r="EK20" i="2"/>
  <c r="EK19" i="2"/>
  <c r="EK18" i="2"/>
  <c r="EK17" i="2"/>
  <c r="EK16" i="2"/>
  <c r="EK15" i="2"/>
  <c r="EK14" i="2"/>
  <c r="EK13" i="2"/>
  <c r="EK12" i="2"/>
  <c r="EK11" i="2"/>
  <c r="EK10" i="2"/>
  <c r="DQ22" i="2"/>
  <c r="DQ21" i="2"/>
  <c r="DQ20" i="2"/>
  <c r="DQ19" i="2"/>
  <c r="DQ18" i="2"/>
  <c r="DQ17" i="2"/>
  <c r="DQ16" i="2"/>
  <c r="DQ15" i="2"/>
  <c r="DQ14" i="2"/>
  <c r="DQ13" i="2"/>
  <c r="DQ12" i="2"/>
  <c r="DQ11" i="2"/>
  <c r="DQ10" i="2"/>
  <c r="DH22" i="2"/>
  <c r="DH21" i="2"/>
  <c r="DH20" i="2"/>
  <c r="DH19" i="2"/>
  <c r="DH18" i="2"/>
  <c r="DH17" i="2"/>
  <c r="DH16" i="2"/>
  <c r="DH15" i="2"/>
  <c r="DH14" i="2"/>
  <c r="DH13" i="2"/>
  <c r="DH12" i="2"/>
  <c r="DH11" i="2"/>
  <c r="DH10" i="2"/>
  <c r="CY22" i="2"/>
  <c r="CY21" i="2"/>
  <c r="CY20" i="2"/>
  <c r="CY19" i="2"/>
  <c r="CY18" i="2"/>
  <c r="CY17" i="2"/>
  <c r="CY16" i="2"/>
  <c r="CY15" i="2"/>
  <c r="CY14" i="2"/>
  <c r="CY13" i="2"/>
  <c r="CY12" i="2"/>
  <c r="CY11" i="2"/>
  <c r="CY10" i="2"/>
  <c r="CE22" i="2"/>
  <c r="CE21" i="2"/>
  <c r="CE20" i="2"/>
  <c r="CE19" i="2"/>
  <c r="CE18" i="2"/>
  <c r="CE17" i="2"/>
  <c r="CE16" i="2"/>
  <c r="CE15" i="2"/>
  <c r="CE14" i="2"/>
  <c r="CE13" i="2"/>
  <c r="CE12" i="2"/>
  <c r="CE11" i="2"/>
  <c r="CE10" i="2"/>
  <c r="BV22" i="2"/>
  <c r="BV21" i="2"/>
  <c r="BV20" i="2"/>
  <c r="BV19" i="2"/>
  <c r="BV18" i="2"/>
  <c r="BV17" i="2"/>
  <c r="BV16" i="2"/>
  <c r="BV15" i="2"/>
  <c r="BV14" i="2"/>
  <c r="BV13" i="2"/>
  <c r="BV12" i="2"/>
  <c r="BV11" i="2"/>
  <c r="BV10" i="2"/>
  <c r="BM22" i="2"/>
  <c r="BM21" i="2"/>
  <c r="BM20" i="2"/>
  <c r="BM19" i="2"/>
  <c r="BM18" i="2"/>
  <c r="BM17" i="2"/>
  <c r="BM16" i="2"/>
  <c r="BM15" i="2"/>
  <c r="BM14" i="2"/>
  <c r="BM13" i="2"/>
  <c r="BM12" i="2"/>
  <c r="BM11" i="2"/>
  <c r="BM10" i="2"/>
  <c r="AS22" i="2"/>
  <c r="AS21" i="2"/>
  <c r="AS20" i="2"/>
  <c r="AS19" i="2"/>
  <c r="AS18" i="2"/>
  <c r="AS17" i="2"/>
  <c r="AS16" i="2"/>
  <c r="AS15" i="2"/>
  <c r="AS14" i="2"/>
  <c r="AS13" i="2"/>
  <c r="AS12" i="2"/>
  <c r="AS11" i="2"/>
  <c r="AS10" i="2"/>
  <c r="AJ22" i="2"/>
  <c r="AJ21" i="2"/>
  <c r="AJ20" i="2"/>
  <c r="AJ19" i="2"/>
  <c r="AJ18" i="2"/>
  <c r="AJ17" i="2"/>
  <c r="AJ16" i="2"/>
  <c r="AJ15" i="2"/>
  <c r="AJ14" i="2"/>
  <c r="AJ13" i="2"/>
  <c r="AJ12" i="2"/>
  <c r="AJ11" i="2"/>
  <c r="AJ10" i="2"/>
  <c r="G29" i="2"/>
  <c r="H29" i="2"/>
  <c r="F29" i="2"/>
  <c r="I29" i="2" s="1"/>
  <c r="BL2" i="2"/>
  <c r="BL3" i="2"/>
  <c r="K29" i="2" l="1"/>
  <c r="L29" i="2"/>
  <c r="M29" i="2"/>
  <c r="J29" i="2"/>
  <c r="J10" i="2"/>
  <c r="D3" i="2" l="1"/>
  <c r="D2" i="2" l="1"/>
  <c r="AA11" i="2" l="1"/>
  <c r="AA12" i="2"/>
  <c r="AA13" i="2"/>
  <c r="AA14" i="2"/>
  <c r="AA15" i="2"/>
  <c r="AA16" i="2"/>
  <c r="AA17" i="2"/>
  <c r="AA18" i="2"/>
  <c r="AA19" i="2"/>
  <c r="AA20" i="2"/>
  <c r="AA21" i="2"/>
  <c r="AA22" i="2"/>
  <c r="M10" i="2" l="1"/>
  <c r="AA10" i="2" l="1"/>
  <c r="J15" i="2" l="1"/>
  <c r="E2" i="2"/>
  <c r="X2" i="2"/>
  <c r="Z2" i="2"/>
  <c r="AB2" i="2"/>
  <c r="AC2" i="2"/>
  <c r="AE2" i="2"/>
  <c r="AG2" i="2"/>
  <c r="AI2" i="2"/>
  <c r="AL2" i="2"/>
  <c r="AR2" i="2"/>
  <c r="AT2" i="2"/>
  <c r="BN2" i="2"/>
  <c r="DC2" i="2"/>
  <c r="DI2" i="2"/>
  <c r="DR2" i="2"/>
  <c r="DT2" i="2"/>
  <c r="DU2" i="2"/>
  <c r="EH2" i="2"/>
  <c r="EL2" i="2"/>
  <c r="EN2" i="2"/>
  <c r="EO2" i="2"/>
  <c r="EQ2" i="2"/>
  <c r="EU2" i="2"/>
  <c r="EW2" i="2"/>
  <c r="EX2" i="2"/>
  <c r="FD2" i="2"/>
  <c r="FF2" i="2"/>
  <c r="E3" i="2"/>
  <c r="X3" i="2"/>
  <c r="Z3" i="2"/>
  <c r="AB3" i="2"/>
  <c r="AC3" i="2"/>
  <c r="AE3" i="2"/>
  <c r="AG3" i="2"/>
  <c r="AI3" i="2"/>
  <c r="AL3" i="2"/>
  <c r="AR3" i="2"/>
  <c r="AT3" i="2"/>
  <c r="BN3" i="2"/>
  <c r="CV3" i="2"/>
  <c r="DC3" i="2"/>
  <c r="DI3" i="2"/>
  <c r="DR3" i="2"/>
  <c r="DT3" i="2"/>
  <c r="DU3" i="2"/>
  <c r="EH3" i="2"/>
  <c r="EL3" i="2"/>
  <c r="EN3" i="2"/>
  <c r="EO3" i="2"/>
  <c r="EQ3" i="2"/>
  <c r="EU3" i="2"/>
  <c r="EW3" i="2"/>
  <c r="EX3" i="2"/>
  <c r="FD3" i="2"/>
  <c r="FF3" i="2"/>
  <c r="FG3" i="2"/>
  <c r="BZ2" i="2" l="1"/>
  <c r="BZ3" i="2"/>
  <c r="CV2" i="2"/>
  <c r="FG2" i="2" l="1"/>
  <c r="DL2" i="2" l="1"/>
  <c r="DL3" i="2"/>
  <c r="DK2" i="2"/>
  <c r="DK3" i="2"/>
  <c r="W3" i="2" l="1"/>
  <c r="CD2" i="2" l="1"/>
  <c r="CD3" i="2"/>
  <c r="BU2" i="2"/>
  <c r="BU3" i="2"/>
  <c r="BI2" i="2"/>
  <c r="BI3" i="2"/>
  <c r="W2" i="2"/>
  <c r="DB2" i="2" l="1"/>
  <c r="DB3" i="2"/>
  <c r="BS2" i="2" l="1"/>
  <c r="BS3" i="2"/>
  <c r="CX2" i="2" l="1"/>
  <c r="CX3" i="2"/>
  <c r="FB2" i="2"/>
  <c r="FB3" i="2"/>
  <c r="DE2" i="2" l="1"/>
  <c r="DE3" i="2"/>
  <c r="DP2" i="2" l="1"/>
  <c r="DP3" i="2"/>
  <c r="DG2" i="2"/>
  <c r="DG3" i="2"/>
  <c r="CF2" i="2" l="1"/>
  <c r="CF3" i="2"/>
  <c r="BW2" i="2" l="1"/>
  <c r="BW3" i="2"/>
  <c r="EJ2" i="2" l="1"/>
  <c r="EJ3" i="2"/>
  <c r="CZ2" i="2"/>
  <c r="CZ3" i="2"/>
  <c r="BO2" i="2" l="1"/>
  <c r="BO3" i="2"/>
  <c r="AK2" i="2" l="1"/>
  <c r="AK3" i="2"/>
  <c r="AF3" i="2" l="1"/>
  <c r="AF2" i="2"/>
  <c r="AU3" i="2"/>
  <c r="BY2" i="2" l="1"/>
  <c r="BY3" i="2"/>
  <c r="AD2" i="2"/>
  <c r="AD3" i="2"/>
  <c r="CH2" i="2"/>
  <c r="CH3" i="2"/>
  <c r="AN2" i="2"/>
  <c r="AN3" i="2"/>
  <c r="AW2" i="2"/>
  <c r="AW3" i="2"/>
  <c r="AM2" i="2"/>
  <c r="AM3" i="2"/>
  <c r="AV2" i="2"/>
  <c r="AV3" i="2"/>
  <c r="BQ2" i="2"/>
  <c r="BQ3" i="2"/>
  <c r="BP2" i="2"/>
  <c r="BP3" i="2"/>
  <c r="CI2" i="2"/>
  <c r="CI3" i="2"/>
  <c r="AO2" i="2"/>
  <c r="AO3" i="2"/>
  <c r="AU2" i="2"/>
  <c r="BX2" i="2" l="1"/>
  <c r="BX3" i="2"/>
  <c r="AA2" i="2" l="1"/>
  <c r="AA3" i="2"/>
  <c r="AP3" i="2" l="1"/>
  <c r="AP2" i="2"/>
  <c r="BJ3" i="2" l="1"/>
  <c r="DN3" i="2"/>
  <c r="BJ2" i="2" l="1"/>
  <c r="DN2" i="2"/>
  <c r="CB2" i="2" l="1"/>
  <c r="CB3" i="2"/>
  <c r="L10" i="2" l="1"/>
  <c r="K10" i="2"/>
  <c r="F2" i="2" l="1"/>
  <c r="F3" i="2"/>
  <c r="AA84" i="4"/>
  <c r="Y45" i="4" l="1"/>
  <c r="Y46" i="4"/>
  <c r="AG587" i="4" l="1"/>
  <c r="Q84" i="4" l="1"/>
  <c r="I11" i="2" l="1"/>
  <c r="I12" i="2" l="1"/>
  <c r="AG624" i="4"/>
  <c r="AG623" i="4"/>
  <c r="AG622" i="4"/>
  <c r="AG621" i="4"/>
  <c r="AG620" i="4"/>
  <c r="AG619" i="4"/>
  <c r="AG618" i="4"/>
  <c r="AG617" i="4"/>
  <c r="AG616" i="4"/>
  <c r="AG615" i="4"/>
  <c r="AG614" i="4"/>
  <c r="AG613" i="4"/>
  <c r="AG612" i="4"/>
  <c r="AG611" i="4"/>
  <c r="AG610" i="4"/>
  <c r="AG609" i="4"/>
  <c r="AG608" i="4"/>
  <c r="AG607" i="4"/>
  <c r="AG606" i="4"/>
  <c r="AG605" i="4"/>
  <c r="AG604" i="4"/>
  <c r="AG603" i="4"/>
  <c r="AG602" i="4"/>
  <c r="AG601" i="4"/>
  <c r="AG600" i="4"/>
  <c r="AG599" i="4"/>
  <c r="AG598" i="4"/>
  <c r="AG597" i="4"/>
  <c r="AG596" i="4"/>
  <c r="AG595" i="4"/>
  <c r="AG594" i="4"/>
  <c r="AG593" i="4"/>
  <c r="AG592" i="4"/>
  <c r="AG591" i="4"/>
  <c r="AG590" i="4"/>
  <c r="AG585" i="4"/>
  <c r="AG584" i="4"/>
  <c r="AG583" i="4"/>
  <c r="AG582" i="4"/>
  <c r="AG581" i="4"/>
  <c r="AG580" i="4"/>
  <c r="AG577" i="4"/>
  <c r="AG576" i="4"/>
  <c r="AG575" i="4"/>
  <c r="AG574" i="4"/>
  <c r="AG573" i="4"/>
  <c r="AG572" i="4"/>
  <c r="AG571" i="4"/>
  <c r="AG570" i="4"/>
  <c r="AG569" i="4"/>
  <c r="AG568" i="4"/>
  <c r="AG567" i="4"/>
  <c r="AG566" i="4"/>
  <c r="AG565" i="4"/>
  <c r="AG564" i="4"/>
  <c r="AG563" i="4"/>
  <c r="AG562" i="4"/>
  <c r="AG561" i="4"/>
  <c r="AG560" i="4"/>
  <c r="AG559" i="4"/>
  <c r="AG558" i="4"/>
  <c r="AG557" i="4"/>
  <c r="AG556" i="4"/>
  <c r="AG555" i="4"/>
  <c r="AG554" i="4"/>
  <c r="AG553" i="4"/>
  <c r="AG552" i="4"/>
  <c r="AG551" i="4"/>
  <c r="AG550" i="4"/>
  <c r="AG549" i="4"/>
  <c r="AG548" i="4"/>
  <c r="AG547" i="4"/>
  <c r="AG544" i="4"/>
  <c r="AG543" i="4"/>
  <c r="AG542" i="4"/>
  <c r="AG541" i="4"/>
  <c r="AG540" i="4"/>
  <c r="AG539" i="4"/>
  <c r="AG538" i="4"/>
  <c r="AG537" i="4"/>
  <c r="AG536" i="4"/>
  <c r="AG535" i="4"/>
  <c r="AG534" i="4"/>
  <c r="AG533" i="4"/>
  <c r="AG530" i="4"/>
  <c r="AG529" i="4"/>
  <c r="AG528" i="4"/>
  <c r="AG527" i="4"/>
  <c r="AG526" i="4"/>
  <c r="AG525" i="4"/>
  <c r="AG524" i="4"/>
  <c r="AG523" i="4"/>
  <c r="AG522" i="4"/>
  <c r="AG521" i="4"/>
  <c r="AG520" i="4"/>
  <c r="AG519" i="4"/>
  <c r="AG518" i="4"/>
  <c r="AG517" i="4"/>
  <c r="AG516" i="4"/>
  <c r="AG515" i="4"/>
  <c r="AG514" i="4"/>
  <c r="AG513" i="4"/>
  <c r="AG512" i="4"/>
  <c r="AG511" i="4"/>
  <c r="AG510" i="4"/>
  <c r="AG509" i="4"/>
  <c r="AG504" i="4"/>
  <c r="AG503" i="4"/>
  <c r="AG502" i="4"/>
  <c r="AG501" i="4"/>
  <c r="AG500" i="4"/>
  <c r="AG499" i="4"/>
  <c r="AG498" i="4"/>
  <c r="AG497" i="4"/>
  <c r="AG496" i="4"/>
  <c r="AG495" i="4"/>
  <c r="AG494" i="4"/>
  <c r="AG493" i="4"/>
  <c r="AG492" i="4"/>
  <c r="AG491" i="4"/>
  <c r="AG490" i="4"/>
  <c r="AG484" i="4"/>
  <c r="AG483" i="4"/>
  <c r="AG482" i="4"/>
  <c r="AG481" i="4"/>
  <c r="AG480" i="4"/>
  <c r="AG479" i="4"/>
  <c r="AG478" i="4"/>
  <c r="AG475" i="4"/>
  <c r="AG472" i="4"/>
  <c r="AG471" i="4"/>
  <c r="AG470" i="4"/>
  <c r="AG467" i="4"/>
  <c r="AG466" i="4"/>
  <c r="AG465" i="4"/>
  <c r="AG460" i="4"/>
  <c r="AG455" i="4"/>
  <c r="AG450" i="4"/>
  <c r="AG449" i="4"/>
  <c r="AG448" i="4"/>
  <c r="AG447" i="4"/>
  <c r="AG446" i="4"/>
  <c r="AG445" i="4"/>
  <c r="AG444" i="4"/>
  <c r="AG443" i="4"/>
  <c r="AG442" i="4"/>
  <c r="AG441" i="4"/>
  <c r="AG440" i="4"/>
  <c r="AG439" i="4"/>
  <c r="AG438" i="4"/>
  <c r="AG437" i="4"/>
  <c r="AG436" i="4"/>
  <c r="AG435" i="4"/>
  <c r="AG434" i="4"/>
  <c r="AG433" i="4"/>
  <c r="AG432" i="4"/>
  <c r="AG431" i="4"/>
  <c r="AG430" i="4"/>
  <c r="AG429" i="4"/>
  <c r="AG428" i="4"/>
  <c r="AG427" i="4"/>
  <c r="AG426" i="4"/>
  <c r="AG425" i="4"/>
  <c r="AG424" i="4"/>
  <c r="AG423" i="4"/>
  <c r="AG422" i="4"/>
  <c r="AG421" i="4"/>
  <c r="AG420" i="4"/>
  <c r="AG419" i="4"/>
  <c r="AG418" i="4"/>
  <c r="AG417" i="4"/>
  <c r="AG416" i="4"/>
  <c r="AG415" i="4"/>
  <c r="AG412" i="4"/>
  <c r="AG411" i="4"/>
  <c r="AG410" i="4"/>
  <c r="AG407" i="4"/>
  <c r="AG406" i="4"/>
  <c r="AG405" i="4"/>
  <c r="AG404" i="4"/>
  <c r="AG403" i="4"/>
  <c r="AG402" i="4"/>
  <c r="AG401" i="4"/>
  <c r="AG400" i="4"/>
  <c r="AG399" i="4"/>
  <c r="AG398" i="4"/>
  <c r="AG397" i="4"/>
  <c r="AG396" i="4"/>
  <c r="AG395" i="4"/>
  <c r="AG394" i="4"/>
  <c r="AG393" i="4"/>
  <c r="AG392" i="4"/>
  <c r="AG391" i="4"/>
  <c r="AG390" i="4"/>
  <c r="AG389" i="4"/>
  <c r="AG388" i="4"/>
  <c r="AG387" i="4"/>
  <c r="AG386" i="4"/>
  <c r="AG385" i="4"/>
  <c r="AG384" i="4"/>
  <c r="AG383" i="4"/>
  <c r="AG382" i="4"/>
  <c r="AG379" i="4"/>
  <c r="AG378" i="4"/>
  <c r="AG377" i="4"/>
  <c r="AG376" i="4"/>
  <c r="AG375" i="4"/>
  <c r="AG374" i="4"/>
  <c r="AG373" i="4"/>
  <c r="AG372" i="4"/>
  <c r="AG371" i="4"/>
  <c r="AG370" i="4"/>
  <c r="AG367" i="4"/>
  <c r="AG366" i="4"/>
  <c r="AG365" i="4"/>
  <c r="AG361" i="4"/>
  <c r="AG360" i="4"/>
  <c r="AG359" i="4"/>
  <c r="AG358" i="4"/>
  <c r="AG357" i="4"/>
  <c r="AG356" i="4"/>
  <c r="AG355" i="4"/>
  <c r="AG354" i="4"/>
  <c r="AG353" i="4"/>
  <c r="AG352" i="4"/>
  <c r="AG351" i="4"/>
  <c r="AG350" i="4"/>
  <c r="AG349" i="4"/>
  <c r="AG348" i="4"/>
  <c r="AG347" i="4"/>
  <c r="AG346" i="4"/>
  <c r="AG343" i="4"/>
  <c r="AG342" i="4"/>
  <c r="AG339" i="4"/>
  <c r="AG338" i="4"/>
  <c r="AG337" i="4"/>
  <c r="AG336" i="4"/>
  <c r="AG335" i="4"/>
  <c r="AG334" i="4"/>
  <c r="AG333" i="4"/>
  <c r="AG332" i="4"/>
  <c r="AG331" i="4"/>
  <c r="AG330" i="4"/>
  <c r="AG329" i="4"/>
  <c r="AG328" i="4"/>
  <c r="AG327" i="4"/>
  <c r="AG326" i="4"/>
  <c r="AG325" i="4"/>
  <c r="AG324" i="4"/>
  <c r="AG323" i="4"/>
  <c r="AG322" i="4"/>
  <c r="AG321" i="4"/>
  <c r="AG320" i="4"/>
  <c r="AG317" i="4"/>
  <c r="AG316" i="4"/>
  <c r="AG315" i="4"/>
  <c r="AG314" i="4"/>
  <c r="AG313" i="4"/>
  <c r="AG312" i="4"/>
  <c r="AG311" i="4"/>
  <c r="AG310" i="4"/>
  <c r="AG309" i="4"/>
  <c r="AG308" i="4"/>
  <c r="AG307" i="4"/>
  <c r="AG306" i="4"/>
  <c r="AG305" i="4"/>
  <c r="AG304" i="4"/>
  <c r="AG303" i="4"/>
  <c r="AG302" i="4"/>
  <c r="AG301" i="4"/>
  <c r="AG300" i="4"/>
  <c r="AG299" i="4"/>
  <c r="AG298" i="4"/>
  <c r="AG297" i="4"/>
  <c r="AG296" i="4"/>
  <c r="AG295" i="4"/>
  <c r="AG294" i="4"/>
  <c r="AG293" i="4"/>
  <c r="AG292" i="4"/>
  <c r="AG291" i="4"/>
  <c r="AG290" i="4"/>
  <c r="AG289" i="4"/>
  <c r="AG288" i="4"/>
  <c r="AG287" i="4"/>
  <c r="AG286" i="4"/>
  <c r="AG285" i="4"/>
  <c r="AG284" i="4"/>
  <c r="AG280" i="4"/>
  <c r="AG279" i="4"/>
  <c r="AG278" i="4"/>
  <c r="AG277" i="4"/>
  <c r="AG276" i="4"/>
  <c r="AG275" i="4"/>
  <c r="AG274" i="4"/>
  <c r="AG273" i="4"/>
  <c r="AG272" i="4"/>
  <c r="AG271" i="4"/>
  <c r="AG270" i="4"/>
  <c r="AG269" i="4"/>
  <c r="AG266" i="4"/>
  <c r="AG265" i="4"/>
  <c r="AG264" i="4"/>
  <c r="AG263" i="4"/>
  <c r="AG260" i="4"/>
  <c r="AG259" i="4"/>
  <c r="AG258" i="4"/>
  <c r="AG257" i="4"/>
  <c r="AG256" i="4"/>
  <c r="AG255" i="4"/>
  <c r="AG254" i="4"/>
  <c r="AG253" i="4"/>
  <c r="AG252" i="4"/>
  <c r="AG251" i="4"/>
  <c r="AG250" i="4"/>
  <c r="AG249" i="4"/>
  <c r="AG248" i="4"/>
  <c r="AG247" i="4"/>
  <c r="AG246" i="4"/>
  <c r="AG245" i="4"/>
  <c r="AG244" i="4"/>
  <c r="AG243" i="4"/>
  <c r="AG242" i="4"/>
  <c r="AG241" i="4"/>
  <c r="AG240" i="4"/>
  <c r="AG239" i="4"/>
  <c r="AG238" i="4"/>
  <c r="AG237" i="4"/>
  <c r="AG236" i="4"/>
  <c r="AG233" i="4"/>
  <c r="AG230" i="4"/>
  <c r="AG226" i="4"/>
  <c r="AG225" i="4"/>
  <c r="AG224" i="4"/>
  <c r="AG223" i="4"/>
  <c r="AG222" i="4"/>
  <c r="AG221" i="4"/>
  <c r="AG220" i="4"/>
  <c r="AG219" i="4"/>
  <c r="AG218" i="4"/>
  <c r="AG217" i="4"/>
  <c r="AG216" i="4"/>
  <c r="AG215" i="4"/>
  <c r="AG214" i="4"/>
  <c r="AG213" i="4"/>
  <c r="AG212" i="4"/>
  <c r="AG211" i="4"/>
  <c r="AG210" i="4"/>
  <c r="AG209" i="4"/>
  <c r="AG208" i="4"/>
  <c r="AG207" i="4"/>
  <c r="AG206" i="4"/>
  <c r="AG203" i="4"/>
  <c r="AG200" i="4"/>
  <c r="AG199" i="4"/>
  <c r="AG198" i="4"/>
  <c r="AG197" i="4"/>
  <c r="AG196" i="4"/>
  <c r="AG195" i="4"/>
  <c r="AG192" i="4"/>
  <c r="AG191" i="4"/>
  <c r="AG190" i="4"/>
  <c r="AG189" i="4"/>
  <c r="AG188" i="4"/>
  <c r="AG184" i="4"/>
  <c r="AG183" i="4"/>
  <c r="AG182" i="4"/>
  <c r="AG181" i="4"/>
  <c r="AG180" i="4"/>
  <c r="AG179" i="4"/>
  <c r="AG178" i="4"/>
  <c r="AG177" i="4"/>
  <c r="AG176" i="4"/>
  <c r="AG175" i="4"/>
  <c r="AG172" i="4"/>
  <c r="AG171" i="4"/>
  <c r="AG170" i="4"/>
  <c r="AG169" i="4"/>
  <c r="AG168" i="4"/>
  <c r="AG165" i="4"/>
  <c r="AG164" i="4"/>
  <c r="AG163" i="4"/>
  <c r="AG162" i="4"/>
  <c r="AG161" i="4"/>
  <c r="AG160" i="4"/>
  <c r="AG159" i="4"/>
  <c r="AG155" i="4"/>
  <c r="AG154" i="4"/>
  <c r="AG153" i="4"/>
  <c r="AG152" i="4"/>
  <c r="AG149" i="4"/>
  <c r="AG148" i="4"/>
  <c r="AG147" i="4"/>
  <c r="AG146" i="4"/>
  <c r="AG145" i="4"/>
  <c r="AG140" i="4"/>
  <c r="AG137" i="4"/>
  <c r="AG134" i="4"/>
  <c r="AG131" i="4"/>
  <c r="AG130" i="4"/>
  <c r="AG129" i="4"/>
  <c r="AG128" i="4"/>
  <c r="AG123" i="4"/>
  <c r="AG122" i="4"/>
  <c r="AG118" i="4"/>
  <c r="AG117" i="4"/>
  <c r="AG116" i="4"/>
  <c r="AG111" i="4"/>
  <c r="AG106" i="4"/>
  <c r="AG105" i="4"/>
  <c r="AG99" i="4"/>
  <c r="AG96" i="4"/>
  <c r="AG95" i="4"/>
  <c r="AG94" i="4"/>
  <c r="AG90" i="4"/>
  <c r="AG89" i="4"/>
  <c r="AG88" i="4"/>
  <c r="AG87" i="4"/>
  <c r="AG78" i="4"/>
  <c r="AG73" i="4"/>
  <c r="AG72" i="4"/>
  <c r="AG71" i="4"/>
  <c r="AG70" i="4"/>
  <c r="AG69" i="4"/>
  <c r="AG68" i="4"/>
  <c r="AG65" i="4"/>
  <c r="AG64" i="4"/>
  <c r="AG61" i="4"/>
  <c r="AG60" i="4"/>
  <c r="AG59" i="4"/>
  <c r="AG56" i="4"/>
  <c r="AG55" i="4"/>
  <c r="AG54" i="4"/>
  <c r="AG53" i="4"/>
  <c r="AG52" i="4"/>
  <c r="AG51" i="4"/>
  <c r="AG50" i="4"/>
  <c r="AG49" i="4"/>
  <c r="AG48" i="4"/>
  <c r="AG47" i="4"/>
  <c r="AG42" i="4"/>
  <c r="AG41" i="4"/>
  <c r="AG40" i="4"/>
  <c r="AG39" i="4"/>
  <c r="AG38" i="4"/>
  <c r="AG37" i="4"/>
  <c r="AG36" i="4"/>
  <c r="AG35" i="4"/>
  <c r="AG34" i="4"/>
  <c r="AG33" i="4"/>
  <c r="AG32" i="4"/>
  <c r="AG31" i="4"/>
  <c r="AG30" i="4"/>
  <c r="AG29" i="4"/>
  <c r="AG28" i="4"/>
  <c r="AG27" i="4"/>
  <c r="AG26" i="4"/>
  <c r="AG23" i="4"/>
  <c r="AG22" i="4"/>
  <c r="AG21" i="4"/>
  <c r="AG20" i="4"/>
  <c r="AG19" i="4"/>
  <c r="AG18" i="4"/>
  <c r="AG17" i="4"/>
  <c r="AG16" i="4"/>
  <c r="AG15" i="4"/>
  <c r="AG14" i="4"/>
  <c r="AG13" i="4"/>
  <c r="AG12" i="4"/>
  <c r="AG11" i="4"/>
  <c r="AL624" i="4"/>
  <c r="AL623" i="4"/>
  <c r="AL622" i="4"/>
  <c r="AL621" i="4"/>
  <c r="AL620" i="4"/>
  <c r="AL619" i="4"/>
  <c r="AL618" i="4"/>
  <c r="AL617" i="4"/>
  <c r="AL616" i="4"/>
  <c r="AL615" i="4"/>
  <c r="AL614" i="4"/>
  <c r="AL613" i="4"/>
  <c r="AL612" i="4"/>
  <c r="AL611" i="4"/>
  <c r="AL610" i="4"/>
  <c r="AL609" i="4"/>
  <c r="AL608" i="4"/>
  <c r="AL607" i="4"/>
  <c r="AL606" i="4"/>
  <c r="AL605" i="4"/>
  <c r="AL604" i="4"/>
  <c r="AL603" i="4"/>
  <c r="AL602" i="4"/>
  <c r="AL601" i="4"/>
  <c r="AL600" i="4"/>
  <c r="AL599" i="4"/>
  <c r="AL598" i="4"/>
  <c r="AL597" i="4"/>
  <c r="AL596" i="4"/>
  <c r="AL595" i="4"/>
  <c r="AL594" i="4"/>
  <c r="AL593" i="4"/>
  <c r="AL592" i="4"/>
  <c r="AL591" i="4"/>
  <c r="AL590" i="4"/>
  <c r="AL585" i="4"/>
  <c r="AL584" i="4"/>
  <c r="AL583" i="4"/>
  <c r="AL582" i="4"/>
  <c r="AL581" i="4"/>
  <c r="AL580" i="4"/>
  <c r="AL577" i="4"/>
  <c r="AL576" i="4"/>
  <c r="AL575" i="4"/>
  <c r="AL574" i="4"/>
  <c r="AL573" i="4"/>
  <c r="AL572" i="4"/>
  <c r="AL571" i="4"/>
  <c r="AL570" i="4"/>
  <c r="AL569" i="4"/>
  <c r="AL568" i="4"/>
  <c r="AL567" i="4"/>
  <c r="AL566" i="4"/>
  <c r="AL565" i="4"/>
  <c r="AL564" i="4"/>
  <c r="AL563" i="4"/>
  <c r="AL562" i="4"/>
  <c r="AL561" i="4"/>
  <c r="AL560" i="4"/>
  <c r="AL559" i="4"/>
  <c r="AL558" i="4"/>
  <c r="AL557" i="4"/>
  <c r="AL556" i="4"/>
  <c r="AL555" i="4"/>
  <c r="AL554" i="4"/>
  <c r="AL553" i="4"/>
  <c r="AL552" i="4"/>
  <c r="AL551" i="4"/>
  <c r="AL550" i="4"/>
  <c r="AL549" i="4"/>
  <c r="AL548" i="4"/>
  <c r="AL547" i="4"/>
  <c r="AL544" i="4"/>
  <c r="AL543" i="4"/>
  <c r="AL542" i="4"/>
  <c r="AL541" i="4"/>
  <c r="AL540" i="4"/>
  <c r="AL539" i="4"/>
  <c r="AL538" i="4"/>
  <c r="AL537" i="4"/>
  <c r="AL536" i="4"/>
  <c r="AL535" i="4"/>
  <c r="AL534" i="4"/>
  <c r="AL533" i="4"/>
  <c r="AL530" i="4"/>
  <c r="AL529" i="4"/>
  <c r="AL528" i="4"/>
  <c r="AL527" i="4"/>
  <c r="AL526" i="4"/>
  <c r="AL525" i="4"/>
  <c r="AL524" i="4"/>
  <c r="AL523" i="4"/>
  <c r="AL522" i="4"/>
  <c r="AL521" i="4"/>
  <c r="AL520" i="4"/>
  <c r="AL519" i="4"/>
  <c r="AL518" i="4"/>
  <c r="AL517" i="4"/>
  <c r="AL516" i="4"/>
  <c r="AL515" i="4"/>
  <c r="AL514" i="4"/>
  <c r="AL513" i="4"/>
  <c r="AL512" i="4"/>
  <c r="AL511" i="4"/>
  <c r="AL510" i="4"/>
  <c r="AL509" i="4"/>
  <c r="AL504" i="4"/>
  <c r="AL503" i="4"/>
  <c r="AL502" i="4"/>
  <c r="AL501" i="4"/>
  <c r="AL500" i="4"/>
  <c r="AL499" i="4"/>
  <c r="AL498" i="4"/>
  <c r="AL497" i="4"/>
  <c r="AL496" i="4"/>
  <c r="AL495" i="4"/>
  <c r="AL494" i="4"/>
  <c r="AL493" i="4"/>
  <c r="AL492" i="4"/>
  <c r="AL491" i="4"/>
  <c r="AL490" i="4"/>
  <c r="AL484" i="4"/>
  <c r="AL483" i="4"/>
  <c r="AL482" i="4"/>
  <c r="AL481" i="4"/>
  <c r="AL480" i="4"/>
  <c r="AL479" i="4"/>
  <c r="AL478" i="4"/>
  <c r="AL475" i="4"/>
  <c r="AL472" i="4"/>
  <c r="AL471" i="4"/>
  <c r="AL470" i="4"/>
  <c r="AL467" i="4"/>
  <c r="AL466" i="4"/>
  <c r="AL465" i="4"/>
  <c r="AL460" i="4"/>
  <c r="AL455" i="4"/>
  <c r="AL450" i="4"/>
  <c r="AL449" i="4"/>
  <c r="AL448" i="4"/>
  <c r="AL447" i="4"/>
  <c r="AL446" i="4"/>
  <c r="AL445" i="4"/>
  <c r="AL444" i="4"/>
  <c r="AL443" i="4"/>
  <c r="AL442" i="4"/>
  <c r="AL441" i="4"/>
  <c r="AL440" i="4"/>
  <c r="AL439" i="4"/>
  <c r="AL438" i="4"/>
  <c r="AL437" i="4"/>
  <c r="AL436" i="4"/>
  <c r="AL435" i="4"/>
  <c r="AL434" i="4"/>
  <c r="AL433" i="4"/>
  <c r="AL432" i="4"/>
  <c r="AL431" i="4"/>
  <c r="AL430" i="4"/>
  <c r="AL429" i="4"/>
  <c r="AL428" i="4"/>
  <c r="AL427" i="4"/>
  <c r="AL426" i="4"/>
  <c r="AL425" i="4"/>
  <c r="AL424" i="4"/>
  <c r="AL423" i="4"/>
  <c r="AL422" i="4"/>
  <c r="AL421" i="4"/>
  <c r="AL420" i="4"/>
  <c r="AL419" i="4"/>
  <c r="AL418" i="4"/>
  <c r="AL417" i="4"/>
  <c r="AL416" i="4"/>
  <c r="AL415" i="4"/>
  <c r="AL412" i="4"/>
  <c r="AL411" i="4"/>
  <c r="AL410" i="4"/>
  <c r="AL407" i="4"/>
  <c r="AL406" i="4"/>
  <c r="AL405" i="4"/>
  <c r="AL404" i="4"/>
  <c r="AL403" i="4"/>
  <c r="AL402" i="4"/>
  <c r="AL401" i="4"/>
  <c r="AL400" i="4"/>
  <c r="AL399" i="4"/>
  <c r="AL398" i="4"/>
  <c r="AL397" i="4"/>
  <c r="AL396" i="4"/>
  <c r="AL395" i="4"/>
  <c r="AL394" i="4"/>
  <c r="AL393" i="4"/>
  <c r="AL392" i="4"/>
  <c r="AL391" i="4"/>
  <c r="AL390" i="4"/>
  <c r="AL389" i="4"/>
  <c r="AL388" i="4"/>
  <c r="AL387" i="4"/>
  <c r="AL386" i="4"/>
  <c r="AL385" i="4"/>
  <c r="AL384" i="4"/>
  <c r="AL383" i="4"/>
  <c r="AL382" i="4"/>
  <c r="AL379" i="4"/>
  <c r="AL378" i="4"/>
  <c r="AL377" i="4"/>
  <c r="AL376" i="4"/>
  <c r="AL375" i="4"/>
  <c r="AL374" i="4"/>
  <c r="AL373" i="4"/>
  <c r="AL372" i="4"/>
  <c r="AL371" i="4"/>
  <c r="AL370" i="4"/>
  <c r="AL367" i="4"/>
  <c r="AL366" i="4"/>
  <c r="AL365" i="4"/>
  <c r="AL361" i="4"/>
  <c r="AL360" i="4"/>
  <c r="AL359" i="4"/>
  <c r="AL358" i="4"/>
  <c r="AL357" i="4"/>
  <c r="AL356" i="4"/>
  <c r="AL355" i="4"/>
  <c r="AL354" i="4"/>
  <c r="AL353" i="4"/>
  <c r="AL352" i="4"/>
  <c r="AL351" i="4"/>
  <c r="AL350" i="4"/>
  <c r="AL349" i="4"/>
  <c r="AL348" i="4"/>
  <c r="AL347" i="4"/>
  <c r="AL346" i="4"/>
  <c r="AL343" i="4"/>
  <c r="AL342" i="4"/>
  <c r="AL339" i="4"/>
  <c r="AL338" i="4"/>
  <c r="AL337" i="4"/>
  <c r="AL336" i="4"/>
  <c r="AL335" i="4"/>
  <c r="AL334" i="4"/>
  <c r="AL333" i="4"/>
  <c r="AL332" i="4"/>
  <c r="AL331" i="4"/>
  <c r="AL330" i="4"/>
  <c r="AL329" i="4"/>
  <c r="AL328" i="4"/>
  <c r="AL327" i="4"/>
  <c r="AL326" i="4"/>
  <c r="AL325" i="4"/>
  <c r="AL324" i="4"/>
  <c r="AL323" i="4"/>
  <c r="AL322" i="4"/>
  <c r="AL321" i="4"/>
  <c r="AL320" i="4"/>
  <c r="AL317" i="4"/>
  <c r="AL316" i="4"/>
  <c r="AL315" i="4"/>
  <c r="AL314" i="4"/>
  <c r="AL313" i="4"/>
  <c r="AL312" i="4"/>
  <c r="AL311" i="4"/>
  <c r="AL310" i="4"/>
  <c r="AL309" i="4"/>
  <c r="AL308" i="4"/>
  <c r="AL307" i="4"/>
  <c r="AL306" i="4"/>
  <c r="AL305" i="4"/>
  <c r="AL304" i="4"/>
  <c r="AL303" i="4"/>
  <c r="AL302" i="4"/>
  <c r="AL301" i="4"/>
  <c r="AL300" i="4"/>
  <c r="AL299" i="4"/>
  <c r="AL298" i="4"/>
  <c r="AL297" i="4"/>
  <c r="AL296" i="4"/>
  <c r="AL295" i="4"/>
  <c r="AL294" i="4"/>
  <c r="AL293" i="4"/>
  <c r="AL292" i="4"/>
  <c r="AL291" i="4"/>
  <c r="AL290" i="4"/>
  <c r="AL289" i="4"/>
  <c r="AL288" i="4"/>
  <c r="AL287" i="4"/>
  <c r="AL286" i="4"/>
  <c r="AL285" i="4"/>
  <c r="AL284" i="4"/>
  <c r="AL280" i="4"/>
  <c r="AL279" i="4"/>
  <c r="AL278" i="4"/>
  <c r="AL277" i="4"/>
  <c r="AL276" i="4"/>
  <c r="AL275" i="4"/>
  <c r="AL274" i="4"/>
  <c r="AL273" i="4"/>
  <c r="AL272" i="4"/>
  <c r="AL271" i="4"/>
  <c r="AL270" i="4"/>
  <c r="AL269" i="4"/>
  <c r="AL266" i="4"/>
  <c r="AL265" i="4"/>
  <c r="AL264" i="4"/>
  <c r="AL263" i="4"/>
  <c r="AL260" i="4"/>
  <c r="AL259" i="4"/>
  <c r="AL258" i="4"/>
  <c r="AL257" i="4"/>
  <c r="AL256" i="4"/>
  <c r="AL255" i="4"/>
  <c r="AL254" i="4"/>
  <c r="AL253" i="4"/>
  <c r="AL252" i="4"/>
  <c r="AL251" i="4"/>
  <c r="AL250" i="4"/>
  <c r="AL249" i="4"/>
  <c r="AL248" i="4"/>
  <c r="AL247" i="4"/>
  <c r="AL246" i="4"/>
  <c r="AL245" i="4"/>
  <c r="AL244" i="4"/>
  <c r="AL243" i="4"/>
  <c r="AL242" i="4"/>
  <c r="AL241" i="4"/>
  <c r="AL240" i="4"/>
  <c r="AL239" i="4"/>
  <c r="AL238" i="4"/>
  <c r="AL237" i="4"/>
  <c r="AL236" i="4"/>
  <c r="AL233" i="4"/>
  <c r="AL230" i="4"/>
  <c r="AL226" i="4"/>
  <c r="AL225" i="4"/>
  <c r="AL224" i="4"/>
  <c r="AL223" i="4"/>
  <c r="AL222" i="4"/>
  <c r="AL221" i="4"/>
  <c r="AL220" i="4"/>
  <c r="AL219" i="4"/>
  <c r="AL218" i="4"/>
  <c r="AL217" i="4"/>
  <c r="AL216" i="4"/>
  <c r="AL215" i="4"/>
  <c r="AL214" i="4"/>
  <c r="AL213" i="4"/>
  <c r="AL212" i="4"/>
  <c r="AL211" i="4"/>
  <c r="AL210" i="4"/>
  <c r="AL209" i="4"/>
  <c r="AL208" i="4"/>
  <c r="AL207" i="4"/>
  <c r="AL206" i="4"/>
  <c r="AL203" i="4"/>
  <c r="AL200" i="4"/>
  <c r="AL199" i="4"/>
  <c r="AL198" i="4"/>
  <c r="AL197" i="4"/>
  <c r="AL196" i="4"/>
  <c r="AL195" i="4"/>
  <c r="AL192" i="4"/>
  <c r="AL191" i="4"/>
  <c r="AL190" i="4"/>
  <c r="AL189" i="4"/>
  <c r="AL188" i="4"/>
  <c r="AL184" i="4"/>
  <c r="AL183" i="4"/>
  <c r="AL182" i="4"/>
  <c r="AL181" i="4"/>
  <c r="AL180" i="4"/>
  <c r="AL179" i="4"/>
  <c r="AL178" i="4"/>
  <c r="AL177" i="4"/>
  <c r="AL176" i="4"/>
  <c r="AL175" i="4"/>
  <c r="AL172" i="4"/>
  <c r="AL171" i="4"/>
  <c r="AL170" i="4"/>
  <c r="AL169" i="4"/>
  <c r="AL168" i="4"/>
  <c r="AL165" i="4"/>
  <c r="AL164" i="4"/>
  <c r="AL163" i="4"/>
  <c r="AL162" i="4"/>
  <c r="AL161" i="4"/>
  <c r="AL160" i="4"/>
  <c r="AL159" i="4"/>
  <c r="AL155" i="4"/>
  <c r="AL154" i="4"/>
  <c r="AL153" i="4"/>
  <c r="AL152" i="4"/>
  <c r="AL149" i="4"/>
  <c r="AL148" i="4"/>
  <c r="AL147" i="4"/>
  <c r="AL146" i="4"/>
  <c r="AL145" i="4"/>
  <c r="AL140" i="4"/>
  <c r="AL137" i="4"/>
  <c r="AL134" i="4"/>
  <c r="AL131" i="4"/>
  <c r="AL130" i="4"/>
  <c r="AL129" i="4"/>
  <c r="AL128" i="4"/>
  <c r="AL123" i="4"/>
  <c r="AL122" i="4"/>
  <c r="AL118" i="4"/>
  <c r="AL117" i="4"/>
  <c r="AL116" i="4"/>
  <c r="AL111" i="4"/>
  <c r="AL106" i="4"/>
  <c r="AL105" i="4"/>
  <c r="AL99" i="4"/>
  <c r="AL96" i="4"/>
  <c r="AL95" i="4"/>
  <c r="AL94" i="4"/>
  <c r="AL90" i="4"/>
  <c r="AL89" i="4"/>
  <c r="AL88" i="4"/>
  <c r="AL87" i="4"/>
  <c r="AL78" i="4"/>
  <c r="AL73" i="4"/>
  <c r="AL72" i="4"/>
  <c r="AL71" i="4"/>
  <c r="AL70" i="4"/>
  <c r="AL69" i="4"/>
  <c r="AL68" i="4"/>
  <c r="AL65" i="4"/>
  <c r="AL64" i="4"/>
  <c r="AL61" i="4"/>
  <c r="AL60" i="4"/>
  <c r="AL59" i="4"/>
  <c r="AL56" i="4"/>
  <c r="AL55" i="4"/>
  <c r="AL54" i="4"/>
  <c r="AL53" i="4"/>
  <c r="AL52" i="4"/>
  <c r="AL51" i="4"/>
  <c r="AL50" i="4"/>
  <c r="AL49" i="4"/>
  <c r="AL48" i="4"/>
  <c r="AL47" i="4"/>
  <c r="AL42" i="4"/>
  <c r="AL41" i="4"/>
  <c r="AL40" i="4"/>
  <c r="AL39" i="4"/>
  <c r="AL38" i="4"/>
  <c r="AL37" i="4"/>
  <c r="AL36" i="4"/>
  <c r="AL35" i="4"/>
  <c r="AL34" i="4"/>
  <c r="AL33" i="4"/>
  <c r="AL32" i="4"/>
  <c r="AL31" i="4"/>
  <c r="AL30" i="4"/>
  <c r="AL29" i="4"/>
  <c r="AL28" i="4"/>
  <c r="AL27" i="4"/>
  <c r="AL26" i="4"/>
  <c r="AL23" i="4"/>
  <c r="AL22" i="4"/>
  <c r="AL21" i="4"/>
  <c r="AL20" i="4"/>
  <c r="AL19" i="4"/>
  <c r="AL18" i="4"/>
  <c r="AL17" i="4"/>
  <c r="AL16" i="4"/>
  <c r="AL15" i="4"/>
  <c r="AL14" i="4"/>
  <c r="AL13" i="4"/>
  <c r="AL12" i="4"/>
  <c r="AL11" i="4"/>
  <c r="AL10" i="4"/>
  <c r="AK624" i="4"/>
  <c r="AK623" i="4"/>
  <c r="AK622" i="4"/>
  <c r="AK621" i="4"/>
  <c r="AK620" i="4"/>
  <c r="AK619" i="4"/>
  <c r="AK618" i="4"/>
  <c r="AK617" i="4"/>
  <c r="AK616" i="4"/>
  <c r="AK615" i="4"/>
  <c r="AK614" i="4"/>
  <c r="AK613" i="4"/>
  <c r="AK612" i="4"/>
  <c r="AK611" i="4"/>
  <c r="AK610" i="4"/>
  <c r="AK609" i="4"/>
  <c r="AK608" i="4"/>
  <c r="AK607" i="4"/>
  <c r="AK606" i="4"/>
  <c r="AK605" i="4"/>
  <c r="AK604" i="4"/>
  <c r="AK603" i="4"/>
  <c r="AK602" i="4"/>
  <c r="AK601" i="4"/>
  <c r="AK600" i="4"/>
  <c r="AK599" i="4"/>
  <c r="AK598" i="4"/>
  <c r="AK597" i="4"/>
  <c r="AK596" i="4"/>
  <c r="AK595" i="4"/>
  <c r="AK594" i="4"/>
  <c r="AK593" i="4"/>
  <c r="AK592" i="4"/>
  <c r="AK591" i="4"/>
  <c r="AK590" i="4"/>
  <c r="AK585" i="4"/>
  <c r="AK584" i="4"/>
  <c r="AK583" i="4"/>
  <c r="AK582" i="4"/>
  <c r="AK581" i="4"/>
  <c r="AK580" i="4"/>
  <c r="AK577" i="4"/>
  <c r="AK576" i="4"/>
  <c r="AK575" i="4"/>
  <c r="AK574" i="4"/>
  <c r="AK573" i="4"/>
  <c r="AK572" i="4"/>
  <c r="AK571" i="4"/>
  <c r="AK570" i="4"/>
  <c r="AK569" i="4"/>
  <c r="AK568" i="4"/>
  <c r="AK567" i="4"/>
  <c r="AK566" i="4"/>
  <c r="AK565" i="4"/>
  <c r="AK564" i="4"/>
  <c r="AK563" i="4"/>
  <c r="AK562" i="4"/>
  <c r="AK561" i="4"/>
  <c r="AK560" i="4"/>
  <c r="AK559" i="4"/>
  <c r="AK558" i="4"/>
  <c r="AK557" i="4"/>
  <c r="AK556" i="4"/>
  <c r="AK555" i="4"/>
  <c r="AK554" i="4"/>
  <c r="AK553" i="4"/>
  <c r="AK552" i="4"/>
  <c r="AK551" i="4"/>
  <c r="AK550" i="4"/>
  <c r="AK549" i="4"/>
  <c r="AK548" i="4"/>
  <c r="AK547" i="4"/>
  <c r="AK544" i="4"/>
  <c r="AK543" i="4"/>
  <c r="AK542" i="4"/>
  <c r="AK541" i="4"/>
  <c r="AK540" i="4"/>
  <c r="AK539" i="4"/>
  <c r="AK538" i="4"/>
  <c r="AK537" i="4"/>
  <c r="AK536" i="4"/>
  <c r="AK535" i="4"/>
  <c r="AK534" i="4"/>
  <c r="AK533" i="4"/>
  <c r="AK530" i="4"/>
  <c r="AK529" i="4"/>
  <c r="AK528" i="4"/>
  <c r="AK527" i="4"/>
  <c r="AK526" i="4"/>
  <c r="AK525" i="4"/>
  <c r="AK524" i="4"/>
  <c r="AK523" i="4"/>
  <c r="AK522" i="4"/>
  <c r="AK521" i="4"/>
  <c r="AK520" i="4"/>
  <c r="AK519" i="4"/>
  <c r="AK518" i="4"/>
  <c r="AK517" i="4"/>
  <c r="AK516" i="4"/>
  <c r="AK515" i="4"/>
  <c r="AK514" i="4"/>
  <c r="AK513" i="4"/>
  <c r="AK512" i="4"/>
  <c r="AK511" i="4"/>
  <c r="AK510" i="4"/>
  <c r="AK509" i="4"/>
  <c r="AK504" i="4"/>
  <c r="AK503" i="4"/>
  <c r="AK502" i="4"/>
  <c r="AK501" i="4"/>
  <c r="AK500" i="4"/>
  <c r="AK499" i="4"/>
  <c r="AK498" i="4"/>
  <c r="AK497" i="4"/>
  <c r="AK496" i="4"/>
  <c r="AK495" i="4"/>
  <c r="AK494" i="4"/>
  <c r="AK493" i="4"/>
  <c r="AK492" i="4"/>
  <c r="AK491" i="4"/>
  <c r="AK490" i="4"/>
  <c r="AK484" i="4"/>
  <c r="AK483" i="4"/>
  <c r="AK482" i="4"/>
  <c r="AK481" i="4"/>
  <c r="AK480" i="4"/>
  <c r="AK479" i="4"/>
  <c r="AK478" i="4"/>
  <c r="AK475" i="4"/>
  <c r="AK472" i="4"/>
  <c r="AK471" i="4"/>
  <c r="AK470" i="4"/>
  <c r="AK467" i="4"/>
  <c r="AK466" i="4"/>
  <c r="AK465" i="4"/>
  <c r="AK460" i="4"/>
  <c r="AK455" i="4"/>
  <c r="AK450" i="4"/>
  <c r="AK449" i="4"/>
  <c r="AK448" i="4"/>
  <c r="AK447" i="4"/>
  <c r="AK446" i="4"/>
  <c r="AK445" i="4"/>
  <c r="AK444" i="4"/>
  <c r="AK443" i="4"/>
  <c r="AK442" i="4"/>
  <c r="AK441" i="4"/>
  <c r="AK440" i="4"/>
  <c r="AK439" i="4"/>
  <c r="AK438" i="4"/>
  <c r="AK437" i="4"/>
  <c r="AK436" i="4"/>
  <c r="AK435" i="4"/>
  <c r="AK434" i="4"/>
  <c r="AK433" i="4"/>
  <c r="AK432" i="4"/>
  <c r="AK431" i="4"/>
  <c r="AK430" i="4"/>
  <c r="AK429" i="4"/>
  <c r="AK428" i="4"/>
  <c r="AK427" i="4"/>
  <c r="AK426" i="4"/>
  <c r="AK425" i="4"/>
  <c r="AK424" i="4"/>
  <c r="AK423" i="4"/>
  <c r="AK422" i="4"/>
  <c r="AK421" i="4"/>
  <c r="AK420" i="4"/>
  <c r="AK419" i="4"/>
  <c r="AK418" i="4"/>
  <c r="AK417" i="4"/>
  <c r="AK416" i="4"/>
  <c r="AK415" i="4"/>
  <c r="AK412" i="4"/>
  <c r="AK411" i="4"/>
  <c r="AK410" i="4"/>
  <c r="AK407" i="4"/>
  <c r="AK406" i="4"/>
  <c r="AK405" i="4"/>
  <c r="AK404" i="4"/>
  <c r="AK403" i="4"/>
  <c r="AK402" i="4"/>
  <c r="AK401" i="4"/>
  <c r="AK400" i="4"/>
  <c r="AK399" i="4"/>
  <c r="AK398" i="4"/>
  <c r="AK397" i="4"/>
  <c r="AK396" i="4"/>
  <c r="AK395" i="4"/>
  <c r="AK394" i="4"/>
  <c r="AK393" i="4"/>
  <c r="AK392" i="4"/>
  <c r="AK391" i="4"/>
  <c r="AK390" i="4"/>
  <c r="AK389" i="4"/>
  <c r="AK388" i="4"/>
  <c r="AK387" i="4"/>
  <c r="AK386" i="4"/>
  <c r="AK385" i="4"/>
  <c r="AK384" i="4"/>
  <c r="AK383" i="4"/>
  <c r="AK382" i="4"/>
  <c r="AK379" i="4"/>
  <c r="AK378" i="4"/>
  <c r="AK377" i="4"/>
  <c r="AK376" i="4"/>
  <c r="AK375" i="4"/>
  <c r="AK374" i="4"/>
  <c r="AK373" i="4"/>
  <c r="AK372" i="4"/>
  <c r="AK371" i="4"/>
  <c r="AK370" i="4"/>
  <c r="AK367" i="4"/>
  <c r="AK366" i="4"/>
  <c r="AK365" i="4"/>
  <c r="AK361" i="4"/>
  <c r="AK360" i="4"/>
  <c r="AK359" i="4"/>
  <c r="AK358" i="4"/>
  <c r="AK357" i="4"/>
  <c r="AK356" i="4"/>
  <c r="AK355" i="4"/>
  <c r="AK354" i="4"/>
  <c r="AK353" i="4"/>
  <c r="AK352" i="4"/>
  <c r="AK351" i="4"/>
  <c r="AK350" i="4"/>
  <c r="AK349" i="4"/>
  <c r="AK348" i="4"/>
  <c r="AK347" i="4"/>
  <c r="AK346" i="4"/>
  <c r="AK343" i="4"/>
  <c r="AK342" i="4"/>
  <c r="AK339" i="4"/>
  <c r="AK338" i="4"/>
  <c r="AK337" i="4"/>
  <c r="AK336" i="4"/>
  <c r="AK335" i="4"/>
  <c r="AK334" i="4"/>
  <c r="AK333" i="4"/>
  <c r="AK332" i="4"/>
  <c r="AK331" i="4"/>
  <c r="AK330" i="4"/>
  <c r="AK329" i="4"/>
  <c r="AK328" i="4"/>
  <c r="AK327" i="4"/>
  <c r="AK326" i="4"/>
  <c r="AK325" i="4"/>
  <c r="AK324" i="4"/>
  <c r="AK323" i="4"/>
  <c r="AK322" i="4"/>
  <c r="AK321" i="4"/>
  <c r="AK320" i="4"/>
  <c r="AK317" i="4"/>
  <c r="AK316" i="4"/>
  <c r="AK315" i="4"/>
  <c r="AK314" i="4"/>
  <c r="AK313" i="4"/>
  <c r="AK312" i="4"/>
  <c r="AK311" i="4"/>
  <c r="AK310" i="4"/>
  <c r="AK309" i="4"/>
  <c r="AK308" i="4"/>
  <c r="AK307" i="4"/>
  <c r="AK306" i="4"/>
  <c r="AK305" i="4"/>
  <c r="AK304" i="4"/>
  <c r="AK303" i="4"/>
  <c r="AK302" i="4"/>
  <c r="AK301" i="4"/>
  <c r="AK300" i="4"/>
  <c r="AK299" i="4"/>
  <c r="AK298" i="4"/>
  <c r="AK297" i="4"/>
  <c r="AK296" i="4"/>
  <c r="AK295" i="4"/>
  <c r="AK294" i="4"/>
  <c r="AK293" i="4"/>
  <c r="AK292" i="4"/>
  <c r="AK291" i="4"/>
  <c r="AK290" i="4"/>
  <c r="AK289" i="4"/>
  <c r="AK288" i="4"/>
  <c r="AK287" i="4"/>
  <c r="AK286" i="4"/>
  <c r="AK285" i="4"/>
  <c r="AK284" i="4"/>
  <c r="AK280" i="4"/>
  <c r="AK279" i="4"/>
  <c r="AK278" i="4"/>
  <c r="AK277" i="4"/>
  <c r="AK276" i="4"/>
  <c r="AK275" i="4"/>
  <c r="AK274" i="4"/>
  <c r="AK273" i="4"/>
  <c r="AK272" i="4"/>
  <c r="AK271" i="4"/>
  <c r="AK270" i="4"/>
  <c r="AK269" i="4"/>
  <c r="AK266" i="4"/>
  <c r="AK265" i="4"/>
  <c r="AK264" i="4"/>
  <c r="AK263" i="4"/>
  <c r="AK260" i="4"/>
  <c r="AK259" i="4"/>
  <c r="AK258" i="4"/>
  <c r="AK257" i="4"/>
  <c r="AK256" i="4"/>
  <c r="AK255" i="4"/>
  <c r="AK254" i="4"/>
  <c r="AK253" i="4"/>
  <c r="AK252" i="4"/>
  <c r="AK251" i="4"/>
  <c r="AK250" i="4"/>
  <c r="AK249" i="4"/>
  <c r="AK248" i="4"/>
  <c r="AK247" i="4"/>
  <c r="AK246" i="4"/>
  <c r="AK245" i="4"/>
  <c r="AK244" i="4"/>
  <c r="AK243" i="4"/>
  <c r="AK242" i="4"/>
  <c r="AK241" i="4"/>
  <c r="AK240" i="4"/>
  <c r="AK239" i="4"/>
  <c r="AK238" i="4"/>
  <c r="AK237" i="4"/>
  <c r="AK236" i="4"/>
  <c r="AK233" i="4"/>
  <c r="AK230" i="4"/>
  <c r="AK226" i="4"/>
  <c r="AK225" i="4"/>
  <c r="AK224" i="4"/>
  <c r="AK223" i="4"/>
  <c r="AK222" i="4"/>
  <c r="AK221" i="4"/>
  <c r="AK220" i="4"/>
  <c r="AK219" i="4"/>
  <c r="AK218" i="4"/>
  <c r="AK217" i="4"/>
  <c r="AK216" i="4"/>
  <c r="AK215" i="4"/>
  <c r="AK214" i="4"/>
  <c r="AK213" i="4"/>
  <c r="AK212" i="4"/>
  <c r="AK211" i="4"/>
  <c r="AK210" i="4"/>
  <c r="AK209" i="4"/>
  <c r="AK208" i="4"/>
  <c r="AK207" i="4"/>
  <c r="AK206" i="4"/>
  <c r="AK203" i="4"/>
  <c r="AK200" i="4"/>
  <c r="AK199" i="4"/>
  <c r="AK198" i="4"/>
  <c r="AK197" i="4"/>
  <c r="AK196" i="4"/>
  <c r="AK195" i="4"/>
  <c r="AK192" i="4"/>
  <c r="AK191" i="4"/>
  <c r="AK190" i="4"/>
  <c r="AK189" i="4"/>
  <c r="AK188" i="4"/>
  <c r="AK184" i="4"/>
  <c r="AK183" i="4"/>
  <c r="AK182" i="4"/>
  <c r="AK181" i="4"/>
  <c r="AK180" i="4"/>
  <c r="AK179" i="4"/>
  <c r="AK178" i="4"/>
  <c r="AK177" i="4"/>
  <c r="AK176" i="4"/>
  <c r="AK175" i="4"/>
  <c r="AK172" i="4"/>
  <c r="AK171" i="4"/>
  <c r="AK170" i="4"/>
  <c r="AK169" i="4"/>
  <c r="AK168" i="4"/>
  <c r="AK165" i="4"/>
  <c r="AK164" i="4"/>
  <c r="AK163" i="4"/>
  <c r="AK162" i="4"/>
  <c r="AK161" i="4"/>
  <c r="AK160" i="4"/>
  <c r="AK159" i="4"/>
  <c r="AK155" i="4"/>
  <c r="AK154" i="4"/>
  <c r="AK153" i="4"/>
  <c r="AK152" i="4"/>
  <c r="AK149" i="4"/>
  <c r="AK148" i="4"/>
  <c r="AK147" i="4"/>
  <c r="AK146" i="4"/>
  <c r="AK145" i="4"/>
  <c r="AK140" i="4"/>
  <c r="AK137" i="4"/>
  <c r="AK134" i="4"/>
  <c r="AK131" i="4"/>
  <c r="AK130" i="4"/>
  <c r="AK129" i="4"/>
  <c r="AK128" i="4"/>
  <c r="AK123" i="4"/>
  <c r="AK122" i="4"/>
  <c r="AK118" i="4"/>
  <c r="AK117" i="4"/>
  <c r="AK116" i="4"/>
  <c r="AK111" i="4"/>
  <c r="AK106" i="4"/>
  <c r="AK105" i="4"/>
  <c r="AK99" i="4"/>
  <c r="AK96" i="4"/>
  <c r="AK95" i="4"/>
  <c r="AK94" i="4"/>
  <c r="AK90" i="4"/>
  <c r="AK89" i="4"/>
  <c r="AK88" i="4"/>
  <c r="AK87" i="4"/>
  <c r="AK78" i="4"/>
  <c r="AK73" i="4"/>
  <c r="AK72" i="4"/>
  <c r="AK71" i="4"/>
  <c r="AK70" i="4"/>
  <c r="AK69" i="4"/>
  <c r="AK68" i="4"/>
  <c r="AK65" i="4"/>
  <c r="AK64" i="4"/>
  <c r="AK61" i="4"/>
  <c r="AK60" i="4"/>
  <c r="AK59" i="4"/>
  <c r="AK56" i="4"/>
  <c r="AK55" i="4"/>
  <c r="AK54" i="4"/>
  <c r="AK53" i="4"/>
  <c r="AK52" i="4"/>
  <c r="AK51" i="4"/>
  <c r="AK50" i="4"/>
  <c r="AK49" i="4"/>
  <c r="AK48" i="4"/>
  <c r="AK47" i="4"/>
  <c r="AK42" i="4"/>
  <c r="AK41" i="4"/>
  <c r="AK40" i="4"/>
  <c r="AK39" i="4"/>
  <c r="AK38" i="4"/>
  <c r="AK37" i="4"/>
  <c r="AK36" i="4"/>
  <c r="AK35" i="4"/>
  <c r="AK34" i="4"/>
  <c r="AK33" i="4"/>
  <c r="AK32" i="4"/>
  <c r="AK31" i="4"/>
  <c r="AK30" i="4"/>
  <c r="AK29" i="4"/>
  <c r="AK28" i="4"/>
  <c r="AK27" i="4"/>
  <c r="AK26" i="4"/>
  <c r="AK23" i="4"/>
  <c r="AK22" i="4"/>
  <c r="AK21" i="4"/>
  <c r="AK20" i="4"/>
  <c r="AK19" i="4"/>
  <c r="AK18" i="4"/>
  <c r="AK17" i="4"/>
  <c r="AK16" i="4"/>
  <c r="AK15" i="4"/>
  <c r="AK14" i="4"/>
  <c r="AK13" i="4"/>
  <c r="AK12" i="4"/>
  <c r="AK11" i="4"/>
  <c r="AK10" i="4"/>
  <c r="AJ624" i="4"/>
  <c r="AJ623" i="4"/>
  <c r="AJ622" i="4"/>
  <c r="AJ621" i="4"/>
  <c r="AJ620" i="4"/>
  <c r="AJ619" i="4"/>
  <c r="AJ618" i="4"/>
  <c r="AJ617" i="4"/>
  <c r="AJ616" i="4"/>
  <c r="AJ615" i="4"/>
  <c r="AJ614" i="4"/>
  <c r="AJ613" i="4"/>
  <c r="AJ612" i="4"/>
  <c r="AJ611" i="4"/>
  <c r="AJ610" i="4"/>
  <c r="AJ609" i="4"/>
  <c r="AJ608" i="4"/>
  <c r="AJ607" i="4"/>
  <c r="AJ606" i="4"/>
  <c r="AJ605" i="4"/>
  <c r="AJ604" i="4"/>
  <c r="AJ603" i="4"/>
  <c r="AJ602" i="4"/>
  <c r="AJ601" i="4"/>
  <c r="AJ600" i="4"/>
  <c r="AJ599" i="4"/>
  <c r="AJ598" i="4"/>
  <c r="AJ597" i="4"/>
  <c r="AJ596" i="4"/>
  <c r="AJ595" i="4"/>
  <c r="AJ594" i="4"/>
  <c r="AJ593" i="4"/>
  <c r="AJ592" i="4"/>
  <c r="AJ591" i="4"/>
  <c r="AJ590" i="4"/>
  <c r="AJ585" i="4"/>
  <c r="AJ584" i="4"/>
  <c r="AJ583" i="4"/>
  <c r="AJ582" i="4"/>
  <c r="AJ581" i="4"/>
  <c r="AJ580" i="4"/>
  <c r="AJ577" i="4"/>
  <c r="AJ576" i="4"/>
  <c r="AJ575" i="4"/>
  <c r="AJ574" i="4"/>
  <c r="AJ573" i="4"/>
  <c r="AJ572" i="4"/>
  <c r="AJ571" i="4"/>
  <c r="AJ570" i="4"/>
  <c r="AJ569" i="4"/>
  <c r="AJ568" i="4"/>
  <c r="AJ567" i="4"/>
  <c r="AJ566" i="4"/>
  <c r="AJ565" i="4"/>
  <c r="AJ564" i="4"/>
  <c r="AJ563" i="4"/>
  <c r="AJ562" i="4"/>
  <c r="AJ561" i="4"/>
  <c r="AJ560" i="4"/>
  <c r="AJ559" i="4"/>
  <c r="AJ558" i="4"/>
  <c r="AJ557" i="4"/>
  <c r="AJ556" i="4"/>
  <c r="AJ555" i="4"/>
  <c r="AJ554" i="4"/>
  <c r="AJ553" i="4"/>
  <c r="AJ552" i="4"/>
  <c r="AJ551" i="4"/>
  <c r="AJ550" i="4"/>
  <c r="AJ549" i="4"/>
  <c r="AJ548" i="4"/>
  <c r="AJ547" i="4"/>
  <c r="AJ544" i="4"/>
  <c r="AJ543" i="4"/>
  <c r="AJ542" i="4"/>
  <c r="AJ541" i="4"/>
  <c r="AJ540" i="4"/>
  <c r="AJ539" i="4"/>
  <c r="AJ538" i="4"/>
  <c r="AJ537" i="4"/>
  <c r="AJ536" i="4"/>
  <c r="AJ535" i="4"/>
  <c r="AJ534" i="4"/>
  <c r="AJ533" i="4"/>
  <c r="AJ530" i="4"/>
  <c r="AJ529" i="4"/>
  <c r="AJ528" i="4"/>
  <c r="AJ527" i="4"/>
  <c r="AJ526" i="4"/>
  <c r="AJ525" i="4"/>
  <c r="AJ524" i="4"/>
  <c r="AJ523" i="4"/>
  <c r="AJ522" i="4"/>
  <c r="AJ521" i="4"/>
  <c r="AJ520" i="4"/>
  <c r="AJ519" i="4"/>
  <c r="AJ518" i="4"/>
  <c r="AJ517" i="4"/>
  <c r="AJ516" i="4"/>
  <c r="AJ515" i="4"/>
  <c r="AJ514" i="4"/>
  <c r="AJ513" i="4"/>
  <c r="AJ512" i="4"/>
  <c r="AJ511" i="4"/>
  <c r="AJ510" i="4"/>
  <c r="AJ509" i="4"/>
  <c r="AJ504" i="4"/>
  <c r="AJ503" i="4"/>
  <c r="AJ502" i="4"/>
  <c r="AJ501" i="4"/>
  <c r="AJ500" i="4"/>
  <c r="AJ499" i="4"/>
  <c r="AJ498" i="4"/>
  <c r="AJ497" i="4"/>
  <c r="AJ496" i="4"/>
  <c r="AJ495" i="4"/>
  <c r="AJ494" i="4"/>
  <c r="AJ493" i="4"/>
  <c r="AJ492" i="4"/>
  <c r="AJ491" i="4"/>
  <c r="AJ490" i="4"/>
  <c r="AJ484" i="4"/>
  <c r="AJ483" i="4"/>
  <c r="AJ482" i="4"/>
  <c r="AJ481" i="4"/>
  <c r="AJ480" i="4"/>
  <c r="AJ479" i="4"/>
  <c r="AJ478" i="4"/>
  <c r="AJ475" i="4"/>
  <c r="AJ472" i="4"/>
  <c r="AJ471" i="4"/>
  <c r="AJ470" i="4"/>
  <c r="AJ467" i="4"/>
  <c r="AJ466" i="4"/>
  <c r="AJ465" i="4"/>
  <c r="AJ460" i="4"/>
  <c r="AJ455" i="4"/>
  <c r="AJ450" i="4"/>
  <c r="AJ449" i="4"/>
  <c r="AJ448" i="4"/>
  <c r="AJ447" i="4"/>
  <c r="AJ446" i="4"/>
  <c r="AJ445" i="4"/>
  <c r="AJ444" i="4"/>
  <c r="AJ443" i="4"/>
  <c r="AJ442" i="4"/>
  <c r="AJ441" i="4"/>
  <c r="AJ440" i="4"/>
  <c r="AJ439" i="4"/>
  <c r="AJ438" i="4"/>
  <c r="AJ437" i="4"/>
  <c r="AJ436" i="4"/>
  <c r="AJ435" i="4"/>
  <c r="AJ434" i="4"/>
  <c r="AJ433" i="4"/>
  <c r="AJ432" i="4"/>
  <c r="AJ431" i="4"/>
  <c r="AJ430" i="4"/>
  <c r="AJ429" i="4"/>
  <c r="AJ428" i="4"/>
  <c r="AJ427" i="4"/>
  <c r="AJ426" i="4"/>
  <c r="AJ425" i="4"/>
  <c r="AJ424" i="4"/>
  <c r="AJ423" i="4"/>
  <c r="AJ422" i="4"/>
  <c r="AJ421" i="4"/>
  <c r="AJ420" i="4"/>
  <c r="AJ419" i="4"/>
  <c r="AJ418" i="4"/>
  <c r="AJ417" i="4"/>
  <c r="AJ416" i="4"/>
  <c r="AJ415" i="4"/>
  <c r="AJ412" i="4"/>
  <c r="AJ411" i="4"/>
  <c r="AJ410" i="4"/>
  <c r="AJ407" i="4"/>
  <c r="AJ406" i="4"/>
  <c r="AJ405" i="4"/>
  <c r="AJ404" i="4"/>
  <c r="AJ403" i="4"/>
  <c r="AJ402" i="4"/>
  <c r="AJ401" i="4"/>
  <c r="AJ400" i="4"/>
  <c r="AJ399" i="4"/>
  <c r="AJ398" i="4"/>
  <c r="AJ397" i="4"/>
  <c r="AJ396" i="4"/>
  <c r="AJ395" i="4"/>
  <c r="AJ394" i="4"/>
  <c r="AJ393" i="4"/>
  <c r="AJ392" i="4"/>
  <c r="AJ391" i="4"/>
  <c r="AJ390" i="4"/>
  <c r="AJ389" i="4"/>
  <c r="AJ388" i="4"/>
  <c r="AJ387" i="4"/>
  <c r="AJ386" i="4"/>
  <c r="AJ385" i="4"/>
  <c r="AJ384" i="4"/>
  <c r="AJ383" i="4"/>
  <c r="AJ382" i="4"/>
  <c r="AJ379" i="4"/>
  <c r="AJ378" i="4"/>
  <c r="AJ377" i="4"/>
  <c r="AJ376" i="4"/>
  <c r="AJ375" i="4"/>
  <c r="AJ374" i="4"/>
  <c r="AJ373" i="4"/>
  <c r="AJ372" i="4"/>
  <c r="AJ371" i="4"/>
  <c r="AJ370" i="4"/>
  <c r="AJ367" i="4"/>
  <c r="AJ366" i="4"/>
  <c r="AJ365" i="4"/>
  <c r="AJ361" i="4"/>
  <c r="AJ360" i="4"/>
  <c r="AJ359" i="4"/>
  <c r="AJ358" i="4"/>
  <c r="AJ357" i="4"/>
  <c r="AJ356" i="4"/>
  <c r="AJ355" i="4"/>
  <c r="AJ354" i="4"/>
  <c r="AJ353" i="4"/>
  <c r="AJ352" i="4"/>
  <c r="AJ351" i="4"/>
  <c r="AJ350" i="4"/>
  <c r="AJ349" i="4"/>
  <c r="AJ348" i="4"/>
  <c r="AJ347" i="4"/>
  <c r="AJ346" i="4"/>
  <c r="AJ343" i="4"/>
  <c r="AJ342" i="4"/>
  <c r="AJ339" i="4"/>
  <c r="AJ338" i="4"/>
  <c r="AJ337" i="4"/>
  <c r="AJ336" i="4"/>
  <c r="AJ335" i="4"/>
  <c r="AJ334" i="4"/>
  <c r="AJ333" i="4"/>
  <c r="AJ332" i="4"/>
  <c r="AJ331" i="4"/>
  <c r="AJ330" i="4"/>
  <c r="AJ329" i="4"/>
  <c r="AJ328" i="4"/>
  <c r="AJ327" i="4"/>
  <c r="AJ326" i="4"/>
  <c r="AJ325" i="4"/>
  <c r="AJ324" i="4"/>
  <c r="AJ323" i="4"/>
  <c r="AJ322" i="4"/>
  <c r="AJ321" i="4"/>
  <c r="AJ320" i="4"/>
  <c r="AJ317" i="4"/>
  <c r="AJ316" i="4"/>
  <c r="AJ315" i="4"/>
  <c r="AJ314" i="4"/>
  <c r="AJ313" i="4"/>
  <c r="AJ312" i="4"/>
  <c r="AJ311" i="4"/>
  <c r="AJ310" i="4"/>
  <c r="AJ309" i="4"/>
  <c r="AJ308" i="4"/>
  <c r="AJ307" i="4"/>
  <c r="AJ306" i="4"/>
  <c r="AJ305" i="4"/>
  <c r="AJ304" i="4"/>
  <c r="AJ303" i="4"/>
  <c r="AJ302" i="4"/>
  <c r="AJ301" i="4"/>
  <c r="AJ300" i="4"/>
  <c r="AJ299" i="4"/>
  <c r="AJ298" i="4"/>
  <c r="AJ297" i="4"/>
  <c r="AJ296" i="4"/>
  <c r="AJ295" i="4"/>
  <c r="AJ294" i="4"/>
  <c r="AJ293" i="4"/>
  <c r="AJ292" i="4"/>
  <c r="AJ291" i="4"/>
  <c r="AJ290" i="4"/>
  <c r="AJ289" i="4"/>
  <c r="AJ288" i="4"/>
  <c r="AJ287" i="4"/>
  <c r="AJ286" i="4"/>
  <c r="AJ285" i="4"/>
  <c r="AJ284" i="4"/>
  <c r="AJ280" i="4"/>
  <c r="AJ279" i="4"/>
  <c r="AJ278" i="4"/>
  <c r="AJ277" i="4"/>
  <c r="AJ276" i="4"/>
  <c r="AJ275" i="4"/>
  <c r="AJ274" i="4"/>
  <c r="AJ273" i="4"/>
  <c r="AJ272" i="4"/>
  <c r="AJ271" i="4"/>
  <c r="AJ270" i="4"/>
  <c r="AJ269" i="4"/>
  <c r="AJ266" i="4"/>
  <c r="AJ265" i="4"/>
  <c r="AJ264" i="4"/>
  <c r="AJ263" i="4"/>
  <c r="AJ260" i="4"/>
  <c r="AJ259" i="4"/>
  <c r="AJ258" i="4"/>
  <c r="AJ257" i="4"/>
  <c r="AJ256" i="4"/>
  <c r="AJ255" i="4"/>
  <c r="AJ254" i="4"/>
  <c r="AJ253" i="4"/>
  <c r="AJ252" i="4"/>
  <c r="AJ251" i="4"/>
  <c r="AJ250" i="4"/>
  <c r="AJ249" i="4"/>
  <c r="AJ248" i="4"/>
  <c r="AJ247" i="4"/>
  <c r="AJ246" i="4"/>
  <c r="AJ245" i="4"/>
  <c r="AJ244" i="4"/>
  <c r="AJ243" i="4"/>
  <c r="AJ242" i="4"/>
  <c r="AJ241" i="4"/>
  <c r="AJ240" i="4"/>
  <c r="AJ239" i="4"/>
  <c r="AJ238" i="4"/>
  <c r="AJ237" i="4"/>
  <c r="AJ236" i="4"/>
  <c r="AJ233" i="4"/>
  <c r="AJ230" i="4"/>
  <c r="AJ226" i="4"/>
  <c r="AJ225" i="4"/>
  <c r="AJ224" i="4"/>
  <c r="AJ223" i="4"/>
  <c r="AJ222" i="4"/>
  <c r="AJ221" i="4"/>
  <c r="AJ220" i="4"/>
  <c r="AJ219" i="4"/>
  <c r="AJ218" i="4"/>
  <c r="AJ217" i="4"/>
  <c r="AJ216" i="4"/>
  <c r="AJ215" i="4"/>
  <c r="AJ214" i="4"/>
  <c r="AJ213" i="4"/>
  <c r="AJ212" i="4"/>
  <c r="AJ211" i="4"/>
  <c r="AJ210" i="4"/>
  <c r="AJ209" i="4"/>
  <c r="AJ208" i="4"/>
  <c r="AJ207" i="4"/>
  <c r="AJ206" i="4"/>
  <c r="AJ203" i="4"/>
  <c r="AJ200" i="4"/>
  <c r="AJ199" i="4"/>
  <c r="AJ198" i="4"/>
  <c r="AJ197" i="4"/>
  <c r="AJ196" i="4"/>
  <c r="AJ195" i="4"/>
  <c r="AJ192" i="4"/>
  <c r="AJ191" i="4"/>
  <c r="AJ190" i="4"/>
  <c r="AJ189" i="4"/>
  <c r="AJ188" i="4"/>
  <c r="AJ184" i="4"/>
  <c r="AJ183" i="4"/>
  <c r="AJ182" i="4"/>
  <c r="AJ181" i="4"/>
  <c r="AJ180" i="4"/>
  <c r="AJ179" i="4"/>
  <c r="AJ178" i="4"/>
  <c r="AJ177" i="4"/>
  <c r="AJ176" i="4"/>
  <c r="AJ175" i="4"/>
  <c r="AJ172" i="4"/>
  <c r="AJ171" i="4"/>
  <c r="AJ170" i="4"/>
  <c r="AJ169" i="4"/>
  <c r="AJ168" i="4"/>
  <c r="AJ165" i="4"/>
  <c r="AJ164" i="4"/>
  <c r="AJ163" i="4"/>
  <c r="AJ162" i="4"/>
  <c r="AJ161" i="4"/>
  <c r="AJ160" i="4"/>
  <c r="AJ159" i="4"/>
  <c r="AJ155" i="4"/>
  <c r="AJ154" i="4"/>
  <c r="AJ153" i="4"/>
  <c r="AJ152" i="4"/>
  <c r="AJ149" i="4"/>
  <c r="AJ148" i="4"/>
  <c r="AJ147" i="4"/>
  <c r="AJ146" i="4"/>
  <c r="AJ145" i="4"/>
  <c r="AJ140" i="4"/>
  <c r="AJ137" i="4"/>
  <c r="AJ134" i="4"/>
  <c r="AJ131" i="4"/>
  <c r="AJ130" i="4"/>
  <c r="AJ129" i="4"/>
  <c r="AJ128" i="4"/>
  <c r="AJ123" i="4"/>
  <c r="AJ122" i="4"/>
  <c r="AJ118" i="4"/>
  <c r="AJ117" i="4"/>
  <c r="AJ116" i="4"/>
  <c r="AJ111" i="4"/>
  <c r="AJ106" i="4"/>
  <c r="AJ105" i="4"/>
  <c r="AJ99" i="4"/>
  <c r="AJ96" i="4"/>
  <c r="AJ95" i="4"/>
  <c r="AJ94" i="4"/>
  <c r="AJ90" i="4"/>
  <c r="AJ89" i="4"/>
  <c r="AJ88" i="4"/>
  <c r="AJ87" i="4"/>
  <c r="AJ78" i="4"/>
  <c r="AJ73" i="4"/>
  <c r="AJ72" i="4"/>
  <c r="AJ71" i="4"/>
  <c r="AJ70" i="4"/>
  <c r="AJ69" i="4"/>
  <c r="AJ68" i="4"/>
  <c r="AJ65" i="4"/>
  <c r="AJ64" i="4"/>
  <c r="AJ61" i="4"/>
  <c r="AJ60" i="4"/>
  <c r="AJ59" i="4"/>
  <c r="AJ56" i="4"/>
  <c r="AJ55" i="4"/>
  <c r="AJ54" i="4"/>
  <c r="AJ53" i="4"/>
  <c r="AJ52" i="4"/>
  <c r="AJ51" i="4"/>
  <c r="AJ50" i="4"/>
  <c r="AJ49" i="4"/>
  <c r="AJ48" i="4"/>
  <c r="AJ47" i="4"/>
  <c r="AJ42" i="4"/>
  <c r="AJ41" i="4"/>
  <c r="AJ40" i="4"/>
  <c r="AJ39" i="4"/>
  <c r="AJ38" i="4"/>
  <c r="AJ37" i="4"/>
  <c r="AJ36" i="4"/>
  <c r="AJ35" i="4"/>
  <c r="AJ34" i="4"/>
  <c r="AJ33" i="4"/>
  <c r="AJ32" i="4"/>
  <c r="AJ31" i="4"/>
  <c r="AJ30" i="4"/>
  <c r="AJ29" i="4"/>
  <c r="AJ28" i="4"/>
  <c r="AJ27" i="4"/>
  <c r="AJ26" i="4"/>
  <c r="AJ23" i="4"/>
  <c r="AJ22" i="4"/>
  <c r="AJ21" i="4"/>
  <c r="AJ20" i="4"/>
  <c r="AJ19" i="4"/>
  <c r="AJ18" i="4"/>
  <c r="AJ17" i="4"/>
  <c r="AJ16" i="4"/>
  <c r="AJ15" i="4"/>
  <c r="AJ14" i="4"/>
  <c r="AJ13" i="4"/>
  <c r="AJ12" i="4"/>
  <c r="AJ11" i="4"/>
  <c r="AJ10" i="4"/>
  <c r="AI624" i="4"/>
  <c r="AI623" i="4"/>
  <c r="AI622" i="4"/>
  <c r="AI621" i="4"/>
  <c r="AI620" i="4"/>
  <c r="AI619" i="4"/>
  <c r="AI618" i="4"/>
  <c r="AI617" i="4"/>
  <c r="AI616" i="4"/>
  <c r="AI615" i="4"/>
  <c r="AI614" i="4"/>
  <c r="AI613" i="4"/>
  <c r="AI612" i="4"/>
  <c r="AI611" i="4"/>
  <c r="AI610" i="4"/>
  <c r="AI609" i="4"/>
  <c r="AI608" i="4"/>
  <c r="AI607" i="4"/>
  <c r="AI606" i="4"/>
  <c r="AI605" i="4"/>
  <c r="AI604" i="4"/>
  <c r="AI603" i="4"/>
  <c r="AI602" i="4"/>
  <c r="AI601" i="4"/>
  <c r="AI600" i="4"/>
  <c r="AI599" i="4"/>
  <c r="AI598" i="4"/>
  <c r="AI597" i="4"/>
  <c r="AI596" i="4"/>
  <c r="AI595" i="4"/>
  <c r="AI594" i="4"/>
  <c r="AI593" i="4"/>
  <c r="AI592" i="4"/>
  <c r="AI591" i="4"/>
  <c r="AI590" i="4"/>
  <c r="AI585" i="4"/>
  <c r="AI584" i="4"/>
  <c r="AI583" i="4"/>
  <c r="AI582" i="4"/>
  <c r="AI581" i="4"/>
  <c r="AI580" i="4"/>
  <c r="AI577" i="4"/>
  <c r="AI576" i="4"/>
  <c r="AI575" i="4"/>
  <c r="AI574" i="4"/>
  <c r="AI573" i="4"/>
  <c r="AI572" i="4"/>
  <c r="AI571" i="4"/>
  <c r="AI570" i="4"/>
  <c r="AI569" i="4"/>
  <c r="AI568" i="4"/>
  <c r="AI567" i="4"/>
  <c r="AI566" i="4"/>
  <c r="AI565" i="4"/>
  <c r="AI564" i="4"/>
  <c r="AI563" i="4"/>
  <c r="AI562" i="4"/>
  <c r="AI561" i="4"/>
  <c r="AI560" i="4"/>
  <c r="AI559" i="4"/>
  <c r="AI558" i="4"/>
  <c r="AI557" i="4"/>
  <c r="AI556" i="4"/>
  <c r="AI555" i="4"/>
  <c r="AI554" i="4"/>
  <c r="AI553" i="4"/>
  <c r="AI552" i="4"/>
  <c r="AI551" i="4"/>
  <c r="AI550" i="4"/>
  <c r="AI549" i="4"/>
  <c r="AI548" i="4"/>
  <c r="AI547" i="4"/>
  <c r="AI544" i="4"/>
  <c r="AI543" i="4"/>
  <c r="AI542" i="4"/>
  <c r="AI541" i="4"/>
  <c r="AI540" i="4"/>
  <c r="AI539" i="4"/>
  <c r="AI538" i="4"/>
  <c r="AI537" i="4"/>
  <c r="AI536" i="4"/>
  <c r="AI535" i="4"/>
  <c r="AI534" i="4"/>
  <c r="AI533" i="4"/>
  <c r="AI530" i="4"/>
  <c r="AI529" i="4"/>
  <c r="AI528" i="4"/>
  <c r="AI527" i="4"/>
  <c r="AI526" i="4"/>
  <c r="AI525" i="4"/>
  <c r="AI524" i="4"/>
  <c r="AI523" i="4"/>
  <c r="AI522" i="4"/>
  <c r="AI521" i="4"/>
  <c r="AI520" i="4"/>
  <c r="AI519" i="4"/>
  <c r="AI518" i="4"/>
  <c r="AI517" i="4"/>
  <c r="AI516" i="4"/>
  <c r="AI515" i="4"/>
  <c r="AI514" i="4"/>
  <c r="AI513" i="4"/>
  <c r="AI512" i="4"/>
  <c r="AI511" i="4"/>
  <c r="AI510" i="4"/>
  <c r="AI509" i="4"/>
  <c r="AI504" i="4"/>
  <c r="AI503" i="4"/>
  <c r="AI502" i="4"/>
  <c r="AI501" i="4"/>
  <c r="AI500" i="4"/>
  <c r="AI499" i="4"/>
  <c r="AI498" i="4"/>
  <c r="AI497" i="4"/>
  <c r="AI496" i="4"/>
  <c r="AI495" i="4"/>
  <c r="AI494" i="4"/>
  <c r="AI493" i="4"/>
  <c r="AI492" i="4"/>
  <c r="AI491" i="4"/>
  <c r="AI490" i="4"/>
  <c r="AI484" i="4"/>
  <c r="AI483" i="4"/>
  <c r="AI482" i="4"/>
  <c r="AI481" i="4"/>
  <c r="AI480" i="4"/>
  <c r="AI479" i="4"/>
  <c r="AI478" i="4"/>
  <c r="AI475" i="4"/>
  <c r="AI472" i="4"/>
  <c r="AI471" i="4"/>
  <c r="AI470" i="4"/>
  <c r="AI467" i="4"/>
  <c r="AI466" i="4"/>
  <c r="AI465" i="4"/>
  <c r="AI460" i="4"/>
  <c r="AI455" i="4"/>
  <c r="AI450" i="4"/>
  <c r="AI449" i="4"/>
  <c r="AI448" i="4"/>
  <c r="AI447" i="4"/>
  <c r="AI446" i="4"/>
  <c r="AI445" i="4"/>
  <c r="AI444" i="4"/>
  <c r="AI443" i="4"/>
  <c r="AI442" i="4"/>
  <c r="AI441" i="4"/>
  <c r="AI440" i="4"/>
  <c r="AI439" i="4"/>
  <c r="AI438" i="4"/>
  <c r="AI437" i="4"/>
  <c r="AI436" i="4"/>
  <c r="AI435" i="4"/>
  <c r="AI434" i="4"/>
  <c r="AI433" i="4"/>
  <c r="AI432" i="4"/>
  <c r="AI431" i="4"/>
  <c r="AI430" i="4"/>
  <c r="AI429" i="4"/>
  <c r="AI428" i="4"/>
  <c r="AI427" i="4"/>
  <c r="AI426" i="4"/>
  <c r="AI425" i="4"/>
  <c r="AI424" i="4"/>
  <c r="AI423" i="4"/>
  <c r="AI422" i="4"/>
  <c r="AI421" i="4"/>
  <c r="AI420" i="4"/>
  <c r="AI419" i="4"/>
  <c r="AI418" i="4"/>
  <c r="AI417" i="4"/>
  <c r="AI416" i="4"/>
  <c r="AI415" i="4"/>
  <c r="AI412" i="4"/>
  <c r="AI411" i="4"/>
  <c r="AI410" i="4"/>
  <c r="AI407" i="4"/>
  <c r="AI406" i="4"/>
  <c r="AI405" i="4"/>
  <c r="AI404" i="4"/>
  <c r="AI403" i="4"/>
  <c r="AI402" i="4"/>
  <c r="AI401" i="4"/>
  <c r="AI400" i="4"/>
  <c r="AI399" i="4"/>
  <c r="AI398" i="4"/>
  <c r="AI397" i="4"/>
  <c r="AI396" i="4"/>
  <c r="AI395" i="4"/>
  <c r="AI394" i="4"/>
  <c r="AI393" i="4"/>
  <c r="AI392" i="4"/>
  <c r="AI391" i="4"/>
  <c r="AI390" i="4"/>
  <c r="AI389" i="4"/>
  <c r="AI388" i="4"/>
  <c r="AI387" i="4"/>
  <c r="AI386" i="4"/>
  <c r="AI385" i="4"/>
  <c r="AI384" i="4"/>
  <c r="AI383" i="4"/>
  <c r="AI382" i="4"/>
  <c r="AI379" i="4"/>
  <c r="AI378" i="4"/>
  <c r="AI377" i="4"/>
  <c r="AI376" i="4"/>
  <c r="AI375" i="4"/>
  <c r="AI374" i="4"/>
  <c r="AI373" i="4"/>
  <c r="AI372" i="4"/>
  <c r="AI371" i="4"/>
  <c r="AI370" i="4"/>
  <c r="AI367" i="4"/>
  <c r="AI366" i="4"/>
  <c r="AI365" i="4"/>
  <c r="AI361" i="4"/>
  <c r="AI360" i="4"/>
  <c r="AI359" i="4"/>
  <c r="AI358" i="4"/>
  <c r="AI357" i="4"/>
  <c r="AI356" i="4"/>
  <c r="AI355" i="4"/>
  <c r="AI354" i="4"/>
  <c r="AI353" i="4"/>
  <c r="AI352" i="4"/>
  <c r="AI351" i="4"/>
  <c r="AI350" i="4"/>
  <c r="AI349" i="4"/>
  <c r="AI348" i="4"/>
  <c r="AI347" i="4"/>
  <c r="AI346" i="4"/>
  <c r="AI343" i="4"/>
  <c r="AI342" i="4"/>
  <c r="AI339" i="4"/>
  <c r="AI338" i="4"/>
  <c r="AI337" i="4"/>
  <c r="AI336" i="4"/>
  <c r="AI335" i="4"/>
  <c r="AI334" i="4"/>
  <c r="AI333" i="4"/>
  <c r="AI332" i="4"/>
  <c r="AI331" i="4"/>
  <c r="AI330" i="4"/>
  <c r="AI329" i="4"/>
  <c r="AI328" i="4"/>
  <c r="AI327" i="4"/>
  <c r="AI326" i="4"/>
  <c r="AI325" i="4"/>
  <c r="AI324" i="4"/>
  <c r="AI323" i="4"/>
  <c r="AI322" i="4"/>
  <c r="AI321" i="4"/>
  <c r="AI320" i="4"/>
  <c r="AI317" i="4"/>
  <c r="AI316" i="4"/>
  <c r="AI315" i="4"/>
  <c r="AI314" i="4"/>
  <c r="AI313" i="4"/>
  <c r="AI312" i="4"/>
  <c r="AI311" i="4"/>
  <c r="AI310" i="4"/>
  <c r="AI309" i="4"/>
  <c r="AI308" i="4"/>
  <c r="AI307" i="4"/>
  <c r="AI306" i="4"/>
  <c r="AI305" i="4"/>
  <c r="AI304" i="4"/>
  <c r="AI303" i="4"/>
  <c r="AI302" i="4"/>
  <c r="AI301" i="4"/>
  <c r="AI300" i="4"/>
  <c r="AI299" i="4"/>
  <c r="AI298" i="4"/>
  <c r="AI297" i="4"/>
  <c r="AI296" i="4"/>
  <c r="AI295" i="4"/>
  <c r="AI294" i="4"/>
  <c r="AI293" i="4"/>
  <c r="AI292" i="4"/>
  <c r="AI291" i="4"/>
  <c r="AI290" i="4"/>
  <c r="AI289" i="4"/>
  <c r="AI288" i="4"/>
  <c r="AI287" i="4"/>
  <c r="AI286" i="4"/>
  <c r="AI285" i="4"/>
  <c r="AI284" i="4"/>
  <c r="AI280" i="4"/>
  <c r="AI279" i="4"/>
  <c r="AI278" i="4"/>
  <c r="AI277" i="4"/>
  <c r="AI276" i="4"/>
  <c r="AI275" i="4"/>
  <c r="AI274" i="4"/>
  <c r="AI273" i="4"/>
  <c r="AI272" i="4"/>
  <c r="AI271" i="4"/>
  <c r="AI270" i="4"/>
  <c r="AI269" i="4"/>
  <c r="AI266" i="4"/>
  <c r="AI265" i="4"/>
  <c r="AI264" i="4"/>
  <c r="AI263" i="4"/>
  <c r="AI260" i="4"/>
  <c r="AI259" i="4"/>
  <c r="AI258" i="4"/>
  <c r="AI257" i="4"/>
  <c r="AI256" i="4"/>
  <c r="AI255" i="4"/>
  <c r="AI254" i="4"/>
  <c r="AI253" i="4"/>
  <c r="AI252" i="4"/>
  <c r="AI251" i="4"/>
  <c r="AI250" i="4"/>
  <c r="AI249" i="4"/>
  <c r="AI248" i="4"/>
  <c r="AI247" i="4"/>
  <c r="AI246" i="4"/>
  <c r="AI245" i="4"/>
  <c r="AI244" i="4"/>
  <c r="AI243" i="4"/>
  <c r="AI242" i="4"/>
  <c r="AI241" i="4"/>
  <c r="AI240" i="4"/>
  <c r="AI239" i="4"/>
  <c r="AI238" i="4"/>
  <c r="AI237" i="4"/>
  <c r="AI236" i="4"/>
  <c r="AI233" i="4"/>
  <c r="AI230" i="4"/>
  <c r="AI226" i="4"/>
  <c r="AI225" i="4"/>
  <c r="AI224" i="4"/>
  <c r="AI223" i="4"/>
  <c r="AI222" i="4"/>
  <c r="AI221" i="4"/>
  <c r="AI220" i="4"/>
  <c r="AI219" i="4"/>
  <c r="AI218" i="4"/>
  <c r="AI217" i="4"/>
  <c r="AI216" i="4"/>
  <c r="AI215" i="4"/>
  <c r="AI214" i="4"/>
  <c r="AI213" i="4"/>
  <c r="AI212" i="4"/>
  <c r="AI211" i="4"/>
  <c r="AI210" i="4"/>
  <c r="AI209" i="4"/>
  <c r="AI208" i="4"/>
  <c r="AI207" i="4"/>
  <c r="AI206" i="4"/>
  <c r="AI203" i="4"/>
  <c r="AI200" i="4"/>
  <c r="AI199" i="4"/>
  <c r="AI198" i="4"/>
  <c r="AI197" i="4"/>
  <c r="AI196" i="4"/>
  <c r="AI195" i="4"/>
  <c r="AI192" i="4"/>
  <c r="AI191" i="4"/>
  <c r="AI190" i="4"/>
  <c r="AI189" i="4"/>
  <c r="AI188" i="4"/>
  <c r="AI184" i="4"/>
  <c r="AI183" i="4"/>
  <c r="AI182" i="4"/>
  <c r="AI181" i="4"/>
  <c r="AI180" i="4"/>
  <c r="AI179" i="4"/>
  <c r="AI178" i="4"/>
  <c r="AI177" i="4"/>
  <c r="AI176" i="4"/>
  <c r="AI175" i="4"/>
  <c r="AI172" i="4"/>
  <c r="AI171" i="4"/>
  <c r="AI170" i="4"/>
  <c r="AI169" i="4"/>
  <c r="AI168" i="4"/>
  <c r="AI165" i="4"/>
  <c r="AI164" i="4"/>
  <c r="AI163" i="4"/>
  <c r="AI162" i="4"/>
  <c r="AI161" i="4"/>
  <c r="AI160" i="4"/>
  <c r="AI159" i="4"/>
  <c r="AI155" i="4"/>
  <c r="AI154" i="4"/>
  <c r="AI153" i="4"/>
  <c r="AI152" i="4"/>
  <c r="AI149" i="4"/>
  <c r="AI148" i="4"/>
  <c r="AI147" i="4"/>
  <c r="AI146" i="4"/>
  <c r="AI145" i="4"/>
  <c r="AI140" i="4"/>
  <c r="AI137" i="4"/>
  <c r="AI134" i="4"/>
  <c r="AI131" i="4"/>
  <c r="AI130" i="4"/>
  <c r="AI129" i="4"/>
  <c r="AI128" i="4"/>
  <c r="AI123" i="4"/>
  <c r="AI122" i="4"/>
  <c r="AI118" i="4"/>
  <c r="AI117" i="4"/>
  <c r="AI116" i="4"/>
  <c r="AI111" i="4"/>
  <c r="AI106" i="4"/>
  <c r="AI105" i="4"/>
  <c r="AI99" i="4"/>
  <c r="AI96" i="4"/>
  <c r="AI95" i="4"/>
  <c r="AI94" i="4"/>
  <c r="AI90" i="4"/>
  <c r="AI89" i="4"/>
  <c r="AI88" i="4"/>
  <c r="AI87" i="4"/>
  <c r="AI78" i="4"/>
  <c r="AI73" i="4"/>
  <c r="AI72" i="4"/>
  <c r="AI71" i="4"/>
  <c r="AI70" i="4"/>
  <c r="AI69" i="4"/>
  <c r="AI68" i="4"/>
  <c r="AI65" i="4"/>
  <c r="AI64" i="4"/>
  <c r="AI61" i="4"/>
  <c r="AI60" i="4"/>
  <c r="AI59" i="4"/>
  <c r="AI56" i="4"/>
  <c r="AI55" i="4"/>
  <c r="AI54" i="4"/>
  <c r="AI53" i="4"/>
  <c r="AI52" i="4"/>
  <c r="AI51" i="4"/>
  <c r="AI50" i="4"/>
  <c r="AI49" i="4"/>
  <c r="AI48" i="4"/>
  <c r="AI47" i="4"/>
  <c r="AI42" i="4"/>
  <c r="AI41" i="4"/>
  <c r="AI40" i="4"/>
  <c r="AI39" i="4"/>
  <c r="AI38" i="4"/>
  <c r="AI37" i="4"/>
  <c r="AI36" i="4"/>
  <c r="AI35" i="4"/>
  <c r="AI34" i="4"/>
  <c r="AI33" i="4"/>
  <c r="AI32" i="4"/>
  <c r="AI31" i="4"/>
  <c r="AI30" i="4"/>
  <c r="AI29" i="4"/>
  <c r="AI28" i="4"/>
  <c r="AI27" i="4"/>
  <c r="AI26" i="4"/>
  <c r="AI23" i="4"/>
  <c r="AI22" i="4"/>
  <c r="AI21" i="4"/>
  <c r="AI20" i="4"/>
  <c r="AI19" i="4"/>
  <c r="AI18" i="4"/>
  <c r="AI17" i="4"/>
  <c r="AI16" i="4"/>
  <c r="AI15" i="4"/>
  <c r="AI14" i="4"/>
  <c r="AI13" i="4"/>
  <c r="AI12" i="4"/>
  <c r="AI11" i="4"/>
  <c r="AI10" i="4"/>
  <c r="AH624" i="4"/>
  <c r="AH623" i="4"/>
  <c r="AH622" i="4"/>
  <c r="AH621" i="4"/>
  <c r="AH620" i="4"/>
  <c r="AH619" i="4"/>
  <c r="AH618" i="4"/>
  <c r="AH617" i="4"/>
  <c r="AH616" i="4"/>
  <c r="AH615" i="4"/>
  <c r="AH614" i="4"/>
  <c r="AH613" i="4"/>
  <c r="AH612" i="4"/>
  <c r="AH611" i="4"/>
  <c r="AH610" i="4"/>
  <c r="AH609" i="4"/>
  <c r="AH608" i="4"/>
  <c r="AH607" i="4"/>
  <c r="AH606" i="4"/>
  <c r="AH605" i="4"/>
  <c r="AH604" i="4"/>
  <c r="AH603" i="4"/>
  <c r="AH602" i="4"/>
  <c r="AH601" i="4"/>
  <c r="AH600" i="4"/>
  <c r="AH599" i="4"/>
  <c r="AH598" i="4"/>
  <c r="AH597" i="4"/>
  <c r="AH596" i="4"/>
  <c r="AH595" i="4"/>
  <c r="AH594" i="4"/>
  <c r="AH593" i="4"/>
  <c r="AH592" i="4"/>
  <c r="AH591" i="4"/>
  <c r="AH590" i="4"/>
  <c r="AH585" i="4"/>
  <c r="AH584" i="4"/>
  <c r="AH583" i="4"/>
  <c r="AH582" i="4"/>
  <c r="AH581" i="4"/>
  <c r="AH580" i="4"/>
  <c r="AH577" i="4"/>
  <c r="AH576" i="4"/>
  <c r="AH575" i="4"/>
  <c r="AH574" i="4"/>
  <c r="AH573" i="4"/>
  <c r="AH572" i="4"/>
  <c r="AH571" i="4"/>
  <c r="AH570" i="4"/>
  <c r="AH569" i="4"/>
  <c r="AH568" i="4"/>
  <c r="AH567" i="4"/>
  <c r="AH566" i="4"/>
  <c r="AH565" i="4"/>
  <c r="AH564" i="4"/>
  <c r="AH563" i="4"/>
  <c r="AH562" i="4"/>
  <c r="AH561" i="4"/>
  <c r="AH560" i="4"/>
  <c r="AH559" i="4"/>
  <c r="AH558" i="4"/>
  <c r="AH557" i="4"/>
  <c r="AH556" i="4"/>
  <c r="AH555" i="4"/>
  <c r="AH554" i="4"/>
  <c r="AH553" i="4"/>
  <c r="AH552" i="4"/>
  <c r="AH551" i="4"/>
  <c r="AH550" i="4"/>
  <c r="AH549" i="4"/>
  <c r="AH548" i="4"/>
  <c r="AH547" i="4"/>
  <c r="AH544" i="4"/>
  <c r="AH543" i="4"/>
  <c r="AH542" i="4"/>
  <c r="AH541" i="4"/>
  <c r="AH540" i="4"/>
  <c r="AH539" i="4"/>
  <c r="AH538" i="4"/>
  <c r="AH537" i="4"/>
  <c r="AH536" i="4"/>
  <c r="AH535" i="4"/>
  <c r="AH534" i="4"/>
  <c r="AH533" i="4"/>
  <c r="AH530" i="4"/>
  <c r="AH529" i="4"/>
  <c r="AH528" i="4"/>
  <c r="AH527" i="4"/>
  <c r="AH526" i="4"/>
  <c r="AH525" i="4"/>
  <c r="AH524" i="4"/>
  <c r="AH523" i="4"/>
  <c r="AH522" i="4"/>
  <c r="AH521" i="4"/>
  <c r="AH520" i="4"/>
  <c r="AH519" i="4"/>
  <c r="AH518" i="4"/>
  <c r="AH517" i="4"/>
  <c r="AH516" i="4"/>
  <c r="AH515" i="4"/>
  <c r="AH514" i="4"/>
  <c r="AH513" i="4"/>
  <c r="AH512" i="4"/>
  <c r="AH511" i="4"/>
  <c r="AH510" i="4"/>
  <c r="AH509" i="4"/>
  <c r="AH504" i="4"/>
  <c r="AH503" i="4"/>
  <c r="AH502" i="4"/>
  <c r="AH501" i="4"/>
  <c r="AH500" i="4"/>
  <c r="AH499" i="4"/>
  <c r="AH498" i="4"/>
  <c r="AH497" i="4"/>
  <c r="AH496" i="4"/>
  <c r="AH495" i="4"/>
  <c r="AH494" i="4"/>
  <c r="AH493" i="4"/>
  <c r="AH492" i="4"/>
  <c r="AH491" i="4"/>
  <c r="AH490" i="4"/>
  <c r="AH484" i="4"/>
  <c r="AH483" i="4"/>
  <c r="AH482" i="4"/>
  <c r="AH481" i="4"/>
  <c r="AH480" i="4"/>
  <c r="AH479" i="4"/>
  <c r="AH478" i="4"/>
  <c r="AH475" i="4"/>
  <c r="AH472" i="4"/>
  <c r="AH471" i="4"/>
  <c r="AH470" i="4"/>
  <c r="AH467" i="4"/>
  <c r="AH466" i="4"/>
  <c r="AH465" i="4"/>
  <c r="AH460" i="4"/>
  <c r="AH455" i="4"/>
  <c r="AH450" i="4"/>
  <c r="AH449" i="4"/>
  <c r="AH448" i="4"/>
  <c r="AH447" i="4"/>
  <c r="AH446" i="4"/>
  <c r="AH445" i="4"/>
  <c r="AH444" i="4"/>
  <c r="AH443" i="4"/>
  <c r="AH442" i="4"/>
  <c r="AH441" i="4"/>
  <c r="AH440" i="4"/>
  <c r="AH439" i="4"/>
  <c r="AH438" i="4"/>
  <c r="AH437" i="4"/>
  <c r="AH436" i="4"/>
  <c r="AH435" i="4"/>
  <c r="AH434" i="4"/>
  <c r="AH433" i="4"/>
  <c r="AH432" i="4"/>
  <c r="AH431" i="4"/>
  <c r="AH430" i="4"/>
  <c r="AH429" i="4"/>
  <c r="AH428" i="4"/>
  <c r="AH427" i="4"/>
  <c r="AH426" i="4"/>
  <c r="AH425" i="4"/>
  <c r="AH424" i="4"/>
  <c r="AH423" i="4"/>
  <c r="AH422" i="4"/>
  <c r="AH421" i="4"/>
  <c r="AH420" i="4"/>
  <c r="AH419" i="4"/>
  <c r="AH418" i="4"/>
  <c r="AH417" i="4"/>
  <c r="AH416" i="4"/>
  <c r="AH415" i="4"/>
  <c r="AH412" i="4"/>
  <c r="AH411" i="4"/>
  <c r="AH410" i="4"/>
  <c r="AH407" i="4"/>
  <c r="AH406" i="4"/>
  <c r="AH405" i="4"/>
  <c r="AH404" i="4"/>
  <c r="AH403" i="4"/>
  <c r="AH402" i="4"/>
  <c r="AH401" i="4"/>
  <c r="AH400" i="4"/>
  <c r="AH399" i="4"/>
  <c r="AH398" i="4"/>
  <c r="AH397" i="4"/>
  <c r="AH396" i="4"/>
  <c r="AH395" i="4"/>
  <c r="AH394" i="4"/>
  <c r="AH393" i="4"/>
  <c r="AH392" i="4"/>
  <c r="AH391" i="4"/>
  <c r="AH390" i="4"/>
  <c r="AH389" i="4"/>
  <c r="AH388" i="4"/>
  <c r="AH387" i="4"/>
  <c r="AH386" i="4"/>
  <c r="AH385" i="4"/>
  <c r="AH384" i="4"/>
  <c r="AH383" i="4"/>
  <c r="AH382" i="4"/>
  <c r="AH379" i="4"/>
  <c r="AH378" i="4"/>
  <c r="AH377" i="4"/>
  <c r="AH376" i="4"/>
  <c r="AH375" i="4"/>
  <c r="AH374" i="4"/>
  <c r="AH373" i="4"/>
  <c r="AH372" i="4"/>
  <c r="AH371" i="4"/>
  <c r="AH370" i="4"/>
  <c r="AH367" i="4"/>
  <c r="AH366" i="4"/>
  <c r="AH365" i="4"/>
  <c r="AH361" i="4"/>
  <c r="AH360" i="4"/>
  <c r="AH359" i="4"/>
  <c r="AH358" i="4"/>
  <c r="AH357" i="4"/>
  <c r="AH356" i="4"/>
  <c r="AH355" i="4"/>
  <c r="AH354" i="4"/>
  <c r="AH353" i="4"/>
  <c r="AH352" i="4"/>
  <c r="AH351" i="4"/>
  <c r="AH350" i="4"/>
  <c r="AH349" i="4"/>
  <c r="AH348" i="4"/>
  <c r="AH347" i="4"/>
  <c r="AH346" i="4"/>
  <c r="AH343" i="4"/>
  <c r="AH342" i="4"/>
  <c r="AH339" i="4"/>
  <c r="AH338" i="4"/>
  <c r="AH337" i="4"/>
  <c r="AH336" i="4"/>
  <c r="AH335" i="4"/>
  <c r="AH334" i="4"/>
  <c r="AH333" i="4"/>
  <c r="AH332" i="4"/>
  <c r="AH331" i="4"/>
  <c r="AH330" i="4"/>
  <c r="AH329" i="4"/>
  <c r="AH328" i="4"/>
  <c r="AH327" i="4"/>
  <c r="AH326" i="4"/>
  <c r="AH325" i="4"/>
  <c r="AH324" i="4"/>
  <c r="AH323" i="4"/>
  <c r="AH322" i="4"/>
  <c r="AH321" i="4"/>
  <c r="AH320" i="4"/>
  <c r="AH317" i="4"/>
  <c r="AH316" i="4"/>
  <c r="AH315" i="4"/>
  <c r="AH314" i="4"/>
  <c r="AH313" i="4"/>
  <c r="AH312" i="4"/>
  <c r="AH311" i="4"/>
  <c r="AH310" i="4"/>
  <c r="AH309" i="4"/>
  <c r="AH308" i="4"/>
  <c r="AH307" i="4"/>
  <c r="AH306" i="4"/>
  <c r="AH305" i="4"/>
  <c r="AH304" i="4"/>
  <c r="AH303" i="4"/>
  <c r="AH302" i="4"/>
  <c r="AH301" i="4"/>
  <c r="AH300" i="4"/>
  <c r="AH299" i="4"/>
  <c r="AH298" i="4"/>
  <c r="AH297" i="4"/>
  <c r="AH296" i="4"/>
  <c r="AH295" i="4"/>
  <c r="AH294" i="4"/>
  <c r="AH293" i="4"/>
  <c r="AH292" i="4"/>
  <c r="AH291" i="4"/>
  <c r="AH290" i="4"/>
  <c r="AH289" i="4"/>
  <c r="AH288" i="4"/>
  <c r="AH287" i="4"/>
  <c r="AH286" i="4"/>
  <c r="AH285" i="4"/>
  <c r="AH284" i="4"/>
  <c r="AH280" i="4"/>
  <c r="AH279" i="4"/>
  <c r="AH278" i="4"/>
  <c r="AH277" i="4"/>
  <c r="AH276" i="4"/>
  <c r="AH275" i="4"/>
  <c r="AH274" i="4"/>
  <c r="AH273" i="4"/>
  <c r="AH272" i="4"/>
  <c r="AH271" i="4"/>
  <c r="AH270" i="4"/>
  <c r="AH269" i="4"/>
  <c r="AH266" i="4"/>
  <c r="AH265" i="4"/>
  <c r="AH264" i="4"/>
  <c r="AH263" i="4"/>
  <c r="AH260" i="4"/>
  <c r="AH259" i="4"/>
  <c r="AH258" i="4"/>
  <c r="AH257" i="4"/>
  <c r="AH256" i="4"/>
  <c r="AH255" i="4"/>
  <c r="AH254" i="4"/>
  <c r="AH253" i="4"/>
  <c r="AH252" i="4"/>
  <c r="AH251" i="4"/>
  <c r="AH250" i="4"/>
  <c r="AH249" i="4"/>
  <c r="AH248" i="4"/>
  <c r="AH247" i="4"/>
  <c r="AH246" i="4"/>
  <c r="AH245" i="4"/>
  <c r="AH244" i="4"/>
  <c r="AH243" i="4"/>
  <c r="AH242" i="4"/>
  <c r="AH241" i="4"/>
  <c r="AH240" i="4"/>
  <c r="AH239" i="4"/>
  <c r="AH238" i="4"/>
  <c r="AH237" i="4"/>
  <c r="AH236" i="4"/>
  <c r="AH233" i="4"/>
  <c r="AH230" i="4"/>
  <c r="AH226" i="4"/>
  <c r="AH225" i="4"/>
  <c r="AH224" i="4"/>
  <c r="AH223" i="4"/>
  <c r="AH222" i="4"/>
  <c r="AH221" i="4"/>
  <c r="AH220" i="4"/>
  <c r="AH219" i="4"/>
  <c r="AH218" i="4"/>
  <c r="AH217" i="4"/>
  <c r="AH216" i="4"/>
  <c r="AH215" i="4"/>
  <c r="AH214" i="4"/>
  <c r="AH213" i="4"/>
  <c r="AH212" i="4"/>
  <c r="AH211" i="4"/>
  <c r="AH210" i="4"/>
  <c r="AH209" i="4"/>
  <c r="AH208" i="4"/>
  <c r="AH207" i="4"/>
  <c r="AH206" i="4"/>
  <c r="AH203" i="4"/>
  <c r="AH200" i="4"/>
  <c r="AH199" i="4"/>
  <c r="AH198" i="4"/>
  <c r="AH197" i="4"/>
  <c r="AH196" i="4"/>
  <c r="AH195" i="4"/>
  <c r="AH192" i="4"/>
  <c r="AH191" i="4"/>
  <c r="AH190" i="4"/>
  <c r="AH189" i="4"/>
  <c r="AH188" i="4"/>
  <c r="AH184" i="4"/>
  <c r="AH183" i="4"/>
  <c r="AH182" i="4"/>
  <c r="AH181" i="4"/>
  <c r="AH180" i="4"/>
  <c r="AH179" i="4"/>
  <c r="AH178" i="4"/>
  <c r="AH177" i="4"/>
  <c r="AH176" i="4"/>
  <c r="AH175" i="4"/>
  <c r="AH172" i="4"/>
  <c r="AH171" i="4"/>
  <c r="AH170" i="4"/>
  <c r="AH169" i="4"/>
  <c r="AH168" i="4"/>
  <c r="AH165" i="4"/>
  <c r="AH164" i="4"/>
  <c r="AH163" i="4"/>
  <c r="AH162" i="4"/>
  <c r="AH161" i="4"/>
  <c r="AH160" i="4"/>
  <c r="AH159" i="4"/>
  <c r="AH155" i="4"/>
  <c r="AH154" i="4"/>
  <c r="AH153" i="4"/>
  <c r="AH152" i="4"/>
  <c r="AH149" i="4"/>
  <c r="AH148" i="4"/>
  <c r="AH147" i="4"/>
  <c r="AH146" i="4"/>
  <c r="AH145" i="4"/>
  <c r="AH140" i="4"/>
  <c r="AH137" i="4"/>
  <c r="AH134" i="4"/>
  <c r="AH131" i="4"/>
  <c r="AH130" i="4"/>
  <c r="AH129" i="4"/>
  <c r="AH128" i="4"/>
  <c r="AH123" i="4"/>
  <c r="AH122" i="4"/>
  <c r="AH118" i="4"/>
  <c r="AH117" i="4"/>
  <c r="AH116" i="4"/>
  <c r="AH111" i="4"/>
  <c r="AH106" i="4"/>
  <c r="AH105" i="4"/>
  <c r="AH99" i="4"/>
  <c r="AH96" i="4"/>
  <c r="AH95" i="4"/>
  <c r="AH94" i="4"/>
  <c r="AH90" i="4"/>
  <c r="AH89" i="4"/>
  <c r="AH88" i="4"/>
  <c r="AH87" i="4"/>
  <c r="AH78" i="4"/>
  <c r="AH73" i="4"/>
  <c r="AH72" i="4"/>
  <c r="AH71" i="4"/>
  <c r="AH70" i="4"/>
  <c r="AH69" i="4"/>
  <c r="AH68" i="4"/>
  <c r="AH65" i="4"/>
  <c r="AH64" i="4"/>
  <c r="AH61" i="4"/>
  <c r="AH60" i="4"/>
  <c r="AH59" i="4"/>
  <c r="AH56" i="4"/>
  <c r="AH55" i="4"/>
  <c r="AH54" i="4"/>
  <c r="AH53" i="4"/>
  <c r="AH52" i="4"/>
  <c r="AH51" i="4"/>
  <c r="AH50" i="4"/>
  <c r="AH49" i="4"/>
  <c r="AH48" i="4"/>
  <c r="AH47" i="4"/>
  <c r="AH42" i="4"/>
  <c r="AH41" i="4"/>
  <c r="AH40" i="4"/>
  <c r="AH39" i="4"/>
  <c r="AH38" i="4"/>
  <c r="AH37" i="4"/>
  <c r="AH36" i="4"/>
  <c r="AH35" i="4"/>
  <c r="AH34" i="4"/>
  <c r="AH33" i="4"/>
  <c r="AH32" i="4"/>
  <c r="AH31" i="4"/>
  <c r="AH30" i="4"/>
  <c r="AH29" i="4"/>
  <c r="AH28" i="4"/>
  <c r="AH27" i="4"/>
  <c r="AH26" i="4"/>
  <c r="AH23" i="4"/>
  <c r="AH22" i="4"/>
  <c r="AH21" i="4"/>
  <c r="AH20" i="4"/>
  <c r="AH19" i="4"/>
  <c r="AH18" i="4"/>
  <c r="AH17" i="4"/>
  <c r="AH16" i="4"/>
  <c r="AH15" i="4"/>
  <c r="AH14" i="4"/>
  <c r="AH13" i="4"/>
  <c r="AH12" i="4"/>
  <c r="AH11" i="4"/>
  <c r="AH10" i="4"/>
  <c r="AG10" i="4"/>
  <c r="AF624" i="4"/>
  <c r="AF623" i="4"/>
  <c r="AF622" i="4"/>
  <c r="AF621" i="4"/>
  <c r="AF620" i="4"/>
  <c r="AF619" i="4"/>
  <c r="AF618" i="4"/>
  <c r="AF617" i="4"/>
  <c r="AF616" i="4"/>
  <c r="AF615" i="4"/>
  <c r="AF614" i="4"/>
  <c r="AF613" i="4"/>
  <c r="AF612" i="4"/>
  <c r="AF611" i="4"/>
  <c r="AF610" i="4"/>
  <c r="AF609" i="4"/>
  <c r="AF608" i="4"/>
  <c r="AF607" i="4"/>
  <c r="AF606" i="4"/>
  <c r="AF605" i="4"/>
  <c r="AF604" i="4"/>
  <c r="AF603" i="4"/>
  <c r="AF602" i="4"/>
  <c r="AF601" i="4"/>
  <c r="AF600" i="4"/>
  <c r="AF599" i="4"/>
  <c r="AF598" i="4"/>
  <c r="AF597" i="4"/>
  <c r="AF596" i="4"/>
  <c r="AF595" i="4"/>
  <c r="AF594" i="4"/>
  <c r="AF593" i="4"/>
  <c r="AF592" i="4"/>
  <c r="AF591" i="4"/>
  <c r="AF590" i="4"/>
  <c r="AF585" i="4"/>
  <c r="AF584" i="4"/>
  <c r="AF583" i="4"/>
  <c r="AF582" i="4"/>
  <c r="AF581" i="4"/>
  <c r="AF580" i="4"/>
  <c r="AF577" i="4"/>
  <c r="AF576" i="4"/>
  <c r="AF575" i="4"/>
  <c r="AF574" i="4"/>
  <c r="AF573" i="4"/>
  <c r="AF572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4" i="4"/>
  <c r="AF483" i="4"/>
  <c r="AF482" i="4"/>
  <c r="AF481" i="4"/>
  <c r="AF480" i="4"/>
  <c r="AF479" i="4"/>
  <c r="AF478" i="4"/>
  <c r="AF475" i="4"/>
  <c r="AF472" i="4"/>
  <c r="AF471" i="4"/>
  <c r="AF470" i="4"/>
  <c r="AF467" i="4"/>
  <c r="AF466" i="4"/>
  <c r="AF465" i="4"/>
  <c r="AF460" i="4"/>
  <c r="AF455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2" i="4"/>
  <c r="AF411" i="4"/>
  <c r="AF410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79" i="4"/>
  <c r="AF378" i="4"/>
  <c r="AF377" i="4"/>
  <c r="AF376" i="4"/>
  <c r="AF375" i="4"/>
  <c r="AF374" i="4"/>
  <c r="AF373" i="4"/>
  <c r="AF372" i="4"/>
  <c r="AF371" i="4"/>
  <c r="AF370" i="4"/>
  <c r="AF367" i="4"/>
  <c r="AF366" i="4"/>
  <c r="AF365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3" i="4"/>
  <c r="AF342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6" i="4"/>
  <c r="AF265" i="4"/>
  <c r="AF264" i="4"/>
  <c r="AF263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3" i="4"/>
  <c r="AF230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3" i="4"/>
  <c r="AF200" i="4"/>
  <c r="AF199" i="4"/>
  <c r="AF198" i="4"/>
  <c r="AF197" i="4"/>
  <c r="AF196" i="4"/>
  <c r="AF195" i="4"/>
  <c r="AF192" i="4"/>
  <c r="AF191" i="4"/>
  <c r="AF190" i="4"/>
  <c r="AF189" i="4"/>
  <c r="AF188" i="4"/>
  <c r="AF184" i="4"/>
  <c r="AF183" i="4"/>
  <c r="AF182" i="4"/>
  <c r="AF181" i="4"/>
  <c r="AF180" i="4"/>
  <c r="AF179" i="4"/>
  <c r="AF178" i="4"/>
  <c r="AF177" i="4"/>
  <c r="AF176" i="4"/>
  <c r="AF175" i="4"/>
  <c r="AF172" i="4"/>
  <c r="AF171" i="4"/>
  <c r="AF170" i="4"/>
  <c r="AF169" i="4"/>
  <c r="AF168" i="4"/>
  <c r="AF165" i="4"/>
  <c r="AF164" i="4"/>
  <c r="AF163" i="4"/>
  <c r="AF162" i="4"/>
  <c r="AF161" i="4"/>
  <c r="AF160" i="4"/>
  <c r="AF159" i="4"/>
  <c r="AF155" i="4"/>
  <c r="AF154" i="4"/>
  <c r="AF153" i="4"/>
  <c r="AF152" i="4"/>
  <c r="AF149" i="4"/>
  <c r="AF148" i="4"/>
  <c r="AF147" i="4"/>
  <c r="AF146" i="4"/>
  <c r="AF145" i="4"/>
  <c r="AF140" i="4"/>
  <c r="AF137" i="4"/>
  <c r="AF134" i="4"/>
  <c r="AF131" i="4"/>
  <c r="AF130" i="4"/>
  <c r="AF129" i="4"/>
  <c r="AF128" i="4"/>
  <c r="AF123" i="4"/>
  <c r="AF122" i="4"/>
  <c r="AF118" i="4"/>
  <c r="AF117" i="4"/>
  <c r="AF116" i="4"/>
  <c r="AF111" i="4"/>
  <c r="AF106" i="4"/>
  <c r="AF105" i="4"/>
  <c r="AF99" i="4"/>
  <c r="AF96" i="4"/>
  <c r="AF95" i="4"/>
  <c r="AF94" i="4"/>
  <c r="AF90" i="4"/>
  <c r="AF89" i="4"/>
  <c r="AF88" i="4"/>
  <c r="AF87" i="4"/>
  <c r="AF78" i="4"/>
  <c r="AF73" i="4"/>
  <c r="AF72" i="4"/>
  <c r="AF71" i="4"/>
  <c r="AF70" i="4"/>
  <c r="AF69" i="4"/>
  <c r="AF68" i="4"/>
  <c r="AF65" i="4"/>
  <c r="AF64" i="4"/>
  <c r="AF61" i="4"/>
  <c r="AF60" i="4"/>
  <c r="AF59" i="4"/>
  <c r="AF56" i="4"/>
  <c r="AF55" i="4"/>
  <c r="AF54" i="4"/>
  <c r="AF53" i="4"/>
  <c r="AF52" i="4"/>
  <c r="AF51" i="4"/>
  <c r="AF50" i="4"/>
  <c r="AF49" i="4"/>
  <c r="AF48" i="4"/>
  <c r="AF47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E624" i="4"/>
  <c r="AE623" i="4"/>
  <c r="AE622" i="4"/>
  <c r="AE621" i="4"/>
  <c r="AE620" i="4"/>
  <c r="AE619" i="4"/>
  <c r="AE618" i="4"/>
  <c r="AE617" i="4"/>
  <c r="AE616" i="4"/>
  <c r="AE615" i="4"/>
  <c r="AE614" i="4"/>
  <c r="AE613" i="4"/>
  <c r="AE612" i="4"/>
  <c r="AE611" i="4"/>
  <c r="AE610" i="4"/>
  <c r="AE609" i="4"/>
  <c r="AE608" i="4"/>
  <c r="AE607" i="4"/>
  <c r="AE606" i="4"/>
  <c r="AE605" i="4"/>
  <c r="AE604" i="4"/>
  <c r="AE603" i="4"/>
  <c r="AE602" i="4"/>
  <c r="AE601" i="4"/>
  <c r="AE600" i="4"/>
  <c r="AE599" i="4"/>
  <c r="AE598" i="4"/>
  <c r="AE597" i="4"/>
  <c r="AE596" i="4"/>
  <c r="AE595" i="4"/>
  <c r="AE594" i="4"/>
  <c r="AE593" i="4"/>
  <c r="AE592" i="4"/>
  <c r="AE591" i="4"/>
  <c r="AE590" i="4"/>
  <c r="AE585" i="4"/>
  <c r="AE584" i="4"/>
  <c r="AE583" i="4"/>
  <c r="AE582" i="4"/>
  <c r="AE581" i="4"/>
  <c r="AE580" i="4"/>
  <c r="AE577" i="4"/>
  <c r="AE576" i="4"/>
  <c r="AE575" i="4"/>
  <c r="AE574" i="4"/>
  <c r="AE573" i="4"/>
  <c r="AE572" i="4"/>
  <c r="AE571" i="4"/>
  <c r="AE570" i="4"/>
  <c r="AE569" i="4"/>
  <c r="AE568" i="4"/>
  <c r="AE567" i="4"/>
  <c r="AE566" i="4"/>
  <c r="AE565" i="4"/>
  <c r="AE564" i="4"/>
  <c r="AE563" i="4"/>
  <c r="AE562" i="4"/>
  <c r="AE561" i="4"/>
  <c r="AE560" i="4"/>
  <c r="AE559" i="4"/>
  <c r="AE558" i="4"/>
  <c r="AE557" i="4"/>
  <c r="AE556" i="4"/>
  <c r="AE555" i="4"/>
  <c r="AE554" i="4"/>
  <c r="AE553" i="4"/>
  <c r="AE552" i="4"/>
  <c r="AE551" i="4"/>
  <c r="AE550" i="4"/>
  <c r="AE549" i="4"/>
  <c r="AE548" i="4"/>
  <c r="AE547" i="4"/>
  <c r="AE544" i="4"/>
  <c r="AE543" i="4"/>
  <c r="AE542" i="4"/>
  <c r="AE541" i="4"/>
  <c r="AE540" i="4"/>
  <c r="AE539" i="4"/>
  <c r="AE538" i="4"/>
  <c r="AE537" i="4"/>
  <c r="AE536" i="4"/>
  <c r="AE535" i="4"/>
  <c r="AE534" i="4"/>
  <c r="AE533" i="4"/>
  <c r="AE530" i="4"/>
  <c r="AE529" i="4"/>
  <c r="AE528" i="4"/>
  <c r="AE527" i="4"/>
  <c r="AE526" i="4"/>
  <c r="AE525" i="4"/>
  <c r="AE524" i="4"/>
  <c r="AE523" i="4"/>
  <c r="AE522" i="4"/>
  <c r="AE521" i="4"/>
  <c r="AE520" i="4"/>
  <c r="AE519" i="4"/>
  <c r="AE518" i="4"/>
  <c r="AE517" i="4"/>
  <c r="AE516" i="4"/>
  <c r="AE515" i="4"/>
  <c r="AE514" i="4"/>
  <c r="AE513" i="4"/>
  <c r="AE512" i="4"/>
  <c r="AE511" i="4"/>
  <c r="AE510" i="4"/>
  <c r="AE509" i="4"/>
  <c r="AE504" i="4"/>
  <c r="AE503" i="4"/>
  <c r="AE502" i="4"/>
  <c r="AE501" i="4"/>
  <c r="AE500" i="4"/>
  <c r="AE499" i="4"/>
  <c r="AE498" i="4"/>
  <c r="AE497" i="4"/>
  <c r="AE496" i="4"/>
  <c r="AE495" i="4"/>
  <c r="AE494" i="4"/>
  <c r="AE493" i="4"/>
  <c r="AE492" i="4"/>
  <c r="AE491" i="4"/>
  <c r="AE490" i="4"/>
  <c r="AE484" i="4"/>
  <c r="AE483" i="4"/>
  <c r="AE482" i="4"/>
  <c r="AE481" i="4"/>
  <c r="AE480" i="4"/>
  <c r="AE479" i="4"/>
  <c r="AE478" i="4"/>
  <c r="AE475" i="4"/>
  <c r="AE472" i="4"/>
  <c r="AE471" i="4"/>
  <c r="AE470" i="4"/>
  <c r="AE467" i="4"/>
  <c r="AE466" i="4"/>
  <c r="AE465" i="4"/>
  <c r="AE460" i="4"/>
  <c r="AE455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2" i="4"/>
  <c r="AE411" i="4"/>
  <c r="AE410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79" i="4"/>
  <c r="AE378" i="4"/>
  <c r="AE377" i="4"/>
  <c r="AE376" i="4"/>
  <c r="AE375" i="4"/>
  <c r="AE374" i="4"/>
  <c r="AE373" i="4"/>
  <c r="AE372" i="4"/>
  <c r="AE371" i="4"/>
  <c r="AE370" i="4"/>
  <c r="AE367" i="4"/>
  <c r="AE366" i="4"/>
  <c r="AE365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3" i="4"/>
  <c r="AE342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6" i="4"/>
  <c r="AE265" i="4"/>
  <c r="AE264" i="4"/>
  <c r="AE263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3" i="4"/>
  <c r="AE230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3" i="4"/>
  <c r="AE200" i="4"/>
  <c r="AE199" i="4"/>
  <c r="AE198" i="4"/>
  <c r="AE197" i="4"/>
  <c r="AE196" i="4"/>
  <c r="AE195" i="4"/>
  <c r="AE192" i="4"/>
  <c r="AE191" i="4"/>
  <c r="AE190" i="4"/>
  <c r="AE189" i="4"/>
  <c r="AE188" i="4"/>
  <c r="AE184" i="4"/>
  <c r="AE183" i="4"/>
  <c r="AE182" i="4"/>
  <c r="AE181" i="4"/>
  <c r="AE180" i="4"/>
  <c r="AE179" i="4"/>
  <c r="AE178" i="4"/>
  <c r="AE177" i="4"/>
  <c r="AE176" i="4"/>
  <c r="AE175" i="4"/>
  <c r="AE172" i="4"/>
  <c r="AE171" i="4"/>
  <c r="AE170" i="4"/>
  <c r="AE169" i="4"/>
  <c r="AE168" i="4"/>
  <c r="AE165" i="4"/>
  <c r="AE164" i="4"/>
  <c r="AE163" i="4"/>
  <c r="AE162" i="4"/>
  <c r="AE161" i="4"/>
  <c r="AE160" i="4"/>
  <c r="AE159" i="4"/>
  <c r="AE155" i="4"/>
  <c r="AE154" i="4"/>
  <c r="AE153" i="4"/>
  <c r="AE152" i="4"/>
  <c r="AE149" i="4"/>
  <c r="AE148" i="4"/>
  <c r="AE147" i="4"/>
  <c r="AE146" i="4"/>
  <c r="AE145" i="4"/>
  <c r="AE140" i="4"/>
  <c r="AE137" i="4"/>
  <c r="AE134" i="4"/>
  <c r="AE131" i="4"/>
  <c r="AE130" i="4"/>
  <c r="AE129" i="4"/>
  <c r="AE128" i="4"/>
  <c r="AE123" i="4"/>
  <c r="AE122" i="4"/>
  <c r="AE118" i="4"/>
  <c r="AE117" i="4"/>
  <c r="AE116" i="4"/>
  <c r="AE111" i="4"/>
  <c r="AE106" i="4"/>
  <c r="AE105" i="4"/>
  <c r="AE99" i="4"/>
  <c r="AE96" i="4"/>
  <c r="AE95" i="4"/>
  <c r="AE94" i="4"/>
  <c r="AE90" i="4"/>
  <c r="AE89" i="4"/>
  <c r="AE88" i="4"/>
  <c r="AE87" i="4"/>
  <c r="AE78" i="4"/>
  <c r="AE73" i="4"/>
  <c r="AE72" i="4"/>
  <c r="AE71" i="4"/>
  <c r="AE70" i="4"/>
  <c r="AE69" i="4"/>
  <c r="AE68" i="4"/>
  <c r="AE65" i="4"/>
  <c r="AE64" i="4"/>
  <c r="AE61" i="4"/>
  <c r="AE60" i="4"/>
  <c r="AE59" i="4"/>
  <c r="AE56" i="4"/>
  <c r="AE55" i="4"/>
  <c r="AE54" i="4"/>
  <c r="AE53" i="4"/>
  <c r="AE52" i="4"/>
  <c r="AE51" i="4"/>
  <c r="AE50" i="4"/>
  <c r="AE49" i="4"/>
  <c r="AE48" i="4"/>
  <c r="AE47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D624" i="4"/>
  <c r="AD623" i="4"/>
  <c r="AD622" i="4"/>
  <c r="AD621" i="4"/>
  <c r="AD620" i="4"/>
  <c r="AD619" i="4"/>
  <c r="AD618" i="4"/>
  <c r="AD617" i="4"/>
  <c r="AD616" i="4"/>
  <c r="AD615" i="4"/>
  <c r="AD614" i="4"/>
  <c r="AD613" i="4"/>
  <c r="AD612" i="4"/>
  <c r="AD611" i="4"/>
  <c r="AD610" i="4"/>
  <c r="AD609" i="4"/>
  <c r="AD608" i="4"/>
  <c r="AD607" i="4"/>
  <c r="AD606" i="4"/>
  <c r="AD605" i="4"/>
  <c r="AD604" i="4"/>
  <c r="AD603" i="4"/>
  <c r="AD602" i="4"/>
  <c r="AD601" i="4"/>
  <c r="AD600" i="4"/>
  <c r="AD599" i="4"/>
  <c r="AD598" i="4"/>
  <c r="AD597" i="4"/>
  <c r="AD596" i="4"/>
  <c r="AD595" i="4"/>
  <c r="AD594" i="4"/>
  <c r="AD593" i="4"/>
  <c r="AD592" i="4"/>
  <c r="AD591" i="4"/>
  <c r="AD590" i="4"/>
  <c r="AD585" i="4"/>
  <c r="AD584" i="4"/>
  <c r="AD583" i="4"/>
  <c r="AD582" i="4"/>
  <c r="AD581" i="4"/>
  <c r="AD580" i="4"/>
  <c r="AD577" i="4"/>
  <c r="AD576" i="4"/>
  <c r="AD575" i="4"/>
  <c r="AD574" i="4"/>
  <c r="AD573" i="4"/>
  <c r="AD572" i="4"/>
  <c r="AD571" i="4"/>
  <c r="AD570" i="4"/>
  <c r="AD569" i="4"/>
  <c r="AD568" i="4"/>
  <c r="AD567" i="4"/>
  <c r="AD566" i="4"/>
  <c r="AD565" i="4"/>
  <c r="AD564" i="4"/>
  <c r="AD563" i="4"/>
  <c r="AD562" i="4"/>
  <c r="AD561" i="4"/>
  <c r="AD560" i="4"/>
  <c r="AD559" i="4"/>
  <c r="AD558" i="4"/>
  <c r="AD557" i="4"/>
  <c r="AD556" i="4"/>
  <c r="AD555" i="4"/>
  <c r="AD554" i="4"/>
  <c r="AD553" i="4"/>
  <c r="AD552" i="4"/>
  <c r="AD551" i="4"/>
  <c r="AD550" i="4"/>
  <c r="AD549" i="4"/>
  <c r="AD548" i="4"/>
  <c r="AD547" i="4"/>
  <c r="AD544" i="4"/>
  <c r="AD543" i="4"/>
  <c r="AD542" i="4"/>
  <c r="AD541" i="4"/>
  <c r="AD540" i="4"/>
  <c r="AD539" i="4"/>
  <c r="AD538" i="4"/>
  <c r="AD537" i="4"/>
  <c r="AD536" i="4"/>
  <c r="AD535" i="4"/>
  <c r="AD534" i="4"/>
  <c r="AD533" i="4"/>
  <c r="AD530" i="4"/>
  <c r="AD529" i="4"/>
  <c r="AD528" i="4"/>
  <c r="AD527" i="4"/>
  <c r="AD526" i="4"/>
  <c r="AD525" i="4"/>
  <c r="AD524" i="4"/>
  <c r="AD523" i="4"/>
  <c r="AD522" i="4"/>
  <c r="AD521" i="4"/>
  <c r="AD520" i="4"/>
  <c r="AD519" i="4"/>
  <c r="AD518" i="4"/>
  <c r="AD517" i="4"/>
  <c r="AD516" i="4"/>
  <c r="AD515" i="4"/>
  <c r="AD514" i="4"/>
  <c r="AD513" i="4"/>
  <c r="AD512" i="4"/>
  <c r="AD511" i="4"/>
  <c r="AD510" i="4"/>
  <c r="AD509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4" i="4"/>
  <c r="AD483" i="4"/>
  <c r="AD482" i="4"/>
  <c r="AD481" i="4"/>
  <c r="AD480" i="4"/>
  <c r="AD479" i="4"/>
  <c r="AD478" i="4"/>
  <c r="AD475" i="4"/>
  <c r="AD472" i="4"/>
  <c r="AD471" i="4"/>
  <c r="AD470" i="4"/>
  <c r="AD467" i="4"/>
  <c r="AD466" i="4"/>
  <c r="AD465" i="4"/>
  <c r="AD460" i="4"/>
  <c r="AD455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2" i="4"/>
  <c r="AD411" i="4"/>
  <c r="AD410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79" i="4"/>
  <c r="AD378" i="4"/>
  <c r="AD377" i="4"/>
  <c r="AD376" i="4"/>
  <c r="AD375" i="4"/>
  <c r="AD374" i="4"/>
  <c r="AD373" i="4"/>
  <c r="AD372" i="4"/>
  <c r="AD371" i="4"/>
  <c r="AD370" i="4"/>
  <c r="AD367" i="4"/>
  <c r="AD366" i="4"/>
  <c r="AD365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3" i="4"/>
  <c r="AD342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6" i="4"/>
  <c r="AD265" i="4"/>
  <c r="AD264" i="4"/>
  <c r="AD263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3" i="4"/>
  <c r="AD230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3" i="4"/>
  <c r="AD200" i="4"/>
  <c r="AD199" i="4"/>
  <c r="AD198" i="4"/>
  <c r="AD197" i="4"/>
  <c r="AD196" i="4"/>
  <c r="AD195" i="4"/>
  <c r="AD192" i="4"/>
  <c r="AD191" i="4"/>
  <c r="AD190" i="4"/>
  <c r="AD189" i="4"/>
  <c r="AD188" i="4"/>
  <c r="AD184" i="4"/>
  <c r="AD183" i="4"/>
  <c r="AD182" i="4"/>
  <c r="AD181" i="4"/>
  <c r="AD180" i="4"/>
  <c r="AD179" i="4"/>
  <c r="AD178" i="4"/>
  <c r="AD177" i="4"/>
  <c r="AD176" i="4"/>
  <c r="AD175" i="4"/>
  <c r="AD172" i="4"/>
  <c r="AD171" i="4"/>
  <c r="AD170" i="4"/>
  <c r="AD169" i="4"/>
  <c r="AD168" i="4"/>
  <c r="AD165" i="4"/>
  <c r="AD164" i="4"/>
  <c r="AD163" i="4"/>
  <c r="AD162" i="4"/>
  <c r="AD161" i="4"/>
  <c r="AD160" i="4"/>
  <c r="AD159" i="4"/>
  <c r="AD155" i="4"/>
  <c r="AD154" i="4"/>
  <c r="AD153" i="4"/>
  <c r="AD152" i="4"/>
  <c r="AD149" i="4"/>
  <c r="AD148" i="4"/>
  <c r="AD147" i="4"/>
  <c r="AD146" i="4"/>
  <c r="AD145" i="4"/>
  <c r="AD140" i="4"/>
  <c r="AD137" i="4"/>
  <c r="AD134" i="4"/>
  <c r="AD131" i="4"/>
  <c r="AD130" i="4"/>
  <c r="AD129" i="4"/>
  <c r="AD128" i="4"/>
  <c r="AD123" i="4"/>
  <c r="AD122" i="4"/>
  <c r="AD118" i="4"/>
  <c r="AD117" i="4"/>
  <c r="AD116" i="4"/>
  <c r="AD111" i="4"/>
  <c r="AD106" i="4"/>
  <c r="AD105" i="4"/>
  <c r="AD99" i="4"/>
  <c r="AD96" i="4"/>
  <c r="AD95" i="4"/>
  <c r="AD94" i="4"/>
  <c r="AD90" i="4"/>
  <c r="AD89" i="4"/>
  <c r="AD88" i="4"/>
  <c r="AD87" i="4"/>
  <c r="AD78" i="4"/>
  <c r="AD73" i="4"/>
  <c r="AD72" i="4"/>
  <c r="AD71" i="4"/>
  <c r="AD70" i="4"/>
  <c r="AD69" i="4"/>
  <c r="AD68" i="4"/>
  <c r="AD65" i="4"/>
  <c r="AD64" i="4"/>
  <c r="AD61" i="4"/>
  <c r="AD60" i="4"/>
  <c r="AD59" i="4"/>
  <c r="AD56" i="4"/>
  <c r="AD55" i="4"/>
  <c r="AD54" i="4"/>
  <c r="AD53" i="4"/>
  <c r="AD52" i="4"/>
  <c r="AD51" i="4"/>
  <c r="AD50" i="4"/>
  <c r="AD49" i="4"/>
  <c r="AD48" i="4"/>
  <c r="AD47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C623" i="4"/>
  <c r="AC622" i="4"/>
  <c r="AC621" i="4"/>
  <c r="AC620" i="4"/>
  <c r="AC619" i="4"/>
  <c r="AC618" i="4"/>
  <c r="AC617" i="4"/>
  <c r="AC616" i="4"/>
  <c r="AC615" i="4"/>
  <c r="AC614" i="4"/>
  <c r="AC613" i="4"/>
  <c r="AC612" i="4"/>
  <c r="AC611" i="4"/>
  <c r="AC610" i="4"/>
  <c r="AC609" i="4"/>
  <c r="AC608" i="4"/>
  <c r="AC607" i="4"/>
  <c r="AC606" i="4"/>
  <c r="AC605" i="4"/>
  <c r="AC604" i="4"/>
  <c r="AC603" i="4"/>
  <c r="AC602" i="4"/>
  <c r="AC601" i="4"/>
  <c r="AC600" i="4"/>
  <c r="AC599" i="4"/>
  <c r="AC598" i="4"/>
  <c r="AC597" i="4"/>
  <c r="AC596" i="4"/>
  <c r="AC595" i="4"/>
  <c r="AC594" i="4"/>
  <c r="AC593" i="4"/>
  <c r="AC592" i="4"/>
  <c r="AC591" i="4"/>
  <c r="AC590" i="4"/>
  <c r="AC585" i="4"/>
  <c r="AC584" i="4"/>
  <c r="AC583" i="4"/>
  <c r="AC582" i="4"/>
  <c r="AC581" i="4"/>
  <c r="AC580" i="4"/>
  <c r="AC577" i="4"/>
  <c r="AC576" i="4"/>
  <c r="AC575" i="4"/>
  <c r="AC574" i="4"/>
  <c r="AC573" i="4"/>
  <c r="AC572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0" i="4"/>
  <c r="AC529" i="4"/>
  <c r="AC528" i="4"/>
  <c r="AC527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4" i="4"/>
  <c r="AC483" i="4"/>
  <c r="AC482" i="4"/>
  <c r="AC481" i="4"/>
  <c r="AC480" i="4"/>
  <c r="AC479" i="4"/>
  <c r="AC478" i="4"/>
  <c r="AC475" i="4"/>
  <c r="AC472" i="4"/>
  <c r="AC471" i="4"/>
  <c r="AC470" i="4"/>
  <c r="AC467" i="4"/>
  <c r="AC466" i="4"/>
  <c r="AC465" i="4"/>
  <c r="AC460" i="4"/>
  <c r="AC455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2" i="4"/>
  <c r="AC411" i="4"/>
  <c r="AC410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79" i="4"/>
  <c r="AC378" i="4"/>
  <c r="AC377" i="4"/>
  <c r="AC376" i="4"/>
  <c r="AC375" i="4"/>
  <c r="AC374" i="4"/>
  <c r="AC373" i="4"/>
  <c r="AC372" i="4"/>
  <c r="AC371" i="4"/>
  <c r="AC370" i="4"/>
  <c r="AC367" i="4"/>
  <c r="AC366" i="4"/>
  <c r="AC365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3" i="4"/>
  <c r="AC342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6" i="4"/>
  <c r="AC265" i="4"/>
  <c r="AC264" i="4"/>
  <c r="AC263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3" i="4"/>
  <c r="AC230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3" i="4"/>
  <c r="AC200" i="4"/>
  <c r="AC199" i="4"/>
  <c r="AC198" i="4"/>
  <c r="AC197" i="4"/>
  <c r="AC196" i="4"/>
  <c r="AC195" i="4"/>
  <c r="AC192" i="4"/>
  <c r="AC191" i="4"/>
  <c r="AC190" i="4"/>
  <c r="AC189" i="4"/>
  <c r="AC188" i="4"/>
  <c r="AC184" i="4"/>
  <c r="AC183" i="4"/>
  <c r="AC182" i="4"/>
  <c r="AC181" i="4"/>
  <c r="AC180" i="4"/>
  <c r="AC179" i="4"/>
  <c r="AC178" i="4"/>
  <c r="AC177" i="4"/>
  <c r="AC176" i="4"/>
  <c r="AC175" i="4"/>
  <c r="AC172" i="4"/>
  <c r="AC171" i="4"/>
  <c r="AC170" i="4"/>
  <c r="AC169" i="4"/>
  <c r="AC168" i="4"/>
  <c r="AC165" i="4"/>
  <c r="AC164" i="4"/>
  <c r="AC163" i="4"/>
  <c r="AC162" i="4"/>
  <c r="AC161" i="4"/>
  <c r="AC160" i="4"/>
  <c r="AC159" i="4"/>
  <c r="AC155" i="4"/>
  <c r="AC154" i="4"/>
  <c r="AC153" i="4"/>
  <c r="AC152" i="4"/>
  <c r="AC149" i="4"/>
  <c r="AC148" i="4"/>
  <c r="AC147" i="4"/>
  <c r="AC146" i="4"/>
  <c r="AC145" i="4"/>
  <c r="AC140" i="4"/>
  <c r="AC137" i="4"/>
  <c r="AC134" i="4"/>
  <c r="AC131" i="4"/>
  <c r="AC130" i="4"/>
  <c r="AC129" i="4"/>
  <c r="AC128" i="4"/>
  <c r="AC123" i="4"/>
  <c r="AC122" i="4"/>
  <c r="AC118" i="4"/>
  <c r="AC117" i="4"/>
  <c r="AC116" i="4"/>
  <c r="AC111" i="4"/>
  <c r="AC106" i="4"/>
  <c r="AC105" i="4"/>
  <c r="AC99" i="4"/>
  <c r="AC96" i="4"/>
  <c r="AC95" i="4"/>
  <c r="AC94" i="4"/>
  <c r="AC90" i="4"/>
  <c r="AC89" i="4"/>
  <c r="AC88" i="4"/>
  <c r="AC87" i="4"/>
  <c r="AC78" i="4"/>
  <c r="AC73" i="4"/>
  <c r="AC72" i="4"/>
  <c r="AC71" i="4"/>
  <c r="AC70" i="4"/>
  <c r="AC69" i="4"/>
  <c r="AC68" i="4"/>
  <c r="AC65" i="4"/>
  <c r="AC64" i="4"/>
  <c r="AC61" i="4"/>
  <c r="AC60" i="4"/>
  <c r="AC59" i="4"/>
  <c r="AC56" i="4"/>
  <c r="AC55" i="4"/>
  <c r="AC54" i="4"/>
  <c r="AC53" i="4"/>
  <c r="AC52" i="4"/>
  <c r="AC51" i="4"/>
  <c r="AC50" i="4"/>
  <c r="AC49" i="4"/>
  <c r="AC48" i="4"/>
  <c r="AC47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B624" i="4"/>
  <c r="AB623" i="4"/>
  <c r="AB622" i="4"/>
  <c r="AB621" i="4"/>
  <c r="AB620" i="4"/>
  <c r="AB619" i="4"/>
  <c r="AB618" i="4"/>
  <c r="AB617" i="4"/>
  <c r="AB616" i="4"/>
  <c r="AB615" i="4"/>
  <c r="AB614" i="4"/>
  <c r="AB613" i="4"/>
  <c r="AB612" i="4"/>
  <c r="AB611" i="4"/>
  <c r="AB610" i="4"/>
  <c r="AB609" i="4"/>
  <c r="AB608" i="4"/>
  <c r="AB607" i="4"/>
  <c r="AB606" i="4"/>
  <c r="AB605" i="4"/>
  <c r="AB604" i="4"/>
  <c r="AB603" i="4"/>
  <c r="AB602" i="4"/>
  <c r="AB601" i="4"/>
  <c r="AB600" i="4"/>
  <c r="AB599" i="4"/>
  <c r="AB598" i="4"/>
  <c r="AB597" i="4"/>
  <c r="AB596" i="4"/>
  <c r="AB595" i="4"/>
  <c r="AB594" i="4"/>
  <c r="AB593" i="4"/>
  <c r="AB592" i="4"/>
  <c r="AB591" i="4"/>
  <c r="AB590" i="4"/>
  <c r="AB585" i="4"/>
  <c r="AB584" i="4"/>
  <c r="AB583" i="4"/>
  <c r="AB582" i="4"/>
  <c r="AB581" i="4"/>
  <c r="AB580" i="4"/>
  <c r="AB577" i="4"/>
  <c r="AB576" i="4"/>
  <c r="AB575" i="4"/>
  <c r="AB574" i="4"/>
  <c r="AB573" i="4"/>
  <c r="AB572" i="4"/>
  <c r="AB571" i="4"/>
  <c r="AB570" i="4"/>
  <c r="AB569" i="4"/>
  <c r="AB568" i="4"/>
  <c r="AB567" i="4"/>
  <c r="AB566" i="4"/>
  <c r="AB565" i="4"/>
  <c r="AB564" i="4"/>
  <c r="AB563" i="4"/>
  <c r="AB562" i="4"/>
  <c r="AB561" i="4"/>
  <c r="AB560" i="4"/>
  <c r="AB559" i="4"/>
  <c r="AB558" i="4"/>
  <c r="AB557" i="4"/>
  <c r="AB556" i="4"/>
  <c r="AB555" i="4"/>
  <c r="AB554" i="4"/>
  <c r="AB553" i="4"/>
  <c r="AB552" i="4"/>
  <c r="AB551" i="4"/>
  <c r="AB550" i="4"/>
  <c r="AB549" i="4"/>
  <c r="AB548" i="4"/>
  <c r="AB547" i="4"/>
  <c r="AB544" i="4"/>
  <c r="AB543" i="4"/>
  <c r="AB542" i="4"/>
  <c r="AB541" i="4"/>
  <c r="AB540" i="4"/>
  <c r="AB539" i="4"/>
  <c r="AB538" i="4"/>
  <c r="AB537" i="4"/>
  <c r="AB536" i="4"/>
  <c r="AB535" i="4"/>
  <c r="AB534" i="4"/>
  <c r="AB533" i="4"/>
  <c r="AB530" i="4"/>
  <c r="AB529" i="4"/>
  <c r="AB528" i="4"/>
  <c r="AB527" i="4"/>
  <c r="AB526" i="4"/>
  <c r="AB525" i="4"/>
  <c r="AB524" i="4"/>
  <c r="AB523" i="4"/>
  <c r="AB522" i="4"/>
  <c r="AB521" i="4"/>
  <c r="AB520" i="4"/>
  <c r="AB519" i="4"/>
  <c r="AB518" i="4"/>
  <c r="AB517" i="4"/>
  <c r="AB516" i="4"/>
  <c r="AB515" i="4"/>
  <c r="AB514" i="4"/>
  <c r="AB513" i="4"/>
  <c r="AB512" i="4"/>
  <c r="AB511" i="4"/>
  <c r="AB510" i="4"/>
  <c r="AB509" i="4"/>
  <c r="AB504" i="4"/>
  <c r="AB503" i="4"/>
  <c r="AB502" i="4"/>
  <c r="AB501" i="4"/>
  <c r="AB500" i="4"/>
  <c r="AB499" i="4"/>
  <c r="AB498" i="4"/>
  <c r="AB497" i="4"/>
  <c r="AB496" i="4"/>
  <c r="AB495" i="4"/>
  <c r="AB494" i="4"/>
  <c r="AB493" i="4"/>
  <c r="AB492" i="4"/>
  <c r="AB491" i="4"/>
  <c r="AB490" i="4"/>
  <c r="AB484" i="4"/>
  <c r="AB483" i="4"/>
  <c r="AB482" i="4"/>
  <c r="AB481" i="4"/>
  <c r="AB480" i="4"/>
  <c r="AB479" i="4"/>
  <c r="AB478" i="4"/>
  <c r="AB475" i="4"/>
  <c r="AB472" i="4"/>
  <c r="AB471" i="4"/>
  <c r="AB470" i="4"/>
  <c r="AB467" i="4"/>
  <c r="AB466" i="4"/>
  <c r="AB465" i="4"/>
  <c r="AB460" i="4"/>
  <c r="AB455" i="4"/>
  <c r="AB450" i="4"/>
  <c r="AB449" i="4"/>
  <c r="AB448" i="4"/>
  <c r="AB447" i="4"/>
  <c r="AB446" i="4"/>
  <c r="AB445" i="4"/>
  <c r="AB444" i="4"/>
  <c r="AB443" i="4"/>
  <c r="AB442" i="4"/>
  <c r="AB441" i="4"/>
  <c r="AB440" i="4"/>
  <c r="AB439" i="4"/>
  <c r="AB438" i="4"/>
  <c r="AB437" i="4"/>
  <c r="AB436" i="4"/>
  <c r="AB435" i="4"/>
  <c r="AB434" i="4"/>
  <c r="AB433" i="4"/>
  <c r="AB432" i="4"/>
  <c r="AB431" i="4"/>
  <c r="AB430" i="4"/>
  <c r="AB429" i="4"/>
  <c r="AB428" i="4"/>
  <c r="AB427" i="4"/>
  <c r="AB426" i="4"/>
  <c r="AB425" i="4"/>
  <c r="AB424" i="4"/>
  <c r="AB423" i="4"/>
  <c r="AB422" i="4"/>
  <c r="AB421" i="4"/>
  <c r="AB420" i="4"/>
  <c r="AB419" i="4"/>
  <c r="AB418" i="4"/>
  <c r="AB417" i="4"/>
  <c r="AB416" i="4"/>
  <c r="AB415" i="4"/>
  <c r="AB412" i="4"/>
  <c r="AB411" i="4"/>
  <c r="AB410" i="4"/>
  <c r="AB407" i="4"/>
  <c r="AB406" i="4"/>
  <c r="AB405" i="4"/>
  <c r="AB404" i="4"/>
  <c r="AB403" i="4"/>
  <c r="AB402" i="4"/>
  <c r="AB401" i="4"/>
  <c r="AB400" i="4"/>
  <c r="AB399" i="4"/>
  <c r="AB398" i="4"/>
  <c r="AB397" i="4"/>
  <c r="AB396" i="4"/>
  <c r="AB395" i="4"/>
  <c r="AB394" i="4"/>
  <c r="AB393" i="4"/>
  <c r="AB392" i="4"/>
  <c r="AB391" i="4"/>
  <c r="AB390" i="4"/>
  <c r="AB389" i="4"/>
  <c r="AB388" i="4"/>
  <c r="AB387" i="4"/>
  <c r="AB386" i="4"/>
  <c r="AB385" i="4"/>
  <c r="AB384" i="4"/>
  <c r="AB383" i="4"/>
  <c r="AB382" i="4"/>
  <c r="AB379" i="4"/>
  <c r="AB378" i="4"/>
  <c r="AB377" i="4"/>
  <c r="AB376" i="4"/>
  <c r="AB375" i="4"/>
  <c r="AB374" i="4"/>
  <c r="AB373" i="4"/>
  <c r="AB372" i="4"/>
  <c r="AB371" i="4"/>
  <c r="AB370" i="4"/>
  <c r="AB367" i="4"/>
  <c r="AB366" i="4"/>
  <c r="AB365" i="4"/>
  <c r="AB361" i="4"/>
  <c r="AB360" i="4"/>
  <c r="AB359" i="4"/>
  <c r="AB358" i="4"/>
  <c r="AB357" i="4"/>
  <c r="AB356" i="4"/>
  <c r="AB355" i="4"/>
  <c r="AB354" i="4"/>
  <c r="AB353" i="4"/>
  <c r="AB352" i="4"/>
  <c r="AB351" i="4"/>
  <c r="AB350" i="4"/>
  <c r="AB349" i="4"/>
  <c r="AB348" i="4"/>
  <c r="AB347" i="4"/>
  <c r="AB346" i="4"/>
  <c r="AB343" i="4"/>
  <c r="AB342" i="4"/>
  <c r="AB339" i="4"/>
  <c r="AB338" i="4"/>
  <c r="AB337" i="4"/>
  <c r="AB336" i="4"/>
  <c r="AB335" i="4"/>
  <c r="AB334" i="4"/>
  <c r="AB333" i="4"/>
  <c r="AB332" i="4"/>
  <c r="AB331" i="4"/>
  <c r="AB330" i="4"/>
  <c r="AB329" i="4"/>
  <c r="AB328" i="4"/>
  <c r="AB327" i="4"/>
  <c r="AB326" i="4"/>
  <c r="AB325" i="4"/>
  <c r="AB324" i="4"/>
  <c r="AB323" i="4"/>
  <c r="AB322" i="4"/>
  <c r="AB321" i="4"/>
  <c r="AB320" i="4"/>
  <c r="AB317" i="4"/>
  <c r="AB316" i="4"/>
  <c r="AB315" i="4"/>
  <c r="AB314" i="4"/>
  <c r="AB313" i="4"/>
  <c r="AB312" i="4"/>
  <c r="AB311" i="4"/>
  <c r="AB310" i="4"/>
  <c r="AB309" i="4"/>
  <c r="AB308" i="4"/>
  <c r="AB307" i="4"/>
  <c r="AB306" i="4"/>
  <c r="AB305" i="4"/>
  <c r="AB304" i="4"/>
  <c r="AB303" i="4"/>
  <c r="AB302" i="4"/>
  <c r="AB301" i="4"/>
  <c r="AB300" i="4"/>
  <c r="AB299" i="4"/>
  <c r="AB298" i="4"/>
  <c r="AB297" i="4"/>
  <c r="AB296" i="4"/>
  <c r="AB295" i="4"/>
  <c r="AB294" i="4"/>
  <c r="AB293" i="4"/>
  <c r="AB292" i="4"/>
  <c r="AB291" i="4"/>
  <c r="AB290" i="4"/>
  <c r="AB289" i="4"/>
  <c r="AB288" i="4"/>
  <c r="AB287" i="4"/>
  <c r="AB286" i="4"/>
  <c r="AB285" i="4"/>
  <c r="AB284" i="4"/>
  <c r="AB280" i="4"/>
  <c r="AB279" i="4"/>
  <c r="AB278" i="4"/>
  <c r="AB277" i="4"/>
  <c r="AB276" i="4"/>
  <c r="AB275" i="4"/>
  <c r="AB274" i="4"/>
  <c r="AB273" i="4"/>
  <c r="AB272" i="4"/>
  <c r="AB271" i="4"/>
  <c r="AB270" i="4"/>
  <c r="AB269" i="4"/>
  <c r="AB266" i="4"/>
  <c r="AB265" i="4"/>
  <c r="AB264" i="4"/>
  <c r="AB263" i="4"/>
  <c r="AB260" i="4"/>
  <c r="AB259" i="4"/>
  <c r="AB258" i="4"/>
  <c r="AB257" i="4"/>
  <c r="AB256" i="4"/>
  <c r="AB255" i="4"/>
  <c r="AB254" i="4"/>
  <c r="AB253" i="4"/>
  <c r="AB252" i="4"/>
  <c r="AB251" i="4"/>
  <c r="AB250" i="4"/>
  <c r="AB249" i="4"/>
  <c r="AB248" i="4"/>
  <c r="AB247" i="4"/>
  <c r="AB246" i="4"/>
  <c r="AB245" i="4"/>
  <c r="AB244" i="4"/>
  <c r="AB243" i="4"/>
  <c r="AB242" i="4"/>
  <c r="AB241" i="4"/>
  <c r="AB240" i="4"/>
  <c r="AB239" i="4"/>
  <c r="AB238" i="4"/>
  <c r="AB237" i="4"/>
  <c r="AB236" i="4"/>
  <c r="AB233" i="4"/>
  <c r="AB230" i="4"/>
  <c r="AB226" i="4"/>
  <c r="AB225" i="4"/>
  <c r="AB224" i="4"/>
  <c r="AB223" i="4"/>
  <c r="AB222" i="4"/>
  <c r="AB221" i="4"/>
  <c r="AB220" i="4"/>
  <c r="AB219" i="4"/>
  <c r="AB218" i="4"/>
  <c r="AB217" i="4"/>
  <c r="AB216" i="4"/>
  <c r="AB215" i="4"/>
  <c r="AB214" i="4"/>
  <c r="AB213" i="4"/>
  <c r="AB212" i="4"/>
  <c r="AB211" i="4"/>
  <c r="AB210" i="4"/>
  <c r="AB209" i="4"/>
  <c r="AB208" i="4"/>
  <c r="AB207" i="4"/>
  <c r="AB206" i="4"/>
  <c r="AB203" i="4"/>
  <c r="AB200" i="4"/>
  <c r="AB199" i="4"/>
  <c r="AB198" i="4"/>
  <c r="AB197" i="4"/>
  <c r="AB196" i="4"/>
  <c r="AB195" i="4"/>
  <c r="AB192" i="4"/>
  <c r="AB191" i="4"/>
  <c r="AB190" i="4"/>
  <c r="AB189" i="4"/>
  <c r="AB188" i="4"/>
  <c r="AB184" i="4"/>
  <c r="AB183" i="4"/>
  <c r="AB182" i="4"/>
  <c r="AB181" i="4"/>
  <c r="AB180" i="4"/>
  <c r="AB179" i="4"/>
  <c r="AB178" i="4"/>
  <c r="AB177" i="4"/>
  <c r="AB176" i="4"/>
  <c r="AB175" i="4"/>
  <c r="AB172" i="4"/>
  <c r="AB171" i="4"/>
  <c r="AB170" i="4"/>
  <c r="AB169" i="4"/>
  <c r="AB168" i="4"/>
  <c r="AB165" i="4"/>
  <c r="AB164" i="4"/>
  <c r="AB163" i="4"/>
  <c r="AB162" i="4"/>
  <c r="AB161" i="4"/>
  <c r="AB160" i="4"/>
  <c r="AB159" i="4"/>
  <c r="AB155" i="4"/>
  <c r="AB154" i="4"/>
  <c r="AB153" i="4"/>
  <c r="AB152" i="4"/>
  <c r="AB149" i="4"/>
  <c r="AB148" i="4"/>
  <c r="AB147" i="4"/>
  <c r="AB146" i="4"/>
  <c r="AB145" i="4"/>
  <c r="AB140" i="4"/>
  <c r="AB137" i="4"/>
  <c r="AB134" i="4"/>
  <c r="AB131" i="4"/>
  <c r="AB130" i="4"/>
  <c r="AB129" i="4"/>
  <c r="AB128" i="4"/>
  <c r="AB123" i="4"/>
  <c r="AB122" i="4"/>
  <c r="AB118" i="4"/>
  <c r="AB117" i="4"/>
  <c r="AB116" i="4"/>
  <c r="AB111" i="4"/>
  <c r="AB106" i="4"/>
  <c r="AB105" i="4"/>
  <c r="AB99" i="4"/>
  <c r="AB96" i="4"/>
  <c r="AB95" i="4"/>
  <c r="AB94" i="4"/>
  <c r="AB90" i="4"/>
  <c r="AB89" i="4"/>
  <c r="AB88" i="4"/>
  <c r="AB87" i="4"/>
  <c r="AB78" i="4"/>
  <c r="AB73" i="4"/>
  <c r="AB72" i="4"/>
  <c r="AB71" i="4"/>
  <c r="AB70" i="4"/>
  <c r="AB69" i="4"/>
  <c r="AB68" i="4"/>
  <c r="AB65" i="4"/>
  <c r="AB64" i="4"/>
  <c r="AB61" i="4"/>
  <c r="AB60" i="4"/>
  <c r="AB59" i="4"/>
  <c r="AB56" i="4"/>
  <c r="AB55" i="4"/>
  <c r="AB54" i="4"/>
  <c r="AB53" i="4"/>
  <c r="AB52" i="4"/>
  <c r="AB51" i="4"/>
  <c r="AB50" i="4"/>
  <c r="AB49" i="4"/>
  <c r="AB48" i="4"/>
  <c r="AB47" i="4"/>
  <c r="AB42" i="4"/>
  <c r="AB41" i="4"/>
  <c r="AB40" i="4"/>
  <c r="AB39" i="4"/>
  <c r="AB38" i="4"/>
  <c r="AB37" i="4"/>
  <c r="AB36" i="4"/>
  <c r="AB35" i="4"/>
  <c r="AB34" i="4"/>
  <c r="AB33" i="4"/>
  <c r="AB32" i="4"/>
  <c r="AB31" i="4"/>
  <c r="AB30" i="4"/>
  <c r="AB29" i="4"/>
  <c r="AB28" i="4"/>
  <c r="AB27" i="4"/>
  <c r="AB26" i="4"/>
  <c r="AB23" i="4"/>
  <c r="AB22" i="4"/>
  <c r="AB21" i="4"/>
  <c r="AB20" i="4"/>
  <c r="AB19" i="4"/>
  <c r="AB18" i="4"/>
  <c r="AB17" i="4"/>
  <c r="AB16" i="4"/>
  <c r="AB15" i="4"/>
  <c r="AB14" i="4"/>
  <c r="AB13" i="4"/>
  <c r="AB12" i="4"/>
  <c r="AB11" i="4"/>
  <c r="AB10" i="4"/>
  <c r="AA624" i="4"/>
  <c r="AA623" i="4"/>
  <c r="AA622" i="4"/>
  <c r="AA621" i="4"/>
  <c r="AA620" i="4"/>
  <c r="AA619" i="4"/>
  <c r="AA618" i="4"/>
  <c r="AA617" i="4"/>
  <c r="AA616" i="4"/>
  <c r="AA615" i="4"/>
  <c r="AA614" i="4"/>
  <c r="AA613" i="4"/>
  <c r="AA612" i="4"/>
  <c r="AA611" i="4"/>
  <c r="AA610" i="4"/>
  <c r="AA609" i="4"/>
  <c r="AA608" i="4"/>
  <c r="AA607" i="4"/>
  <c r="AA606" i="4"/>
  <c r="AA605" i="4"/>
  <c r="AA604" i="4"/>
  <c r="AA603" i="4"/>
  <c r="AA602" i="4"/>
  <c r="AA601" i="4"/>
  <c r="AA600" i="4"/>
  <c r="AA599" i="4"/>
  <c r="AA598" i="4"/>
  <c r="AA597" i="4"/>
  <c r="AA596" i="4"/>
  <c r="AA595" i="4"/>
  <c r="AA594" i="4"/>
  <c r="AA593" i="4"/>
  <c r="AA592" i="4"/>
  <c r="AA591" i="4"/>
  <c r="AA590" i="4"/>
  <c r="AA585" i="4"/>
  <c r="AA584" i="4"/>
  <c r="AA583" i="4"/>
  <c r="AA582" i="4"/>
  <c r="AA581" i="4"/>
  <c r="AA580" i="4"/>
  <c r="AA577" i="4"/>
  <c r="AA576" i="4"/>
  <c r="AA575" i="4"/>
  <c r="AA574" i="4"/>
  <c r="AA573" i="4"/>
  <c r="AA572" i="4"/>
  <c r="AA571" i="4"/>
  <c r="AA570" i="4"/>
  <c r="AA569" i="4"/>
  <c r="AA568" i="4"/>
  <c r="AA567" i="4"/>
  <c r="AA566" i="4"/>
  <c r="AA565" i="4"/>
  <c r="AA564" i="4"/>
  <c r="AA563" i="4"/>
  <c r="AA562" i="4"/>
  <c r="AA561" i="4"/>
  <c r="AA560" i="4"/>
  <c r="AA559" i="4"/>
  <c r="AA558" i="4"/>
  <c r="AA557" i="4"/>
  <c r="AA556" i="4"/>
  <c r="AA555" i="4"/>
  <c r="AA554" i="4"/>
  <c r="AA553" i="4"/>
  <c r="AA552" i="4"/>
  <c r="AA551" i="4"/>
  <c r="AA550" i="4"/>
  <c r="AA549" i="4"/>
  <c r="AA548" i="4"/>
  <c r="AA547" i="4"/>
  <c r="AA544" i="4"/>
  <c r="AA543" i="4"/>
  <c r="AA542" i="4"/>
  <c r="AA541" i="4"/>
  <c r="AA540" i="4"/>
  <c r="AA539" i="4"/>
  <c r="AA538" i="4"/>
  <c r="AA537" i="4"/>
  <c r="AA536" i="4"/>
  <c r="AA535" i="4"/>
  <c r="AA534" i="4"/>
  <c r="AA533" i="4"/>
  <c r="AA530" i="4"/>
  <c r="AA529" i="4"/>
  <c r="AA528" i="4"/>
  <c r="AA527" i="4"/>
  <c r="AA526" i="4"/>
  <c r="AA525" i="4"/>
  <c r="AA524" i="4"/>
  <c r="AA523" i="4"/>
  <c r="AA522" i="4"/>
  <c r="AA521" i="4"/>
  <c r="AA520" i="4"/>
  <c r="AA519" i="4"/>
  <c r="AA518" i="4"/>
  <c r="AA517" i="4"/>
  <c r="AA516" i="4"/>
  <c r="AA515" i="4"/>
  <c r="AA514" i="4"/>
  <c r="AA513" i="4"/>
  <c r="AA512" i="4"/>
  <c r="AA511" i="4"/>
  <c r="AA510" i="4"/>
  <c r="AA509" i="4"/>
  <c r="AA504" i="4"/>
  <c r="AA503" i="4"/>
  <c r="AA502" i="4"/>
  <c r="AA501" i="4"/>
  <c r="AA500" i="4"/>
  <c r="AA499" i="4"/>
  <c r="AA498" i="4"/>
  <c r="AA497" i="4"/>
  <c r="AA496" i="4"/>
  <c r="AA495" i="4"/>
  <c r="AA494" i="4"/>
  <c r="AA493" i="4"/>
  <c r="AA492" i="4"/>
  <c r="AA491" i="4"/>
  <c r="AA490" i="4"/>
  <c r="AA484" i="4"/>
  <c r="AA483" i="4"/>
  <c r="AA482" i="4"/>
  <c r="AA481" i="4"/>
  <c r="AA480" i="4"/>
  <c r="AA479" i="4"/>
  <c r="AA478" i="4"/>
  <c r="AA475" i="4"/>
  <c r="AA472" i="4"/>
  <c r="AA471" i="4"/>
  <c r="AA470" i="4"/>
  <c r="AA467" i="4"/>
  <c r="AA466" i="4"/>
  <c r="AA465" i="4"/>
  <c r="AA460" i="4"/>
  <c r="AA455" i="4"/>
  <c r="AA450" i="4"/>
  <c r="AA449" i="4"/>
  <c r="AA448" i="4"/>
  <c r="AA447" i="4"/>
  <c r="AA446" i="4"/>
  <c r="AA445" i="4"/>
  <c r="AA444" i="4"/>
  <c r="AA443" i="4"/>
  <c r="AA442" i="4"/>
  <c r="AA441" i="4"/>
  <c r="AA440" i="4"/>
  <c r="AA439" i="4"/>
  <c r="AA438" i="4"/>
  <c r="AA437" i="4"/>
  <c r="AA436" i="4"/>
  <c r="AA435" i="4"/>
  <c r="AA434" i="4"/>
  <c r="AA433" i="4"/>
  <c r="AA432" i="4"/>
  <c r="AA431" i="4"/>
  <c r="AA430" i="4"/>
  <c r="AA429" i="4"/>
  <c r="AA428" i="4"/>
  <c r="AA427" i="4"/>
  <c r="AA426" i="4"/>
  <c r="AA425" i="4"/>
  <c r="AA424" i="4"/>
  <c r="AA423" i="4"/>
  <c r="AA422" i="4"/>
  <c r="AA421" i="4"/>
  <c r="AA420" i="4"/>
  <c r="AA419" i="4"/>
  <c r="AA418" i="4"/>
  <c r="AA417" i="4"/>
  <c r="AA416" i="4"/>
  <c r="AA415" i="4"/>
  <c r="AA412" i="4"/>
  <c r="AA411" i="4"/>
  <c r="AA410" i="4"/>
  <c r="AA407" i="4"/>
  <c r="AA406" i="4"/>
  <c r="AA405" i="4"/>
  <c r="AA404" i="4"/>
  <c r="AA403" i="4"/>
  <c r="AA402" i="4"/>
  <c r="AA401" i="4"/>
  <c r="AA400" i="4"/>
  <c r="AA399" i="4"/>
  <c r="AA398" i="4"/>
  <c r="AA397" i="4"/>
  <c r="AA396" i="4"/>
  <c r="AA395" i="4"/>
  <c r="AA394" i="4"/>
  <c r="AA393" i="4"/>
  <c r="AA392" i="4"/>
  <c r="AA391" i="4"/>
  <c r="AA390" i="4"/>
  <c r="AA389" i="4"/>
  <c r="AA388" i="4"/>
  <c r="AA387" i="4"/>
  <c r="AA386" i="4"/>
  <c r="AA385" i="4"/>
  <c r="AA384" i="4"/>
  <c r="AA383" i="4"/>
  <c r="AA382" i="4"/>
  <c r="AA379" i="4"/>
  <c r="AA378" i="4"/>
  <c r="AA377" i="4"/>
  <c r="AA376" i="4"/>
  <c r="AA375" i="4"/>
  <c r="AA374" i="4"/>
  <c r="AA373" i="4"/>
  <c r="AA372" i="4"/>
  <c r="AA371" i="4"/>
  <c r="AA370" i="4"/>
  <c r="AA367" i="4"/>
  <c r="AA366" i="4"/>
  <c r="AA365" i="4"/>
  <c r="AA361" i="4"/>
  <c r="AA360" i="4"/>
  <c r="AA359" i="4"/>
  <c r="AA358" i="4"/>
  <c r="AA357" i="4"/>
  <c r="AA356" i="4"/>
  <c r="AA355" i="4"/>
  <c r="AA354" i="4"/>
  <c r="AA353" i="4"/>
  <c r="AA352" i="4"/>
  <c r="AA351" i="4"/>
  <c r="AA350" i="4"/>
  <c r="AA349" i="4"/>
  <c r="AA348" i="4"/>
  <c r="AA347" i="4"/>
  <c r="AA346" i="4"/>
  <c r="AA343" i="4"/>
  <c r="AA342" i="4"/>
  <c r="AA339" i="4"/>
  <c r="AA338" i="4"/>
  <c r="AA337" i="4"/>
  <c r="AA336" i="4"/>
  <c r="AA335" i="4"/>
  <c r="AA334" i="4"/>
  <c r="AA333" i="4"/>
  <c r="AA332" i="4"/>
  <c r="AA331" i="4"/>
  <c r="AA330" i="4"/>
  <c r="AA329" i="4"/>
  <c r="AA328" i="4"/>
  <c r="AA327" i="4"/>
  <c r="AA326" i="4"/>
  <c r="AA325" i="4"/>
  <c r="AA324" i="4"/>
  <c r="AA323" i="4"/>
  <c r="AA322" i="4"/>
  <c r="AA321" i="4"/>
  <c r="AA320" i="4"/>
  <c r="AA317" i="4"/>
  <c r="AA316" i="4"/>
  <c r="AA315" i="4"/>
  <c r="AA314" i="4"/>
  <c r="AA313" i="4"/>
  <c r="AA312" i="4"/>
  <c r="AA311" i="4"/>
  <c r="AA310" i="4"/>
  <c r="AA309" i="4"/>
  <c r="AA308" i="4"/>
  <c r="AA307" i="4"/>
  <c r="AA306" i="4"/>
  <c r="AA305" i="4"/>
  <c r="AA304" i="4"/>
  <c r="AA303" i="4"/>
  <c r="AA302" i="4"/>
  <c r="AA301" i="4"/>
  <c r="AA300" i="4"/>
  <c r="AA299" i="4"/>
  <c r="AA298" i="4"/>
  <c r="AA297" i="4"/>
  <c r="AA296" i="4"/>
  <c r="AA295" i="4"/>
  <c r="AA294" i="4"/>
  <c r="AA293" i="4"/>
  <c r="AA292" i="4"/>
  <c r="AA291" i="4"/>
  <c r="AA290" i="4"/>
  <c r="AA289" i="4"/>
  <c r="AA288" i="4"/>
  <c r="AA287" i="4"/>
  <c r="AA286" i="4"/>
  <c r="AA285" i="4"/>
  <c r="AA284" i="4"/>
  <c r="AA280" i="4"/>
  <c r="AA279" i="4"/>
  <c r="AA278" i="4"/>
  <c r="AA277" i="4"/>
  <c r="AA276" i="4"/>
  <c r="AA275" i="4"/>
  <c r="AA274" i="4"/>
  <c r="AA273" i="4"/>
  <c r="AA272" i="4"/>
  <c r="AA271" i="4"/>
  <c r="AA270" i="4"/>
  <c r="AA269" i="4"/>
  <c r="AA266" i="4"/>
  <c r="AA265" i="4"/>
  <c r="AA264" i="4"/>
  <c r="AA263" i="4"/>
  <c r="AA260" i="4"/>
  <c r="AA259" i="4"/>
  <c r="AA258" i="4"/>
  <c r="AA257" i="4"/>
  <c r="AA256" i="4"/>
  <c r="AA255" i="4"/>
  <c r="AA254" i="4"/>
  <c r="AA253" i="4"/>
  <c r="AA252" i="4"/>
  <c r="AA251" i="4"/>
  <c r="AA250" i="4"/>
  <c r="AA249" i="4"/>
  <c r="AA248" i="4"/>
  <c r="AA247" i="4"/>
  <c r="AA246" i="4"/>
  <c r="AA245" i="4"/>
  <c r="AA244" i="4"/>
  <c r="AA243" i="4"/>
  <c r="AA242" i="4"/>
  <c r="AA241" i="4"/>
  <c r="AA240" i="4"/>
  <c r="AA239" i="4"/>
  <c r="AA238" i="4"/>
  <c r="AA237" i="4"/>
  <c r="AA236" i="4"/>
  <c r="AA233" i="4"/>
  <c r="AA230" i="4"/>
  <c r="AA226" i="4"/>
  <c r="AA225" i="4"/>
  <c r="AA224" i="4"/>
  <c r="AA223" i="4"/>
  <c r="AA222" i="4"/>
  <c r="AA221" i="4"/>
  <c r="AA220" i="4"/>
  <c r="AA219" i="4"/>
  <c r="AA218" i="4"/>
  <c r="AA217" i="4"/>
  <c r="AA216" i="4"/>
  <c r="AA215" i="4"/>
  <c r="AA214" i="4"/>
  <c r="AA213" i="4"/>
  <c r="AA212" i="4"/>
  <c r="AA211" i="4"/>
  <c r="AA210" i="4"/>
  <c r="AA209" i="4"/>
  <c r="AA208" i="4"/>
  <c r="AA207" i="4"/>
  <c r="AA206" i="4"/>
  <c r="AA203" i="4"/>
  <c r="AA200" i="4"/>
  <c r="AA199" i="4"/>
  <c r="AA198" i="4"/>
  <c r="AA197" i="4"/>
  <c r="AA196" i="4"/>
  <c r="AA195" i="4"/>
  <c r="AA192" i="4"/>
  <c r="AA191" i="4"/>
  <c r="AA190" i="4"/>
  <c r="AA189" i="4"/>
  <c r="AA188" i="4"/>
  <c r="AA184" i="4"/>
  <c r="AA183" i="4"/>
  <c r="AA182" i="4"/>
  <c r="AA181" i="4"/>
  <c r="AA180" i="4"/>
  <c r="AA179" i="4"/>
  <c r="AA178" i="4"/>
  <c r="AA177" i="4"/>
  <c r="AA176" i="4"/>
  <c r="AA175" i="4"/>
  <c r="AA172" i="4"/>
  <c r="AA171" i="4"/>
  <c r="AA170" i="4"/>
  <c r="AA169" i="4"/>
  <c r="AA168" i="4"/>
  <c r="AA165" i="4"/>
  <c r="AA164" i="4"/>
  <c r="AA163" i="4"/>
  <c r="AA162" i="4"/>
  <c r="AA161" i="4"/>
  <c r="AA160" i="4"/>
  <c r="AA159" i="4"/>
  <c r="AA155" i="4"/>
  <c r="AA154" i="4"/>
  <c r="AA153" i="4"/>
  <c r="AA152" i="4"/>
  <c r="AA149" i="4"/>
  <c r="AA148" i="4"/>
  <c r="AA147" i="4"/>
  <c r="AA146" i="4"/>
  <c r="AA145" i="4"/>
  <c r="AA140" i="4"/>
  <c r="AA137" i="4"/>
  <c r="AA134" i="4"/>
  <c r="AA131" i="4"/>
  <c r="AA130" i="4"/>
  <c r="AA129" i="4"/>
  <c r="AA128" i="4"/>
  <c r="AA123" i="4"/>
  <c r="AA122" i="4"/>
  <c r="AA118" i="4"/>
  <c r="AA117" i="4"/>
  <c r="AA116" i="4"/>
  <c r="AA111" i="4"/>
  <c r="AA106" i="4"/>
  <c r="AA105" i="4"/>
  <c r="AA99" i="4"/>
  <c r="AA96" i="4"/>
  <c r="AA95" i="4"/>
  <c r="AA94" i="4"/>
  <c r="AA90" i="4"/>
  <c r="AA89" i="4"/>
  <c r="AA88" i="4"/>
  <c r="AA87" i="4"/>
  <c r="AA78" i="4"/>
  <c r="AA73" i="4"/>
  <c r="AA72" i="4"/>
  <c r="AA71" i="4"/>
  <c r="AA70" i="4"/>
  <c r="AA69" i="4"/>
  <c r="AA68" i="4"/>
  <c r="AA65" i="4"/>
  <c r="AA64" i="4"/>
  <c r="AA61" i="4"/>
  <c r="AA60" i="4"/>
  <c r="AA59" i="4"/>
  <c r="AA56" i="4"/>
  <c r="AA55" i="4"/>
  <c r="AA54" i="4"/>
  <c r="AA53" i="4"/>
  <c r="AA52" i="4"/>
  <c r="AA51" i="4"/>
  <c r="AA50" i="4"/>
  <c r="AA49" i="4"/>
  <c r="AA48" i="4"/>
  <c r="AA47" i="4"/>
  <c r="AA42" i="4"/>
  <c r="AA41" i="4"/>
  <c r="AA40" i="4"/>
  <c r="AA39" i="4"/>
  <c r="AA38" i="4"/>
  <c r="AA37" i="4"/>
  <c r="AA36" i="4"/>
  <c r="AA35" i="4"/>
  <c r="AA34" i="4"/>
  <c r="AA33" i="4"/>
  <c r="AA32" i="4"/>
  <c r="AA31" i="4"/>
  <c r="AA30" i="4"/>
  <c r="AA29" i="4"/>
  <c r="AA28" i="4"/>
  <c r="AA27" i="4"/>
  <c r="AA26" i="4"/>
  <c r="AA23" i="4"/>
  <c r="AA22" i="4"/>
  <c r="AA21" i="4"/>
  <c r="AA20" i="4"/>
  <c r="AA19" i="4"/>
  <c r="AA18" i="4"/>
  <c r="AA17" i="4"/>
  <c r="AA16" i="4"/>
  <c r="AA15" i="4"/>
  <c r="AA14" i="4"/>
  <c r="AA13" i="4"/>
  <c r="AA12" i="4"/>
  <c r="AA11" i="4"/>
  <c r="AA10" i="4"/>
  <c r="Z624" i="4"/>
  <c r="Z623" i="4"/>
  <c r="Z622" i="4"/>
  <c r="Z621" i="4"/>
  <c r="Z620" i="4"/>
  <c r="Z619" i="4"/>
  <c r="Z618" i="4"/>
  <c r="Z617" i="4"/>
  <c r="Z616" i="4"/>
  <c r="Z615" i="4"/>
  <c r="Z614" i="4"/>
  <c r="Z613" i="4"/>
  <c r="Z612" i="4"/>
  <c r="Z611" i="4"/>
  <c r="Z610" i="4"/>
  <c r="Z609" i="4"/>
  <c r="Z608" i="4"/>
  <c r="Z607" i="4"/>
  <c r="Z606" i="4"/>
  <c r="Z605" i="4"/>
  <c r="Z604" i="4"/>
  <c r="Z603" i="4"/>
  <c r="Z602" i="4"/>
  <c r="Z601" i="4"/>
  <c r="Z600" i="4"/>
  <c r="Z599" i="4"/>
  <c r="Z598" i="4"/>
  <c r="Z597" i="4"/>
  <c r="Z596" i="4"/>
  <c r="Z595" i="4"/>
  <c r="Z594" i="4"/>
  <c r="Z593" i="4"/>
  <c r="Z592" i="4"/>
  <c r="Z591" i="4"/>
  <c r="Z590" i="4"/>
  <c r="Z585" i="4"/>
  <c r="Z584" i="4"/>
  <c r="Z583" i="4"/>
  <c r="Z582" i="4"/>
  <c r="Z581" i="4"/>
  <c r="Z580" i="4"/>
  <c r="Z577" i="4"/>
  <c r="Z576" i="4"/>
  <c r="Z575" i="4"/>
  <c r="Z574" i="4"/>
  <c r="Z573" i="4"/>
  <c r="Z572" i="4"/>
  <c r="Z571" i="4"/>
  <c r="Z570" i="4"/>
  <c r="Z569" i="4"/>
  <c r="Z568" i="4"/>
  <c r="Z567" i="4"/>
  <c r="Z566" i="4"/>
  <c r="Z565" i="4"/>
  <c r="Z564" i="4"/>
  <c r="Z563" i="4"/>
  <c r="Z562" i="4"/>
  <c r="Z561" i="4"/>
  <c r="Z560" i="4"/>
  <c r="Z559" i="4"/>
  <c r="Z558" i="4"/>
  <c r="Z557" i="4"/>
  <c r="Z556" i="4"/>
  <c r="Z555" i="4"/>
  <c r="Z554" i="4"/>
  <c r="Z553" i="4"/>
  <c r="Z552" i="4"/>
  <c r="Z551" i="4"/>
  <c r="Z550" i="4"/>
  <c r="Z549" i="4"/>
  <c r="Z548" i="4"/>
  <c r="Z547" i="4"/>
  <c r="Z544" i="4"/>
  <c r="Z543" i="4"/>
  <c r="Z542" i="4"/>
  <c r="Z541" i="4"/>
  <c r="Z540" i="4"/>
  <c r="Z539" i="4"/>
  <c r="Z538" i="4"/>
  <c r="Z537" i="4"/>
  <c r="Z536" i="4"/>
  <c r="Z535" i="4"/>
  <c r="Z534" i="4"/>
  <c r="Z533" i="4"/>
  <c r="Z530" i="4"/>
  <c r="Z529" i="4"/>
  <c r="Z528" i="4"/>
  <c r="Z527" i="4"/>
  <c r="Z526" i="4"/>
  <c r="Z525" i="4"/>
  <c r="Z524" i="4"/>
  <c r="Z523" i="4"/>
  <c r="Z522" i="4"/>
  <c r="Z521" i="4"/>
  <c r="Z520" i="4"/>
  <c r="Z519" i="4"/>
  <c r="Z518" i="4"/>
  <c r="Z517" i="4"/>
  <c r="Z516" i="4"/>
  <c r="Z515" i="4"/>
  <c r="Z514" i="4"/>
  <c r="Z513" i="4"/>
  <c r="Z512" i="4"/>
  <c r="Z511" i="4"/>
  <c r="Z510" i="4"/>
  <c r="Z509" i="4"/>
  <c r="Z504" i="4"/>
  <c r="Z503" i="4"/>
  <c r="Z502" i="4"/>
  <c r="Z501" i="4"/>
  <c r="Z500" i="4"/>
  <c r="Z499" i="4"/>
  <c r="Z498" i="4"/>
  <c r="Z497" i="4"/>
  <c r="Z496" i="4"/>
  <c r="Z495" i="4"/>
  <c r="Z494" i="4"/>
  <c r="Z493" i="4"/>
  <c r="Z492" i="4"/>
  <c r="Z491" i="4"/>
  <c r="Z490" i="4"/>
  <c r="Z484" i="4"/>
  <c r="Z483" i="4"/>
  <c r="Z482" i="4"/>
  <c r="Z481" i="4"/>
  <c r="Z480" i="4"/>
  <c r="Z479" i="4"/>
  <c r="Z478" i="4"/>
  <c r="Z475" i="4"/>
  <c r="Z472" i="4"/>
  <c r="Z471" i="4"/>
  <c r="Z470" i="4"/>
  <c r="Z467" i="4"/>
  <c r="Z466" i="4"/>
  <c r="Z465" i="4"/>
  <c r="Z460" i="4"/>
  <c r="Z455" i="4"/>
  <c r="Z450" i="4"/>
  <c r="Z449" i="4"/>
  <c r="Z448" i="4"/>
  <c r="Z447" i="4"/>
  <c r="Z446" i="4"/>
  <c r="Z445" i="4"/>
  <c r="Z444" i="4"/>
  <c r="Z443" i="4"/>
  <c r="Z442" i="4"/>
  <c r="Z441" i="4"/>
  <c r="Z440" i="4"/>
  <c r="Z439" i="4"/>
  <c r="Z438" i="4"/>
  <c r="Z437" i="4"/>
  <c r="Z436" i="4"/>
  <c r="Z435" i="4"/>
  <c r="Z434" i="4"/>
  <c r="Z433" i="4"/>
  <c r="Z432" i="4"/>
  <c r="Z431" i="4"/>
  <c r="Z430" i="4"/>
  <c r="Z429" i="4"/>
  <c r="Z428" i="4"/>
  <c r="Z427" i="4"/>
  <c r="Z426" i="4"/>
  <c r="Z425" i="4"/>
  <c r="Z424" i="4"/>
  <c r="Z423" i="4"/>
  <c r="Z422" i="4"/>
  <c r="Z421" i="4"/>
  <c r="Z420" i="4"/>
  <c r="Z419" i="4"/>
  <c r="Z418" i="4"/>
  <c r="Z417" i="4"/>
  <c r="Z416" i="4"/>
  <c r="Z415" i="4"/>
  <c r="Z412" i="4"/>
  <c r="Z411" i="4"/>
  <c r="Z410" i="4"/>
  <c r="Z407" i="4"/>
  <c r="Z406" i="4"/>
  <c r="Z405" i="4"/>
  <c r="Z404" i="4"/>
  <c r="Z403" i="4"/>
  <c r="Z402" i="4"/>
  <c r="Z401" i="4"/>
  <c r="Z400" i="4"/>
  <c r="Z399" i="4"/>
  <c r="Z398" i="4"/>
  <c r="Z397" i="4"/>
  <c r="Z396" i="4"/>
  <c r="Z395" i="4"/>
  <c r="Z394" i="4"/>
  <c r="Z393" i="4"/>
  <c r="Z392" i="4"/>
  <c r="Z391" i="4"/>
  <c r="Z390" i="4"/>
  <c r="Z389" i="4"/>
  <c r="Z388" i="4"/>
  <c r="Z387" i="4"/>
  <c r="Z386" i="4"/>
  <c r="Z385" i="4"/>
  <c r="Z384" i="4"/>
  <c r="Z383" i="4"/>
  <c r="Z382" i="4"/>
  <c r="Z379" i="4"/>
  <c r="Z378" i="4"/>
  <c r="Z377" i="4"/>
  <c r="Z376" i="4"/>
  <c r="Z375" i="4"/>
  <c r="Z374" i="4"/>
  <c r="Z373" i="4"/>
  <c r="Z372" i="4"/>
  <c r="Z371" i="4"/>
  <c r="Z370" i="4"/>
  <c r="Z367" i="4"/>
  <c r="Z366" i="4"/>
  <c r="Z365" i="4"/>
  <c r="Z361" i="4"/>
  <c r="Z360" i="4"/>
  <c r="Z359" i="4"/>
  <c r="Z358" i="4"/>
  <c r="Z357" i="4"/>
  <c r="Z356" i="4"/>
  <c r="Z355" i="4"/>
  <c r="Z354" i="4"/>
  <c r="Z353" i="4"/>
  <c r="Z352" i="4"/>
  <c r="Z351" i="4"/>
  <c r="Z350" i="4"/>
  <c r="Z349" i="4"/>
  <c r="Z348" i="4"/>
  <c r="Z347" i="4"/>
  <c r="Z346" i="4"/>
  <c r="Z343" i="4"/>
  <c r="Z342" i="4"/>
  <c r="Z339" i="4"/>
  <c r="Z338" i="4"/>
  <c r="Z337" i="4"/>
  <c r="Z336" i="4"/>
  <c r="Z335" i="4"/>
  <c r="Z334" i="4"/>
  <c r="Z333" i="4"/>
  <c r="Z332" i="4"/>
  <c r="Z331" i="4"/>
  <c r="Z330" i="4"/>
  <c r="Z329" i="4"/>
  <c r="Z328" i="4"/>
  <c r="Z327" i="4"/>
  <c r="Z326" i="4"/>
  <c r="Z325" i="4"/>
  <c r="Z324" i="4"/>
  <c r="Z323" i="4"/>
  <c r="Z322" i="4"/>
  <c r="Z321" i="4"/>
  <c r="Z320" i="4"/>
  <c r="Z317" i="4"/>
  <c r="Z316" i="4"/>
  <c r="Z315" i="4"/>
  <c r="Z314" i="4"/>
  <c r="Z313" i="4"/>
  <c r="Z312" i="4"/>
  <c r="Z311" i="4"/>
  <c r="Z310" i="4"/>
  <c r="Z309" i="4"/>
  <c r="Z308" i="4"/>
  <c r="Z307" i="4"/>
  <c r="Z306" i="4"/>
  <c r="Z305" i="4"/>
  <c r="Z304" i="4"/>
  <c r="Z303" i="4"/>
  <c r="Z302" i="4"/>
  <c r="Z301" i="4"/>
  <c r="Z300" i="4"/>
  <c r="Z299" i="4"/>
  <c r="Z298" i="4"/>
  <c r="Z297" i="4"/>
  <c r="Z296" i="4"/>
  <c r="Z295" i="4"/>
  <c r="Z294" i="4"/>
  <c r="Z293" i="4"/>
  <c r="Z292" i="4"/>
  <c r="Z291" i="4"/>
  <c r="Z290" i="4"/>
  <c r="Z289" i="4"/>
  <c r="Z288" i="4"/>
  <c r="Z287" i="4"/>
  <c r="Z286" i="4"/>
  <c r="Z285" i="4"/>
  <c r="Z284" i="4"/>
  <c r="Z280" i="4"/>
  <c r="Z279" i="4"/>
  <c r="Z278" i="4"/>
  <c r="Z277" i="4"/>
  <c r="Z276" i="4"/>
  <c r="Z275" i="4"/>
  <c r="Z274" i="4"/>
  <c r="Z273" i="4"/>
  <c r="Z272" i="4"/>
  <c r="Z271" i="4"/>
  <c r="Z270" i="4"/>
  <c r="Z269" i="4"/>
  <c r="Z266" i="4"/>
  <c r="Z265" i="4"/>
  <c r="Z264" i="4"/>
  <c r="Z263" i="4"/>
  <c r="Z260" i="4"/>
  <c r="Z259" i="4"/>
  <c r="Z258" i="4"/>
  <c r="Z257" i="4"/>
  <c r="Z256" i="4"/>
  <c r="Z255" i="4"/>
  <c r="Z254" i="4"/>
  <c r="Z253" i="4"/>
  <c r="Z252" i="4"/>
  <c r="Z251" i="4"/>
  <c r="Z250" i="4"/>
  <c r="Z249" i="4"/>
  <c r="Z248" i="4"/>
  <c r="Z247" i="4"/>
  <c r="Z246" i="4"/>
  <c r="Z245" i="4"/>
  <c r="Z244" i="4"/>
  <c r="Z243" i="4"/>
  <c r="Z242" i="4"/>
  <c r="Z241" i="4"/>
  <c r="Z240" i="4"/>
  <c r="Z239" i="4"/>
  <c r="Z238" i="4"/>
  <c r="Z237" i="4"/>
  <c r="Z236" i="4"/>
  <c r="Z233" i="4"/>
  <c r="Z230" i="4"/>
  <c r="Z226" i="4"/>
  <c r="Z225" i="4"/>
  <c r="Z224" i="4"/>
  <c r="Z223" i="4"/>
  <c r="Z222" i="4"/>
  <c r="Z221" i="4"/>
  <c r="Z220" i="4"/>
  <c r="Z219" i="4"/>
  <c r="Z218" i="4"/>
  <c r="Z217" i="4"/>
  <c r="Z216" i="4"/>
  <c r="Z215" i="4"/>
  <c r="Z214" i="4"/>
  <c r="Z213" i="4"/>
  <c r="Z212" i="4"/>
  <c r="Z211" i="4"/>
  <c r="Z210" i="4"/>
  <c r="Z209" i="4"/>
  <c r="Z208" i="4"/>
  <c r="Z207" i="4"/>
  <c r="Z206" i="4"/>
  <c r="Z203" i="4"/>
  <c r="Z200" i="4"/>
  <c r="Z199" i="4"/>
  <c r="Z198" i="4"/>
  <c r="Z197" i="4"/>
  <c r="Z196" i="4"/>
  <c r="Z195" i="4"/>
  <c r="Z192" i="4"/>
  <c r="Z191" i="4"/>
  <c r="Z190" i="4"/>
  <c r="Z189" i="4"/>
  <c r="Z188" i="4"/>
  <c r="Z184" i="4"/>
  <c r="Z183" i="4"/>
  <c r="Z182" i="4"/>
  <c r="Z181" i="4"/>
  <c r="Z180" i="4"/>
  <c r="Z179" i="4"/>
  <c r="Z178" i="4"/>
  <c r="Z177" i="4"/>
  <c r="Z176" i="4"/>
  <c r="Z175" i="4"/>
  <c r="Z172" i="4"/>
  <c r="Z171" i="4"/>
  <c r="Z170" i="4"/>
  <c r="Z169" i="4"/>
  <c r="Z168" i="4"/>
  <c r="Z165" i="4"/>
  <c r="Z164" i="4"/>
  <c r="Z163" i="4"/>
  <c r="Z162" i="4"/>
  <c r="Z161" i="4"/>
  <c r="Z160" i="4"/>
  <c r="Z159" i="4"/>
  <c r="Z155" i="4"/>
  <c r="Z154" i="4"/>
  <c r="Z153" i="4"/>
  <c r="Z152" i="4"/>
  <c r="Z149" i="4"/>
  <c r="Z148" i="4"/>
  <c r="Z147" i="4"/>
  <c r="Z146" i="4"/>
  <c r="Z145" i="4"/>
  <c r="Z140" i="4"/>
  <c r="Z137" i="4"/>
  <c r="Z134" i="4"/>
  <c r="Z131" i="4"/>
  <c r="Z130" i="4"/>
  <c r="Z129" i="4"/>
  <c r="Z128" i="4"/>
  <c r="Z123" i="4"/>
  <c r="Z122" i="4"/>
  <c r="Z118" i="4"/>
  <c r="Z117" i="4"/>
  <c r="Z116" i="4"/>
  <c r="Z111" i="4"/>
  <c r="Z106" i="4"/>
  <c r="Z105" i="4"/>
  <c r="Z99" i="4"/>
  <c r="Z96" i="4"/>
  <c r="Z95" i="4"/>
  <c r="Z94" i="4"/>
  <c r="Z90" i="4"/>
  <c r="Z89" i="4"/>
  <c r="Z88" i="4"/>
  <c r="Z87" i="4"/>
  <c r="Z78" i="4"/>
  <c r="Z73" i="4"/>
  <c r="Z72" i="4"/>
  <c r="Z71" i="4"/>
  <c r="Z70" i="4"/>
  <c r="Z69" i="4"/>
  <c r="Z68" i="4"/>
  <c r="Z65" i="4"/>
  <c r="Z64" i="4"/>
  <c r="Z61" i="4"/>
  <c r="Z60" i="4"/>
  <c r="Z59" i="4"/>
  <c r="Z56" i="4"/>
  <c r="Z55" i="4"/>
  <c r="Z54" i="4"/>
  <c r="Z53" i="4"/>
  <c r="Z52" i="4"/>
  <c r="Z51" i="4"/>
  <c r="Z50" i="4"/>
  <c r="Z49" i="4"/>
  <c r="Z48" i="4"/>
  <c r="Z47" i="4"/>
  <c r="Z42" i="4"/>
  <c r="Z41" i="4"/>
  <c r="Z40" i="4"/>
  <c r="Z39" i="4"/>
  <c r="Z38" i="4"/>
  <c r="Z37" i="4"/>
  <c r="Z36" i="4"/>
  <c r="Z35" i="4"/>
  <c r="Z34" i="4"/>
  <c r="Z33" i="4"/>
  <c r="Z32" i="4"/>
  <c r="Z31" i="4"/>
  <c r="Z30" i="4"/>
  <c r="Z29" i="4"/>
  <c r="Z28" i="4"/>
  <c r="Z27" i="4"/>
  <c r="Z26" i="4"/>
  <c r="Z23" i="4"/>
  <c r="Z22" i="4"/>
  <c r="Z21" i="4"/>
  <c r="Z20" i="4"/>
  <c r="Z19" i="4"/>
  <c r="Z18" i="4"/>
  <c r="Z17" i="4"/>
  <c r="Z16" i="4"/>
  <c r="Z15" i="4"/>
  <c r="Z14" i="4"/>
  <c r="Z13" i="4"/>
  <c r="Z12" i="4"/>
  <c r="Z11" i="4"/>
  <c r="Z10" i="4"/>
  <c r="Y624" i="4"/>
  <c r="Y623" i="4"/>
  <c r="Y622" i="4"/>
  <c r="Y621" i="4"/>
  <c r="Y620" i="4"/>
  <c r="Y619" i="4"/>
  <c r="Y618" i="4"/>
  <c r="Y617" i="4"/>
  <c r="Y616" i="4"/>
  <c r="Y615" i="4"/>
  <c r="Y614" i="4"/>
  <c r="Y613" i="4"/>
  <c r="Y612" i="4"/>
  <c r="Y611" i="4"/>
  <c r="Y610" i="4"/>
  <c r="Y609" i="4"/>
  <c r="Y608" i="4"/>
  <c r="Y607" i="4"/>
  <c r="Y606" i="4"/>
  <c r="Y605" i="4"/>
  <c r="Y604" i="4"/>
  <c r="Y603" i="4"/>
  <c r="Y602" i="4"/>
  <c r="Y601" i="4"/>
  <c r="Y600" i="4"/>
  <c r="Y599" i="4"/>
  <c r="Y598" i="4"/>
  <c r="Y597" i="4"/>
  <c r="Y596" i="4"/>
  <c r="Y595" i="4"/>
  <c r="Y594" i="4"/>
  <c r="Y593" i="4"/>
  <c r="Y592" i="4"/>
  <c r="Y591" i="4"/>
  <c r="Y590" i="4"/>
  <c r="Y585" i="4"/>
  <c r="Y584" i="4"/>
  <c r="Y583" i="4"/>
  <c r="Y582" i="4"/>
  <c r="Y581" i="4"/>
  <c r="Y580" i="4"/>
  <c r="Y577" i="4"/>
  <c r="Y576" i="4"/>
  <c r="Y575" i="4"/>
  <c r="Y574" i="4"/>
  <c r="Y573" i="4"/>
  <c r="Y572" i="4"/>
  <c r="Y571" i="4"/>
  <c r="Y570" i="4"/>
  <c r="Y569" i="4"/>
  <c r="Y568" i="4"/>
  <c r="Y567" i="4"/>
  <c r="Y566" i="4"/>
  <c r="Y565" i="4"/>
  <c r="Y564" i="4"/>
  <c r="Y563" i="4"/>
  <c r="Y562" i="4"/>
  <c r="Y561" i="4"/>
  <c r="Y560" i="4"/>
  <c r="Y559" i="4"/>
  <c r="Y558" i="4"/>
  <c r="Y557" i="4"/>
  <c r="Y556" i="4"/>
  <c r="Y555" i="4"/>
  <c r="Y554" i="4"/>
  <c r="Y553" i="4"/>
  <c r="Y552" i="4"/>
  <c r="Y551" i="4"/>
  <c r="Y550" i="4"/>
  <c r="Y549" i="4"/>
  <c r="Y548" i="4"/>
  <c r="Y547" i="4"/>
  <c r="Y544" i="4"/>
  <c r="Y543" i="4"/>
  <c r="Y542" i="4"/>
  <c r="Y541" i="4"/>
  <c r="Y540" i="4"/>
  <c r="Y539" i="4"/>
  <c r="Y538" i="4"/>
  <c r="Y537" i="4"/>
  <c r="Y536" i="4"/>
  <c r="Y535" i="4"/>
  <c r="Y534" i="4"/>
  <c r="Y533" i="4"/>
  <c r="Y530" i="4"/>
  <c r="Y529" i="4"/>
  <c r="Y528" i="4"/>
  <c r="Y527" i="4"/>
  <c r="Y526" i="4"/>
  <c r="Y525" i="4"/>
  <c r="Y524" i="4"/>
  <c r="Y523" i="4"/>
  <c r="Y522" i="4"/>
  <c r="Y521" i="4"/>
  <c r="Y520" i="4"/>
  <c r="Y519" i="4"/>
  <c r="Y518" i="4"/>
  <c r="Y517" i="4"/>
  <c r="Y516" i="4"/>
  <c r="Y515" i="4"/>
  <c r="Y514" i="4"/>
  <c r="Y513" i="4"/>
  <c r="Y512" i="4"/>
  <c r="Y511" i="4"/>
  <c r="Y510" i="4"/>
  <c r="Y509" i="4"/>
  <c r="Y504" i="4"/>
  <c r="Y503" i="4"/>
  <c r="Y502" i="4"/>
  <c r="Y501" i="4"/>
  <c r="Y500" i="4"/>
  <c r="Y499" i="4"/>
  <c r="Y498" i="4"/>
  <c r="Y497" i="4"/>
  <c r="Y496" i="4"/>
  <c r="Y495" i="4"/>
  <c r="Y494" i="4"/>
  <c r="Y493" i="4"/>
  <c r="Y492" i="4"/>
  <c r="Y491" i="4"/>
  <c r="Y490" i="4"/>
  <c r="Y484" i="4"/>
  <c r="Y483" i="4"/>
  <c r="Y482" i="4"/>
  <c r="Y481" i="4"/>
  <c r="Y480" i="4"/>
  <c r="Y479" i="4"/>
  <c r="Y478" i="4"/>
  <c r="Y475" i="4"/>
  <c r="Y472" i="4"/>
  <c r="Y471" i="4"/>
  <c r="Y470" i="4"/>
  <c r="Y467" i="4"/>
  <c r="Y466" i="4"/>
  <c r="Y465" i="4"/>
  <c r="Y460" i="4"/>
  <c r="Y455" i="4"/>
  <c r="Y450" i="4"/>
  <c r="Y449" i="4"/>
  <c r="Y448" i="4"/>
  <c r="Y447" i="4"/>
  <c r="Y446" i="4"/>
  <c r="Y445" i="4"/>
  <c r="Y444" i="4"/>
  <c r="Y443" i="4"/>
  <c r="Y442" i="4"/>
  <c r="Y441" i="4"/>
  <c r="Y440" i="4"/>
  <c r="Y439" i="4"/>
  <c r="Y438" i="4"/>
  <c r="Y437" i="4"/>
  <c r="Y436" i="4"/>
  <c r="Y435" i="4"/>
  <c r="Y434" i="4"/>
  <c r="Y433" i="4"/>
  <c r="Y432" i="4"/>
  <c r="Y431" i="4"/>
  <c r="Y430" i="4"/>
  <c r="Y429" i="4"/>
  <c r="Y428" i="4"/>
  <c r="Y427" i="4"/>
  <c r="Y426" i="4"/>
  <c r="Y425" i="4"/>
  <c r="Y424" i="4"/>
  <c r="Y423" i="4"/>
  <c r="Y422" i="4"/>
  <c r="Y421" i="4"/>
  <c r="Y420" i="4"/>
  <c r="Y419" i="4"/>
  <c r="Y418" i="4"/>
  <c r="Y417" i="4"/>
  <c r="Y416" i="4"/>
  <c r="Y415" i="4"/>
  <c r="Y412" i="4"/>
  <c r="Y411" i="4"/>
  <c r="Y410" i="4"/>
  <c r="Y407" i="4"/>
  <c r="Y406" i="4"/>
  <c r="Y405" i="4"/>
  <c r="Y404" i="4"/>
  <c r="Y403" i="4"/>
  <c r="Y402" i="4"/>
  <c r="Y401" i="4"/>
  <c r="Y400" i="4"/>
  <c r="Y399" i="4"/>
  <c r="Y398" i="4"/>
  <c r="Y397" i="4"/>
  <c r="Y396" i="4"/>
  <c r="Y395" i="4"/>
  <c r="Y394" i="4"/>
  <c r="Y393" i="4"/>
  <c r="Y392" i="4"/>
  <c r="Y391" i="4"/>
  <c r="Y390" i="4"/>
  <c r="Y389" i="4"/>
  <c r="Y388" i="4"/>
  <c r="Y387" i="4"/>
  <c r="Y386" i="4"/>
  <c r="Y385" i="4"/>
  <c r="Y384" i="4"/>
  <c r="Y383" i="4"/>
  <c r="Y382" i="4"/>
  <c r="Y379" i="4"/>
  <c r="Y378" i="4"/>
  <c r="Y377" i="4"/>
  <c r="Y376" i="4"/>
  <c r="Y375" i="4"/>
  <c r="Y374" i="4"/>
  <c r="Y373" i="4"/>
  <c r="Y372" i="4"/>
  <c r="Y371" i="4"/>
  <c r="Y370" i="4"/>
  <c r="Y367" i="4"/>
  <c r="Y366" i="4"/>
  <c r="Y365" i="4"/>
  <c r="Y361" i="4"/>
  <c r="Y360" i="4"/>
  <c r="Y359" i="4"/>
  <c r="Y358" i="4"/>
  <c r="Y357" i="4"/>
  <c r="Y356" i="4"/>
  <c r="Y355" i="4"/>
  <c r="Y354" i="4"/>
  <c r="Y353" i="4"/>
  <c r="Y352" i="4"/>
  <c r="Y351" i="4"/>
  <c r="Y350" i="4"/>
  <c r="Y349" i="4"/>
  <c r="Y348" i="4"/>
  <c r="Y347" i="4"/>
  <c r="Y346" i="4"/>
  <c r="Y343" i="4"/>
  <c r="Y342" i="4"/>
  <c r="Y339" i="4"/>
  <c r="Y338" i="4"/>
  <c r="Y337" i="4"/>
  <c r="Y336" i="4"/>
  <c r="Y335" i="4"/>
  <c r="Y334" i="4"/>
  <c r="Y333" i="4"/>
  <c r="Y332" i="4"/>
  <c r="Y331" i="4"/>
  <c r="Y330" i="4"/>
  <c r="Y329" i="4"/>
  <c r="Y328" i="4"/>
  <c r="Y327" i="4"/>
  <c r="Y326" i="4"/>
  <c r="Y325" i="4"/>
  <c r="Y324" i="4"/>
  <c r="Y323" i="4"/>
  <c r="Y322" i="4"/>
  <c r="Y321" i="4"/>
  <c r="Y320" i="4"/>
  <c r="Y317" i="4"/>
  <c r="Y316" i="4"/>
  <c r="Y315" i="4"/>
  <c r="Y314" i="4"/>
  <c r="Y313" i="4"/>
  <c r="Y312" i="4"/>
  <c r="Y311" i="4"/>
  <c r="Y310" i="4"/>
  <c r="Y309" i="4"/>
  <c r="Y308" i="4"/>
  <c r="Y307" i="4"/>
  <c r="Y306" i="4"/>
  <c r="Y305" i="4"/>
  <c r="Y304" i="4"/>
  <c r="Y303" i="4"/>
  <c r="Y302" i="4"/>
  <c r="Y301" i="4"/>
  <c r="Y300" i="4"/>
  <c r="Y299" i="4"/>
  <c r="Y298" i="4"/>
  <c r="Y297" i="4"/>
  <c r="Y296" i="4"/>
  <c r="Y295" i="4"/>
  <c r="Y294" i="4"/>
  <c r="Y293" i="4"/>
  <c r="Y292" i="4"/>
  <c r="Y291" i="4"/>
  <c r="Y290" i="4"/>
  <c r="Y289" i="4"/>
  <c r="Y288" i="4"/>
  <c r="Y287" i="4"/>
  <c r="Y286" i="4"/>
  <c r="Y285" i="4"/>
  <c r="Y284" i="4"/>
  <c r="Y280" i="4"/>
  <c r="Y279" i="4"/>
  <c r="Y278" i="4"/>
  <c r="Y277" i="4"/>
  <c r="Y276" i="4"/>
  <c r="Y275" i="4"/>
  <c r="Y274" i="4"/>
  <c r="Y273" i="4"/>
  <c r="Y272" i="4"/>
  <c r="Y271" i="4"/>
  <c r="Y270" i="4"/>
  <c r="Y269" i="4"/>
  <c r="Y266" i="4"/>
  <c r="Y265" i="4"/>
  <c r="Y264" i="4"/>
  <c r="Y263" i="4"/>
  <c r="Y260" i="4"/>
  <c r="Y259" i="4"/>
  <c r="Y258" i="4"/>
  <c r="Y257" i="4"/>
  <c r="Y256" i="4"/>
  <c r="Y255" i="4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3" i="4"/>
  <c r="Y230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3" i="4"/>
  <c r="Y200" i="4"/>
  <c r="Y199" i="4"/>
  <c r="Y198" i="4"/>
  <c r="Y197" i="4"/>
  <c r="Y196" i="4"/>
  <c r="Y195" i="4"/>
  <c r="Y192" i="4"/>
  <c r="Y191" i="4"/>
  <c r="Y190" i="4"/>
  <c r="Y189" i="4"/>
  <c r="Y188" i="4"/>
  <c r="Y184" i="4"/>
  <c r="Y183" i="4"/>
  <c r="Y182" i="4"/>
  <c r="Y181" i="4"/>
  <c r="Y180" i="4"/>
  <c r="Y179" i="4"/>
  <c r="Y178" i="4"/>
  <c r="Y177" i="4"/>
  <c r="Y176" i="4"/>
  <c r="Y175" i="4"/>
  <c r="Y172" i="4"/>
  <c r="Y171" i="4"/>
  <c r="Y170" i="4"/>
  <c r="Y169" i="4"/>
  <c r="Y168" i="4"/>
  <c r="Y165" i="4"/>
  <c r="Y164" i="4"/>
  <c r="Y163" i="4"/>
  <c r="Y162" i="4"/>
  <c r="Y161" i="4"/>
  <c r="Y160" i="4"/>
  <c r="Y159" i="4"/>
  <c r="Y155" i="4"/>
  <c r="Y154" i="4"/>
  <c r="Y153" i="4"/>
  <c r="Y152" i="4"/>
  <c r="Y149" i="4"/>
  <c r="Y148" i="4"/>
  <c r="Y147" i="4"/>
  <c r="Y146" i="4"/>
  <c r="Y145" i="4"/>
  <c r="Y140" i="4"/>
  <c r="Y137" i="4"/>
  <c r="Y134" i="4"/>
  <c r="Y131" i="4"/>
  <c r="Y130" i="4"/>
  <c r="Y129" i="4"/>
  <c r="Y128" i="4"/>
  <c r="Y123" i="4"/>
  <c r="Y122" i="4"/>
  <c r="Y118" i="4"/>
  <c r="Y117" i="4"/>
  <c r="Y116" i="4"/>
  <c r="Y111" i="4"/>
  <c r="Y106" i="4"/>
  <c r="Y105" i="4"/>
  <c r="Y99" i="4"/>
  <c r="Y96" i="4"/>
  <c r="Y95" i="4"/>
  <c r="Y94" i="4"/>
  <c r="Y90" i="4"/>
  <c r="Y89" i="4"/>
  <c r="Y88" i="4"/>
  <c r="Y87" i="4"/>
  <c r="Y78" i="4"/>
  <c r="Y73" i="4"/>
  <c r="Y72" i="4"/>
  <c r="Y71" i="4"/>
  <c r="Y70" i="4"/>
  <c r="Y69" i="4"/>
  <c r="Y68" i="4"/>
  <c r="Y65" i="4"/>
  <c r="Y64" i="4"/>
  <c r="Y61" i="4"/>
  <c r="Y60" i="4"/>
  <c r="Y59" i="4"/>
  <c r="Y56" i="4"/>
  <c r="Y55" i="4"/>
  <c r="Y54" i="4"/>
  <c r="Y53" i="4"/>
  <c r="Y52" i="4"/>
  <c r="Y51" i="4"/>
  <c r="Y50" i="4"/>
  <c r="Y49" i="4"/>
  <c r="Y48" i="4"/>
  <c r="Y47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X624" i="4"/>
  <c r="X623" i="4"/>
  <c r="X622" i="4"/>
  <c r="X621" i="4"/>
  <c r="X620" i="4"/>
  <c r="X619" i="4"/>
  <c r="X618" i="4"/>
  <c r="X617" i="4"/>
  <c r="X616" i="4"/>
  <c r="X615" i="4"/>
  <c r="X614" i="4"/>
  <c r="X613" i="4"/>
  <c r="X612" i="4"/>
  <c r="X611" i="4"/>
  <c r="X610" i="4"/>
  <c r="X609" i="4"/>
  <c r="X608" i="4"/>
  <c r="X607" i="4"/>
  <c r="X606" i="4"/>
  <c r="X605" i="4"/>
  <c r="X604" i="4"/>
  <c r="X603" i="4"/>
  <c r="X602" i="4"/>
  <c r="X601" i="4"/>
  <c r="X600" i="4"/>
  <c r="X599" i="4"/>
  <c r="X598" i="4"/>
  <c r="X597" i="4"/>
  <c r="X596" i="4"/>
  <c r="X595" i="4"/>
  <c r="X594" i="4"/>
  <c r="X593" i="4"/>
  <c r="X592" i="4"/>
  <c r="X591" i="4"/>
  <c r="X590" i="4"/>
  <c r="X585" i="4"/>
  <c r="X584" i="4"/>
  <c r="X583" i="4"/>
  <c r="X582" i="4"/>
  <c r="X581" i="4"/>
  <c r="X580" i="4"/>
  <c r="X577" i="4"/>
  <c r="X576" i="4"/>
  <c r="X575" i="4"/>
  <c r="X574" i="4"/>
  <c r="X573" i="4"/>
  <c r="X572" i="4"/>
  <c r="X571" i="4"/>
  <c r="X570" i="4"/>
  <c r="X569" i="4"/>
  <c r="X568" i="4"/>
  <c r="X567" i="4"/>
  <c r="X566" i="4"/>
  <c r="X565" i="4"/>
  <c r="X564" i="4"/>
  <c r="X563" i="4"/>
  <c r="X562" i="4"/>
  <c r="X561" i="4"/>
  <c r="X560" i="4"/>
  <c r="X559" i="4"/>
  <c r="X558" i="4"/>
  <c r="X557" i="4"/>
  <c r="X556" i="4"/>
  <c r="X555" i="4"/>
  <c r="X554" i="4"/>
  <c r="X553" i="4"/>
  <c r="X552" i="4"/>
  <c r="X551" i="4"/>
  <c r="X550" i="4"/>
  <c r="X549" i="4"/>
  <c r="X548" i="4"/>
  <c r="X547" i="4"/>
  <c r="X544" i="4"/>
  <c r="X543" i="4"/>
  <c r="X542" i="4"/>
  <c r="X541" i="4"/>
  <c r="X540" i="4"/>
  <c r="X539" i="4"/>
  <c r="X538" i="4"/>
  <c r="X537" i="4"/>
  <c r="X536" i="4"/>
  <c r="X535" i="4"/>
  <c r="X534" i="4"/>
  <c r="X533" i="4"/>
  <c r="X530" i="4"/>
  <c r="X529" i="4"/>
  <c r="X528" i="4"/>
  <c r="X527" i="4"/>
  <c r="X526" i="4"/>
  <c r="X525" i="4"/>
  <c r="X524" i="4"/>
  <c r="X523" i="4"/>
  <c r="X522" i="4"/>
  <c r="X521" i="4"/>
  <c r="X520" i="4"/>
  <c r="X519" i="4"/>
  <c r="X518" i="4"/>
  <c r="X517" i="4"/>
  <c r="X516" i="4"/>
  <c r="X515" i="4"/>
  <c r="X514" i="4"/>
  <c r="X513" i="4"/>
  <c r="X512" i="4"/>
  <c r="X511" i="4"/>
  <c r="X510" i="4"/>
  <c r="X509" i="4"/>
  <c r="X504" i="4"/>
  <c r="X503" i="4"/>
  <c r="X502" i="4"/>
  <c r="X501" i="4"/>
  <c r="X500" i="4"/>
  <c r="X499" i="4"/>
  <c r="X498" i="4"/>
  <c r="X497" i="4"/>
  <c r="X496" i="4"/>
  <c r="X495" i="4"/>
  <c r="X494" i="4"/>
  <c r="X493" i="4"/>
  <c r="X492" i="4"/>
  <c r="X491" i="4"/>
  <c r="X490" i="4"/>
  <c r="X484" i="4"/>
  <c r="X483" i="4"/>
  <c r="X482" i="4"/>
  <c r="X481" i="4"/>
  <c r="X480" i="4"/>
  <c r="X479" i="4"/>
  <c r="X478" i="4"/>
  <c r="X475" i="4"/>
  <c r="X472" i="4"/>
  <c r="X471" i="4"/>
  <c r="X470" i="4"/>
  <c r="X467" i="4"/>
  <c r="X466" i="4"/>
  <c r="X465" i="4"/>
  <c r="X460" i="4"/>
  <c r="X455" i="4"/>
  <c r="X450" i="4"/>
  <c r="X449" i="4"/>
  <c r="X448" i="4"/>
  <c r="X447" i="4"/>
  <c r="X446" i="4"/>
  <c r="X445" i="4"/>
  <c r="X444" i="4"/>
  <c r="X443" i="4"/>
  <c r="X442" i="4"/>
  <c r="X441" i="4"/>
  <c r="X440" i="4"/>
  <c r="X439" i="4"/>
  <c r="X438" i="4"/>
  <c r="X437" i="4"/>
  <c r="X436" i="4"/>
  <c r="X435" i="4"/>
  <c r="X434" i="4"/>
  <c r="X433" i="4"/>
  <c r="X432" i="4"/>
  <c r="X431" i="4"/>
  <c r="X430" i="4"/>
  <c r="X429" i="4"/>
  <c r="X428" i="4"/>
  <c r="X427" i="4"/>
  <c r="X426" i="4"/>
  <c r="X425" i="4"/>
  <c r="X424" i="4"/>
  <c r="X423" i="4"/>
  <c r="X422" i="4"/>
  <c r="X421" i="4"/>
  <c r="X420" i="4"/>
  <c r="X419" i="4"/>
  <c r="X418" i="4"/>
  <c r="X417" i="4"/>
  <c r="X416" i="4"/>
  <c r="X415" i="4"/>
  <c r="X412" i="4"/>
  <c r="X411" i="4"/>
  <c r="X410" i="4"/>
  <c r="X407" i="4"/>
  <c r="X406" i="4"/>
  <c r="X405" i="4"/>
  <c r="X404" i="4"/>
  <c r="X403" i="4"/>
  <c r="X402" i="4"/>
  <c r="X401" i="4"/>
  <c r="X400" i="4"/>
  <c r="X399" i="4"/>
  <c r="X398" i="4"/>
  <c r="X397" i="4"/>
  <c r="X396" i="4"/>
  <c r="X395" i="4"/>
  <c r="X394" i="4"/>
  <c r="X393" i="4"/>
  <c r="X392" i="4"/>
  <c r="X391" i="4"/>
  <c r="X390" i="4"/>
  <c r="X389" i="4"/>
  <c r="X388" i="4"/>
  <c r="X387" i="4"/>
  <c r="X386" i="4"/>
  <c r="X385" i="4"/>
  <c r="X384" i="4"/>
  <c r="X383" i="4"/>
  <c r="X382" i="4"/>
  <c r="X379" i="4"/>
  <c r="X378" i="4"/>
  <c r="X377" i="4"/>
  <c r="X376" i="4"/>
  <c r="X375" i="4"/>
  <c r="X374" i="4"/>
  <c r="X373" i="4"/>
  <c r="X372" i="4"/>
  <c r="X371" i="4"/>
  <c r="X370" i="4"/>
  <c r="X367" i="4"/>
  <c r="X366" i="4"/>
  <c r="X365" i="4"/>
  <c r="X361" i="4"/>
  <c r="X360" i="4"/>
  <c r="X359" i="4"/>
  <c r="X358" i="4"/>
  <c r="X357" i="4"/>
  <c r="X356" i="4"/>
  <c r="X355" i="4"/>
  <c r="X354" i="4"/>
  <c r="X353" i="4"/>
  <c r="X352" i="4"/>
  <c r="X351" i="4"/>
  <c r="X350" i="4"/>
  <c r="X349" i="4"/>
  <c r="X348" i="4"/>
  <c r="X347" i="4"/>
  <c r="X346" i="4"/>
  <c r="X343" i="4"/>
  <c r="X342" i="4"/>
  <c r="X339" i="4"/>
  <c r="X338" i="4"/>
  <c r="X337" i="4"/>
  <c r="X336" i="4"/>
  <c r="X335" i="4"/>
  <c r="X334" i="4"/>
  <c r="X333" i="4"/>
  <c r="X332" i="4"/>
  <c r="X331" i="4"/>
  <c r="X330" i="4"/>
  <c r="X329" i="4"/>
  <c r="X328" i="4"/>
  <c r="X327" i="4"/>
  <c r="X326" i="4"/>
  <c r="X325" i="4"/>
  <c r="X324" i="4"/>
  <c r="X323" i="4"/>
  <c r="X322" i="4"/>
  <c r="X321" i="4"/>
  <c r="X320" i="4"/>
  <c r="X317" i="4"/>
  <c r="X316" i="4"/>
  <c r="X315" i="4"/>
  <c r="X314" i="4"/>
  <c r="X313" i="4"/>
  <c r="X312" i="4"/>
  <c r="X311" i="4"/>
  <c r="X310" i="4"/>
  <c r="X309" i="4"/>
  <c r="X308" i="4"/>
  <c r="X307" i="4"/>
  <c r="X306" i="4"/>
  <c r="X305" i="4"/>
  <c r="X304" i="4"/>
  <c r="X303" i="4"/>
  <c r="X302" i="4"/>
  <c r="X301" i="4"/>
  <c r="X300" i="4"/>
  <c r="X299" i="4"/>
  <c r="X298" i="4"/>
  <c r="X297" i="4"/>
  <c r="X296" i="4"/>
  <c r="X295" i="4"/>
  <c r="X294" i="4"/>
  <c r="X293" i="4"/>
  <c r="X292" i="4"/>
  <c r="X291" i="4"/>
  <c r="X290" i="4"/>
  <c r="X289" i="4"/>
  <c r="X288" i="4"/>
  <c r="X287" i="4"/>
  <c r="X286" i="4"/>
  <c r="X285" i="4"/>
  <c r="X284" i="4"/>
  <c r="X280" i="4"/>
  <c r="X279" i="4"/>
  <c r="X278" i="4"/>
  <c r="X277" i="4"/>
  <c r="X276" i="4"/>
  <c r="X275" i="4"/>
  <c r="X274" i="4"/>
  <c r="X273" i="4"/>
  <c r="X272" i="4"/>
  <c r="X271" i="4"/>
  <c r="X270" i="4"/>
  <c r="X269" i="4"/>
  <c r="X266" i="4"/>
  <c r="X265" i="4"/>
  <c r="X264" i="4"/>
  <c r="X263" i="4"/>
  <c r="X260" i="4"/>
  <c r="X259" i="4"/>
  <c r="X258" i="4"/>
  <c r="X257" i="4"/>
  <c r="X256" i="4"/>
  <c r="X255" i="4"/>
  <c r="X254" i="4"/>
  <c r="X253" i="4"/>
  <c r="X252" i="4"/>
  <c r="X251" i="4"/>
  <c r="X250" i="4"/>
  <c r="X249" i="4"/>
  <c r="X248" i="4"/>
  <c r="X247" i="4"/>
  <c r="X246" i="4"/>
  <c r="X245" i="4"/>
  <c r="X244" i="4"/>
  <c r="X243" i="4"/>
  <c r="X242" i="4"/>
  <c r="X241" i="4"/>
  <c r="X240" i="4"/>
  <c r="X239" i="4"/>
  <c r="X238" i="4"/>
  <c r="X237" i="4"/>
  <c r="X236" i="4"/>
  <c r="X233" i="4"/>
  <c r="X230" i="4"/>
  <c r="X226" i="4"/>
  <c r="X225" i="4"/>
  <c r="X224" i="4"/>
  <c r="X223" i="4"/>
  <c r="X222" i="4"/>
  <c r="X221" i="4"/>
  <c r="X220" i="4"/>
  <c r="X219" i="4"/>
  <c r="X218" i="4"/>
  <c r="X217" i="4"/>
  <c r="X216" i="4"/>
  <c r="X215" i="4"/>
  <c r="X214" i="4"/>
  <c r="X213" i="4"/>
  <c r="X212" i="4"/>
  <c r="X211" i="4"/>
  <c r="X210" i="4"/>
  <c r="X209" i="4"/>
  <c r="X208" i="4"/>
  <c r="X207" i="4"/>
  <c r="X206" i="4"/>
  <c r="X203" i="4"/>
  <c r="X200" i="4"/>
  <c r="X199" i="4"/>
  <c r="X198" i="4"/>
  <c r="X197" i="4"/>
  <c r="X196" i="4"/>
  <c r="X195" i="4"/>
  <c r="X192" i="4"/>
  <c r="X191" i="4"/>
  <c r="X190" i="4"/>
  <c r="X189" i="4"/>
  <c r="X188" i="4"/>
  <c r="X184" i="4"/>
  <c r="X183" i="4"/>
  <c r="X182" i="4"/>
  <c r="X181" i="4"/>
  <c r="X180" i="4"/>
  <c r="X179" i="4"/>
  <c r="X178" i="4"/>
  <c r="X177" i="4"/>
  <c r="X176" i="4"/>
  <c r="X175" i="4"/>
  <c r="X172" i="4"/>
  <c r="X171" i="4"/>
  <c r="X170" i="4"/>
  <c r="X169" i="4"/>
  <c r="X168" i="4"/>
  <c r="X165" i="4"/>
  <c r="X164" i="4"/>
  <c r="X163" i="4"/>
  <c r="X162" i="4"/>
  <c r="X161" i="4"/>
  <c r="X160" i="4"/>
  <c r="X159" i="4"/>
  <c r="X155" i="4"/>
  <c r="X154" i="4"/>
  <c r="X153" i="4"/>
  <c r="X152" i="4"/>
  <c r="X149" i="4"/>
  <c r="X148" i="4"/>
  <c r="X147" i="4"/>
  <c r="X146" i="4"/>
  <c r="X145" i="4"/>
  <c r="X140" i="4"/>
  <c r="X137" i="4"/>
  <c r="X134" i="4"/>
  <c r="X131" i="4"/>
  <c r="X130" i="4"/>
  <c r="X129" i="4"/>
  <c r="X128" i="4"/>
  <c r="X123" i="4"/>
  <c r="X122" i="4"/>
  <c r="X118" i="4"/>
  <c r="X117" i="4"/>
  <c r="X116" i="4"/>
  <c r="X111" i="4"/>
  <c r="X106" i="4"/>
  <c r="X105" i="4"/>
  <c r="X99" i="4"/>
  <c r="X96" i="4"/>
  <c r="X95" i="4"/>
  <c r="X94" i="4"/>
  <c r="X90" i="4"/>
  <c r="X89" i="4"/>
  <c r="X88" i="4"/>
  <c r="X87" i="4"/>
  <c r="X78" i="4"/>
  <c r="X73" i="4"/>
  <c r="X72" i="4"/>
  <c r="X71" i="4"/>
  <c r="X70" i="4"/>
  <c r="X69" i="4"/>
  <c r="X68" i="4"/>
  <c r="X65" i="4"/>
  <c r="X64" i="4"/>
  <c r="X61" i="4"/>
  <c r="X60" i="4"/>
  <c r="X59" i="4"/>
  <c r="X56" i="4"/>
  <c r="X55" i="4"/>
  <c r="X54" i="4"/>
  <c r="X53" i="4"/>
  <c r="X52" i="4"/>
  <c r="X51" i="4"/>
  <c r="X50" i="4"/>
  <c r="X49" i="4"/>
  <c r="X48" i="4"/>
  <c r="X47" i="4"/>
  <c r="X42" i="4"/>
  <c r="X41" i="4"/>
  <c r="X40" i="4"/>
  <c r="X39" i="4"/>
  <c r="X38" i="4"/>
  <c r="X37" i="4"/>
  <c r="X36" i="4"/>
  <c r="X35" i="4"/>
  <c r="X34" i="4"/>
  <c r="X33" i="4"/>
  <c r="X32" i="4"/>
  <c r="X31" i="4"/>
  <c r="X30" i="4"/>
  <c r="X29" i="4"/>
  <c r="X28" i="4"/>
  <c r="X27" i="4"/>
  <c r="X26" i="4"/>
  <c r="X23" i="4"/>
  <c r="X22" i="4"/>
  <c r="X21" i="4"/>
  <c r="X20" i="4"/>
  <c r="X19" i="4"/>
  <c r="X18" i="4"/>
  <c r="X17" i="4"/>
  <c r="X16" i="4"/>
  <c r="X15" i="4"/>
  <c r="X14" i="4"/>
  <c r="X13" i="4"/>
  <c r="X12" i="4"/>
  <c r="X11" i="4"/>
  <c r="X10" i="4"/>
  <c r="W624" i="4"/>
  <c r="W623" i="4"/>
  <c r="W622" i="4"/>
  <c r="W621" i="4"/>
  <c r="W620" i="4"/>
  <c r="W619" i="4"/>
  <c r="W618" i="4"/>
  <c r="W617" i="4"/>
  <c r="W616" i="4"/>
  <c r="W615" i="4"/>
  <c r="W614" i="4"/>
  <c r="W613" i="4"/>
  <c r="W612" i="4"/>
  <c r="W611" i="4"/>
  <c r="W610" i="4"/>
  <c r="W609" i="4"/>
  <c r="W608" i="4"/>
  <c r="W607" i="4"/>
  <c r="W606" i="4"/>
  <c r="W605" i="4"/>
  <c r="W604" i="4"/>
  <c r="W603" i="4"/>
  <c r="W602" i="4"/>
  <c r="W601" i="4"/>
  <c r="W600" i="4"/>
  <c r="W599" i="4"/>
  <c r="W598" i="4"/>
  <c r="W597" i="4"/>
  <c r="W596" i="4"/>
  <c r="W595" i="4"/>
  <c r="W594" i="4"/>
  <c r="W593" i="4"/>
  <c r="W592" i="4"/>
  <c r="W591" i="4"/>
  <c r="W590" i="4"/>
  <c r="W585" i="4"/>
  <c r="W584" i="4"/>
  <c r="W583" i="4"/>
  <c r="W582" i="4"/>
  <c r="W581" i="4"/>
  <c r="W580" i="4"/>
  <c r="W577" i="4"/>
  <c r="W576" i="4"/>
  <c r="W575" i="4"/>
  <c r="W574" i="4"/>
  <c r="W573" i="4"/>
  <c r="W572" i="4"/>
  <c r="W571" i="4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0" i="4"/>
  <c r="W529" i="4"/>
  <c r="W528" i="4"/>
  <c r="W527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4" i="4"/>
  <c r="W483" i="4"/>
  <c r="W482" i="4"/>
  <c r="W481" i="4"/>
  <c r="W480" i="4"/>
  <c r="W479" i="4"/>
  <c r="W478" i="4"/>
  <c r="W475" i="4"/>
  <c r="W472" i="4"/>
  <c r="W471" i="4"/>
  <c r="W470" i="4"/>
  <c r="W467" i="4"/>
  <c r="W466" i="4"/>
  <c r="W465" i="4"/>
  <c r="W460" i="4"/>
  <c r="W455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2" i="4"/>
  <c r="W411" i="4"/>
  <c r="W410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79" i="4"/>
  <c r="W378" i="4"/>
  <c r="W377" i="4"/>
  <c r="W376" i="4"/>
  <c r="W375" i="4"/>
  <c r="W374" i="4"/>
  <c r="W373" i="4"/>
  <c r="W372" i="4"/>
  <c r="W371" i="4"/>
  <c r="W370" i="4"/>
  <c r="W367" i="4"/>
  <c r="W366" i="4"/>
  <c r="W365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3" i="4"/>
  <c r="W342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4" i="4"/>
  <c r="W323" i="4"/>
  <c r="W322" i="4"/>
  <c r="W321" i="4"/>
  <c r="W320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4" i="4"/>
  <c r="W293" i="4"/>
  <c r="W292" i="4"/>
  <c r="W291" i="4"/>
  <c r="W290" i="4"/>
  <c r="W289" i="4"/>
  <c r="W288" i="4"/>
  <c r="W287" i="4"/>
  <c r="W286" i="4"/>
  <c r="W285" i="4"/>
  <c r="W284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6" i="4"/>
  <c r="W265" i="4"/>
  <c r="W264" i="4"/>
  <c r="W263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3" i="4"/>
  <c r="W230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3" i="4"/>
  <c r="W200" i="4"/>
  <c r="W199" i="4"/>
  <c r="W198" i="4"/>
  <c r="W197" i="4"/>
  <c r="W196" i="4"/>
  <c r="W195" i="4"/>
  <c r="W192" i="4"/>
  <c r="W191" i="4"/>
  <c r="W190" i="4"/>
  <c r="W189" i="4"/>
  <c r="W188" i="4"/>
  <c r="W184" i="4"/>
  <c r="W183" i="4"/>
  <c r="W182" i="4"/>
  <c r="W181" i="4"/>
  <c r="W180" i="4"/>
  <c r="W179" i="4"/>
  <c r="W178" i="4"/>
  <c r="W177" i="4"/>
  <c r="W176" i="4"/>
  <c r="W175" i="4"/>
  <c r="W172" i="4"/>
  <c r="W171" i="4"/>
  <c r="W170" i="4"/>
  <c r="W169" i="4"/>
  <c r="W168" i="4"/>
  <c r="W165" i="4"/>
  <c r="W164" i="4"/>
  <c r="W163" i="4"/>
  <c r="W162" i="4"/>
  <c r="W161" i="4"/>
  <c r="W160" i="4"/>
  <c r="W159" i="4"/>
  <c r="W155" i="4"/>
  <c r="W154" i="4"/>
  <c r="W153" i="4"/>
  <c r="W152" i="4"/>
  <c r="W149" i="4"/>
  <c r="W148" i="4"/>
  <c r="W147" i="4"/>
  <c r="W146" i="4"/>
  <c r="W145" i="4"/>
  <c r="W140" i="4"/>
  <c r="W137" i="4"/>
  <c r="W134" i="4"/>
  <c r="W131" i="4"/>
  <c r="W130" i="4"/>
  <c r="W129" i="4"/>
  <c r="W128" i="4"/>
  <c r="W123" i="4"/>
  <c r="W122" i="4"/>
  <c r="W118" i="4"/>
  <c r="W117" i="4"/>
  <c r="W116" i="4"/>
  <c r="W111" i="4"/>
  <c r="W106" i="4"/>
  <c r="W105" i="4"/>
  <c r="W99" i="4"/>
  <c r="W96" i="4"/>
  <c r="W95" i="4"/>
  <c r="W94" i="4"/>
  <c r="W90" i="4"/>
  <c r="W89" i="4"/>
  <c r="W88" i="4"/>
  <c r="W87" i="4"/>
  <c r="W78" i="4"/>
  <c r="W73" i="4"/>
  <c r="W72" i="4"/>
  <c r="W71" i="4"/>
  <c r="W70" i="4"/>
  <c r="W69" i="4"/>
  <c r="W68" i="4"/>
  <c r="W65" i="4"/>
  <c r="W64" i="4"/>
  <c r="W61" i="4"/>
  <c r="W60" i="4"/>
  <c r="W59" i="4"/>
  <c r="W56" i="4"/>
  <c r="W55" i="4"/>
  <c r="W54" i="4"/>
  <c r="W53" i="4"/>
  <c r="W52" i="4"/>
  <c r="W51" i="4"/>
  <c r="W50" i="4"/>
  <c r="W49" i="4"/>
  <c r="W48" i="4"/>
  <c r="W47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5" i="4"/>
  <c r="V584" i="4"/>
  <c r="V583" i="4"/>
  <c r="V582" i="4"/>
  <c r="V581" i="4"/>
  <c r="V580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4" i="4"/>
  <c r="V483" i="4"/>
  <c r="V482" i="4"/>
  <c r="V481" i="4"/>
  <c r="V480" i="4"/>
  <c r="V479" i="4"/>
  <c r="V478" i="4"/>
  <c r="V475" i="4"/>
  <c r="V472" i="4"/>
  <c r="V471" i="4"/>
  <c r="V470" i="4"/>
  <c r="V467" i="4"/>
  <c r="V466" i="4"/>
  <c r="V465" i="4"/>
  <c r="V460" i="4"/>
  <c r="V455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2" i="4"/>
  <c r="V411" i="4"/>
  <c r="V410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79" i="4"/>
  <c r="V378" i="4"/>
  <c r="V377" i="4"/>
  <c r="V376" i="4"/>
  <c r="V375" i="4"/>
  <c r="V374" i="4"/>
  <c r="V373" i="4"/>
  <c r="V372" i="4"/>
  <c r="V371" i="4"/>
  <c r="V370" i="4"/>
  <c r="V367" i="4"/>
  <c r="V366" i="4"/>
  <c r="V365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3" i="4"/>
  <c r="V342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6" i="4"/>
  <c r="V265" i="4"/>
  <c r="V264" i="4"/>
  <c r="V263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3" i="4"/>
  <c r="V230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3" i="4"/>
  <c r="V200" i="4"/>
  <c r="V199" i="4"/>
  <c r="V198" i="4"/>
  <c r="V197" i="4"/>
  <c r="V196" i="4"/>
  <c r="V195" i="4"/>
  <c r="V192" i="4"/>
  <c r="V191" i="4"/>
  <c r="V190" i="4"/>
  <c r="V189" i="4"/>
  <c r="V188" i="4"/>
  <c r="V184" i="4"/>
  <c r="V183" i="4"/>
  <c r="V182" i="4"/>
  <c r="V181" i="4"/>
  <c r="V180" i="4"/>
  <c r="V179" i="4"/>
  <c r="V178" i="4"/>
  <c r="V177" i="4"/>
  <c r="V176" i="4"/>
  <c r="V175" i="4"/>
  <c r="V172" i="4"/>
  <c r="V171" i="4"/>
  <c r="V170" i="4"/>
  <c r="V169" i="4"/>
  <c r="V168" i="4"/>
  <c r="V165" i="4"/>
  <c r="V164" i="4"/>
  <c r="V163" i="4"/>
  <c r="V162" i="4"/>
  <c r="V161" i="4"/>
  <c r="V160" i="4"/>
  <c r="V159" i="4"/>
  <c r="V155" i="4"/>
  <c r="V154" i="4"/>
  <c r="V153" i="4"/>
  <c r="V152" i="4"/>
  <c r="V149" i="4"/>
  <c r="V148" i="4"/>
  <c r="V147" i="4"/>
  <c r="V146" i="4"/>
  <c r="V145" i="4"/>
  <c r="V140" i="4"/>
  <c r="V137" i="4"/>
  <c r="V134" i="4"/>
  <c r="V131" i="4"/>
  <c r="V130" i="4"/>
  <c r="V129" i="4"/>
  <c r="V128" i="4"/>
  <c r="V123" i="4"/>
  <c r="V122" i="4"/>
  <c r="V118" i="4"/>
  <c r="V117" i="4"/>
  <c r="V116" i="4"/>
  <c r="V111" i="4"/>
  <c r="V106" i="4"/>
  <c r="V105" i="4"/>
  <c r="V99" i="4"/>
  <c r="V96" i="4"/>
  <c r="V95" i="4"/>
  <c r="V94" i="4"/>
  <c r="V90" i="4"/>
  <c r="V89" i="4"/>
  <c r="V88" i="4"/>
  <c r="V87" i="4"/>
  <c r="V78" i="4"/>
  <c r="V73" i="4"/>
  <c r="V72" i="4"/>
  <c r="V71" i="4"/>
  <c r="V70" i="4"/>
  <c r="V69" i="4"/>
  <c r="V68" i="4"/>
  <c r="V65" i="4"/>
  <c r="V64" i="4"/>
  <c r="V61" i="4"/>
  <c r="V60" i="4"/>
  <c r="V59" i="4"/>
  <c r="V56" i="4"/>
  <c r="V55" i="4"/>
  <c r="V54" i="4"/>
  <c r="V53" i="4"/>
  <c r="V52" i="4"/>
  <c r="V51" i="4"/>
  <c r="V50" i="4"/>
  <c r="V49" i="4"/>
  <c r="V48" i="4"/>
  <c r="V47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5" i="4"/>
  <c r="R584" i="4"/>
  <c r="R583" i="4"/>
  <c r="R582" i="4"/>
  <c r="R581" i="4"/>
  <c r="R580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4" i="4"/>
  <c r="R483" i="4"/>
  <c r="R482" i="4"/>
  <c r="R481" i="4"/>
  <c r="R480" i="4"/>
  <c r="R479" i="4"/>
  <c r="R478" i="4"/>
  <c r="R475" i="4"/>
  <c r="R472" i="4"/>
  <c r="R471" i="4"/>
  <c r="R470" i="4"/>
  <c r="R467" i="4"/>
  <c r="R466" i="4"/>
  <c r="R465" i="4"/>
  <c r="R460" i="4"/>
  <c r="R455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2" i="4"/>
  <c r="R411" i="4"/>
  <c r="R410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79" i="4"/>
  <c r="R378" i="4"/>
  <c r="R377" i="4"/>
  <c r="R376" i="4"/>
  <c r="R375" i="4"/>
  <c r="R374" i="4"/>
  <c r="R373" i="4"/>
  <c r="R372" i="4"/>
  <c r="R371" i="4"/>
  <c r="R370" i="4"/>
  <c r="R367" i="4"/>
  <c r="R366" i="4"/>
  <c r="R365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3" i="4"/>
  <c r="R342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6" i="4"/>
  <c r="R265" i="4"/>
  <c r="R264" i="4"/>
  <c r="R263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3" i="4"/>
  <c r="R230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3" i="4"/>
  <c r="R200" i="4"/>
  <c r="R199" i="4"/>
  <c r="R198" i="4"/>
  <c r="R197" i="4"/>
  <c r="R196" i="4"/>
  <c r="R195" i="4"/>
  <c r="R192" i="4"/>
  <c r="R191" i="4"/>
  <c r="R190" i="4"/>
  <c r="R189" i="4"/>
  <c r="R188" i="4"/>
  <c r="R184" i="4"/>
  <c r="R183" i="4"/>
  <c r="R182" i="4"/>
  <c r="R181" i="4"/>
  <c r="R180" i="4"/>
  <c r="R179" i="4"/>
  <c r="R178" i="4"/>
  <c r="R177" i="4"/>
  <c r="R176" i="4"/>
  <c r="R175" i="4"/>
  <c r="R172" i="4"/>
  <c r="R171" i="4"/>
  <c r="R170" i="4"/>
  <c r="R169" i="4"/>
  <c r="R168" i="4"/>
  <c r="R165" i="4"/>
  <c r="R164" i="4"/>
  <c r="R163" i="4"/>
  <c r="R162" i="4"/>
  <c r="R161" i="4"/>
  <c r="R160" i="4"/>
  <c r="R159" i="4"/>
  <c r="R155" i="4"/>
  <c r="R154" i="4"/>
  <c r="R153" i="4"/>
  <c r="R152" i="4"/>
  <c r="R149" i="4"/>
  <c r="R148" i="4"/>
  <c r="R147" i="4"/>
  <c r="R146" i="4"/>
  <c r="R145" i="4"/>
  <c r="R140" i="4"/>
  <c r="R137" i="4"/>
  <c r="R134" i="4"/>
  <c r="R131" i="4"/>
  <c r="R130" i="4"/>
  <c r="R129" i="4"/>
  <c r="R128" i="4"/>
  <c r="R123" i="4"/>
  <c r="R122" i="4"/>
  <c r="R118" i="4"/>
  <c r="R117" i="4"/>
  <c r="R116" i="4"/>
  <c r="R111" i="4"/>
  <c r="R106" i="4"/>
  <c r="R105" i="4"/>
  <c r="R99" i="4"/>
  <c r="R96" i="4"/>
  <c r="R95" i="4"/>
  <c r="R94" i="4"/>
  <c r="R90" i="4"/>
  <c r="R89" i="4"/>
  <c r="R88" i="4"/>
  <c r="R87" i="4"/>
  <c r="R78" i="4"/>
  <c r="R73" i="4"/>
  <c r="R72" i="4"/>
  <c r="R71" i="4"/>
  <c r="R70" i="4"/>
  <c r="R69" i="4"/>
  <c r="R68" i="4"/>
  <c r="R65" i="4"/>
  <c r="R64" i="4"/>
  <c r="R61" i="4"/>
  <c r="R60" i="4"/>
  <c r="R59" i="4"/>
  <c r="R56" i="4"/>
  <c r="R55" i="4"/>
  <c r="R54" i="4"/>
  <c r="R53" i="4"/>
  <c r="R52" i="4"/>
  <c r="R51" i="4"/>
  <c r="R50" i="4"/>
  <c r="R49" i="4"/>
  <c r="R48" i="4"/>
  <c r="R47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Q624" i="4"/>
  <c r="Q623" i="4"/>
  <c r="Q622" i="4"/>
  <c r="Q621" i="4"/>
  <c r="Q620" i="4"/>
  <c r="Q619" i="4"/>
  <c r="Q618" i="4"/>
  <c r="Q617" i="4"/>
  <c r="Q616" i="4"/>
  <c r="Q615" i="4"/>
  <c r="Q614" i="4"/>
  <c r="Q613" i="4"/>
  <c r="Q612" i="4"/>
  <c r="Q611" i="4"/>
  <c r="Q610" i="4"/>
  <c r="Q609" i="4"/>
  <c r="Q608" i="4"/>
  <c r="Q607" i="4"/>
  <c r="Q606" i="4"/>
  <c r="Q605" i="4"/>
  <c r="Q604" i="4"/>
  <c r="Q603" i="4"/>
  <c r="Q602" i="4"/>
  <c r="Q601" i="4"/>
  <c r="Q600" i="4"/>
  <c r="Q599" i="4"/>
  <c r="Q598" i="4"/>
  <c r="Q597" i="4"/>
  <c r="Q596" i="4"/>
  <c r="Q595" i="4"/>
  <c r="Q594" i="4"/>
  <c r="Q593" i="4"/>
  <c r="Q592" i="4"/>
  <c r="Q591" i="4"/>
  <c r="Q590" i="4"/>
  <c r="Q585" i="4"/>
  <c r="Q584" i="4"/>
  <c r="Q583" i="4"/>
  <c r="Q582" i="4"/>
  <c r="Q581" i="4"/>
  <c r="Q580" i="4"/>
  <c r="Q577" i="4"/>
  <c r="Q576" i="4"/>
  <c r="Q575" i="4"/>
  <c r="Q574" i="4"/>
  <c r="Q573" i="4"/>
  <c r="Q572" i="4"/>
  <c r="Q571" i="4"/>
  <c r="Q570" i="4"/>
  <c r="Q569" i="4"/>
  <c r="Q568" i="4"/>
  <c r="Q567" i="4"/>
  <c r="Q566" i="4"/>
  <c r="Q565" i="4"/>
  <c r="Q564" i="4"/>
  <c r="Q563" i="4"/>
  <c r="Q562" i="4"/>
  <c r="Q561" i="4"/>
  <c r="Q560" i="4"/>
  <c r="Q559" i="4"/>
  <c r="Q558" i="4"/>
  <c r="Q557" i="4"/>
  <c r="Q556" i="4"/>
  <c r="Q555" i="4"/>
  <c r="Q554" i="4"/>
  <c r="Q553" i="4"/>
  <c r="Q552" i="4"/>
  <c r="Q551" i="4"/>
  <c r="Q550" i="4"/>
  <c r="Q549" i="4"/>
  <c r="Q548" i="4"/>
  <c r="Q547" i="4"/>
  <c r="Q544" i="4"/>
  <c r="Q543" i="4"/>
  <c r="Q542" i="4"/>
  <c r="Q541" i="4"/>
  <c r="Q540" i="4"/>
  <c r="Q539" i="4"/>
  <c r="Q538" i="4"/>
  <c r="Q537" i="4"/>
  <c r="Q536" i="4"/>
  <c r="Q535" i="4"/>
  <c r="Q534" i="4"/>
  <c r="Q533" i="4"/>
  <c r="Q530" i="4"/>
  <c r="Q529" i="4"/>
  <c r="Q528" i="4"/>
  <c r="Q527" i="4"/>
  <c r="Q526" i="4"/>
  <c r="Q525" i="4"/>
  <c r="Q524" i="4"/>
  <c r="Q523" i="4"/>
  <c r="Q522" i="4"/>
  <c r="Q521" i="4"/>
  <c r="Q520" i="4"/>
  <c r="Q519" i="4"/>
  <c r="Q518" i="4"/>
  <c r="Q517" i="4"/>
  <c r="Q516" i="4"/>
  <c r="Q515" i="4"/>
  <c r="Q514" i="4"/>
  <c r="Q513" i="4"/>
  <c r="Q512" i="4"/>
  <c r="Q511" i="4"/>
  <c r="Q510" i="4"/>
  <c r="Q509" i="4"/>
  <c r="Q504" i="4"/>
  <c r="Q503" i="4"/>
  <c r="Q502" i="4"/>
  <c r="Q501" i="4"/>
  <c r="Q500" i="4"/>
  <c r="Q499" i="4"/>
  <c r="Q498" i="4"/>
  <c r="Q497" i="4"/>
  <c r="Q496" i="4"/>
  <c r="Q495" i="4"/>
  <c r="Q494" i="4"/>
  <c r="Q493" i="4"/>
  <c r="Q492" i="4"/>
  <c r="Q491" i="4"/>
  <c r="Q490" i="4"/>
  <c r="Q484" i="4"/>
  <c r="Q483" i="4"/>
  <c r="Q482" i="4"/>
  <c r="Q481" i="4"/>
  <c r="Q480" i="4"/>
  <c r="Q479" i="4"/>
  <c r="Q478" i="4"/>
  <c r="Q475" i="4"/>
  <c r="Q472" i="4"/>
  <c r="Q471" i="4"/>
  <c r="Q470" i="4"/>
  <c r="Q467" i="4"/>
  <c r="Q466" i="4"/>
  <c r="Q465" i="4"/>
  <c r="Q460" i="4"/>
  <c r="Q455" i="4"/>
  <c r="Q450" i="4"/>
  <c r="Q449" i="4"/>
  <c r="Q448" i="4"/>
  <c r="Q447" i="4"/>
  <c r="Q446" i="4"/>
  <c r="Q445" i="4"/>
  <c r="Q444" i="4"/>
  <c r="Q443" i="4"/>
  <c r="Q442" i="4"/>
  <c r="Q441" i="4"/>
  <c r="Q440" i="4"/>
  <c r="Q439" i="4"/>
  <c r="Q438" i="4"/>
  <c r="Q437" i="4"/>
  <c r="Q436" i="4"/>
  <c r="Q435" i="4"/>
  <c r="Q434" i="4"/>
  <c r="Q433" i="4"/>
  <c r="Q432" i="4"/>
  <c r="Q431" i="4"/>
  <c r="Q430" i="4"/>
  <c r="Q429" i="4"/>
  <c r="Q428" i="4"/>
  <c r="Q427" i="4"/>
  <c r="Q426" i="4"/>
  <c r="Q425" i="4"/>
  <c r="Q424" i="4"/>
  <c r="Q423" i="4"/>
  <c r="Q422" i="4"/>
  <c r="Q421" i="4"/>
  <c r="Q420" i="4"/>
  <c r="Q419" i="4"/>
  <c r="Q418" i="4"/>
  <c r="Q417" i="4"/>
  <c r="Q416" i="4"/>
  <c r="Q415" i="4"/>
  <c r="Q412" i="4"/>
  <c r="Q411" i="4"/>
  <c r="Q410" i="4"/>
  <c r="Q407" i="4"/>
  <c r="Q406" i="4"/>
  <c r="Q405" i="4"/>
  <c r="Q404" i="4"/>
  <c r="Q403" i="4"/>
  <c r="Q402" i="4"/>
  <c r="Q401" i="4"/>
  <c r="Q400" i="4"/>
  <c r="Q399" i="4"/>
  <c r="Q398" i="4"/>
  <c r="Q397" i="4"/>
  <c r="Q396" i="4"/>
  <c r="Q395" i="4"/>
  <c r="Q394" i="4"/>
  <c r="Q393" i="4"/>
  <c r="Q392" i="4"/>
  <c r="Q391" i="4"/>
  <c r="Q390" i="4"/>
  <c r="Q389" i="4"/>
  <c r="Q388" i="4"/>
  <c r="Q387" i="4"/>
  <c r="Q386" i="4"/>
  <c r="Q385" i="4"/>
  <c r="Q384" i="4"/>
  <c r="Q383" i="4"/>
  <c r="Q382" i="4"/>
  <c r="Q379" i="4"/>
  <c r="Q378" i="4"/>
  <c r="Q377" i="4"/>
  <c r="Q376" i="4"/>
  <c r="Q375" i="4"/>
  <c r="Q374" i="4"/>
  <c r="Q373" i="4"/>
  <c r="Q372" i="4"/>
  <c r="Q371" i="4"/>
  <c r="Q370" i="4"/>
  <c r="Q367" i="4"/>
  <c r="Q366" i="4"/>
  <c r="Q365" i="4"/>
  <c r="Q361" i="4"/>
  <c r="Q360" i="4"/>
  <c r="Q359" i="4"/>
  <c r="Q358" i="4"/>
  <c r="Q357" i="4"/>
  <c r="Q356" i="4"/>
  <c r="Q355" i="4"/>
  <c r="Q354" i="4"/>
  <c r="Q353" i="4"/>
  <c r="Q352" i="4"/>
  <c r="Q351" i="4"/>
  <c r="Q350" i="4"/>
  <c r="Q349" i="4"/>
  <c r="Q348" i="4"/>
  <c r="Q347" i="4"/>
  <c r="Q346" i="4"/>
  <c r="Q343" i="4"/>
  <c r="Q342" i="4"/>
  <c r="Q339" i="4"/>
  <c r="Q338" i="4"/>
  <c r="Q337" i="4"/>
  <c r="Q336" i="4"/>
  <c r="Q335" i="4"/>
  <c r="Q334" i="4"/>
  <c r="Q333" i="4"/>
  <c r="Q332" i="4"/>
  <c r="Q331" i="4"/>
  <c r="Q330" i="4"/>
  <c r="Q329" i="4"/>
  <c r="Q328" i="4"/>
  <c r="Q327" i="4"/>
  <c r="Q326" i="4"/>
  <c r="Q325" i="4"/>
  <c r="Q324" i="4"/>
  <c r="Q323" i="4"/>
  <c r="Q322" i="4"/>
  <c r="Q321" i="4"/>
  <c r="Q320" i="4"/>
  <c r="Q317" i="4"/>
  <c r="Q316" i="4"/>
  <c r="Q315" i="4"/>
  <c r="Q314" i="4"/>
  <c r="Q313" i="4"/>
  <c r="Q312" i="4"/>
  <c r="Q311" i="4"/>
  <c r="Q310" i="4"/>
  <c r="Q309" i="4"/>
  <c r="Q308" i="4"/>
  <c r="Q307" i="4"/>
  <c r="Q306" i="4"/>
  <c r="Q305" i="4"/>
  <c r="Q304" i="4"/>
  <c r="Q303" i="4"/>
  <c r="Q302" i="4"/>
  <c r="Q301" i="4"/>
  <c r="Q300" i="4"/>
  <c r="Q299" i="4"/>
  <c r="Q298" i="4"/>
  <c r="Q297" i="4"/>
  <c r="Q296" i="4"/>
  <c r="Q295" i="4"/>
  <c r="Q294" i="4"/>
  <c r="Q293" i="4"/>
  <c r="Q292" i="4"/>
  <c r="Q291" i="4"/>
  <c r="Q290" i="4"/>
  <c r="Q289" i="4"/>
  <c r="Q288" i="4"/>
  <c r="Q287" i="4"/>
  <c r="Q286" i="4"/>
  <c r="Q285" i="4"/>
  <c r="Q284" i="4"/>
  <c r="Q280" i="4"/>
  <c r="Q279" i="4"/>
  <c r="Q278" i="4"/>
  <c r="Q277" i="4"/>
  <c r="Q276" i="4"/>
  <c r="Q275" i="4"/>
  <c r="Q274" i="4"/>
  <c r="Q273" i="4"/>
  <c r="Q272" i="4"/>
  <c r="Q271" i="4"/>
  <c r="Q270" i="4"/>
  <c r="Q269" i="4"/>
  <c r="Q266" i="4"/>
  <c r="Q265" i="4"/>
  <c r="Q264" i="4"/>
  <c r="Q263" i="4"/>
  <c r="Q260" i="4"/>
  <c r="Q259" i="4"/>
  <c r="Q258" i="4"/>
  <c r="Q257" i="4"/>
  <c r="Q256" i="4"/>
  <c r="Q255" i="4"/>
  <c r="Q254" i="4"/>
  <c r="Q253" i="4"/>
  <c r="Q252" i="4"/>
  <c r="Q251" i="4"/>
  <c r="Q250" i="4"/>
  <c r="Q249" i="4"/>
  <c r="Q248" i="4"/>
  <c r="Q247" i="4"/>
  <c r="Q246" i="4"/>
  <c r="Q245" i="4"/>
  <c r="Q244" i="4"/>
  <c r="Q243" i="4"/>
  <c r="Q242" i="4"/>
  <c r="Q241" i="4"/>
  <c r="Q240" i="4"/>
  <c r="Q239" i="4"/>
  <c r="Q238" i="4"/>
  <c r="Q237" i="4"/>
  <c r="Q236" i="4"/>
  <c r="Q233" i="4"/>
  <c r="Q230" i="4"/>
  <c r="Q226" i="4"/>
  <c r="Q225" i="4"/>
  <c r="Q224" i="4"/>
  <c r="Q223" i="4"/>
  <c r="Q222" i="4"/>
  <c r="Q221" i="4"/>
  <c r="Q220" i="4"/>
  <c r="Q219" i="4"/>
  <c r="Q218" i="4"/>
  <c r="Q217" i="4"/>
  <c r="Q216" i="4"/>
  <c r="Q215" i="4"/>
  <c r="Q214" i="4"/>
  <c r="Q213" i="4"/>
  <c r="Q212" i="4"/>
  <c r="Q211" i="4"/>
  <c r="Q210" i="4"/>
  <c r="Q209" i="4"/>
  <c r="Q208" i="4"/>
  <c r="Q207" i="4"/>
  <c r="Q206" i="4"/>
  <c r="Q203" i="4"/>
  <c r="Q200" i="4"/>
  <c r="Q199" i="4"/>
  <c r="Q198" i="4"/>
  <c r="Q197" i="4"/>
  <c r="Q196" i="4"/>
  <c r="Q195" i="4"/>
  <c r="Q192" i="4"/>
  <c r="Q191" i="4"/>
  <c r="Q190" i="4"/>
  <c r="Q189" i="4"/>
  <c r="Q188" i="4"/>
  <c r="Q184" i="4"/>
  <c r="Q183" i="4"/>
  <c r="Q182" i="4"/>
  <c r="Q181" i="4"/>
  <c r="Q180" i="4"/>
  <c r="Q179" i="4"/>
  <c r="Q178" i="4"/>
  <c r="Q177" i="4"/>
  <c r="Q176" i="4"/>
  <c r="Q175" i="4"/>
  <c r="Q172" i="4"/>
  <c r="Q171" i="4"/>
  <c r="Q170" i="4"/>
  <c r="Q169" i="4"/>
  <c r="Q168" i="4"/>
  <c r="Q165" i="4"/>
  <c r="Q164" i="4"/>
  <c r="Q163" i="4"/>
  <c r="Q162" i="4"/>
  <c r="Q161" i="4"/>
  <c r="Q160" i="4"/>
  <c r="Q159" i="4"/>
  <c r="Q155" i="4"/>
  <c r="Q154" i="4"/>
  <c r="Q153" i="4"/>
  <c r="Q152" i="4"/>
  <c r="Q149" i="4"/>
  <c r="Q148" i="4"/>
  <c r="Q147" i="4"/>
  <c r="Q146" i="4"/>
  <c r="Q145" i="4"/>
  <c r="Q140" i="4"/>
  <c r="Q137" i="4"/>
  <c r="Q134" i="4"/>
  <c r="Q131" i="4"/>
  <c r="Q130" i="4"/>
  <c r="Q129" i="4"/>
  <c r="Q128" i="4"/>
  <c r="Q123" i="4"/>
  <c r="Q122" i="4"/>
  <c r="Q118" i="4"/>
  <c r="Q117" i="4"/>
  <c r="Q116" i="4"/>
  <c r="Q111" i="4"/>
  <c r="Q106" i="4"/>
  <c r="Q105" i="4"/>
  <c r="Q99" i="4"/>
  <c r="Q96" i="4"/>
  <c r="Q95" i="4"/>
  <c r="Q94" i="4"/>
  <c r="Q90" i="4"/>
  <c r="Q89" i="4"/>
  <c r="Q88" i="4"/>
  <c r="Q87" i="4"/>
  <c r="Q78" i="4"/>
  <c r="Q73" i="4"/>
  <c r="Q72" i="4"/>
  <c r="Q71" i="4"/>
  <c r="Q70" i="4"/>
  <c r="Q69" i="4"/>
  <c r="Q68" i="4"/>
  <c r="Q65" i="4"/>
  <c r="Q64" i="4"/>
  <c r="Q61" i="4"/>
  <c r="Q60" i="4"/>
  <c r="Q59" i="4"/>
  <c r="Q56" i="4"/>
  <c r="Q55" i="4"/>
  <c r="Q54" i="4"/>
  <c r="Q53" i="4"/>
  <c r="Q52" i="4"/>
  <c r="Q51" i="4"/>
  <c r="Q50" i="4"/>
  <c r="Q49" i="4"/>
  <c r="Q48" i="4"/>
  <c r="Q47" i="4"/>
  <c r="Q42" i="4"/>
  <c r="Q41" i="4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5" i="4"/>
  <c r="P584" i="4"/>
  <c r="P583" i="4"/>
  <c r="P582" i="4"/>
  <c r="P581" i="4"/>
  <c r="P580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4" i="4"/>
  <c r="P483" i="4"/>
  <c r="P482" i="4"/>
  <c r="P481" i="4"/>
  <c r="P480" i="4"/>
  <c r="P479" i="4"/>
  <c r="P478" i="4"/>
  <c r="P475" i="4"/>
  <c r="P472" i="4"/>
  <c r="P471" i="4"/>
  <c r="P470" i="4"/>
  <c r="P467" i="4"/>
  <c r="P466" i="4"/>
  <c r="P465" i="4"/>
  <c r="P460" i="4"/>
  <c r="P455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2" i="4"/>
  <c r="P411" i="4"/>
  <c r="P410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79" i="4"/>
  <c r="P378" i="4"/>
  <c r="P377" i="4"/>
  <c r="P376" i="4"/>
  <c r="P375" i="4"/>
  <c r="P374" i="4"/>
  <c r="P373" i="4"/>
  <c r="P372" i="4"/>
  <c r="P371" i="4"/>
  <c r="P370" i="4"/>
  <c r="P367" i="4"/>
  <c r="P366" i="4"/>
  <c r="P365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3" i="4"/>
  <c r="P342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6" i="4"/>
  <c r="P265" i="4"/>
  <c r="P264" i="4"/>
  <c r="P263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3" i="4"/>
  <c r="P230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3" i="4"/>
  <c r="P200" i="4"/>
  <c r="P199" i="4"/>
  <c r="P198" i="4"/>
  <c r="P197" i="4"/>
  <c r="P196" i="4"/>
  <c r="P195" i="4"/>
  <c r="P192" i="4"/>
  <c r="P191" i="4"/>
  <c r="P190" i="4"/>
  <c r="P189" i="4"/>
  <c r="P188" i="4"/>
  <c r="P184" i="4"/>
  <c r="P183" i="4"/>
  <c r="P182" i="4"/>
  <c r="P181" i="4"/>
  <c r="P180" i="4"/>
  <c r="P179" i="4"/>
  <c r="P178" i="4"/>
  <c r="P177" i="4"/>
  <c r="P176" i="4"/>
  <c r="P175" i="4"/>
  <c r="P172" i="4"/>
  <c r="P171" i="4"/>
  <c r="P170" i="4"/>
  <c r="P169" i="4"/>
  <c r="P168" i="4"/>
  <c r="P165" i="4"/>
  <c r="P164" i="4"/>
  <c r="P163" i="4"/>
  <c r="P162" i="4"/>
  <c r="P161" i="4"/>
  <c r="P160" i="4"/>
  <c r="P159" i="4"/>
  <c r="P155" i="4"/>
  <c r="P154" i="4"/>
  <c r="P153" i="4"/>
  <c r="P152" i="4"/>
  <c r="P149" i="4"/>
  <c r="P148" i="4"/>
  <c r="P147" i="4"/>
  <c r="P146" i="4"/>
  <c r="P145" i="4"/>
  <c r="P140" i="4"/>
  <c r="P137" i="4"/>
  <c r="P134" i="4"/>
  <c r="P131" i="4"/>
  <c r="P130" i="4"/>
  <c r="P129" i="4"/>
  <c r="P128" i="4"/>
  <c r="P123" i="4"/>
  <c r="P122" i="4"/>
  <c r="P118" i="4"/>
  <c r="P117" i="4"/>
  <c r="P116" i="4"/>
  <c r="P111" i="4"/>
  <c r="P106" i="4"/>
  <c r="P105" i="4"/>
  <c r="P99" i="4"/>
  <c r="P96" i="4"/>
  <c r="P95" i="4"/>
  <c r="P94" i="4"/>
  <c r="P90" i="4"/>
  <c r="P89" i="4"/>
  <c r="P88" i="4"/>
  <c r="P87" i="4"/>
  <c r="P78" i="4"/>
  <c r="P73" i="4"/>
  <c r="P72" i="4"/>
  <c r="P71" i="4"/>
  <c r="P70" i="4"/>
  <c r="P69" i="4"/>
  <c r="P68" i="4"/>
  <c r="P65" i="4"/>
  <c r="P64" i="4"/>
  <c r="P61" i="4"/>
  <c r="P60" i="4"/>
  <c r="P59" i="4"/>
  <c r="P56" i="4"/>
  <c r="P55" i="4"/>
  <c r="P54" i="4"/>
  <c r="P53" i="4"/>
  <c r="P52" i="4"/>
  <c r="P51" i="4"/>
  <c r="P50" i="4"/>
  <c r="P49" i="4"/>
  <c r="P48" i="4"/>
  <c r="P47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U624" i="4"/>
  <c r="U623" i="4"/>
  <c r="U622" i="4"/>
  <c r="U621" i="4"/>
  <c r="U620" i="4"/>
  <c r="U619" i="4"/>
  <c r="U618" i="4"/>
  <c r="U617" i="4"/>
  <c r="U616" i="4"/>
  <c r="U615" i="4"/>
  <c r="U614" i="4"/>
  <c r="U613" i="4"/>
  <c r="U612" i="4"/>
  <c r="U611" i="4"/>
  <c r="U610" i="4"/>
  <c r="U609" i="4"/>
  <c r="U608" i="4"/>
  <c r="U607" i="4"/>
  <c r="U606" i="4"/>
  <c r="U605" i="4"/>
  <c r="U604" i="4"/>
  <c r="U603" i="4"/>
  <c r="U602" i="4"/>
  <c r="U601" i="4"/>
  <c r="U600" i="4"/>
  <c r="U599" i="4"/>
  <c r="U598" i="4"/>
  <c r="U597" i="4"/>
  <c r="U596" i="4"/>
  <c r="U595" i="4"/>
  <c r="U594" i="4"/>
  <c r="U593" i="4"/>
  <c r="U592" i="4"/>
  <c r="U591" i="4"/>
  <c r="U590" i="4"/>
  <c r="U585" i="4"/>
  <c r="U584" i="4"/>
  <c r="U583" i="4"/>
  <c r="U582" i="4"/>
  <c r="U581" i="4"/>
  <c r="U580" i="4"/>
  <c r="U577" i="4"/>
  <c r="U576" i="4"/>
  <c r="U575" i="4"/>
  <c r="U574" i="4"/>
  <c r="U573" i="4"/>
  <c r="U572" i="4"/>
  <c r="U571" i="4"/>
  <c r="U570" i="4"/>
  <c r="U569" i="4"/>
  <c r="U568" i="4"/>
  <c r="U567" i="4"/>
  <c r="U566" i="4"/>
  <c r="U565" i="4"/>
  <c r="U564" i="4"/>
  <c r="U563" i="4"/>
  <c r="U562" i="4"/>
  <c r="U561" i="4"/>
  <c r="U560" i="4"/>
  <c r="U559" i="4"/>
  <c r="U558" i="4"/>
  <c r="U557" i="4"/>
  <c r="U556" i="4"/>
  <c r="U555" i="4"/>
  <c r="U554" i="4"/>
  <c r="U553" i="4"/>
  <c r="U552" i="4"/>
  <c r="U551" i="4"/>
  <c r="U550" i="4"/>
  <c r="U549" i="4"/>
  <c r="U548" i="4"/>
  <c r="U547" i="4"/>
  <c r="U544" i="4"/>
  <c r="U543" i="4"/>
  <c r="U542" i="4"/>
  <c r="U541" i="4"/>
  <c r="U540" i="4"/>
  <c r="U539" i="4"/>
  <c r="U538" i="4"/>
  <c r="U537" i="4"/>
  <c r="U536" i="4"/>
  <c r="U535" i="4"/>
  <c r="U534" i="4"/>
  <c r="U533" i="4"/>
  <c r="U530" i="4"/>
  <c r="U529" i="4"/>
  <c r="U528" i="4"/>
  <c r="U527" i="4"/>
  <c r="U526" i="4"/>
  <c r="U525" i="4"/>
  <c r="U524" i="4"/>
  <c r="U523" i="4"/>
  <c r="U522" i="4"/>
  <c r="U521" i="4"/>
  <c r="U520" i="4"/>
  <c r="U519" i="4"/>
  <c r="U518" i="4"/>
  <c r="U517" i="4"/>
  <c r="U516" i="4"/>
  <c r="U515" i="4"/>
  <c r="U514" i="4"/>
  <c r="U513" i="4"/>
  <c r="U512" i="4"/>
  <c r="U511" i="4"/>
  <c r="U510" i="4"/>
  <c r="U509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4" i="4"/>
  <c r="U483" i="4"/>
  <c r="U482" i="4"/>
  <c r="U481" i="4"/>
  <c r="U480" i="4"/>
  <c r="U479" i="4"/>
  <c r="U478" i="4"/>
  <c r="U475" i="4"/>
  <c r="U472" i="4"/>
  <c r="U471" i="4"/>
  <c r="U470" i="4"/>
  <c r="U467" i="4"/>
  <c r="U466" i="4"/>
  <c r="U465" i="4"/>
  <c r="U460" i="4"/>
  <c r="U455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2" i="4"/>
  <c r="U411" i="4"/>
  <c r="U410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79" i="4"/>
  <c r="U378" i="4"/>
  <c r="U377" i="4"/>
  <c r="U376" i="4"/>
  <c r="U375" i="4"/>
  <c r="U374" i="4"/>
  <c r="U373" i="4"/>
  <c r="U372" i="4"/>
  <c r="U371" i="4"/>
  <c r="U370" i="4"/>
  <c r="U367" i="4"/>
  <c r="U366" i="4"/>
  <c r="U365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3" i="4"/>
  <c r="U342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6" i="4"/>
  <c r="U265" i="4"/>
  <c r="U264" i="4"/>
  <c r="U263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3" i="4"/>
  <c r="U230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3" i="4"/>
  <c r="U200" i="4"/>
  <c r="U199" i="4"/>
  <c r="U198" i="4"/>
  <c r="U197" i="4"/>
  <c r="U196" i="4"/>
  <c r="U195" i="4"/>
  <c r="U192" i="4"/>
  <c r="U191" i="4"/>
  <c r="U190" i="4"/>
  <c r="U189" i="4"/>
  <c r="U188" i="4"/>
  <c r="U184" i="4"/>
  <c r="U183" i="4"/>
  <c r="U182" i="4"/>
  <c r="U181" i="4"/>
  <c r="U180" i="4"/>
  <c r="U179" i="4"/>
  <c r="U178" i="4"/>
  <c r="U177" i="4"/>
  <c r="U176" i="4"/>
  <c r="U175" i="4"/>
  <c r="U172" i="4"/>
  <c r="U171" i="4"/>
  <c r="U170" i="4"/>
  <c r="U169" i="4"/>
  <c r="U168" i="4"/>
  <c r="U165" i="4"/>
  <c r="U164" i="4"/>
  <c r="U163" i="4"/>
  <c r="U162" i="4"/>
  <c r="U161" i="4"/>
  <c r="U160" i="4"/>
  <c r="U159" i="4"/>
  <c r="U155" i="4"/>
  <c r="U154" i="4"/>
  <c r="U153" i="4"/>
  <c r="U152" i="4"/>
  <c r="U149" i="4"/>
  <c r="U148" i="4"/>
  <c r="U147" i="4"/>
  <c r="U146" i="4"/>
  <c r="U145" i="4"/>
  <c r="U140" i="4"/>
  <c r="U137" i="4"/>
  <c r="U134" i="4"/>
  <c r="U131" i="4"/>
  <c r="U130" i="4"/>
  <c r="U129" i="4"/>
  <c r="U128" i="4"/>
  <c r="U123" i="4"/>
  <c r="U122" i="4"/>
  <c r="U118" i="4"/>
  <c r="U117" i="4"/>
  <c r="U116" i="4"/>
  <c r="U111" i="4"/>
  <c r="U106" i="4"/>
  <c r="U105" i="4"/>
  <c r="U99" i="4"/>
  <c r="U96" i="4"/>
  <c r="U95" i="4"/>
  <c r="U94" i="4"/>
  <c r="U90" i="4"/>
  <c r="U89" i="4"/>
  <c r="U88" i="4"/>
  <c r="U87" i="4"/>
  <c r="U78" i="4"/>
  <c r="U73" i="4"/>
  <c r="U72" i="4"/>
  <c r="U71" i="4"/>
  <c r="U70" i="4"/>
  <c r="U69" i="4"/>
  <c r="U68" i="4"/>
  <c r="U65" i="4"/>
  <c r="U64" i="4"/>
  <c r="U61" i="4"/>
  <c r="U60" i="4"/>
  <c r="U59" i="4"/>
  <c r="U56" i="4"/>
  <c r="U55" i="4"/>
  <c r="U54" i="4"/>
  <c r="U53" i="4"/>
  <c r="U52" i="4"/>
  <c r="U51" i="4"/>
  <c r="U50" i="4"/>
  <c r="U49" i="4"/>
  <c r="U48" i="4"/>
  <c r="U47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151" i="4"/>
  <c r="O151" i="4" s="1"/>
  <c r="P151" i="4"/>
  <c r="AL8" i="4" l="1"/>
  <c r="AL5" i="4" s="1"/>
  <c r="B150" i="4" l="1"/>
  <c r="B151" i="4"/>
  <c r="U414" i="4" l="1"/>
  <c r="O414" i="4" s="1"/>
  <c r="R414" i="4"/>
  <c r="Q414" i="4"/>
  <c r="P414" i="4"/>
  <c r="B413" i="4"/>
  <c r="B414" i="4"/>
  <c r="U409" i="4"/>
  <c r="O409" i="4" s="1"/>
  <c r="R409" i="4"/>
  <c r="Q409" i="4"/>
  <c r="P409" i="4"/>
  <c r="B408" i="4"/>
  <c r="B409" i="4"/>
  <c r="U588" i="4" l="1"/>
  <c r="O588" i="4" s="1"/>
  <c r="R588" i="4"/>
  <c r="Q588" i="4"/>
  <c r="P588" i="4"/>
  <c r="U587" i="4"/>
  <c r="R587" i="4"/>
  <c r="Q587" i="4"/>
  <c r="P587" i="4"/>
  <c r="B588" i="4"/>
  <c r="B587" i="4"/>
  <c r="O587" i="4" l="1"/>
  <c r="AG589" i="4" l="1"/>
  <c r="AC589" i="4"/>
  <c r="Y589" i="4"/>
  <c r="R589" i="4"/>
  <c r="Q589" i="4"/>
  <c r="P589" i="4"/>
  <c r="O590" i="4"/>
  <c r="O591" i="4"/>
  <c r="O592" i="4"/>
  <c r="U589" i="4"/>
  <c r="B586" i="4"/>
  <c r="B589" i="4"/>
  <c r="O589" i="4" l="1"/>
  <c r="AG83" i="4" l="1"/>
  <c r="AG82" i="4"/>
  <c r="AG81" i="4"/>
  <c r="AC83" i="4"/>
  <c r="AC82" i="4"/>
  <c r="AC81" i="4"/>
  <c r="Y83" i="4"/>
  <c r="Y82" i="4"/>
  <c r="Y81" i="4"/>
  <c r="U83" i="4"/>
  <c r="R83" i="4"/>
  <c r="Q83" i="4"/>
  <c r="P83" i="4"/>
  <c r="B83" i="4"/>
  <c r="O83" i="4" l="1"/>
  <c r="R474" i="4"/>
  <c r="Q474" i="4"/>
  <c r="P474" i="4"/>
  <c r="R469" i="4"/>
  <c r="Q469" i="4"/>
  <c r="P469" i="4"/>
  <c r="R488" i="4"/>
  <c r="Q488" i="4"/>
  <c r="P488" i="4"/>
  <c r="B167" i="4"/>
  <c r="B158" i="4"/>
  <c r="R158" i="4"/>
  <c r="Q158" i="4"/>
  <c r="P158" i="4"/>
  <c r="R120" i="4"/>
  <c r="Q120" i="4"/>
  <c r="P120" i="4"/>
  <c r="R102" i="4"/>
  <c r="Q102" i="4"/>
  <c r="P102" i="4"/>
  <c r="R92" i="4"/>
  <c r="Q92" i="4"/>
  <c r="P92" i="4"/>
  <c r="R86" i="4"/>
  <c r="Q86" i="4"/>
  <c r="P86" i="4"/>
  <c r="R85" i="4"/>
  <c r="Q85" i="4"/>
  <c r="P85" i="4"/>
  <c r="R82" i="4"/>
  <c r="Q82" i="4"/>
  <c r="P82" i="4"/>
  <c r="R81" i="4"/>
  <c r="Q81" i="4"/>
  <c r="P81" i="4"/>
  <c r="R77" i="4"/>
  <c r="Q77" i="4"/>
  <c r="P77" i="4"/>
  <c r="R283" i="4"/>
  <c r="Q283" i="4"/>
  <c r="P283" i="4"/>
  <c r="O283" i="4"/>
  <c r="R167" i="4"/>
  <c r="Q167" i="4"/>
  <c r="P167" i="4"/>
  <c r="AG136" i="4"/>
  <c r="AC136" i="4"/>
  <c r="Y136" i="4"/>
  <c r="U136" i="4"/>
  <c r="Q136" i="4"/>
  <c r="P136" i="4"/>
  <c r="B135" i="4"/>
  <c r="B136" i="4"/>
  <c r="O136" i="4" l="1"/>
  <c r="AG579" i="4" l="1"/>
  <c r="AC579" i="4"/>
  <c r="R579" i="4"/>
  <c r="Q579" i="4"/>
  <c r="P579" i="4"/>
  <c r="Y579" i="4"/>
  <c r="U579" i="4"/>
  <c r="B578" i="4"/>
  <c r="B579" i="4"/>
  <c r="Q268" i="4"/>
  <c r="R235" i="4"/>
  <c r="Q235" i="4"/>
  <c r="P235" i="4"/>
  <c r="AG232" i="4"/>
  <c r="AG235" i="4"/>
  <c r="U235" i="4"/>
  <c r="Y235" i="4"/>
  <c r="B234" i="4"/>
  <c r="B235" i="4"/>
  <c r="O579" i="4" l="1"/>
  <c r="O235" i="4"/>
  <c r="B232" i="4"/>
  <c r="R232" i="4"/>
  <c r="Q232" i="4"/>
  <c r="P232" i="4"/>
  <c r="U232" i="4"/>
  <c r="Y232" i="4"/>
  <c r="B231" i="4"/>
  <c r="B186" i="4"/>
  <c r="O232" i="4" l="1"/>
  <c r="R186" i="4"/>
  <c r="Q186" i="4"/>
  <c r="P186" i="4"/>
  <c r="U186" i="4"/>
  <c r="O186" i="4" s="1"/>
  <c r="AG488" i="4" l="1"/>
  <c r="AC488" i="4"/>
  <c r="Y488" i="4"/>
  <c r="U488" i="4"/>
  <c r="B488" i="4"/>
  <c r="O488" i="4" l="1"/>
  <c r="Q341" i="4"/>
  <c r="Z319" i="4" l="1"/>
  <c r="AC228" i="4"/>
  <c r="Y228" i="4"/>
  <c r="P228" i="4"/>
  <c r="Q228" i="4"/>
  <c r="R228" i="4"/>
  <c r="U228" i="4"/>
  <c r="B228" i="4"/>
  <c r="O228" i="4" l="1"/>
  <c r="U120" i="4" l="1"/>
  <c r="O120" i="4" s="1"/>
  <c r="B120" i="4"/>
  <c r="U102" i="4"/>
  <c r="Y102" i="4"/>
  <c r="O102" i="4" l="1"/>
  <c r="B102" i="4"/>
  <c r="P46" i="4" l="1"/>
  <c r="Q46" i="4"/>
  <c r="R46" i="4"/>
  <c r="AG46" i="4"/>
  <c r="U81" i="4" l="1"/>
  <c r="O81" i="4" s="1"/>
  <c r="U82" i="4"/>
  <c r="O82" i="4" s="1"/>
  <c r="B82" i="4" l="1"/>
  <c r="B81" i="4"/>
  <c r="P453" i="4" l="1"/>
  <c r="P454" i="4"/>
  <c r="R453" i="4"/>
  <c r="R454" i="4"/>
  <c r="R452" i="4"/>
  <c r="Q454" i="4"/>
  <c r="Q453" i="4"/>
  <c r="Q452" i="4"/>
  <c r="U453" i="4"/>
  <c r="U454" i="4"/>
  <c r="AG453" i="4"/>
  <c r="AG454" i="4"/>
  <c r="AC453" i="4"/>
  <c r="AC454" i="4"/>
  <c r="AC452" i="4"/>
  <c r="Y453" i="4"/>
  <c r="Y454" i="4"/>
  <c r="Y452" i="4"/>
  <c r="R125" i="4"/>
  <c r="O453" i="4" l="1"/>
  <c r="O454" i="4"/>
  <c r="AG158" i="4" l="1"/>
  <c r="AC158" i="4"/>
  <c r="Y158" i="4"/>
  <c r="AB157" i="4"/>
  <c r="O158" i="4" l="1"/>
  <c r="B159" i="4"/>
  <c r="E159" i="4"/>
  <c r="F159" i="4"/>
  <c r="G159" i="4"/>
  <c r="H159" i="4"/>
  <c r="I159" i="4"/>
  <c r="J159" i="4"/>
  <c r="K159" i="4"/>
  <c r="L159" i="4"/>
  <c r="M159" i="4"/>
  <c r="N159" i="4"/>
  <c r="O159" i="4"/>
  <c r="S159" i="4"/>
  <c r="T159" i="4"/>
  <c r="B283" i="4" l="1"/>
  <c r="U167" i="4"/>
  <c r="O167" i="4" s="1"/>
  <c r="U85" i="4" l="1"/>
  <c r="O85" i="4" s="1"/>
  <c r="U86" i="4"/>
  <c r="O86" i="4" s="1"/>
  <c r="B85" i="4"/>
  <c r="B86" i="4"/>
  <c r="B76" i="4"/>
  <c r="B77" i="4"/>
  <c r="U76" i="4"/>
  <c r="U77" i="4"/>
  <c r="O77" i="4" s="1"/>
  <c r="B126" i="4" l="1"/>
  <c r="B127" i="4"/>
  <c r="B128" i="4"/>
  <c r="B129" i="4"/>
  <c r="B130" i="4"/>
  <c r="B131" i="4"/>
  <c r="B132" i="4"/>
  <c r="B133" i="4"/>
  <c r="B134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2" i="4"/>
  <c r="B153" i="4"/>
  <c r="B154" i="4"/>
  <c r="B155" i="4"/>
  <c r="B156" i="4"/>
  <c r="B157" i="4"/>
  <c r="B160" i="4"/>
  <c r="B161" i="4"/>
  <c r="B162" i="4"/>
  <c r="B163" i="4"/>
  <c r="B164" i="4"/>
  <c r="B165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9" i="4"/>
  <c r="B230" i="4"/>
  <c r="B233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10" i="4"/>
  <c r="B411" i="4"/>
  <c r="B412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80" i="4"/>
  <c r="B581" i="4"/>
  <c r="B582" i="4"/>
  <c r="B583" i="4"/>
  <c r="B584" i="4"/>
  <c r="B585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114" i="4"/>
  <c r="B115" i="4"/>
  <c r="B109" i="4"/>
  <c r="B110" i="4"/>
  <c r="B105" i="4"/>
  <c r="B106" i="4"/>
  <c r="B107" i="4"/>
  <c r="B108" i="4"/>
  <c r="B103" i="4"/>
  <c r="B104" i="4"/>
  <c r="B45" i="4"/>
  <c r="B46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U463" i="4" l="1"/>
  <c r="U464" i="4"/>
  <c r="U458" i="4"/>
  <c r="U459" i="4"/>
  <c r="U114" i="4"/>
  <c r="U115" i="4"/>
  <c r="U109" i="4"/>
  <c r="U110" i="4"/>
  <c r="U103" i="4"/>
  <c r="U104" i="4"/>
  <c r="U507" i="4"/>
  <c r="U508" i="4"/>
  <c r="U127" i="4"/>
  <c r="U45" i="4"/>
  <c r="U46" i="4"/>
  <c r="O46" i="4" s="1"/>
  <c r="R546" i="4" l="1"/>
  <c r="R532" i="4"/>
  <c r="R506" i="4"/>
  <c r="R489" i="4"/>
  <c r="R487" i="4"/>
  <c r="R486" i="4"/>
  <c r="R477" i="4"/>
  <c r="R462" i="4"/>
  <c r="R457" i="4"/>
  <c r="R381" i="4"/>
  <c r="R369" i="4"/>
  <c r="R364" i="4"/>
  <c r="R363" i="4"/>
  <c r="R345" i="4"/>
  <c r="R341" i="4"/>
  <c r="R319" i="4"/>
  <c r="R282" i="4"/>
  <c r="R268" i="4"/>
  <c r="R262" i="4"/>
  <c r="R229" i="4"/>
  <c r="R205" i="4"/>
  <c r="R202" i="4"/>
  <c r="R194" i="4"/>
  <c r="R187" i="4"/>
  <c r="R174" i="4"/>
  <c r="R157" i="4"/>
  <c r="R144" i="4"/>
  <c r="R143" i="4"/>
  <c r="R142" i="4"/>
  <c r="R139" i="4"/>
  <c r="R133" i="4"/>
  <c r="R121" i="4"/>
  <c r="R113" i="4"/>
  <c r="R108" i="4"/>
  <c r="R101" i="4"/>
  <c r="R93" i="4"/>
  <c r="R84" i="4"/>
  <c r="R80" i="4"/>
  <c r="R75" i="4"/>
  <c r="R63" i="4"/>
  <c r="R58" i="4"/>
  <c r="R44" i="4"/>
  <c r="R25" i="4"/>
  <c r="Q546" i="4"/>
  <c r="Q532" i="4"/>
  <c r="Q506" i="4"/>
  <c r="Q489" i="4"/>
  <c r="Q487" i="4"/>
  <c r="Q486" i="4"/>
  <c r="Q477" i="4"/>
  <c r="Q462" i="4"/>
  <c r="Q457" i="4"/>
  <c r="Q381" i="4"/>
  <c r="Q369" i="4"/>
  <c r="Q364" i="4"/>
  <c r="Q363" i="4"/>
  <c r="Q345" i="4"/>
  <c r="Q319" i="4"/>
  <c r="Q282" i="4"/>
  <c r="Q262" i="4"/>
  <c r="Q229" i="4"/>
  <c r="Q205" i="4"/>
  <c r="Q202" i="4"/>
  <c r="Q194" i="4"/>
  <c r="Q187" i="4"/>
  <c r="Q174" i="4"/>
  <c r="Q157" i="4"/>
  <c r="Q144" i="4"/>
  <c r="Q143" i="4"/>
  <c r="Q142" i="4"/>
  <c r="Q139" i="4"/>
  <c r="Q133" i="4"/>
  <c r="Q125" i="4"/>
  <c r="Q121" i="4"/>
  <c r="Q113" i="4"/>
  <c r="Q108" i="4"/>
  <c r="Q101" i="4"/>
  <c r="Q93" i="4"/>
  <c r="Q80" i="4"/>
  <c r="Q75" i="4"/>
  <c r="Q63" i="4"/>
  <c r="Q58" i="4"/>
  <c r="Q44" i="4"/>
  <c r="Q25" i="4"/>
  <c r="P546" i="4"/>
  <c r="P532" i="4"/>
  <c r="P506" i="4"/>
  <c r="P489" i="4"/>
  <c r="P487" i="4"/>
  <c r="P486" i="4"/>
  <c r="P477" i="4"/>
  <c r="P462" i="4"/>
  <c r="P457" i="4"/>
  <c r="P452" i="4"/>
  <c r="P381" i="4"/>
  <c r="P369" i="4"/>
  <c r="P364" i="4"/>
  <c r="P363" i="4"/>
  <c r="P345" i="4"/>
  <c r="P341" i="4"/>
  <c r="P319" i="4"/>
  <c r="P282" i="4"/>
  <c r="P268" i="4"/>
  <c r="P262" i="4"/>
  <c r="P229" i="4"/>
  <c r="P205" i="4"/>
  <c r="P202" i="4"/>
  <c r="P194" i="4"/>
  <c r="P187" i="4"/>
  <c r="P174" i="4"/>
  <c r="P157" i="4"/>
  <c r="P144" i="4"/>
  <c r="P143" i="4"/>
  <c r="P142" i="4"/>
  <c r="P139" i="4"/>
  <c r="P133" i="4"/>
  <c r="P125" i="4"/>
  <c r="P121" i="4"/>
  <c r="P113" i="4"/>
  <c r="P108" i="4"/>
  <c r="P101" i="4"/>
  <c r="P93" i="4"/>
  <c r="P84" i="4"/>
  <c r="P80" i="4"/>
  <c r="P75" i="4"/>
  <c r="P63" i="4"/>
  <c r="P58" i="4"/>
  <c r="P44" i="4"/>
  <c r="P25" i="4"/>
  <c r="AG546" i="4"/>
  <c r="AG532" i="4"/>
  <c r="AG506" i="4"/>
  <c r="AG489" i="4"/>
  <c r="AG487" i="4"/>
  <c r="AG486" i="4"/>
  <c r="AG477" i="4"/>
  <c r="AG474" i="4"/>
  <c r="AG469" i="4"/>
  <c r="AG462" i="4"/>
  <c r="AG457" i="4"/>
  <c r="AG452" i="4"/>
  <c r="AG381" i="4"/>
  <c r="AG369" i="4"/>
  <c r="AG364" i="4"/>
  <c r="AG363" i="4"/>
  <c r="AG345" i="4"/>
  <c r="AG341" i="4"/>
  <c r="AG319" i="4"/>
  <c r="AG282" i="4"/>
  <c r="AG268" i="4"/>
  <c r="AG262" i="4"/>
  <c r="AG229" i="4"/>
  <c r="AG205" i="4"/>
  <c r="AG202" i="4"/>
  <c r="AG194" i="4"/>
  <c r="AG187" i="4"/>
  <c r="AG174" i="4"/>
  <c r="AG157" i="4"/>
  <c r="AG144" i="4"/>
  <c r="AG143" i="4"/>
  <c r="AG142" i="4"/>
  <c r="AG139" i="4"/>
  <c r="AG133" i="4"/>
  <c r="AG125" i="4"/>
  <c r="AG121" i="4"/>
  <c r="AG113" i="4"/>
  <c r="AG108" i="4"/>
  <c r="AG101" i="4"/>
  <c r="AG98" i="4"/>
  <c r="AG93" i="4"/>
  <c r="AG92" i="4"/>
  <c r="AG84" i="4"/>
  <c r="AG67" i="4"/>
  <c r="AG63" i="4"/>
  <c r="AG58" i="4"/>
  <c r="AG44" i="4"/>
  <c r="AG25" i="4"/>
  <c r="AC546" i="4"/>
  <c r="AC532" i="4"/>
  <c r="AC506" i="4"/>
  <c r="AC489" i="4"/>
  <c r="AC487" i="4"/>
  <c r="AC486" i="4"/>
  <c r="AC477" i="4"/>
  <c r="AC474" i="4"/>
  <c r="AC469" i="4"/>
  <c r="AC462" i="4"/>
  <c r="AC457" i="4"/>
  <c r="AC381" i="4"/>
  <c r="AC369" i="4"/>
  <c r="AC364" i="4"/>
  <c r="AC363" i="4"/>
  <c r="AC345" i="4"/>
  <c r="AC341" i="4"/>
  <c r="AC319" i="4"/>
  <c r="AC282" i="4"/>
  <c r="AC268" i="4"/>
  <c r="AC262" i="4"/>
  <c r="AC229" i="4"/>
  <c r="AC205" i="4"/>
  <c r="AC202" i="4"/>
  <c r="AC194" i="4"/>
  <c r="AC187" i="4"/>
  <c r="AC174" i="4"/>
  <c r="AC157" i="4"/>
  <c r="AC144" i="4"/>
  <c r="AC143" i="4"/>
  <c r="AC142" i="4"/>
  <c r="AC139" i="4"/>
  <c r="AC133" i="4"/>
  <c r="AC125" i="4"/>
  <c r="AC121" i="4"/>
  <c r="AC113" i="4"/>
  <c r="AC108" i="4"/>
  <c r="AC101" i="4"/>
  <c r="AC98" i="4"/>
  <c r="AC93" i="4"/>
  <c r="AC92" i="4"/>
  <c r="AC84" i="4"/>
  <c r="AC67" i="4"/>
  <c r="AC63" i="4"/>
  <c r="AC58" i="4"/>
  <c r="AC44" i="4"/>
  <c r="AC25" i="4"/>
  <c r="Y546" i="4"/>
  <c r="Y532" i="4"/>
  <c r="Y506" i="4"/>
  <c r="Y489" i="4"/>
  <c r="Y487" i="4"/>
  <c r="Y486" i="4"/>
  <c r="Y477" i="4"/>
  <c r="Y474" i="4"/>
  <c r="Y469" i="4"/>
  <c r="Y462" i="4"/>
  <c r="Y457" i="4"/>
  <c r="Y381" i="4"/>
  <c r="Y369" i="4"/>
  <c r="Y364" i="4"/>
  <c r="Y363" i="4"/>
  <c r="Y345" i="4"/>
  <c r="Y341" i="4"/>
  <c r="Y319" i="4"/>
  <c r="Y282" i="4"/>
  <c r="Y268" i="4"/>
  <c r="Y262" i="4"/>
  <c r="Y229" i="4"/>
  <c r="Y205" i="4"/>
  <c r="Y202" i="4"/>
  <c r="Y194" i="4"/>
  <c r="Y187" i="4"/>
  <c r="Y174" i="4"/>
  <c r="Y157" i="4"/>
  <c r="Y144" i="4"/>
  <c r="Y143" i="4"/>
  <c r="Y142" i="4"/>
  <c r="Y139" i="4"/>
  <c r="Y133" i="4"/>
  <c r="Y125" i="4"/>
  <c r="Y121" i="4"/>
  <c r="Y113" i="4"/>
  <c r="Y108" i="4"/>
  <c r="Y101" i="4"/>
  <c r="Y98" i="4"/>
  <c r="Y93" i="4"/>
  <c r="Y92" i="4"/>
  <c r="Y84" i="4"/>
  <c r="Y67" i="4"/>
  <c r="Y63" i="4"/>
  <c r="Y58" i="4"/>
  <c r="Y44" i="4"/>
  <c r="Y25" i="4"/>
  <c r="U546" i="4"/>
  <c r="U532" i="4"/>
  <c r="U506" i="4"/>
  <c r="U489" i="4"/>
  <c r="U487" i="4"/>
  <c r="U486" i="4"/>
  <c r="U477" i="4"/>
  <c r="U474" i="4"/>
  <c r="U469" i="4"/>
  <c r="U462" i="4"/>
  <c r="U457" i="4"/>
  <c r="U452" i="4"/>
  <c r="U381" i="4"/>
  <c r="U369" i="4"/>
  <c r="U364" i="4"/>
  <c r="U363" i="4"/>
  <c r="U345" i="4"/>
  <c r="U341" i="4"/>
  <c r="U319" i="4"/>
  <c r="U282" i="4"/>
  <c r="U268" i="4"/>
  <c r="U262" i="4"/>
  <c r="U229" i="4"/>
  <c r="U205" i="4"/>
  <c r="U202" i="4"/>
  <c r="U194" i="4"/>
  <c r="U187" i="4"/>
  <c r="U174" i="4"/>
  <c r="U157" i="4"/>
  <c r="U144" i="4"/>
  <c r="U143" i="4"/>
  <c r="U142" i="4"/>
  <c r="U139" i="4"/>
  <c r="U133" i="4"/>
  <c r="U125" i="4"/>
  <c r="U121" i="4"/>
  <c r="U113" i="4"/>
  <c r="U108" i="4"/>
  <c r="U101" i="4"/>
  <c r="U93" i="4"/>
  <c r="U92" i="4"/>
  <c r="U84" i="4"/>
  <c r="U80" i="4"/>
  <c r="U75" i="4"/>
  <c r="U63" i="4"/>
  <c r="U58" i="4"/>
  <c r="U44" i="4"/>
  <c r="U25" i="4"/>
  <c r="U24" i="4"/>
  <c r="O92" i="4" l="1"/>
  <c r="O469" i="4"/>
  <c r="O474" i="4"/>
  <c r="O489" i="4"/>
  <c r="O452" i="4"/>
  <c r="O25" i="4"/>
  <c r="O63" i="4"/>
  <c r="O58" i="4"/>
  <c r="O121" i="4"/>
  <c r="O205" i="4"/>
  <c r="O282" i="4"/>
  <c r="O341" i="4"/>
  <c r="O381" i="4"/>
  <c r="O477" i="4"/>
  <c r="O546" i="4"/>
  <c r="O108" i="4"/>
  <c r="O194" i="4"/>
  <c r="O262" i="4"/>
  <c r="O369" i="4"/>
  <c r="O506" i="4"/>
  <c r="O133" i="4"/>
  <c r="O174" i="4"/>
  <c r="O457" i="4"/>
  <c r="O187" i="4"/>
  <c r="O462" i="4"/>
  <c r="O157" i="4"/>
  <c r="O345" i="4"/>
  <c r="O101" i="4"/>
  <c r="O139" i="4"/>
  <c r="O75" i="4"/>
  <c r="O125" i="4"/>
  <c r="O229" i="4"/>
  <c r="O319" i="4"/>
  <c r="O44" i="4"/>
  <c r="O113" i="4"/>
  <c r="O202" i="4"/>
  <c r="O268" i="4"/>
  <c r="O532" i="4"/>
  <c r="O487" i="4"/>
  <c r="O486" i="4"/>
  <c r="O363" i="4"/>
  <c r="O143" i="4"/>
  <c r="O80" i="4"/>
  <c r="O84" i="4"/>
  <c r="O144" i="4"/>
  <c r="O142" i="4"/>
  <c r="O364" i="4"/>
  <c r="O93" i="4"/>
  <c r="B47" i="4" l="1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8" i="4"/>
  <c r="B79" i="4"/>
  <c r="B80" i="4"/>
  <c r="B84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11" i="4"/>
  <c r="B112" i="4"/>
  <c r="B113" i="4"/>
  <c r="B116" i="4"/>
  <c r="B117" i="4"/>
  <c r="B118" i="4"/>
  <c r="B119" i="4"/>
  <c r="B121" i="4"/>
  <c r="B122" i="4"/>
  <c r="B123" i="4"/>
  <c r="B124" i="4"/>
  <c r="B125" i="4"/>
  <c r="B10" i="4"/>
  <c r="F341" i="4" l="1"/>
  <c r="E341" i="4"/>
  <c r="F585" i="4"/>
  <c r="F598" i="4"/>
  <c r="F617" i="4"/>
  <c r="F308" i="4"/>
  <c r="F111" i="4"/>
  <c r="F13" i="4"/>
  <c r="F317" i="4"/>
  <c r="F96" i="4"/>
  <c r="F131" i="4"/>
  <c r="F155" i="4"/>
  <c r="F78" i="4"/>
  <c r="F484" i="4"/>
  <c r="F137" i="4"/>
  <c r="F361" i="4"/>
  <c r="F556" i="4"/>
  <c r="F554" i="4"/>
  <c r="F70" i="4"/>
  <c r="F553" i="4"/>
  <c r="F504" i="4"/>
  <c r="F375" i="4"/>
  <c r="F583" i="4"/>
  <c r="F616" i="4"/>
  <c r="F73" i="4"/>
  <c r="F99" i="4"/>
  <c r="F357" i="4"/>
  <c r="F200" i="4"/>
  <c r="F522" i="4"/>
  <c r="F523" i="4"/>
  <c r="F472" i="4"/>
  <c r="F19" i="4"/>
  <c r="F31" i="4"/>
  <c r="F478" i="4"/>
  <c r="F36" i="4"/>
  <c r="F555" i="4"/>
  <c r="F377" i="4"/>
  <c r="F378" i="4"/>
  <c r="F168" i="4"/>
  <c r="F221" i="4"/>
  <c r="F549" i="4"/>
  <c r="F355" i="4"/>
  <c r="F544" i="4"/>
  <c r="F302" i="4"/>
  <c r="F14" i="4"/>
  <c r="F12" i="4"/>
  <c r="F15" i="4"/>
  <c r="F16" i="4"/>
  <c r="F17" i="4"/>
  <c r="F18" i="4"/>
  <c r="F20" i="4"/>
  <c r="F21" i="4"/>
  <c r="F22" i="4"/>
  <c r="F23" i="4"/>
  <c r="F26" i="4"/>
  <c r="F27" i="4"/>
  <c r="F28" i="4"/>
  <c r="F29" i="4"/>
  <c r="F30" i="4"/>
  <c r="F32" i="4"/>
  <c r="F33" i="4"/>
  <c r="F34" i="4"/>
  <c r="F35" i="4"/>
  <c r="F37" i="4"/>
  <c r="F38" i="4"/>
  <c r="F39" i="4"/>
  <c r="F40" i="4"/>
  <c r="F41" i="4"/>
  <c r="F42" i="4"/>
  <c r="F47" i="4"/>
  <c r="F48" i="4"/>
  <c r="F49" i="4"/>
  <c r="F50" i="4"/>
  <c r="F51" i="4"/>
  <c r="F52" i="4"/>
  <c r="F53" i="4"/>
  <c r="F54" i="4"/>
  <c r="F55" i="4"/>
  <c r="F56" i="4"/>
  <c r="F59" i="4"/>
  <c r="F60" i="4"/>
  <c r="F61" i="4"/>
  <c r="F65" i="4"/>
  <c r="F68" i="4"/>
  <c r="F69" i="4"/>
  <c r="F71" i="4"/>
  <c r="F72" i="4"/>
  <c r="F87" i="4"/>
  <c r="F88" i="4"/>
  <c r="F89" i="4"/>
  <c r="F90" i="4"/>
  <c r="F94" i="4"/>
  <c r="F95" i="4"/>
  <c r="F105" i="4"/>
  <c r="F106" i="4"/>
  <c r="F116" i="4"/>
  <c r="F117" i="4"/>
  <c r="F118" i="4"/>
  <c r="F122" i="4"/>
  <c r="F123" i="4"/>
  <c r="F128" i="4"/>
  <c r="F129" i="4"/>
  <c r="F130" i="4"/>
  <c r="F134" i="4"/>
  <c r="F140" i="4"/>
  <c r="F145" i="4"/>
  <c r="F146" i="4"/>
  <c r="F147" i="4"/>
  <c r="F148" i="4"/>
  <c r="F149" i="4"/>
  <c r="F152" i="4"/>
  <c r="F153" i="4"/>
  <c r="F154" i="4"/>
  <c r="F160" i="4"/>
  <c r="F161" i="4"/>
  <c r="F162" i="4"/>
  <c r="F163" i="4"/>
  <c r="F164" i="4"/>
  <c r="F165" i="4"/>
  <c r="F169" i="4"/>
  <c r="F170" i="4"/>
  <c r="F171" i="4"/>
  <c r="F172" i="4"/>
  <c r="F175" i="4"/>
  <c r="F176" i="4"/>
  <c r="F177" i="4"/>
  <c r="F178" i="4"/>
  <c r="F179" i="4"/>
  <c r="F180" i="4"/>
  <c r="F181" i="4"/>
  <c r="F182" i="4"/>
  <c r="F183" i="4"/>
  <c r="F184" i="4"/>
  <c r="F188" i="4"/>
  <c r="F189" i="4"/>
  <c r="F190" i="4"/>
  <c r="F191" i="4"/>
  <c r="F192" i="4"/>
  <c r="F195" i="4"/>
  <c r="F196" i="4"/>
  <c r="F197" i="4"/>
  <c r="F198" i="4"/>
  <c r="F199" i="4"/>
  <c r="F203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2" i="4"/>
  <c r="F223" i="4"/>
  <c r="F224" i="4"/>
  <c r="F225" i="4"/>
  <c r="F226" i="4"/>
  <c r="F230" i="4"/>
  <c r="F233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3" i="4"/>
  <c r="F264" i="4"/>
  <c r="F265" i="4"/>
  <c r="F266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3" i="4"/>
  <c r="F304" i="4"/>
  <c r="F305" i="4"/>
  <c r="F306" i="4"/>
  <c r="F307" i="4"/>
  <c r="F309" i="4"/>
  <c r="F310" i="4"/>
  <c r="F311" i="4"/>
  <c r="F312" i="4"/>
  <c r="F313" i="4"/>
  <c r="F314" i="4"/>
  <c r="F315" i="4"/>
  <c r="F316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2" i="4"/>
  <c r="F343" i="4"/>
  <c r="F346" i="4"/>
  <c r="F347" i="4"/>
  <c r="F348" i="4"/>
  <c r="F349" i="4"/>
  <c r="F350" i="4"/>
  <c r="F351" i="4"/>
  <c r="F352" i="4"/>
  <c r="F353" i="4"/>
  <c r="F354" i="4"/>
  <c r="F356" i="4"/>
  <c r="F358" i="4"/>
  <c r="F359" i="4"/>
  <c r="F360" i="4"/>
  <c r="F365" i="4"/>
  <c r="F366" i="4"/>
  <c r="F367" i="4"/>
  <c r="F370" i="4"/>
  <c r="F371" i="4"/>
  <c r="F372" i="4"/>
  <c r="F373" i="4"/>
  <c r="F374" i="4"/>
  <c r="F376" i="4"/>
  <c r="F379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10" i="4"/>
  <c r="F411" i="4"/>
  <c r="F412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5" i="4"/>
  <c r="F460" i="4"/>
  <c r="F465" i="4"/>
  <c r="F466" i="4"/>
  <c r="F467" i="4"/>
  <c r="F470" i="4"/>
  <c r="F471" i="4"/>
  <c r="F475" i="4"/>
  <c r="F479" i="4"/>
  <c r="F480" i="4"/>
  <c r="F481" i="4"/>
  <c r="F482" i="4"/>
  <c r="F483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4" i="4"/>
  <c r="F525" i="4"/>
  <c r="F526" i="4"/>
  <c r="F527" i="4"/>
  <c r="F528" i="4"/>
  <c r="F529" i="4"/>
  <c r="F530" i="4"/>
  <c r="F533" i="4"/>
  <c r="F534" i="4"/>
  <c r="F535" i="4"/>
  <c r="F536" i="4"/>
  <c r="F537" i="4"/>
  <c r="F538" i="4"/>
  <c r="F539" i="4"/>
  <c r="F540" i="4"/>
  <c r="F541" i="4"/>
  <c r="F542" i="4"/>
  <c r="F543" i="4"/>
  <c r="F547" i="4"/>
  <c r="F548" i="4"/>
  <c r="F550" i="4"/>
  <c r="F551" i="4"/>
  <c r="F552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6" i="4"/>
  <c r="F577" i="4"/>
  <c r="F580" i="4"/>
  <c r="F581" i="4"/>
  <c r="F582" i="4"/>
  <c r="F584" i="4"/>
  <c r="F590" i="4"/>
  <c r="F591" i="4"/>
  <c r="F592" i="4"/>
  <c r="F593" i="4"/>
  <c r="F594" i="4"/>
  <c r="F595" i="4"/>
  <c r="F596" i="4"/>
  <c r="F597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8" i="4"/>
  <c r="F619" i="4"/>
  <c r="F620" i="4"/>
  <c r="F621" i="4"/>
  <c r="F622" i="4"/>
  <c r="F623" i="4"/>
  <c r="F624" i="4"/>
  <c r="F11" i="4"/>
  <c r="F575" i="4"/>
  <c r="F64" i="4"/>
  <c r="F10" i="4"/>
  <c r="E585" i="4"/>
  <c r="E598" i="4"/>
  <c r="E617" i="4"/>
  <c r="E308" i="4"/>
  <c r="E111" i="4"/>
  <c r="E13" i="4"/>
  <c r="E317" i="4"/>
  <c r="E96" i="4"/>
  <c r="E131" i="4"/>
  <c r="E155" i="4"/>
  <c r="E78" i="4"/>
  <c r="E484" i="4"/>
  <c r="E137" i="4"/>
  <c r="E361" i="4"/>
  <c r="E556" i="4"/>
  <c r="E554" i="4"/>
  <c r="E70" i="4"/>
  <c r="E553" i="4"/>
  <c r="E504" i="4"/>
  <c r="E375" i="4"/>
  <c r="E583" i="4"/>
  <c r="E616" i="4"/>
  <c r="E73" i="4"/>
  <c r="E99" i="4"/>
  <c r="E357" i="4"/>
  <c r="E200" i="4"/>
  <c r="E522" i="4"/>
  <c r="E523" i="4"/>
  <c r="E472" i="4"/>
  <c r="E19" i="4"/>
  <c r="E31" i="4"/>
  <c r="E478" i="4"/>
  <c r="E36" i="4"/>
  <c r="E555" i="4"/>
  <c r="E377" i="4"/>
  <c r="E378" i="4"/>
  <c r="E168" i="4"/>
  <c r="E221" i="4"/>
  <c r="E549" i="4"/>
  <c r="E355" i="4"/>
  <c r="E544" i="4"/>
  <c r="E302" i="4"/>
  <c r="E14" i="4"/>
  <c r="E12" i="4"/>
  <c r="E15" i="4"/>
  <c r="E16" i="4"/>
  <c r="E17" i="4"/>
  <c r="E18" i="4"/>
  <c r="E20" i="4"/>
  <c r="E21" i="4"/>
  <c r="E22" i="4"/>
  <c r="E23" i="4"/>
  <c r="E26" i="4"/>
  <c r="E27" i="4"/>
  <c r="E28" i="4"/>
  <c r="E29" i="4"/>
  <c r="E30" i="4"/>
  <c r="E32" i="4"/>
  <c r="E33" i="4"/>
  <c r="E34" i="4"/>
  <c r="E35" i="4"/>
  <c r="E37" i="4"/>
  <c r="E38" i="4"/>
  <c r="E39" i="4"/>
  <c r="E40" i="4"/>
  <c r="E41" i="4"/>
  <c r="E42" i="4"/>
  <c r="E47" i="4"/>
  <c r="E48" i="4"/>
  <c r="E49" i="4"/>
  <c r="E50" i="4"/>
  <c r="E51" i="4"/>
  <c r="E52" i="4"/>
  <c r="E53" i="4"/>
  <c r="E54" i="4"/>
  <c r="E55" i="4"/>
  <c r="E56" i="4"/>
  <c r="E59" i="4"/>
  <c r="E60" i="4"/>
  <c r="E61" i="4"/>
  <c r="E65" i="4"/>
  <c r="E68" i="4"/>
  <c r="E69" i="4"/>
  <c r="E71" i="4"/>
  <c r="E72" i="4"/>
  <c r="E87" i="4"/>
  <c r="E88" i="4"/>
  <c r="E89" i="4"/>
  <c r="E90" i="4"/>
  <c r="E94" i="4"/>
  <c r="E95" i="4"/>
  <c r="E105" i="4"/>
  <c r="E106" i="4"/>
  <c r="E116" i="4"/>
  <c r="E117" i="4"/>
  <c r="E118" i="4"/>
  <c r="E122" i="4"/>
  <c r="E123" i="4"/>
  <c r="E128" i="4"/>
  <c r="E129" i="4"/>
  <c r="E130" i="4"/>
  <c r="E134" i="4"/>
  <c r="E140" i="4"/>
  <c r="E145" i="4"/>
  <c r="E146" i="4"/>
  <c r="E147" i="4"/>
  <c r="E148" i="4"/>
  <c r="E149" i="4"/>
  <c r="E152" i="4"/>
  <c r="E153" i="4"/>
  <c r="E154" i="4"/>
  <c r="E160" i="4"/>
  <c r="E161" i="4"/>
  <c r="E162" i="4"/>
  <c r="E163" i="4"/>
  <c r="E164" i="4"/>
  <c r="E165" i="4"/>
  <c r="E169" i="4"/>
  <c r="E170" i="4"/>
  <c r="E171" i="4"/>
  <c r="E172" i="4"/>
  <c r="E175" i="4"/>
  <c r="E176" i="4"/>
  <c r="E177" i="4"/>
  <c r="E178" i="4"/>
  <c r="E179" i="4"/>
  <c r="E180" i="4"/>
  <c r="E181" i="4"/>
  <c r="E182" i="4"/>
  <c r="E183" i="4"/>
  <c r="E184" i="4"/>
  <c r="E188" i="4"/>
  <c r="E189" i="4"/>
  <c r="E190" i="4"/>
  <c r="E191" i="4"/>
  <c r="E192" i="4"/>
  <c r="E195" i="4"/>
  <c r="E196" i="4"/>
  <c r="E197" i="4"/>
  <c r="E198" i="4"/>
  <c r="E199" i="4"/>
  <c r="E203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2" i="4"/>
  <c r="E223" i="4"/>
  <c r="E224" i="4"/>
  <c r="E225" i="4"/>
  <c r="E226" i="4"/>
  <c r="E230" i="4"/>
  <c r="E233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3" i="4"/>
  <c r="E264" i="4"/>
  <c r="E265" i="4"/>
  <c r="E266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3" i="4"/>
  <c r="E304" i="4"/>
  <c r="E305" i="4"/>
  <c r="E306" i="4"/>
  <c r="E307" i="4"/>
  <c r="E309" i="4"/>
  <c r="E310" i="4"/>
  <c r="E311" i="4"/>
  <c r="E312" i="4"/>
  <c r="E313" i="4"/>
  <c r="E314" i="4"/>
  <c r="E315" i="4"/>
  <c r="E316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2" i="4"/>
  <c r="E343" i="4"/>
  <c r="E346" i="4"/>
  <c r="E347" i="4"/>
  <c r="E348" i="4"/>
  <c r="E349" i="4"/>
  <c r="E350" i="4"/>
  <c r="E351" i="4"/>
  <c r="E352" i="4"/>
  <c r="E353" i="4"/>
  <c r="E354" i="4"/>
  <c r="E356" i="4"/>
  <c r="E358" i="4"/>
  <c r="E359" i="4"/>
  <c r="E360" i="4"/>
  <c r="E365" i="4"/>
  <c r="E366" i="4"/>
  <c r="E367" i="4"/>
  <c r="E370" i="4"/>
  <c r="E371" i="4"/>
  <c r="E372" i="4"/>
  <c r="E373" i="4"/>
  <c r="E374" i="4"/>
  <c r="E376" i="4"/>
  <c r="E379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10" i="4"/>
  <c r="E411" i="4"/>
  <c r="E412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5" i="4"/>
  <c r="E460" i="4"/>
  <c r="E465" i="4"/>
  <c r="E466" i="4"/>
  <c r="E467" i="4"/>
  <c r="E470" i="4"/>
  <c r="E471" i="4"/>
  <c r="E475" i="4"/>
  <c r="E479" i="4"/>
  <c r="E480" i="4"/>
  <c r="E481" i="4"/>
  <c r="E482" i="4"/>
  <c r="E483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4" i="4"/>
  <c r="E525" i="4"/>
  <c r="E526" i="4"/>
  <c r="E527" i="4"/>
  <c r="E528" i="4"/>
  <c r="E529" i="4"/>
  <c r="E530" i="4"/>
  <c r="E533" i="4"/>
  <c r="E534" i="4"/>
  <c r="E535" i="4"/>
  <c r="E536" i="4"/>
  <c r="E537" i="4"/>
  <c r="E538" i="4"/>
  <c r="E539" i="4"/>
  <c r="E540" i="4"/>
  <c r="E541" i="4"/>
  <c r="E542" i="4"/>
  <c r="E543" i="4"/>
  <c r="E547" i="4"/>
  <c r="E548" i="4"/>
  <c r="E550" i="4"/>
  <c r="E551" i="4"/>
  <c r="E552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6" i="4"/>
  <c r="E577" i="4"/>
  <c r="E580" i="4"/>
  <c r="E581" i="4"/>
  <c r="E582" i="4"/>
  <c r="E584" i="4"/>
  <c r="E590" i="4"/>
  <c r="E591" i="4"/>
  <c r="E592" i="4"/>
  <c r="E593" i="4"/>
  <c r="E594" i="4"/>
  <c r="E595" i="4"/>
  <c r="E596" i="4"/>
  <c r="E597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8" i="4"/>
  <c r="E619" i="4"/>
  <c r="E620" i="4"/>
  <c r="E621" i="4"/>
  <c r="E622" i="4"/>
  <c r="E623" i="4"/>
  <c r="E624" i="4"/>
  <c r="E11" i="4"/>
  <c r="E575" i="4"/>
  <c r="E64" i="4"/>
  <c r="E10" i="4"/>
  <c r="AC624" i="4"/>
  <c r="T585" i="4"/>
  <c r="T598" i="4"/>
  <c r="T617" i="4"/>
  <c r="T308" i="4"/>
  <c r="T111" i="4"/>
  <c r="T13" i="4"/>
  <c r="T317" i="4"/>
  <c r="T96" i="4"/>
  <c r="T131" i="4"/>
  <c r="T155" i="4"/>
  <c r="T78" i="4"/>
  <c r="T484" i="4"/>
  <c r="T137" i="4"/>
  <c r="T361" i="4"/>
  <c r="T556" i="4"/>
  <c r="T554" i="4"/>
  <c r="T70" i="4"/>
  <c r="T553" i="4"/>
  <c r="T504" i="4"/>
  <c r="T375" i="4"/>
  <c r="T583" i="4"/>
  <c r="T616" i="4"/>
  <c r="T73" i="4"/>
  <c r="T99" i="4"/>
  <c r="T626" i="4" s="1"/>
  <c r="T357" i="4"/>
  <c r="T200" i="4"/>
  <c r="T522" i="4"/>
  <c r="T523" i="4"/>
  <c r="T472" i="4"/>
  <c r="T19" i="4"/>
  <c r="T31" i="4"/>
  <c r="T478" i="4"/>
  <c r="T36" i="4"/>
  <c r="T555" i="4"/>
  <c r="T377" i="4"/>
  <c r="T378" i="4"/>
  <c r="T168" i="4"/>
  <c r="T221" i="4"/>
  <c r="T549" i="4"/>
  <c r="T355" i="4"/>
  <c r="T544" i="4"/>
  <c r="T302" i="4"/>
  <c r="T14" i="4"/>
  <c r="T12" i="4"/>
  <c r="T15" i="4"/>
  <c r="T16" i="4"/>
  <c r="T17" i="4"/>
  <c r="T18" i="4"/>
  <c r="T20" i="4"/>
  <c r="T21" i="4"/>
  <c r="T22" i="4"/>
  <c r="T23" i="4"/>
  <c r="T26" i="4"/>
  <c r="T27" i="4"/>
  <c r="T28" i="4"/>
  <c r="T29" i="4"/>
  <c r="T30" i="4"/>
  <c r="T32" i="4"/>
  <c r="T33" i="4"/>
  <c r="T34" i="4"/>
  <c r="T35" i="4"/>
  <c r="T37" i="4"/>
  <c r="T38" i="4"/>
  <c r="T39" i="4"/>
  <c r="T40" i="4"/>
  <c r="T41" i="4"/>
  <c r="T42" i="4"/>
  <c r="T627" i="4" s="1"/>
  <c r="T47" i="4"/>
  <c r="T48" i="4"/>
  <c r="T49" i="4"/>
  <c r="T50" i="4"/>
  <c r="T51" i="4"/>
  <c r="T52" i="4"/>
  <c r="T53" i="4"/>
  <c r="T54" i="4"/>
  <c r="T55" i="4"/>
  <c r="T56" i="4"/>
  <c r="T59" i="4"/>
  <c r="T60" i="4"/>
  <c r="T61" i="4"/>
  <c r="T65" i="4"/>
  <c r="T68" i="4"/>
  <c r="T69" i="4"/>
  <c r="T71" i="4"/>
  <c r="T72" i="4"/>
  <c r="T87" i="4"/>
  <c r="T88" i="4"/>
  <c r="T89" i="4"/>
  <c r="T90" i="4"/>
  <c r="T94" i="4"/>
  <c r="T95" i="4"/>
  <c r="T105" i="4"/>
  <c r="T106" i="4"/>
  <c r="T116" i="4"/>
  <c r="T117" i="4"/>
  <c r="T118" i="4"/>
  <c r="T122" i="4"/>
  <c r="T123" i="4"/>
  <c r="T128" i="4"/>
  <c r="T129" i="4"/>
  <c r="T130" i="4"/>
  <c r="T134" i="4"/>
  <c r="T140" i="4"/>
  <c r="T145" i="4"/>
  <c r="T146" i="4"/>
  <c r="T147" i="4"/>
  <c r="T148" i="4"/>
  <c r="T149" i="4"/>
  <c r="T152" i="4"/>
  <c r="T153" i="4"/>
  <c r="T154" i="4"/>
  <c r="T160" i="4"/>
  <c r="T161" i="4"/>
  <c r="T162" i="4"/>
  <c r="T163" i="4"/>
  <c r="T164" i="4"/>
  <c r="T165" i="4"/>
  <c r="T169" i="4"/>
  <c r="T170" i="4"/>
  <c r="T171" i="4"/>
  <c r="T172" i="4"/>
  <c r="T175" i="4"/>
  <c r="T176" i="4"/>
  <c r="T177" i="4"/>
  <c r="T178" i="4"/>
  <c r="T179" i="4"/>
  <c r="T180" i="4"/>
  <c r="T181" i="4"/>
  <c r="T182" i="4"/>
  <c r="T183" i="4"/>
  <c r="T184" i="4"/>
  <c r="T188" i="4"/>
  <c r="T189" i="4"/>
  <c r="T190" i="4"/>
  <c r="T191" i="4"/>
  <c r="T192" i="4"/>
  <c r="T195" i="4"/>
  <c r="T196" i="4"/>
  <c r="T197" i="4"/>
  <c r="T198" i="4"/>
  <c r="T199" i="4"/>
  <c r="T203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2" i="4"/>
  <c r="T223" i="4"/>
  <c r="T224" i="4"/>
  <c r="T225" i="4"/>
  <c r="T226" i="4"/>
  <c r="T230" i="4"/>
  <c r="T233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3" i="4"/>
  <c r="T264" i="4"/>
  <c r="T265" i="4"/>
  <c r="T266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3" i="4"/>
  <c r="T304" i="4"/>
  <c r="T305" i="4"/>
  <c r="T306" i="4"/>
  <c r="T307" i="4"/>
  <c r="T309" i="4"/>
  <c r="T310" i="4"/>
  <c r="T311" i="4"/>
  <c r="T312" i="4"/>
  <c r="T313" i="4"/>
  <c r="T314" i="4"/>
  <c r="T315" i="4"/>
  <c r="T316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2" i="4"/>
  <c r="T343" i="4"/>
  <c r="T346" i="4"/>
  <c r="T347" i="4"/>
  <c r="T348" i="4"/>
  <c r="T349" i="4"/>
  <c r="T350" i="4"/>
  <c r="T351" i="4"/>
  <c r="T352" i="4"/>
  <c r="T353" i="4"/>
  <c r="T354" i="4"/>
  <c r="T356" i="4"/>
  <c r="T358" i="4"/>
  <c r="T359" i="4"/>
  <c r="T360" i="4"/>
  <c r="T365" i="4"/>
  <c r="T366" i="4"/>
  <c r="T367" i="4"/>
  <c r="T370" i="4"/>
  <c r="T371" i="4"/>
  <c r="T372" i="4"/>
  <c r="T373" i="4"/>
  <c r="T374" i="4"/>
  <c r="T376" i="4"/>
  <c r="T379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10" i="4"/>
  <c r="T411" i="4"/>
  <c r="T412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5" i="4"/>
  <c r="T460" i="4"/>
  <c r="T465" i="4"/>
  <c r="T466" i="4"/>
  <c r="T467" i="4"/>
  <c r="T470" i="4"/>
  <c r="T471" i="4"/>
  <c r="T475" i="4"/>
  <c r="T479" i="4"/>
  <c r="T480" i="4"/>
  <c r="T481" i="4"/>
  <c r="T482" i="4"/>
  <c r="T483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4" i="4"/>
  <c r="T525" i="4"/>
  <c r="T526" i="4"/>
  <c r="T527" i="4"/>
  <c r="T528" i="4"/>
  <c r="T529" i="4"/>
  <c r="T530" i="4"/>
  <c r="T533" i="4"/>
  <c r="T534" i="4"/>
  <c r="T535" i="4"/>
  <c r="T536" i="4"/>
  <c r="T537" i="4"/>
  <c r="T538" i="4"/>
  <c r="T539" i="4"/>
  <c r="T540" i="4"/>
  <c r="T541" i="4"/>
  <c r="T542" i="4"/>
  <c r="T543" i="4"/>
  <c r="T547" i="4"/>
  <c r="T548" i="4"/>
  <c r="T550" i="4"/>
  <c r="T551" i="4"/>
  <c r="T552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6" i="4"/>
  <c r="T577" i="4"/>
  <c r="T580" i="4"/>
  <c r="T581" i="4"/>
  <c r="T582" i="4"/>
  <c r="T584" i="4"/>
  <c r="T590" i="4"/>
  <c r="T591" i="4"/>
  <c r="T592" i="4"/>
  <c r="T593" i="4"/>
  <c r="T594" i="4"/>
  <c r="T595" i="4"/>
  <c r="T596" i="4"/>
  <c r="T597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8" i="4"/>
  <c r="T619" i="4"/>
  <c r="T620" i="4"/>
  <c r="T621" i="4"/>
  <c r="T622" i="4"/>
  <c r="T623" i="4"/>
  <c r="T624" i="4"/>
  <c r="T11" i="4"/>
  <c r="T575" i="4"/>
  <c r="T64" i="4"/>
  <c r="T10" i="4"/>
  <c r="S585" i="4"/>
  <c r="S598" i="4"/>
  <c r="S617" i="4"/>
  <c r="S308" i="4"/>
  <c r="S111" i="4"/>
  <c r="S13" i="4"/>
  <c r="S317" i="4"/>
  <c r="S96" i="4"/>
  <c r="S131" i="4"/>
  <c r="S155" i="4"/>
  <c r="S78" i="4"/>
  <c r="S484" i="4"/>
  <c r="S137" i="4"/>
  <c r="S361" i="4"/>
  <c r="S556" i="4"/>
  <c r="S554" i="4"/>
  <c r="S70" i="4"/>
  <c r="S553" i="4"/>
  <c r="S504" i="4"/>
  <c r="S375" i="4"/>
  <c r="S583" i="4"/>
  <c r="S616" i="4"/>
  <c r="S73" i="4"/>
  <c r="S99" i="4"/>
  <c r="S626" i="4" s="1"/>
  <c r="S357" i="4"/>
  <c r="S200" i="4"/>
  <c r="S522" i="4"/>
  <c r="S523" i="4"/>
  <c r="S472" i="4"/>
  <c r="S19" i="4"/>
  <c r="S31" i="4"/>
  <c r="S478" i="4"/>
  <c r="S36" i="4"/>
  <c r="S555" i="4"/>
  <c r="S377" i="4"/>
  <c r="S378" i="4"/>
  <c r="S168" i="4"/>
  <c r="S221" i="4"/>
  <c r="S549" i="4"/>
  <c r="S355" i="4"/>
  <c r="S544" i="4"/>
  <c r="S302" i="4"/>
  <c r="S14" i="4"/>
  <c r="S12" i="4"/>
  <c r="S15" i="4"/>
  <c r="S16" i="4"/>
  <c r="S17" i="4"/>
  <c r="S18" i="4"/>
  <c r="S20" i="4"/>
  <c r="S21" i="4"/>
  <c r="S22" i="4"/>
  <c r="S23" i="4"/>
  <c r="S26" i="4"/>
  <c r="S27" i="4"/>
  <c r="S28" i="4"/>
  <c r="S29" i="4"/>
  <c r="S30" i="4"/>
  <c r="S32" i="4"/>
  <c r="S33" i="4"/>
  <c r="S34" i="4"/>
  <c r="S35" i="4"/>
  <c r="S37" i="4"/>
  <c r="S38" i="4"/>
  <c r="S39" i="4"/>
  <c r="S40" i="4"/>
  <c r="S41" i="4"/>
  <c r="S42" i="4"/>
  <c r="S627" i="4" s="1"/>
  <c r="S47" i="4"/>
  <c r="S48" i="4"/>
  <c r="S49" i="4"/>
  <c r="S50" i="4"/>
  <c r="S51" i="4"/>
  <c r="S52" i="4"/>
  <c r="S53" i="4"/>
  <c r="S54" i="4"/>
  <c r="S55" i="4"/>
  <c r="S56" i="4"/>
  <c r="S59" i="4"/>
  <c r="S60" i="4"/>
  <c r="S61" i="4"/>
  <c r="S65" i="4"/>
  <c r="S68" i="4"/>
  <c r="S69" i="4"/>
  <c r="S71" i="4"/>
  <c r="S72" i="4"/>
  <c r="S87" i="4"/>
  <c r="S88" i="4"/>
  <c r="S89" i="4"/>
  <c r="S90" i="4"/>
  <c r="S94" i="4"/>
  <c r="S95" i="4"/>
  <c r="S105" i="4"/>
  <c r="S106" i="4"/>
  <c r="S116" i="4"/>
  <c r="S117" i="4"/>
  <c r="S118" i="4"/>
  <c r="S122" i="4"/>
  <c r="S123" i="4"/>
  <c r="S128" i="4"/>
  <c r="S129" i="4"/>
  <c r="S130" i="4"/>
  <c r="S134" i="4"/>
  <c r="S140" i="4"/>
  <c r="S145" i="4"/>
  <c r="S146" i="4"/>
  <c r="S147" i="4"/>
  <c r="S148" i="4"/>
  <c r="S149" i="4"/>
  <c r="S152" i="4"/>
  <c r="S153" i="4"/>
  <c r="S154" i="4"/>
  <c r="S160" i="4"/>
  <c r="S161" i="4"/>
  <c r="S162" i="4"/>
  <c r="S163" i="4"/>
  <c r="S164" i="4"/>
  <c r="S165" i="4"/>
  <c r="S169" i="4"/>
  <c r="S170" i="4"/>
  <c r="S171" i="4"/>
  <c r="S172" i="4"/>
  <c r="S175" i="4"/>
  <c r="S176" i="4"/>
  <c r="S177" i="4"/>
  <c r="S178" i="4"/>
  <c r="S179" i="4"/>
  <c r="S180" i="4"/>
  <c r="S181" i="4"/>
  <c r="S182" i="4"/>
  <c r="S183" i="4"/>
  <c r="S184" i="4"/>
  <c r="S188" i="4"/>
  <c r="S189" i="4"/>
  <c r="S190" i="4"/>
  <c r="S191" i="4"/>
  <c r="S192" i="4"/>
  <c r="S195" i="4"/>
  <c r="S196" i="4"/>
  <c r="S197" i="4"/>
  <c r="S198" i="4"/>
  <c r="S199" i="4"/>
  <c r="S203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2" i="4"/>
  <c r="S223" i="4"/>
  <c r="S224" i="4"/>
  <c r="S225" i="4"/>
  <c r="S226" i="4"/>
  <c r="S230" i="4"/>
  <c r="S233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3" i="4"/>
  <c r="S264" i="4"/>
  <c r="S265" i="4"/>
  <c r="S266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3" i="4"/>
  <c r="S304" i="4"/>
  <c r="S305" i="4"/>
  <c r="S306" i="4"/>
  <c r="S307" i="4"/>
  <c r="S309" i="4"/>
  <c r="S310" i="4"/>
  <c r="S311" i="4"/>
  <c r="S312" i="4"/>
  <c r="S313" i="4"/>
  <c r="S314" i="4"/>
  <c r="S315" i="4"/>
  <c r="S316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2" i="4"/>
  <c r="S343" i="4"/>
  <c r="S346" i="4"/>
  <c r="S347" i="4"/>
  <c r="S348" i="4"/>
  <c r="S349" i="4"/>
  <c r="S350" i="4"/>
  <c r="S351" i="4"/>
  <c r="S352" i="4"/>
  <c r="S353" i="4"/>
  <c r="S354" i="4"/>
  <c r="S356" i="4"/>
  <c r="S358" i="4"/>
  <c r="S359" i="4"/>
  <c r="S360" i="4"/>
  <c r="S365" i="4"/>
  <c r="S366" i="4"/>
  <c r="S367" i="4"/>
  <c r="S370" i="4"/>
  <c r="S371" i="4"/>
  <c r="S372" i="4"/>
  <c r="S373" i="4"/>
  <c r="S374" i="4"/>
  <c r="S376" i="4"/>
  <c r="S379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10" i="4"/>
  <c r="S411" i="4"/>
  <c r="S412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5" i="4"/>
  <c r="S460" i="4"/>
  <c r="S465" i="4"/>
  <c r="S466" i="4"/>
  <c r="S467" i="4"/>
  <c r="S470" i="4"/>
  <c r="S471" i="4"/>
  <c r="S475" i="4"/>
  <c r="S479" i="4"/>
  <c r="S480" i="4"/>
  <c r="S481" i="4"/>
  <c r="S482" i="4"/>
  <c r="S483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4" i="4"/>
  <c r="S525" i="4"/>
  <c r="S526" i="4"/>
  <c r="S527" i="4"/>
  <c r="S528" i="4"/>
  <c r="S529" i="4"/>
  <c r="S530" i="4"/>
  <c r="S533" i="4"/>
  <c r="S534" i="4"/>
  <c r="S535" i="4"/>
  <c r="S536" i="4"/>
  <c r="S537" i="4"/>
  <c r="S538" i="4"/>
  <c r="S539" i="4"/>
  <c r="S540" i="4"/>
  <c r="S541" i="4"/>
  <c r="S542" i="4"/>
  <c r="S543" i="4"/>
  <c r="S547" i="4"/>
  <c r="S548" i="4"/>
  <c r="S550" i="4"/>
  <c r="S551" i="4"/>
  <c r="S552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6" i="4"/>
  <c r="S577" i="4"/>
  <c r="S580" i="4"/>
  <c r="S581" i="4"/>
  <c r="S582" i="4"/>
  <c r="S584" i="4"/>
  <c r="S590" i="4"/>
  <c r="S591" i="4"/>
  <c r="S592" i="4"/>
  <c r="S593" i="4"/>
  <c r="S594" i="4"/>
  <c r="S595" i="4"/>
  <c r="S596" i="4"/>
  <c r="S597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8" i="4"/>
  <c r="S619" i="4"/>
  <c r="S620" i="4"/>
  <c r="S621" i="4"/>
  <c r="S622" i="4"/>
  <c r="S623" i="4"/>
  <c r="S624" i="4"/>
  <c r="S11" i="4"/>
  <c r="S575" i="4"/>
  <c r="S64" i="4"/>
  <c r="S10" i="4"/>
  <c r="O585" i="4"/>
  <c r="O598" i="4"/>
  <c r="O617" i="4"/>
  <c r="O308" i="4"/>
  <c r="O111" i="4"/>
  <c r="O13" i="4"/>
  <c r="O317" i="4"/>
  <c r="O96" i="4"/>
  <c r="O131" i="4"/>
  <c r="O155" i="4"/>
  <c r="O78" i="4"/>
  <c r="O484" i="4"/>
  <c r="O137" i="4"/>
  <c r="O361" i="4"/>
  <c r="O556" i="4"/>
  <c r="O554" i="4"/>
  <c r="O70" i="4"/>
  <c r="O553" i="4"/>
  <c r="O504" i="4"/>
  <c r="O375" i="4"/>
  <c r="O583" i="4"/>
  <c r="O616" i="4"/>
  <c r="O73" i="4"/>
  <c r="O99" i="4"/>
  <c r="O357" i="4"/>
  <c r="O200" i="4"/>
  <c r="O522" i="4"/>
  <c r="O523" i="4"/>
  <c r="O472" i="4"/>
  <c r="O19" i="4"/>
  <c r="O31" i="4"/>
  <c r="O478" i="4"/>
  <c r="O36" i="4"/>
  <c r="O555" i="4"/>
  <c r="O377" i="4"/>
  <c r="O378" i="4"/>
  <c r="O168" i="4"/>
  <c r="O221" i="4"/>
  <c r="O549" i="4"/>
  <c r="O355" i="4"/>
  <c r="O544" i="4"/>
  <c r="O302" i="4"/>
  <c r="O14" i="4"/>
  <c r="O12" i="4"/>
  <c r="O15" i="4"/>
  <c r="O16" i="4"/>
  <c r="O17" i="4"/>
  <c r="O18" i="4"/>
  <c r="O20" i="4"/>
  <c r="O21" i="4"/>
  <c r="O22" i="4"/>
  <c r="O23" i="4"/>
  <c r="O26" i="4"/>
  <c r="O27" i="4"/>
  <c r="O28" i="4"/>
  <c r="O29" i="4"/>
  <c r="O30" i="4"/>
  <c r="O32" i="4"/>
  <c r="O33" i="4"/>
  <c r="O34" i="4"/>
  <c r="O35" i="4"/>
  <c r="O37" i="4"/>
  <c r="O38" i="4"/>
  <c r="O39" i="4"/>
  <c r="O40" i="4"/>
  <c r="O41" i="4"/>
  <c r="O42" i="4"/>
  <c r="O47" i="4"/>
  <c r="O48" i="4"/>
  <c r="O49" i="4"/>
  <c r="O50" i="4"/>
  <c r="O51" i="4"/>
  <c r="O52" i="4"/>
  <c r="O53" i="4"/>
  <c r="O54" i="4"/>
  <c r="O55" i="4"/>
  <c r="O56" i="4"/>
  <c r="O59" i="4"/>
  <c r="O60" i="4"/>
  <c r="O61" i="4"/>
  <c r="O65" i="4"/>
  <c r="O68" i="4"/>
  <c r="O69" i="4"/>
  <c r="O71" i="4"/>
  <c r="O72" i="4"/>
  <c r="O87" i="4"/>
  <c r="O88" i="4"/>
  <c r="O89" i="4"/>
  <c r="O90" i="4"/>
  <c r="O94" i="4"/>
  <c r="O95" i="4"/>
  <c r="O105" i="4"/>
  <c r="O106" i="4"/>
  <c r="O116" i="4"/>
  <c r="O117" i="4"/>
  <c r="O118" i="4"/>
  <c r="O122" i="4"/>
  <c r="O123" i="4"/>
  <c r="O128" i="4"/>
  <c r="O129" i="4"/>
  <c r="O130" i="4"/>
  <c r="O134" i="4"/>
  <c r="O140" i="4"/>
  <c r="O145" i="4"/>
  <c r="O146" i="4"/>
  <c r="O147" i="4"/>
  <c r="O148" i="4"/>
  <c r="O149" i="4"/>
  <c r="O152" i="4"/>
  <c r="O153" i="4"/>
  <c r="O154" i="4"/>
  <c r="O160" i="4"/>
  <c r="O161" i="4"/>
  <c r="O162" i="4"/>
  <c r="O163" i="4"/>
  <c r="O164" i="4"/>
  <c r="O165" i="4"/>
  <c r="O169" i="4"/>
  <c r="O170" i="4"/>
  <c r="O171" i="4"/>
  <c r="O172" i="4"/>
  <c r="O175" i="4"/>
  <c r="O176" i="4"/>
  <c r="O177" i="4"/>
  <c r="O178" i="4"/>
  <c r="O179" i="4"/>
  <c r="O180" i="4"/>
  <c r="O181" i="4"/>
  <c r="O182" i="4"/>
  <c r="O183" i="4"/>
  <c r="O184" i="4"/>
  <c r="O188" i="4"/>
  <c r="O189" i="4"/>
  <c r="O190" i="4"/>
  <c r="O191" i="4"/>
  <c r="O192" i="4"/>
  <c r="O195" i="4"/>
  <c r="O196" i="4"/>
  <c r="O197" i="4"/>
  <c r="O198" i="4"/>
  <c r="O199" i="4"/>
  <c r="O203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2" i="4"/>
  <c r="O223" i="4"/>
  <c r="O224" i="4"/>
  <c r="O225" i="4"/>
  <c r="O226" i="4"/>
  <c r="O230" i="4"/>
  <c r="O233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3" i="4"/>
  <c r="O264" i="4"/>
  <c r="O265" i="4"/>
  <c r="O266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3" i="4"/>
  <c r="O304" i="4"/>
  <c r="O305" i="4"/>
  <c r="O306" i="4"/>
  <c r="O307" i="4"/>
  <c r="O309" i="4"/>
  <c r="O310" i="4"/>
  <c r="O311" i="4"/>
  <c r="O312" i="4"/>
  <c r="O313" i="4"/>
  <c r="O314" i="4"/>
  <c r="O315" i="4"/>
  <c r="O316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2" i="4"/>
  <c r="O343" i="4"/>
  <c r="O346" i="4"/>
  <c r="O347" i="4"/>
  <c r="O348" i="4"/>
  <c r="O349" i="4"/>
  <c r="O350" i="4"/>
  <c r="O351" i="4"/>
  <c r="O352" i="4"/>
  <c r="O353" i="4"/>
  <c r="O354" i="4"/>
  <c r="O356" i="4"/>
  <c r="O358" i="4"/>
  <c r="O359" i="4"/>
  <c r="O360" i="4"/>
  <c r="O365" i="4"/>
  <c r="O366" i="4"/>
  <c r="O367" i="4"/>
  <c r="O370" i="4"/>
  <c r="O371" i="4"/>
  <c r="O372" i="4"/>
  <c r="O373" i="4"/>
  <c r="O374" i="4"/>
  <c r="O376" i="4"/>
  <c r="O379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10" i="4"/>
  <c r="O411" i="4"/>
  <c r="O412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5" i="4"/>
  <c r="O460" i="4"/>
  <c r="O465" i="4"/>
  <c r="O466" i="4"/>
  <c r="O467" i="4"/>
  <c r="O470" i="4"/>
  <c r="O471" i="4"/>
  <c r="O475" i="4"/>
  <c r="O479" i="4"/>
  <c r="O480" i="4"/>
  <c r="O481" i="4"/>
  <c r="O482" i="4"/>
  <c r="O483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4" i="4"/>
  <c r="O525" i="4"/>
  <c r="O526" i="4"/>
  <c r="O527" i="4"/>
  <c r="O528" i="4"/>
  <c r="O529" i="4"/>
  <c r="O530" i="4"/>
  <c r="O533" i="4"/>
  <c r="O534" i="4"/>
  <c r="O535" i="4"/>
  <c r="O536" i="4"/>
  <c r="O537" i="4"/>
  <c r="O538" i="4"/>
  <c r="O539" i="4"/>
  <c r="O540" i="4"/>
  <c r="O541" i="4"/>
  <c r="O542" i="4"/>
  <c r="O543" i="4"/>
  <c r="O547" i="4"/>
  <c r="O548" i="4"/>
  <c r="O550" i="4"/>
  <c r="O551" i="4"/>
  <c r="O552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6" i="4"/>
  <c r="O577" i="4"/>
  <c r="O580" i="4"/>
  <c r="O581" i="4"/>
  <c r="O582" i="4"/>
  <c r="O584" i="4"/>
  <c r="O593" i="4"/>
  <c r="O594" i="4"/>
  <c r="O595" i="4"/>
  <c r="O596" i="4"/>
  <c r="O597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8" i="4"/>
  <c r="O619" i="4"/>
  <c r="O620" i="4"/>
  <c r="O621" i="4"/>
  <c r="O622" i="4"/>
  <c r="O623" i="4"/>
  <c r="O624" i="4"/>
  <c r="O11" i="4"/>
  <c r="O575" i="4"/>
  <c r="O64" i="4"/>
  <c r="O10" i="4"/>
  <c r="N585" i="4"/>
  <c r="N598" i="4"/>
  <c r="N617" i="4"/>
  <c r="N308" i="4"/>
  <c r="N111" i="4"/>
  <c r="N13" i="4"/>
  <c r="N317" i="4"/>
  <c r="N96" i="4"/>
  <c r="N131" i="4"/>
  <c r="N155" i="4"/>
  <c r="N78" i="4"/>
  <c r="N484" i="4"/>
  <c r="N137" i="4"/>
  <c r="N361" i="4"/>
  <c r="N556" i="4"/>
  <c r="N554" i="4"/>
  <c r="N70" i="4"/>
  <c r="N553" i="4"/>
  <c r="N504" i="4"/>
  <c r="N375" i="4"/>
  <c r="N583" i="4"/>
  <c r="N616" i="4"/>
  <c r="N73" i="4"/>
  <c r="N99" i="4"/>
  <c r="N626" i="4" s="1"/>
  <c r="N357" i="4"/>
  <c r="N200" i="4"/>
  <c r="N522" i="4"/>
  <c r="N523" i="4"/>
  <c r="N472" i="4"/>
  <c r="N19" i="4"/>
  <c r="N31" i="4"/>
  <c r="N478" i="4"/>
  <c r="N36" i="4"/>
  <c r="N555" i="4"/>
  <c r="N377" i="4"/>
  <c r="N378" i="4"/>
  <c r="N168" i="4"/>
  <c r="N221" i="4"/>
  <c r="N549" i="4"/>
  <c r="N355" i="4"/>
  <c r="N544" i="4"/>
  <c r="N302" i="4"/>
  <c r="N14" i="4"/>
  <c r="N12" i="4"/>
  <c r="N15" i="4"/>
  <c r="N16" i="4"/>
  <c r="N17" i="4"/>
  <c r="N18" i="4"/>
  <c r="N20" i="4"/>
  <c r="N21" i="4"/>
  <c r="N22" i="4"/>
  <c r="N23" i="4"/>
  <c r="N26" i="4"/>
  <c r="N27" i="4"/>
  <c r="N28" i="4"/>
  <c r="N29" i="4"/>
  <c r="N30" i="4"/>
  <c r="N32" i="4"/>
  <c r="N33" i="4"/>
  <c r="N34" i="4"/>
  <c r="N35" i="4"/>
  <c r="N37" i="4"/>
  <c r="N38" i="4"/>
  <c r="N39" i="4"/>
  <c r="N40" i="4"/>
  <c r="N41" i="4"/>
  <c r="N42" i="4"/>
  <c r="N47" i="4"/>
  <c r="N48" i="4"/>
  <c r="N49" i="4"/>
  <c r="N50" i="4"/>
  <c r="N51" i="4"/>
  <c r="N52" i="4"/>
  <c r="N53" i="4"/>
  <c r="N54" i="4"/>
  <c r="N55" i="4"/>
  <c r="N56" i="4"/>
  <c r="N59" i="4"/>
  <c r="N60" i="4"/>
  <c r="N61" i="4"/>
  <c r="N65" i="4"/>
  <c r="N68" i="4"/>
  <c r="N69" i="4"/>
  <c r="N71" i="4"/>
  <c r="N72" i="4"/>
  <c r="N87" i="4"/>
  <c r="N88" i="4"/>
  <c r="N89" i="4"/>
  <c r="N90" i="4"/>
  <c r="N94" i="4"/>
  <c r="N95" i="4"/>
  <c r="N105" i="4"/>
  <c r="N106" i="4"/>
  <c r="N116" i="4"/>
  <c r="N117" i="4"/>
  <c r="N118" i="4"/>
  <c r="N122" i="4"/>
  <c r="N123" i="4"/>
  <c r="N128" i="4"/>
  <c r="N129" i="4"/>
  <c r="N130" i="4"/>
  <c r="N134" i="4"/>
  <c r="N140" i="4"/>
  <c r="N145" i="4"/>
  <c r="N146" i="4"/>
  <c r="N147" i="4"/>
  <c r="N148" i="4"/>
  <c r="N149" i="4"/>
  <c r="N152" i="4"/>
  <c r="N153" i="4"/>
  <c r="N154" i="4"/>
  <c r="N160" i="4"/>
  <c r="N161" i="4"/>
  <c r="N162" i="4"/>
  <c r="N163" i="4"/>
  <c r="N164" i="4"/>
  <c r="N165" i="4"/>
  <c r="N169" i="4"/>
  <c r="N170" i="4"/>
  <c r="N171" i="4"/>
  <c r="N172" i="4"/>
  <c r="N175" i="4"/>
  <c r="N176" i="4"/>
  <c r="N177" i="4"/>
  <c r="N178" i="4"/>
  <c r="N179" i="4"/>
  <c r="N180" i="4"/>
  <c r="N181" i="4"/>
  <c r="N182" i="4"/>
  <c r="N183" i="4"/>
  <c r="N184" i="4"/>
  <c r="N188" i="4"/>
  <c r="N189" i="4"/>
  <c r="N190" i="4"/>
  <c r="N191" i="4"/>
  <c r="N192" i="4"/>
  <c r="N195" i="4"/>
  <c r="N196" i="4"/>
  <c r="N197" i="4"/>
  <c r="N198" i="4"/>
  <c r="N199" i="4"/>
  <c r="N203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2" i="4"/>
  <c r="N223" i="4"/>
  <c r="N224" i="4"/>
  <c r="N225" i="4"/>
  <c r="N226" i="4"/>
  <c r="N230" i="4"/>
  <c r="N233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3" i="4"/>
  <c r="N264" i="4"/>
  <c r="N265" i="4"/>
  <c r="N266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3" i="4"/>
  <c r="N304" i="4"/>
  <c r="N305" i="4"/>
  <c r="N306" i="4"/>
  <c r="N307" i="4"/>
  <c r="N309" i="4"/>
  <c r="N310" i="4"/>
  <c r="N311" i="4"/>
  <c r="N312" i="4"/>
  <c r="N313" i="4"/>
  <c r="N314" i="4"/>
  <c r="N315" i="4"/>
  <c r="N316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2" i="4"/>
  <c r="N343" i="4"/>
  <c r="N346" i="4"/>
  <c r="N347" i="4"/>
  <c r="N348" i="4"/>
  <c r="N349" i="4"/>
  <c r="N350" i="4"/>
  <c r="N351" i="4"/>
  <c r="N352" i="4"/>
  <c r="N353" i="4"/>
  <c r="N354" i="4"/>
  <c r="N356" i="4"/>
  <c r="N358" i="4"/>
  <c r="N359" i="4"/>
  <c r="N360" i="4"/>
  <c r="N365" i="4"/>
  <c r="N366" i="4"/>
  <c r="N367" i="4"/>
  <c r="N370" i="4"/>
  <c r="N371" i="4"/>
  <c r="N372" i="4"/>
  <c r="N373" i="4"/>
  <c r="N374" i="4"/>
  <c r="N376" i="4"/>
  <c r="N379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10" i="4"/>
  <c r="N411" i="4"/>
  <c r="N412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5" i="4"/>
  <c r="N460" i="4"/>
  <c r="N465" i="4"/>
  <c r="N466" i="4"/>
  <c r="N467" i="4"/>
  <c r="N470" i="4"/>
  <c r="N471" i="4"/>
  <c r="N475" i="4"/>
  <c r="N479" i="4"/>
  <c r="N480" i="4"/>
  <c r="N481" i="4"/>
  <c r="N482" i="4"/>
  <c r="N483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4" i="4"/>
  <c r="N525" i="4"/>
  <c r="N526" i="4"/>
  <c r="N527" i="4"/>
  <c r="N528" i="4"/>
  <c r="N529" i="4"/>
  <c r="N530" i="4"/>
  <c r="N533" i="4"/>
  <c r="N534" i="4"/>
  <c r="N535" i="4"/>
  <c r="N536" i="4"/>
  <c r="N537" i="4"/>
  <c r="N538" i="4"/>
  <c r="N539" i="4"/>
  <c r="N540" i="4"/>
  <c r="N541" i="4"/>
  <c r="N542" i="4"/>
  <c r="N543" i="4"/>
  <c r="N547" i="4"/>
  <c r="N548" i="4"/>
  <c r="N550" i="4"/>
  <c r="N551" i="4"/>
  <c r="N552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6" i="4"/>
  <c r="N577" i="4"/>
  <c r="N580" i="4"/>
  <c r="N581" i="4"/>
  <c r="N582" i="4"/>
  <c r="N584" i="4"/>
  <c r="N590" i="4"/>
  <c r="N591" i="4"/>
  <c r="N592" i="4"/>
  <c r="N593" i="4"/>
  <c r="N594" i="4"/>
  <c r="N595" i="4"/>
  <c r="N596" i="4"/>
  <c r="N597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8" i="4"/>
  <c r="N619" i="4"/>
  <c r="N620" i="4"/>
  <c r="N621" i="4"/>
  <c r="N622" i="4"/>
  <c r="N623" i="4"/>
  <c r="N624" i="4"/>
  <c r="N11" i="4"/>
  <c r="N575" i="4"/>
  <c r="N64" i="4"/>
  <c r="N10" i="4"/>
  <c r="M585" i="4"/>
  <c r="M598" i="4"/>
  <c r="M617" i="4"/>
  <c r="M308" i="4"/>
  <c r="M111" i="4"/>
  <c r="M13" i="4"/>
  <c r="M317" i="4"/>
  <c r="M96" i="4"/>
  <c r="M131" i="4"/>
  <c r="M155" i="4"/>
  <c r="M78" i="4"/>
  <c r="M484" i="4"/>
  <c r="M137" i="4"/>
  <c r="M361" i="4"/>
  <c r="M556" i="4"/>
  <c r="M554" i="4"/>
  <c r="M70" i="4"/>
  <c r="M553" i="4"/>
  <c r="M504" i="4"/>
  <c r="M375" i="4"/>
  <c r="M583" i="4"/>
  <c r="M616" i="4"/>
  <c r="M73" i="4"/>
  <c r="M99" i="4"/>
  <c r="M357" i="4"/>
  <c r="M200" i="4"/>
  <c r="M522" i="4"/>
  <c r="M523" i="4"/>
  <c r="M472" i="4"/>
  <c r="M19" i="4"/>
  <c r="M31" i="4"/>
  <c r="M478" i="4"/>
  <c r="M36" i="4"/>
  <c r="M555" i="4"/>
  <c r="M377" i="4"/>
  <c r="M378" i="4"/>
  <c r="M168" i="4"/>
  <c r="M221" i="4"/>
  <c r="M549" i="4"/>
  <c r="M355" i="4"/>
  <c r="M544" i="4"/>
  <c r="M302" i="4"/>
  <c r="M14" i="4"/>
  <c r="M12" i="4"/>
  <c r="M15" i="4"/>
  <c r="M16" i="4"/>
  <c r="M17" i="4"/>
  <c r="M18" i="4"/>
  <c r="M20" i="4"/>
  <c r="M21" i="4"/>
  <c r="M22" i="4"/>
  <c r="M23" i="4"/>
  <c r="M26" i="4"/>
  <c r="M27" i="4"/>
  <c r="M28" i="4"/>
  <c r="M29" i="4"/>
  <c r="M30" i="4"/>
  <c r="M32" i="4"/>
  <c r="M33" i="4"/>
  <c r="M34" i="4"/>
  <c r="M35" i="4"/>
  <c r="M37" i="4"/>
  <c r="M38" i="4"/>
  <c r="M39" i="4"/>
  <c r="M40" i="4"/>
  <c r="M41" i="4"/>
  <c r="M42" i="4"/>
  <c r="M47" i="4"/>
  <c r="M48" i="4"/>
  <c r="M49" i="4"/>
  <c r="M50" i="4"/>
  <c r="M51" i="4"/>
  <c r="M52" i="4"/>
  <c r="M53" i="4"/>
  <c r="M54" i="4"/>
  <c r="M55" i="4"/>
  <c r="M56" i="4"/>
  <c r="M59" i="4"/>
  <c r="M60" i="4"/>
  <c r="M61" i="4"/>
  <c r="M65" i="4"/>
  <c r="M68" i="4"/>
  <c r="M69" i="4"/>
  <c r="M71" i="4"/>
  <c r="M72" i="4"/>
  <c r="M87" i="4"/>
  <c r="M88" i="4"/>
  <c r="M89" i="4"/>
  <c r="M90" i="4"/>
  <c r="M94" i="4"/>
  <c r="M95" i="4"/>
  <c r="M105" i="4"/>
  <c r="M106" i="4"/>
  <c r="M116" i="4"/>
  <c r="M117" i="4"/>
  <c r="M118" i="4"/>
  <c r="M122" i="4"/>
  <c r="M123" i="4"/>
  <c r="M128" i="4"/>
  <c r="M129" i="4"/>
  <c r="M130" i="4"/>
  <c r="M134" i="4"/>
  <c r="M140" i="4"/>
  <c r="M145" i="4"/>
  <c r="M146" i="4"/>
  <c r="M147" i="4"/>
  <c r="M148" i="4"/>
  <c r="M149" i="4"/>
  <c r="M152" i="4"/>
  <c r="M153" i="4"/>
  <c r="M154" i="4"/>
  <c r="M160" i="4"/>
  <c r="M161" i="4"/>
  <c r="M162" i="4"/>
  <c r="M163" i="4"/>
  <c r="M164" i="4"/>
  <c r="M165" i="4"/>
  <c r="M169" i="4"/>
  <c r="M170" i="4"/>
  <c r="M171" i="4"/>
  <c r="M172" i="4"/>
  <c r="M175" i="4"/>
  <c r="M176" i="4"/>
  <c r="M177" i="4"/>
  <c r="M178" i="4"/>
  <c r="M179" i="4"/>
  <c r="M180" i="4"/>
  <c r="M181" i="4"/>
  <c r="M182" i="4"/>
  <c r="M183" i="4"/>
  <c r="M184" i="4"/>
  <c r="M188" i="4"/>
  <c r="M189" i="4"/>
  <c r="M190" i="4"/>
  <c r="M191" i="4"/>
  <c r="M192" i="4"/>
  <c r="M195" i="4"/>
  <c r="M196" i="4"/>
  <c r="M197" i="4"/>
  <c r="M198" i="4"/>
  <c r="M199" i="4"/>
  <c r="M203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2" i="4"/>
  <c r="M223" i="4"/>
  <c r="M224" i="4"/>
  <c r="M225" i="4"/>
  <c r="M226" i="4"/>
  <c r="M230" i="4"/>
  <c r="M233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3" i="4"/>
  <c r="M264" i="4"/>
  <c r="M265" i="4"/>
  <c r="M266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3" i="4"/>
  <c r="M304" i="4"/>
  <c r="M305" i="4"/>
  <c r="M306" i="4"/>
  <c r="M307" i="4"/>
  <c r="M309" i="4"/>
  <c r="M310" i="4"/>
  <c r="M311" i="4"/>
  <c r="M312" i="4"/>
  <c r="M313" i="4"/>
  <c r="M314" i="4"/>
  <c r="M315" i="4"/>
  <c r="M316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2" i="4"/>
  <c r="M343" i="4"/>
  <c r="M346" i="4"/>
  <c r="M347" i="4"/>
  <c r="M348" i="4"/>
  <c r="M349" i="4"/>
  <c r="M350" i="4"/>
  <c r="M351" i="4"/>
  <c r="M352" i="4"/>
  <c r="M353" i="4"/>
  <c r="M354" i="4"/>
  <c r="M356" i="4"/>
  <c r="M358" i="4"/>
  <c r="M359" i="4"/>
  <c r="M360" i="4"/>
  <c r="M365" i="4"/>
  <c r="M366" i="4"/>
  <c r="M367" i="4"/>
  <c r="M370" i="4"/>
  <c r="M371" i="4"/>
  <c r="M372" i="4"/>
  <c r="M373" i="4"/>
  <c r="M374" i="4"/>
  <c r="M376" i="4"/>
  <c r="M379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10" i="4"/>
  <c r="M411" i="4"/>
  <c r="M412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5" i="4"/>
  <c r="M460" i="4"/>
  <c r="M465" i="4"/>
  <c r="M466" i="4"/>
  <c r="M467" i="4"/>
  <c r="M470" i="4"/>
  <c r="M471" i="4"/>
  <c r="M475" i="4"/>
  <c r="M479" i="4"/>
  <c r="M480" i="4"/>
  <c r="M481" i="4"/>
  <c r="M482" i="4"/>
  <c r="M483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4" i="4"/>
  <c r="M525" i="4"/>
  <c r="M526" i="4"/>
  <c r="M527" i="4"/>
  <c r="M528" i="4"/>
  <c r="M529" i="4"/>
  <c r="M530" i="4"/>
  <c r="M533" i="4"/>
  <c r="M534" i="4"/>
  <c r="M535" i="4"/>
  <c r="M536" i="4"/>
  <c r="M537" i="4"/>
  <c r="M538" i="4"/>
  <c r="M539" i="4"/>
  <c r="M540" i="4"/>
  <c r="M541" i="4"/>
  <c r="M542" i="4"/>
  <c r="M543" i="4"/>
  <c r="M547" i="4"/>
  <c r="M548" i="4"/>
  <c r="M550" i="4"/>
  <c r="M551" i="4"/>
  <c r="M552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6" i="4"/>
  <c r="M577" i="4"/>
  <c r="M580" i="4"/>
  <c r="M581" i="4"/>
  <c r="M582" i="4"/>
  <c r="M584" i="4"/>
  <c r="M590" i="4"/>
  <c r="M591" i="4"/>
  <c r="M592" i="4"/>
  <c r="M593" i="4"/>
  <c r="M594" i="4"/>
  <c r="M595" i="4"/>
  <c r="M596" i="4"/>
  <c r="M597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8" i="4"/>
  <c r="M619" i="4"/>
  <c r="M620" i="4"/>
  <c r="M621" i="4"/>
  <c r="M622" i="4"/>
  <c r="M623" i="4"/>
  <c r="M624" i="4"/>
  <c r="M11" i="4"/>
  <c r="M575" i="4"/>
  <c r="M64" i="4"/>
  <c r="M10" i="4"/>
  <c r="L585" i="4"/>
  <c r="L598" i="4"/>
  <c r="L617" i="4"/>
  <c r="L308" i="4"/>
  <c r="L111" i="4"/>
  <c r="L13" i="4"/>
  <c r="L317" i="4"/>
  <c r="L96" i="4"/>
  <c r="L131" i="4"/>
  <c r="L155" i="4"/>
  <c r="L78" i="4"/>
  <c r="L484" i="4"/>
  <c r="L137" i="4"/>
  <c r="L361" i="4"/>
  <c r="L556" i="4"/>
  <c r="L554" i="4"/>
  <c r="L70" i="4"/>
  <c r="L553" i="4"/>
  <c r="L504" i="4"/>
  <c r="L375" i="4"/>
  <c r="L583" i="4"/>
  <c r="L616" i="4"/>
  <c r="L73" i="4"/>
  <c r="L99" i="4"/>
  <c r="L357" i="4"/>
  <c r="L200" i="4"/>
  <c r="L522" i="4"/>
  <c r="L523" i="4"/>
  <c r="L472" i="4"/>
  <c r="L19" i="4"/>
  <c r="L31" i="4"/>
  <c r="L478" i="4"/>
  <c r="L36" i="4"/>
  <c r="L555" i="4"/>
  <c r="L377" i="4"/>
  <c r="L378" i="4"/>
  <c r="L168" i="4"/>
  <c r="L221" i="4"/>
  <c r="L549" i="4"/>
  <c r="L355" i="4"/>
  <c r="L544" i="4"/>
  <c r="L302" i="4"/>
  <c r="L14" i="4"/>
  <c r="L12" i="4"/>
  <c r="L15" i="4"/>
  <c r="L16" i="4"/>
  <c r="L17" i="4"/>
  <c r="L18" i="4"/>
  <c r="L20" i="4"/>
  <c r="L21" i="4"/>
  <c r="L22" i="4"/>
  <c r="L23" i="4"/>
  <c r="L26" i="4"/>
  <c r="L27" i="4"/>
  <c r="L28" i="4"/>
  <c r="L29" i="4"/>
  <c r="L30" i="4"/>
  <c r="L32" i="4"/>
  <c r="L33" i="4"/>
  <c r="L34" i="4"/>
  <c r="L35" i="4"/>
  <c r="L37" i="4"/>
  <c r="L38" i="4"/>
  <c r="L39" i="4"/>
  <c r="L40" i="4"/>
  <c r="L41" i="4"/>
  <c r="L42" i="4"/>
  <c r="L47" i="4"/>
  <c r="L48" i="4"/>
  <c r="L49" i="4"/>
  <c r="L50" i="4"/>
  <c r="L51" i="4"/>
  <c r="L52" i="4"/>
  <c r="L53" i="4"/>
  <c r="L54" i="4"/>
  <c r="L55" i="4"/>
  <c r="L56" i="4"/>
  <c r="L59" i="4"/>
  <c r="L60" i="4"/>
  <c r="L61" i="4"/>
  <c r="L65" i="4"/>
  <c r="L68" i="4"/>
  <c r="L69" i="4"/>
  <c r="L71" i="4"/>
  <c r="L72" i="4"/>
  <c r="L87" i="4"/>
  <c r="L88" i="4"/>
  <c r="L89" i="4"/>
  <c r="L90" i="4"/>
  <c r="L94" i="4"/>
  <c r="L95" i="4"/>
  <c r="L105" i="4"/>
  <c r="L106" i="4"/>
  <c r="L116" i="4"/>
  <c r="L117" i="4"/>
  <c r="L118" i="4"/>
  <c r="L122" i="4"/>
  <c r="L123" i="4"/>
  <c r="L128" i="4"/>
  <c r="L129" i="4"/>
  <c r="L130" i="4"/>
  <c r="L134" i="4"/>
  <c r="L140" i="4"/>
  <c r="L145" i="4"/>
  <c r="L146" i="4"/>
  <c r="L147" i="4"/>
  <c r="L148" i="4"/>
  <c r="L149" i="4"/>
  <c r="L152" i="4"/>
  <c r="L153" i="4"/>
  <c r="L154" i="4"/>
  <c r="L160" i="4"/>
  <c r="L161" i="4"/>
  <c r="L162" i="4"/>
  <c r="L163" i="4"/>
  <c r="L164" i="4"/>
  <c r="L165" i="4"/>
  <c r="L169" i="4"/>
  <c r="L170" i="4"/>
  <c r="L171" i="4"/>
  <c r="L172" i="4"/>
  <c r="L175" i="4"/>
  <c r="L176" i="4"/>
  <c r="L177" i="4"/>
  <c r="L178" i="4"/>
  <c r="L179" i="4"/>
  <c r="L180" i="4"/>
  <c r="L181" i="4"/>
  <c r="L182" i="4"/>
  <c r="L183" i="4"/>
  <c r="L184" i="4"/>
  <c r="L188" i="4"/>
  <c r="L189" i="4"/>
  <c r="L190" i="4"/>
  <c r="L191" i="4"/>
  <c r="L192" i="4"/>
  <c r="L195" i="4"/>
  <c r="L196" i="4"/>
  <c r="L197" i="4"/>
  <c r="L198" i="4"/>
  <c r="L199" i="4"/>
  <c r="L203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2" i="4"/>
  <c r="L223" i="4"/>
  <c r="L224" i="4"/>
  <c r="L225" i="4"/>
  <c r="L226" i="4"/>
  <c r="L230" i="4"/>
  <c r="L233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3" i="4"/>
  <c r="L264" i="4"/>
  <c r="L265" i="4"/>
  <c r="L266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3" i="4"/>
  <c r="L304" i="4"/>
  <c r="L305" i="4"/>
  <c r="L306" i="4"/>
  <c r="L307" i="4"/>
  <c r="L309" i="4"/>
  <c r="L310" i="4"/>
  <c r="L311" i="4"/>
  <c r="L312" i="4"/>
  <c r="L313" i="4"/>
  <c r="L314" i="4"/>
  <c r="L315" i="4"/>
  <c r="L316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2" i="4"/>
  <c r="L343" i="4"/>
  <c r="L346" i="4"/>
  <c r="L347" i="4"/>
  <c r="L348" i="4"/>
  <c r="L349" i="4"/>
  <c r="L350" i="4"/>
  <c r="L351" i="4"/>
  <c r="L352" i="4"/>
  <c r="L353" i="4"/>
  <c r="L354" i="4"/>
  <c r="L356" i="4"/>
  <c r="L358" i="4"/>
  <c r="L359" i="4"/>
  <c r="L360" i="4"/>
  <c r="L365" i="4"/>
  <c r="L366" i="4"/>
  <c r="L367" i="4"/>
  <c r="L370" i="4"/>
  <c r="L371" i="4"/>
  <c r="L372" i="4"/>
  <c r="L373" i="4"/>
  <c r="L374" i="4"/>
  <c r="L376" i="4"/>
  <c r="L379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10" i="4"/>
  <c r="L411" i="4"/>
  <c r="L412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5" i="4"/>
  <c r="L460" i="4"/>
  <c r="L465" i="4"/>
  <c r="L466" i="4"/>
  <c r="L467" i="4"/>
  <c r="L470" i="4"/>
  <c r="L471" i="4"/>
  <c r="L475" i="4"/>
  <c r="L479" i="4"/>
  <c r="L480" i="4"/>
  <c r="L481" i="4"/>
  <c r="L482" i="4"/>
  <c r="L483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4" i="4"/>
  <c r="L525" i="4"/>
  <c r="L526" i="4"/>
  <c r="L527" i="4"/>
  <c r="L528" i="4"/>
  <c r="L529" i="4"/>
  <c r="L530" i="4"/>
  <c r="L533" i="4"/>
  <c r="L534" i="4"/>
  <c r="L535" i="4"/>
  <c r="L536" i="4"/>
  <c r="L537" i="4"/>
  <c r="L538" i="4"/>
  <c r="L539" i="4"/>
  <c r="L540" i="4"/>
  <c r="L541" i="4"/>
  <c r="L542" i="4"/>
  <c r="L543" i="4"/>
  <c r="L547" i="4"/>
  <c r="L548" i="4"/>
  <c r="L550" i="4"/>
  <c r="L551" i="4"/>
  <c r="L552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6" i="4"/>
  <c r="L577" i="4"/>
  <c r="L580" i="4"/>
  <c r="L581" i="4"/>
  <c r="L582" i="4"/>
  <c r="L584" i="4"/>
  <c r="L590" i="4"/>
  <c r="L591" i="4"/>
  <c r="L592" i="4"/>
  <c r="L593" i="4"/>
  <c r="L594" i="4"/>
  <c r="L595" i="4"/>
  <c r="L596" i="4"/>
  <c r="L597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8" i="4"/>
  <c r="L619" i="4"/>
  <c r="L620" i="4"/>
  <c r="L621" i="4"/>
  <c r="L622" i="4"/>
  <c r="L623" i="4"/>
  <c r="L624" i="4"/>
  <c r="L11" i="4"/>
  <c r="L10" i="4"/>
  <c r="K585" i="4"/>
  <c r="K598" i="4"/>
  <c r="K617" i="4"/>
  <c r="K308" i="4"/>
  <c r="K111" i="4"/>
  <c r="K13" i="4"/>
  <c r="K317" i="4"/>
  <c r="K96" i="4"/>
  <c r="K131" i="4"/>
  <c r="K155" i="4"/>
  <c r="K78" i="4"/>
  <c r="K484" i="4"/>
  <c r="K137" i="4"/>
  <c r="K361" i="4"/>
  <c r="K556" i="4"/>
  <c r="K554" i="4"/>
  <c r="K70" i="4"/>
  <c r="K553" i="4"/>
  <c r="K504" i="4"/>
  <c r="K375" i="4"/>
  <c r="K583" i="4"/>
  <c r="K616" i="4"/>
  <c r="K73" i="4"/>
  <c r="K99" i="4"/>
  <c r="K357" i="4"/>
  <c r="K200" i="4"/>
  <c r="K522" i="4"/>
  <c r="K523" i="4"/>
  <c r="K472" i="4"/>
  <c r="K19" i="4"/>
  <c r="K31" i="4"/>
  <c r="K478" i="4"/>
  <c r="K36" i="4"/>
  <c r="K555" i="4"/>
  <c r="K377" i="4"/>
  <c r="K378" i="4"/>
  <c r="K168" i="4"/>
  <c r="K221" i="4"/>
  <c r="K549" i="4"/>
  <c r="K355" i="4"/>
  <c r="K544" i="4"/>
  <c r="K302" i="4"/>
  <c r="K14" i="4"/>
  <c r="K12" i="4"/>
  <c r="K15" i="4"/>
  <c r="K16" i="4"/>
  <c r="K17" i="4"/>
  <c r="K18" i="4"/>
  <c r="K20" i="4"/>
  <c r="K21" i="4"/>
  <c r="K22" i="4"/>
  <c r="K23" i="4"/>
  <c r="K26" i="4"/>
  <c r="K27" i="4"/>
  <c r="K28" i="4"/>
  <c r="K29" i="4"/>
  <c r="K30" i="4"/>
  <c r="K32" i="4"/>
  <c r="K33" i="4"/>
  <c r="K34" i="4"/>
  <c r="K35" i="4"/>
  <c r="K37" i="4"/>
  <c r="K38" i="4"/>
  <c r="K39" i="4"/>
  <c r="K40" i="4"/>
  <c r="K41" i="4"/>
  <c r="K42" i="4"/>
  <c r="K47" i="4"/>
  <c r="K48" i="4"/>
  <c r="K49" i="4"/>
  <c r="K50" i="4"/>
  <c r="K51" i="4"/>
  <c r="K52" i="4"/>
  <c r="K53" i="4"/>
  <c r="K54" i="4"/>
  <c r="K55" i="4"/>
  <c r="K56" i="4"/>
  <c r="K59" i="4"/>
  <c r="K60" i="4"/>
  <c r="K61" i="4"/>
  <c r="K65" i="4"/>
  <c r="K68" i="4"/>
  <c r="K69" i="4"/>
  <c r="K71" i="4"/>
  <c r="K72" i="4"/>
  <c r="K87" i="4"/>
  <c r="K88" i="4"/>
  <c r="K89" i="4"/>
  <c r="K90" i="4"/>
  <c r="K94" i="4"/>
  <c r="K95" i="4"/>
  <c r="K105" i="4"/>
  <c r="K106" i="4"/>
  <c r="K116" i="4"/>
  <c r="K117" i="4"/>
  <c r="K118" i="4"/>
  <c r="K122" i="4"/>
  <c r="K123" i="4"/>
  <c r="K128" i="4"/>
  <c r="K129" i="4"/>
  <c r="K130" i="4"/>
  <c r="K134" i="4"/>
  <c r="K140" i="4"/>
  <c r="K145" i="4"/>
  <c r="K146" i="4"/>
  <c r="K147" i="4"/>
  <c r="K148" i="4"/>
  <c r="K149" i="4"/>
  <c r="K152" i="4"/>
  <c r="K153" i="4"/>
  <c r="K154" i="4"/>
  <c r="K160" i="4"/>
  <c r="K161" i="4"/>
  <c r="K162" i="4"/>
  <c r="K163" i="4"/>
  <c r="K164" i="4"/>
  <c r="K165" i="4"/>
  <c r="K169" i="4"/>
  <c r="K170" i="4"/>
  <c r="K171" i="4"/>
  <c r="K172" i="4"/>
  <c r="K175" i="4"/>
  <c r="K176" i="4"/>
  <c r="K177" i="4"/>
  <c r="K178" i="4"/>
  <c r="K179" i="4"/>
  <c r="K180" i="4"/>
  <c r="K181" i="4"/>
  <c r="K182" i="4"/>
  <c r="K183" i="4"/>
  <c r="K184" i="4"/>
  <c r="K188" i="4"/>
  <c r="K189" i="4"/>
  <c r="K190" i="4"/>
  <c r="K191" i="4"/>
  <c r="K192" i="4"/>
  <c r="K195" i="4"/>
  <c r="K196" i="4"/>
  <c r="K197" i="4"/>
  <c r="K198" i="4"/>
  <c r="K199" i="4"/>
  <c r="K203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2" i="4"/>
  <c r="K223" i="4"/>
  <c r="K224" i="4"/>
  <c r="K225" i="4"/>
  <c r="K226" i="4"/>
  <c r="K230" i="4"/>
  <c r="K233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3" i="4"/>
  <c r="K264" i="4"/>
  <c r="K265" i="4"/>
  <c r="K266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3" i="4"/>
  <c r="K304" i="4"/>
  <c r="K305" i="4"/>
  <c r="K306" i="4"/>
  <c r="K307" i="4"/>
  <c r="K309" i="4"/>
  <c r="K310" i="4"/>
  <c r="K311" i="4"/>
  <c r="K312" i="4"/>
  <c r="K313" i="4"/>
  <c r="K314" i="4"/>
  <c r="K315" i="4"/>
  <c r="K316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2" i="4"/>
  <c r="K343" i="4"/>
  <c r="K346" i="4"/>
  <c r="K347" i="4"/>
  <c r="K348" i="4"/>
  <c r="K349" i="4"/>
  <c r="K350" i="4"/>
  <c r="K351" i="4"/>
  <c r="K352" i="4"/>
  <c r="K353" i="4"/>
  <c r="K354" i="4"/>
  <c r="K356" i="4"/>
  <c r="K358" i="4"/>
  <c r="K359" i="4"/>
  <c r="K360" i="4"/>
  <c r="K365" i="4"/>
  <c r="K366" i="4"/>
  <c r="K367" i="4"/>
  <c r="K370" i="4"/>
  <c r="K371" i="4"/>
  <c r="K372" i="4"/>
  <c r="K373" i="4"/>
  <c r="K374" i="4"/>
  <c r="K376" i="4"/>
  <c r="K379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10" i="4"/>
  <c r="K411" i="4"/>
  <c r="K412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5" i="4"/>
  <c r="K460" i="4"/>
  <c r="K465" i="4"/>
  <c r="K466" i="4"/>
  <c r="K467" i="4"/>
  <c r="K470" i="4"/>
  <c r="K471" i="4"/>
  <c r="K475" i="4"/>
  <c r="K479" i="4"/>
  <c r="K480" i="4"/>
  <c r="K481" i="4"/>
  <c r="K482" i="4"/>
  <c r="K483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4" i="4"/>
  <c r="K525" i="4"/>
  <c r="K526" i="4"/>
  <c r="K527" i="4"/>
  <c r="K528" i="4"/>
  <c r="K529" i="4"/>
  <c r="K530" i="4"/>
  <c r="K533" i="4"/>
  <c r="K534" i="4"/>
  <c r="K535" i="4"/>
  <c r="K536" i="4"/>
  <c r="K537" i="4"/>
  <c r="K538" i="4"/>
  <c r="K539" i="4"/>
  <c r="K540" i="4"/>
  <c r="K541" i="4"/>
  <c r="K542" i="4"/>
  <c r="K543" i="4"/>
  <c r="K547" i="4"/>
  <c r="K548" i="4"/>
  <c r="K550" i="4"/>
  <c r="K551" i="4"/>
  <c r="K552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6" i="4"/>
  <c r="K577" i="4"/>
  <c r="K580" i="4"/>
  <c r="K581" i="4"/>
  <c r="K582" i="4"/>
  <c r="K584" i="4"/>
  <c r="K590" i="4"/>
  <c r="K591" i="4"/>
  <c r="K592" i="4"/>
  <c r="K593" i="4"/>
  <c r="K594" i="4"/>
  <c r="K595" i="4"/>
  <c r="K596" i="4"/>
  <c r="K597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8" i="4"/>
  <c r="K619" i="4"/>
  <c r="K620" i="4"/>
  <c r="K621" i="4"/>
  <c r="K622" i="4"/>
  <c r="K623" i="4"/>
  <c r="K624" i="4"/>
  <c r="K11" i="4"/>
  <c r="K10" i="4"/>
  <c r="J585" i="4"/>
  <c r="J598" i="4"/>
  <c r="J617" i="4"/>
  <c r="J308" i="4"/>
  <c r="J111" i="4"/>
  <c r="J13" i="4"/>
  <c r="J317" i="4"/>
  <c r="J96" i="4"/>
  <c r="J131" i="4"/>
  <c r="J155" i="4"/>
  <c r="J78" i="4"/>
  <c r="J484" i="4"/>
  <c r="J137" i="4"/>
  <c r="J361" i="4"/>
  <c r="J556" i="4"/>
  <c r="J554" i="4"/>
  <c r="J70" i="4"/>
  <c r="J553" i="4"/>
  <c r="J504" i="4"/>
  <c r="J375" i="4"/>
  <c r="J583" i="4"/>
  <c r="J616" i="4"/>
  <c r="J73" i="4"/>
  <c r="J99" i="4"/>
  <c r="J357" i="4"/>
  <c r="J200" i="4"/>
  <c r="J522" i="4"/>
  <c r="J523" i="4"/>
  <c r="J472" i="4"/>
  <c r="J19" i="4"/>
  <c r="J31" i="4"/>
  <c r="J478" i="4"/>
  <c r="J36" i="4"/>
  <c r="J555" i="4"/>
  <c r="J377" i="4"/>
  <c r="J378" i="4"/>
  <c r="J168" i="4"/>
  <c r="J221" i="4"/>
  <c r="J549" i="4"/>
  <c r="J355" i="4"/>
  <c r="J544" i="4"/>
  <c r="J302" i="4"/>
  <c r="J14" i="4"/>
  <c r="J12" i="4"/>
  <c r="J15" i="4"/>
  <c r="J16" i="4"/>
  <c r="J17" i="4"/>
  <c r="J18" i="4"/>
  <c r="J20" i="4"/>
  <c r="J21" i="4"/>
  <c r="J22" i="4"/>
  <c r="J23" i="4"/>
  <c r="J26" i="4"/>
  <c r="J27" i="4"/>
  <c r="J28" i="4"/>
  <c r="J29" i="4"/>
  <c r="J30" i="4"/>
  <c r="J32" i="4"/>
  <c r="J33" i="4"/>
  <c r="J34" i="4"/>
  <c r="J35" i="4"/>
  <c r="J37" i="4"/>
  <c r="J38" i="4"/>
  <c r="J39" i="4"/>
  <c r="J40" i="4"/>
  <c r="J41" i="4"/>
  <c r="J42" i="4"/>
  <c r="J47" i="4"/>
  <c r="J48" i="4"/>
  <c r="J49" i="4"/>
  <c r="J50" i="4"/>
  <c r="J51" i="4"/>
  <c r="J52" i="4"/>
  <c r="J53" i="4"/>
  <c r="J54" i="4"/>
  <c r="J55" i="4"/>
  <c r="J56" i="4"/>
  <c r="J59" i="4"/>
  <c r="J60" i="4"/>
  <c r="J61" i="4"/>
  <c r="J65" i="4"/>
  <c r="J68" i="4"/>
  <c r="J69" i="4"/>
  <c r="J71" i="4"/>
  <c r="J72" i="4"/>
  <c r="J87" i="4"/>
  <c r="J88" i="4"/>
  <c r="J89" i="4"/>
  <c r="J90" i="4"/>
  <c r="J94" i="4"/>
  <c r="J95" i="4"/>
  <c r="J105" i="4"/>
  <c r="J106" i="4"/>
  <c r="J116" i="4"/>
  <c r="J117" i="4"/>
  <c r="J118" i="4"/>
  <c r="J122" i="4"/>
  <c r="J123" i="4"/>
  <c r="J128" i="4"/>
  <c r="J129" i="4"/>
  <c r="J130" i="4"/>
  <c r="J134" i="4"/>
  <c r="J140" i="4"/>
  <c r="J145" i="4"/>
  <c r="J146" i="4"/>
  <c r="J147" i="4"/>
  <c r="J148" i="4"/>
  <c r="J149" i="4"/>
  <c r="J152" i="4"/>
  <c r="J153" i="4"/>
  <c r="J154" i="4"/>
  <c r="J160" i="4"/>
  <c r="J161" i="4"/>
  <c r="J162" i="4"/>
  <c r="J163" i="4"/>
  <c r="J164" i="4"/>
  <c r="J165" i="4"/>
  <c r="J169" i="4"/>
  <c r="J170" i="4"/>
  <c r="J171" i="4"/>
  <c r="J172" i="4"/>
  <c r="J175" i="4"/>
  <c r="J176" i="4"/>
  <c r="J177" i="4"/>
  <c r="J178" i="4"/>
  <c r="J179" i="4"/>
  <c r="J180" i="4"/>
  <c r="J181" i="4"/>
  <c r="J182" i="4"/>
  <c r="J183" i="4"/>
  <c r="J184" i="4"/>
  <c r="J188" i="4"/>
  <c r="J189" i="4"/>
  <c r="J190" i="4"/>
  <c r="J191" i="4"/>
  <c r="J192" i="4"/>
  <c r="J195" i="4"/>
  <c r="J196" i="4"/>
  <c r="J197" i="4"/>
  <c r="J198" i="4"/>
  <c r="J199" i="4"/>
  <c r="J203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2" i="4"/>
  <c r="J223" i="4"/>
  <c r="J224" i="4"/>
  <c r="J225" i="4"/>
  <c r="J226" i="4"/>
  <c r="J230" i="4"/>
  <c r="J233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3" i="4"/>
  <c r="J264" i="4"/>
  <c r="J265" i="4"/>
  <c r="J266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3" i="4"/>
  <c r="J304" i="4"/>
  <c r="J305" i="4"/>
  <c r="J306" i="4"/>
  <c r="J307" i="4"/>
  <c r="J309" i="4"/>
  <c r="J310" i="4"/>
  <c r="J311" i="4"/>
  <c r="J312" i="4"/>
  <c r="J313" i="4"/>
  <c r="J314" i="4"/>
  <c r="J315" i="4"/>
  <c r="J316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2" i="4"/>
  <c r="J343" i="4"/>
  <c r="J346" i="4"/>
  <c r="J347" i="4"/>
  <c r="J348" i="4"/>
  <c r="J349" i="4"/>
  <c r="J350" i="4"/>
  <c r="J351" i="4"/>
  <c r="J352" i="4"/>
  <c r="J353" i="4"/>
  <c r="J354" i="4"/>
  <c r="J356" i="4"/>
  <c r="J358" i="4"/>
  <c r="J359" i="4"/>
  <c r="J360" i="4"/>
  <c r="J365" i="4"/>
  <c r="J366" i="4"/>
  <c r="J367" i="4"/>
  <c r="J370" i="4"/>
  <c r="J371" i="4"/>
  <c r="J372" i="4"/>
  <c r="J373" i="4"/>
  <c r="J374" i="4"/>
  <c r="J376" i="4"/>
  <c r="J379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10" i="4"/>
  <c r="J411" i="4"/>
  <c r="J412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5" i="4"/>
  <c r="J460" i="4"/>
  <c r="J465" i="4"/>
  <c r="J466" i="4"/>
  <c r="J467" i="4"/>
  <c r="J470" i="4"/>
  <c r="J471" i="4"/>
  <c r="J475" i="4"/>
  <c r="J479" i="4"/>
  <c r="J480" i="4"/>
  <c r="J481" i="4"/>
  <c r="J482" i="4"/>
  <c r="J483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4" i="4"/>
  <c r="J525" i="4"/>
  <c r="J526" i="4"/>
  <c r="J527" i="4"/>
  <c r="J528" i="4"/>
  <c r="J529" i="4"/>
  <c r="J530" i="4"/>
  <c r="J533" i="4"/>
  <c r="J534" i="4"/>
  <c r="J535" i="4"/>
  <c r="J536" i="4"/>
  <c r="J537" i="4"/>
  <c r="J538" i="4"/>
  <c r="J539" i="4"/>
  <c r="J540" i="4"/>
  <c r="J541" i="4"/>
  <c r="J542" i="4"/>
  <c r="J543" i="4"/>
  <c r="J547" i="4"/>
  <c r="J548" i="4"/>
  <c r="J550" i="4"/>
  <c r="J551" i="4"/>
  <c r="J552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6" i="4"/>
  <c r="J577" i="4"/>
  <c r="J580" i="4"/>
  <c r="J581" i="4"/>
  <c r="J582" i="4"/>
  <c r="J584" i="4"/>
  <c r="J590" i="4"/>
  <c r="J591" i="4"/>
  <c r="J592" i="4"/>
  <c r="J593" i="4"/>
  <c r="J594" i="4"/>
  <c r="J595" i="4"/>
  <c r="J596" i="4"/>
  <c r="J597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8" i="4"/>
  <c r="J619" i="4"/>
  <c r="J620" i="4"/>
  <c r="J621" i="4"/>
  <c r="J622" i="4"/>
  <c r="J623" i="4"/>
  <c r="J624" i="4"/>
  <c r="J11" i="4"/>
  <c r="J575" i="4"/>
  <c r="J64" i="4"/>
  <c r="J10" i="4"/>
  <c r="I585" i="4"/>
  <c r="I598" i="4"/>
  <c r="I617" i="4"/>
  <c r="I308" i="4"/>
  <c r="I111" i="4"/>
  <c r="I13" i="4"/>
  <c r="I317" i="4"/>
  <c r="I96" i="4"/>
  <c r="I131" i="4"/>
  <c r="I155" i="4"/>
  <c r="I78" i="4"/>
  <c r="I484" i="4"/>
  <c r="I137" i="4"/>
  <c r="I361" i="4"/>
  <c r="I556" i="4"/>
  <c r="I554" i="4"/>
  <c r="I70" i="4"/>
  <c r="I553" i="4"/>
  <c r="I504" i="4"/>
  <c r="I375" i="4"/>
  <c r="I583" i="4"/>
  <c r="I616" i="4"/>
  <c r="I73" i="4"/>
  <c r="I99" i="4"/>
  <c r="I357" i="4"/>
  <c r="I200" i="4"/>
  <c r="I522" i="4"/>
  <c r="I523" i="4"/>
  <c r="I472" i="4"/>
  <c r="I19" i="4"/>
  <c r="I31" i="4"/>
  <c r="I478" i="4"/>
  <c r="I36" i="4"/>
  <c r="I555" i="4"/>
  <c r="I377" i="4"/>
  <c r="I378" i="4"/>
  <c r="I168" i="4"/>
  <c r="I221" i="4"/>
  <c r="I549" i="4"/>
  <c r="I355" i="4"/>
  <c r="I544" i="4"/>
  <c r="I302" i="4"/>
  <c r="I14" i="4"/>
  <c r="I12" i="4"/>
  <c r="I15" i="4"/>
  <c r="I16" i="4"/>
  <c r="I17" i="4"/>
  <c r="I18" i="4"/>
  <c r="I20" i="4"/>
  <c r="I21" i="4"/>
  <c r="I22" i="4"/>
  <c r="I23" i="4"/>
  <c r="I26" i="4"/>
  <c r="I27" i="4"/>
  <c r="I28" i="4"/>
  <c r="I29" i="4"/>
  <c r="I30" i="4"/>
  <c r="I32" i="4"/>
  <c r="I33" i="4"/>
  <c r="I34" i="4"/>
  <c r="I35" i="4"/>
  <c r="I37" i="4"/>
  <c r="I38" i="4"/>
  <c r="I39" i="4"/>
  <c r="I40" i="4"/>
  <c r="I41" i="4"/>
  <c r="I42" i="4"/>
  <c r="I47" i="4"/>
  <c r="I48" i="4"/>
  <c r="I49" i="4"/>
  <c r="I50" i="4"/>
  <c r="I51" i="4"/>
  <c r="I52" i="4"/>
  <c r="I53" i="4"/>
  <c r="I54" i="4"/>
  <c r="I55" i="4"/>
  <c r="I56" i="4"/>
  <c r="I59" i="4"/>
  <c r="I60" i="4"/>
  <c r="I61" i="4"/>
  <c r="I65" i="4"/>
  <c r="I68" i="4"/>
  <c r="I69" i="4"/>
  <c r="I71" i="4"/>
  <c r="I72" i="4"/>
  <c r="I87" i="4"/>
  <c r="I88" i="4"/>
  <c r="I89" i="4"/>
  <c r="I90" i="4"/>
  <c r="I94" i="4"/>
  <c r="I95" i="4"/>
  <c r="I105" i="4"/>
  <c r="I106" i="4"/>
  <c r="I116" i="4"/>
  <c r="I117" i="4"/>
  <c r="I118" i="4"/>
  <c r="I122" i="4"/>
  <c r="I123" i="4"/>
  <c r="I128" i="4"/>
  <c r="I129" i="4"/>
  <c r="I130" i="4"/>
  <c r="I134" i="4"/>
  <c r="I140" i="4"/>
  <c r="I145" i="4"/>
  <c r="I146" i="4"/>
  <c r="I147" i="4"/>
  <c r="I148" i="4"/>
  <c r="I149" i="4"/>
  <c r="I152" i="4"/>
  <c r="I153" i="4"/>
  <c r="I154" i="4"/>
  <c r="I160" i="4"/>
  <c r="I161" i="4"/>
  <c r="I162" i="4"/>
  <c r="I10" i="4"/>
  <c r="H585" i="4"/>
  <c r="H598" i="4"/>
  <c r="H617" i="4"/>
  <c r="H308" i="4"/>
  <c r="H111" i="4"/>
  <c r="H13" i="4"/>
  <c r="H317" i="4"/>
  <c r="H96" i="4"/>
  <c r="H131" i="4"/>
  <c r="H155" i="4"/>
  <c r="H78" i="4"/>
  <c r="H484" i="4"/>
  <c r="H137" i="4"/>
  <c r="H361" i="4"/>
  <c r="H556" i="4"/>
  <c r="H554" i="4"/>
  <c r="H70" i="4"/>
  <c r="H553" i="4"/>
  <c r="H504" i="4"/>
  <c r="H375" i="4"/>
  <c r="H583" i="4"/>
  <c r="H616" i="4"/>
  <c r="H73" i="4"/>
  <c r="H99" i="4"/>
  <c r="H357" i="4"/>
  <c r="H200" i="4"/>
  <c r="H522" i="4"/>
  <c r="H523" i="4"/>
  <c r="H472" i="4"/>
  <c r="H19" i="4"/>
  <c r="H31" i="4"/>
  <c r="H478" i="4"/>
  <c r="H36" i="4"/>
  <c r="H555" i="4"/>
  <c r="H377" i="4"/>
  <c r="H378" i="4"/>
  <c r="H168" i="4"/>
  <c r="H221" i="4"/>
  <c r="H549" i="4"/>
  <c r="H355" i="4"/>
  <c r="H544" i="4"/>
  <c r="H302" i="4"/>
  <c r="H14" i="4"/>
  <c r="H12" i="4"/>
  <c r="H15" i="4"/>
  <c r="H16" i="4"/>
  <c r="H17" i="4"/>
  <c r="H18" i="4"/>
  <c r="H20" i="4"/>
  <c r="H21" i="4"/>
  <c r="H22" i="4"/>
  <c r="H23" i="4"/>
  <c r="H26" i="4"/>
  <c r="H27" i="4"/>
  <c r="H28" i="4"/>
  <c r="H29" i="4"/>
  <c r="H30" i="4"/>
  <c r="H32" i="4"/>
  <c r="H33" i="4"/>
  <c r="H34" i="4"/>
  <c r="H35" i="4"/>
  <c r="H37" i="4"/>
  <c r="H38" i="4"/>
  <c r="H39" i="4"/>
  <c r="H40" i="4"/>
  <c r="H41" i="4"/>
  <c r="H42" i="4"/>
  <c r="H47" i="4"/>
  <c r="H48" i="4"/>
  <c r="H49" i="4"/>
  <c r="H50" i="4"/>
  <c r="H51" i="4"/>
  <c r="H52" i="4"/>
  <c r="H53" i="4"/>
  <c r="H54" i="4"/>
  <c r="H55" i="4"/>
  <c r="H56" i="4"/>
  <c r="H59" i="4"/>
  <c r="H60" i="4"/>
  <c r="H61" i="4"/>
  <c r="H65" i="4"/>
  <c r="H68" i="4"/>
  <c r="H69" i="4"/>
  <c r="H71" i="4"/>
  <c r="H72" i="4"/>
  <c r="H87" i="4"/>
  <c r="H88" i="4"/>
  <c r="H89" i="4"/>
  <c r="H90" i="4"/>
  <c r="H94" i="4"/>
  <c r="H95" i="4"/>
  <c r="H105" i="4"/>
  <c r="H106" i="4"/>
  <c r="H116" i="4"/>
  <c r="H117" i="4"/>
  <c r="H118" i="4"/>
  <c r="H122" i="4"/>
  <c r="H123" i="4"/>
  <c r="H128" i="4"/>
  <c r="H129" i="4"/>
  <c r="H130" i="4"/>
  <c r="H134" i="4"/>
  <c r="H140" i="4"/>
  <c r="H145" i="4"/>
  <c r="H146" i="4"/>
  <c r="H147" i="4"/>
  <c r="H148" i="4"/>
  <c r="H149" i="4"/>
  <c r="H152" i="4"/>
  <c r="H153" i="4"/>
  <c r="H154" i="4"/>
  <c r="H160" i="4"/>
  <c r="H161" i="4"/>
  <c r="H162" i="4"/>
  <c r="H163" i="4"/>
  <c r="H164" i="4"/>
  <c r="H165" i="4"/>
  <c r="H169" i="4"/>
  <c r="H170" i="4"/>
  <c r="H171" i="4"/>
  <c r="H172" i="4"/>
  <c r="H175" i="4"/>
  <c r="H176" i="4"/>
  <c r="H177" i="4"/>
  <c r="H178" i="4"/>
  <c r="H179" i="4"/>
  <c r="H180" i="4"/>
  <c r="H181" i="4"/>
  <c r="H182" i="4"/>
  <c r="H183" i="4"/>
  <c r="H184" i="4"/>
  <c r="H188" i="4"/>
  <c r="H189" i="4"/>
  <c r="H190" i="4"/>
  <c r="H191" i="4"/>
  <c r="H192" i="4"/>
  <c r="H195" i="4"/>
  <c r="H196" i="4"/>
  <c r="H197" i="4"/>
  <c r="H198" i="4"/>
  <c r="H199" i="4"/>
  <c r="H203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2" i="4"/>
  <c r="H223" i="4"/>
  <c r="H224" i="4"/>
  <c r="H225" i="4"/>
  <c r="H226" i="4"/>
  <c r="H230" i="4"/>
  <c r="H233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3" i="4"/>
  <c r="H264" i="4"/>
  <c r="H265" i="4"/>
  <c r="H266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3" i="4"/>
  <c r="H304" i="4"/>
  <c r="H305" i="4"/>
  <c r="H306" i="4"/>
  <c r="H307" i="4"/>
  <c r="H309" i="4"/>
  <c r="H310" i="4"/>
  <c r="H311" i="4"/>
  <c r="H312" i="4"/>
  <c r="H313" i="4"/>
  <c r="H314" i="4"/>
  <c r="H315" i="4"/>
  <c r="H316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2" i="4"/>
  <c r="H343" i="4"/>
  <c r="H346" i="4"/>
  <c r="H347" i="4"/>
  <c r="H348" i="4"/>
  <c r="H349" i="4"/>
  <c r="H350" i="4"/>
  <c r="H351" i="4"/>
  <c r="H352" i="4"/>
  <c r="H353" i="4"/>
  <c r="H354" i="4"/>
  <c r="H356" i="4"/>
  <c r="H358" i="4"/>
  <c r="H359" i="4"/>
  <c r="H360" i="4"/>
  <c r="H365" i="4"/>
  <c r="H366" i="4"/>
  <c r="H367" i="4"/>
  <c r="H370" i="4"/>
  <c r="H371" i="4"/>
  <c r="H372" i="4"/>
  <c r="H373" i="4"/>
  <c r="H374" i="4"/>
  <c r="H376" i="4"/>
  <c r="H379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10" i="4"/>
  <c r="H411" i="4"/>
  <c r="H412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5" i="4"/>
  <c r="H460" i="4"/>
  <c r="H465" i="4"/>
  <c r="H466" i="4"/>
  <c r="H467" i="4"/>
  <c r="H470" i="4"/>
  <c r="H471" i="4"/>
  <c r="H475" i="4"/>
  <c r="H479" i="4"/>
  <c r="H480" i="4"/>
  <c r="H481" i="4"/>
  <c r="H482" i="4"/>
  <c r="H483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4" i="4"/>
  <c r="H525" i="4"/>
  <c r="H526" i="4"/>
  <c r="H527" i="4"/>
  <c r="H528" i="4"/>
  <c r="H529" i="4"/>
  <c r="H530" i="4"/>
  <c r="H533" i="4"/>
  <c r="H534" i="4"/>
  <c r="H535" i="4"/>
  <c r="H536" i="4"/>
  <c r="H537" i="4"/>
  <c r="H538" i="4"/>
  <c r="H539" i="4"/>
  <c r="H540" i="4"/>
  <c r="H541" i="4"/>
  <c r="H542" i="4"/>
  <c r="H543" i="4"/>
  <c r="H547" i="4"/>
  <c r="H548" i="4"/>
  <c r="H550" i="4"/>
  <c r="H551" i="4"/>
  <c r="H552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6" i="4"/>
  <c r="H577" i="4"/>
  <c r="H580" i="4"/>
  <c r="H581" i="4"/>
  <c r="H582" i="4"/>
  <c r="H584" i="4"/>
  <c r="H590" i="4"/>
  <c r="H591" i="4"/>
  <c r="H592" i="4"/>
  <c r="H593" i="4"/>
  <c r="H594" i="4"/>
  <c r="H595" i="4"/>
  <c r="H596" i="4"/>
  <c r="H597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8" i="4"/>
  <c r="H619" i="4"/>
  <c r="H620" i="4"/>
  <c r="H621" i="4"/>
  <c r="H622" i="4"/>
  <c r="H623" i="4"/>
  <c r="H624" i="4"/>
  <c r="H11" i="4"/>
  <c r="H575" i="4"/>
  <c r="H64" i="4"/>
  <c r="H10" i="4"/>
  <c r="G585" i="4"/>
  <c r="G598" i="4"/>
  <c r="G617" i="4"/>
  <c r="G308" i="4"/>
  <c r="G111" i="4"/>
  <c r="G13" i="4"/>
  <c r="G317" i="4"/>
  <c r="G96" i="4"/>
  <c r="G131" i="4"/>
  <c r="G155" i="4"/>
  <c r="G78" i="4"/>
  <c r="G484" i="4"/>
  <c r="G137" i="4"/>
  <c r="G361" i="4"/>
  <c r="G556" i="4"/>
  <c r="G554" i="4"/>
  <c r="G70" i="4"/>
  <c r="G553" i="4"/>
  <c r="G504" i="4"/>
  <c r="G375" i="4"/>
  <c r="G583" i="4"/>
  <c r="G616" i="4"/>
  <c r="G73" i="4"/>
  <c r="G99" i="4"/>
  <c r="G357" i="4"/>
  <c r="G200" i="4"/>
  <c r="G522" i="4"/>
  <c r="G523" i="4"/>
  <c r="G472" i="4"/>
  <c r="G19" i="4"/>
  <c r="G31" i="4"/>
  <c r="G478" i="4"/>
  <c r="G36" i="4"/>
  <c r="G555" i="4"/>
  <c r="G377" i="4"/>
  <c r="G378" i="4"/>
  <c r="G168" i="4"/>
  <c r="G221" i="4"/>
  <c r="G549" i="4"/>
  <c r="G355" i="4"/>
  <c r="G544" i="4"/>
  <c r="G302" i="4"/>
  <c r="G14" i="4"/>
  <c r="G12" i="4"/>
  <c r="G15" i="4"/>
  <c r="G16" i="4"/>
  <c r="G17" i="4"/>
  <c r="G18" i="4"/>
  <c r="G20" i="4"/>
  <c r="G21" i="4"/>
  <c r="G22" i="4"/>
  <c r="G23" i="4"/>
  <c r="G26" i="4"/>
  <c r="G27" i="4"/>
  <c r="G28" i="4"/>
  <c r="G29" i="4"/>
  <c r="G30" i="4"/>
  <c r="G32" i="4"/>
  <c r="G33" i="4"/>
  <c r="G34" i="4"/>
  <c r="G35" i="4"/>
  <c r="G37" i="4"/>
  <c r="G38" i="4"/>
  <c r="G39" i="4"/>
  <c r="G40" i="4"/>
  <c r="G41" i="4"/>
  <c r="G42" i="4"/>
  <c r="G47" i="4"/>
  <c r="G48" i="4"/>
  <c r="G49" i="4"/>
  <c r="G50" i="4"/>
  <c r="G51" i="4"/>
  <c r="G52" i="4"/>
  <c r="G53" i="4"/>
  <c r="G54" i="4"/>
  <c r="G55" i="4"/>
  <c r="G56" i="4"/>
  <c r="G59" i="4"/>
  <c r="G60" i="4"/>
  <c r="G61" i="4"/>
  <c r="G65" i="4"/>
  <c r="G68" i="4"/>
  <c r="G69" i="4"/>
  <c r="G71" i="4"/>
  <c r="G72" i="4"/>
  <c r="G87" i="4"/>
  <c r="G88" i="4"/>
  <c r="G89" i="4"/>
  <c r="G90" i="4"/>
  <c r="G94" i="4"/>
  <c r="G95" i="4"/>
  <c r="G105" i="4"/>
  <c r="G106" i="4"/>
  <c r="G116" i="4"/>
  <c r="G117" i="4"/>
  <c r="G118" i="4"/>
  <c r="G122" i="4"/>
  <c r="G123" i="4"/>
  <c r="G128" i="4"/>
  <c r="G129" i="4"/>
  <c r="G130" i="4"/>
  <c r="G134" i="4"/>
  <c r="G140" i="4"/>
  <c r="G145" i="4"/>
  <c r="G146" i="4"/>
  <c r="G147" i="4"/>
  <c r="G148" i="4"/>
  <c r="G149" i="4"/>
  <c r="G152" i="4"/>
  <c r="G153" i="4"/>
  <c r="G154" i="4"/>
  <c r="G160" i="4"/>
  <c r="G161" i="4"/>
  <c r="G162" i="4"/>
  <c r="G163" i="4"/>
  <c r="G164" i="4"/>
  <c r="G165" i="4"/>
  <c r="G169" i="4"/>
  <c r="G170" i="4"/>
  <c r="G171" i="4"/>
  <c r="G172" i="4"/>
  <c r="G175" i="4"/>
  <c r="G176" i="4"/>
  <c r="G177" i="4"/>
  <c r="G178" i="4"/>
  <c r="G179" i="4"/>
  <c r="G180" i="4"/>
  <c r="G181" i="4"/>
  <c r="G182" i="4"/>
  <c r="G183" i="4"/>
  <c r="G184" i="4"/>
  <c r="G188" i="4"/>
  <c r="G189" i="4"/>
  <c r="G190" i="4"/>
  <c r="G191" i="4"/>
  <c r="G192" i="4"/>
  <c r="G195" i="4"/>
  <c r="G196" i="4"/>
  <c r="G197" i="4"/>
  <c r="G198" i="4"/>
  <c r="G199" i="4"/>
  <c r="G203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2" i="4"/>
  <c r="G223" i="4"/>
  <c r="G224" i="4"/>
  <c r="G225" i="4"/>
  <c r="G226" i="4"/>
  <c r="G230" i="4"/>
  <c r="G233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3" i="4"/>
  <c r="G264" i="4"/>
  <c r="G265" i="4"/>
  <c r="G266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3" i="4"/>
  <c r="G304" i="4"/>
  <c r="G305" i="4"/>
  <c r="G306" i="4"/>
  <c r="G307" i="4"/>
  <c r="G309" i="4"/>
  <c r="G310" i="4"/>
  <c r="G311" i="4"/>
  <c r="G312" i="4"/>
  <c r="G313" i="4"/>
  <c r="G314" i="4"/>
  <c r="G315" i="4"/>
  <c r="G316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2" i="4"/>
  <c r="G343" i="4"/>
  <c r="G346" i="4"/>
  <c r="G347" i="4"/>
  <c r="G348" i="4"/>
  <c r="G349" i="4"/>
  <c r="G350" i="4"/>
  <c r="G351" i="4"/>
  <c r="G352" i="4"/>
  <c r="G353" i="4"/>
  <c r="G354" i="4"/>
  <c r="G356" i="4"/>
  <c r="G358" i="4"/>
  <c r="G359" i="4"/>
  <c r="G360" i="4"/>
  <c r="G365" i="4"/>
  <c r="G366" i="4"/>
  <c r="G367" i="4"/>
  <c r="G370" i="4"/>
  <c r="G371" i="4"/>
  <c r="G372" i="4"/>
  <c r="G373" i="4"/>
  <c r="G374" i="4"/>
  <c r="G376" i="4"/>
  <c r="G379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10" i="4"/>
  <c r="G411" i="4"/>
  <c r="G412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5" i="4"/>
  <c r="G460" i="4"/>
  <c r="G465" i="4"/>
  <c r="G466" i="4"/>
  <c r="G467" i="4"/>
  <c r="G470" i="4"/>
  <c r="G471" i="4"/>
  <c r="G475" i="4"/>
  <c r="G479" i="4"/>
  <c r="G480" i="4"/>
  <c r="G481" i="4"/>
  <c r="G482" i="4"/>
  <c r="G483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4" i="4"/>
  <c r="G525" i="4"/>
  <c r="G526" i="4"/>
  <c r="G527" i="4"/>
  <c r="G528" i="4"/>
  <c r="G529" i="4"/>
  <c r="G530" i="4"/>
  <c r="G533" i="4"/>
  <c r="G534" i="4"/>
  <c r="G535" i="4"/>
  <c r="G536" i="4"/>
  <c r="G537" i="4"/>
  <c r="G538" i="4"/>
  <c r="G539" i="4"/>
  <c r="G540" i="4"/>
  <c r="G541" i="4"/>
  <c r="G542" i="4"/>
  <c r="G543" i="4"/>
  <c r="G547" i="4"/>
  <c r="G548" i="4"/>
  <c r="G550" i="4"/>
  <c r="G551" i="4"/>
  <c r="G552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6" i="4"/>
  <c r="G577" i="4"/>
  <c r="G580" i="4"/>
  <c r="G581" i="4"/>
  <c r="G582" i="4"/>
  <c r="G584" i="4"/>
  <c r="G590" i="4"/>
  <c r="G591" i="4"/>
  <c r="G592" i="4"/>
  <c r="G593" i="4"/>
  <c r="G594" i="4"/>
  <c r="G595" i="4"/>
  <c r="G596" i="4"/>
  <c r="G597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8" i="4"/>
  <c r="G619" i="4"/>
  <c r="G620" i="4"/>
  <c r="G621" i="4"/>
  <c r="G622" i="4"/>
  <c r="G623" i="4"/>
  <c r="G624" i="4"/>
  <c r="G11" i="4"/>
  <c r="G575" i="4"/>
  <c r="G64" i="4"/>
  <c r="G10" i="4"/>
  <c r="O8" i="4" l="1"/>
  <c r="H8" i="4"/>
  <c r="K8" i="4"/>
  <c r="L8" i="4"/>
  <c r="M8" i="4"/>
  <c r="P8" i="4"/>
  <c r="S8" i="4"/>
  <c r="V8" i="4"/>
  <c r="Y8" i="4"/>
  <c r="AB8" i="4"/>
  <c r="AE8" i="4"/>
  <c r="AH8" i="4"/>
  <c r="AK8" i="4"/>
  <c r="F8" i="4"/>
  <c r="I8" i="4"/>
  <c r="N8" i="4"/>
  <c r="Q8" i="4"/>
  <c r="T8" i="4"/>
  <c r="W8" i="4"/>
  <c r="Z8" i="4"/>
  <c r="AC8" i="4"/>
  <c r="AF8" i="4"/>
  <c r="AI8" i="4"/>
  <c r="G8" i="4"/>
  <c r="J8" i="4"/>
  <c r="R8" i="4"/>
  <c r="U8" i="4"/>
  <c r="X8" i="4"/>
  <c r="AA8" i="4"/>
  <c r="AD8" i="4"/>
  <c r="AG8" i="4"/>
  <c r="AJ8" i="4"/>
  <c r="E8" i="4"/>
  <c r="AC5" i="4" l="1"/>
  <c r="AD5" i="4"/>
  <c r="AJ5" i="4"/>
  <c r="AE5" i="4"/>
  <c r="AK5" i="4"/>
  <c r="AF5" i="4"/>
  <c r="AG5" i="4"/>
  <c r="AB5" i="4"/>
  <c r="AH5" i="4"/>
  <c r="AI5" i="4"/>
  <c r="T5" i="4" l="1"/>
  <c r="U5" i="4"/>
  <c r="W5" i="4"/>
  <c r="Y5" i="4"/>
  <c r="S5" i="4"/>
  <c r="Z5" i="4"/>
  <c r="X5" i="4"/>
  <c r="AA5" i="4"/>
  <c r="V5" i="4"/>
  <c r="N5" i="4"/>
  <c r="P5" i="4"/>
  <c r="G5" i="4"/>
  <c r="J5" i="4"/>
  <c r="K5" i="4"/>
  <c r="I5" i="4"/>
  <c r="O5" i="4"/>
  <c r="R5" i="4"/>
  <c r="E5" i="4"/>
  <c r="L5" i="4"/>
  <c r="F5" i="4"/>
  <c r="Q5" i="4"/>
  <c r="H5" i="4"/>
  <c r="M5" i="4"/>
  <c r="I10" i="2" l="1"/>
  <c r="AS2" i="2" l="1"/>
  <c r="AS3" i="2"/>
  <c r="BM2" i="2"/>
  <c r="BM3" i="2"/>
  <c r="ES3" i="2" l="1"/>
  <c r="DJ3" i="2" l="1"/>
  <c r="DJ2" i="2"/>
  <c r="ES2" i="2"/>
  <c r="M11" i="2" l="1"/>
  <c r="J11" i="2" l="1"/>
  <c r="K11" i="2"/>
  <c r="L11" i="2"/>
  <c r="M15" i="2" l="1"/>
  <c r="M19" i="2"/>
  <c r="L15" i="2"/>
  <c r="K15" i="2"/>
  <c r="L19" i="2"/>
  <c r="K19" i="2"/>
  <c r="I19" i="2" l="1"/>
  <c r="J19" i="2"/>
  <c r="AJ2" i="2" l="1"/>
  <c r="AJ3" i="2"/>
  <c r="I15" i="2"/>
  <c r="H3" i="2" l="1"/>
  <c r="H2" i="2"/>
  <c r="M12" i="2"/>
  <c r="M16" i="2"/>
  <c r="M20" i="2"/>
  <c r="L16" i="2"/>
  <c r="K16" i="2"/>
  <c r="L20" i="2"/>
  <c r="K20" i="2"/>
  <c r="M13" i="2" l="1"/>
  <c r="M21" i="2"/>
  <c r="M17" i="2"/>
  <c r="J16" i="2"/>
  <c r="J20" i="2"/>
  <c r="L21" i="2"/>
  <c r="K21" i="2"/>
  <c r="J12" i="2"/>
  <c r="L17" i="2"/>
  <c r="K17" i="2"/>
  <c r="L13" i="2"/>
  <c r="K13" i="2"/>
  <c r="K12" i="2"/>
  <c r="L12" i="2"/>
  <c r="I20" i="2"/>
  <c r="I16" i="2"/>
  <c r="DH3" i="2" l="1"/>
  <c r="L22" i="2"/>
  <c r="M18" i="2"/>
  <c r="L18" i="2"/>
  <c r="K18" i="2"/>
  <c r="M22" i="2"/>
  <c r="J17" i="2"/>
  <c r="J13" i="2"/>
  <c r="I13" i="2"/>
  <c r="K22" i="2"/>
  <c r="J21" i="2"/>
  <c r="I21" i="2"/>
  <c r="I17" i="2"/>
  <c r="DQ3" i="2" l="1"/>
  <c r="DS3" i="2"/>
  <c r="EK3" i="2"/>
  <c r="EM3" i="2"/>
  <c r="FC3" i="2"/>
  <c r="FE3" i="2"/>
  <c r="EV3" i="2"/>
  <c r="EM2" i="2"/>
  <c r="DS2" i="2"/>
  <c r="FE2" i="2"/>
  <c r="EV2" i="2"/>
  <c r="DH2" i="2"/>
  <c r="M14" i="2"/>
  <c r="I18" i="2"/>
  <c r="L14" i="2"/>
  <c r="I22" i="2"/>
  <c r="J18" i="2"/>
  <c r="J14" i="2"/>
  <c r="K14" i="2"/>
  <c r="J22" i="2"/>
  <c r="L2" i="2" l="1"/>
  <c r="DQ2" i="2"/>
  <c r="DA3" i="2"/>
  <c r="FC2" i="2"/>
  <c r="EK2" i="2"/>
  <c r="M3" i="2"/>
  <c r="ET2" i="2"/>
  <c r="ET3" i="2"/>
  <c r="L3" i="2"/>
  <c r="BV3" i="2"/>
  <c r="DA2" i="2"/>
  <c r="J3" i="2"/>
  <c r="J2" i="2"/>
  <c r="BV2" i="2"/>
  <c r="M2" i="2"/>
  <c r="CY3" i="2" l="1"/>
  <c r="CY2" i="2"/>
  <c r="I14" i="2"/>
  <c r="X67" i="4" l="1"/>
  <c r="R67" i="4" s="1"/>
  <c r="Q98" i="4"/>
  <c r="V67" i="4"/>
  <c r="X98" i="4"/>
  <c r="R98" i="4" s="1"/>
  <c r="W67" i="4"/>
  <c r="Q67" i="4" s="1"/>
  <c r="P67" i="4" l="1"/>
  <c r="U67" i="4"/>
  <c r="O67" i="4" s="1"/>
  <c r="U98" i="4"/>
  <c r="O98" i="4" s="1"/>
  <c r="P98" i="4"/>
  <c r="EP3" i="2" l="1"/>
  <c r="EP2" i="2"/>
  <c r="CU3" i="2"/>
  <c r="CU2" i="2"/>
  <c r="EG3" i="2"/>
  <c r="EG2" i="2"/>
  <c r="DD3" i="2"/>
  <c r="DD2" i="2"/>
  <c r="DM3" i="2"/>
  <c r="DM2" i="2"/>
  <c r="CA3" i="2"/>
  <c r="CA2" i="2"/>
  <c r="EY3" i="2"/>
  <c r="EY2" i="2"/>
  <c r="BR2" i="2"/>
  <c r="BR3" i="2"/>
  <c r="CG3" i="2"/>
  <c r="CG2" i="2"/>
  <c r="K3" i="2" l="1"/>
  <c r="CE2" i="2"/>
  <c r="CE3" i="2"/>
  <c r="K2" i="2"/>
  <c r="I3" i="2" l="1"/>
  <c r="I2" i="2"/>
  <c r="EZ3" i="2" l="1"/>
  <c r="EZ2" i="2"/>
  <c r="G3" i="2" l="1"/>
  <c r="G2" i="2"/>
  <c r="FI2" i="2" l="1"/>
  <c r="FI3" i="2"/>
  <c r="FH2" i="2"/>
  <c r="FH3" i="2"/>
</calcChain>
</file>

<file path=xl/sharedStrings.xml><?xml version="1.0" encoding="utf-8"?>
<sst xmlns="http://schemas.openxmlformats.org/spreadsheetml/2006/main" count="2008" uniqueCount="1062">
  <si>
    <t>Наименование инвестиционного проекта</t>
  </si>
  <si>
    <t>Код проекта</t>
  </si>
  <si>
    <t>Подрядные работы</t>
  </si>
  <si>
    <t>Оборудование</t>
  </si>
  <si>
    <t xml:space="preserve">План ПИР </t>
  </si>
  <si>
    <t>Прочие, всего</t>
  </si>
  <si>
    <t>051-2000098</t>
  </si>
  <si>
    <t>Материалы</t>
  </si>
  <si>
    <t>051-2000104</t>
  </si>
  <si>
    <t>Инженерная противооползневая защита северного склона хребта Псехако</t>
  </si>
  <si>
    <t>051-2000118</t>
  </si>
  <si>
    <t>051-2000290</t>
  </si>
  <si>
    <t>051-2000337</t>
  </si>
  <si>
    <t>051-2000420</t>
  </si>
  <si>
    <t>051-2000424</t>
  </si>
  <si>
    <t>051-2000430</t>
  </si>
  <si>
    <t>051-2000435</t>
  </si>
  <si>
    <t>051-2000440</t>
  </si>
  <si>
    <t>051-2000441</t>
  </si>
  <si>
    <t>051-2000442</t>
  </si>
  <si>
    <t>051-2000446</t>
  </si>
  <si>
    <t>051-2000448</t>
  </si>
  <si>
    <t>051-2000450</t>
  </si>
  <si>
    <t>051-2000455</t>
  </si>
  <si>
    <t>051-2000458</t>
  </si>
  <si>
    <t>051-2000460</t>
  </si>
  <si>
    <t>051-2000462</t>
  </si>
  <si>
    <t>051-2000464</t>
  </si>
  <si>
    <t>051-2000467</t>
  </si>
  <si>
    <t>051-2000490</t>
  </si>
  <si>
    <t>051-2000591</t>
  </si>
  <si>
    <t>051-2000707</t>
  </si>
  <si>
    <t>051-2000712</t>
  </si>
  <si>
    <t>051-2000714</t>
  </si>
  <si>
    <t>051-2000717</t>
  </si>
  <si>
    <t>051-2000720</t>
  </si>
  <si>
    <t>051-2000791</t>
  </si>
  <si>
    <t>051-2000792</t>
  </si>
  <si>
    <t>051-2000793</t>
  </si>
  <si>
    <t>051-2000796</t>
  </si>
  <si>
    <t>051-2000812</t>
  </si>
  <si>
    <t>051-2000813</t>
  </si>
  <si>
    <t>051-2000815</t>
  </si>
  <si>
    <t>051-2000825</t>
  </si>
  <si>
    <t>051-2000826</t>
  </si>
  <si>
    <t>051-2000828</t>
  </si>
  <si>
    <t>Реконструкция систем пожарной безопасности Комсомольского газового промысла</t>
  </si>
  <si>
    <t>051-2000839</t>
  </si>
  <si>
    <t>051-2000842</t>
  </si>
  <si>
    <t>051-2000858</t>
  </si>
  <si>
    <t>051-2000859</t>
  </si>
  <si>
    <t>Обустройство Чаяндинского НГКМ</t>
  </si>
  <si>
    <t>051-2000860</t>
  </si>
  <si>
    <t>051-2000863</t>
  </si>
  <si>
    <t>051-2000934</t>
  </si>
  <si>
    <t>051-2000961</t>
  </si>
  <si>
    <t>051-2000973</t>
  </si>
  <si>
    <t>051-2001026</t>
  </si>
  <si>
    <t>051-2001029</t>
  </si>
  <si>
    <t>ДКС (2 очередь) на УКПГ-2В Уренгойского НГКМ</t>
  </si>
  <si>
    <t>051-2001030</t>
  </si>
  <si>
    <t>051-2001040</t>
  </si>
  <si>
    <t>051-2001042</t>
  </si>
  <si>
    <t>051-2001057</t>
  </si>
  <si>
    <t>051-2001060</t>
  </si>
  <si>
    <t>051-2001070</t>
  </si>
  <si>
    <t>051-2001080</t>
  </si>
  <si>
    <t>051-2001092</t>
  </si>
  <si>
    <t>Нефтеконденсатопровод Уренгой - Пур-Пэ</t>
  </si>
  <si>
    <t>051-2001095</t>
  </si>
  <si>
    <t>051-2001096</t>
  </si>
  <si>
    <t>Реконструкция 6-ти ГИС Карпинского ЛПУ</t>
  </si>
  <si>
    <t>051-2001102</t>
  </si>
  <si>
    <t>051-2001179</t>
  </si>
  <si>
    <t>051-2001192</t>
  </si>
  <si>
    <t>051-2001204</t>
  </si>
  <si>
    <t>051-2001205</t>
  </si>
  <si>
    <t>051-2001207</t>
  </si>
  <si>
    <t>051-2001209</t>
  </si>
  <si>
    <t>Обустройство газового месторождения Каменномысское-море</t>
  </si>
  <si>
    <t>051-2001219</t>
  </si>
  <si>
    <t>051-2001220</t>
  </si>
  <si>
    <t>051-2001230</t>
  </si>
  <si>
    <t>051-2001233</t>
  </si>
  <si>
    <t>Обустройство Ямбургского ГКМ</t>
  </si>
  <si>
    <t>051-2001235</t>
  </si>
  <si>
    <t>Обустройство Заполярного ГНКМ</t>
  </si>
  <si>
    <t>051-2001236</t>
  </si>
  <si>
    <t>051-2001244</t>
  </si>
  <si>
    <t>Обустройство Киринского ГКМ</t>
  </si>
  <si>
    <t>051-2001292</t>
  </si>
  <si>
    <t>051-2001305</t>
  </si>
  <si>
    <t>051-2001315</t>
  </si>
  <si>
    <t>051-2001319</t>
  </si>
  <si>
    <t>051-2001320</t>
  </si>
  <si>
    <t>051-2001323</t>
  </si>
  <si>
    <t>051-2001361</t>
  </si>
  <si>
    <t>051-2001368</t>
  </si>
  <si>
    <t>051-2001375</t>
  </si>
  <si>
    <t>051-2001385</t>
  </si>
  <si>
    <t>051-2001402</t>
  </si>
  <si>
    <t>051-2001406</t>
  </si>
  <si>
    <t>051-2001408</t>
  </si>
  <si>
    <t>051-2001411</t>
  </si>
  <si>
    <t>051-2001415</t>
  </si>
  <si>
    <t>051-2001437</t>
  </si>
  <si>
    <t>051-2001438</t>
  </si>
  <si>
    <t>051-2001439</t>
  </si>
  <si>
    <t>051-2001482</t>
  </si>
  <si>
    <t>051-2001506</t>
  </si>
  <si>
    <t>051-2001507</t>
  </si>
  <si>
    <t>051-2001517</t>
  </si>
  <si>
    <t>051-2001522</t>
  </si>
  <si>
    <t>051-2001523</t>
  </si>
  <si>
    <t>051-2001524</t>
  </si>
  <si>
    <t>051-2001525</t>
  </si>
  <si>
    <t>051-2001534</t>
  </si>
  <si>
    <t>051-2001543</t>
  </si>
  <si>
    <t>051-2001589</t>
  </si>
  <si>
    <t>051-2001590</t>
  </si>
  <si>
    <t>051-2001617</t>
  </si>
  <si>
    <t>051-2001649</t>
  </si>
  <si>
    <t>051-2001660</t>
  </si>
  <si>
    <t>051-2001692</t>
  </si>
  <si>
    <t>Реконструкция газопромысловых сооружений Песчано-Уметской станции подземного хранения газа</t>
  </si>
  <si>
    <t>051-2001816</t>
  </si>
  <si>
    <t>051-2001844</t>
  </si>
  <si>
    <t>051-2001891</t>
  </si>
  <si>
    <t>051-2001893</t>
  </si>
  <si>
    <t>051-2001894</t>
  </si>
  <si>
    <t>051-2001896</t>
  </si>
  <si>
    <t>051-2001936</t>
  </si>
  <si>
    <t>051-2002045</t>
  </si>
  <si>
    <t>051-2002069</t>
  </si>
  <si>
    <t>051-2002079</t>
  </si>
  <si>
    <t>051-2002090</t>
  </si>
  <si>
    <t>051-2002108</t>
  </si>
  <si>
    <t>051-2002127</t>
  </si>
  <si>
    <t>051-2002130</t>
  </si>
  <si>
    <t>051-2002137</t>
  </si>
  <si>
    <t>051-2002142</t>
  </si>
  <si>
    <t>051-2002143</t>
  </si>
  <si>
    <t>051-2002145</t>
  </si>
  <si>
    <t>051-2002146</t>
  </si>
  <si>
    <t>051-2002149</t>
  </si>
  <si>
    <t>051-2002154</t>
  </si>
  <si>
    <t>051-2002155</t>
  </si>
  <si>
    <t>051-2002156</t>
  </si>
  <si>
    <t>051-2002160</t>
  </si>
  <si>
    <t>051-2002161</t>
  </si>
  <si>
    <t>051-2002171</t>
  </si>
  <si>
    <t>051-2002172</t>
  </si>
  <si>
    <t>051-2002173</t>
  </si>
  <si>
    <t>051-2002181</t>
  </si>
  <si>
    <t>051-2002186</t>
  </si>
  <si>
    <t>051-2002187</t>
  </si>
  <si>
    <t>051-2002194</t>
  </si>
  <si>
    <t>051-2002196</t>
  </si>
  <si>
    <t>051-2002200</t>
  </si>
  <si>
    <t>051-2002208</t>
  </si>
  <si>
    <t>051-2002216</t>
  </si>
  <si>
    <t>051-2002237</t>
  </si>
  <si>
    <t>051-2002241</t>
  </si>
  <si>
    <t>051-2002248</t>
  </si>
  <si>
    <t>051-2002321</t>
  </si>
  <si>
    <t>051-2002339</t>
  </si>
  <si>
    <t>051-2002369</t>
  </si>
  <si>
    <t>051-2002380</t>
  </si>
  <si>
    <t>051-2002387</t>
  </si>
  <si>
    <t>051-2002394</t>
  </si>
  <si>
    <t>051-2002417</t>
  </si>
  <si>
    <t>051-2002434</t>
  </si>
  <si>
    <t>051-2002457</t>
  </si>
  <si>
    <t>051-2002528</t>
  </si>
  <si>
    <t>051-2002532</t>
  </si>
  <si>
    <t>051-2002536</t>
  </si>
  <si>
    <t>051-2002553</t>
  </si>
  <si>
    <t>Газопровод-отвод к п. Рассвет, Ленинградской области</t>
  </si>
  <si>
    <t>051-2002559</t>
  </si>
  <si>
    <t>051-2002565</t>
  </si>
  <si>
    <t>051-2002571</t>
  </si>
  <si>
    <t>051-2002572</t>
  </si>
  <si>
    <t>051-2002573</t>
  </si>
  <si>
    <t>051-2002574</t>
  </si>
  <si>
    <t>Газопровод-отвод Галич-Мантурово-Шарья Костромской области</t>
  </si>
  <si>
    <t>051-2002591</t>
  </si>
  <si>
    <t>051-2002594</t>
  </si>
  <si>
    <t>051-2002615</t>
  </si>
  <si>
    <t>051-2002624</t>
  </si>
  <si>
    <t>Лупинги газопровода Грязовец-Выборг с целью замыкания второй нитки на участке Грязовец-Волхов</t>
  </si>
  <si>
    <t>051-2002626</t>
  </si>
  <si>
    <t>051-2002655</t>
  </si>
  <si>
    <t>051-2002743</t>
  </si>
  <si>
    <t>051-2002775</t>
  </si>
  <si>
    <t>051-2002782</t>
  </si>
  <si>
    <t>051-2002783</t>
  </si>
  <si>
    <t>051-2002842</t>
  </si>
  <si>
    <t>051-2002851</t>
  </si>
  <si>
    <t>051-2002852</t>
  </si>
  <si>
    <t>051-2002856</t>
  </si>
  <si>
    <t>051-2002869</t>
  </si>
  <si>
    <t>051-2002893</t>
  </si>
  <si>
    <t>051-2002898</t>
  </si>
  <si>
    <t>051-2002899</t>
  </si>
  <si>
    <t>051-2002901</t>
  </si>
  <si>
    <t>051-2002903</t>
  </si>
  <si>
    <t>051-2002904</t>
  </si>
  <si>
    <t>051-2002917</t>
  </si>
  <si>
    <t>051-2002922</t>
  </si>
  <si>
    <t>051-2002935</t>
  </si>
  <si>
    <t>051-2002937</t>
  </si>
  <si>
    <t>051-2002940</t>
  </si>
  <si>
    <t>051-2002941</t>
  </si>
  <si>
    <t>051-2002945</t>
  </si>
  <si>
    <t>051-2002990</t>
  </si>
  <si>
    <t>Расширение газотранспортных мощностей для поставок газа потребителям центральных районов Ростовской области на участке г. Шахты - г. Волгодонск</t>
  </si>
  <si>
    <t>051-2003208</t>
  </si>
  <si>
    <t>051-2003222</t>
  </si>
  <si>
    <t>051-2003247</t>
  </si>
  <si>
    <t>051-2004007</t>
  </si>
  <si>
    <t>051-2004018</t>
  </si>
  <si>
    <t>051-2004023</t>
  </si>
  <si>
    <t>051-2004024</t>
  </si>
  <si>
    <t>051-2004033</t>
  </si>
  <si>
    <t>051-2004034</t>
  </si>
  <si>
    <t>051-2004119</t>
  </si>
  <si>
    <t>051-2004289</t>
  </si>
  <si>
    <t>051-2004306</t>
  </si>
  <si>
    <t>Увеличение подачи газа в юго-западные районы Краснодарского края</t>
  </si>
  <si>
    <t>051-2004410</t>
  </si>
  <si>
    <t>051-2004411</t>
  </si>
  <si>
    <t>051-2004415</t>
  </si>
  <si>
    <t>051-2004416</t>
  </si>
  <si>
    <t>051-2004430</t>
  </si>
  <si>
    <t>051-2004674</t>
  </si>
  <si>
    <t>051-2004675</t>
  </si>
  <si>
    <t>051-2004677</t>
  </si>
  <si>
    <t>051-2004679</t>
  </si>
  <si>
    <t>051-2004682</t>
  </si>
  <si>
    <t>051-2004686</t>
  </si>
  <si>
    <t>051-2004690</t>
  </si>
  <si>
    <t>051-2004692</t>
  </si>
  <si>
    <t>051-2004694</t>
  </si>
  <si>
    <t>051-2004714</t>
  </si>
  <si>
    <t>051-2004723</t>
  </si>
  <si>
    <t>051-2004726</t>
  </si>
  <si>
    <t>051-2004727</t>
  </si>
  <si>
    <t>051-2004735</t>
  </si>
  <si>
    <t>Развитие газотранспортных мощностей ЕСГ Северо-Западного региона, участок Грязовец - КС Славянская</t>
  </si>
  <si>
    <t>051-2004956</t>
  </si>
  <si>
    <t>051-2004989</t>
  </si>
  <si>
    <t>Техническое перевооружение газоперекачивающих агрегатов. Замена СПЧ на ДКС Уренгойского НГКМ</t>
  </si>
  <si>
    <t>051-2005090</t>
  </si>
  <si>
    <t>051-2005106</t>
  </si>
  <si>
    <t>051-2005117</t>
  </si>
  <si>
    <t>051-2005118</t>
  </si>
  <si>
    <t>051-2005119</t>
  </si>
  <si>
    <t>051-2005121</t>
  </si>
  <si>
    <t>051-2005122</t>
  </si>
  <si>
    <t>051-2005123</t>
  </si>
  <si>
    <t>051-2005124</t>
  </si>
  <si>
    <t>051-2005125</t>
  </si>
  <si>
    <t>051-2005126</t>
  </si>
  <si>
    <t>051-2005183</t>
  </si>
  <si>
    <t>051-2005188</t>
  </si>
  <si>
    <t>051-2005190</t>
  </si>
  <si>
    <t>051-2005220</t>
  </si>
  <si>
    <t>051-2005221</t>
  </si>
  <si>
    <t>051-2005291</t>
  </si>
  <si>
    <t>051-2005292</t>
  </si>
  <si>
    <t>051-2005297</t>
  </si>
  <si>
    <t>051-2005299</t>
  </si>
  <si>
    <t>051-2005357</t>
  </si>
  <si>
    <t>051-2005391</t>
  </si>
  <si>
    <t>051-2005420</t>
  </si>
  <si>
    <t>051-2005471</t>
  </si>
  <si>
    <t>051-2005473</t>
  </si>
  <si>
    <t>051-2005850</t>
  </si>
  <si>
    <t>051-3000714</t>
  </si>
  <si>
    <t>051-3000795</t>
  </si>
  <si>
    <t>051-3000796</t>
  </si>
  <si>
    <t>051-3000812</t>
  </si>
  <si>
    <t>Эксплуатационное бурение. Бованенковское НГКМ</t>
  </si>
  <si>
    <t>051-3000815</t>
  </si>
  <si>
    <t>051-3000828</t>
  </si>
  <si>
    <t>Бурение эксплуатационное на месторождении. Эксплуатационные газовые скважины Чаяндинского НГКМ</t>
  </si>
  <si>
    <t>051-3000860</t>
  </si>
  <si>
    <t>051-3000863</t>
  </si>
  <si>
    <t>051-3001040</t>
  </si>
  <si>
    <t>051-3001048</t>
  </si>
  <si>
    <t>051-3001052</t>
  </si>
  <si>
    <t>051-3001202</t>
  </si>
  <si>
    <t>051-3001233</t>
  </si>
  <si>
    <t>Бурение эксплуатационное на месторождениях. Обустройство Южно-Киринского месторождения</t>
  </si>
  <si>
    <t>051-3001297</t>
  </si>
  <si>
    <t>051-3004010</t>
  </si>
  <si>
    <t>051-3004024</t>
  </si>
  <si>
    <t>051-3004034</t>
  </si>
  <si>
    <t>051-3004674</t>
  </si>
  <si>
    <t>051-3004690</t>
  </si>
  <si>
    <t>051-3004952</t>
  </si>
  <si>
    <t>Эксплуатационное бурение. Юбилейное НГКМ (Южно-Юбилейная площадь). Восстановление газовых скважин зарезкой горизонтальных боковых стволов</t>
  </si>
  <si>
    <t>051-3005096</t>
  </si>
  <si>
    <t>Бурение эксплуатационное на месторождениях. Обустройство Южно-Киринского месторождения (2 этап)</t>
  </si>
  <si>
    <t>051-3005149</t>
  </si>
  <si>
    <t>051-3005366</t>
  </si>
  <si>
    <t>051-3005518</t>
  </si>
  <si>
    <t>051-2002892</t>
  </si>
  <si>
    <t>051-2005089</t>
  </si>
  <si>
    <t>051-2005243</t>
  </si>
  <si>
    <t>051-2004475</t>
  </si>
  <si>
    <t>Реконструкция системы сбора месторождений Надым-Пур-Тазовского региона для подачи этансодержащего газа в район ГКС-1 «Новоуренгойская»</t>
  </si>
  <si>
    <t>051-2005527</t>
  </si>
  <si>
    <t>Реконструкция магистральных газопроводов на участке Уренгой-Перегребное-Ухта</t>
  </si>
  <si>
    <t>051-2005528</t>
  </si>
  <si>
    <t>051-2005529</t>
  </si>
  <si>
    <t>Реконструкция ЕСГ Северо-Западного региона для обеспечения транспортировки этансодержащего газа до побережья Балтийского моря</t>
  </si>
  <si>
    <t>051-2005530</t>
  </si>
  <si>
    <t>051-2005474</t>
  </si>
  <si>
    <t>051-2002324</t>
  </si>
  <si>
    <t>051-2005523</t>
  </si>
  <si>
    <t>в том числе</t>
  </si>
  <si>
    <t>возврат денежных средств в ПАО "Газпром"</t>
  </si>
  <si>
    <t>Авансы под программу текущего года</t>
  </si>
  <si>
    <t>Магистральный газопровод Сахалин - Хабаровск - Владивосток</t>
  </si>
  <si>
    <t>Реконструкция действующих и строительство новых объектов водорассольного комплекса, водозабора и сброса рассола в Балтийское море Калининградского ПХГ до проектного активного объема 800 млн. куб.м.</t>
  </si>
  <si>
    <t>Техническое перевооружение газоконденсатных скважин Ямбургского НГКМ</t>
  </si>
  <si>
    <t>Приложение 2</t>
  </si>
  <si>
    <t xml:space="preserve">План финансирования </t>
  </si>
  <si>
    <t>Погашение кредиторской задолженнности, образованной на 01.01.2021</t>
  </si>
  <si>
    <t xml:space="preserve">Авансы
 под программу
 будущих
 периодов
 </t>
  </si>
  <si>
    <t>Вид затрат</t>
  </si>
  <si>
    <t>ВСЕГО</t>
  </si>
  <si>
    <t>Дебиторская</t>
  </si>
  <si>
    <t>Кредиторская</t>
  </si>
  <si>
    <t>.Лимит капитальных вложений</t>
  </si>
  <si>
    <t>ЛКВ в том числе Подрядные работы</t>
  </si>
  <si>
    <t>ЛКВ в том числе Оборудование</t>
  </si>
  <si>
    <t>ЛКВ в том числе Прочие</t>
  </si>
  <si>
    <t>Вовлечение</t>
  </si>
  <si>
    <t>в т.ч. возврат денежных средств в ПАО "Газпром"</t>
  </si>
  <si>
    <t>.в т.ч. Авансы под программу будущих периодов</t>
  </si>
  <si>
    <t xml:space="preserve">.I кварталПлан финансирования </t>
  </si>
  <si>
    <t>.I кварталПогашение кредиторской задолженнности, образованной на 01.01.2021</t>
  </si>
  <si>
    <t>.I кварталАвансы под программу 2021 года</t>
  </si>
  <si>
    <t>.I кварталАвансы</t>
  </si>
  <si>
    <t xml:space="preserve">.II кварталПлан финансирования </t>
  </si>
  <si>
    <t>.II кварталПогашение кредиторской задолженнности, образованной на 01.01.2021</t>
  </si>
  <si>
    <t>.II кварталАвансы под программу 2021 года</t>
  </si>
  <si>
    <t>.II кварталАвансы</t>
  </si>
  <si>
    <t xml:space="preserve">.III кварталПлан финансирования </t>
  </si>
  <si>
    <t>.III кварталПогашение кредиторской задолженнности, образованной на 01.01.2021</t>
  </si>
  <si>
    <t>.III кварталАвансы под программу 2021 года</t>
  </si>
  <si>
    <t>.III кварталАвансы</t>
  </si>
  <si>
    <t xml:space="preserve">.IV кварталПлан финансирования </t>
  </si>
  <si>
    <t>.IV кварталПогашение кредиторской задолженнности, образованной на 01.01.2021</t>
  </si>
  <si>
    <t xml:space="preserve"> IV кварталАвансы под программу 2021 года</t>
  </si>
  <si>
    <t xml:space="preserve"> IV кварталАвансы</t>
  </si>
  <si>
    <t xml:space="preserve"> Расчетная дебиторская</t>
  </si>
  <si>
    <t xml:space="preserve"> Расчетная кредиторская</t>
  </si>
  <si>
    <t>Всего</t>
  </si>
  <si>
    <t>Обустройство нефтяной оторочки ботуобинской залежи Чаяндинского НГКМ с выделением этапа опытно-промышленных работ</t>
  </si>
  <si>
    <t>Магистральный газопровод «Сила Сибири»</t>
  </si>
  <si>
    <t>Реконструкция газопровода «Уренгой-Новопсков» на участке «Петровск-Писаревка» к началу поставок газа по газопроводу «Южный поток»</t>
  </si>
  <si>
    <t>Реконструкция скважин подземных хранилищ газа, расположенных в зоне деятельности ООО «Газпром трансгаз Москва»</t>
  </si>
  <si>
    <t>Реконструкция ДКС Западно-Таркосалинского газового месторождения. Замена-СПЧ 16/21-3,0 СМ 1-й ступени сжатия</t>
  </si>
  <si>
    <t>Реконструкция ДКС Комсомольского газового месторождения. Замена СПЧ ГПА 1-й очереди 3-й ступени сжатия</t>
  </si>
  <si>
    <t>Техническое перевооружение газовых, газоконденсатных скважин Уренгойского НГКМ</t>
  </si>
  <si>
    <t>Региональная сеть передачи данных ООО «Газпром добыча Уренгой»</t>
  </si>
  <si>
    <t>Региональная сеть передачи данных ООО «Газпром трансгаз Сургут»</t>
  </si>
  <si>
    <t>Комплекс по производству, хранению и отгрузке сжиженного природного газа в районе КС «Портовая»</t>
  </si>
  <si>
    <t>Повышение надежности транспорта газа на участке Грязовец – Выборг</t>
  </si>
  <si>
    <t>Реконструкция систем качества газа на ГРС ООО «Газпром трансгаз Махачкала»</t>
  </si>
  <si>
    <t>Реконструкция компрессорных цехов на СМГ Ухта-Торжок II нитка (Ямал) на участке Ухта-Грязовец</t>
  </si>
  <si>
    <t>Соединительные трассы между горнолыжными склонами «G» и «F» на площадке «Пихтовая поляна» Горно-туристского центра ОАО «Газпром»</t>
  </si>
  <si>
    <t>Реконструкция объекта «Совмещенный комплекс для проведения соревнований по лыжным гонкам и биатлону, горная олимпийская деревня (1100 мест), подъездная автомобильная дорога, хребет Псехако (проектные и изыскательские работы). Шестой этап строительства. Подъездные автомобильные дороги»</t>
  </si>
  <si>
    <t>ПРОМЕЖУТОЧНЫЕ ИТОГИ</t>
  </si>
  <si>
    <t>051-2000260</t>
  </si>
  <si>
    <t>051-2000417</t>
  </si>
  <si>
    <t>051-2000618</t>
  </si>
  <si>
    <t>051-2000624</t>
  </si>
  <si>
    <t>051-2000774</t>
  </si>
  <si>
    <t>051-2000776</t>
  </si>
  <si>
    <t>051-2000790</t>
  </si>
  <si>
    <t>051-2000874</t>
  </si>
  <si>
    <t>051-2000875</t>
  </si>
  <si>
    <t>051-2000896</t>
  </si>
  <si>
    <t>051-2000933</t>
  </si>
  <si>
    <t>051-2001061</t>
  </si>
  <si>
    <t>051-2001168</t>
  </si>
  <si>
    <t>051-2001182</t>
  </si>
  <si>
    <t>051-2001188</t>
  </si>
  <si>
    <t>051-2001243</t>
  </si>
  <si>
    <t>051-2001297</t>
  </si>
  <si>
    <t>051-2001311</t>
  </si>
  <si>
    <t>051-2001314</t>
  </si>
  <si>
    <t>051-2001401</t>
  </si>
  <si>
    <t>051-2001505</t>
  </si>
  <si>
    <t>051-2001521</t>
  </si>
  <si>
    <t>051-2001795</t>
  </si>
  <si>
    <t>051-2002080</t>
  </si>
  <si>
    <t>051-2002183</t>
  </si>
  <si>
    <t>051-2002202</t>
  </si>
  <si>
    <t>051-2002203</t>
  </si>
  <si>
    <t>051-2002246</t>
  </si>
  <si>
    <t>051-2002247</t>
  </si>
  <si>
    <t>051-2002397</t>
  </si>
  <si>
    <t>051-2002404</t>
  </si>
  <si>
    <t>051-2002411</t>
  </si>
  <si>
    <t>051-2002429</t>
  </si>
  <si>
    <t>051-2002479</t>
  </si>
  <si>
    <t>051-2002542</t>
  </si>
  <si>
    <t>051-2002611</t>
  </si>
  <si>
    <t>051-2002613</t>
  </si>
  <si>
    <t>051-2002616</t>
  </si>
  <si>
    <t>051-2002622</t>
  </si>
  <si>
    <t>051-2002623</t>
  </si>
  <si>
    <t>051-2002628</t>
  </si>
  <si>
    <t>051-2002656</t>
  </si>
  <si>
    <t>051-2002669</t>
  </si>
  <si>
    <t>051-2002670</t>
  </si>
  <si>
    <t>051-2002773</t>
  </si>
  <si>
    <t>051-2002855</t>
  </si>
  <si>
    <t>051-2003298</t>
  </si>
  <si>
    <t>051-2003799</t>
  </si>
  <si>
    <t>051-2004037</t>
  </si>
  <si>
    <t>051-2004435</t>
  </si>
  <si>
    <t>051-2004436</t>
  </si>
  <si>
    <t>051-2004439</t>
  </si>
  <si>
    <t>051-2004440</t>
  </si>
  <si>
    <t>051-2004441</t>
  </si>
  <si>
    <t>051-2004442</t>
  </si>
  <si>
    <t>051-2004443</t>
  </si>
  <si>
    <t>051-2004444</t>
  </si>
  <si>
    <t>051-2004445</t>
  </si>
  <si>
    <t>051-2004447</t>
  </si>
  <si>
    <t>051-2004448</t>
  </si>
  <si>
    <t>051-2004449</t>
  </si>
  <si>
    <t>051-2004450</t>
  </si>
  <si>
    <t>051-2004451</t>
  </si>
  <si>
    <t>051-2004453</t>
  </si>
  <si>
    <t>051-2004456</t>
  </si>
  <si>
    <t>051-2004458</t>
  </si>
  <si>
    <t>051-2004459</t>
  </si>
  <si>
    <t>051-2004461</t>
  </si>
  <si>
    <t>051-2004462</t>
  </si>
  <si>
    <t>051-2004463</t>
  </si>
  <si>
    <t>051-2004484</t>
  </si>
  <si>
    <t>051-2004493</t>
  </si>
  <si>
    <t>051-2004498</t>
  </si>
  <si>
    <t>051-2004499</t>
  </si>
  <si>
    <t>051-2004500</t>
  </si>
  <si>
    <t>051-2004503</t>
  </si>
  <si>
    <t>051-2004507</t>
  </si>
  <si>
    <t>051-2004509</t>
  </si>
  <si>
    <t>051-2004510</t>
  </si>
  <si>
    <t>051-2004511</t>
  </si>
  <si>
    <t>051-2004512</t>
  </si>
  <si>
    <t>051-2004513</t>
  </si>
  <si>
    <t>051-2004592</t>
  </si>
  <si>
    <t>051-2004594</t>
  </si>
  <si>
    <t>051-2004603</t>
  </si>
  <si>
    <t>051-2004621</t>
  </si>
  <si>
    <t>051-2004624</t>
  </si>
  <si>
    <t>051-2004634</t>
  </si>
  <si>
    <t>051-2004639</t>
  </si>
  <si>
    <t>051-2004642</t>
  </si>
  <si>
    <t>051-2004643</t>
  </si>
  <si>
    <t>051-2004645</t>
  </si>
  <si>
    <t>051-2004646</t>
  </si>
  <si>
    <t>051-2004647</t>
  </si>
  <si>
    <t>051-2004648</t>
  </si>
  <si>
    <t>051-2004649</t>
  </si>
  <si>
    <t>051-2004650</t>
  </si>
  <si>
    <t>051-2004655</t>
  </si>
  <si>
    <t>051-2004656</t>
  </si>
  <si>
    <t>051-2004657</t>
  </si>
  <si>
    <t>051-2004658</t>
  </si>
  <si>
    <t>051-2004661</t>
  </si>
  <si>
    <t>051-2004662</t>
  </si>
  <si>
    <t>051-2004664</t>
  </si>
  <si>
    <t>051-2004665</t>
  </si>
  <si>
    <t>051-2004666</t>
  </si>
  <si>
    <t>051-2004668</t>
  </si>
  <si>
    <t>051-2004669</t>
  </si>
  <si>
    <t>051-2004670</t>
  </si>
  <si>
    <t>051-2004671</t>
  </si>
  <si>
    <t>051-2004672</t>
  </si>
  <si>
    <t>051-2004688</t>
  </si>
  <si>
    <t>051-2004732</t>
  </si>
  <si>
    <t>051-2005052</t>
  </si>
  <si>
    <t>051-2005054</t>
  </si>
  <si>
    <t>051-2005055</t>
  </si>
  <si>
    <t>051-2005056</t>
  </si>
  <si>
    <t>051-2005057</t>
  </si>
  <si>
    <t>051-2005058</t>
  </si>
  <si>
    <t>051-2005059</t>
  </si>
  <si>
    <t>051-2005074</t>
  </si>
  <si>
    <t>051-2005076</t>
  </si>
  <si>
    <t>051-2005084</t>
  </si>
  <si>
    <t>051-2005085</t>
  </si>
  <si>
    <t>051-2005088</t>
  </si>
  <si>
    <t>051-2005143</t>
  </si>
  <si>
    <t>051-2005151</t>
  </si>
  <si>
    <t>051-2005226</t>
  </si>
  <si>
    <t>051-2005227</t>
  </si>
  <si>
    <t>051-2005231</t>
  </si>
  <si>
    <t>051-2005301</t>
  </si>
  <si>
    <t>051-2005349</t>
  </si>
  <si>
    <t>051-2005392</t>
  </si>
  <si>
    <t>051-2005405</t>
  </si>
  <si>
    <t>051-2005406</t>
  </si>
  <si>
    <t>051-2005407</t>
  </si>
  <si>
    <t>051-2005507</t>
  </si>
  <si>
    <t>051-2005524</t>
  </si>
  <si>
    <t>051-2005788</t>
  </si>
  <si>
    <t>051-2005790</t>
  </si>
  <si>
    <t>051-2005794</t>
  </si>
  <si>
    <t>051-2005795</t>
  </si>
  <si>
    <t>051-2005796</t>
  </si>
  <si>
    <t>051-2005798</t>
  </si>
  <si>
    <t>051-2005799</t>
  </si>
  <si>
    <t>051-2005800</t>
  </si>
  <si>
    <t>051-2005813</t>
  </si>
  <si>
    <t>051-2005815</t>
  </si>
  <si>
    <t>051-2005826</t>
  </si>
  <si>
    <t>051-2005832</t>
  </si>
  <si>
    <t>051-2005839</t>
  </si>
  <si>
    <t>051-2005840</t>
  </si>
  <si>
    <t>051-2005845</t>
  </si>
  <si>
    <t>051-2005851</t>
  </si>
  <si>
    <t>051-2005860</t>
  </si>
  <si>
    <t>051-3000010</t>
  </si>
  <si>
    <t>051-3001219</t>
  </si>
  <si>
    <t>051-3001292</t>
  </si>
  <si>
    <t>051-3001311</t>
  </si>
  <si>
    <t>051-3001505</t>
  </si>
  <si>
    <t>051-3001816</t>
  </si>
  <si>
    <t>051-3002076</t>
  </si>
  <si>
    <t>051-3002160</t>
  </si>
  <si>
    <t>051-3002172</t>
  </si>
  <si>
    <t>051-3002542</t>
  </si>
  <si>
    <t>051-3002854</t>
  </si>
  <si>
    <t>051-3002855</t>
  </si>
  <si>
    <t>051-3004018</t>
  </si>
  <si>
    <t>051-3005513</t>
  </si>
  <si>
    <t>051-3005514</t>
  </si>
  <si>
    <t>051-2000725</t>
  </si>
  <si>
    <t>051-2001317</t>
  </si>
  <si>
    <t>051-2002384</t>
  </si>
  <si>
    <t>051-2004601</t>
  </si>
  <si>
    <t>051-2002076</t>
  </si>
  <si>
    <t>051-3001795</t>
  </si>
  <si>
    <t>051-3005711</t>
  </si>
  <si>
    <t>051-3005739</t>
  </si>
  <si>
    <t>051-3005893</t>
  </si>
  <si>
    <t>051-001</t>
  </si>
  <si>
    <t>Реконструкция автоматизированной системы управления технологическими процессами (АСУ ТП) Астраханского ГПЗ (II очередь) ООО "Газпром добыча Астрахань"</t>
  </si>
  <si>
    <t>Реконструкция производственно-технической базы ОАО "Газпром" по ул. Обручева, вл.27, корп. 2, 3, 4, 5, ЮЗАО г. Москвы</t>
  </si>
  <si>
    <t>Региональная сеть передачи данных ООО "Газпром трансгаз Санкт-Петербург"</t>
  </si>
  <si>
    <t>Реконструкция средств ЭХЗ с внедрением системы телемеханики газопровода НГПЗ-Парабель-Кузбасс ООО "Томсктрансгаз"</t>
  </si>
  <si>
    <t>Региональная сеть передачи данных ООО "Газпром добыча Надым"</t>
  </si>
  <si>
    <t>Региональная сеть передачи данных ООО "Газпром добыча Оренбург"</t>
  </si>
  <si>
    <t>Региональная сеть передачи данных ООО "Газпром добыча Краснодар"</t>
  </si>
  <si>
    <t>Региональная сеть передачи данных ООО "Газпром трансгаз Екатеринбург"</t>
  </si>
  <si>
    <t>Региональная сеть передачи данных ООО "Газпром трансгаз-Кубань"</t>
  </si>
  <si>
    <t>Реконструкция КЛС газопровода Моздок-Казимагомед</t>
  </si>
  <si>
    <t>Региональная сеть передачи данных ООО "Газпром трансгаз Махачкала"</t>
  </si>
  <si>
    <t>Региональная сеть передачи данных ООО "Газпром трансгаз Москва"</t>
  </si>
  <si>
    <t>Региональная сеть передачи данных ООО "Газпром трансгаз Нижний Новгород"</t>
  </si>
  <si>
    <t>Региональная сеть передачи данных ООО "Газпром трансгаз Самара"</t>
  </si>
  <si>
    <t>Региональная сеть передачи данных ООО "Газпром трансгаз Ставрополь"</t>
  </si>
  <si>
    <t>Региональная сеть передачи данных ООО "Газпром трансгаз Томск"</t>
  </si>
  <si>
    <t>Региональная сеть передачи данных ООО "Газпром трансгаз Уфа"</t>
  </si>
  <si>
    <t>Региональная сеть передачи данных ООО "Газпром трансгаз Ухта"</t>
  </si>
  <si>
    <t>Региональная сеть передачи данных ООО "Газпром трансгаз Чайковский"</t>
  </si>
  <si>
    <t>Уральский региональный метрологический центр для испытаний и поверки расходомеров газа в рабочих условиях на базе ГИС "Долгодеревенская". Третий пусковой комплекс.</t>
  </si>
  <si>
    <t>Техперевооружение системы оперативной технологической связи. РРЛ на участке КС Уренгойская-Надым-Югорск-граница ТТГ. Система 5.6</t>
  </si>
  <si>
    <t>Система автоматизированного учета сырья, полупродуктов и товарной продукции на АГПЗ</t>
  </si>
  <si>
    <t>Обустройство Ковыктинского газоконденсатного месторождения на период ОПР</t>
  </si>
  <si>
    <t>Обустройство Чиканского ГКМ на период ОПЭ</t>
  </si>
  <si>
    <t>Обустройство Ковыктинского газоконденсатного месторождения</t>
  </si>
  <si>
    <t>Модернизация систем учета расхода газа, качества газа и реконструкция ГИС ООО "Кавказтрансгаз"</t>
  </si>
  <si>
    <t>Реконструкция ГРС-2 г.Невинномысск</t>
  </si>
  <si>
    <t>Оснащение ИТСО объектов ООО "Газпром трансгаз Ставрополь"</t>
  </si>
  <si>
    <t>Дооснащение ИТСО КС Смоленского ЛПУ МГ и Холм-Жирковского ЛПУ МГ</t>
  </si>
  <si>
    <t>Дооснащение ИТСО Новгородского ЛПУМГ</t>
  </si>
  <si>
    <t>Реконструкция газотранспортных мощностей для обеспечения закачки газа в Касимовское ПХГ и отбора из Касимовского и Увязовского ПХГ в объеме до 183 млн. куб. м в сутки</t>
  </si>
  <si>
    <t>Газовые промыслы Медвежьего НГКМ. Реконструкция и техперевооружение. 2-я очередь строительства</t>
  </si>
  <si>
    <t>Реконструкция и техническое перевооружение объектов добычи газа Ямсовейского НГКМ</t>
  </si>
  <si>
    <t>Реконструкция и техническое перевооружение объектов добычи газа Юбилейного НГКМ</t>
  </si>
  <si>
    <t>Обустройство сеноман-аптских залежей Харасавэйского ГКМ</t>
  </si>
  <si>
    <t>Обустройство берриас-валанжинских отложений Ныдинского участка Медвежьего НГКМ</t>
  </si>
  <si>
    <t>Газовые промыслы Медвежьего месторождения. Реконструкция и техперевооружение. 1-й этап строительства</t>
  </si>
  <si>
    <t>Обустройство сеноман-аптских залежей Бованенковского НГКМ</t>
  </si>
  <si>
    <t>Обустройство сеноман-аптских залежей Харасавэйского ГКМ. Газопровод подключения Харасавэйского ГКМ</t>
  </si>
  <si>
    <t>Реконструкция Западно-Таркосалинского газового промысла</t>
  </si>
  <si>
    <t>Дообустройство нижнемеловых залежей Западно-Таркосалинского газового месторождения</t>
  </si>
  <si>
    <t>Реконструкция Комсомольского газового промысла (2 этап)</t>
  </si>
  <si>
    <t>Обустройство Кшукского и Нижне-Квакчикского газоконденсатных месторождений. Подключение дополнительных скважин на Кшукском месторождении №№ 4П, 5П, 6П</t>
  </si>
  <si>
    <t>Обустройство Северо-Колпаковского газоконденсатного месторождения</t>
  </si>
  <si>
    <t>Подключение скважин доразработки основной газоконденсатной залежи в пойменной зоне Оренбургского НГКМ</t>
  </si>
  <si>
    <t>Дооснащение ИТСО основной промышленной площадки газоперерабатывающего завода ООО "Газпром добыча Оренбург"</t>
  </si>
  <si>
    <t>Газопровод-отвод и ГРС к городам Кириллов-Белозерск-Липин Бор-Вытегра Вологодской области</t>
  </si>
  <si>
    <t>Газопровод-отвод и ГРС с. Ребриха Алтайского края</t>
  </si>
  <si>
    <t>Реконструкция магистрального газопровода Парабель - Кузбасс на участке км 572 - км 714</t>
  </si>
  <si>
    <t>Дообустройство газоконденсатных скважин Уренгойского НГКМ</t>
  </si>
  <si>
    <t>ДКС (2 очередь) на УКПГ-5В Уренгойского НГКМ</t>
  </si>
  <si>
    <t>Дообустройство второго опытного участка Ачимовских отложений Уренгойского НГКМ на полное развитие</t>
  </si>
  <si>
    <t>ДКС (2-я очередь) на УКПГ-8В Уренгойского НГКМ</t>
  </si>
  <si>
    <t>Дожимная компрессорная станция на УКПГ-11В Ен-Яхинского НГКМ</t>
  </si>
  <si>
    <t>Газопровод-отвод и ГРС в г. Балаково</t>
  </si>
  <si>
    <t>Система магистральных газопроводов Бованенково-Ухта</t>
  </si>
  <si>
    <t>Реконструкция систем энергоснабжения КС. Пелымское ЛПУ</t>
  </si>
  <si>
    <t>Реконструкция систем энергоснабжения КС. Ивдельское ЛПУ</t>
  </si>
  <si>
    <t>Реконструкция систем энергоснабжения КС. Лонг-Юганское ЛПУ</t>
  </si>
  <si>
    <t>Нефтеперекачивающая станция Уренгойская</t>
  </si>
  <si>
    <t>Система магистральных газопроводов Ухта-Торжок. II нитка (Ямал)</t>
  </si>
  <si>
    <t>Реконструкция систем энергоснабжения КС. Надымское ЛПУ</t>
  </si>
  <si>
    <t>Магистральный газопровод Бованенково-Ухта. III нитка</t>
  </si>
  <si>
    <t>Система магистральных газопроводов Ухта-Торжок. III нитка (Ямал)</t>
  </si>
  <si>
    <t>Реконструкция I, II и III ниток системы газопроводов Заполярное-Уренгой. Водоотведение и противопаводковые мероприятия</t>
  </si>
  <si>
    <t>Реконструкция и техперевооружение объектов Ямбургского ГКМ. 2-й этап реконструкции</t>
  </si>
  <si>
    <t>Реконструкция и техническое перевооружение объектов добычи газа Заполярного НГКМ</t>
  </si>
  <si>
    <t>Расширение обустройства сеноманской залежи Заполярного НГКМ</t>
  </si>
  <si>
    <t>Обустройство Харвутинской площади Ямбургского ГКМ</t>
  </si>
  <si>
    <t>Строительство в г. Новый Уренгой учебного полигона</t>
  </si>
  <si>
    <t>Реконструкция и модернизация Ямбургского ГКМ</t>
  </si>
  <si>
    <t>Обустройство газоконденсатных залежей Заполярного НГКМ</t>
  </si>
  <si>
    <t>Дожимная компрессорная станция на УКПГ-2С Заполярного НГКМ (2 очередь)</t>
  </si>
  <si>
    <t>Дожимная компрессорная станция на УКПГ-3С Заполярного НГКМ (2 очередь)</t>
  </si>
  <si>
    <t>Обустройство Южно-Киринского месторождения</t>
  </si>
  <si>
    <t>Реконструкция объектов Александровогайского ЛПУМГ</t>
  </si>
  <si>
    <t>Удмуртский резервирующий комплекс ПХГ</t>
  </si>
  <si>
    <t>Техперевооружение Московского УПХГ</t>
  </si>
  <si>
    <t>Техническое перевооружение и реконструкция объектов добычи газа ОНГКМ</t>
  </si>
  <si>
    <t>Реконструкция промысловых объектов ООО "Астраханьгазпром"</t>
  </si>
  <si>
    <t>Реконструкция линейной части системы МГ Средняя Азия-Центр на участке ООО "Волгоградтрансгаз"</t>
  </si>
  <si>
    <t>Реконструкция ДКС-1,2 на Оренбургском НГКМ</t>
  </si>
  <si>
    <t>Техперевооружение I, II, III очередей гелиевого завода</t>
  </si>
  <si>
    <t>Реконструкция газопровода КГМО-1 на участке КС Воскресенск - КС Серпухов</t>
  </si>
  <si>
    <t>Лупинг Ду 1400 газопроводов Ужгородского коридора на участке 2049 - 2142 км</t>
  </si>
  <si>
    <t>Реконструкция КС Помарская газопроводов Н.Тура-Пермь-Горький1,2. Замена ГПА-Ц-6,3 на агрегаты 6,3-8МВт</t>
  </si>
  <si>
    <t>Газопровод-отвод и ГРС к п. Иваново Ковровского района Владимирской области</t>
  </si>
  <si>
    <t>Реконструкция магистрального газопровода ШБКБ на участке 120-160 км</t>
  </si>
  <si>
    <t>Реконструкция КС Ишлей-Покровская газопроводов Н.Тура-Пермь-Горький1,2. Замена ГПА-Ц-6,3 на агрегаты 6,3-8МВт</t>
  </si>
  <si>
    <t>Реконструкция магистрального газопровода Уренгой-Новопсков. КПЗОУ, 2058 км</t>
  </si>
  <si>
    <t>Реконструкция газопровода- перемычки между газопроводом "Челябинск - Петровск" и действующими газопроводами "Баштрансгаз"</t>
  </si>
  <si>
    <t>Газопровод-отвод и ГРС Горбатовка</t>
  </si>
  <si>
    <t>Реконструкция узла редуцирования на сбросе газа с Ужгородского коридора в Елецком УМГ</t>
  </si>
  <si>
    <t>Реконструкция АГРС 1/3 "Динамо"</t>
  </si>
  <si>
    <t>Реконструкция АГРС Урюпинск</t>
  </si>
  <si>
    <t>Реконструкция Совхозного ПХГ</t>
  </si>
  <si>
    <t>Отраслевой метрологический расходоизмерительный центр (ОМРИЦ) в г.Щелково Московской области</t>
  </si>
  <si>
    <t>Беднодемьяновское ПХГ</t>
  </si>
  <si>
    <t>Реконструкция скважин подземных хранилищ газа, расположенных в зоне деятельности ООО "Газпром трансгаз Саратов"</t>
  </si>
  <si>
    <t>Реконструкция объектов Сторожевского ЛПУМГ</t>
  </si>
  <si>
    <t>Создание систем оповещения на объектах ООО "Газпром трансгаз Волгоград"</t>
  </si>
  <si>
    <t>Реконструкция ГРС-3 р.п. Киквидзе</t>
  </si>
  <si>
    <t>Реконструкция АГРС - 1/3 Арчединская</t>
  </si>
  <si>
    <t>Реконструкция АГРС Отрадное</t>
  </si>
  <si>
    <t>Реконструкция АГРС - 1/3 Лесхоз</t>
  </si>
  <si>
    <t>Реконструкция газопроводов-отводов Чусовой-Березники-Соликамск 1,2</t>
  </si>
  <si>
    <t>Реконструкция котельной на КС "Яхрома" Крюковского УМГ</t>
  </si>
  <si>
    <t>ГРС ст. Привольная</t>
  </si>
  <si>
    <t>Реконструкция кабельной линии и аппаратуры связи газопровода Петровск-Новопсков (участок Бубновка-Калач-Писаревка)</t>
  </si>
  <si>
    <t>Реконструкция газопровода-отвода и ГРС №6 г. Краснодара</t>
  </si>
  <si>
    <t>Реконструкция газопровода Миннибаево-Казань на участке 220-285 км</t>
  </si>
  <si>
    <t>Реконструкция компрессорных станций системы газопроводов Северный Кавказ-Центр на участке Привольное - Моздок</t>
  </si>
  <si>
    <t>Реконструкция газопровода "Кореновск-Динская"</t>
  </si>
  <si>
    <t>Реконструкция газопромысловых и компрессорных сооружений Елшанской станции подземного хранения газа</t>
  </si>
  <si>
    <t>Реконструкция МГ/п Челябинск-Петровск 1036-1130 км с установкой вдольтрассовой ЛЭП 10 кВ. Павловское ЛПУ МГ</t>
  </si>
  <si>
    <t>Реконструкция ГИС Ново-Филя</t>
  </si>
  <si>
    <t>Реконструкция ГРС "Ясногорск"</t>
  </si>
  <si>
    <t>Реконструкция ГРС Северо-Задонская</t>
  </si>
  <si>
    <t>Реконструкция КС-3 "Красноармейская"</t>
  </si>
  <si>
    <t>Реконструкция магистрального газопровода "Кази-Магомед-Моздок" на участке 600-610 км</t>
  </si>
  <si>
    <t>Газопровод-отвод Мишкино-Юргамыш-Курган с отводом на Куртамыш</t>
  </si>
  <si>
    <t>Реконструкция ГРС "Пушкино"</t>
  </si>
  <si>
    <t>Арбузовское ПХГ в Республике Татарстан</t>
  </si>
  <si>
    <t>Реконструкция газопровода "Ростов - Майкоп" I и II нитка</t>
  </si>
  <si>
    <t>Реконструкция МГ на участке Северо-Ставропольское ПХГ - Октябрьская - Сохрановка</t>
  </si>
  <si>
    <t>Реконструкция газопровода-отвода и ГРС "Малоярославец"</t>
  </si>
  <si>
    <t>Реконструкция Кирюшкинского ПХГ с расширением на активный объем 0,29 млрд. м3</t>
  </si>
  <si>
    <t>Реконструкция газопровода-отвода и ГРС Алексеевская</t>
  </si>
  <si>
    <t>Реконструкция ГРС Кузнецы</t>
  </si>
  <si>
    <t>Реконструкция ГРС Липовка</t>
  </si>
  <si>
    <t>Реконструкция газопровода-отвода и ГРС Елань</t>
  </si>
  <si>
    <t>Реконструкция ГРС-9 г. Волгоград</t>
  </si>
  <si>
    <t>Реконструкция ГРС-1 г. Волгоград</t>
  </si>
  <si>
    <t>Реконструкция ГРС Племхоз</t>
  </si>
  <si>
    <t>Реконструкция газопровода-отвода и ГРС Петрунино</t>
  </si>
  <si>
    <t>Реконструкция ГРС Нежинский</t>
  </si>
  <si>
    <t>Реконструкция ГРС Зензеватка</t>
  </si>
  <si>
    <t>Реконструкция ГРС Мокрая Ольховка</t>
  </si>
  <si>
    <t>Волгоградское ПХГ в отложениях каменной соли</t>
  </si>
  <si>
    <t>Реконструкция ГИС Шаран</t>
  </si>
  <si>
    <t>Реконструкция газопроводов Н.Тура-Пермь-1,2н (с км 224-р. Сылва) и Пермь-Горький 1,2н (по 47,84 км - узел подключения КС Оханская)</t>
  </si>
  <si>
    <t>Реконструкция газопромысловых сооружений Степновской СПХГ</t>
  </si>
  <si>
    <t>ГРС-7 г. Саратов</t>
  </si>
  <si>
    <t>Реконструкция газопровода-отвода и ГРС Безымянский</t>
  </si>
  <si>
    <t>Факельный коллектор кислых газов низкого давления 1 и 2 очередей АГПЗ</t>
  </si>
  <si>
    <t>Реконструкция газопровода-отвода "Оханск-Киров"</t>
  </si>
  <si>
    <t>Техперевооружение газопроводов СКЦ на участке Елец-Щекино</t>
  </si>
  <si>
    <t>Реконструкция III очереди (ГСП-4,5,6,7) Касимовского ПХГ</t>
  </si>
  <si>
    <t>Реконструкция газопровода-отвода и ГРС Тростянка</t>
  </si>
  <si>
    <t>Реконструкция газопромысловых сооружений и АСУТП Северо-Ставропольского ПХГ ООО "Кавказтрансгаз"</t>
  </si>
  <si>
    <t>Подключение дополнительных скважин к существующим мощностям I и II очередей АГКМ (этап 2)</t>
  </si>
  <si>
    <t>Реконструкция I и II очередей Астраханского газового комплекса (АГК), как единого промышленного объекта</t>
  </si>
  <si>
    <t>Реконструкция объектов связи ООО "Пермтрансгаз"</t>
  </si>
  <si>
    <t>Реконструкция ЗРУ 6-10 кВ ООО "Астраханьгазпром" (с заменой ячеек)</t>
  </si>
  <si>
    <t>Реконструкция системы противокоррозионной защиты газопроводов ООО "Уралтрансгаз" с применением системы "Пульсар" (Свердловской области)</t>
  </si>
  <si>
    <t>Техперевооружение на КС Курск</t>
  </si>
  <si>
    <t>Астраханский газоперерабатывающий завод (I очередь строительства)</t>
  </si>
  <si>
    <t>Астраханский газоперерабатывающий завод (II очередь)</t>
  </si>
  <si>
    <t>Газотурбинная электростанция (ГТЭС) Северо-Ставропольского ПХГ</t>
  </si>
  <si>
    <t>Реконструкция системы электрохимической защиты коммуникаций ГКС с применением гибких анодов пром. площадок ООО "Уралтрансгаз"</t>
  </si>
  <si>
    <t>Реконструкция КГМО-1 на участке КС Ногинск - КС Яхрома</t>
  </si>
  <si>
    <t>Автозимник продленного действия станция Обская # км 193</t>
  </si>
  <si>
    <t>Реконструкция КС Пикалево газопровода Грязовец-Ленинград (1 нитка)</t>
  </si>
  <si>
    <t>Реконструкция ГРС Ильичево Ленинградской области</t>
  </si>
  <si>
    <t>Строительство ГРС Лаголово и перемычки между МГ Белоусово-Ленинград и МГ Кохтла-Ярве-Ленинград</t>
  </si>
  <si>
    <t>Газопровод-отвод к п. Подборовье, Ленинградская область</t>
  </si>
  <si>
    <t>Реконструкция МГ "Серпухов-Ленинград" и МГ "Белоусово-Ленинград"</t>
  </si>
  <si>
    <t>Газопровод-отвод к г. Приозерску, Ленинградская область</t>
  </si>
  <si>
    <t>Северо-Европейский газопровод. Участок Грязовец-Выборг, II нитка</t>
  </si>
  <si>
    <t>Реконструкция МГ "Кохтла-Ярве-Ленинград", 1 и 2 нитки</t>
  </si>
  <si>
    <t>Реконструкция газоизмерительных станций ООО "Севергазпром"</t>
  </si>
  <si>
    <t>Здание производственно-диспетчерской службы Калининградского ПХГ</t>
  </si>
  <si>
    <t>Газопровод-отвод к д.Никитино Демидовского района Смоленской области</t>
  </si>
  <si>
    <t>Реконструкция систем электрохимзащиты</t>
  </si>
  <si>
    <t>Северо-Европейский газопровод. Участок Грязовец-Выборг</t>
  </si>
  <si>
    <t>Реконструкция линейной части системы газопроводов Ухта-Торжок</t>
  </si>
  <si>
    <t>Реконструкция газопровода Грязовец - Ленинград 1 нитка</t>
  </si>
  <si>
    <t>Реконструкция систем охлаждения газа цехов №1 на КС газопровода Ухта-Торжок</t>
  </si>
  <si>
    <t>Калининградское ПХГ (1-я очередь строительства)</t>
  </si>
  <si>
    <t>Реконструкция систем пожарогазообнаружения ГПА на КС</t>
  </si>
  <si>
    <t>Газопровод-отвод к с. Березовая Слободка Нюксенского района</t>
  </si>
  <si>
    <t>Газопровод-отвод к п.Туровец Междуреченского района</t>
  </si>
  <si>
    <t>Реконструкция установки регенерации ДЭГ ЛенСПХГ</t>
  </si>
  <si>
    <t>Газоснабжение Сыктывкарского промузла</t>
  </si>
  <si>
    <t>Газопровод-отвод к г. Устюжна, Вологодская область</t>
  </si>
  <si>
    <t>Реконструкция газопровода Валдай-Псков -Рига</t>
  </si>
  <si>
    <t>Невское ПХГ (IV очередь расширения)</t>
  </si>
  <si>
    <t>Реконструкция систем автоматического управления ГРС газопроводов-отводов</t>
  </si>
  <si>
    <t>КС "Северная" (г-д Ленинград-Выборг-Госграница)</t>
  </si>
  <si>
    <t>Расширение Невского ПХГ ( III очередь)</t>
  </si>
  <si>
    <t>Магистральный газопровод СРТО-Торжок</t>
  </si>
  <si>
    <t>Газопровод Петрозаводск-Кондопога</t>
  </si>
  <si>
    <t>Газопpовод-отвод к г.г. Архангельск, Севеpодвинск</t>
  </si>
  <si>
    <t>Реконструкция участков газопровода Ухта-Торжок -1оч. Км 438-500, 501-642, 643-841, 843-941. Замена неравнопроходной арматуры</t>
  </si>
  <si>
    <t>Реконструкция компрессорного цеха № 4 КС-14 Приводино газопровода Пунга-Ухта-Грязовец</t>
  </si>
  <si>
    <t>Установка дополнительного ГПА в составе компрессорного цеха КС Грязовецкая II нитки Северо - Европейского газопровода</t>
  </si>
  <si>
    <t>Расширение ЕСГ для обеспечения подачи газа в газопровод "Южный поток"</t>
  </si>
  <si>
    <t>Подъездные автодороги к объектам линейной части Северо-Европейского газопровода в составе стройки "Северо-Европейский газопровод. Участок Грязовец-Выборг, II нитка"</t>
  </si>
  <si>
    <t>Реконструкция КС Муромская газопровода Горький-Центр с заменой агрегатов</t>
  </si>
  <si>
    <t>Техперевооружение КС Краснодарского ПХГ</t>
  </si>
  <si>
    <t>Реконструкция цеха №4 КС-15 Нюксеница</t>
  </si>
  <si>
    <t>Реконструкция КС "Поляна" газопроводов Уренгой-Петровск, Уренгой-Новопсков с заменой ГПА</t>
  </si>
  <si>
    <t>Реконструкция КС "Шаран" газопроводов Уренгой-Петровск, Уренгой-Новопсков с заменой ГПА</t>
  </si>
  <si>
    <t>Реконструкция КС-2 "Ургала" с заменой агрегатов ГПУ-10</t>
  </si>
  <si>
    <t>Реконструкция и расширение Кущевского ПХГ свыше 5 млрд. куб. м активной емкостии максимальной суточной производительности до 65 млн.куб.м/сут.</t>
  </si>
  <si>
    <t>Реконструкция компрессорного цеха Долгодеревенской ГКС предприятия Уралтрансгаз</t>
  </si>
  <si>
    <t>Строительство Шатровского ПХГ</t>
  </si>
  <si>
    <t>Расширение Пунгинского ПХГ</t>
  </si>
  <si>
    <t>Реконструкция ВОС КС-13 Урдома</t>
  </si>
  <si>
    <t>Реконструкция систем энергоснабжения КС-03 "Губкинская"</t>
  </si>
  <si>
    <t>Реконструкция систем энергоснабжения КС-9 "Тобольская"</t>
  </si>
  <si>
    <t>Реконструкция КС Смоленск, КЦ-1, с заменой электроприводных агрегатов СТД-4000 (10 шт.)</t>
  </si>
  <si>
    <t>Реконструкция компрессорного цеха №4 КС-16 "Юбилейная"</t>
  </si>
  <si>
    <t>Реконструкция цеха № 3 КС-3 Вуктыл газопровода Пунга-Вуктыл-Ухта 2 оч.</t>
  </si>
  <si>
    <t>Реконструкция скважин Медвежьего НГКМ</t>
  </si>
  <si>
    <t>Реконструкция компрессорного цеха №1 КС-17 Грязовец</t>
  </si>
  <si>
    <t>Реконструкция компрессорного цеха №4 КС-18 Мышкин</t>
  </si>
  <si>
    <t>Газопровод-отвод и ГРС "Медвенка-2" Курской области</t>
  </si>
  <si>
    <t>Реконструкция ГРС п. Орловский Ростовской области</t>
  </si>
  <si>
    <t>Реконструкция газопровода-отвода и ГРС "Селятино" со строительством КРП-20</t>
  </si>
  <si>
    <t>Реконструкция ГРС "Кокрек"</t>
  </si>
  <si>
    <t>Реконструкция ГРС "Мужукай"</t>
  </si>
  <si>
    <t>Реконструкция газопровода-подключения Краснодарского ПХГ с обеспечением возможности очистки внутренней полости газопровода и проведения ВТД</t>
  </si>
  <si>
    <t>Реконструкция ГРС-3 г. Уфа (Ново-Александровка)</t>
  </si>
  <si>
    <t>Реконструкция ГРС Михайлов и газопровод-отвод</t>
  </si>
  <si>
    <t>Реконструкция ГРС "Сальск" Ростовской области</t>
  </si>
  <si>
    <t>Геологоразведочные работы на м/р</t>
  </si>
  <si>
    <t>Реконструкция ГРС Новотульская</t>
  </si>
  <si>
    <t>Реконструкция газосборной сети с применением МКУ и объединением УКПГ Ямбургского НГКМ</t>
  </si>
  <si>
    <t>Расширение газосборной сети Ямсовейского НГКМ (Ярейская площадь)</t>
  </si>
  <si>
    <t>Дообустройство Песцовой площади Уренгойского НГКМ. УКПГ-16</t>
  </si>
  <si>
    <t>Дообустройство Уренгойской площади, в т.ч. Таб-Яхинский участок УКПГ-10</t>
  </si>
  <si>
    <t>Узлы измерений нестабильного конденсата ОНГКМ и КНГКМ на Оренбургском ГПЗ</t>
  </si>
  <si>
    <t>Реконструкция систем электроснабжения Пуровского ЛПУ МГ</t>
  </si>
  <si>
    <t>Реконструкция ЭСН</t>
  </si>
  <si>
    <t>Реконструкция технологической связи</t>
  </si>
  <si>
    <t>Техперевооружение систем контроля качества газа. Установка потоковых анализаторов на объектах ООО "Газпром трансгаз Саратов"</t>
  </si>
  <si>
    <t>Магистральный газопровод "Сила Сибири". Участок "Ковыкта-Чаянда"</t>
  </si>
  <si>
    <t>Дооснащение ИТСО объектов Белоусовского ЛПУМГ и Крюковского ЛПУМГ</t>
  </si>
  <si>
    <t>Дооснащение ИТСО КС Курского ЛПУМГ и Орловского ЛПУМГ</t>
  </si>
  <si>
    <t>Дооснащение ИТСО КС Гавриловского ЛПУМГ, Истьинского ЛПУМГ и Путятинского ЛПУМГ</t>
  </si>
  <si>
    <t>Дооснащение ИТСО КС Арзамасского ЛПУ МГ, Пильненского ЛПУ МГ, Починковского ЛПУ МГ, Сеченовского ЛПУ МГ и Торбеевского ЛПУ МГ</t>
  </si>
  <si>
    <t>Дооснащение ИТСО КС Владимирского ЛПУ МГ, Приокского ЛПУ МГ, Вятского ЛПУ МГ и Ивановского ЛПУ МГ</t>
  </si>
  <si>
    <t>Дооснащение ИТСО КС Волжского ЛПУ МГ, Заволжского ЛПУ МГ, Моркинского ЛПУ МГ и Чебоксарского ЛПУ МГ</t>
  </si>
  <si>
    <t>Дооснащение ИТСО ГРС Арзамасского ЛПУ МГ</t>
  </si>
  <si>
    <t>Дооснащение ИТСО ГРС Заволжского ЛПУ МГ и Сеченовского ЛПУ МГ</t>
  </si>
  <si>
    <t>Дооснащение ИТСО ГРС Торбеевского ЛПУ МГ</t>
  </si>
  <si>
    <t>Дооснащение ИТСО УКПГ Заполярного НГКМ</t>
  </si>
  <si>
    <t>Дооснащение ИТСО КС Волгоградского ЛПУ МГ, Котельниковского ЛПУ МГ и Ольховского ЛПУ МГ</t>
  </si>
  <si>
    <t>Дооснащение ИТСО КС Бубновского ЛПУ МГ, Усть-Бузулукского ЛПУ МГ и Калининского ЛПУ МГ</t>
  </si>
  <si>
    <t>Дооснащение ИТСО КС Калачеевского ЛПУ МГ, Писаревского ЛПУ МГ и Сохрановского ЛПУ МГ</t>
  </si>
  <si>
    <t>Дооснащение ИТСО КС Арская</t>
  </si>
  <si>
    <t>Дооснащение ИТСО КС Ростовского ЛПУ МГ</t>
  </si>
  <si>
    <t>Дооснащение ИТСО ГРС Кизилюртовского ЛПУ МГ</t>
  </si>
  <si>
    <t>Дооснащение ИТСО ГРС Избербашского ЛПУ МГ</t>
  </si>
  <si>
    <t>Дооснащение ИТСО ГРС Дербентского ЛПУ МГ</t>
  </si>
  <si>
    <t>Дооснащение ИТСО ГРС Моршанского ЛПУМГ</t>
  </si>
  <si>
    <t>Дооснащение ИТСО ГРС Волжского ЛПУ МГ, Вятского ЛПУ МГ, Кировского ЛПУ МГ и Моркинского ЛПУ МГ</t>
  </si>
  <si>
    <t>Дооснащение ИТСО объектов ООО "Газпром трансгаз Самара"</t>
  </si>
  <si>
    <t>Реконструкция объектов 2 очереди Уренгойского ЗПКТ для переработки конденсата ачимовских залежей</t>
  </si>
  <si>
    <t>Дооснащение ИТСО объектов Юбилейного ГП</t>
  </si>
  <si>
    <t>Дооснащение ИТСО объектов Вынгаяхинского ГП</t>
  </si>
  <si>
    <t>Дооснащение ИТСО УКПГ Уренгойского ГПУ (1 очередь)</t>
  </si>
  <si>
    <t>Дооснащение ИТСО УКПГ Уренгойского ГПУ (2 очередь)</t>
  </si>
  <si>
    <t>Дооснащение ИТСО УКПГ Уренгойского ГПУ (3 очередь)</t>
  </si>
  <si>
    <t>Дооснащение ИТСО объектов Ямбургского НГКМ (2 очередь)</t>
  </si>
  <si>
    <t>Дооснащение ИТСО КС Балашовского ЛПУ МГ, Башмаковского ЛПУ МГ, Екатериновского ЛПУ МГ, Мещерского ЛПУ МГ и Петровского ЛПУ МГ</t>
  </si>
  <si>
    <t>Дооснащение ИТСО ГРС Екатериновского ЛПУ МГ</t>
  </si>
  <si>
    <t>Дооснащение ИТСО ГРС Приволжского ЛПУ МГ</t>
  </si>
  <si>
    <t>Дооснащение ИТСО ГРС Пугачевского ЛПУ МГ</t>
  </si>
  <si>
    <t>Дооснащение ИТСО ГРС Башмаковского ЛПУ МГ</t>
  </si>
  <si>
    <t>Дооснащение ИТСО ГРС Мещерского ЛПУ МГ</t>
  </si>
  <si>
    <t>Дооснащение ИТСО ГРС Северного ЛПУМГ</t>
  </si>
  <si>
    <t>Дооснащение ИТСО КС Зензелинского ЛПУ МГ и Камыш-Бурунского ЛПУ МГ</t>
  </si>
  <si>
    <t>Дооснащение ИТСО КС Георгиевского ЛПУ МГ, Изобильненского ЛПУ МГ и Моздокского ЛПУ МГ</t>
  </si>
  <si>
    <t>Дооснащение ИТСО КС Невинномысского ЛПУ МГ и Привольненского ЛПУ МГ</t>
  </si>
  <si>
    <t>Дооснащение ИТСО ГРС Барабинского ЛПУ МГ и Омского ЛПУ МГ</t>
  </si>
  <si>
    <t>Дооснащение ИТСО КС Ново-Уренгойского ЛПУ МГ и Пурпейского ЛПУ МГ</t>
  </si>
  <si>
    <t>Дооснащение ИТСО КС Демьянского ЛПУ МГ, Самсоновского ЛПУ МГ, Туртасского ЛПУ МГ и Южно-Балыкского ЛПУ МГ</t>
  </si>
  <si>
    <t>Дооснащение ИТСО объектов ООО "Газпром ПХГ" в границах Рязанской области</t>
  </si>
  <si>
    <t>Дооснащение ИТСО КС Дюртюлинского ЛПУ МГ и Шаранского ЛПУ МГ</t>
  </si>
  <si>
    <t>Дооснащение ИТСО КС Полянского ЛПУ МГ и Кармаскалинского ЛПУ МГ</t>
  </si>
  <si>
    <t>Дооснащение ИТСО КС Вуктыльского ЛПУ МГ и Сосногорского ЛПУ МГ</t>
  </si>
  <si>
    <t>Дооснащение ИТСО объектов Микуньского ЛПУ МГ и Синдорского ЛПУ МГ</t>
  </si>
  <si>
    <t>Дооснащение ИТСО Северо-Ставропольского УПХГ</t>
  </si>
  <si>
    <t>Дооснащение ИТСО КС Нюксенского ЛПУ МГ, Приводинского ЛПУ МГ и Урдомского ЛПУ МГ</t>
  </si>
  <si>
    <t>Дооснащение ИТСО КС Юбилейного ЛПУ МГ</t>
  </si>
  <si>
    <t>Дооснащение ИТСО КС Грязовецкого ЛПУ МГ и Мышкинского ЛПУ МГ</t>
  </si>
  <si>
    <t>Дооснащение ИТСО КС Бардымского ЛПУ МГ и Чайковского ЛПУ МГ</t>
  </si>
  <si>
    <t>Дооснащение ИТСО КС Горнозаводского ЛПУ МГ и Гремячинского ЛПУ МГ</t>
  </si>
  <si>
    <t>Дооснащение ИТСО объектов Очерского ЛПУ МГ и Пермского ЛПУ МГ</t>
  </si>
  <si>
    <t>Дооснащение ИТСО КС Воткинского ЛПУ МГ, Можгинского ЛПУ МГ и Увинского ЛПУ МГ</t>
  </si>
  <si>
    <t>Дооснащение ИТСО КС Правохеттинского ЛПУ МГ и Ягельного ЛПУ МГ</t>
  </si>
  <si>
    <t>Дооснащение ИТСО КС Приозерного ЛПУ МГ</t>
  </si>
  <si>
    <t>Дооснащение ИТСО КС Пангодинского ЛПУ МГ</t>
  </si>
  <si>
    <t>Дооснащение ИТСО КС Лонг-Юганского ЛПУ МГ и Сорумского ЛПУ МГ</t>
  </si>
  <si>
    <t>Дооснащение ИТСО КС Верхнеказымского ЛПУ МГ и Сосновского ЛПУ МГ</t>
  </si>
  <si>
    <t>Дооснащение ИТСО КС Октябрьского ЛПУ МГ и Таежного ЛПУ МГ</t>
  </si>
  <si>
    <t>Дооснащение ИТСО КС Казымского ЛПУ МГ</t>
  </si>
  <si>
    <t>Дооснащение ИТСО КС Перегребнинского ЛПУ МГ и Пунгинского ЛПУ МГ</t>
  </si>
  <si>
    <t>Дооснащение ИТСО КС Сосьвинского ЛПУ МГ и Уральского ЛПУ МГ</t>
  </si>
  <si>
    <t>Расширение ЕСГ для увеличения поставок газа в Турцию до 19 млрд куб.м в год (I этап)</t>
  </si>
  <si>
    <t>Дообустройство сеноман-аптских залежей Бованенковского НГКМ</t>
  </si>
  <si>
    <t>Техперевооружение газовых скважин Юбилейного НГКМ</t>
  </si>
  <si>
    <t>Техперевооружение газовых скважин Ямсовейского НГКМ</t>
  </si>
  <si>
    <t>Техническое перевооружение ГПА 2-х очередей ДКС ГП-1, ГП-2 Бованенковского НГКМ (замена СПЧ)</t>
  </si>
  <si>
    <t>Подключение скважин №57 и №210 Юбилейного НГКМ</t>
  </si>
  <si>
    <t>Техперевооружение газовых скважин Комсомольского газового промысла</t>
  </si>
  <si>
    <t>ДКС Нижне-Квакчикского газоконденсатного месторождения</t>
  </si>
  <si>
    <t>Дообустройство Нижне-Квакчикского газоконденсатного месторождения</t>
  </si>
  <si>
    <t>Техперевооружение газовых скважин Ямбургского НГКМ</t>
  </si>
  <si>
    <t>Техперевооружение систем контроля качества газа. Установка потоковых анализаторов на объектахООО "Газпром трансгаз Санкт-Петербург"</t>
  </si>
  <si>
    <t>Техперевооружение систем контроля качества газа. Установка потоковых анализаторов на объектах ООО "Газпром трансгаз Самара"</t>
  </si>
  <si>
    <t>Техперевооружение систем контроля качества газа. Установка потоковых анализаторов на объектах ООО "Газпром трансгаз Махачкала"</t>
  </si>
  <si>
    <t>Магистральный газопровод Моздок-Грозный</t>
  </si>
  <si>
    <t>Техперевооружение систем контроля качества газа. Установка потоковых анализаторов на объектах ООО "Газпром трансгаз Сургут"</t>
  </si>
  <si>
    <t>Комплекс зданий и сооружений ПАО "Газпром" в г. Санкт-Петербурге</t>
  </si>
  <si>
    <t>Дооснащение ИТСО объектов Вынгапуровского ГП и Западно-Таркосалинского ГП</t>
  </si>
  <si>
    <t>Дооснащение ИТСО объектов Заполярного НГКМ</t>
  </si>
  <si>
    <t>Дооснащение ИТСО Щелковского ПХГ</t>
  </si>
  <si>
    <t>Дооснащение ИТСО Калужского ПХГ</t>
  </si>
  <si>
    <t>Дооснащение ИТСО Невского УПХГ</t>
  </si>
  <si>
    <t>Дооснащение ИТСО объектов Похвистневского УПХГ</t>
  </si>
  <si>
    <t>Дооснащение ИТСО Ленинградского ПХГ</t>
  </si>
  <si>
    <t>Дооснащение ИТСО ГРС Волховского ЛПУМГ и Пикалевского ЛПУМГ</t>
  </si>
  <si>
    <t>Дооснащение ИТСО ГРС Калининградского ЛПУМГ и Портового ЛПУМГ</t>
  </si>
  <si>
    <t>Дооснащение ИТСО объектов ООО "Газпром трансгаз Уфа"</t>
  </si>
  <si>
    <t>Дооснащение ИТСО КС Комсомольского ЛПУ МГ</t>
  </si>
  <si>
    <t>Дооснащение ИТСО ГРС Новосибирского ЛПУ МГ</t>
  </si>
  <si>
    <t>Обустройство Ен-Яхинского нефтегазоконденсатного месторождения</t>
  </si>
  <si>
    <t>Техническое перевооружение ГРС Мишковка</t>
  </si>
  <si>
    <t>Техническое перевооружение ГРС Грачевка</t>
  </si>
  <si>
    <t>Техническое перевооружение ГРС Элиста</t>
  </si>
  <si>
    <t>Техническое перевооружение ГРС аул Новая Джегута (Энергия-1)</t>
  </si>
  <si>
    <t>Техническое перевооружение ГРС Комсомолец</t>
  </si>
  <si>
    <t>Техническое перевооружение ГРС Карачаевск</t>
  </si>
  <si>
    <t>Техническое перевооружение ГРС ст. Зеленчукская АГРС-10М</t>
  </si>
  <si>
    <t>Техническое перевооружение ГРС р/к Первомайский</t>
  </si>
  <si>
    <t>Техническое перевооружение ГРС Октябрьская (Тахтамукай)</t>
  </si>
  <si>
    <t>Техническое перевооружение ГРС ст. Смоленская</t>
  </si>
  <si>
    <t>Расширение КС "Елизаветинская"</t>
  </si>
  <si>
    <t>Техническое перевооружение ГРС Красноселовка</t>
  </si>
  <si>
    <t>Автоматизация и диспетчеризация инженерных систем Горноклиматического курорта "Альпика-Сервис"</t>
  </si>
  <si>
    <t>Реконструкция ГРС ст. Медведовская Краснодарского края</t>
  </si>
  <si>
    <t>Техперевооружение систем контроля качества газа. Установка потоковых анализаторов на объектах ООО "Газпром трансгаз Ставрополь"</t>
  </si>
  <si>
    <t>Дооснащение ИТСО объектов ООО "Газпром добыча Уренгой"</t>
  </si>
  <si>
    <t>Дооснащение ИТСО объектов Ямальского ГПУ и Харасавэйского ГКМ</t>
  </si>
  <si>
    <t>Дооснащение ИТСО объектов Сургутского ЗСК</t>
  </si>
  <si>
    <t>Установка кранов-регуляторов на ГИС "Прохоровка" Ростовского ЛПУ МГ ООО "Газпром трансгаз Краснодар"</t>
  </si>
  <si>
    <t>Обустройство офисных помещений для размещения подразделений ПАО "Газпром" в г. Санкт-Петербурге в МФК "Лахта центр" (Фаза 1)</t>
  </si>
  <si>
    <t>Реконструкция Горно-туристического центра ПАО "Газпром", 4-я очередь (внедрение единого ски-пасса)</t>
  </si>
  <si>
    <t>Газопровод-отвод "КС Южно-Балыкская - г. Нефтеюганск"</t>
  </si>
  <si>
    <t>Техническое перевооружение газопровода-отвода и ГРС с. Чернореченский газопровода Парабель-Кузбасс</t>
  </si>
  <si>
    <t>Обустройство офисных помещений для размещения подразделений ПАО "Газпром" идочерних обществ ПАО "Газпром" в г. Санкт-Петербурге по адресу: Невский, д.58</t>
  </si>
  <si>
    <t>Дооснащение ИТСО Калининградского УПХГ</t>
  </si>
  <si>
    <t>Реконструкция ГРС "Дубна"</t>
  </si>
  <si>
    <t>Реконструкция газопровода - отвода и ГРС - 4 г. Ставрополь</t>
  </si>
  <si>
    <t>Пересечение коммуникаций ПАО "Газпром" проектируемой автомобильной дорогой по объекту: "Реконструкция автомобильной дороги "п. им. Чкалово - Осипово - Плосково" в Ковровском районе Владимирской области</t>
  </si>
  <si>
    <t>Оснащение ИТСО объектов КС Таежная газопровода Ямбург-Тула 1</t>
  </si>
  <si>
    <t>Оснащение ИТСО складов сжиженных углеводородных газов Оренбургского ГПЗ</t>
  </si>
  <si>
    <t>Оснащение ИТСО технологических объектов III очереди Оренбургского ГПЗ</t>
  </si>
  <si>
    <t>Техническое перевооружение ГПА 2-х очередей ДКС ГП-3 Бованенковского НГКМ (замена СПЧ)</t>
  </si>
  <si>
    <t>Газопровод-отвод и ГРС "Усть-Луга"</t>
  </si>
  <si>
    <t>Реконструкция берегового технологического комплекса Киринского ГКМ</t>
  </si>
  <si>
    <t>Техническое перевооружение ТДА УКПГ ГП-1 Бованенковского НГКМ (замена СПЧ)</t>
  </si>
  <si>
    <t>Техническое перевооружение узлов измерений стабильного конденсата на входе установки моторных топлив Сургутского ЗСК</t>
  </si>
  <si>
    <t>Техническое перевооружение ГРС Киквидзе</t>
  </si>
  <si>
    <t>Техническое перевооружение ГРС Динамо</t>
  </si>
  <si>
    <t>Техническое перевооружение ГРС Алексеевская</t>
  </si>
  <si>
    <t>Техническое перевооружение ГРС Платовка</t>
  </si>
  <si>
    <t>Техническое перевооружение ГРС Кувандык</t>
  </si>
  <si>
    <t>Техническое перевооружение ГРС Смолинский</t>
  </si>
  <si>
    <t>Техническое перевооружение ГРС Лабазы</t>
  </si>
  <si>
    <t>Техническое перевооружение ГРС Дружба</t>
  </si>
  <si>
    <t>Техническое перевооружение ГРС Шамхал</t>
  </si>
  <si>
    <t>Техническое перевооружение ГРС Черняевка</t>
  </si>
  <si>
    <t>Техническое перевооружение ГРС-71 Сырейка</t>
  </si>
  <si>
    <t>Техническое перевооружение ГРС Луганское</t>
  </si>
  <si>
    <t>Техническое перевооружение ГРС Бузовьязы</t>
  </si>
  <si>
    <t>Техническое перевооружение ГРС Кармаскалы</t>
  </si>
  <si>
    <t>Техническое перевооружение ГРС Гаврилов-Ям</t>
  </si>
  <si>
    <t>Приспособление для современного использования объекта культурного наследия,расположенного по адресу: г Санкт-Петербург, ул Галерная, д 5, литера А</t>
  </si>
  <si>
    <t>Газопровод-отвод и УРГ к ПГУ-ТЭС "Ударная"</t>
  </si>
  <si>
    <t>Создание Единой цифровой платформы по управлению инвестиционными проектами ПАО "Газпром"</t>
  </si>
  <si>
    <t>Бурение эксплуатационное на м/р. Подключение дополнительных скважин к существующим мощностям I и II очередей Астраханского газоконденсатного месторождения (этап 3)</t>
  </si>
  <si>
    <t>Эксплуатационное бурение. Обустройство Ковыктинского газоконденсатного месторождения</t>
  </si>
  <si>
    <t>Эксплуатационное бурение. Юбилейное НГКМ (Пласты АУ11 и ПК 18-20)</t>
  </si>
  <si>
    <t>Эксплуатационное бурение. Харасавэйское ГКМ</t>
  </si>
  <si>
    <t>Эксплуатационное бурение. Медвежье НГКМ Ныдинский участок (берриас-валанжинские отложения)</t>
  </si>
  <si>
    <t>Бурение эксплуатационное на месторождении. Западно-Таркосалинское газовое месторождение</t>
  </si>
  <si>
    <t>Бурение эксплуатационное на месторождении. Северо-Колпаковское газоконденсатное месторождение</t>
  </si>
  <si>
    <t>Эксплуатационное бурение. Дообустройство второго опытного участка Ачимовских отложений Уренгойского НГКМ на полное развитие</t>
  </si>
  <si>
    <t>Эксплуатационное бурение. Дообустройство Песцовой площади Уренгойского НГКМ. УКПГ-16</t>
  </si>
  <si>
    <t>Эксплуатационное бурение. Обустройство Уренгойского нефтегазоконденсатного месторождения</t>
  </si>
  <si>
    <t>Эксплуатационное бурение. Подключение дополнительных скважин нижнемеловых отложений Ямбургского НГКМ</t>
  </si>
  <si>
    <t>Эксплуатационное бурение. Обустройство газового месторождения Каменномысское- море</t>
  </si>
  <si>
    <t>Эксплуатационное бурение. Обустройство газоконденсатных залежей Заполярного НГКМ</t>
  </si>
  <si>
    <t>Бурение эксплуатационное на месторождениях. Обустройство Киринского ГКМ</t>
  </si>
  <si>
    <t>Бурение эксплуатационное на ПХГ. Удмуртский резервирующий комплекс ПХГ</t>
  </si>
  <si>
    <t>Бурение эксплуатационное на ПХГ. Беднодемьяновское ПХГ</t>
  </si>
  <si>
    <t>Бурение эксплуатационное на ПХГ. Елшано-Курдюмское ПХГ</t>
  </si>
  <si>
    <t>Бурение эксплуатационное на ПХГ. Песчано-Уметское ПХГ</t>
  </si>
  <si>
    <t>Бурение эксплуатационное на ПХГ. Арбузовское ПХГ</t>
  </si>
  <si>
    <t>Бурение эксплуатационное на ПХГ. Волгоградское ПХГ</t>
  </si>
  <si>
    <t>Бурение эксплуатационное на ПХГ. Степновское ПХГ</t>
  </si>
  <si>
    <t>Бурение эксплуатационное на ПХГ. Калининградское ПХГ</t>
  </si>
  <si>
    <t>Бурение эксплуатационное на ПХГ. Новомосковское ПХГ</t>
  </si>
  <si>
    <t>Бурение эксплуатационное на ПХГ. Эксплуатационные скважины на Шатровском подземном хранилище газа (ПХГ)</t>
  </si>
  <si>
    <t>Эксплуатационное бурение. Обустройство туронской залежи Заполярного НГКМ на период ОПР</t>
  </si>
  <si>
    <t>Бурение эксплуатационное на ПХГ. Эксплуатационные скважины №№ 6Т-14Т Калининградского ПХГ</t>
  </si>
  <si>
    <t>Эксплуатационное бурение. Ямсовейское НГКМ (Ярейская площадь)</t>
  </si>
  <si>
    <t>Эксплуатационное бурение. Дообустройство Уренгойской площади, в т.ч. Таб-Яхинский участок УКПГ-10</t>
  </si>
  <si>
    <t>Эксплуатационное бурение. Бованенковское НГКМ (Дообустройство сеноман-аптских залежей)</t>
  </si>
  <si>
    <t>Бурение эксплуатационное на месторождении. Нижне-Квакчикское газоконденсатное месторождение</t>
  </si>
  <si>
    <t>Эксплуатационное бурение. Обустройство Восточно-Харвутинской площади Ямбургского НГКМ</t>
  </si>
  <si>
    <t>Эксплуатационное бурение. Расширение обустройства нижнемеловых отложений Ямбургского НГКМ</t>
  </si>
  <si>
    <t>Бурение эксплуатационное на ПХГ. Елшано-Курдюмского ПХГ тульский горизонт</t>
  </si>
  <si>
    <t>Реконструкция эксплуатационных скважин Касимовского ПХГ</t>
  </si>
  <si>
    <t>Бурение эксплуатационное на ПХГ. Пунгинское ПХГ</t>
  </si>
  <si>
    <t>Бурение эксплуатационное газовых скважин доразработки Артинско-сакмарской залежи Оренбургского НГКМ</t>
  </si>
  <si>
    <t>Бурение эксплуатационное на м/р. УКПГ-10 с технологическими объектами и эксплуатационными скважинами на горном отводе АГКМ</t>
  </si>
  <si>
    <t>Бурение эксплуатационное газовых скважин на залежи пластов А1/1-А4/1 Оренбургского НГКМ</t>
  </si>
  <si>
    <t>Реконструкция и расширение пансионата "Союз" Истринского района Московской области</t>
  </si>
  <si>
    <t>051-2006135</t>
  </si>
  <si>
    <t>Техническое перевооружение ГРС п. Орловский Ростовской области</t>
  </si>
  <si>
    <t>051-2000816</t>
  </si>
  <si>
    <t>Новая железнодорожная линия Обская - Бованенково</t>
  </si>
  <si>
    <t>План финансирования УТВЕРЖДЕННЫЙ</t>
  </si>
  <si>
    <t>План финансирования на 01.04.21</t>
  </si>
  <si>
    <t>Изменения ПФ от УТВЕРЖДЕННОГО</t>
  </si>
  <si>
    <t>Изменения ПФ от 01.04.2021</t>
  </si>
  <si>
    <t>.План финансирования 09.04.21</t>
  </si>
  <si>
    <t>итог</t>
  </si>
  <si>
    <t>Газстройпром</t>
  </si>
  <si>
    <t>СГМ</t>
  </si>
  <si>
    <t>СТНГ</t>
  </si>
  <si>
    <t>АО  "ЯМАЛТРАНССТРОЙ"</t>
  </si>
  <si>
    <t>ООО "Красноярск нефтегазпроект"</t>
  </si>
  <si>
    <t>Энергомонтаж СК</t>
  </si>
  <si>
    <t>ТЭС</t>
  </si>
  <si>
    <t>ООО "Техноспецстрой"</t>
  </si>
  <si>
    <t>ООО "НГТИИ"</t>
  </si>
  <si>
    <t>ООО "ГЭС-УРАЛ"</t>
  </si>
  <si>
    <t>ООО "ГТПС"</t>
  </si>
  <si>
    <t>Газстройпроект</t>
  </si>
  <si>
    <t>Газпром бурение</t>
  </si>
  <si>
    <t>СПЕЦСТРОЙИНЖИНИРИНГ</t>
  </si>
  <si>
    <t>Газпром нефть Заполярье</t>
  </si>
  <si>
    <t>Газпром недра</t>
  </si>
  <si>
    <t>ООО "ПО "ТРАНСГАЗ"</t>
  </si>
  <si>
    <t>Оплата текущих работ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</si>
  <si>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</si>
  <si>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</si>
  <si>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</si>
  <si>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</si>
  <si>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</si>
  <si>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</si>
  <si>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</si>
  <si>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</si>
  <si>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</si>
  <si>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</si>
  <si>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</si>
  <si>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</si>
  <si>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в том числе по месяцам</t>
  </si>
  <si>
    <t>Вовлечение АТГ</t>
  </si>
  <si>
    <t>План ПИР (одной строкой)</t>
  </si>
  <si>
    <t>Инвестиционный проект 1</t>
  </si>
  <si>
    <t>Инвестиционный проект 2</t>
  </si>
  <si>
    <t>Инвестиционный проект 3</t>
  </si>
  <si>
    <t>Погашение кредиторской задолженнности, образованной на 01.01.202_</t>
  </si>
  <si>
    <t>Авансы под программу 202_ года</t>
  </si>
  <si>
    <t>Вовлечение ДЗ образованной на 01.01.202_</t>
  </si>
  <si>
    <t xml:space="preserve">Лимит капитальных вложений </t>
  </si>
  <si>
    <t>Кредиторская
задолженность
 на 01.01.202_</t>
  </si>
  <si>
    <t>Дебиторская
задолженность
 на 01.01.202_</t>
  </si>
  <si>
    <t xml:space="preserve">Вовлечение
дебиторской
задолженности, образованной на 01.01.202_
</t>
  </si>
  <si>
    <t>План финансирования НА ГОД</t>
  </si>
  <si>
    <t>ПФ на ГОД</t>
  </si>
  <si>
    <t xml:space="preserve">ПФ 1 квартал </t>
  </si>
  <si>
    <t xml:space="preserve">Освоение капитальных вложений </t>
  </si>
  <si>
    <t>возврат денежных средств в ПАО "Газпром"</t>
  </si>
  <si>
    <t>I квартал</t>
  </si>
  <si>
    <t xml:space="preserve"> 2 квартал</t>
  </si>
  <si>
    <t>Расчетная дебиторская
задолженность
 на 01.01.202_</t>
  </si>
  <si>
    <t>Расчетная кредиторская
задолженность
 на 01.01.202_</t>
  </si>
  <si>
    <t xml:space="preserve"> 3 квартал</t>
  </si>
  <si>
    <t xml:space="preserve"> 4 квартал</t>
  </si>
  <si>
    <t xml:space="preserve">ПФ 2 квартал </t>
  </si>
  <si>
    <t xml:space="preserve">ПФ 3 квартал </t>
  </si>
  <si>
    <t xml:space="preserve">ПФ 4 квартал </t>
  </si>
  <si>
    <t>Расчетная дебиторская
задолженность
 на 01.04.202_</t>
  </si>
  <si>
    <t>Расчетная кредиторская
задолженность
 на 01.04.202_</t>
  </si>
  <si>
    <t>Расчетная дебиторская
задолженность
 на 01.07.202_</t>
  </si>
  <si>
    <t>Расчетная кредиторская
задолженность
 на 01.07.202_</t>
  </si>
  <si>
    <t>Расчетная дебиторская
задолженность
 на 01.10.202_</t>
  </si>
  <si>
    <t>Расчетная кредиторская
задолженность
 на 01.10.202_</t>
  </si>
  <si>
    <t>если указывать на начало года и конец?</t>
  </si>
  <si>
    <t>если по месяцам собирать еще и возврат и тогда год и квартала будут полность сбивать из месяцев?</t>
  </si>
  <si>
    <t>тогда как планирование по году? В один месяц вбиваем?</t>
  </si>
  <si>
    <t>дебиторская на начало года все время или еще картала и месяца?</t>
  </si>
  <si>
    <t>ФП на 01,04</t>
  </si>
  <si>
    <t>051-1001026</t>
  </si>
  <si>
    <t>051-2004010</t>
  </si>
  <si>
    <t>Освоение капитальных вложений</t>
  </si>
  <si>
    <t xml:space="preserve">Авансы под программу будущих периодов
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</si>
</sst>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_-* #,##0.000000000\ _₽_-;\-* #,##0.000000000\ _₽_-;_-* &quot;-&quot;?????????\ _₽_-;_-@_-"/>
    <numFmt numFmtId="165" formatCode="_-* #,##0.0000000\ _₽_-;\-* #,##0.0000000\ _₽_-;_-* &quot;-&quot;??\ _₽_-;_-@_-"/>
    <numFmt numFmtId="166" formatCode="#,##0.000000"/>
    <numFmt numFmtId="167" formatCode="#,##0.0000000"/>
    <numFmt numFmtId="168" formatCode="#,##0.00000000"/>
    <numFmt numFmtId="169" formatCode="#,##0.00000"/>
  </numFmts>
  <fonts count="14" x14ac:knownFonts="1">
    <font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sz val="14"/>
      <name val="Times New Roman"/>
      <family val="1"/>
      <charset val="204"/>
    </font>
    <font>
      <sz val="8"/>
      <name val="Arial"/>
      <family val="2"/>
      <charset val="204"/>
    </font>
    <font>
      <sz val="10"/>
      <color indexed="8"/>
      <name val="Arial"/>
      <family val="2"/>
    </font>
    <font>
      <sz val="12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40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60"/>
      </patternFill>
    </fill>
    <fill>
      <patternFill patternType="solid">
        <fgColor indexed="41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7030A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44" fontId="4" fillId="0" borderId="0" applyFont="0" applyFill="0" applyBorder="0" applyAlignment="0" applyProtection="0"/>
    <xf numFmtId="0" fontId="3" fillId="4" borderId="10" applyNumberFormat="0" applyProtection="0">
      <alignment horizontal="left" vertical="center" indent="1"/>
    </xf>
    <xf numFmtId="43" fontId="4" fillId="0" borderId="0" applyFont="0" applyFill="0" applyBorder="0" applyAlignment="0" applyProtection="0"/>
    <xf numFmtId="0" fontId="8" fillId="8" borderId="0"/>
    <xf numFmtId="0" fontId="3" fillId="9" borderId="10" applyNumberFormat="0" applyProtection="0">
      <alignment horizontal="left" vertical="center" indent="1"/>
    </xf>
    <xf numFmtId="0" fontId="3" fillId="13" borderId="10" applyNumberFormat="0" applyProtection="0">
      <alignment horizontal="left" vertical="center" indent="1"/>
    </xf>
    <xf numFmtId="4" fontId="9" fillId="9" borderId="10" applyNumberFormat="0" applyProtection="0">
      <alignment horizontal="right" vertical="center"/>
    </xf>
    <xf numFmtId="0" fontId="3" fillId="0" borderId="0"/>
    <xf numFmtId="0" fontId="3" fillId="0" borderId="0"/>
    <xf numFmtId="0" fontId="3" fillId="0" borderId="0"/>
  </cellStyleXfs>
  <cellXfs count="180">
    <xf numFmtId="0" fontId="0" fillId="0" borderId="0" xfId="0"/>
    <xf numFmtId="0" fontId="1" fillId="0" borderId="0" xfId="0" applyFont="1"/>
    <xf numFmtId="0" fontId="6" fillId="0" borderId="0" xfId="1" applyNumberFormat="1" applyFont="1" applyFill="1" applyBorder="1" applyAlignment="1" applyProtection="1">
      <alignment horizontal="center" vertical="center" wrapText="1"/>
      <protection locked="0"/>
    </xf>
    <xf numFmtId="4" fontId="6" fillId="0" borderId="0" xfId="0" applyNumberFormat="1" applyFont="1" applyFill="1" applyAlignment="1">
      <alignment horizontal="center" vertical="center" wrapText="1"/>
    </xf>
    <xf numFmtId="4" fontId="5" fillId="0" borderId="0" xfId="1" applyNumberFormat="1" applyFont="1" applyFill="1" applyBorder="1" applyAlignment="1" applyProtection="1">
      <alignment horizontal="center" vertical="center" wrapText="1"/>
      <protection locked="0"/>
    </xf>
    <xf numFmtId="4" fontId="6" fillId="0" borderId="0" xfId="0" applyNumberFormat="1" applyFont="1" applyFill="1" applyAlignment="1">
      <alignment horizontal="right" vertical="center" wrapText="1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4" fontId="1" fillId="2" borderId="0" xfId="0" applyNumberFormat="1" applyFont="1" applyFill="1"/>
    <xf numFmtId="0" fontId="1" fillId="0" borderId="8" xfId="0" applyFont="1" applyFill="1" applyBorder="1"/>
    <xf numFmtId="0" fontId="1" fillId="0" borderId="1" xfId="0" applyFont="1" applyFill="1" applyBorder="1"/>
    <xf numFmtId="4" fontId="5" fillId="2" borderId="0" xfId="1" applyNumberFormat="1" applyFont="1" applyFill="1" applyBorder="1" applyAlignment="1" applyProtection="1">
      <alignment horizontal="center" vertical="center" wrapText="1"/>
      <protection locked="0"/>
    </xf>
    <xf numFmtId="4" fontId="7" fillId="2" borderId="0" xfId="0" applyNumberFormat="1" applyFont="1" applyFill="1"/>
    <xf numFmtId="43" fontId="1" fillId="0" borderId="0" xfId="0" applyNumberFormat="1" applyFont="1"/>
    <xf numFmtId="4" fontId="6" fillId="0" borderId="0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0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6" fillId="0" borderId="2" xfId="0" pivotButton="1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4" fontId="1" fillId="0" borderId="1" xfId="0" applyNumberFormat="1" applyFont="1" applyFill="1" applyBorder="1" applyAlignment="1">
      <alignment vertical="center"/>
    </xf>
    <xf numFmtId="0" fontId="5" fillId="0" borderId="0" xfId="1" applyNumberFormat="1" applyFont="1" applyFill="1" applyBorder="1" applyAlignment="1" applyProtection="1">
      <alignment vertical="center" wrapText="1"/>
      <protection locked="0"/>
    </xf>
    <xf numFmtId="4" fontId="5" fillId="0" borderId="0" xfId="1" applyNumberFormat="1" applyFont="1" applyFill="1" applyBorder="1" applyAlignment="1" applyProtection="1">
      <alignment vertical="center" wrapText="1"/>
      <protection locked="0"/>
    </xf>
    <xf numFmtId="0" fontId="1" fillId="10" borderId="1" xfId="0" applyFont="1" applyFill="1" applyBorder="1" applyAlignment="1">
      <alignment vertical="center"/>
    </xf>
    <xf numFmtId="4" fontId="1" fillId="10" borderId="1" xfId="0" applyNumberFormat="1" applyFont="1" applyFill="1" applyBorder="1" applyAlignment="1">
      <alignment vertical="center"/>
    </xf>
    <xf numFmtId="0" fontId="1" fillId="0" borderId="1" xfId="0" applyFont="1" applyFill="1" applyBorder="1" applyAlignment="1">
      <alignment vertical="center"/>
    </xf>
    <xf numFmtId="0" fontId="6" fillId="0" borderId="0" xfId="1" applyNumberFormat="1" applyFont="1" applyFill="1" applyBorder="1" applyAlignment="1" applyProtection="1">
      <alignment horizontal="center" vertical="center"/>
      <protection locked="0"/>
    </xf>
    <xf numFmtId="0" fontId="5" fillId="0" borderId="0" xfId="1" applyNumberFormat="1" applyFont="1" applyFill="1" applyBorder="1" applyAlignment="1" applyProtection="1">
      <alignment vertical="center"/>
      <protection locked="0"/>
    </xf>
    <xf numFmtId="0" fontId="5" fillId="0" borderId="0" xfId="1" applyNumberFormat="1" applyFont="1" applyFill="1" applyBorder="1" applyAlignment="1" applyProtection="1">
      <alignment horizontal="center" vertical="center"/>
      <protection locked="0"/>
    </xf>
    <xf numFmtId="0" fontId="5" fillId="0" borderId="1" xfId="1" applyNumberFormat="1" applyFont="1" applyFill="1" applyBorder="1" applyAlignment="1" applyProtection="1">
      <alignment horizontal="center" vertical="center"/>
      <protection locked="0"/>
    </xf>
    <xf numFmtId="0" fontId="5" fillId="3" borderId="2" xfId="1" applyNumberFormat="1" applyFont="1" applyFill="1" applyBorder="1" applyAlignment="1" applyProtection="1">
      <alignment horizontal="center" vertical="center"/>
      <protection locked="0"/>
    </xf>
    <xf numFmtId="0" fontId="6" fillId="0" borderId="2" xfId="0" pivotButton="1" applyFont="1" applyBorder="1" applyAlignment="1">
      <alignment horizontal="center" vertical="center"/>
    </xf>
    <xf numFmtId="0" fontId="0" fillId="0" borderId="0" xfId="0" applyAlignment="1"/>
    <xf numFmtId="0" fontId="1" fillId="11" borderId="1" xfId="0" applyFont="1" applyFill="1" applyBorder="1" applyAlignment="1">
      <alignment vertical="center"/>
    </xf>
    <xf numFmtId="0" fontId="6" fillId="0" borderId="0" xfId="0" applyFont="1" applyBorder="1" applyAlignment="1">
      <alignment horizontal="center" vertical="center" wrapText="1"/>
    </xf>
    <xf numFmtId="0" fontId="6" fillId="7" borderId="0" xfId="0" applyFont="1" applyFill="1" applyBorder="1" applyAlignment="1">
      <alignment horizontal="center" vertical="center" wrapText="1"/>
    </xf>
    <xf numFmtId="4" fontId="1" fillId="0" borderId="0" xfId="0" applyNumberFormat="1" applyFont="1" applyAlignment="1">
      <alignment vertical="center"/>
    </xf>
    <xf numFmtId="4" fontId="1" fillId="5" borderId="1" xfId="0" applyNumberFormat="1" applyFont="1" applyFill="1" applyBorder="1" applyAlignment="1">
      <alignment vertical="center"/>
    </xf>
    <xf numFmtId="0" fontId="6" fillId="12" borderId="2" xfId="0" applyFont="1" applyFill="1" applyBorder="1" applyAlignment="1">
      <alignment horizontal="center" vertical="center" wrapText="1"/>
    </xf>
    <xf numFmtId="4" fontId="0" fillId="0" borderId="0" xfId="0" applyNumberFormat="1"/>
    <xf numFmtId="0" fontId="1" fillId="6" borderId="1" xfId="0" applyFont="1" applyFill="1" applyBorder="1" applyAlignment="1">
      <alignment vertical="center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43" fontId="1" fillId="0" borderId="9" xfId="3" applyNumberFormat="1" applyFont="1" applyFill="1" applyBorder="1" applyProtection="1">
      <protection locked="0"/>
    </xf>
    <xf numFmtId="0" fontId="1" fillId="0" borderId="0" xfId="0" applyFont="1" applyProtection="1">
      <protection locked="0"/>
    </xf>
    <xf numFmtId="166" fontId="1" fillId="0" borderId="0" xfId="0" applyNumberFormat="1" applyFont="1" applyFill="1" applyProtection="1">
      <protection locked="0"/>
    </xf>
    <xf numFmtId="166" fontId="6" fillId="0" borderId="0" xfId="0" applyNumberFormat="1" applyFont="1" applyFill="1" applyProtection="1">
      <protection locked="0"/>
    </xf>
    <xf numFmtId="0" fontId="1" fillId="0" borderId="0" xfId="0" applyFont="1" applyFill="1" applyProtection="1">
      <protection locked="0"/>
    </xf>
    <xf numFmtId="0" fontId="1" fillId="0" borderId="0" xfId="0" applyNumberFormat="1" applyFont="1" applyFill="1" applyProtection="1">
      <protection locked="0"/>
    </xf>
    <xf numFmtId="166" fontId="1" fillId="0" borderId="0" xfId="0" applyNumberFormat="1" applyFont="1" applyFill="1" applyBorder="1" applyProtection="1">
      <protection locked="0"/>
    </xf>
    <xf numFmtId="43" fontId="1" fillId="0" borderId="0" xfId="0" applyNumberFormat="1" applyFont="1" applyFill="1" applyProtection="1">
      <protection locked="0"/>
    </xf>
    <xf numFmtId="4" fontId="1" fillId="0" borderId="0" xfId="0" applyNumberFormat="1" applyFont="1" applyFill="1" applyProtection="1">
      <protection locked="0"/>
    </xf>
    <xf numFmtId="164" fontId="1" fillId="0" borderId="0" xfId="0" applyNumberFormat="1" applyFont="1" applyProtection="1">
      <protection locked="0"/>
    </xf>
    <xf numFmtId="43" fontId="1" fillId="0" borderId="0" xfId="0" applyNumberFormat="1" applyFont="1" applyProtection="1">
      <protection locked="0"/>
    </xf>
    <xf numFmtId="43" fontId="1" fillId="0" borderId="1" xfId="3" applyNumberFormat="1" applyFont="1" applyFill="1" applyBorder="1" applyProtection="1">
      <protection locked="0"/>
    </xf>
    <xf numFmtId="43" fontId="1" fillId="0" borderId="8" xfId="3" applyNumberFormat="1" applyFont="1" applyFill="1" applyBorder="1" applyProtection="1">
      <protection locked="0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165" fontId="1" fillId="0" borderId="0" xfId="0" applyNumberFormat="1" applyFont="1" applyFill="1" applyProtection="1">
      <protection locked="0"/>
    </xf>
    <xf numFmtId="43" fontId="2" fillId="0" borderId="9" xfId="3" applyNumberFormat="1" applyFont="1" applyFill="1" applyBorder="1" applyProtection="1">
      <protection locked="0"/>
    </xf>
    <xf numFmtId="0" fontId="0" fillId="0" borderId="0" xfId="0" applyNumberFormat="1" applyBorder="1"/>
    <xf numFmtId="43" fontId="1" fillId="0" borderId="0" xfId="0" applyNumberFormat="1" applyFont="1" applyProtection="1">
      <protection locked="0"/>
    </xf>
    <xf numFmtId="167" fontId="1" fillId="0" borderId="0" xfId="0" applyNumberFormat="1" applyFont="1" applyProtection="1">
      <protection locked="0"/>
    </xf>
    <xf numFmtId="167" fontId="1" fillId="0" borderId="0" xfId="0" applyNumberFormat="1" applyFont="1"/>
    <xf numFmtId="43" fontId="7" fillId="2" borderId="0" xfId="0" applyNumberFormat="1" applyFont="1" applyFill="1"/>
    <xf numFmtId="168" fontId="1" fillId="0" borderId="0" xfId="0" applyNumberFormat="1" applyFont="1" applyProtection="1">
      <protection locked="0"/>
    </xf>
    <xf numFmtId="0" fontId="10" fillId="0" borderId="0" xfId="3" applyNumberFormat="1" applyFont="1" applyFill="1" applyBorder="1" applyProtection="1">
      <protection locked="0"/>
    </xf>
    <xf numFmtId="169" fontId="1" fillId="2" borderId="0" xfId="0" applyNumberFormat="1" applyFont="1" applyFill="1"/>
    <xf numFmtId="169" fontId="7" fillId="2" borderId="0" xfId="0" applyNumberFormat="1" applyFont="1" applyFill="1"/>
    <xf numFmtId="169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169" fontId="1" fillId="0" borderId="0" xfId="0" applyNumberFormat="1" applyFont="1" applyFill="1" applyProtection="1">
      <protection locked="0"/>
    </xf>
    <xf numFmtId="169" fontId="6" fillId="0" borderId="0" xfId="0" applyNumberFormat="1" applyFont="1" applyFill="1" applyProtection="1">
      <protection locked="0"/>
    </xf>
    <xf numFmtId="169" fontId="1" fillId="0" borderId="0" xfId="0" applyNumberFormat="1" applyFont="1" applyProtection="1">
      <protection locked="0"/>
    </xf>
    <xf numFmtId="0" fontId="1" fillId="0" borderId="0" xfId="0" applyNumberFormat="1" applyFont="1" applyFill="1" applyBorder="1"/>
    <xf numFmtId="0" fontId="0" fillId="0" borderId="0" xfId="0" applyNumberFormat="1" applyFill="1" applyBorder="1"/>
    <xf numFmtId="43" fontId="1" fillId="0" borderId="0" xfId="0" applyNumberFormat="1" applyFont="1" applyProtection="1">
      <protection locked="0"/>
    </xf>
    <xf numFmtId="0" fontId="1" fillId="0" borderId="9" xfId="0" applyFont="1" applyFill="1" applyBorder="1"/>
    <xf numFmtId="43" fontId="1" fillId="0" borderId="0" xfId="0" applyNumberFormat="1" applyFont="1" applyFill="1" applyProtection="1">
      <protection locked="0"/>
    </xf>
    <xf numFmtId="43" fontId="1" fillId="0" borderId="0" xfId="0" applyNumberFormat="1" applyFont="1" applyProtection="1">
      <protection locked="0"/>
    </xf>
    <xf numFmtId="43" fontId="1" fillId="0" borderId="8" xfId="3" applyNumberFormat="1" applyFont="1" applyFill="1" applyBorder="1" applyProtection="1"/>
    <xf numFmtId="43" fontId="1" fillId="0" borderId="1" xfId="3" applyNumberFormat="1" applyFont="1" applyFill="1" applyBorder="1" applyProtection="1"/>
    <xf numFmtId="43" fontId="1" fillId="0" borderId="9" xfId="3" applyNumberFormat="1" applyFont="1" applyFill="1" applyBorder="1" applyProtection="1"/>
    <xf numFmtId="43" fontId="2" fillId="0" borderId="8" xfId="3" applyNumberFormat="1" applyFont="1" applyFill="1" applyBorder="1" applyProtection="1">
      <protection locked="0"/>
    </xf>
    <xf numFmtId="43" fontId="2" fillId="0" borderId="1" xfId="3" applyNumberFormat="1" applyFont="1" applyFill="1" applyBorder="1" applyProtection="1">
      <protection locked="0"/>
    </xf>
    <xf numFmtId="43" fontId="2" fillId="0" borderId="8" xfId="3" applyNumberFormat="1" applyFont="1" applyFill="1" applyBorder="1" applyProtection="1"/>
    <xf numFmtId="43" fontId="2" fillId="0" borderId="1" xfId="3" applyNumberFormat="1" applyFont="1" applyFill="1" applyBorder="1" applyProtection="1"/>
    <xf numFmtId="43" fontId="2" fillId="0" borderId="9" xfId="3" applyNumberFormat="1" applyFont="1" applyFill="1" applyBorder="1" applyProtection="1"/>
    <xf numFmtId="0" fontId="1" fillId="0" borderId="2" xfId="0" applyFont="1" applyFill="1" applyBorder="1"/>
    <xf numFmtId="43" fontId="1" fillId="0" borderId="0" xfId="0" applyNumberFormat="1" applyFont="1" applyFill="1" applyProtection="1"/>
    <xf numFmtId="0" fontId="1" fillId="0" borderId="0" xfId="0" applyFont="1" applyFill="1" applyProtection="1"/>
    <xf numFmtId="43" fontId="1" fillId="0" borderId="0" xfId="0" applyNumberFormat="1" applyFont="1" applyFill="1"/>
    <xf numFmtId="0" fontId="1" fillId="0" borderId="0" xfId="0" applyFont="1" applyFill="1"/>
    <xf numFmtId="0" fontId="1" fillId="0" borderId="1" xfId="0" applyFont="1" applyFill="1" applyBorder="1" applyAlignment="1" applyProtection="1">
      <alignment horizontal="center" vertical="center" wrapText="1"/>
      <protection locked="0"/>
    </xf>
    <xf numFmtId="43" fontId="1" fillId="0" borderId="3" xfId="3" applyNumberFormat="1" applyFont="1" applyFill="1" applyBorder="1" applyProtection="1">
      <protection locked="0"/>
    </xf>
    <xf numFmtId="43" fontId="1" fillId="0" borderId="7" xfId="3" applyNumberFormat="1" applyFont="1" applyFill="1" applyBorder="1" applyProtection="1">
      <protection locked="0"/>
    </xf>
    <xf numFmtId="4" fontId="7" fillId="0" borderId="4" xfId="0" applyNumberFormat="1" applyFont="1" applyFill="1" applyBorder="1" applyAlignment="1"/>
    <xf numFmtId="4" fontId="7" fillId="0" borderId="5" xfId="0" applyNumberFormat="1" applyFont="1" applyFill="1" applyBorder="1" applyAlignment="1"/>
    <xf numFmtId="0" fontId="5" fillId="0" borderId="2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3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Alignment="1" applyProtection="1">
      <alignment horizontal="left"/>
      <protection locked="0"/>
    </xf>
    <xf numFmtId="43" fontId="1" fillId="0" borderId="0" xfId="0" applyNumberFormat="1" applyFont="1" applyAlignment="1" applyProtection="1">
      <alignment horizontal="left"/>
      <protection locked="0"/>
    </xf>
    <xf numFmtId="0" fontId="11" fillId="17" borderId="1" xfId="9" applyNumberFormat="1" applyFont="1" applyFill="1" applyBorder="1" applyAlignment="1" applyProtection="1">
      <alignment horizontal="center" vertical="center" wrapText="1"/>
      <protection locked="0"/>
    </xf>
    <xf numFmtId="43" fontId="1" fillId="17" borderId="8" xfId="3" applyNumberFormat="1" applyFont="1" applyFill="1" applyBorder="1" applyProtection="1">
      <protection locked="0"/>
    </xf>
    <xf numFmtId="43" fontId="1" fillId="17" borderId="3" xfId="3" applyNumberFormat="1" applyFont="1" applyFill="1" applyBorder="1" applyProtection="1">
      <protection locked="0"/>
    </xf>
    <xf numFmtId="43" fontId="1" fillId="17" borderId="7" xfId="3" applyNumberFormat="1" applyFont="1" applyFill="1" applyBorder="1" applyProtection="1">
      <protection locked="0"/>
    </xf>
    <xf numFmtId="43" fontId="1" fillId="17" borderId="9" xfId="3" applyNumberFormat="1" applyFont="1" applyFill="1" applyBorder="1" applyProtection="1">
      <protection locked="0"/>
    </xf>
    <xf numFmtId="43" fontId="1" fillId="17" borderId="1" xfId="3" applyNumberFormat="1" applyFont="1" applyFill="1" applyBorder="1" applyProtection="1">
      <protection locked="0"/>
    </xf>
    <xf numFmtId="43" fontId="6" fillId="17" borderId="1" xfId="3" applyNumberFormat="1" applyFont="1" applyFill="1" applyBorder="1" applyAlignment="1" applyProtection="1">
      <alignment horizontal="center" vertical="center" wrapText="1"/>
    </xf>
    <xf numFmtId="43" fontId="6" fillId="17" borderId="3" xfId="3" applyNumberFormat="1" applyFont="1" applyFill="1" applyBorder="1" applyAlignment="1" applyProtection="1">
      <alignment horizontal="center" vertical="center" wrapText="1"/>
    </xf>
    <xf numFmtId="43" fontId="6" fillId="17" borderId="3" xfId="3" applyNumberFormat="1" applyFont="1" applyFill="1" applyBorder="1" applyAlignment="1" applyProtection="1">
      <alignment vertical="center" wrapText="1"/>
    </xf>
    <xf numFmtId="43" fontId="1" fillId="17" borderId="8" xfId="3" applyNumberFormat="1" applyFont="1" applyFill="1" applyBorder="1" applyAlignment="1" applyProtection="1">
      <alignment horizontal="center" vertical="center"/>
    </xf>
    <xf numFmtId="43" fontId="1" fillId="17" borderId="8" xfId="3" applyNumberFormat="1" applyFont="1" applyFill="1" applyBorder="1" applyProtection="1"/>
    <xf numFmtId="43" fontId="1" fillId="17" borderId="1" xfId="3" applyNumberFormat="1" applyFont="1" applyFill="1" applyBorder="1" applyProtection="1"/>
    <xf numFmtId="43" fontId="1" fillId="17" borderId="9" xfId="3" applyNumberFormat="1" applyFont="1" applyFill="1" applyBorder="1" applyProtection="1"/>
    <xf numFmtId="0" fontId="12" fillId="17" borderId="1" xfId="1" applyNumberFormat="1" applyFont="1" applyFill="1" applyBorder="1" applyAlignment="1" applyProtection="1">
      <alignment horizontal="center" vertical="center" wrapText="1"/>
      <protection locked="0"/>
    </xf>
    <xf numFmtId="43" fontId="1" fillId="17" borderId="2" xfId="3" applyNumberFormat="1" applyFont="1" applyFill="1" applyBorder="1" applyProtection="1">
      <protection locked="0"/>
    </xf>
    <xf numFmtId="0" fontId="5" fillId="11" borderId="4" xfId="1" applyNumberFormat="1" applyFont="1" applyFill="1" applyBorder="1" applyAlignment="1" applyProtection="1">
      <alignment horizontal="center" vertical="center" wrapText="1"/>
      <protection locked="0"/>
    </xf>
    <xf numFmtId="0" fontId="5" fillId="11" borderId="5" xfId="1" applyNumberFormat="1" applyFont="1" applyFill="1" applyBorder="1" applyAlignment="1" applyProtection="1">
      <alignment horizontal="center" vertical="center" wrapText="1"/>
      <protection locked="0"/>
    </xf>
    <xf numFmtId="0" fontId="5" fillId="11" borderId="6" xfId="1" applyNumberFormat="1" applyFont="1" applyFill="1" applyBorder="1" applyAlignment="1" applyProtection="1">
      <alignment horizontal="center" vertical="center" wrapText="1"/>
      <protection locked="0"/>
    </xf>
    <xf numFmtId="43" fontId="7" fillId="17" borderId="4" xfId="0" applyNumberFormat="1" applyFont="1" applyFill="1" applyBorder="1" applyAlignment="1">
      <alignment horizontal="center"/>
    </xf>
    <xf numFmtId="43" fontId="7" fillId="17" borderId="5" xfId="0" applyNumberFormat="1" applyFont="1" applyFill="1" applyBorder="1" applyAlignment="1">
      <alignment horizontal="center"/>
    </xf>
    <xf numFmtId="43" fontId="7" fillId="17" borderId="11" xfId="0" applyNumberFormat="1" applyFont="1" applyFill="1" applyBorder="1" applyAlignment="1">
      <alignment horizontal="center"/>
    </xf>
    <xf numFmtId="43" fontId="7" fillId="17" borderId="14" xfId="0" applyNumberFormat="1" applyFont="1" applyFill="1" applyBorder="1" applyAlignment="1">
      <alignment horizontal="center"/>
    </xf>
    <xf numFmtId="0" fontId="5" fillId="0" borderId="4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5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6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1" xfId="9" applyNumberFormat="1" applyFont="1" applyFill="1" applyBorder="1" applyAlignment="1" applyProtection="1">
      <alignment horizontal="center" vertical="center" wrapText="1"/>
      <protection locked="0"/>
    </xf>
    <xf numFmtId="0" fontId="2" fillId="17" borderId="1" xfId="9" applyNumberFormat="1" applyFont="1" applyFill="1" applyBorder="1" applyAlignment="1" applyProtection="1">
      <alignment horizontal="center" vertical="center" wrapText="1"/>
      <protection locked="0"/>
    </xf>
    <xf numFmtId="0" fontId="11" fillId="17" borderId="1" xfId="9" applyNumberFormat="1" applyFont="1" applyFill="1" applyBorder="1" applyAlignment="1" applyProtection="1">
      <alignment horizontal="center" vertical="center" wrapText="1"/>
      <protection locked="0"/>
    </xf>
    <xf numFmtId="0" fontId="2" fillId="17" borderId="6" xfId="9" applyNumberFormat="1" applyFont="1" applyFill="1" applyBorder="1" applyAlignment="1" applyProtection="1">
      <alignment horizontal="center" vertical="center" wrapText="1"/>
      <protection locked="0"/>
    </xf>
    <xf numFmtId="0" fontId="2" fillId="17" borderId="5" xfId="9" applyNumberFormat="1" applyFont="1" applyFill="1" applyBorder="1" applyAlignment="1" applyProtection="1">
      <alignment horizontal="center" vertical="center" wrapText="1"/>
      <protection locked="0"/>
    </xf>
    <xf numFmtId="0" fontId="2" fillId="17" borderId="12" xfId="9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2" fillId="17" borderId="13" xfId="9" applyNumberFormat="1" applyFont="1" applyFill="1" applyBorder="1" applyAlignment="1" applyProtection="1">
      <alignment horizontal="center" vertical="center" wrapText="1"/>
      <protection locked="0"/>
    </xf>
    <xf numFmtId="0" fontId="5" fillId="0" borderId="2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3" xfId="1" applyNumberFormat="1" applyFont="1" applyFill="1" applyBorder="1" applyAlignment="1" applyProtection="1">
      <alignment horizontal="center" vertical="center" wrapText="1"/>
      <protection locked="0"/>
    </xf>
    <xf numFmtId="0" fontId="5" fillId="16" borderId="14" xfId="1" applyNumberFormat="1" applyFont="1" applyFill="1" applyBorder="1" applyAlignment="1" applyProtection="1">
      <alignment horizontal="center" vertical="center" wrapText="1"/>
      <protection locked="0"/>
    </xf>
    <xf numFmtId="0" fontId="5" fillId="16" borderId="16" xfId="1" applyNumberFormat="1" applyFont="1" applyFill="1" applyBorder="1" applyAlignment="1" applyProtection="1">
      <alignment horizontal="center" vertical="center" wrapText="1"/>
      <protection locked="0"/>
    </xf>
    <xf numFmtId="0" fontId="5" fillId="16" borderId="17" xfId="1" applyNumberFormat="1" applyFont="1" applyFill="1" applyBorder="1" applyAlignment="1" applyProtection="1">
      <alignment horizontal="center" vertical="center" wrapText="1"/>
      <protection locked="0"/>
    </xf>
    <xf numFmtId="169" fontId="5" fillId="0" borderId="5" xfId="1" applyNumberFormat="1" applyFont="1" applyFill="1" applyBorder="1" applyAlignment="1" applyProtection="1">
      <alignment horizontal="center" vertical="center" wrapText="1"/>
      <protection locked="0"/>
    </xf>
    <xf numFmtId="0" fontId="5" fillId="14" borderId="4" xfId="1" applyNumberFormat="1" applyFont="1" applyFill="1" applyBorder="1" applyAlignment="1" applyProtection="1">
      <alignment horizontal="center" vertical="center" wrapText="1"/>
      <protection locked="0"/>
    </xf>
    <xf numFmtId="0" fontId="5" fillId="14" borderId="5" xfId="1" applyNumberFormat="1" applyFont="1" applyFill="1" applyBorder="1" applyAlignment="1" applyProtection="1">
      <alignment horizontal="center" vertical="center" wrapText="1"/>
      <protection locked="0"/>
    </xf>
    <xf numFmtId="0" fontId="5" fillId="14" borderId="6" xfId="1" applyNumberFormat="1" applyFont="1" applyFill="1" applyBorder="1" applyAlignment="1" applyProtection="1">
      <alignment horizontal="center" vertical="center" wrapText="1"/>
      <protection locked="0"/>
    </xf>
    <xf numFmtId="0" fontId="5" fillId="16" borderId="11" xfId="1" applyNumberFormat="1" applyFont="1" applyFill="1" applyBorder="1" applyAlignment="1" applyProtection="1">
      <alignment horizontal="center" vertical="center" wrapText="1"/>
      <protection locked="0"/>
    </xf>
    <xf numFmtId="0" fontId="5" fillId="16" borderId="0" xfId="1" applyNumberFormat="1" applyFont="1" applyFill="1" applyBorder="1" applyAlignment="1" applyProtection="1">
      <alignment horizontal="center" vertical="center" wrapText="1"/>
      <protection locked="0"/>
    </xf>
    <xf numFmtId="0" fontId="5" fillId="16" borderId="15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7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2" xfId="1" applyNumberFormat="1" applyFont="1" applyFill="1" applyBorder="1" applyAlignment="1" applyProtection="1">
      <alignment horizontal="center" vertical="center"/>
      <protection locked="0"/>
    </xf>
    <xf numFmtId="0" fontId="5" fillId="0" borderId="7" xfId="1" applyNumberFormat="1" applyFont="1" applyFill="1" applyBorder="1" applyAlignment="1" applyProtection="1">
      <alignment horizontal="center" vertical="center"/>
      <protection locked="0"/>
    </xf>
    <xf numFmtId="0" fontId="5" fillId="0" borderId="3" xfId="1" applyNumberFormat="1" applyFont="1" applyFill="1" applyBorder="1" applyAlignment="1" applyProtection="1">
      <alignment horizontal="center" vertical="center"/>
      <protection locked="0"/>
    </xf>
    <xf numFmtId="0" fontId="5" fillId="15" borderId="2" xfId="1" applyNumberFormat="1" applyFont="1" applyFill="1" applyBorder="1" applyAlignment="1" applyProtection="1">
      <alignment horizontal="center" vertical="center" wrapText="1"/>
      <protection locked="0"/>
    </xf>
    <xf numFmtId="0" fontId="5" fillId="15" borderId="7" xfId="1" applyNumberFormat="1" applyFont="1" applyFill="1" applyBorder="1" applyAlignment="1" applyProtection="1">
      <alignment horizontal="center" vertical="center" wrapText="1"/>
      <protection locked="0"/>
    </xf>
    <xf numFmtId="0" fontId="5" fillId="15" borderId="3" xfId="1" applyNumberFormat="1" applyFont="1" applyFill="1" applyBorder="1" applyAlignment="1" applyProtection="1">
      <alignment horizontal="center" vertical="center" wrapText="1"/>
      <protection locked="0"/>
    </xf>
    <xf numFmtId="0" fontId="12" fillId="15" borderId="2" xfId="1" applyNumberFormat="1" applyFont="1" applyFill="1" applyBorder="1" applyAlignment="1" applyProtection="1">
      <alignment horizontal="center" vertical="center" wrapText="1"/>
      <protection locked="0"/>
    </xf>
    <xf numFmtId="0" fontId="12" fillId="15" borderId="7" xfId="1" applyNumberFormat="1" applyFont="1" applyFill="1" applyBorder="1" applyAlignment="1" applyProtection="1">
      <alignment horizontal="center" vertical="center" wrapText="1"/>
      <protection locked="0"/>
    </xf>
    <xf numFmtId="0" fontId="12" fillId="15" borderId="3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4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5" xfId="1" applyNumberFormat="1" applyFont="1" applyFill="1" applyBorder="1" applyAlignment="1" applyProtection="1">
      <alignment horizontal="center" vertical="center" wrapText="1"/>
      <protection locked="0"/>
    </xf>
    <xf numFmtId="167" fontId="5" fillId="17" borderId="5" xfId="1" applyNumberFormat="1" applyFont="1" applyFill="1" applyBorder="1" applyAlignment="1" applyProtection="1">
      <alignment horizontal="center" vertical="center" wrapText="1"/>
      <protection locked="0"/>
    </xf>
    <xf numFmtId="0" fontId="12" fillId="17" borderId="1" xfId="1" applyNumberFormat="1" applyFont="1" applyFill="1" applyBorder="1" applyAlignment="1" applyProtection="1">
      <alignment horizontal="center" vertical="center" wrapText="1"/>
      <protection locked="0"/>
    </xf>
    <xf numFmtId="169" fontId="5" fillId="11" borderId="5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1" xfId="1" applyNumberFormat="1" applyFont="1" applyFill="1" applyBorder="1" applyAlignment="1" applyProtection="1">
      <alignment horizontal="center" vertical="center" wrapText="1"/>
      <protection locked="0"/>
    </xf>
    <xf numFmtId="167" fontId="5" fillId="17" borderId="4" xfId="1" applyNumberFormat="1" applyFont="1" applyFill="1" applyBorder="1" applyAlignment="1" applyProtection="1">
      <alignment horizontal="center" vertical="center" wrapText="1"/>
      <protection locked="0"/>
    </xf>
    <xf numFmtId="0" fontId="12" fillId="17" borderId="2" xfId="1" applyNumberFormat="1" applyFont="1" applyFill="1" applyBorder="1" applyAlignment="1" applyProtection="1">
      <alignment horizontal="center" vertical="center" wrapText="1"/>
      <protection locked="0"/>
    </xf>
    <xf numFmtId="0" fontId="12" fillId="17" borderId="7" xfId="1" applyNumberFormat="1" applyFont="1" applyFill="1" applyBorder="1" applyAlignment="1" applyProtection="1">
      <alignment horizontal="center" vertical="center" wrapText="1"/>
      <protection locked="0"/>
    </xf>
    <xf numFmtId="0" fontId="12" fillId="17" borderId="3" xfId="1" applyNumberFormat="1" applyFont="1" applyFill="1" applyBorder="1" applyAlignment="1" applyProtection="1">
      <alignment horizontal="center" vertical="center" wrapText="1"/>
      <protection locked="0"/>
    </xf>
    <xf numFmtId="4" fontId="7" fillId="0" borderId="4" xfId="0" applyNumberFormat="1" applyFont="1" applyFill="1" applyBorder="1" applyAlignment="1">
      <alignment horizontal="center"/>
    </xf>
    <xf numFmtId="4" fontId="7" fillId="0" borderId="5" xfId="0" applyNumberFormat="1" applyFont="1" applyFill="1" applyBorder="1" applyAlignment="1">
      <alignment horizontal="center"/>
    </xf>
    <xf numFmtId="4" fontId="7" fillId="0" borderId="6" xfId="0" applyNumberFormat="1" applyFont="1" applyFill="1" applyBorder="1" applyAlignment="1">
      <alignment horizontal="center"/>
    </xf>
    <xf numFmtId="43" fontId="7" fillId="0" borderId="4" xfId="0" applyNumberFormat="1" applyFont="1" applyFill="1" applyBorder="1" applyAlignment="1">
      <alignment horizontal="center"/>
    </xf>
    <xf numFmtId="43" fontId="7" fillId="0" borderId="5" xfId="0" applyNumberFormat="1" applyFont="1" applyFill="1" applyBorder="1" applyAlignment="1">
      <alignment horizontal="center"/>
    </xf>
    <xf numFmtId="43" fontId="7" fillId="0" borderId="11" xfId="0" applyNumberFormat="1" applyFont="1" applyFill="1" applyBorder="1" applyAlignment="1">
      <alignment horizontal="center"/>
    </xf>
    <xf numFmtId="43" fontId="7" fillId="0" borderId="14" xfId="0" applyNumberFormat="1" applyFont="1" applyFill="1" applyBorder="1" applyAlignment="1">
      <alignment horizontal="center"/>
    </xf>
    <xf numFmtId="0" fontId="5" fillId="17" borderId="2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7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3" xfId="1" applyNumberFormat="1" applyFont="1" applyFill="1" applyBorder="1" applyAlignment="1" applyProtection="1">
      <alignment horizontal="center" vertical="center" wrapText="1"/>
      <protection locked="0"/>
    </xf>
    <xf numFmtId="0" fontId="5" fillId="15" borderId="11" xfId="1" applyNumberFormat="1" applyFont="1" applyFill="1" applyBorder="1" applyAlignment="1" applyProtection="1">
      <alignment horizontal="center" vertical="center" wrapText="1"/>
      <protection locked="0"/>
    </xf>
    <xf numFmtId="0" fontId="5" fillId="15" borderId="0" xfId="1" applyNumberFormat="1" applyFont="1" applyFill="1" applyBorder="1" applyAlignment="1" applyProtection="1">
      <alignment horizontal="center" vertical="center" wrapText="1"/>
      <protection locked="0"/>
    </xf>
    <xf numFmtId="0" fontId="5" fillId="15" borderId="15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0" xfId="1" applyNumberFormat="1" applyFont="1" applyFill="1" applyBorder="1" applyAlignment="1" applyProtection="1">
      <alignment horizontal="right" vertical="center" wrapText="1"/>
      <protection locked="0"/>
    </xf>
    <xf numFmtId="0" fontId="5" fillId="0" borderId="0" xfId="1" applyNumberFormat="1" applyFont="1" applyFill="1" applyBorder="1" applyAlignment="1" applyProtection="1">
      <alignment horizontal="center" vertical="center" wrapText="1"/>
      <protection locked="0"/>
    </xf>
  </cellXfs>
  <cellStyles count="11">
    <cellStyle name="SAPBEXHLevel1" xfId="2"/>
    <cellStyle name="SAPBEXHLevel2" xfId="6"/>
    <cellStyle name="SAPBEXHLevel3" xfId="5"/>
    <cellStyle name="SAPBEXstdData" xfId="7"/>
    <cellStyle name="Денежный" xfId="1" builtinId="4"/>
    <cellStyle name="Денежный 10 2" xfId="9"/>
    <cellStyle name="Денежный 2" xfId="10"/>
    <cellStyle name="Обычный" xfId="0" builtinId="0"/>
    <cellStyle name="Обычный 2" xfId="4"/>
    <cellStyle name="Обычный 2 2 2" xfId="8"/>
    <cellStyle name="Финансовый" xfId="3" builtinId="3"/>
  </cellStyles>
  <dxfs count="131"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CC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&#1060;&#1059;\&#1042;&#1085;&#1091;&#1090;&#1088;&#1077;&#1085;&#1085;&#1103;&#1103;\&#1054;&#1090;&#1076;&#1077;&#1083;%20&#1087;&#1083;&#1072;&#1085;&#1080;&#1088;&#1086;&#1074;&#1072;&#1085;&#1080;&#1103;%20&#1080;%20&#1091;&#1095;&#1077;&#1090;&#1072;%20&#1092;&#1080;&#1085;&#1072;&#1085;&#1089;&#1080;&#1088;&#1086;&#1074;&#1072;&#1085;&#1080;&#1103;%20&#1050;&#1042;\&#1048;&#1059;&#1057;%20&#1048;\&#1048;&#1059;&#1057;%20&#1048;_&#1044;&#1048;&#1057;-91\2021\&#1044;&#1048;&#1057;%2091-1%20&#1055;&#1060;_2021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татус"/>
      <sheetName val="91-1"/>
      <sheetName val="СМР"/>
      <sheetName val="91-1 (3)"/>
      <sheetName val="91-1 (4)"/>
      <sheetName val="91-1 (5)"/>
      <sheetName val="91-1 (6)"/>
      <sheetName val="91-1 (7)"/>
      <sheetName val="91-1 (8)"/>
      <sheetName val="91-1 (9)"/>
      <sheetName val="91-1 (10)"/>
      <sheetName val="91-1 (11)"/>
      <sheetName val="91-1 (12)"/>
      <sheetName val="91-1 (проверка)"/>
      <sheetName val="Фин-е"/>
      <sheetName val="виды работ"/>
      <sheetName val="ПФ 2021.1"/>
      <sheetName val="2020 ДИС ДЗ КЗ"/>
      <sheetName val="Ф-лы проект 2021"/>
      <sheetName val="ОПИ"/>
      <sheetName val="НДФЛ ГП Реконстр"/>
      <sheetName val="перед. стр."/>
    </sheetNames>
    <sheetDataSet>
      <sheetData sheetId="0"/>
      <sheetData sheetId="1">
        <row r="99">
          <cell r="D99" t="str">
            <v>ОСК-Центр</v>
          </cell>
          <cell r="E99" t="str">
            <v/>
          </cell>
          <cell r="F99" t="str">
            <v>7838506824</v>
          </cell>
          <cell r="G99">
            <v>0</v>
          </cell>
          <cell r="H99">
            <v>0</v>
          </cell>
          <cell r="I99">
            <v>177.26</v>
          </cell>
          <cell r="J99">
            <v>140.76</v>
          </cell>
          <cell r="K99">
            <v>140.76</v>
          </cell>
          <cell r="L99">
            <v>140.76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147.71666667</v>
          </cell>
          <cell r="T99">
            <v>29.543333329999999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177.26</v>
          </cell>
          <cell r="AA99">
            <v>177.26</v>
          </cell>
        </row>
        <row r="100">
          <cell r="D100" t="str">
            <v>ЭлитСтрой</v>
          </cell>
          <cell r="E100" t="str">
            <v/>
          </cell>
          <cell r="F100" t="str">
            <v>7737530549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104</v>
          </cell>
          <cell r="L100">
            <v>104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146.09348782999999</v>
          </cell>
          <cell r="Z100">
            <v>146.09</v>
          </cell>
          <cell r="AA100">
            <v>146.09</v>
          </cell>
        </row>
        <row r="101">
          <cell r="D101" t="str">
            <v>Конкурс</v>
          </cell>
          <cell r="E101" t="str">
            <v/>
          </cell>
          <cell r="F101" t="str">
            <v/>
          </cell>
          <cell r="G101">
            <v>0</v>
          </cell>
          <cell r="H101">
            <v>0</v>
          </cell>
          <cell r="I101">
            <v>671147.60167322995</v>
          </cell>
          <cell r="J101">
            <v>656362.23300000001</v>
          </cell>
          <cell r="K101">
            <v>11883.54</v>
          </cell>
          <cell r="L101">
            <v>11883.54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887.94466669999997</v>
          </cell>
          <cell r="T101">
            <v>177.4353333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3192.3025658000001</v>
          </cell>
          <cell r="AA101">
            <v>3192.3025658000001</v>
          </cell>
        </row>
        <row r="102">
          <cell r="D102" t="str">
            <v>Прочие подрядчики</v>
          </cell>
          <cell r="E102" t="str">
            <v>IN_OTHER_PARTNRS</v>
          </cell>
          <cell r="F102" t="str">
            <v/>
          </cell>
          <cell r="G102">
            <v>0</v>
          </cell>
          <cell r="H102">
            <v>0</v>
          </cell>
          <cell r="I102">
            <v>2322650.7403396</v>
          </cell>
          <cell r="J102">
            <v>989748.55553560995</v>
          </cell>
          <cell r="K102">
            <v>6401.45</v>
          </cell>
          <cell r="L102">
            <v>6401.45</v>
          </cell>
          <cell r="M102">
            <v>2.4849682799999999</v>
          </cell>
          <cell r="N102">
            <v>3.8818834000000003E-2</v>
          </cell>
          <cell r="O102">
            <v>3.8818834000000003E-2</v>
          </cell>
          <cell r="P102">
            <v>0</v>
          </cell>
          <cell r="Q102">
            <v>0</v>
          </cell>
          <cell r="R102">
            <v>0</v>
          </cell>
          <cell r="S102">
            <v>14548.257973199999</v>
          </cell>
          <cell r="T102">
            <v>2885.17159481</v>
          </cell>
          <cell r="U102">
            <v>0</v>
          </cell>
          <cell r="V102">
            <v>0</v>
          </cell>
          <cell r="W102">
            <v>0</v>
          </cell>
          <cell r="X102">
            <v>753.98733689999995</v>
          </cell>
          <cell r="Y102">
            <v>355.28592495999999</v>
          </cell>
          <cell r="Z102">
            <v>10375.7464215</v>
          </cell>
          <cell r="AA102">
            <v>10375.7464215</v>
          </cell>
        </row>
        <row r="103">
          <cell r="D103" t="str">
            <v>Оборудование</v>
          </cell>
          <cell r="E103" t="str">
            <v>1000KS12</v>
          </cell>
          <cell r="F103" t="str">
            <v/>
          </cell>
          <cell r="G103">
            <v>0</v>
          </cell>
          <cell r="H103">
            <v>0</v>
          </cell>
          <cell r="I103">
            <v>2060674.2539456601</v>
          </cell>
          <cell r="J103">
            <v>1058185.91288596</v>
          </cell>
          <cell r="K103">
            <v>168767.69</v>
          </cell>
          <cell r="L103">
            <v>168767.69</v>
          </cell>
          <cell r="M103">
            <v>9688.7064265600002</v>
          </cell>
          <cell r="N103">
            <v>5.7408538489999996</v>
          </cell>
          <cell r="O103">
            <v>5.7408538489999996</v>
          </cell>
          <cell r="P103">
            <v>0</v>
          </cell>
          <cell r="Q103">
            <v>0</v>
          </cell>
          <cell r="R103">
            <v>0</v>
          </cell>
          <cell r="S103">
            <v>226393.66534437999</v>
          </cell>
          <cell r="T103">
            <v>40788.085993369998</v>
          </cell>
          <cell r="U103">
            <v>0</v>
          </cell>
          <cell r="V103">
            <v>0</v>
          </cell>
          <cell r="W103">
            <v>0</v>
          </cell>
          <cell r="X103">
            <v>97036.168286820001</v>
          </cell>
          <cell r="Y103">
            <v>19491.582254010002</v>
          </cell>
          <cell r="Z103">
            <v>170887.52909154</v>
          </cell>
          <cell r="AA103">
            <v>170887.52909154</v>
          </cell>
        </row>
        <row r="104">
          <cell r="D104" t="str">
            <v>ООО "Газпром комплектация"</v>
          </cell>
          <cell r="E104" t="str">
            <v/>
          </cell>
          <cell r="F104" t="str">
            <v>7740000044</v>
          </cell>
          <cell r="G104">
            <v>0</v>
          </cell>
          <cell r="H104">
            <v>0</v>
          </cell>
          <cell r="I104">
            <v>118480.48997122</v>
          </cell>
          <cell r="J104">
            <v>104713.72</v>
          </cell>
          <cell r="K104">
            <v>16131.4</v>
          </cell>
          <cell r="L104">
            <v>16131.4</v>
          </cell>
          <cell r="M104">
            <v>750.00388406000002</v>
          </cell>
          <cell r="N104">
            <v>4.6493415579999997</v>
          </cell>
          <cell r="O104">
            <v>4.6493415579999997</v>
          </cell>
          <cell r="P104">
            <v>0</v>
          </cell>
          <cell r="Q104">
            <v>0</v>
          </cell>
          <cell r="R104">
            <v>0</v>
          </cell>
          <cell r="S104">
            <v>11542.329975590001</v>
          </cell>
          <cell r="T104">
            <v>2308.4599956299999</v>
          </cell>
          <cell r="U104">
            <v>0</v>
          </cell>
          <cell r="V104">
            <v>0</v>
          </cell>
          <cell r="W104">
            <v>0</v>
          </cell>
          <cell r="X104">
            <v>12797.2143387</v>
          </cell>
          <cell r="Y104">
            <v>886.50746175999996</v>
          </cell>
          <cell r="Z104">
            <v>281.08308405999998</v>
          </cell>
          <cell r="AA104">
            <v>281.08308405999998</v>
          </cell>
        </row>
        <row r="105">
          <cell r="D105" t="str">
            <v>Прочие, всего</v>
          </cell>
          <cell r="E105" t="str">
            <v>1000KS13</v>
          </cell>
          <cell r="F105" t="str">
            <v/>
          </cell>
          <cell r="G105">
            <v>0</v>
          </cell>
          <cell r="H105">
            <v>0</v>
          </cell>
          <cell r="I105">
            <v>1062736.1632715899</v>
          </cell>
          <cell r="J105">
            <v>628283.37650981999</v>
          </cell>
          <cell r="K105">
            <v>98789.899823</v>
          </cell>
          <cell r="L105">
            <v>98789.899823</v>
          </cell>
          <cell r="M105">
            <v>7470.0138086699999</v>
          </cell>
          <cell r="N105">
            <v>7.5615157240000004</v>
          </cell>
          <cell r="O105">
            <v>7.5615157240000004</v>
          </cell>
          <cell r="P105">
            <v>0</v>
          </cell>
          <cell r="Q105">
            <v>0</v>
          </cell>
          <cell r="R105">
            <v>0</v>
          </cell>
          <cell r="S105">
            <v>64227.887405399997</v>
          </cell>
          <cell r="T105">
            <v>11162.44825005</v>
          </cell>
          <cell r="U105">
            <v>0</v>
          </cell>
          <cell r="V105">
            <v>0</v>
          </cell>
          <cell r="W105">
            <v>0</v>
          </cell>
          <cell r="X105">
            <v>16388.2700167</v>
          </cell>
          <cell r="Y105">
            <v>21065.750375269999</v>
          </cell>
          <cell r="Z105">
            <v>103227.80825877</v>
          </cell>
          <cell r="AA105">
            <v>103227.80825877</v>
          </cell>
        </row>
        <row r="106">
          <cell r="C106">
            <v>0</v>
          </cell>
          <cell r="D106" t="str">
            <v>Услуги Заказчика</v>
          </cell>
          <cell r="E106" t="str">
            <v>T800000509</v>
          </cell>
          <cell r="F106" t="str">
            <v/>
          </cell>
          <cell r="G106">
            <v>0</v>
          </cell>
          <cell r="H106">
            <v>0</v>
          </cell>
          <cell r="I106">
            <v>94543.3067782</v>
          </cell>
          <cell r="J106">
            <v>42923.359204</v>
          </cell>
          <cell r="K106">
            <v>30978.759724</v>
          </cell>
          <cell r="L106">
            <v>30978.759724</v>
          </cell>
          <cell r="M106">
            <v>5932.0723704599995</v>
          </cell>
          <cell r="N106">
            <v>19.148837536999999</v>
          </cell>
          <cell r="O106">
            <v>19.148837536999999</v>
          </cell>
          <cell r="P106">
            <v>0</v>
          </cell>
          <cell r="Q106">
            <v>0</v>
          </cell>
          <cell r="R106">
            <v>0</v>
          </cell>
          <cell r="S106">
            <v>17581.18032426</v>
          </cell>
          <cell r="T106">
            <v>3495.7138755000001</v>
          </cell>
          <cell r="U106">
            <v>0</v>
          </cell>
          <cell r="V106">
            <v>0</v>
          </cell>
          <cell r="W106">
            <v>0</v>
          </cell>
          <cell r="X106">
            <v>0.31466695</v>
          </cell>
          <cell r="Y106">
            <v>1527.7855935299999</v>
          </cell>
          <cell r="Z106">
            <v>31723.68561108</v>
          </cell>
          <cell r="AA106">
            <v>31723.68561108</v>
          </cell>
          <cell r="AB106">
            <v>10.870547999999999</v>
          </cell>
          <cell r="AC106">
            <v>0</v>
          </cell>
          <cell r="AD106">
            <v>8538.6623754100001</v>
          </cell>
          <cell r="AE106">
            <v>1512.1638493099999</v>
          </cell>
          <cell r="AF106">
            <v>3464.0764401800002</v>
          </cell>
          <cell r="AG106">
            <v>3562.42208592</v>
          </cell>
          <cell r="AH106">
            <v>0</v>
          </cell>
          <cell r="AI106">
            <v>26.915732554000002</v>
          </cell>
        </row>
        <row r="107">
          <cell r="C107" t="str">
            <v>1.1</v>
          </cell>
          <cell r="D107" t="str">
            <v>Подключение дополнительных скважин к существующим мощностям I и II очередей АГКМ (этап 3)</v>
          </cell>
          <cell r="E107" t="str">
            <v>051-1000010</v>
          </cell>
          <cell r="F107" t="str">
            <v/>
          </cell>
          <cell r="G107" t="str">
            <v/>
          </cell>
          <cell r="H107" t="str">
            <v>Добыча газа</v>
          </cell>
          <cell r="I107">
            <v>0</v>
          </cell>
          <cell r="J107">
            <v>0</v>
          </cell>
          <cell r="K107">
            <v>44.53</v>
          </cell>
          <cell r="L107">
            <v>44.53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99.796406210000001</v>
          </cell>
          <cell r="Y107">
            <v>139.88904005000001</v>
          </cell>
          <cell r="Z107">
            <v>273.18</v>
          </cell>
          <cell r="AA107">
            <v>273.18</v>
          </cell>
          <cell r="AB107">
            <v>29.17</v>
          </cell>
          <cell r="AC107">
            <v>0</v>
          </cell>
          <cell r="AD107">
            <v>139.88904005000001</v>
          </cell>
          <cell r="AE107">
            <v>139.88904005000001</v>
          </cell>
          <cell r="AF107">
            <v>0</v>
          </cell>
          <cell r="AG107">
            <v>0</v>
          </cell>
          <cell r="AH107">
            <v>0</v>
          </cell>
          <cell r="AI107">
            <v>51.207643330000003</v>
          </cell>
        </row>
        <row r="108">
          <cell r="C108" t="str">
            <v>1.1.1</v>
          </cell>
          <cell r="D108" t="str">
            <v>Прочие, всего</v>
          </cell>
          <cell r="E108" t="str">
            <v>051-1000010</v>
          </cell>
          <cell r="F108" t="str">
            <v/>
          </cell>
          <cell r="G108" t="str">
            <v/>
          </cell>
          <cell r="H108" t="str">
            <v/>
          </cell>
          <cell r="I108">
            <v>0</v>
          </cell>
          <cell r="J108">
            <v>0</v>
          </cell>
          <cell r="K108">
            <v>44.53</v>
          </cell>
          <cell r="L108">
            <v>44.53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99.796406210000001</v>
          </cell>
          <cell r="Y108">
            <v>139.88904005000001</v>
          </cell>
          <cell r="Z108">
            <v>273.18</v>
          </cell>
          <cell r="AA108">
            <v>273.18</v>
          </cell>
          <cell r="AB108">
            <v>29.17</v>
          </cell>
          <cell r="AC108">
            <v>0</v>
          </cell>
          <cell r="AD108">
            <v>139.88904005000001</v>
          </cell>
          <cell r="AE108">
            <v>139.88904005000001</v>
          </cell>
          <cell r="AF108">
            <v>0</v>
          </cell>
          <cell r="AG108">
            <v>0</v>
          </cell>
          <cell r="AH108">
            <v>0</v>
          </cell>
          <cell r="AI108">
            <v>51.207643330000003</v>
          </cell>
        </row>
        <row r="109">
          <cell r="C109" t="str">
            <v>1.1.2</v>
          </cell>
          <cell r="D109" t="str">
            <v>Проектные работы ПД/ПД, РД</v>
          </cell>
          <cell r="E109" t="str">
            <v>051-1000010</v>
          </cell>
          <cell r="F109" t="str">
            <v/>
          </cell>
          <cell r="G109" t="str">
            <v/>
          </cell>
          <cell r="H109" t="str">
            <v/>
          </cell>
          <cell r="I109">
            <v>0</v>
          </cell>
          <cell r="J109">
            <v>0</v>
          </cell>
          <cell r="K109">
            <v>34.36</v>
          </cell>
          <cell r="L109">
            <v>34.36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99.796406210000001</v>
          </cell>
          <cell r="Y109">
            <v>116.83710646999999</v>
          </cell>
          <cell r="Z109">
            <v>241.5</v>
          </cell>
          <cell r="AA109">
            <v>241.5</v>
          </cell>
          <cell r="AB109">
            <v>20.62</v>
          </cell>
          <cell r="AC109">
            <v>0</v>
          </cell>
          <cell r="AD109">
            <v>116.83710646999999</v>
          </cell>
          <cell r="AE109">
            <v>116.83710646999999</v>
          </cell>
          <cell r="AF109">
            <v>0</v>
          </cell>
          <cell r="AG109">
            <v>0</v>
          </cell>
          <cell r="AH109">
            <v>0</v>
          </cell>
          <cell r="AI109">
            <v>48.379754232000003</v>
          </cell>
        </row>
        <row r="110">
          <cell r="C110" t="str">
            <v>1.1.3</v>
          </cell>
          <cell r="D110" t="str">
            <v>Экспертиза (ПИР)</v>
          </cell>
          <cell r="E110" t="str">
            <v>051-1000010</v>
          </cell>
          <cell r="F110" t="str">
            <v/>
          </cell>
          <cell r="G110" t="str">
            <v/>
          </cell>
          <cell r="H110" t="str">
            <v/>
          </cell>
          <cell r="I110">
            <v>0</v>
          </cell>
          <cell r="J110">
            <v>0</v>
          </cell>
          <cell r="K110">
            <v>8.5500000000000007</v>
          </cell>
          <cell r="L110">
            <v>8.5500000000000007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8.5500000000000007</v>
          </cell>
          <cell r="AA110">
            <v>8.5500000000000007</v>
          </cell>
          <cell r="AB110">
            <v>8.5500000000000007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</row>
        <row r="111">
          <cell r="C111" t="str">
            <v>1.1.4</v>
          </cell>
          <cell r="D111" t="str">
            <v>Услуги Заказчика</v>
          </cell>
          <cell r="E111" t="str">
            <v>051-1000010</v>
          </cell>
          <cell r="F111" t="str">
            <v/>
          </cell>
          <cell r="G111" t="str">
            <v/>
          </cell>
          <cell r="H111" t="str">
            <v/>
          </cell>
          <cell r="I111">
            <v>0</v>
          </cell>
          <cell r="J111">
            <v>0</v>
          </cell>
          <cell r="K111">
            <v>1.62</v>
          </cell>
          <cell r="L111">
            <v>1.62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23.05193358</v>
          </cell>
          <cell r="Z111">
            <v>23.13</v>
          </cell>
          <cell r="AA111">
            <v>23.13</v>
          </cell>
          <cell r="AB111">
            <v>0</v>
          </cell>
          <cell r="AC111">
            <v>0</v>
          </cell>
          <cell r="AD111">
            <v>23.05193358</v>
          </cell>
          <cell r="AE111">
            <v>23.05193358</v>
          </cell>
          <cell r="AF111">
            <v>0</v>
          </cell>
          <cell r="AG111">
            <v>0</v>
          </cell>
          <cell r="AH111">
            <v>0</v>
          </cell>
          <cell r="AI111">
            <v>99.662488456999995</v>
          </cell>
        </row>
        <row r="112">
          <cell r="C112" t="str">
            <v>1.2</v>
          </cell>
          <cell r="D112" t="str">
            <v>Центр деловой и малой грузовой авиации (ЦДМГА) в Международном аэропорту "Остафьево"</v>
          </cell>
          <cell r="E112" t="str">
            <v>051-1000077</v>
          </cell>
          <cell r="F112" t="str">
            <v/>
          </cell>
          <cell r="G112" t="str">
            <v/>
          </cell>
          <cell r="H112" t="str">
            <v>Прочие</v>
          </cell>
          <cell r="I112">
            <v>0</v>
          </cell>
          <cell r="J112">
            <v>0</v>
          </cell>
          <cell r="K112">
            <v>8.3000000000000007</v>
          </cell>
          <cell r="L112">
            <v>8.3000000000000007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8.3000000000000007</v>
          </cell>
          <cell r="AA112">
            <v>8.3000000000000007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</row>
        <row r="113">
          <cell r="C113" t="str">
            <v>1.2.1</v>
          </cell>
          <cell r="D113" t="str">
            <v>Прочие, всего</v>
          </cell>
          <cell r="E113" t="str">
            <v>051-1000077</v>
          </cell>
          <cell r="F113" t="str">
            <v/>
          </cell>
          <cell r="G113" t="str">
            <v/>
          </cell>
          <cell r="H113" t="str">
            <v/>
          </cell>
          <cell r="I113">
            <v>0</v>
          </cell>
          <cell r="J113">
            <v>0</v>
          </cell>
          <cell r="K113">
            <v>8.3000000000000007</v>
          </cell>
          <cell r="L113">
            <v>8.3000000000000007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8.3000000000000007</v>
          </cell>
          <cell r="AA113">
            <v>8.3000000000000007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</row>
        <row r="114">
          <cell r="C114" t="str">
            <v>1.2.2</v>
          </cell>
          <cell r="D114" t="str">
            <v>Проектные работы ПД/ПД, РД</v>
          </cell>
          <cell r="E114" t="str">
            <v>051-1000077</v>
          </cell>
          <cell r="F114" t="str">
            <v/>
          </cell>
          <cell r="G114" t="str">
            <v/>
          </cell>
          <cell r="H114" t="str">
            <v/>
          </cell>
          <cell r="I114">
            <v>0</v>
          </cell>
          <cell r="J114">
            <v>0</v>
          </cell>
          <cell r="K114">
            <v>8</v>
          </cell>
          <cell r="L114">
            <v>8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8</v>
          </cell>
          <cell r="AA114">
            <v>8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</row>
        <row r="115">
          <cell r="C115" t="str">
            <v>1.2.3</v>
          </cell>
          <cell r="D115" t="str">
            <v>Услуги Заказчика</v>
          </cell>
          <cell r="E115" t="str">
            <v>051-1000077</v>
          </cell>
          <cell r="F115" t="str">
            <v/>
          </cell>
          <cell r="G115" t="str">
            <v/>
          </cell>
          <cell r="H115" t="str">
            <v/>
          </cell>
          <cell r="I115">
            <v>0</v>
          </cell>
          <cell r="J115">
            <v>0</v>
          </cell>
          <cell r="K115">
            <v>0.3</v>
          </cell>
          <cell r="L115">
            <v>0.3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0.3</v>
          </cell>
          <cell r="AA115">
            <v>0.3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</row>
        <row r="116">
          <cell r="C116" t="str">
            <v>1.3</v>
          </cell>
          <cell r="D116" t="str">
            <v>Коммутационный центр (узел связи) в пос. Дмитриевка</v>
          </cell>
          <cell r="E116" t="str">
            <v>051-1000327</v>
          </cell>
          <cell r="F116" t="str">
            <v/>
          </cell>
          <cell r="G116" t="str">
            <v/>
          </cell>
          <cell r="H116" t="str">
            <v>Прочие</v>
          </cell>
          <cell r="I116">
            <v>0</v>
          </cell>
          <cell r="J116">
            <v>0</v>
          </cell>
          <cell r="K116">
            <v>4.46</v>
          </cell>
          <cell r="L116">
            <v>4.46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5.9902834900000004</v>
          </cell>
          <cell r="Z116">
            <v>6.31</v>
          </cell>
          <cell r="AA116">
            <v>6.31</v>
          </cell>
          <cell r="AB116">
            <v>0</v>
          </cell>
          <cell r="AC116">
            <v>0</v>
          </cell>
          <cell r="AD116">
            <v>5.9902834900000004</v>
          </cell>
          <cell r="AE116">
            <v>5.9902834900000004</v>
          </cell>
          <cell r="AF116">
            <v>0</v>
          </cell>
          <cell r="AG116">
            <v>0</v>
          </cell>
          <cell r="AH116">
            <v>0</v>
          </cell>
          <cell r="AI116">
            <v>94.933177337999993</v>
          </cell>
        </row>
        <row r="117">
          <cell r="C117" t="str">
            <v>1.3.1</v>
          </cell>
          <cell r="D117" t="str">
            <v>Прочие, всего</v>
          </cell>
          <cell r="E117" t="str">
            <v>051-1000327</v>
          </cell>
          <cell r="F117" t="str">
            <v/>
          </cell>
          <cell r="G117" t="str">
            <v/>
          </cell>
          <cell r="H117" t="str">
            <v/>
          </cell>
          <cell r="I117">
            <v>0</v>
          </cell>
          <cell r="J117">
            <v>0</v>
          </cell>
          <cell r="K117">
            <v>4.46</v>
          </cell>
          <cell r="L117">
            <v>4.46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5.9902834900000004</v>
          </cell>
          <cell r="Z117">
            <v>6.31</v>
          </cell>
          <cell r="AA117">
            <v>6.31</v>
          </cell>
          <cell r="AB117">
            <v>0</v>
          </cell>
          <cell r="AC117">
            <v>0</v>
          </cell>
          <cell r="AD117">
            <v>5.9902834900000004</v>
          </cell>
          <cell r="AE117">
            <v>5.9902834900000004</v>
          </cell>
          <cell r="AF117">
            <v>0</v>
          </cell>
          <cell r="AG117">
            <v>0</v>
          </cell>
          <cell r="AH117">
            <v>0</v>
          </cell>
          <cell r="AI117">
            <v>94.933177337999993</v>
          </cell>
        </row>
        <row r="118">
          <cell r="C118" t="str">
            <v>1.3.2</v>
          </cell>
          <cell r="D118" t="str">
            <v>Проектные работы ПД/ПД, РД</v>
          </cell>
          <cell r="E118" t="str">
            <v>051-1000327</v>
          </cell>
          <cell r="F118" t="str">
            <v/>
          </cell>
          <cell r="G118" t="str">
            <v/>
          </cell>
          <cell r="H118" t="str">
            <v/>
          </cell>
          <cell r="I118">
            <v>0</v>
          </cell>
          <cell r="J118">
            <v>0</v>
          </cell>
          <cell r="K118">
            <v>1.3</v>
          </cell>
          <cell r="L118">
            <v>1.3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5.6420111999999998</v>
          </cell>
          <cell r="Z118">
            <v>5.96</v>
          </cell>
          <cell r="AA118">
            <v>5.96</v>
          </cell>
          <cell r="AB118">
            <v>0</v>
          </cell>
          <cell r="AC118">
            <v>0</v>
          </cell>
          <cell r="AD118">
            <v>5.6420111999999998</v>
          </cell>
          <cell r="AE118">
            <v>5.6420111999999998</v>
          </cell>
          <cell r="AF118">
            <v>0</v>
          </cell>
          <cell r="AG118">
            <v>0</v>
          </cell>
          <cell r="AH118">
            <v>0</v>
          </cell>
          <cell r="AI118">
            <v>94.664617449999994</v>
          </cell>
        </row>
        <row r="119">
          <cell r="C119" t="str">
            <v>1.3.3</v>
          </cell>
          <cell r="D119" t="str">
            <v>Экспертиза (ПИР)</v>
          </cell>
          <cell r="E119" t="str">
            <v>051-1000327</v>
          </cell>
          <cell r="F119" t="str">
            <v/>
          </cell>
          <cell r="G119" t="str">
            <v/>
          </cell>
          <cell r="H119" t="str">
            <v/>
          </cell>
          <cell r="I119">
            <v>0</v>
          </cell>
          <cell r="J119">
            <v>0</v>
          </cell>
          <cell r="K119">
            <v>3</v>
          </cell>
          <cell r="L119">
            <v>3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</row>
        <row r="120">
          <cell r="C120" t="str">
            <v>1.3.4</v>
          </cell>
          <cell r="D120" t="str">
            <v>Услуги Заказчика</v>
          </cell>
          <cell r="E120" t="str">
            <v>051-1000327</v>
          </cell>
          <cell r="F120" t="str">
            <v/>
          </cell>
          <cell r="G120" t="str">
            <v/>
          </cell>
          <cell r="H120" t="str">
            <v/>
          </cell>
          <cell r="I120">
            <v>0</v>
          </cell>
          <cell r="J120">
            <v>0</v>
          </cell>
          <cell r="K120">
            <v>0.16</v>
          </cell>
          <cell r="L120">
            <v>0.16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0.34827228999999998</v>
          </cell>
          <cell r="Z120">
            <v>0.35</v>
          </cell>
          <cell r="AA120">
            <v>0.35</v>
          </cell>
          <cell r="AB120">
            <v>0</v>
          </cell>
          <cell r="AC120">
            <v>0</v>
          </cell>
          <cell r="AD120">
            <v>0.34827228999999998</v>
          </cell>
          <cell r="AE120">
            <v>0.34827228999999998</v>
          </cell>
          <cell r="AF120">
            <v>0</v>
          </cell>
          <cell r="AG120">
            <v>0</v>
          </cell>
          <cell r="AH120">
            <v>0</v>
          </cell>
          <cell r="AI120">
            <v>99.506368570999996</v>
          </cell>
        </row>
        <row r="121">
          <cell r="C121" t="str">
            <v>1.4</v>
          </cell>
          <cell r="D121" t="str">
            <v>Региональная сеть передачи данных ООО "Газпром добыча Надым"</v>
          </cell>
          <cell r="E121" t="str">
            <v>051-1000417</v>
          </cell>
          <cell r="F121" t="str">
            <v/>
          </cell>
          <cell r="G121" t="str">
            <v/>
          </cell>
          <cell r="H121" t="str">
            <v>Прочие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9.1208969500000006</v>
          </cell>
          <cell r="Z121">
            <v>9.1199999999999992</v>
          </cell>
          <cell r="AA121">
            <v>9.1199999999999992</v>
          </cell>
          <cell r="AB121">
            <v>0</v>
          </cell>
          <cell r="AC121">
            <v>0</v>
          </cell>
          <cell r="AD121">
            <v>9.1208969500000006</v>
          </cell>
          <cell r="AE121">
            <v>9.1208969500000006</v>
          </cell>
          <cell r="AF121">
            <v>0</v>
          </cell>
          <cell r="AG121">
            <v>0</v>
          </cell>
          <cell r="AH121">
            <v>0</v>
          </cell>
          <cell r="AI121">
            <v>100.009834978</v>
          </cell>
        </row>
        <row r="122">
          <cell r="C122" t="str">
            <v>1.4.1</v>
          </cell>
          <cell r="D122" t="str">
            <v>Прочие, всего</v>
          </cell>
          <cell r="E122" t="str">
            <v>051-1000417</v>
          </cell>
          <cell r="F122" t="str">
            <v/>
          </cell>
          <cell r="G122" t="str">
            <v/>
          </cell>
          <cell r="H122" t="str">
            <v/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9.1208969500000006</v>
          </cell>
          <cell r="Z122">
            <v>9.1199999999999992</v>
          </cell>
          <cell r="AA122">
            <v>9.1199999999999992</v>
          </cell>
          <cell r="AB122">
            <v>0</v>
          </cell>
          <cell r="AC122">
            <v>0</v>
          </cell>
          <cell r="AD122">
            <v>9.1208969500000006</v>
          </cell>
          <cell r="AE122">
            <v>9.1208969500000006</v>
          </cell>
          <cell r="AF122">
            <v>0</v>
          </cell>
          <cell r="AG122">
            <v>0</v>
          </cell>
          <cell r="AH122">
            <v>0</v>
          </cell>
          <cell r="AI122">
            <v>100.009834978</v>
          </cell>
        </row>
        <row r="123">
          <cell r="C123" t="str">
            <v>1.4.2</v>
          </cell>
          <cell r="D123" t="str">
            <v>Проектные работы (РД)</v>
          </cell>
          <cell r="E123" t="str">
            <v>051-1000417</v>
          </cell>
          <cell r="F123" t="str">
            <v/>
          </cell>
          <cell r="G123" t="str">
            <v/>
          </cell>
          <cell r="H123" t="str">
            <v/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8.5908969499999994</v>
          </cell>
          <cell r="Z123">
            <v>8.59</v>
          </cell>
          <cell r="AA123">
            <v>8.59</v>
          </cell>
          <cell r="AB123">
            <v>0</v>
          </cell>
          <cell r="AC123">
            <v>0</v>
          </cell>
          <cell r="AD123">
            <v>8.5908969499999994</v>
          </cell>
          <cell r="AE123">
            <v>8.5908969499999994</v>
          </cell>
          <cell r="AF123">
            <v>0</v>
          </cell>
          <cell r="AG123">
            <v>0</v>
          </cell>
          <cell r="AH123">
            <v>0</v>
          </cell>
          <cell r="AI123">
            <v>100.010441793</v>
          </cell>
        </row>
        <row r="124">
          <cell r="C124" t="str">
            <v>1.4.3</v>
          </cell>
          <cell r="D124" t="str">
            <v>Услуги Заказчика</v>
          </cell>
          <cell r="E124" t="str">
            <v>051-1000417</v>
          </cell>
          <cell r="F124" t="str">
            <v/>
          </cell>
          <cell r="G124" t="str">
            <v/>
          </cell>
          <cell r="H124" t="str">
            <v/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0.53</v>
          </cell>
          <cell r="Z124">
            <v>0.53</v>
          </cell>
          <cell r="AA124">
            <v>0.53</v>
          </cell>
          <cell r="AB124">
            <v>0</v>
          </cell>
          <cell r="AC124">
            <v>0</v>
          </cell>
          <cell r="AD124">
            <v>0.53</v>
          </cell>
          <cell r="AE124">
            <v>0.53</v>
          </cell>
          <cell r="AF124">
            <v>0</v>
          </cell>
          <cell r="AG124">
            <v>0</v>
          </cell>
          <cell r="AH124">
            <v>0</v>
          </cell>
          <cell r="AI124">
            <v>100</v>
          </cell>
        </row>
        <row r="125">
          <cell r="C125" t="str">
            <v>1.5</v>
          </cell>
          <cell r="D125" t="str">
            <v>Региональная сеть передачи данных ООО "Газпром добыча Оренбург"</v>
          </cell>
          <cell r="E125" t="str">
            <v>051-1000420</v>
          </cell>
          <cell r="F125" t="str">
            <v/>
          </cell>
          <cell r="G125" t="str">
            <v/>
          </cell>
          <cell r="H125" t="str">
            <v>Прочие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2.8406448399999999</v>
          </cell>
          <cell r="Z125">
            <v>2.06</v>
          </cell>
          <cell r="AA125">
            <v>2.06</v>
          </cell>
          <cell r="AB125">
            <v>0</v>
          </cell>
          <cell r="AC125">
            <v>0</v>
          </cell>
          <cell r="AD125">
            <v>2.8406448399999999</v>
          </cell>
          <cell r="AE125">
            <v>2.8406448399999999</v>
          </cell>
          <cell r="AF125">
            <v>0</v>
          </cell>
          <cell r="AG125">
            <v>0</v>
          </cell>
          <cell r="AH125">
            <v>0</v>
          </cell>
          <cell r="AI125">
            <v>137.89538058299999</v>
          </cell>
        </row>
        <row r="126">
          <cell r="C126" t="str">
            <v>1.5.1</v>
          </cell>
          <cell r="D126" t="str">
            <v>Прочие, всего</v>
          </cell>
          <cell r="E126" t="str">
            <v>051-1000420</v>
          </cell>
          <cell r="F126" t="str">
            <v/>
          </cell>
          <cell r="G126" t="str">
            <v/>
          </cell>
          <cell r="H126" t="str">
            <v/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2.8406448399999999</v>
          </cell>
          <cell r="Z126">
            <v>2.06</v>
          </cell>
          <cell r="AA126">
            <v>2.06</v>
          </cell>
          <cell r="AB126">
            <v>0</v>
          </cell>
          <cell r="AC126">
            <v>0</v>
          </cell>
          <cell r="AD126">
            <v>2.8406448399999999</v>
          </cell>
          <cell r="AE126">
            <v>2.8406448399999999</v>
          </cell>
          <cell r="AF126">
            <v>0</v>
          </cell>
          <cell r="AG126">
            <v>0</v>
          </cell>
          <cell r="AH126">
            <v>0</v>
          </cell>
          <cell r="AI126">
            <v>137.89538058299999</v>
          </cell>
        </row>
        <row r="127">
          <cell r="C127" t="str">
            <v>1.5.2</v>
          </cell>
          <cell r="D127" t="str">
            <v>Проектные работы (РД)</v>
          </cell>
          <cell r="E127" t="str">
            <v>051-1000420</v>
          </cell>
          <cell r="F127" t="str">
            <v/>
          </cell>
          <cell r="G127" t="str">
            <v/>
          </cell>
          <cell r="H127" t="str">
            <v/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2.6806448399999998</v>
          </cell>
          <cell r="Z127">
            <v>1.9</v>
          </cell>
          <cell r="AA127">
            <v>1.9</v>
          </cell>
          <cell r="AB127">
            <v>0</v>
          </cell>
          <cell r="AC127">
            <v>0</v>
          </cell>
          <cell r="AD127">
            <v>2.6806448399999998</v>
          </cell>
          <cell r="AE127">
            <v>2.6806448399999998</v>
          </cell>
          <cell r="AF127">
            <v>0</v>
          </cell>
          <cell r="AG127">
            <v>0</v>
          </cell>
          <cell r="AH127">
            <v>0</v>
          </cell>
          <cell r="AI127">
            <v>141.086570526</v>
          </cell>
        </row>
        <row r="128">
          <cell r="C128" t="str">
            <v>1.5.3</v>
          </cell>
          <cell r="D128" t="str">
            <v>Услуги Заказчика</v>
          </cell>
          <cell r="E128" t="str">
            <v>051-1000420</v>
          </cell>
          <cell r="F128" t="str">
            <v/>
          </cell>
          <cell r="G128" t="str">
            <v/>
          </cell>
          <cell r="H128" t="str">
            <v/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0.16</v>
          </cell>
          <cell r="Z128">
            <v>0.16</v>
          </cell>
          <cell r="AA128">
            <v>0.16</v>
          </cell>
          <cell r="AB128">
            <v>0</v>
          </cell>
          <cell r="AC128">
            <v>0</v>
          </cell>
          <cell r="AD128">
            <v>0.16</v>
          </cell>
          <cell r="AE128">
            <v>0.16</v>
          </cell>
          <cell r="AF128">
            <v>0</v>
          </cell>
          <cell r="AG128">
            <v>0</v>
          </cell>
          <cell r="AH128">
            <v>0</v>
          </cell>
          <cell r="AI128">
            <v>100</v>
          </cell>
        </row>
        <row r="129">
          <cell r="C129" t="str">
            <v>1.6</v>
          </cell>
          <cell r="D129" t="str">
            <v>Региональная сеть передачи данных ООО "Газпром добыча Уренгой"</v>
          </cell>
          <cell r="E129" t="str">
            <v>051-1000424</v>
          </cell>
          <cell r="F129" t="str">
            <v/>
          </cell>
          <cell r="G129" t="str">
            <v/>
          </cell>
          <cell r="H129" t="str">
            <v>Прочие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2.5906436300000002</v>
          </cell>
          <cell r="Z129">
            <v>2.5906436300000002</v>
          </cell>
          <cell r="AA129">
            <v>2.5906436300000002</v>
          </cell>
          <cell r="AB129">
            <v>0</v>
          </cell>
          <cell r="AC129">
            <v>0</v>
          </cell>
          <cell r="AD129">
            <v>2.5906436300000002</v>
          </cell>
          <cell r="AE129">
            <v>2.5906436300000002</v>
          </cell>
          <cell r="AF129">
            <v>0</v>
          </cell>
          <cell r="AG129">
            <v>0</v>
          </cell>
          <cell r="AH129">
            <v>0</v>
          </cell>
          <cell r="AI129">
            <v>100</v>
          </cell>
        </row>
        <row r="130">
          <cell r="C130" t="str">
            <v>1.6.1</v>
          </cell>
          <cell r="D130" t="str">
            <v>Прочие, всего</v>
          </cell>
          <cell r="E130" t="str">
            <v>051-1000424</v>
          </cell>
          <cell r="F130" t="str">
            <v/>
          </cell>
          <cell r="G130" t="str">
            <v/>
          </cell>
          <cell r="H130" t="str">
            <v/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2.5906436300000002</v>
          </cell>
          <cell r="Z130">
            <v>2.5906436300000002</v>
          </cell>
          <cell r="AA130">
            <v>2.5906436300000002</v>
          </cell>
          <cell r="AB130">
            <v>0</v>
          </cell>
          <cell r="AC130">
            <v>0</v>
          </cell>
          <cell r="AD130">
            <v>2.5906436300000002</v>
          </cell>
          <cell r="AE130">
            <v>2.5906436300000002</v>
          </cell>
          <cell r="AF130">
            <v>0</v>
          </cell>
          <cell r="AG130">
            <v>0</v>
          </cell>
          <cell r="AH130">
            <v>0</v>
          </cell>
          <cell r="AI130">
            <v>100</v>
          </cell>
        </row>
        <row r="131">
          <cell r="C131" t="str">
            <v>1.6.2</v>
          </cell>
          <cell r="D131" t="str">
            <v>Проектные работы ПД/ПД, РД</v>
          </cell>
          <cell r="E131" t="str">
            <v>051-1000424</v>
          </cell>
          <cell r="F131" t="str">
            <v/>
          </cell>
          <cell r="G131" t="str">
            <v/>
          </cell>
          <cell r="H131" t="str">
            <v/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2.4406436299999998</v>
          </cell>
          <cell r="Z131">
            <v>2.4406436299999998</v>
          </cell>
          <cell r="AA131">
            <v>2.4406436299999998</v>
          </cell>
          <cell r="AB131">
            <v>0</v>
          </cell>
          <cell r="AC131">
            <v>0</v>
          </cell>
          <cell r="AD131">
            <v>2.4406436299999998</v>
          </cell>
          <cell r="AE131">
            <v>2.4406436299999998</v>
          </cell>
          <cell r="AF131">
            <v>0</v>
          </cell>
          <cell r="AG131">
            <v>0</v>
          </cell>
          <cell r="AH131">
            <v>0</v>
          </cell>
          <cell r="AI131">
            <v>100</v>
          </cell>
        </row>
        <row r="132">
          <cell r="C132" t="str">
            <v>1.6.3</v>
          </cell>
          <cell r="D132" t="str">
            <v>Услуги Заказчика</v>
          </cell>
          <cell r="E132" t="str">
            <v>051-1000424</v>
          </cell>
          <cell r="F132" t="str">
            <v/>
          </cell>
          <cell r="G132" t="str">
            <v/>
          </cell>
          <cell r="H132" t="str">
            <v/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0.15</v>
          </cell>
          <cell r="Z132">
            <v>0.15</v>
          </cell>
          <cell r="AA132">
            <v>0.15</v>
          </cell>
          <cell r="AB132">
            <v>0</v>
          </cell>
          <cell r="AC132">
            <v>0</v>
          </cell>
          <cell r="AD132">
            <v>0.15</v>
          </cell>
          <cell r="AE132">
            <v>0.15</v>
          </cell>
          <cell r="AF132">
            <v>0</v>
          </cell>
          <cell r="AG132">
            <v>0</v>
          </cell>
          <cell r="AH132">
            <v>0</v>
          </cell>
          <cell r="AI132">
            <v>100</v>
          </cell>
        </row>
        <row r="133">
          <cell r="C133" t="str">
            <v>1.7</v>
          </cell>
          <cell r="D133" t="str">
            <v>Региональная сеть передачи данных ООО "Газпром добыча Краснодар"</v>
          </cell>
          <cell r="E133" t="str">
            <v>051-1000430</v>
          </cell>
          <cell r="F133" t="str">
            <v/>
          </cell>
          <cell r="G133" t="str">
            <v/>
          </cell>
          <cell r="H133" t="str">
            <v>Прочие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1.8367148499999999</v>
          </cell>
          <cell r="Z133">
            <v>1.27</v>
          </cell>
          <cell r="AA133">
            <v>1.27</v>
          </cell>
          <cell r="AB133">
            <v>0</v>
          </cell>
          <cell r="AC133">
            <v>0</v>
          </cell>
          <cell r="AD133">
            <v>1.8367148499999999</v>
          </cell>
          <cell r="AE133">
            <v>1.8367148499999999</v>
          </cell>
          <cell r="AF133">
            <v>0</v>
          </cell>
          <cell r="AG133">
            <v>0</v>
          </cell>
          <cell r="AH133">
            <v>0</v>
          </cell>
          <cell r="AI133">
            <v>144.62321653500001</v>
          </cell>
        </row>
        <row r="134">
          <cell r="C134" t="str">
            <v>1.7.1</v>
          </cell>
          <cell r="D134" t="str">
            <v>Прочие, всего</v>
          </cell>
          <cell r="E134" t="str">
            <v>051-1000430</v>
          </cell>
          <cell r="F134" t="str">
            <v/>
          </cell>
          <cell r="G134" t="str">
            <v/>
          </cell>
          <cell r="H134" t="str">
            <v/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1.8367148499999999</v>
          </cell>
          <cell r="Z134">
            <v>1.27</v>
          </cell>
          <cell r="AA134">
            <v>1.27</v>
          </cell>
          <cell r="AB134">
            <v>0</v>
          </cell>
          <cell r="AC134">
            <v>0</v>
          </cell>
          <cell r="AD134">
            <v>1.8367148499999999</v>
          </cell>
          <cell r="AE134">
            <v>1.8367148499999999</v>
          </cell>
          <cell r="AF134">
            <v>0</v>
          </cell>
          <cell r="AG134">
            <v>0</v>
          </cell>
          <cell r="AH134">
            <v>0</v>
          </cell>
          <cell r="AI134">
            <v>144.62321653500001</v>
          </cell>
        </row>
        <row r="135">
          <cell r="C135" t="str">
            <v>1.7.2</v>
          </cell>
          <cell r="D135" t="str">
            <v>Проектные работы (РД)</v>
          </cell>
          <cell r="E135" t="str">
            <v>051-1000430</v>
          </cell>
          <cell r="F135" t="str">
            <v/>
          </cell>
          <cell r="G135" t="str">
            <v/>
          </cell>
          <cell r="H135" t="str">
            <v/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1.72691124</v>
          </cell>
          <cell r="Z135">
            <v>1</v>
          </cell>
          <cell r="AA135">
            <v>1</v>
          </cell>
          <cell r="AB135">
            <v>0</v>
          </cell>
          <cell r="AC135">
            <v>0</v>
          </cell>
          <cell r="AD135">
            <v>1.72691124</v>
          </cell>
          <cell r="AE135">
            <v>1.72691124</v>
          </cell>
          <cell r="AF135">
            <v>0</v>
          </cell>
          <cell r="AG135">
            <v>0</v>
          </cell>
          <cell r="AH135">
            <v>0</v>
          </cell>
          <cell r="AI135">
            <v>172.691124</v>
          </cell>
        </row>
        <row r="136">
          <cell r="C136" t="str">
            <v>1.7.3</v>
          </cell>
          <cell r="D136" t="str">
            <v>Услуги Заказчика</v>
          </cell>
          <cell r="E136" t="str">
            <v>051-1000430</v>
          </cell>
          <cell r="F136" t="str">
            <v/>
          </cell>
          <cell r="G136" t="str">
            <v/>
          </cell>
          <cell r="H136" t="str">
            <v/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0.10980361</v>
          </cell>
          <cell r="Z136">
            <v>0.27</v>
          </cell>
          <cell r="AA136">
            <v>0.27</v>
          </cell>
          <cell r="AB136">
            <v>0</v>
          </cell>
          <cell r="AC136">
            <v>0</v>
          </cell>
          <cell r="AD136">
            <v>0.10980361</v>
          </cell>
          <cell r="AE136">
            <v>0.10980361</v>
          </cell>
          <cell r="AF136">
            <v>0</v>
          </cell>
          <cell r="AG136">
            <v>0</v>
          </cell>
          <cell r="AH136">
            <v>0</v>
          </cell>
          <cell r="AI136">
            <v>40.668003704</v>
          </cell>
        </row>
        <row r="137">
          <cell r="C137" t="str">
            <v>1.8</v>
          </cell>
          <cell r="D137" t="str">
            <v>Региональная сеть передачи данных ООО "Таттрансгаз"</v>
          </cell>
          <cell r="E137" t="str">
            <v>051-1000438</v>
          </cell>
          <cell r="F137" t="str">
            <v/>
          </cell>
          <cell r="G137" t="str">
            <v/>
          </cell>
          <cell r="H137" t="str">
            <v>Прочие</v>
          </cell>
          <cell r="I137">
            <v>0</v>
          </cell>
          <cell r="J137">
            <v>0</v>
          </cell>
          <cell r="K137">
            <v>19.649999999999999</v>
          </cell>
          <cell r="L137">
            <v>19.649999999999999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19.649999999999999</v>
          </cell>
          <cell r="AA137">
            <v>19.649999999999999</v>
          </cell>
          <cell r="AB137">
            <v>19.649999999999999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</row>
        <row r="138">
          <cell r="C138" t="str">
            <v>1.8.1</v>
          </cell>
          <cell r="D138" t="str">
            <v>Прочие, всего</v>
          </cell>
          <cell r="E138" t="str">
            <v>051-1000438</v>
          </cell>
          <cell r="F138" t="str">
            <v/>
          </cell>
          <cell r="G138" t="str">
            <v/>
          </cell>
          <cell r="H138" t="str">
            <v/>
          </cell>
          <cell r="I138">
            <v>0</v>
          </cell>
          <cell r="J138">
            <v>0</v>
          </cell>
          <cell r="K138">
            <v>19.649999999999999</v>
          </cell>
          <cell r="L138">
            <v>19.649999999999999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19.649999999999999</v>
          </cell>
          <cell r="AA138">
            <v>19.649999999999999</v>
          </cell>
          <cell r="AB138">
            <v>19.649999999999999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</row>
        <row r="139">
          <cell r="C139" t="str">
            <v>1.8.2</v>
          </cell>
          <cell r="D139" t="str">
            <v>Проектные работы ПД/ПД, РД</v>
          </cell>
          <cell r="E139" t="str">
            <v>051-1000438</v>
          </cell>
          <cell r="F139" t="str">
            <v/>
          </cell>
          <cell r="G139" t="str">
            <v/>
          </cell>
          <cell r="H139" t="str">
            <v/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19.649999999999999</v>
          </cell>
          <cell r="AA139">
            <v>19.649999999999999</v>
          </cell>
          <cell r="AB139">
            <v>19.649999999999999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</row>
        <row r="140">
          <cell r="C140" t="str">
            <v>1.8.3</v>
          </cell>
          <cell r="D140" t="str">
            <v>Проектные работы (РД)</v>
          </cell>
          <cell r="E140" t="str">
            <v>051-1000438</v>
          </cell>
          <cell r="F140" t="str">
            <v/>
          </cell>
          <cell r="G140" t="str">
            <v/>
          </cell>
          <cell r="H140" t="str">
            <v/>
          </cell>
          <cell r="I140">
            <v>0</v>
          </cell>
          <cell r="J140">
            <v>0</v>
          </cell>
          <cell r="K140">
            <v>18.93</v>
          </cell>
          <cell r="L140">
            <v>18.93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</row>
        <row r="141">
          <cell r="C141" t="str">
            <v>1.8.4</v>
          </cell>
          <cell r="D141" t="str">
            <v>Услуги Заказчика</v>
          </cell>
          <cell r="E141" t="str">
            <v>051-1000438</v>
          </cell>
          <cell r="F141" t="str">
            <v/>
          </cell>
          <cell r="G141" t="str">
            <v/>
          </cell>
          <cell r="H141" t="str">
            <v/>
          </cell>
          <cell r="I141">
            <v>0</v>
          </cell>
          <cell r="J141">
            <v>0</v>
          </cell>
          <cell r="K141">
            <v>0.72</v>
          </cell>
          <cell r="L141">
            <v>0.72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</row>
        <row r="142">
          <cell r="C142" t="str">
            <v>1.9</v>
          </cell>
          <cell r="D142" t="str">
            <v>Региональная сеть передачи данных ООО "Газпром трансгаз-Кубань"</v>
          </cell>
          <cell r="E142" t="str">
            <v>051-1000440</v>
          </cell>
          <cell r="F142" t="str">
            <v/>
          </cell>
          <cell r="G142" t="str">
            <v/>
          </cell>
          <cell r="H142" t="str">
            <v>Прочие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2.0888524500000001</v>
          </cell>
          <cell r="Z142">
            <v>2.09</v>
          </cell>
          <cell r="AA142">
            <v>2.09</v>
          </cell>
          <cell r="AB142">
            <v>0</v>
          </cell>
          <cell r="AC142">
            <v>0</v>
          </cell>
          <cell r="AD142">
            <v>2.0888524500000001</v>
          </cell>
          <cell r="AE142">
            <v>2.0888524500000001</v>
          </cell>
          <cell r="AF142">
            <v>0</v>
          </cell>
          <cell r="AG142">
            <v>0</v>
          </cell>
          <cell r="AH142">
            <v>0</v>
          </cell>
          <cell r="AI142">
            <v>99.945093301</v>
          </cell>
        </row>
        <row r="143">
          <cell r="C143" t="str">
            <v>1.9.1</v>
          </cell>
          <cell r="D143" t="str">
            <v>Прочие, всего</v>
          </cell>
          <cell r="E143" t="str">
            <v>051-1000440</v>
          </cell>
          <cell r="F143" t="str">
            <v/>
          </cell>
          <cell r="G143" t="str">
            <v/>
          </cell>
          <cell r="H143" t="str">
            <v/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2.0888524500000001</v>
          </cell>
          <cell r="Z143">
            <v>2.09</v>
          </cell>
          <cell r="AA143">
            <v>2.09</v>
          </cell>
          <cell r="AB143">
            <v>0</v>
          </cell>
          <cell r="AC143">
            <v>0</v>
          </cell>
          <cell r="AD143">
            <v>2.0888524500000001</v>
          </cell>
          <cell r="AE143">
            <v>2.0888524500000001</v>
          </cell>
          <cell r="AF143">
            <v>0</v>
          </cell>
          <cell r="AG143">
            <v>0</v>
          </cell>
          <cell r="AH143">
            <v>0</v>
          </cell>
          <cell r="AI143">
            <v>99.945093301</v>
          </cell>
        </row>
        <row r="144">
          <cell r="C144" t="str">
            <v>1.9.2</v>
          </cell>
          <cell r="D144" t="str">
            <v>Проектные работы ПД/ПД, РД</v>
          </cell>
          <cell r="E144" t="str">
            <v>051-1000440</v>
          </cell>
          <cell r="F144" t="str">
            <v/>
          </cell>
          <cell r="G144" t="str">
            <v/>
          </cell>
          <cell r="H144" t="str">
            <v/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1.97</v>
          </cell>
          <cell r="AA144">
            <v>1.97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</row>
        <row r="145">
          <cell r="C145" t="str">
            <v>1.9.3</v>
          </cell>
          <cell r="D145" t="str">
            <v>Проектные работы (РД)</v>
          </cell>
          <cell r="E145" t="str">
            <v>051-1000440</v>
          </cell>
          <cell r="F145" t="str">
            <v/>
          </cell>
          <cell r="G145" t="str">
            <v/>
          </cell>
          <cell r="H145" t="str">
            <v/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1.9689183400000001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1.9689183400000001</v>
          </cell>
          <cell r="AE145">
            <v>1.9689183400000001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</row>
        <row r="146">
          <cell r="C146" t="str">
            <v>1.9.4</v>
          </cell>
          <cell r="D146" t="str">
            <v>Услуги Заказчика</v>
          </cell>
          <cell r="E146" t="str">
            <v>051-1000440</v>
          </cell>
          <cell r="F146" t="str">
            <v/>
          </cell>
          <cell r="G146" t="str">
            <v/>
          </cell>
          <cell r="H146" t="str">
            <v/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0.11993411</v>
          </cell>
          <cell r="Z146">
            <v>0.12</v>
          </cell>
          <cell r="AA146">
            <v>0.12</v>
          </cell>
          <cell r="AB146">
            <v>0</v>
          </cell>
          <cell r="AC146">
            <v>0</v>
          </cell>
          <cell r="AD146">
            <v>0.11993411</v>
          </cell>
          <cell r="AE146">
            <v>0.11993411</v>
          </cell>
          <cell r="AF146">
            <v>0</v>
          </cell>
          <cell r="AG146">
            <v>0</v>
          </cell>
          <cell r="AH146">
            <v>0</v>
          </cell>
          <cell r="AI146">
            <v>99.945091667</v>
          </cell>
        </row>
        <row r="147">
          <cell r="C147" t="str">
            <v>1.10</v>
          </cell>
          <cell r="D147" t="str">
            <v>Реконструкция КЛС газопровода Моздок-Казимагомед</v>
          </cell>
          <cell r="E147" t="str">
            <v>051-1000441</v>
          </cell>
          <cell r="F147" t="str">
            <v/>
          </cell>
          <cell r="G147" t="str">
            <v/>
          </cell>
          <cell r="H147" t="str">
            <v>Прочие</v>
          </cell>
          <cell r="I147">
            <v>0</v>
          </cell>
          <cell r="J147">
            <v>0</v>
          </cell>
          <cell r="K147">
            <v>98.26</v>
          </cell>
          <cell r="L147">
            <v>98.26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29.213843690000001</v>
          </cell>
          <cell r="Z147">
            <v>127.66</v>
          </cell>
          <cell r="AA147">
            <v>127.66</v>
          </cell>
          <cell r="AB147">
            <v>0</v>
          </cell>
          <cell r="AC147">
            <v>0</v>
          </cell>
          <cell r="AD147">
            <v>29.213843690000001</v>
          </cell>
          <cell r="AE147">
            <v>29.213843690000001</v>
          </cell>
          <cell r="AF147">
            <v>0</v>
          </cell>
          <cell r="AG147">
            <v>0</v>
          </cell>
          <cell r="AH147">
            <v>0</v>
          </cell>
          <cell r="AI147">
            <v>22.884101276999999</v>
          </cell>
        </row>
        <row r="148">
          <cell r="C148" t="str">
            <v>1.10.1</v>
          </cell>
          <cell r="D148" t="str">
            <v>Прочие, всего</v>
          </cell>
          <cell r="E148" t="str">
            <v>051-1000441</v>
          </cell>
          <cell r="F148" t="str">
            <v/>
          </cell>
          <cell r="G148" t="str">
            <v/>
          </cell>
          <cell r="H148" t="str">
            <v/>
          </cell>
          <cell r="I148">
            <v>0</v>
          </cell>
          <cell r="J148">
            <v>0</v>
          </cell>
          <cell r="K148">
            <v>98.26</v>
          </cell>
          <cell r="L148">
            <v>98.26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29.213843690000001</v>
          </cell>
          <cell r="Z148">
            <v>127.66</v>
          </cell>
          <cell r="AA148">
            <v>127.66</v>
          </cell>
          <cell r="AB148">
            <v>0</v>
          </cell>
          <cell r="AC148">
            <v>0</v>
          </cell>
          <cell r="AD148">
            <v>29.213843690000001</v>
          </cell>
          <cell r="AE148">
            <v>29.213843690000001</v>
          </cell>
          <cell r="AF148">
            <v>0</v>
          </cell>
          <cell r="AG148">
            <v>0</v>
          </cell>
          <cell r="AH148">
            <v>0</v>
          </cell>
          <cell r="AI148">
            <v>22.884101276999999</v>
          </cell>
        </row>
        <row r="149">
          <cell r="C149" t="str">
            <v>1.10.2</v>
          </cell>
          <cell r="D149" t="str">
            <v>Проектные работы (РД)</v>
          </cell>
          <cell r="E149" t="str">
            <v>051-1000441</v>
          </cell>
          <cell r="F149" t="str">
            <v/>
          </cell>
          <cell r="G149" t="str">
            <v/>
          </cell>
          <cell r="H149" t="str">
            <v/>
          </cell>
          <cell r="I149">
            <v>0</v>
          </cell>
          <cell r="J149">
            <v>0</v>
          </cell>
          <cell r="K149">
            <v>94.68</v>
          </cell>
          <cell r="L149">
            <v>94.68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27.524607830000001</v>
          </cell>
          <cell r="Z149">
            <v>122.28</v>
          </cell>
          <cell r="AA149">
            <v>122.28</v>
          </cell>
          <cell r="AB149">
            <v>0</v>
          </cell>
          <cell r="AC149">
            <v>0</v>
          </cell>
          <cell r="AD149">
            <v>27.524607830000001</v>
          </cell>
          <cell r="AE149">
            <v>27.524607830000001</v>
          </cell>
          <cell r="AF149">
            <v>0</v>
          </cell>
          <cell r="AG149">
            <v>0</v>
          </cell>
          <cell r="AH149">
            <v>0</v>
          </cell>
          <cell r="AI149">
            <v>22.509492827999999</v>
          </cell>
        </row>
        <row r="150">
          <cell r="C150" t="str">
            <v>1.10.3</v>
          </cell>
          <cell r="D150" t="str">
            <v>Услуги Заказчика</v>
          </cell>
          <cell r="E150" t="str">
            <v>051-1000441</v>
          </cell>
          <cell r="F150" t="str">
            <v/>
          </cell>
          <cell r="G150" t="str">
            <v/>
          </cell>
          <cell r="H150" t="str">
            <v/>
          </cell>
          <cell r="I150">
            <v>0</v>
          </cell>
          <cell r="J150">
            <v>0</v>
          </cell>
          <cell r="K150">
            <v>3.58</v>
          </cell>
          <cell r="L150">
            <v>3.58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1.6892358599999999</v>
          </cell>
          <cell r="Z150">
            <v>5.38</v>
          </cell>
          <cell r="AA150">
            <v>5.38</v>
          </cell>
          <cell r="AB150">
            <v>0</v>
          </cell>
          <cell r="AC150">
            <v>0</v>
          </cell>
          <cell r="AD150">
            <v>1.6892358599999999</v>
          </cell>
          <cell r="AE150">
            <v>1.6892358599999999</v>
          </cell>
          <cell r="AF150">
            <v>0</v>
          </cell>
          <cell r="AG150">
            <v>0</v>
          </cell>
          <cell r="AH150">
            <v>0</v>
          </cell>
          <cell r="AI150">
            <v>31.398436059000002</v>
          </cell>
        </row>
        <row r="151">
          <cell r="C151" t="str">
            <v>1.11</v>
          </cell>
          <cell r="D151" t="str">
            <v>Региональная сеть передачи данных ООО "Газпром трансгаз Самара"</v>
          </cell>
          <cell r="E151" t="str">
            <v>051-1000450</v>
          </cell>
          <cell r="F151" t="str">
            <v/>
          </cell>
          <cell r="G151" t="str">
            <v/>
          </cell>
          <cell r="H151" t="str">
            <v>Прочие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2.78958364</v>
          </cell>
          <cell r="Z151">
            <v>2.79</v>
          </cell>
          <cell r="AA151">
            <v>2.79</v>
          </cell>
          <cell r="AB151">
            <v>0</v>
          </cell>
          <cell r="AC151">
            <v>0</v>
          </cell>
          <cell r="AD151">
            <v>2.78958364</v>
          </cell>
          <cell r="AE151">
            <v>2.78958364</v>
          </cell>
          <cell r="AF151">
            <v>0</v>
          </cell>
          <cell r="AG151">
            <v>0</v>
          </cell>
          <cell r="AH151">
            <v>0</v>
          </cell>
          <cell r="AI151">
            <v>99.985076703000004</v>
          </cell>
        </row>
        <row r="152">
          <cell r="C152" t="str">
            <v>1.11.1</v>
          </cell>
          <cell r="D152" t="str">
            <v>Прочие, всего</v>
          </cell>
          <cell r="E152" t="str">
            <v>051-1000450</v>
          </cell>
          <cell r="F152" t="str">
            <v/>
          </cell>
          <cell r="G152" t="str">
            <v/>
          </cell>
          <cell r="H152" t="str">
            <v/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2.78958364</v>
          </cell>
          <cell r="Z152">
            <v>2.79</v>
          </cell>
          <cell r="AA152">
            <v>2.79</v>
          </cell>
          <cell r="AB152">
            <v>0</v>
          </cell>
          <cell r="AC152">
            <v>0</v>
          </cell>
          <cell r="AD152">
            <v>2.78958364</v>
          </cell>
          <cell r="AE152">
            <v>2.78958364</v>
          </cell>
          <cell r="AF152">
            <v>0</v>
          </cell>
          <cell r="AG152">
            <v>0</v>
          </cell>
          <cell r="AH152">
            <v>0</v>
          </cell>
          <cell r="AI152">
            <v>99.985076703000004</v>
          </cell>
        </row>
        <row r="153">
          <cell r="C153" t="str">
            <v>1.11.2</v>
          </cell>
          <cell r="D153" t="str">
            <v>Проектные работы (РД)</v>
          </cell>
          <cell r="E153" t="str">
            <v>051-1000450</v>
          </cell>
          <cell r="F153" t="str">
            <v/>
          </cell>
          <cell r="G153" t="str">
            <v/>
          </cell>
          <cell r="H153" t="str">
            <v/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2.62960752</v>
          </cell>
          <cell r="Z153">
            <v>2.63</v>
          </cell>
          <cell r="AA153">
            <v>2.63</v>
          </cell>
          <cell r="AB153">
            <v>0</v>
          </cell>
          <cell r="AC153">
            <v>0</v>
          </cell>
          <cell r="AD153">
            <v>2.62960752</v>
          </cell>
          <cell r="AE153">
            <v>2.62960752</v>
          </cell>
          <cell r="AF153">
            <v>0</v>
          </cell>
          <cell r="AG153">
            <v>0</v>
          </cell>
          <cell r="AH153">
            <v>0</v>
          </cell>
          <cell r="AI153">
            <v>99.985076805999995</v>
          </cell>
        </row>
        <row r="154">
          <cell r="C154" t="str">
            <v>1.11.3</v>
          </cell>
          <cell r="D154" t="str">
            <v>Услуги Заказчика</v>
          </cell>
          <cell r="E154" t="str">
            <v>051-1000450</v>
          </cell>
          <cell r="F154" t="str">
            <v/>
          </cell>
          <cell r="G154" t="str">
            <v/>
          </cell>
          <cell r="H154" t="str">
            <v/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0.15997612</v>
          </cell>
          <cell r="Z154">
            <v>0.16</v>
          </cell>
          <cell r="AA154">
            <v>0.16</v>
          </cell>
          <cell r="AB154">
            <v>0</v>
          </cell>
          <cell r="AC154">
            <v>0</v>
          </cell>
          <cell r="AD154">
            <v>0.15997612</v>
          </cell>
          <cell r="AE154">
            <v>0.15997612</v>
          </cell>
          <cell r="AF154">
            <v>0</v>
          </cell>
          <cell r="AG154">
            <v>0</v>
          </cell>
          <cell r="AH154">
            <v>0</v>
          </cell>
          <cell r="AI154">
            <v>99.985074999999995</v>
          </cell>
        </row>
        <row r="155">
          <cell r="C155" t="str">
            <v>1.12</v>
          </cell>
          <cell r="D155" t="str">
            <v>Региональная сеть передачи данных ООО "Газпром трансгаз Ставрополь"</v>
          </cell>
          <cell r="E155" t="str">
            <v>051-1000455</v>
          </cell>
          <cell r="F155" t="str">
            <v/>
          </cell>
          <cell r="G155" t="str">
            <v/>
          </cell>
          <cell r="H155" t="str">
            <v>Прочие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3.2212736899999999</v>
          </cell>
          <cell r="Z155">
            <v>3.22</v>
          </cell>
          <cell r="AA155">
            <v>3.22</v>
          </cell>
          <cell r="AB155">
            <v>0</v>
          </cell>
          <cell r="AC155">
            <v>0</v>
          </cell>
          <cell r="AD155">
            <v>3.2212736899999999</v>
          </cell>
          <cell r="AE155">
            <v>3.2212736899999999</v>
          </cell>
          <cell r="AF155">
            <v>0</v>
          </cell>
          <cell r="AG155">
            <v>0</v>
          </cell>
          <cell r="AH155">
            <v>0</v>
          </cell>
          <cell r="AI155">
            <v>100.03955559000001</v>
          </cell>
        </row>
        <row r="156">
          <cell r="C156" t="str">
            <v>1.12.1</v>
          </cell>
          <cell r="D156" t="str">
            <v>Прочие, всего</v>
          </cell>
          <cell r="E156" t="str">
            <v>051-1000455</v>
          </cell>
          <cell r="F156" t="str">
            <v/>
          </cell>
          <cell r="G156" t="str">
            <v/>
          </cell>
          <cell r="H156" t="str">
            <v/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3.2212736899999999</v>
          </cell>
          <cell r="Z156">
            <v>3.22</v>
          </cell>
          <cell r="AA156">
            <v>3.22</v>
          </cell>
          <cell r="AB156">
            <v>0</v>
          </cell>
          <cell r="AC156">
            <v>0</v>
          </cell>
          <cell r="AD156">
            <v>3.2212736899999999</v>
          </cell>
          <cell r="AE156">
            <v>3.2212736899999999</v>
          </cell>
          <cell r="AF156">
            <v>0</v>
          </cell>
          <cell r="AG156">
            <v>0</v>
          </cell>
          <cell r="AH156">
            <v>0</v>
          </cell>
          <cell r="AI156">
            <v>100.03955559000001</v>
          </cell>
        </row>
        <row r="157">
          <cell r="C157" t="str">
            <v>1.12.2</v>
          </cell>
          <cell r="D157" t="str">
            <v>Проектные работы ПД/ПД, РД</v>
          </cell>
          <cell r="E157" t="str">
            <v>051-1000455</v>
          </cell>
          <cell r="F157" t="str">
            <v/>
          </cell>
          <cell r="G157" t="str">
            <v/>
          </cell>
          <cell r="H157" t="str">
            <v/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3.03</v>
          </cell>
          <cell r="AA157">
            <v>3.03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</row>
        <row r="158">
          <cell r="C158" t="str">
            <v>1.12.3</v>
          </cell>
          <cell r="D158" t="str">
            <v>Проектные работы (РД)</v>
          </cell>
          <cell r="E158" t="str">
            <v>051-1000455</v>
          </cell>
          <cell r="F158" t="str">
            <v/>
          </cell>
          <cell r="G158" t="str">
            <v/>
          </cell>
          <cell r="H158" t="str">
            <v/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3.0312736899999999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3.0312736899999999</v>
          </cell>
          <cell r="AE158">
            <v>3.0312736899999999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</row>
        <row r="159">
          <cell r="C159" t="str">
            <v>1.12.4</v>
          </cell>
          <cell r="D159" t="str">
            <v>Услуги Заказчика</v>
          </cell>
          <cell r="E159" t="str">
            <v>051-1000455</v>
          </cell>
          <cell r="F159" t="str">
            <v/>
          </cell>
          <cell r="G159" t="str">
            <v/>
          </cell>
          <cell r="H159" t="str">
            <v/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0.19</v>
          </cell>
          <cell r="Z159">
            <v>0.19</v>
          </cell>
          <cell r="AA159">
            <v>0.19</v>
          </cell>
          <cell r="AB159">
            <v>0</v>
          </cell>
          <cell r="AC159">
            <v>0</v>
          </cell>
          <cell r="AD159">
            <v>0.19</v>
          </cell>
          <cell r="AE159">
            <v>0.19</v>
          </cell>
          <cell r="AF159">
            <v>0</v>
          </cell>
          <cell r="AG159">
            <v>0</v>
          </cell>
          <cell r="AH159">
            <v>0</v>
          </cell>
          <cell r="AI159">
            <v>100</v>
          </cell>
        </row>
        <row r="160">
          <cell r="C160" t="str">
            <v>1.13</v>
          </cell>
          <cell r="D160" t="str">
            <v>Региональная сеть передачи данных ООО "Газпром трансгаз Сургут"</v>
          </cell>
          <cell r="E160" t="str">
            <v>051-1000458</v>
          </cell>
          <cell r="F160" t="str">
            <v/>
          </cell>
          <cell r="G160" t="str">
            <v/>
          </cell>
          <cell r="H160" t="str">
            <v>Прочие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3.43496559</v>
          </cell>
          <cell r="Z160">
            <v>3.44</v>
          </cell>
          <cell r="AA160">
            <v>3.44</v>
          </cell>
          <cell r="AB160">
            <v>0</v>
          </cell>
          <cell r="AC160">
            <v>0</v>
          </cell>
          <cell r="AD160">
            <v>3.43496559</v>
          </cell>
          <cell r="AE160">
            <v>3.43496559</v>
          </cell>
          <cell r="AF160">
            <v>0</v>
          </cell>
          <cell r="AG160">
            <v>0</v>
          </cell>
          <cell r="AH160">
            <v>0</v>
          </cell>
          <cell r="AI160">
            <v>99.853650872000003</v>
          </cell>
        </row>
        <row r="161">
          <cell r="C161" t="str">
            <v>1.13.1</v>
          </cell>
          <cell r="D161" t="str">
            <v>Прочие, всего</v>
          </cell>
          <cell r="E161" t="str">
            <v>051-1000458</v>
          </cell>
          <cell r="F161" t="str">
            <v/>
          </cell>
          <cell r="G161" t="str">
            <v/>
          </cell>
          <cell r="H161" t="str">
            <v/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3.43496559</v>
          </cell>
          <cell r="Z161">
            <v>3.44</v>
          </cell>
          <cell r="AA161">
            <v>3.44</v>
          </cell>
          <cell r="AB161">
            <v>0</v>
          </cell>
          <cell r="AC161">
            <v>0</v>
          </cell>
          <cell r="AD161">
            <v>3.43496559</v>
          </cell>
          <cell r="AE161">
            <v>3.43496559</v>
          </cell>
          <cell r="AF161">
            <v>0</v>
          </cell>
          <cell r="AG161">
            <v>0</v>
          </cell>
          <cell r="AH161">
            <v>0</v>
          </cell>
          <cell r="AI161">
            <v>99.853650872000003</v>
          </cell>
        </row>
        <row r="162">
          <cell r="C162" t="str">
            <v>1.13.2</v>
          </cell>
          <cell r="D162" t="str">
            <v>Проектные работы ПД/ПД, РД</v>
          </cell>
          <cell r="E162" t="str">
            <v>051-1000458</v>
          </cell>
          <cell r="F162" t="str">
            <v/>
          </cell>
          <cell r="G162" t="str">
            <v/>
          </cell>
          <cell r="H162" t="str">
            <v/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3.24</v>
          </cell>
          <cell r="AA162">
            <v>3.24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</row>
        <row r="163">
          <cell r="C163" t="str">
            <v>1.13.3</v>
          </cell>
          <cell r="D163" t="str">
            <v>Проектные работы (РД)</v>
          </cell>
          <cell r="E163" t="str">
            <v>051-1000458</v>
          </cell>
          <cell r="F163" t="str">
            <v/>
          </cell>
          <cell r="G163" t="str">
            <v/>
          </cell>
          <cell r="H163" t="str">
            <v/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3.23525829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3.23525829</v>
          </cell>
          <cell r="AE163">
            <v>3.23525829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</row>
        <row r="164">
          <cell r="C164" t="str">
            <v>1.13.4</v>
          </cell>
          <cell r="D164" t="str">
            <v>Услуги Заказчика</v>
          </cell>
          <cell r="E164" t="str">
            <v>051-1000458</v>
          </cell>
          <cell r="F164" t="str">
            <v/>
          </cell>
          <cell r="G164" t="str">
            <v/>
          </cell>
          <cell r="H164" t="str">
            <v/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0.1997073</v>
          </cell>
          <cell r="Z164">
            <v>0.2</v>
          </cell>
          <cell r="AA164">
            <v>0.2</v>
          </cell>
          <cell r="AB164">
            <v>0</v>
          </cell>
          <cell r="AC164">
            <v>0</v>
          </cell>
          <cell r="AD164">
            <v>0.1997073</v>
          </cell>
          <cell r="AE164">
            <v>0.1997073</v>
          </cell>
          <cell r="AF164">
            <v>0</v>
          </cell>
          <cell r="AG164">
            <v>0</v>
          </cell>
          <cell r="AH164">
            <v>0</v>
          </cell>
          <cell r="AI164">
            <v>99.853650000000002</v>
          </cell>
        </row>
        <row r="165">
          <cell r="C165" t="str">
            <v>1.14</v>
          </cell>
          <cell r="D165" t="str">
            <v>Региональная сеть передачи данных ООО "Газпром трансгаз Уфа"</v>
          </cell>
          <cell r="E165" t="str">
            <v>051-1000462</v>
          </cell>
          <cell r="F165" t="str">
            <v/>
          </cell>
          <cell r="G165" t="str">
            <v/>
          </cell>
          <cell r="H165" t="str">
            <v>Прочие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7.5625878599999998</v>
          </cell>
          <cell r="Z165">
            <v>7.56</v>
          </cell>
          <cell r="AA165">
            <v>7.56</v>
          </cell>
          <cell r="AB165">
            <v>0</v>
          </cell>
          <cell r="AC165">
            <v>0</v>
          </cell>
          <cell r="AD165">
            <v>7.5625878599999998</v>
          </cell>
          <cell r="AE165">
            <v>7.5625878599999998</v>
          </cell>
          <cell r="AF165">
            <v>0</v>
          </cell>
          <cell r="AG165">
            <v>0</v>
          </cell>
          <cell r="AH165">
            <v>0</v>
          </cell>
          <cell r="AI165">
            <v>100.034230952</v>
          </cell>
        </row>
        <row r="166">
          <cell r="C166" t="str">
            <v>1.14.1</v>
          </cell>
          <cell r="D166" t="str">
            <v>Прочие, всего</v>
          </cell>
          <cell r="E166" t="str">
            <v>051-1000462</v>
          </cell>
          <cell r="F166" t="str">
            <v/>
          </cell>
          <cell r="G166" t="str">
            <v/>
          </cell>
          <cell r="H166" t="str">
            <v/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7.5625878599999998</v>
          </cell>
          <cell r="Z166">
            <v>7.56</v>
          </cell>
          <cell r="AA166">
            <v>7.56</v>
          </cell>
          <cell r="AB166">
            <v>0</v>
          </cell>
          <cell r="AC166">
            <v>0</v>
          </cell>
          <cell r="AD166">
            <v>7.5625878599999998</v>
          </cell>
          <cell r="AE166">
            <v>7.5625878599999998</v>
          </cell>
          <cell r="AF166">
            <v>0</v>
          </cell>
          <cell r="AG166">
            <v>0</v>
          </cell>
          <cell r="AH166">
            <v>0</v>
          </cell>
          <cell r="AI166">
            <v>100.034230952</v>
          </cell>
        </row>
        <row r="167">
          <cell r="C167" t="str">
            <v>1.14.2</v>
          </cell>
          <cell r="D167" t="str">
            <v>Проектные работы (РД)</v>
          </cell>
          <cell r="E167" t="str">
            <v>051-1000462</v>
          </cell>
          <cell r="F167" t="str">
            <v/>
          </cell>
          <cell r="G167" t="str">
            <v/>
          </cell>
          <cell r="H167" t="str">
            <v/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7.1225878600000003</v>
          </cell>
          <cell r="Z167">
            <v>7.12</v>
          </cell>
          <cell r="AA167">
            <v>7.12</v>
          </cell>
          <cell r="AB167">
            <v>0</v>
          </cell>
          <cell r="AC167">
            <v>0</v>
          </cell>
          <cell r="AD167">
            <v>7.1225878600000003</v>
          </cell>
          <cell r="AE167">
            <v>7.1225878600000003</v>
          </cell>
          <cell r="AF167">
            <v>0</v>
          </cell>
          <cell r="AG167">
            <v>0</v>
          </cell>
          <cell r="AH167">
            <v>0</v>
          </cell>
          <cell r="AI167">
            <v>100.036346348</v>
          </cell>
        </row>
        <row r="168">
          <cell r="C168" t="str">
            <v>1.14.3</v>
          </cell>
          <cell r="D168" t="str">
            <v>Услуги Заказчика</v>
          </cell>
          <cell r="E168" t="str">
            <v>051-1000462</v>
          </cell>
          <cell r="F168" t="str">
            <v/>
          </cell>
          <cell r="G168" t="str">
            <v/>
          </cell>
          <cell r="H168" t="str">
            <v/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0.44</v>
          </cell>
          <cell r="Z168">
            <v>0.44</v>
          </cell>
          <cell r="AA168">
            <v>0.44</v>
          </cell>
          <cell r="AB168">
            <v>0</v>
          </cell>
          <cell r="AC168">
            <v>0</v>
          </cell>
          <cell r="AD168">
            <v>0.44</v>
          </cell>
          <cell r="AE168">
            <v>0.44</v>
          </cell>
          <cell r="AF168">
            <v>0</v>
          </cell>
          <cell r="AG168">
            <v>0</v>
          </cell>
          <cell r="AH168">
            <v>0</v>
          </cell>
          <cell r="AI168">
            <v>100</v>
          </cell>
        </row>
        <row r="169">
          <cell r="C169" t="str">
            <v>1.15</v>
          </cell>
          <cell r="D169" t="str">
            <v>Региональная сеть передачи данных ООО "Газпром трансгаз Ухта"</v>
          </cell>
          <cell r="E169" t="str">
            <v>051-1000464</v>
          </cell>
          <cell r="F169" t="str">
            <v/>
          </cell>
          <cell r="G169" t="str">
            <v/>
          </cell>
          <cell r="H169" t="str">
            <v>Прочие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4.5996402400000003</v>
          </cell>
          <cell r="Z169">
            <v>4.5999999999999996</v>
          </cell>
          <cell r="AA169">
            <v>4.5999999999999996</v>
          </cell>
          <cell r="AB169">
            <v>0</v>
          </cell>
          <cell r="AC169">
            <v>0</v>
          </cell>
          <cell r="AD169">
            <v>4.5996402400000003</v>
          </cell>
          <cell r="AE169">
            <v>4.5996402400000003</v>
          </cell>
          <cell r="AF169">
            <v>0</v>
          </cell>
          <cell r="AG169">
            <v>0</v>
          </cell>
          <cell r="AH169">
            <v>0</v>
          </cell>
          <cell r="AI169">
            <v>99.992179129999997</v>
          </cell>
        </row>
        <row r="170">
          <cell r="C170" t="str">
            <v>1.15.1</v>
          </cell>
          <cell r="D170" t="str">
            <v>Прочие, всего</v>
          </cell>
          <cell r="E170" t="str">
            <v>051-1000464</v>
          </cell>
          <cell r="F170" t="str">
            <v/>
          </cell>
          <cell r="G170" t="str">
            <v/>
          </cell>
          <cell r="H170" t="str">
            <v/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4.5996402400000003</v>
          </cell>
          <cell r="Z170">
            <v>4.5999999999999996</v>
          </cell>
          <cell r="AA170">
            <v>4.5999999999999996</v>
          </cell>
          <cell r="AB170">
            <v>0</v>
          </cell>
          <cell r="AC170">
            <v>0</v>
          </cell>
          <cell r="AD170">
            <v>4.5996402400000003</v>
          </cell>
          <cell r="AE170">
            <v>4.5996402400000003</v>
          </cell>
          <cell r="AF170">
            <v>0</v>
          </cell>
          <cell r="AG170">
            <v>0</v>
          </cell>
          <cell r="AH170">
            <v>0</v>
          </cell>
          <cell r="AI170">
            <v>99.992179129999997</v>
          </cell>
        </row>
        <row r="171">
          <cell r="C171" t="str">
            <v>1.15.2</v>
          </cell>
          <cell r="D171" t="str">
            <v>Проектные работы ПД/ПД, РД</v>
          </cell>
          <cell r="E171" t="str">
            <v>051-1000464</v>
          </cell>
          <cell r="F171" t="str">
            <v/>
          </cell>
          <cell r="G171" t="str">
            <v/>
          </cell>
          <cell r="H171" t="str">
            <v/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4.33</v>
          </cell>
          <cell r="AA171">
            <v>4.33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</row>
        <row r="172">
          <cell r="C172" t="str">
            <v>1.15.3</v>
          </cell>
          <cell r="D172" t="str">
            <v>Проектные работы (РД)</v>
          </cell>
          <cell r="E172" t="str">
            <v>051-1000464</v>
          </cell>
          <cell r="F172" t="str">
            <v/>
          </cell>
          <cell r="G172" t="str">
            <v/>
          </cell>
          <cell r="H172" t="str">
            <v/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4.3296613600000002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4.3296613600000002</v>
          </cell>
          <cell r="AE172">
            <v>4.3296613600000002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</row>
        <row r="173">
          <cell r="C173" t="str">
            <v>1.15.4</v>
          </cell>
          <cell r="D173" t="str">
            <v>Услуги Заказчика</v>
          </cell>
          <cell r="E173" t="str">
            <v>051-1000464</v>
          </cell>
          <cell r="F173" t="str">
            <v/>
          </cell>
          <cell r="G173" t="str">
            <v/>
          </cell>
          <cell r="H173" t="str">
            <v/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0.26997887999999998</v>
          </cell>
          <cell r="Z173">
            <v>0.27</v>
          </cell>
          <cell r="AA173">
            <v>0.27</v>
          </cell>
          <cell r="AB173">
            <v>0</v>
          </cell>
          <cell r="AC173">
            <v>0</v>
          </cell>
          <cell r="AD173">
            <v>0.26997887999999998</v>
          </cell>
          <cell r="AE173">
            <v>0.26997887999999998</v>
          </cell>
          <cell r="AF173">
            <v>0</v>
          </cell>
          <cell r="AG173">
            <v>0</v>
          </cell>
          <cell r="AH173">
            <v>0</v>
          </cell>
          <cell r="AI173">
            <v>99.992177777999999</v>
          </cell>
        </row>
        <row r="174">
          <cell r="C174" t="str">
            <v>1.16</v>
          </cell>
          <cell r="D174" t="str">
            <v>Мультисервисная сеть ООО "Газпром трансгаз Югорск"</v>
          </cell>
          <cell r="E174" t="str">
            <v>051-1000469</v>
          </cell>
          <cell r="F174" t="str">
            <v/>
          </cell>
          <cell r="G174" t="str">
            <v/>
          </cell>
          <cell r="H174" t="str">
            <v>Прочие</v>
          </cell>
          <cell r="I174">
            <v>0</v>
          </cell>
          <cell r="J174">
            <v>0</v>
          </cell>
          <cell r="K174">
            <v>95.17</v>
          </cell>
          <cell r="L174">
            <v>95.17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26.523252429999999</v>
          </cell>
          <cell r="Z174">
            <v>121.66</v>
          </cell>
          <cell r="AA174">
            <v>121.66</v>
          </cell>
          <cell r="AB174">
            <v>0</v>
          </cell>
          <cell r="AC174">
            <v>0</v>
          </cell>
          <cell r="AD174">
            <v>26.523252429999999</v>
          </cell>
          <cell r="AE174">
            <v>26.523252429999999</v>
          </cell>
          <cell r="AF174">
            <v>0</v>
          </cell>
          <cell r="AG174">
            <v>0</v>
          </cell>
          <cell r="AH174">
            <v>0</v>
          </cell>
          <cell r="AI174">
            <v>21.801128085999999</v>
          </cell>
        </row>
        <row r="175">
          <cell r="C175" t="str">
            <v>1.16.1</v>
          </cell>
          <cell r="D175" t="str">
            <v>Прочие, всего</v>
          </cell>
          <cell r="E175" t="str">
            <v>051-1000469</v>
          </cell>
          <cell r="F175" t="str">
            <v/>
          </cell>
          <cell r="G175" t="str">
            <v/>
          </cell>
          <cell r="H175" t="str">
            <v/>
          </cell>
          <cell r="I175">
            <v>0</v>
          </cell>
          <cell r="J175">
            <v>0</v>
          </cell>
          <cell r="K175">
            <v>95.17</v>
          </cell>
          <cell r="L175">
            <v>95.17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26.523252429999999</v>
          </cell>
          <cell r="Z175">
            <v>121.66</v>
          </cell>
          <cell r="AA175">
            <v>121.66</v>
          </cell>
          <cell r="AB175">
            <v>0</v>
          </cell>
          <cell r="AC175">
            <v>0</v>
          </cell>
          <cell r="AD175">
            <v>26.523252429999999</v>
          </cell>
          <cell r="AE175">
            <v>26.523252429999999</v>
          </cell>
          <cell r="AF175">
            <v>0</v>
          </cell>
          <cell r="AG175">
            <v>0</v>
          </cell>
          <cell r="AH175">
            <v>0</v>
          </cell>
          <cell r="AI175">
            <v>21.801128085999999</v>
          </cell>
        </row>
        <row r="176">
          <cell r="C176" t="str">
            <v>1.16.2</v>
          </cell>
          <cell r="D176" t="str">
            <v>Проектные работы (РД)</v>
          </cell>
          <cell r="E176" t="str">
            <v>051-1000469</v>
          </cell>
          <cell r="F176" t="str">
            <v/>
          </cell>
          <cell r="G176" t="str">
            <v/>
          </cell>
          <cell r="H176" t="str">
            <v/>
          </cell>
          <cell r="I176">
            <v>0</v>
          </cell>
          <cell r="J176">
            <v>0</v>
          </cell>
          <cell r="K176">
            <v>91.7</v>
          </cell>
          <cell r="L176">
            <v>91.7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24.984224220000002</v>
          </cell>
          <cell r="Z176">
            <v>116.65</v>
          </cell>
          <cell r="AA176">
            <v>116.65</v>
          </cell>
          <cell r="AB176">
            <v>0</v>
          </cell>
          <cell r="AC176">
            <v>0</v>
          </cell>
          <cell r="AD176">
            <v>24.984224220000002</v>
          </cell>
          <cell r="AE176">
            <v>24.984224220000002</v>
          </cell>
          <cell r="AF176">
            <v>0</v>
          </cell>
          <cell r="AG176">
            <v>0</v>
          </cell>
          <cell r="AH176">
            <v>0</v>
          </cell>
          <cell r="AI176">
            <v>21.418109060999999</v>
          </cell>
        </row>
        <row r="177">
          <cell r="C177" t="str">
            <v>1.16.3</v>
          </cell>
          <cell r="D177" t="str">
            <v>Услуги Заказчика</v>
          </cell>
          <cell r="E177" t="str">
            <v>051-1000469</v>
          </cell>
          <cell r="F177" t="str">
            <v/>
          </cell>
          <cell r="G177" t="str">
            <v/>
          </cell>
          <cell r="H177" t="str">
            <v/>
          </cell>
          <cell r="I177">
            <v>0</v>
          </cell>
          <cell r="J177">
            <v>0</v>
          </cell>
          <cell r="K177">
            <v>3.47</v>
          </cell>
          <cell r="L177">
            <v>3.47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1.5390282099999999</v>
          </cell>
          <cell r="Z177">
            <v>5.01</v>
          </cell>
          <cell r="AA177">
            <v>5.01</v>
          </cell>
          <cell r="AB177">
            <v>0</v>
          </cell>
          <cell r="AC177">
            <v>0</v>
          </cell>
          <cell r="AD177">
            <v>1.5390282099999999</v>
          </cell>
          <cell r="AE177">
            <v>1.5390282099999999</v>
          </cell>
          <cell r="AF177">
            <v>0</v>
          </cell>
          <cell r="AG177">
            <v>0</v>
          </cell>
          <cell r="AH177">
            <v>0</v>
          </cell>
          <cell r="AI177">
            <v>30.719125947999999</v>
          </cell>
        </row>
        <row r="178">
          <cell r="C178" t="str">
            <v>1.17</v>
          </cell>
          <cell r="D178" t="str">
            <v>Реконструкция ГИС "Долгодеревенская" МГ "Челябинск-Петровск" ООО "Газпром трансгаз Екатеринбург"</v>
          </cell>
          <cell r="E178" t="str">
            <v>051-1000485</v>
          </cell>
          <cell r="F178" t="str">
            <v/>
          </cell>
          <cell r="G178" t="str">
            <v/>
          </cell>
          <cell r="H178" t="str">
            <v>Прочие</v>
          </cell>
          <cell r="I178">
            <v>0</v>
          </cell>
          <cell r="J178">
            <v>0</v>
          </cell>
          <cell r="K178">
            <v>10.3</v>
          </cell>
          <cell r="L178">
            <v>10.3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1.41301254</v>
          </cell>
          <cell r="Z178">
            <v>8.7100000000000009</v>
          </cell>
          <cell r="AA178">
            <v>8.7100000000000009</v>
          </cell>
          <cell r="AB178">
            <v>3</v>
          </cell>
          <cell r="AC178">
            <v>0</v>
          </cell>
          <cell r="AD178">
            <v>1.41301254</v>
          </cell>
          <cell r="AE178">
            <v>1.41301254</v>
          </cell>
          <cell r="AF178">
            <v>0</v>
          </cell>
          <cell r="AG178">
            <v>0</v>
          </cell>
          <cell r="AH178">
            <v>0</v>
          </cell>
          <cell r="AI178">
            <v>16.222876463999999</v>
          </cell>
        </row>
        <row r="179">
          <cell r="C179" t="str">
            <v>1.17.1</v>
          </cell>
          <cell r="D179" t="str">
            <v>Прочие, всего</v>
          </cell>
          <cell r="E179" t="str">
            <v>051-1000485</v>
          </cell>
          <cell r="F179" t="str">
            <v/>
          </cell>
          <cell r="G179" t="str">
            <v/>
          </cell>
          <cell r="H179" t="str">
            <v/>
          </cell>
          <cell r="I179">
            <v>0</v>
          </cell>
          <cell r="J179">
            <v>0</v>
          </cell>
          <cell r="K179">
            <v>10.3</v>
          </cell>
          <cell r="L179">
            <v>10.3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1.41301254</v>
          </cell>
          <cell r="Z179">
            <v>8.7100000000000009</v>
          </cell>
          <cell r="AA179">
            <v>8.7100000000000009</v>
          </cell>
          <cell r="AB179">
            <v>3</v>
          </cell>
          <cell r="AC179">
            <v>0</v>
          </cell>
          <cell r="AD179">
            <v>1.41301254</v>
          </cell>
          <cell r="AE179">
            <v>1.41301254</v>
          </cell>
          <cell r="AF179">
            <v>0</v>
          </cell>
          <cell r="AG179">
            <v>0</v>
          </cell>
          <cell r="AH179">
            <v>0</v>
          </cell>
          <cell r="AI179">
            <v>16.222876463999999</v>
          </cell>
        </row>
        <row r="180">
          <cell r="C180" t="str">
            <v>1.17.2</v>
          </cell>
          <cell r="D180" t="str">
            <v>Проектные работы ПД/ПД, РД</v>
          </cell>
          <cell r="E180" t="str">
            <v>051-1000485</v>
          </cell>
          <cell r="F180" t="str">
            <v/>
          </cell>
          <cell r="G180" t="str">
            <v/>
          </cell>
          <cell r="H180" t="str">
            <v/>
          </cell>
          <cell r="I180">
            <v>0</v>
          </cell>
          <cell r="J180">
            <v>0</v>
          </cell>
          <cell r="K180">
            <v>6.92</v>
          </cell>
          <cell r="L180">
            <v>6.92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1.2730125400000001</v>
          </cell>
          <cell r="Z180">
            <v>5.3</v>
          </cell>
          <cell r="AA180">
            <v>5.3</v>
          </cell>
          <cell r="AB180">
            <v>0</v>
          </cell>
          <cell r="AC180">
            <v>0</v>
          </cell>
          <cell r="AD180">
            <v>1.2730125400000001</v>
          </cell>
          <cell r="AE180">
            <v>1.2730125400000001</v>
          </cell>
          <cell r="AF180">
            <v>0</v>
          </cell>
          <cell r="AG180">
            <v>0</v>
          </cell>
          <cell r="AH180">
            <v>0</v>
          </cell>
          <cell r="AI180">
            <v>24.019104528</v>
          </cell>
        </row>
        <row r="181">
          <cell r="C181" t="str">
            <v>1.17.3</v>
          </cell>
          <cell r="D181" t="str">
            <v>Экспертиза (ПИР)</v>
          </cell>
          <cell r="E181" t="str">
            <v>051-1000485</v>
          </cell>
          <cell r="F181" t="str">
            <v/>
          </cell>
          <cell r="G181" t="str">
            <v/>
          </cell>
          <cell r="H181" t="str">
            <v/>
          </cell>
          <cell r="I181">
            <v>0</v>
          </cell>
          <cell r="J181">
            <v>0</v>
          </cell>
          <cell r="K181">
            <v>3</v>
          </cell>
          <cell r="L181">
            <v>3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3</v>
          </cell>
          <cell r="AA181">
            <v>3</v>
          </cell>
          <cell r="AB181">
            <v>3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</row>
        <row r="182">
          <cell r="C182" t="str">
            <v>1.17.4</v>
          </cell>
          <cell r="D182" t="str">
            <v>Услуги Заказчика</v>
          </cell>
          <cell r="E182" t="str">
            <v>051-1000485</v>
          </cell>
          <cell r="F182" t="str">
            <v/>
          </cell>
          <cell r="G182" t="str">
            <v/>
          </cell>
          <cell r="H182" t="str">
            <v/>
          </cell>
          <cell r="I182">
            <v>0</v>
          </cell>
          <cell r="J182">
            <v>0</v>
          </cell>
          <cell r="K182">
            <v>0.38</v>
          </cell>
          <cell r="L182">
            <v>0.38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0.14000000000000001</v>
          </cell>
          <cell r="Z182">
            <v>0.41</v>
          </cell>
          <cell r="AA182">
            <v>0.41</v>
          </cell>
          <cell r="AB182">
            <v>0</v>
          </cell>
          <cell r="AC182">
            <v>0</v>
          </cell>
          <cell r="AD182">
            <v>0.14000000000000001</v>
          </cell>
          <cell r="AE182">
            <v>0.14000000000000001</v>
          </cell>
          <cell r="AF182">
            <v>0</v>
          </cell>
          <cell r="AG182">
            <v>0</v>
          </cell>
          <cell r="AH182">
            <v>0</v>
          </cell>
          <cell r="AI182">
            <v>34.146341462999999</v>
          </cell>
        </row>
        <row r="183">
          <cell r="C183" t="str">
            <v>1.18</v>
          </cell>
          <cell r="D183" t="str">
            <v>Реконструкция систем качества газа на ГРС ООО "Газпром трансгаз Махачкала"</v>
          </cell>
          <cell r="E183" t="str">
            <v>051-1000490</v>
          </cell>
          <cell r="F183" t="str">
            <v/>
          </cell>
          <cell r="G183" t="str">
            <v/>
          </cell>
          <cell r="H183" t="str">
            <v>Прочие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1.2609263399999999</v>
          </cell>
          <cell r="Z183">
            <v>1.26</v>
          </cell>
          <cell r="AA183">
            <v>1.26</v>
          </cell>
          <cell r="AB183">
            <v>0</v>
          </cell>
          <cell r="AC183">
            <v>0</v>
          </cell>
          <cell r="AD183">
            <v>1.2609263399999999</v>
          </cell>
          <cell r="AE183">
            <v>1.2609263399999999</v>
          </cell>
          <cell r="AF183">
            <v>0</v>
          </cell>
          <cell r="AG183">
            <v>0</v>
          </cell>
          <cell r="AH183">
            <v>0</v>
          </cell>
          <cell r="AI183">
            <v>100.07351904799999</v>
          </cell>
        </row>
        <row r="184">
          <cell r="C184" t="str">
            <v>1.18.1</v>
          </cell>
          <cell r="D184" t="str">
            <v>Прочие, всего</v>
          </cell>
          <cell r="E184" t="str">
            <v>051-1000490</v>
          </cell>
          <cell r="F184" t="str">
            <v/>
          </cell>
          <cell r="G184" t="str">
            <v/>
          </cell>
          <cell r="H184" t="str">
            <v/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1.2609263399999999</v>
          </cell>
          <cell r="Z184">
            <v>1.26</v>
          </cell>
          <cell r="AA184">
            <v>1.26</v>
          </cell>
          <cell r="AB184">
            <v>0</v>
          </cell>
          <cell r="AC184">
            <v>0</v>
          </cell>
          <cell r="AD184">
            <v>1.2609263399999999</v>
          </cell>
          <cell r="AE184">
            <v>1.2609263399999999</v>
          </cell>
          <cell r="AF184">
            <v>0</v>
          </cell>
          <cell r="AG184">
            <v>0</v>
          </cell>
          <cell r="AH184">
            <v>0</v>
          </cell>
          <cell r="AI184">
            <v>100.07351904799999</v>
          </cell>
        </row>
        <row r="185">
          <cell r="C185" t="str">
            <v>1.18.2</v>
          </cell>
          <cell r="D185" t="str">
            <v>Проектные работы (РД)</v>
          </cell>
          <cell r="E185" t="str">
            <v>051-1000490</v>
          </cell>
          <cell r="F185" t="str">
            <v/>
          </cell>
          <cell r="G185" t="str">
            <v/>
          </cell>
          <cell r="H185" t="str">
            <v/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1.2005151599999999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1.2005151599999999</v>
          </cell>
          <cell r="AE185">
            <v>1.2005151599999999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</row>
        <row r="186">
          <cell r="C186" t="str">
            <v>1.18.3</v>
          </cell>
          <cell r="D186" t="str">
            <v>Услуги Заказчика</v>
          </cell>
          <cell r="E186" t="str">
            <v>051-1000490</v>
          </cell>
          <cell r="F186" t="str">
            <v/>
          </cell>
          <cell r="G186" t="str">
            <v/>
          </cell>
          <cell r="H186" t="str">
            <v/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6.0411180000000002E-2</v>
          </cell>
          <cell r="Z186">
            <v>0.06</v>
          </cell>
          <cell r="AA186">
            <v>0.06</v>
          </cell>
          <cell r="AB186">
            <v>0</v>
          </cell>
          <cell r="AC186">
            <v>0</v>
          </cell>
          <cell r="AD186">
            <v>6.0411180000000002E-2</v>
          </cell>
          <cell r="AE186">
            <v>6.0411180000000002E-2</v>
          </cell>
          <cell r="AF186">
            <v>0</v>
          </cell>
          <cell r="AG186">
            <v>0</v>
          </cell>
          <cell r="AH186">
            <v>0</v>
          </cell>
          <cell r="AI186">
            <v>100.6853</v>
          </cell>
        </row>
        <row r="187">
          <cell r="C187" t="str">
            <v>1.18.4</v>
          </cell>
          <cell r="D187" t="str">
            <v>Иные прочие</v>
          </cell>
          <cell r="E187" t="str">
            <v>051-1000490</v>
          </cell>
          <cell r="F187" t="str">
            <v/>
          </cell>
          <cell r="G187" t="str">
            <v/>
          </cell>
          <cell r="H187" t="str">
            <v/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1.2</v>
          </cell>
          <cell r="AA187">
            <v>1.2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</row>
        <row r="188">
          <cell r="C188" t="str">
            <v>1.19</v>
          </cell>
          <cell r="D188" t="str">
            <v>Узлы измерения сжигаемых газов на факельных системах Астраханского газового комплекса</v>
          </cell>
          <cell r="E188" t="str">
            <v>051-1000507</v>
          </cell>
          <cell r="F188" t="str">
            <v/>
          </cell>
          <cell r="G188" t="str">
            <v/>
          </cell>
          <cell r="H188" t="str">
            <v>Прочие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9.72449327</v>
          </cell>
          <cell r="Z188">
            <v>10.62</v>
          </cell>
          <cell r="AA188">
            <v>10.62</v>
          </cell>
          <cell r="AB188">
            <v>0</v>
          </cell>
          <cell r="AC188">
            <v>0</v>
          </cell>
          <cell r="AD188">
            <v>9.72449327</v>
          </cell>
          <cell r="AE188">
            <v>9.72449327</v>
          </cell>
          <cell r="AF188">
            <v>0</v>
          </cell>
          <cell r="AG188">
            <v>0</v>
          </cell>
          <cell r="AH188">
            <v>0</v>
          </cell>
          <cell r="AI188">
            <v>91.567733239000006</v>
          </cell>
        </row>
        <row r="189">
          <cell r="C189" t="str">
            <v>1.19.1</v>
          </cell>
          <cell r="D189" t="str">
            <v>Прочие, всего</v>
          </cell>
          <cell r="E189" t="str">
            <v>051-1000507</v>
          </cell>
          <cell r="F189" t="str">
            <v/>
          </cell>
          <cell r="G189" t="str">
            <v/>
          </cell>
          <cell r="H189" t="str">
            <v/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9.72449327</v>
          </cell>
          <cell r="Z189">
            <v>10.62</v>
          </cell>
          <cell r="AA189">
            <v>10.62</v>
          </cell>
          <cell r="AB189">
            <v>0</v>
          </cell>
          <cell r="AC189">
            <v>0</v>
          </cell>
          <cell r="AD189">
            <v>9.72449327</v>
          </cell>
          <cell r="AE189">
            <v>9.72449327</v>
          </cell>
          <cell r="AF189">
            <v>0</v>
          </cell>
          <cell r="AG189">
            <v>0</v>
          </cell>
          <cell r="AH189">
            <v>0</v>
          </cell>
          <cell r="AI189">
            <v>91.567733239000006</v>
          </cell>
        </row>
        <row r="190">
          <cell r="C190" t="str">
            <v>1.19.2</v>
          </cell>
          <cell r="D190" t="str">
            <v>Проектные работы (РД)</v>
          </cell>
          <cell r="E190" t="str">
            <v>051-1000507</v>
          </cell>
          <cell r="F190" t="str">
            <v/>
          </cell>
          <cell r="G190" t="str">
            <v/>
          </cell>
          <cell r="H190" t="str">
            <v/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9.1567733199999992</v>
          </cell>
          <cell r="Z190">
            <v>10</v>
          </cell>
          <cell r="AA190">
            <v>10</v>
          </cell>
          <cell r="AB190">
            <v>0</v>
          </cell>
          <cell r="AC190">
            <v>0</v>
          </cell>
          <cell r="AD190">
            <v>9.1567733199999992</v>
          </cell>
          <cell r="AE190">
            <v>9.1567733199999992</v>
          </cell>
          <cell r="AF190">
            <v>0</v>
          </cell>
          <cell r="AG190">
            <v>0</v>
          </cell>
          <cell r="AH190">
            <v>0</v>
          </cell>
          <cell r="AI190">
            <v>91.567733200000006</v>
          </cell>
        </row>
        <row r="191">
          <cell r="C191" t="str">
            <v>1.19.3</v>
          </cell>
          <cell r="D191" t="str">
            <v>Услуги Заказчика</v>
          </cell>
          <cell r="E191" t="str">
            <v>051-1000507</v>
          </cell>
          <cell r="F191" t="str">
            <v/>
          </cell>
          <cell r="G191" t="str">
            <v/>
          </cell>
          <cell r="H191" t="str">
            <v/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0.56771994999999997</v>
          </cell>
          <cell r="Z191">
            <v>0.62</v>
          </cell>
          <cell r="AA191">
            <v>0.62</v>
          </cell>
          <cell r="AB191">
            <v>0</v>
          </cell>
          <cell r="AC191">
            <v>0</v>
          </cell>
          <cell r="AD191">
            <v>0.56771994999999997</v>
          </cell>
          <cell r="AE191">
            <v>0.56771994999999997</v>
          </cell>
          <cell r="AF191">
            <v>0</v>
          </cell>
          <cell r="AG191">
            <v>0</v>
          </cell>
          <cell r="AH191">
            <v>0</v>
          </cell>
          <cell r="AI191">
            <v>91.567733871000001</v>
          </cell>
        </row>
        <row r="192">
          <cell r="C192" t="str">
            <v>1.20</v>
          </cell>
          <cell r="D192" t="str">
            <v>Узлы измерения сжигаемого газа ОНГКМ ООО "Газпром добыча Оренбург"</v>
          </cell>
          <cell r="E192" t="str">
            <v>051-1000510</v>
          </cell>
          <cell r="F192" t="str">
            <v/>
          </cell>
          <cell r="G192" t="str">
            <v/>
          </cell>
          <cell r="H192" t="str">
            <v>Прочие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26.33709528</v>
          </cell>
          <cell r="Z192">
            <v>26.34</v>
          </cell>
          <cell r="AA192">
            <v>26.34</v>
          </cell>
          <cell r="AB192">
            <v>0</v>
          </cell>
          <cell r="AC192">
            <v>0</v>
          </cell>
          <cell r="AD192">
            <v>26.33709528</v>
          </cell>
          <cell r="AE192">
            <v>26.33709528</v>
          </cell>
          <cell r="AF192">
            <v>0</v>
          </cell>
          <cell r="AG192">
            <v>0</v>
          </cell>
          <cell r="AH192">
            <v>0</v>
          </cell>
          <cell r="AI192">
            <v>99.98897221</v>
          </cell>
        </row>
        <row r="193">
          <cell r="C193" t="str">
            <v>1.20.1</v>
          </cell>
          <cell r="D193" t="str">
            <v>Прочие, всего</v>
          </cell>
          <cell r="E193" t="str">
            <v>051-1000510</v>
          </cell>
          <cell r="F193" t="str">
            <v/>
          </cell>
          <cell r="G193" t="str">
            <v/>
          </cell>
          <cell r="H193" t="str">
            <v/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26.33709528</v>
          </cell>
          <cell r="Z193">
            <v>26.34</v>
          </cell>
          <cell r="AA193">
            <v>26.34</v>
          </cell>
          <cell r="AB193">
            <v>0</v>
          </cell>
          <cell r="AC193">
            <v>0</v>
          </cell>
          <cell r="AD193">
            <v>26.33709528</v>
          </cell>
          <cell r="AE193">
            <v>26.33709528</v>
          </cell>
          <cell r="AF193">
            <v>0</v>
          </cell>
          <cell r="AG193">
            <v>0</v>
          </cell>
          <cell r="AH193">
            <v>0</v>
          </cell>
          <cell r="AI193">
            <v>99.98897221</v>
          </cell>
        </row>
        <row r="194">
          <cell r="C194" t="str">
            <v>1.20.2</v>
          </cell>
          <cell r="D194" t="str">
            <v>Проектные работы (РД)</v>
          </cell>
          <cell r="E194" t="str">
            <v>051-1000510</v>
          </cell>
          <cell r="F194" t="str">
            <v/>
          </cell>
          <cell r="G194" t="str">
            <v/>
          </cell>
          <cell r="H194" t="str">
            <v/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24.807264</v>
          </cell>
          <cell r="Z194">
            <v>24.81</v>
          </cell>
          <cell r="AA194">
            <v>24.81</v>
          </cell>
          <cell r="AB194">
            <v>0</v>
          </cell>
          <cell r="AC194">
            <v>0</v>
          </cell>
          <cell r="AD194">
            <v>24.807264</v>
          </cell>
          <cell r="AE194">
            <v>24.807264</v>
          </cell>
          <cell r="AF194">
            <v>0</v>
          </cell>
          <cell r="AG194">
            <v>0</v>
          </cell>
          <cell r="AH194">
            <v>0</v>
          </cell>
          <cell r="AI194">
            <v>99.988972188999995</v>
          </cell>
        </row>
        <row r="195">
          <cell r="C195" t="str">
            <v>1.20.3</v>
          </cell>
          <cell r="D195" t="str">
            <v>Услуги Заказчика</v>
          </cell>
          <cell r="E195" t="str">
            <v>051-1000510</v>
          </cell>
          <cell r="F195" t="str">
            <v/>
          </cell>
          <cell r="G195" t="str">
            <v/>
          </cell>
          <cell r="H195" t="str">
            <v/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1.52983128</v>
          </cell>
          <cell r="Z195">
            <v>1.53</v>
          </cell>
          <cell r="AA195">
            <v>1.53</v>
          </cell>
          <cell r="AB195">
            <v>0</v>
          </cell>
          <cell r="AC195">
            <v>0</v>
          </cell>
          <cell r="AD195">
            <v>1.52983128</v>
          </cell>
          <cell r="AE195">
            <v>1.52983128</v>
          </cell>
          <cell r="AF195">
            <v>0</v>
          </cell>
          <cell r="AG195">
            <v>0</v>
          </cell>
          <cell r="AH195">
            <v>0</v>
          </cell>
          <cell r="AI195">
            <v>99.988972548999996</v>
          </cell>
        </row>
        <row r="196">
          <cell r="C196" t="str">
            <v>1.21</v>
          </cell>
          <cell r="D196" t="str">
            <v>Строительство узлов измерения расхода газа, сжигаемого на факелах ЗПКТ ООО "Газпром переработка" (9-шт.)</v>
          </cell>
          <cell r="E196" t="str">
            <v>051-1000512</v>
          </cell>
          <cell r="F196" t="str">
            <v/>
          </cell>
          <cell r="G196" t="str">
            <v/>
          </cell>
          <cell r="H196" t="str">
            <v>Прочие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12.74</v>
          </cell>
          <cell r="AA196">
            <v>12.74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</row>
        <row r="197">
          <cell r="C197" t="str">
            <v>1.21.1</v>
          </cell>
          <cell r="D197" t="str">
            <v>Прочие, всего</v>
          </cell>
          <cell r="E197" t="str">
            <v>051-1000512</v>
          </cell>
          <cell r="F197" t="str">
            <v/>
          </cell>
          <cell r="G197" t="str">
            <v/>
          </cell>
          <cell r="H197" t="str">
            <v/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12.74</v>
          </cell>
          <cell r="AA197">
            <v>12.74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</row>
        <row r="198">
          <cell r="C198" t="str">
            <v>1.21.2</v>
          </cell>
          <cell r="D198" t="str">
            <v>Проектные работы (РД)</v>
          </cell>
          <cell r="E198" t="str">
            <v>051-1000512</v>
          </cell>
          <cell r="F198" t="str">
            <v/>
          </cell>
          <cell r="G198" t="str">
            <v/>
          </cell>
          <cell r="H198" t="str">
            <v/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12</v>
          </cell>
          <cell r="AA198">
            <v>12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</row>
        <row r="199">
          <cell r="C199" t="str">
            <v>1.21.3</v>
          </cell>
          <cell r="D199" t="str">
            <v>Услуги Заказчика</v>
          </cell>
          <cell r="E199" t="str">
            <v>051-1000512</v>
          </cell>
          <cell r="F199" t="str">
            <v/>
          </cell>
          <cell r="G199" t="str">
            <v/>
          </cell>
          <cell r="H199" t="str">
            <v/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0.74</v>
          </cell>
          <cell r="AA199">
            <v>0.74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</row>
        <row r="200">
          <cell r="C200" t="str">
            <v>1.22</v>
          </cell>
          <cell r="D200" t="str">
            <v>Уральский региональный метрологический центр для испытаний и поверки расходомеров газа в рабочих условиях на базе ГИС "Долгодеревенская". Третий пусковой комплекс</v>
          </cell>
          <cell r="E200" t="str">
            <v>051-1000591</v>
          </cell>
          <cell r="F200" t="str">
            <v/>
          </cell>
          <cell r="G200" t="str">
            <v/>
          </cell>
          <cell r="H200" t="str">
            <v>Прочие</v>
          </cell>
          <cell r="I200">
            <v>0</v>
          </cell>
          <cell r="J200">
            <v>0</v>
          </cell>
          <cell r="K200">
            <v>213.62</v>
          </cell>
          <cell r="L200">
            <v>213.62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41.420257599999999</v>
          </cell>
          <cell r="Y200">
            <v>14.092025980000001</v>
          </cell>
          <cell r="Z200">
            <v>185.14</v>
          </cell>
          <cell r="AA200">
            <v>185.14</v>
          </cell>
          <cell r="AB200">
            <v>124.09</v>
          </cell>
          <cell r="AC200">
            <v>0</v>
          </cell>
          <cell r="AD200">
            <v>14.092025980000001</v>
          </cell>
          <cell r="AE200">
            <v>14.092025980000001</v>
          </cell>
          <cell r="AF200">
            <v>0</v>
          </cell>
          <cell r="AG200">
            <v>0</v>
          </cell>
          <cell r="AH200">
            <v>0</v>
          </cell>
          <cell r="AI200">
            <v>7.6115512479999996</v>
          </cell>
        </row>
        <row r="201">
          <cell r="C201" t="str">
            <v>1.22.1</v>
          </cell>
          <cell r="D201" t="str">
            <v>Прочие, всего</v>
          </cell>
          <cell r="E201" t="str">
            <v>051-1000591</v>
          </cell>
          <cell r="F201" t="str">
            <v/>
          </cell>
          <cell r="G201" t="str">
            <v/>
          </cell>
          <cell r="H201" t="str">
            <v/>
          </cell>
          <cell r="I201">
            <v>0</v>
          </cell>
          <cell r="J201">
            <v>0</v>
          </cell>
          <cell r="K201">
            <v>213.62</v>
          </cell>
          <cell r="L201">
            <v>213.62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41.420257599999999</v>
          </cell>
          <cell r="Y201">
            <v>14.092025980000001</v>
          </cell>
          <cell r="Z201">
            <v>185.14</v>
          </cell>
          <cell r="AA201">
            <v>185.14</v>
          </cell>
          <cell r="AB201">
            <v>124.09</v>
          </cell>
          <cell r="AC201">
            <v>0</v>
          </cell>
          <cell r="AD201">
            <v>14.092025980000001</v>
          </cell>
          <cell r="AE201">
            <v>14.092025980000001</v>
          </cell>
          <cell r="AF201">
            <v>0</v>
          </cell>
          <cell r="AG201">
            <v>0</v>
          </cell>
          <cell r="AH201">
            <v>0</v>
          </cell>
          <cell r="AI201">
            <v>7.6115512479999996</v>
          </cell>
        </row>
        <row r="202">
          <cell r="C202" t="str">
            <v>1.22.2</v>
          </cell>
          <cell r="D202" t="str">
            <v>Проектные работы ПД/ПД, РД</v>
          </cell>
          <cell r="E202" t="str">
            <v>051-1000591</v>
          </cell>
          <cell r="F202" t="str">
            <v/>
          </cell>
          <cell r="G202" t="str">
            <v/>
          </cell>
          <cell r="H202" t="str">
            <v/>
          </cell>
          <cell r="I202">
            <v>0</v>
          </cell>
          <cell r="J202">
            <v>0</v>
          </cell>
          <cell r="K202">
            <v>9.0399999999999991</v>
          </cell>
          <cell r="L202">
            <v>9.0399999999999991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41.420257599999999</v>
          </cell>
          <cell r="Y202">
            <v>12.2376516</v>
          </cell>
          <cell r="Z202">
            <v>68.239999999999995</v>
          </cell>
          <cell r="AA202">
            <v>68.239999999999995</v>
          </cell>
          <cell r="AB202">
            <v>9.0399999999999991</v>
          </cell>
          <cell r="AC202">
            <v>0</v>
          </cell>
          <cell r="AD202">
            <v>12.2376516</v>
          </cell>
          <cell r="AE202">
            <v>12.2376516</v>
          </cell>
          <cell r="AF202">
            <v>0</v>
          </cell>
          <cell r="AG202">
            <v>0</v>
          </cell>
          <cell r="AH202">
            <v>0</v>
          </cell>
          <cell r="AI202">
            <v>17.933252637999999</v>
          </cell>
        </row>
        <row r="203">
          <cell r="C203" t="str">
            <v>1.22.3</v>
          </cell>
          <cell r="D203" t="str">
            <v>Проектные работы (РД)</v>
          </cell>
          <cell r="E203" t="str">
            <v>051-1000591</v>
          </cell>
          <cell r="F203" t="str">
            <v/>
          </cell>
          <cell r="G203" t="str">
            <v/>
          </cell>
          <cell r="H203" t="str">
            <v/>
          </cell>
          <cell r="I203">
            <v>0</v>
          </cell>
          <cell r="J203">
            <v>0</v>
          </cell>
          <cell r="K203">
            <v>190</v>
          </cell>
          <cell r="L203">
            <v>190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108.25</v>
          </cell>
          <cell r="AA203">
            <v>108.25</v>
          </cell>
          <cell r="AB203">
            <v>108.25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</row>
        <row r="204">
          <cell r="C204" t="str">
            <v>1.22.4</v>
          </cell>
          <cell r="D204" t="str">
            <v>Экспертиза (ПИР)</v>
          </cell>
          <cell r="E204" t="str">
            <v>051-1000591</v>
          </cell>
          <cell r="F204" t="str">
            <v/>
          </cell>
          <cell r="G204" t="str">
            <v/>
          </cell>
          <cell r="H204" t="str">
            <v/>
          </cell>
          <cell r="I204">
            <v>0</v>
          </cell>
          <cell r="J204">
            <v>0</v>
          </cell>
          <cell r="K204">
            <v>6.8</v>
          </cell>
          <cell r="L204">
            <v>6.8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6.8</v>
          </cell>
          <cell r="AA204">
            <v>6.8</v>
          </cell>
          <cell r="AB204">
            <v>6.8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</row>
        <row r="205">
          <cell r="C205" t="str">
            <v>1.22.5</v>
          </cell>
          <cell r="D205" t="str">
            <v>Услуги Заказчика</v>
          </cell>
          <cell r="E205" t="str">
            <v>051-1000591</v>
          </cell>
          <cell r="F205" t="str">
            <v/>
          </cell>
          <cell r="G205" t="str">
            <v/>
          </cell>
          <cell r="H205" t="str">
            <v/>
          </cell>
          <cell r="I205">
            <v>0</v>
          </cell>
          <cell r="J205">
            <v>0</v>
          </cell>
          <cell r="K205">
            <v>7.78</v>
          </cell>
          <cell r="L205">
            <v>7.78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1.8543743800000001</v>
          </cell>
          <cell r="Z205">
            <v>1.85</v>
          </cell>
          <cell r="AA205">
            <v>1.85</v>
          </cell>
          <cell r="AB205">
            <v>0</v>
          </cell>
          <cell r="AC205">
            <v>0</v>
          </cell>
          <cell r="AD205">
            <v>1.8543743800000001</v>
          </cell>
          <cell r="AE205">
            <v>1.8543743800000001</v>
          </cell>
          <cell r="AF205">
            <v>0</v>
          </cell>
          <cell r="AG205">
            <v>0</v>
          </cell>
          <cell r="AH205">
            <v>0</v>
          </cell>
          <cell r="AI205">
            <v>100.236452973</v>
          </cell>
        </row>
        <row r="206">
          <cell r="C206" t="str">
            <v>1.23</v>
          </cell>
          <cell r="D206" t="str">
            <v>"Реконструкция технологической связи газопровода Уренгой-Помары-Ужгород. Волоконно-оптическая линия связи" (Участок ООО "Таттрансгаз")</v>
          </cell>
          <cell r="E206" t="str">
            <v>051-1000615</v>
          </cell>
          <cell r="F206" t="str">
            <v/>
          </cell>
          <cell r="G206" t="str">
            <v/>
          </cell>
          <cell r="H206" t="str">
            <v>Прочие</v>
          </cell>
          <cell r="I206">
            <v>0</v>
          </cell>
          <cell r="J206">
            <v>0</v>
          </cell>
          <cell r="K206">
            <v>15.57</v>
          </cell>
          <cell r="L206">
            <v>15.57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14.66</v>
          </cell>
          <cell r="AA206">
            <v>14.66</v>
          </cell>
          <cell r="AB206">
            <v>7.79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</row>
        <row r="207">
          <cell r="C207" t="str">
            <v>1.23.1</v>
          </cell>
          <cell r="D207" t="str">
            <v>Прочие, всего</v>
          </cell>
          <cell r="E207" t="str">
            <v>051-1000615</v>
          </cell>
          <cell r="F207" t="str">
            <v/>
          </cell>
          <cell r="G207" t="str">
            <v/>
          </cell>
          <cell r="H207" t="str">
            <v/>
          </cell>
          <cell r="I207">
            <v>0</v>
          </cell>
          <cell r="J207">
            <v>0</v>
          </cell>
          <cell r="K207">
            <v>15.57</v>
          </cell>
          <cell r="L207">
            <v>15.57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14.66</v>
          </cell>
          <cell r="AA207">
            <v>14.66</v>
          </cell>
          <cell r="AB207">
            <v>7.79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</row>
        <row r="208">
          <cell r="C208" t="str">
            <v>1.23.2</v>
          </cell>
          <cell r="D208" t="str">
            <v>Проектные работы ПД/ПД, РД</v>
          </cell>
          <cell r="E208" t="str">
            <v>051-1000615</v>
          </cell>
          <cell r="F208" t="str">
            <v/>
          </cell>
          <cell r="G208" t="str">
            <v/>
          </cell>
          <cell r="H208" t="str">
            <v/>
          </cell>
          <cell r="I208">
            <v>0</v>
          </cell>
          <cell r="J208">
            <v>0</v>
          </cell>
          <cell r="K208">
            <v>15</v>
          </cell>
          <cell r="L208">
            <v>15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14.29</v>
          </cell>
          <cell r="AA208">
            <v>14.29</v>
          </cell>
          <cell r="AB208">
            <v>7.79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</row>
        <row r="209">
          <cell r="C209" t="str">
            <v>1.23.3</v>
          </cell>
          <cell r="D209" t="str">
            <v>Услуги Заказчика</v>
          </cell>
          <cell r="E209" t="str">
            <v>051-1000615</v>
          </cell>
          <cell r="F209" t="str">
            <v/>
          </cell>
          <cell r="G209" t="str">
            <v/>
          </cell>
          <cell r="H209" t="str">
            <v/>
          </cell>
          <cell r="I209">
            <v>0</v>
          </cell>
          <cell r="J209">
            <v>0</v>
          </cell>
          <cell r="K209">
            <v>0.56999999999999995</v>
          </cell>
          <cell r="L209">
            <v>0.56999999999999995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0.37</v>
          </cell>
          <cell r="AA209">
            <v>0.37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</row>
        <row r="210">
          <cell r="C210" t="str">
            <v>1.24</v>
          </cell>
          <cell r="D210" t="str">
            <v>Обустройство Ковыктинского газоконденсатного месторождения</v>
          </cell>
          <cell r="E210" t="str">
            <v>051-1000714</v>
          </cell>
          <cell r="F210" t="str">
            <v/>
          </cell>
          <cell r="G210" t="str">
            <v/>
          </cell>
          <cell r="H210" t="str">
            <v>Добыча газа</v>
          </cell>
          <cell r="I210">
            <v>10546.039485679999</v>
          </cell>
          <cell r="J210">
            <v>4559.7502366600002</v>
          </cell>
          <cell r="K210">
            <v>2117.16</v>
          </cell>
          <cell r="L210">
            <v>2117.16</v>
          </cell>
          <cell r="M210">
            <v>0.27072299999999999</v>
          </cell>
          <cell r="N210">
            <v>1.2787082999999999E-2</v>
          </cell>
          <cell r="O210">
            <v>1.2787082999999999E-2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83.161957650000005</v>
          </cell>
          <cell r="Y210">
            <v>699.46237799000005</v>
          </cell>
          <cell r="Z210">
            <v>3165.84</v>
          </cell>
          <cell r="AA210">
            <v>3165.84</v>
          </cell>
          <cell r="AB210">
            <v>1281.99</v>
          </cell>
          <cell r="AC210">
            <v>250.49</v>
          </cell>
          <cell r="AD210">
            <v>1640.44819575</v>
          </cell>
          <cell r="AE210">
            <v>698.09977689000004</v>
          </cell>
          <cell r="AF210">
            <v>0</v>
          </cell>
          <cell r="AG210">
            <v>942.34841886000004</v>
          </cell>
          <cell r="AH210">
            <v>0</v>
          </cell>
          <cell r="AI210">
            <v>51.817154238999997</v>
          </cell>
        </row>
        <row r="211">
          <cell r="C211" t="str">
            <v>1.24.1</v>
          </cell>
          <cell r="D211" t="str">
            <v>Прочие, всего</v>
          </cell>
          <cell r="E211" t="str">
            <v>051-1000714</v>
          </cell>
          <cell r="F211" t="str">
            <v/>
          </cell>
          <cell r="G211" t="str">
            <v/>
          </cell>
          <cell r="H211" t="str">
            <v/>
          </cell>
          <cell r="I211">
            <v>10546.039485679999</v>
          </cell>
          <cell r="J211">
            <v>4559.7502366600002</v>
          </cell>
          <cell r="K211">
            <v>2117.16</v>
          </cell>
          <cell r="L211">
            <v>2117.16</v>
          </cell>
          <cell r="M211">
            <v>0.27072299999999999</v>
          </cell>
          <cell r="N211">
            <v>1.2787082999999999E-2</v>
          </cell>
          <cell r="O211">
            <v>1.2787082999999999E-2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83.161957650000005</v>
          </cell>
          <cell r="Y211">
            <v>699.46237799000005</v>
          </cell>
          <cell r="Z211">
            <v>3165.84</v>
          </cell>
          <cell r="AA211">
            <v>3165.84</v>
          </cell>
          <cell r="AB211">
            <v>1281.99</v>
          </cell>
          <cell r="AC211">
            <v>250.49</v>
          </cell>
          <cell r="AD211">
            <v>1640.44819575</v>
          </cell>
          <cell r="AE211">
            <v>698.09977689000004</v>
          </cell>
          <cell r="AF211">
            <v>0</v>
          </cell>
          <cell r="AG211">
            <v>942.34841886000004</v>
          </cell>
          <cell r="AH211">
            <v>0</v>
          </cell>
          <cell r="AI211">
            <v>51.817154238999997</v>
          </cell>
        </row>
        <row r="212">
          <cell r="C212" t="str">
            <v>1.24.2</v>
          </cell>
          <cell r="D212" t="str">
            <v>Проектные работы ПД/ПД, РД</v>
          </cell>
          <cell r="E212" t="str">
            <v>051-1000714</v>
          </cell>
          <cell r="F212" t="str">
            <v/>
          </cell>
          <cell r="G212" t="str">
            <v/>
          </cell>
          <cell r="H212" t="str">
            <v/>
          </cell>
          <cell r="I212">
            <v>7299.78</v>
          </cell>
          <cell r="J212">
            <v>3193.7880453900002</v>
          </cell>
          <cell r="K212">
            <v>1098.01</v>
          </cell>
          <cell r="L212">
            <v>1098.01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74.052114660000001</v>
          </cell>
          <cell r="Y212">
            <v>0</v>
          </cell>
          <cell r="Z212">
            <v>1988.34</v>
          </cell>
          <cell r="AA212">
            <v>1988.34</v>
          </cell>
          <cell r="AB212">
            <v>568.03</v>
          </cell>
          <cell r="AC212">
            <v>250.49</v>
          </cell>
          <cell r="AD212">
            <v>941.58</v>
          </cell>
          <cell r="AE212">
            <v>0</v>
          </cell>
          <cell r="AF212">
            <v>0</v>
          </cell>
          <cell r="AG212">
            <v>941.58</v>
          </cell>
          <cell r="AH212">
            <v>0</v>
          </cell>
          <cell r="AI212">
            <v>47.355080117</v>
          </cell>
        </row>
        <row r="213">
          <cell r="C213" t="str">
            <v>1.24.3</v>
          </cell>
          <cell r="D213" t="str">
            <v>Проектные работы (РД)</v>
          </cell>
          <cell r="E213" t="str">
            <v>051-1000714</v>
          </cell>
          <cell r="F213" t="str">
            <v/>
          </cell>
          <cell r="G213" t="str">
            <v/>
          </cell>
          <cell r="H213" t="str">
            <v/>
          </cell>
          <cell r="I213">
            <v>2834.7416830900002</v>
          </cell>
          <cell r="J213">
            <v>1248.75068057</v>
          </cell>
          <cell r="K213">
            <v>933.25</v>
          </cell>
          <cell r="L213">
            <v>933.25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607.05078366999999</v>
          </cell>
          <cell r="Z213">
            <v>933.25</v>
          </cell>
          <cell r="AA213">
            <v>933.25</v>
          </cell>
          <cell r="AB213">
            <v>706.19</v>
          </cell>
          <cell r="AC213">
            <v>0</v>
          </cell>
          <cell r="AD213">
            <v>606.77711308000005</v>
          </cell>
          <cell r="AE213">
            <v>606.77711308000005</v>
          </cell>
          <cell r="AF213">
            <v>0</v>
          </cell>
          <cell r="AG213">
            <v>0</v>
          </cell>
          <cell r="AH213">
            <v>0</v>
          </cell>
          <cell r="AI213">
            <v>65.017638691000002</v>
          </cell>
        </row>
        <row r="214">
          <cell r="C214" t="str">
            <v>1.24.4</v>
          </cell>
          <cell r="D214" t="str">
            <v>Экспертиза (ПИР)</v>
          </cell>
          <cell r="E214" t="str">
            <v>051-1000714</v>
          </cell>
          <cell r="F214" t="str">
            <v/>
          </cell>
          <cell r="G214" t="str">
            <v/>
          </cell>
          <cell r="H214" t="str">
            <v/>
          </cell>
          <cell r="I214">
            <v>66.03</v>
          </cell>
          <cell r="J214">
            <v>38.454881880000002</v>
          </cell>
          <cell r="K214">
            <v>7.77</v>
          </cell>
          <cell r="L214">
            <v>7.77</v>
          </cell>
          <cell r="M214">
            <v>0.27072299999999999</v>
          </cell>
          <cell r="N214">
            <v>3.4842084940000002</v>
          </cell>
          <cell r="O214">
            <v>3.4842084940000002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7.4736759700000004</v>
          </cell>
          <cell r="Y214">
            <v>0</v>
          </cell>
          <cell r="Z214">
            <v>7.77</v>
          </cell>
          <cell r="AA214">
            <v>7.77</v>
          </cell>
          <cell r="AB214">
            <v>7.77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</row>
        <row r="215">
          <cell r="C215" t="str">
            <v>1.24.5</v>
          </cell>
          <cell r="D215" t="str">
            <v>Услуги Заказчика</v>
          </cell>
          <cell r="E215" t="str">
            <v>051-1000714</v>
          </cell>
          <cell r="F215" t="str">
            <v/>
          </cell>
          <cell r="G215" t="str">
            <v/>
          </cell>
          <cell r="H215" t="str">
            <v/>
          </cell>
          <cell r="I215">
            <v>323.17296635000002</v>
          </cell>
          <cell r="J215">
            <v>77.13</v>
          </cell>
          <cell r="K215">
            <v>77.13</v>
          </cell>
          <cell r="L215">
            <v>77.13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91.322663809999995</v>
          </cell>
          <cell r="Z215">
            <v>136.66</v>
          </cell>
          <cell r="AA215">
            <v>136.66</v>
          </cell>
          <cell r="AB215">
            <v>0</v>
          </cell>
          <cell r="AC215">
            <v>0</v>
          </cell>
          <cell r="AD215">
            <v>91.322663809999995</v>
          </cell>
          <cell r="AE215">
            <v>91.322663809999995</v>
          </cell>
          <cell r="AF215">
            <v>0</v>
          </cell>
          <cell r="AG215">
            <v>0</v>
          </cell>
          <cell r="AH215">
            <v>0</v>
          </cell>
          <cell r="AI215">
            <v>66.824721066999999</v>
          </cell>
        </row>
        <row r="216">
          <cell r="C216" t="str">
            <v>1.24.6</v>
          </cell>
          <cell r="D216" t="str">
            <v>Иные прочие</v>
          </cell>
          <cell r="E216" t="str">
            <v>051-1000714</v>
          </cell>
          <cell r="F216" t="str">
            <v/>
          </cell>
          <cell r="G216" t="str">
            <v/>
          </cell>
          <cell r="H216" t="str">
            <v/>
          </cell>
          <cell r="I216">
            <v>22.314836240000002</v>
          </cell>
          <cell r="J216">
            <v>1.6266288200000001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1.63616702</v>
          </cell>
          <cell r="Y216">
            <v>1.08893051</v>
          </cell>
          <cell r="Z216">
            <v>99.82</v>
          </cell>
          <cell r="AA216">
            <v>99.82</v>
          </cell>
          <cell r="AB216">
            <v>0</v>
          </cell>
          <cell r="AC216">
            <v>0</v>
          </cell>
          <cell r="AD216">
            <v>0.76841886000000004</v>
          </cell>
          <cell r="AE216">
            <v>0</v>
          </cell>
          <cell r="AF216">
            <v>0</v>
          </cell>
          <cell r="AG216">
            <v>0.76841886000000004</v>
          </cell>
          <cell r="AH216">
            <v>0</v>
          </cell>
          <cell r="AI216">
            <v>0.769804508</v>
          </cell>
        </row>
        <row r="217">
          <cell r="C217" t="str">
            <v>1.25</v>
          </cell>
          <cell r="D217" t="str">
            <v>Модернизация систем учета расхода газа, качества газа и реконструкция ГИС ООО "Кавказтрансгаз"</v>
          </cell>
          <cell r="E217" t="str">
            <v>051-1000717</v>
          </cell>
          <cell r="F217" t="str">
            <v/>
          </cell>
          <cell r="G217" t="str">
            <v>ПИР будущих лет</v>
          </cell>
          <cell r="H217" t="str">
            <v>Прочие</v>
          </cell>
          <cell r="I217">
            <v>0</v>
          </cell>
          <cell r="J217">
            <v>0</v>
          </cell>
          <cell r="K217">
            <v>1.29</v>
          </cell>
          <cell r="L217">
            <v>1.29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</row>
        <row r="218">
          <cell r="C218" t="str">
            <v>1.25.1</v>
          </cell>
          <cell r="D218" t="str">
            <v>Прочие, всего</v>
          </cell>
          <cell r="E218" t="str">
            <v>051-1000717</v>
          </cell>
          <cell r="F218" t="str">
            <v/>
          </cell>
          <cell r="G218" t="str">
            <v/>
          </cell>
          <cell r="H218" t="str">
            <v/>
          </cell>
          <cell r="I218">
            <v>0</v>
          </cell>
          <cell r="J218">
            <v>0</v>
          </cell>
          <cell r="K218">
            <v>1.29</v>
          </cell>
          <cell r="L218">
            <v>1.29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</row>
        <row r="219">
          <cell r="C219" t="str">
            <v>1.25.2</v>
          </cell>
          <cell r="D219" t="str">
            <v>Проектные работы ПД/ПД, РД</v>
          </cell>
          <cell r="E219" t="str">
            <v>051-1000717</v>
          </cell>
          <cell r="F219" t="str">
            <v/>
          </cell>
          <cell r="G219" t="str">
            <v/>
          </cell>
          <cell r="H219" t="str">
            <v/>
          </cell>
          <cell r="I219">
            <v>0</v>
          </cell>
          <cell r="J219">
            <v>0</v>
          </cell>
          <cell r="K219">
            <v>1.24</v>
          </cell>
          <cell r="L219">
            <v>1.24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</row>
        <row r="220">
          <cell r="C220" t="str">
            <v>1.25.3</v>
          </cell>
          <cell r="D220" t="str">
            <v>Услуги Заказчика</v>
          </cell>
          <cell r="E220" t="str">
            <v>051-1000717</v>
          </cell>
          <cell r="F220" t="str">
            <v/>
          </cell>
          <cell r="G220" t="str">
            <v/>
          </cell>
          <cell r="H220" t="str">
            <v/>
          </cell>
          <cell r="I220">
            <v>0</v>
          </cell>
          <cell r="J220">
            <v>0</v>
          </cell>
          <cell r="K220">
            <v>0.05</v>
          </cell>
          <cell r="L220">
            <v>0.05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</row>
        <row r="221">
          <cell r="C221" t="str">
            <v>1.26</v>
          </cell>
          <cell r="D221" t="str">
            <v>Реконструкция и техническое перевооружение объектов добычи газа Юбилейного НГКМ</v>
          </cell>
          <cell r="E221" t="str">
            <v>051-1000793</v>
          </cell>
          <cell r="F221" t="str">
            <v/>
          </cell>
          <cell r="G221" t="str">
            <v/>
          </cell>
          <cell r="H221" t="str">
            <v>Добыча газа</v>
          </cell>
          <cell r="I221">
            <v>0.64</v>
          </cell>
          <cell r="J221">
            <v>0.64</v>
          </cell>
          <cell r="K221">
            <v>17.64</v>
          </cell>
          <cell r="L221">
            <v>17.64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17.64</v>
          </cell>
          <cell r="AA221">
            <v>17.64</v>
          </cell>
          <cell r="AB221">
            <v>11.5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</row>
        <row r="222">
          <cell r="C222" t="str">
            <v>1.26.1</v>
          </cell>
          <cell r="D222" t="str">
            <v>Прочие, всего</v>
          </cell>
          <cell r="E222" t="str">
            <v>051-1000793</v>
          </cell>
          <cell r="F222" t="str">
            <v/>
          </cell>
          <cell r="G222" t="str">
            <v/>
          </cell>
          <cell r="H222" t="str">
            <v/>
          </cell>
          <cell r="I222">
            <v>0.64</v>
          </cell>
          <cell r="J222">
            <v>0.64</v>
          </cell>
          <cell r="K222">
            <v>17.64</v>
          </cell>
          <cell r="L222">
            <v>17.64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17.64</v>
          </cell>
          <cell r="AA222">
            <v>17.64</v>
          </cell>
          <cell r="AB222">
            <v>11.5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</row>
        <row r="223">
          <cell r="C223" t="str">
            <v>1.26.2</v>
          </cell>
          <cell r="D223" t="str">
            <v>Проектные работы ПД/ПД, РД</v>
          </cell>
          <cell r="E223" t="str">
            <v>051-1000793</v>
          </cell>
          <cell r="F223" t="str">
            <v/>
          </cell>
          <cell r="G223" t="str">
            <v/>
          </cell>
          <cell r="H223" t="str">
            <v/>
          </cell>
          <cell r="I223">
            <v>0</v>
          </cell>
          <cell r="J223">
            <v>0</v>
          </cell>
          <cell r="K223">
            <v>14</v>
          </cell>
          <cell r="L223">
            <v>14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14</v>
          </cell>
          <cell r="AA223">
            <v>14</v>
          </cell>
          <cell r="AB223">
            <v>8.5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</row>
        <row r="224">
          <cell r="C224" t="str">
            <v>1.26.3</v>
          </cell>
          <cell r="D224" t="str">
            <v>Экспертиза (ПИР)</v>
          </cell>
          <cell r="E224" t="str">
            <v>051-1000793</v>
          </cell>
          <cell r="F224" t="str">
            <v/>
          </cell>
          <cell r="G224" t="str">
            <v/>
          </cell>
          <cell r="H224" t="str">
            <v/>
          </cell>
          <cell r="I224">
            <v>0</v>
          </cell>
          <cell r="J224">
            <v>0</v>
          </cell>
          <cell r="K224">
            <v>3</v>
          </cell>
          <cell r="L224">
            <v>3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3</v>
          </cell>
          <cell r="AA224">
            <v>3</v>
          </cell>
          <cell r="AB224">
            <v>3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</row>
        <row r="225">
          <cell r="C225" t="str">
            <v>1.26.4</v>
          </cell>
          <cell r="D225" t="str">
            <v>Услуги Заказчика</v>
          </cell>
          <cell r="E225" t="str">
            <v>051-1000793</v>
          </cell>
          <cell r="F225" t="str">
            <v/>
          </cell>
          <cell r="G225" t="str">
            <v/>
          </cell>
          <cell r="H225" t="str">
            <v/>
          </cell>
          <cell r="I225">
            <v>0.64</v>
          </cell>
          <cell r="J225">
            <v>0.64</v>
          </cell>
          <cell r="K225">
            <v>0.64</v>
          </cell>
          <cell r="L225">
            <v>0.64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0.64</v>
          </cell>
          <cell r="AA225">
            <v>0.64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</row>
        <row r="226">
          <cell r="C226" t="str">
            <v>1.27</v>
          </cell>
          <cell r="D226" t="str">
            <v>Обустройство сеноман-аптских залежей Харасавэйского ГКМ</v>
          </cell>
          <cell r="E226" t="str">
            <v>051-1000796</v>
          </cell>
          <cell r="F226" t="str">
            <v/>
          </cell>
          <cell r="G226" t="str">
            <v/>
          </cell>
          <cell r="H226" t="str">
            <v>Добыча газа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1367.3703725299999</v>
          </cell>
          <cell r="Z226">
            <v>1288.14627318</v>
          </cell>
          <cell r="AA226">
            <v>1288.14627318</v>
          </cell>
          <cell r="AB226">
            <v>0</v>
          </cell>
          <cell r="AC226">
            <v>0</v>
          </cell>
          <cell r="AD226">
            <v>1367.3703725299999</v>
          </cell>
          <cell r="AE226">
            <v>1367.3703725299999</v>
          </cell>
          <cell r="AF226">
            <v>0</v>
          </cell>
          <cell r="AG226">
            <v>0</v>
          </cell>
          <cell r="AH226">
            <v>0</v>
          </cell>
          <cell r="AI226">
            <v>106.150240931</v>
          </cell>
        </row>
        <row r="227">
          <cell r="C227" t="str">
            <v>1.27.1</v>
          </cell>
          <cell r="D227" t="str">
            <v>Прочие, всего</v>
          </cell>
          <cell r="E227" t="str">
            <v>051-1000796</v>
          </cell>
          <cell r="F227" t="str">
            <v/>
          </cell>
          <cell r="G227" t="str">
            <v/>
          </cell>
          <cell r="H227" t="str">
            <v/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1367.3703725299999</v>
          </cell>
          <cell r="Z227">
            <v>1288.14627318</v>
          </cell>
          <cell r="AA227">
            <v>1288.14627318</v>
          </cell>
          <cell r="AB227">
            <v>0</v>
          </cell>
          <cell r="AC227">
            <v>0</v>
          </cell>
          <cell r="AD227">
            <v>1367.3703725299999</v>
          </cell>
          <cell r="AE227">
            <v>1367.3703725299999</v>
          </cell>
          <cell r="AF227">
            <v>0</v>
          </cell>
          <cell r="AG227">
            <v>0</v>
          </cell>
          <cell r="AH227">
            <v>0</v>
          </cell>
          <cell r="AI227">
            <v>106.150240931</v>
          </cell>
        </row>
        <row r="228">
          <cell r="C228" t="str">
            <v>1.27.2</v>
          </cell>
          <cell r="D228" t="str">
            <v>Проектные работы ПД/ПД, РД</v>
          </cell>
          <cell r="E228" t="str">
            <v>051-1000796</v>
          </cell>
          <cell r="F228" t="str">
            <v/>
          </cell>
          <cell r="G228" t="str">
            <v/>
          </cell>
          <cell r="H228" t="str">
            <v/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1288.0962732</v>
          </cell>
          <cell r="Z228">
            <v>1208.87627318</v>
          </cell>
          <cell r="AA228">
            <v>1208.87627318</v>
          </cell>
          <cell r="AB228">
            <v>0</v>
          </cell>
          <cell r="AC228">
            <v>0</v>
          </cell>
          <cell r="AD228">
            <v>1288.0962732</v>
          </cell>
          <cell r="AE228">
            <v>1288.0962732</v>
          </cell>
          <cell r="AF228">
            <v>0</v>
          </cell>
          <cell r="AG228">
            <v>0</v>
          </cell>
          <cell r="AH228">
            <v>0</v>
          </cell>
          <cell r="AI228">
            <v>106.553193389</v>
          </cell>
        </row>
        <row r="229">
          <cell r="C229" t="str">
            <v>1.27.3</v>
          </cell>
          <cell r="D229" t="str">
            <v>Услуги Заказчика</v>
          </cell>
          <cell r="E229" t="str">
            <v>051-1000796</v>
          </cell>
          <cell r="F229" t="str">
            <v/>
          </cell>
          <cell r="G229" t="str">
            <v/>
          </cell>
          <cell r="H229" t="str">
            <v/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79.274099329999999</v>
          </cell>
          <cell r="Z229">
            <v>79.27</v>
          </cell>
          <cell r="AA229">
            <v>79.27</v>
          </cell>
          <cell r="AB229">
            <v>0</v>
          </cell>
          <cell r="AC229">
            <v>0</v>
          </cell>
          <cell r="AD229">
            <v>79.274099329999999</v>
          </cell>
          <cell r="AE229">
            <v>79.274099329999999</v>
          </cell>
          <cell r="AF229">
            <v>0</v>
          </cell>
          <cell r="AG229">
            <v>0</v>
          </cell>
          <cell r="AH229">
            <v>0</v>
          </cell>
          <cell r="AI229">
            <v>100.005171351</v>
          </cell>
        </row>
        <row r="230">
          <cell r="C230" t="str">
            <v>1.28</v>
          </cell>
          <cell r="D230" t="str">
            <v>Реконструкция и техническое перевооружение объектов добычи газа Юбилейного НГКМ. 2-я очередь</v>
          </cell>
          <cell r="E230" t="str">
            <v>051-1000804</v>
          </cell>
          <cell r="F230" t="str">
            <v/>
          </cell>
          <cell r="G230" t="str">
            <v/>
          </cell>
          <cell r="H230" t="str">
            <v>Добыча газа</v>
          </cell>
          <cell r="I230">
            <v>498.13</v>
          </cell>
          <cell r="J230">
            <v>498.13</v>
          </cell>
          <cell r="K230">
            <v>74.760000000000005</v>
          </cell>
          <cell r="L230">
            <v>74.760000000000005</v>
          </cell>
          <cell r="M230">
            <v>0.46021445</v>
          </cell>
          <cell r="N230">
            <v>0.61558915199999997</v>
          </cell>
          <cell r="O230">
            <v>0.61558915199999997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10.05627307</v>
          </cell>
          <cell r="Y230">
            <v>1.12622121</v>
          </cell>
          <cell r="Z230">
            <v>19.72</v>
          </cell>
          <cell r="AA230">
            <v>19.72</v>
          </cell>
          <cell r="AB230">
            <v>0</v>
          </cell>
          <cell r="AC230">
            <v>0</v>
          </cell>
          <cell r="AD230">
            <v>26.086221210000001</v>
          </cell>
          <cell r="AE230">
            <v>1.12622121</v>
          </cell>
          <cell r="AF230">
            <v>0</v>
          </cell>
          <cell r="AG230">
            <v>24.96</v>
          </cell>
          <cell r="AH230">
            <v>0</v>
          </cell>
          <cell r="AI230">
            <v>132.28306901600001</v>
          </cell>
        </row>
        <row r="231">
          <cell r="C231" t="str">
            <v>1.28.1</v>
          </cell>
          <cell r="D231" t="str">
            <v>Прочие, всего</v>
          </cell>
          <cell r="E231" t="str">
            <v>051-1000804</v>
          </cell>
          <cell r="F231" t="str">
            <v/>
          </cell>
          <cell r="G231" t="str">
            <v/>
          </cell>
          <cell r="H231" t="str">
            <v/>
          </cell>
          <cell r="I231">
            <v>498.13</v>
          </cell>
          <cell r="J231">
            <v>498.13</v>
          </cell>
          <cell r="K231">
            <v>74.760000000000005</v>
          </cell>
          <cell r="L231">
            <v>74.760000000000005</v>
          </cell>
          <cell r="M231">
            <v>0.46021445</v>
          </cell>
          <cell r="N231">
            <v>0.61558915199999997</v>
          </cell>
          <cell r="O231">
            <v>0.61558915199999997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10.05627307</v>
          </cell>
          <cell r="Y231">
            <v>1.12622121</v>
          </cell>
          <cell r="Z231">
            <v>19.72</v>
          </cell>
          <cell r="AA231">
            <v>19.72</v>
          </cell>
          <cell r="AB231">
            <v>0</v>
          </cell>
          <cell r="AC231">
            <v>0</v>
          </cell>
          <cell r="AD231">
            <v>26.086221210000001</v>
          </cell>
          <cell r="AE231">
            <v>1.12622121</v>
          </cell>
          <cell r="AF231">
            <v>0</v>
          </cell>
          <cell r="AG231">
            <v>24.96</v>
          </cell>
          <cell r="AH231">
            <v>0</v>
          </cell>
          <cell r="AI231">
            <v>132.28306901600001</v>
          </cell>
        </row>
        <row r="232">
          <cell r="C232" t="str">
            <v>1.28.2</v>
          </cell>
          <cell r="D232" t="str">
            <v>Проектные работы ПД/ПД, РД</v>
          </cell>
          <cell r="E232" t="str">
            <v>051-1000804</v>
          </cell>
          <cell r="F232" t="str">
            <v/>
          </cell>
          <cell r="G232" t="str">
            <v/>
          </cell>
          <cell r="H232" t="str">
            <v/>
          </cell>
          <cell r="I232">
            <v>487.09</v>
          </cell>
          <cell r="J232">
            <v>487.09</v>
          </cell>
          <cell r="K232">
            <v>70.040000000000006</v>
          </cell>
          <cell r="L232">
            <v>70.040000000000006</v>
          </cell>
          <cell r="M232">
            <v>0.46021445</v>
          </cell>
          <cell r="N232">
            <v>0.65707374399999996</v>
          </cell>
          <cell r="O232">
            <v>0.65707374399999996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10.05627307</v>
          </cell>
          <cell r="Y232">
            <v>1.0353628399999999</v>
          </cell>
          <cell r="Z232">
            <v>18.62</v>
          </cell>
          <cell r="AA232">
            <v>18.62</v>
          </cell>
          <cell r="AB232">
            <v>0</v>
          </cell>
          <cell r="AC232">
            <v>0</v>
          </cell>
          <cell r="AD232">
            <v>25.995362839999999</v>
          </cell>
          <cell r="AE232">
            <v>1.0353628399999999</v>
          </cell>
          <cell r="AF232">
            <v>0</v>
          </cell>
          <cell r="AG232">
            <v>24.96</v>
          </cell>
          <cell r="AH232">
            <v>0</v>
          </cell>
          <cell r="AI232">
            <v>139.60989710000001</v>
          </cell>
        </row>
        <row r="233">
          <cell r="C233" t="str">
            <v>1.28.3</v>
          </cell>
          <cell r="D233" t="str">
            <v>Экспертиза (ПИР)</v>
          </cell>
          <cell r="E233" t="str">
            <v>051-1000804</v>
          </cell>
          <cell r="F233" t="str">
            <v/>
          </cell>
          <cell r="G233" t="str">
            <v/>
          </cell>
          <cell r="H233" t="str">
            <v/>
          </cell>
          <cell r="I233">
            <v>4.0999999999999996</v>
          </cell>
          <cell r="J233">
            <v>4.0999999999999996</v>
          </cell>
          <cell r="K233">
            <v>2</v>
          </cell>
          <cell r="L233">
            <v>2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</row>
        <row r="234">
          <cell r="C234" t="str">
            <v>1.28.4</v>
          </cell>
          <cell r="D234" t="str">
            <v>Услуги Заказчика</v>
          </cell>
          <cell r="E234" t="str">
            <v>051-1000804</v>
          </cell>
          <cell r="F234" t="str">
            <v/>
          </cell>
          <cell r="G234" t="str">
            <v/>
          </cell>
          <cell r="H234" t="str">
            <v/>
          </cell>
          <cell r="I234">
            <v>6.94</v>
          </cell>
          <cell r="J234">
            <v>6.94</v>
          </cell>
          <cell r="K234">
            <v>2.72</v>
          </cell>
          <cell r="L234">
            <v>2.72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9.0858369999999994E-2</v>
          </cell>
          <cell r="Z234">
            <v>1.1000000000000001</v>
          </cell>
          <cell r="AA234">
            <v>1.1000000000000001</v>
          </cell>
          <cell r="AB234">
            <v>0</v>
          </cell>
          <cell r="AC234">
            <v>0</v>
          </cell>
          <cell r="AD234">
            <v>9.0858369999999994E-2</v>
          </cell>
          <cell r="AE234">
            <v>9.0858369999999994E-2</v>
          </cell>
          <cell r="AF234">
            <v>0</v>
          </cell>
          <cell r="AG234">
            <v>0</v>
          </cell>
          <cell r="AH234">
            <v>0</v>
          </cell>
          <cell r="AI234">
            <v>8.2598518179999996</v>
          </cell>
        </row>
        <row r="235">
          <cell r="C235" t="str">
            <v>1.29</v>
          </cell>
          <cell r="D235" t="str">
            <v>Обустройство сеноман-аптских залежей Бованенковского НГКМ</v>
          </cell>
          <cell r="E235" t="str">
            <v>051-1000815</v>
          </cell>
          <cell r="F235" t="str">
            <v/>
          </cell>
          <cell r="G235" t="str">
            <v/>
          </cell>
          <cell r="H235" t="str">
            <v>Добыча газа</v>
          </cell>
          <cell r="I235">
            <v>4.9800000000000004</v>
          </cell>
          <cell r="J235">
            <v>4.9800000000000004</v>
          </cell>
          <cell r="K235">
            <v>136.69999999999999</v>
          </cell>
          <cell r="L235">
            <v>136.69999999999999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1.1799485000000001</v>
          </cell>
          <cell r="Z235">
            <v>37.18</v>
          </cell>
          <cell r="AA235">
            <v>37.18</v>
          </cell>
          <cell r="AB235">
            <v>0</v>
          </cell>
          <cell r="AC235">
            <v>0</v>
          </cell>
          <cell r="AD235">
            <v>57.0099485</v>
          </cell>
          <cell r="AE235">
            <v>1.1799485000000001</v>
          </cell>
          <cell r="AF235">
            <v>0</v>
          </cell>
          <cell r="AG235">
            <v>55.83</v>
          </cell>
          <cell r="AH235">
            <v>0</v>
          </cell>
          <cell r="AI235">
            <v>153.33498789699999</v>
          </cell>
        </row>
        <row r="236">
          <cell r="C236" t="str">
            <v>1.29.1</v>
          </cell>
          <cell r="D236" t="str">
            <v>Прочие, всего</v>
          </cell>
          <cell r="E236" t="str">
            <v>051-1000815</v>
          </cell>
          <cell r="F236" t="str">
            <v/>
          </cell>
          <cell r="G236" t="str">
            <v/>
          </cell>
          <cell r="H236" t="str">
            <v/>
          </cell>
          <cell r="I236">
            <v>4.9800000000000004</v>
          </cell>
          <cell r="J236">
            <v>4.9800000000000004</v>
          </cell>
          <cell r="K236">
            <v>136.69999999999999</v>
          </cell>
          <cell r="L236">
            <v>136.69999999999999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1.1799485000000001</v>
          </cell>
          <cell r="Z236">
            <v>37.18</v>
          </cell>
          <cell r="AA236">
            <v>37.18</v>
          </cell>
          <cell r="AB236">
            <v>0</v>
          </cell>
          <cell r="AC236">
            <v>0</v>
          </cell>
          <cell r="AD236">
            <v>57.0099485</v>
          </cell>
          <cell r="AE236">
            <v>1.1799485000000001</v>
          </cell>
          <cell r="AF236">
            <v>0</v>
          </cell>
          <cell r="AG236">
            <v>55.83</v>
          </cell>
          <cell r="AH236">
            <v>0</v>
          </cell>
          <cell r="AI236">
            <v>153.33498789699999</v>
          </cell>
        </row>
        <row r="237">
          <cell r="C237" t="str">
            <v>1.29.2</v>
          </cell>
          <cell r="D237" t="str">
            <v>Проектные работы (РД)</v>
          </cell>
          <cell r="E237" t="str">
            <v>051-1000815</v>
          </cell>
          <cell r="F237" t="str">
            <v/>
          </cell>
          <cell r="G237" t="str">
            <v/>
          </cell>
          <cell r="H237" t="str">
            <v/>
          </cell>
          <cell r="I237">
            <v>0</v>
          </cell>
          <cell r="J237">
            <v>0</v>
          </cell>
          <cell r="K237">
            <v>131.72</v>
          </cell>
          <cell r="L237">
            <v>131.72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1.11141146</v>
          </cell>
          <cell r="Z237">
            <v>35.799999999999997</v>
          </cell>
          <cell r="AA237">
            <v>35.799999999999997</v>
          </cell>
          <cell r="AB237">
            <v>0</v>
          </cell>
          <cell r="AC237">
            <v>0</v>
          </cell>
          <cell r="AD237">
            <v>56.941411459999998</v>
          </cell>
          <cell r="AE237">
            <v>1.11141146</v>
          </cell>
          <cell r="AF237">
            <v>0</v>
          </cell>
          <cell r="AG237">
            <v>55.83</v>
          </cell>
          <cell r="AH237">
            <v>0</v>
          </cell>
          <cell r="AI237">
            <v>159.054221955</v>
          </cell>
        </row>
        <row r="238">
          <cell r="C238" t="str">
            <v>1.29.3</v>
          </cell>
          <cell r="D238" t="str">
            <v>Услуги Заказчика</v>
          </cell>
          <cell r="E238" t="str">
            <v>051-1000815</v>
          </cell>
          <cell r="F238" t="str">
            <v/>
          </cell>
          <cell r="G238" t="str">
            <v/>
          </cell>
          <cell r="H238" t="str">
            <v/>
          </cell>
          <cell r="I238">
            <v>4.9800000000000004</v>
          </cell>
          <cell r="J238">
            <v>4.9800000000000004</v>
          </cell>
          <cell r="K238">
            <v>4.9800000000000004</v>
          </cell>
          <cell r="L238">
            <v>4.9800000000000004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6.8537039999999994E-2</v>
          </cell>
          <cell r="Z238">
            <v>1.38</v>
          </cell>
          <cell r="AA238">
            <v>1.38</v>
          </cell>
          <cell r="AB238">
            <v>0</v>
          </cell>
          <cell r="AC238">
            <v>0</v>
          </cell>
          <cell r="AD238">
            <v>6.8537039999999994E-2</v>
          </cell>
          <cell r="AE238">
            <v>6.8537039999999994E-2</v>
          </cell>
          <cell r="AF238">
            <v>0</v>
          </cell>
          <cell r="AG238">
            <v>0</v>
          </cell>
          <cell r="AH238">
            <v>0</v>
          </cell>
          <cell r="AI238">
            <v>4.9664521739999996</v>
          </cell>
        </row>
        <row r="239">
          <cell r="C239" t="str">
            <v>1.30</v>
          </cell>
          <cell r="D239" t="str">
            <v>Обустройство сеноман-аптских залежей Харасавэйского ГКМ. Газопровод подключения Харасавэйского ГКМ</v>
          </cell>
          <cell r="E239" t="str">
            <v>051-1000825</v>
          </cell>
          <cell r="F239" t="str">
            <v/>
          </cell>
          <cell r="G239" t="str">
            <v/>
          </cell>
          <cell r="H239" t="str">
            <v>Добыча газа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267.91349486000001</v>
          </cell>
          <cell r="Z239">
            <v>252.22</v>
          </cell>
          <cell r="AA239">
            <v>252.22</v>
          </cell>
          <cell r="AB239">
            <v>0</v>
          </cell>
          <cell r="AC239">
            <v>0</v>
          </cell>
          <cell r="AD239">
            <v>267.91349486000001</v>
          </cell>
          <cell r="AE239">
            <v>267.91349486000001</v>
          </cell>
          <cell r="AF239">
            <v>0</v>
          </cell>
          <cell r="AG239">
            <v>0</v>
          </cell>
          <cell r="AH239">
            <v>0</v>
          </cell>
          <cell r="AI239">
            <v>106.222145294</v>
          </cell>
        </row>
        <row r="240">
          <cell r="C240" t="str">
            <v>1.30.1</v>
          </cell>
          <cell r="D240" t="str">
            <v>Прочие, всего</v>
          </cell>
          <cell r="E240" t="str">
            <v>051-1000825</v>
          </cell>
          <cell r="F240" t="str">
            <v/>
          </cell>
          <cell r="G240" t="str">
            <v/>
          </cell>
          <cell r="H240" t="str">
            <v/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267.91349486000001</v>
          </cell>
          <cell r="Z240">
            <v>252.22</v>
          </cell>
          <cell r="AA240">
            <v>252.22</v>
          </cell>
          <cell r="AB240">
            <v>0</v>
          </cell>
          <cell r="AC240">
            <v>0</v>
          </cell>
          <cell r="AD240">
            <v>267.91349486000001</v>
          </cell>
          <cell r="AE240">
            <v>267.91349486000001</v>
          </cell>
          <cell r="AF240">
            <v>0</v>
          </cell>
          <cell r="AG240">
            <v>0</v>
          </cell>
          <cell r="AH240">
            <v>0</v>
          </cell>
          <cell r="AI240">
            <v>106.222145294</v>
          </cell>
        </row>
        <row r="241">
          <cell r="C241" t="str">
            <v>1.30.2</v>
          </cell>
          <cell r="D241" t="str">
            <v>Проектные работы ПД/ПД, РД</v>
          </cell>
          <cell r="E241" t="str">
            <v>051-1000825</v>
          </cell>
          <cell r="F241" t="str">
            <v/>
          </cell>
          <cell r="G241" t="str">
            <v/>
          </cell>
          <cell r="H241" t="str">
            <v/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252.22254720000001</v>
          </cell>
          <cell r="Z241">
            <v>252.22</v>
          </cell>
          <cell r="AA241">
            <v>252.22</v>
          </cell>
          <cell r="AB241">
            <v>0</v>
          </cell>
          <cell r="AC241">
            <v>0</v>
          </cell>
          <cell r="AD241">
            <v>252.22254720000001</v>
          </cell>
          <cell r="AE241">
            <v>252.22254720000001</v>
          </cell>
          <cell r="AF241">
            <v>0</v>
          </cell>
          <cell r="AG241">
            <v>0</v>
          </cell>
          <cell r="AH241">
            <v>0</v>
          </cell>
          <cell r="AI241">
            <v>100.001009912</v>
          </cell>
        </row>
        <row r="242">
          <cell r="C242" t="str">
            <v>1.30.3</v>
          </cell>
          <cell r="D242" t="str">
            <v>Услуги Заказчика</v>
          </cell>
          <cell r="E242" t="str">
            <v>051-1000825</v>
          </cell>
          <cell r="F242" t="str">
            <v/>
          </cell>
          <cell r="G242" t="str">
            <v/>
          </cell>
          <cell r="H242" t="str">
            <v/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15.690947660000001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15.690947660000001</v>
          </cell>
          <cell r="AE242">
            <v>15.690947660000001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</row>
        <row r="243">
          <cell r="C243" t="str">
            <v>1.31</v>
          </cell>
          <cell r="D243" t="str">
            <v>Реконструкция Комсомольского газового промысла (2 этап)</v>
          </cell>
          <cell r="E243" t="str">
            <v>051-1000842</v>
          </cell>
          <cell r="F243" t="str">
            <v/>
          </cell>
          <cell r="G243" t="str">
            <v/>
          </cell>
          <cell r="H243" t="str">
            <v>Добыча газа</v>
          </cell>
          <cell r="I243">
            <v>0</v>
          </cell>
          <cell r="J243">
            <v>0</v>
          </cell>
          <cell r="K243">
            <v>23.31</v>
          </cell>
          <cell r="L243">
            <v>23.31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</row>
        <row r="244">
          <cell r="C244" t="str">
            <v>1.31.1</v>
          </cell>
          <cell r="D244" t="str">
            <v>Прочие, всего</v>
          </cell>
          <cell r="E244" t="str">
            <v>051-1000842</v>
          </cell>
          <cell r="F244" t="str">
            <v/>
          </cell>
          <cell r="G244" t="str">
            <v/>
          </cell>
          <cell r="H244" t="str">
            <v/>
          </cell>
          <cell r="I244">
            <v>0</v>
          </cell>
          <cell r="J244">
            <v>0</v>
          </cell>
          <cell r="K244">
            <v>23.31</v>
          </cell>
          <cell r="L244">
            <v>23.31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</row>
        <row r="245">
          <cell r="C245" t="str">
            <v>1.31.2</v>
          </cell>
          <cell r="D245" t="str">
            <v>Проектные работы ПД/ПД, РД</v>
          </cell>
          <cell r="E245" t="str">
            <v>051-1000842</v>
          </cell>
          <cell r="F245" t="str">
            <v/>
          </cell>
          <cell r="G245" t="str">
            <v/>
          </cell>
          <cell r="H245" t="str">
            <v/>
          </cell>
          <cell r="I245">
            <v>0</v>
          </cell>
          <cell r="J245">
            <v>0</v>
          </cell>
          <cell r="K245">
            <v>22.46</v>
          </cell>
          <cell r="L245">
            <v>22.46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</row>
        <row r="246">
          <cell r="C246" t="str">
            <v>1.31.3</v>
          </cell>
          <cell r="D246" t="str">
            <v>Услуги Заказчика</v>
          </cell>
          <cell r="E246" t="str">
            <v>051-1000842</v>
          </cell>
          <cell r="F246" t="str">
            <v/>
          </cell>
          <cell r="G246" t="str">
            <v/>
          </cell>
          <cell r="H246" t="str">
            <v/>
          </cell>
          <cell r="I246">
            <v>0</v>
          </cell>
          <cell r="J246">
            <v>0</v>
          </cell>
          <cell r="K246">
            <v>0.85</v>
          </cell>
          <cell r="L246">
            <v>0.85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</row>
        <row r="247">
          <cell r="C247" t="str">
            <v>1.32</v>
          </cell>
          <cell r="D247" t="str">
            <v>Обустройство Кшукского и Нижне-Квакчикского газоконденсатных месторождений. Подключение дополнительных скважин на Кшукском месторождении №№ 4П, 5П, 6П</v>
          </cell>
          <cell r="E247" t="str">
            <v>051-1000858</v>
          </cell>
          <cell r="F247" t="str">
            <v/>
          </cell>
          <cell r="G247" t="str">
            <v/>
          </cell>
          <cell r="H247" t="str">
            <v>Добыча газа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0.97114197999999996</v>
          </cell>
          <cell r="Z247">
            <v>0.97</v>
          </cell>
          <cell r="AA247">
            <v>0.97</v>
          </cell>
          <cell r="AB247">
            <v>0</v>
          </cell>
          <cell r="AC247">
            <v>0</v>
          </cell>
          <cell r="AD247">
            <v>0.06</v>
          </cell>
          <cell r="AE247">
            <v>0.06</v>
          </cell>
          <cell r="AF247">
            <v>0</v>
          </cell>
          <cell r="AG247">
            <v>0</v>
          </cell>
          <cell r="AH247">
            <v>0</v>
          </cell>
          <cell r="AI247">
            <v>6.1855670099999998</v>
          </cell>
        </row>
        <row r="248">
          <cell r="C248" t="str">
            <v>1.32.1</v>
          </cell>
          <cell r="D248" t="str">
            <v>Прочие, всего</v>
          </cell>
          <cell r="E248" t="str">
            <v>051-1000858</v>
          </cell>
          <cell r="F248" t="str">
            <v/>
          </cell>
          <cell r="G248" t="str">
            <v/>
          </cell>
          <cell r="H248" t="str">
            <v/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0.97114197999999996</v>
          </cell>
          <cell r="Z248">
            <v>0.97</v>
          </cell>
          <cell r="AA248">
            <v>0.97</v>
          </cell>
          <cell r="AB248">
            <v>0</v>
          </cell>
          <cell r="AC248">
            <v>0</v>
          </cell>
          <cell r="AD248">
            <v>0.06</v>
          </cell>
          <cell r="AE248">
            <v>0.06</v>
          </cell>
          <cell r="AF248">
            <v>0</v>
          </cell>
          <cell r="AG248">
            <v>0</v>
          </cell>
          <cell r="AH248">
            <v>0</v>
          </cell>
          <cell r="AI248">
            <v>6.1855670099999998</v>
          </cell>
        </row>
        <row r="249">
          <cell r="C249" t="str">
            <v>1.32.2</v>
          </cell>
          <cell r="D249" t="str">
            <v>Экспертиза (ПИР)</v>
          </cell>
          <cell r="E249" t="str">
            <v>051-1000858</v>
          </cell>
          <cell r="F249" t="str">
            <v/>
          </cell>
          <cell r="G249" t="str">
            <v/>
          </cell>
          <cell r="H249" t="str">
            <v/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0.91114198000000002</v>
          </cell>
          <cell r="Z249">
            <v>0.97</v>
          </cell>
          <cell r="AA249">
            <v>0.97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</row>
        <row r="250">
          <cell r="C250" t="str">
            <v>1.32.3</v>
          </cell>
          <cell r="D250" t="str">
            <v>Услуги Заказчика</v>
          </cell>
          <cell r="E250" t="str">
            <v>051-1000858</v>
          </cell>
          <cell r="F250" t="str">
            <v/>
          </cell>
          <cell r="G250" t="str">
            <v/>
          </cell>
          <cell r="H250" t="str">
            <v/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0.06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0.06</v>
          </cell>
          <cell r="AE250">
            <v>0.06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</row>
        <row r="251">
          <cell r="C251" t="str">
            <v>1.33</v>
          </cell>
          <cell r="D251" t="str">
            <v>Обустройство Чаяндинского НГКМ</v>
          </cell>
          <cell r="E251" t="str">
            <v>051-1000860</v>
          </cell>
          <cell r="F251" t="str">
            <v/>
          </cell>
          <cell r="G251" t="str">
            <v/>
          </cell>
          <cell r="H251" t="str">
            <v>Добыча газа</v>
          </cell>
          <cell r="I251">
            <v>0</v>
          </cell>
          <cell r="J251">
            <v>0</v>
          </cell>
          <cell r="K251">
            <v>700.5</v>
          </cell>
          <cell r="L251">
            <v>700.5</v>
          </cell>
          <cell r="M251">
            <v>13.14645996</v>
          </cell>
          <cell r="N251">
            <v>1.876725191</v>
          </cell>
          <cell r="O251">
            <v>1.876725191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162.72718302999999</v>
          </cell>
          <cell r="Z251">
            <v>814.11</v>
          </cell>
          <cell r="AA251">
            <v>814.11</v>
          </cell>
          <cell r="AB251">
            <v>414.9</v>
          </cell>
          <cell r="AC251">
            <v>9</v>
          </cell>
          <cell r="AD251">
            <v>478.81718303000002</v>
          </cell>
          <cell r="AE251">
            <v>162.72718302999999</v>
          </cell>
          <cell r="AF251">
            <v>0</v>
          </cell>
          <cell r="AG251">
            <v>316.08999999999997</v>
          </cell>
          <cell r="AH251">
            <v>0</v>
          </cell>
          <cell r="AI251">
            <v>58.814801811999999</v>
          </cell>
        </row>
        <row r="252">
          <cell r="C252" t="str">
            <v>1.33.1</v>
          </cell>
          <cell r="D252" t="str">
            <v>Прочие, всего</v>
          </cell>
          <cell r="E252" t="str">
            <v>051-1000860</v>
          </cell>
          <cell r="F252" t="str">
            <v/>
          </cell>
          <cell r="G252" t="str">
            <v/>
          </cell>
          <cell r="H252" t="str">
            <v/>
          </cell>
          <cell r="I252">
            <v>0</v>
          </cell>
          <cell r="J252">
            <v>0</v>
          </cell>
          <cell r="K252">
            <v>700.5</v>
          </cell>
          <cell r="L252">
            <v>700.5</v>
          </cell>
          <cell r="M252">
            <v>13.14645996</v>
          </cell>
          <cell r="N252">
            <v>1.876725191</v>
          </cell>
          <cell r="O252">
            <v>1.876725191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162.72718302999999</v>
          </cell>
          <cell r="Z252">
            <v>814.11</v>
          </cell>
          <cell r="AA252">
            <v>814.11</v>
          </cell>
          <cell r="AB252">
            <v>414.9</v>
          </cell>
          <cell r="AC252">
            <v>9</v>
          </cell>
          <cell r="AD252">
            <v>478.81718303000002</v>
          </cell>
          <cell r="AE252">
            <v>162.72718302999999</v>
          </cell>
          <cell r="AF252">
            <v>0</v>
          </cell>
          <cell r="AG252">
            <v>316.08999999999997</v>
          </cell>
          <cell r="AH252">
            <v>0</v>
          </cell>
          <cell r="AI252">
            <v>58.814801811999999</v>
          </cell>
        </row>
        <row r="253">
          <cell r="C253" t="str">
            <v>1.33.2</v>
          </cell>
          <cell r="D253" t="str">
            <v>Проектные работы ПД/ПД, РД</v>
          </cell>
          <cell r="E253" t="str">
            <v>051-1000860</v>
          </cell>
          <cell r="F253" t="str">
            <v/>
          </cell>
          <cell r="G253" t="str">
            <v/>
          </cell>
          <cell r="H253" t="str">
            <v/>
          </cell>
          <cell r="I253">
            <v>0</v>
          </cell>
          <cell r="J253">
            <v>0</v>
          </cell>
          <cell r="K253">
            <v>489.16</v>
          </cell>
          <cell r="L253">
            <v>489.16</v>
          </cell>
          <cell r="M253">
            <v>5.947301E-2</v>
          </cell>
          <cell r="N253">
            <v>1.2158192E-2</v>
          </cell>
          <cell r="O253">
            <v>1.2158192E-2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74.79035743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390.88035743</v>
          </cell>
          <cell r="AE253">
            <v>74.79035743</v>
          </cell>
          <cell r="AF253">
            <v>0</v>
          </cell>
          <cell r="AG253">
            <v>316.08999999999997</v>
          </cell>
          <cell r="AH253">
            <v>0</v>
          </cell>
          <cell r="AI253">
            <v>0</v>
          </cell>
        </row>
        <row r="254">
          <cell r="C254" t="str">
            <v>1.33.3</v>
          </cell>
          <cell r="D254" t="str">
            <v>Проектные работы (РД)</v>
          </cell>
          <cell r="E254" t="str">
            <v>051-1000860</v>
          </cell>
          <cell r="F254" t="str">
            <v/>
          </cell>
          <cell r="G254" t="str">
            <v/>
          </cell>
          <cell r="H254" t="str">
            <v/>
          </cell>
          <cell r="I254">
            <v>0</v>
          </cell>
          <cell r="J254">
            <v>0</v>
          </cell>
          <cell r="K254">
            <v>176.82</v>
          </cell>
          <cell r="L254">
            <v>176.82</v>
          </cell>
          <cell r="M254">
            <v>13.08698695</v>
          </cell>
          <cell r="N254">
            <v>7.4013046879999997</v>
          </cell>
          <cell r="O254">
            <v>7.4013046879999997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78.956429589999999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78.956429589999999</v>
          </cell>
          <cell r="AE254">
            <v>78.956429589999999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</row>
        <row r="255">
          <cell r="C255" t="str">
            <v>1.33.4</v>
          </cell>
          <cell r="D255" t="str">
            <v>Экспертиза (ПИР)</v>
          </cell>
          <cell r="E255" t="str">
            <v>051-1000860</v>
          </cell>
          <cell r="F255" t="str">
            <v/>
          </cell>
          <cell r="G255" t="str">
            <v/>
          </cell>
          <cell r="H255" t="str">
            <v/>
          </cell>
          <cell r="I255">
            <v>0</v>
          </cell>
          <cell r="J255">
            <v>0</v>
          </cell>
          <cell r="K255">
            <v>9</v>
          </cell>
          <cell r="L255">
            <v>9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814.11</v>
          </cell>
          <cell r="AA255">
            <v>814.11</v>
          </cell>
          <cell r="AB255">
            <v>414.9</v>
          </cell>
          <cell r="AC255">
            <v>9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</row>
        <row r="256">
          <cell r="C256" t="str">
            <v>1.33.5</v>
          </cell>
          <cell r="D256" t="str">
            <v>Услуги Заказчика</v>
          </cell>
          <cell r="E256" t="str">
            <v>051-1000860</v>
          </cell>
          <cell r="F256" t="str">
            <v/>
          </cell>
          <cell r="G256" t="str">
            <v/>
          </cell>
          <cell r="H256" t="str">
            <v/>
          </cell>
          <cell r="I256">
            <v>0</v>
          </cell>
          <cell r="J256">
            <v>0</v>
          </cell>
          <cell r="K256">
            <v>25.52</v>
          </cell>
          <cell r="L256">
            <v>25.52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8.9803960099999998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8.9803960099999998</v>
          </cell>
          <cell r="AE256">
            <v>8.9803960099999998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</row>
        <row r="257">
          <cell r="C257" t="str">
            <v>1.34</v>
          </cell>
          <cell r="D257" t="str">
            <v>Обустройство Северо-Колпаковского газоконденсатного месторождения</v>
          </cell>
          <cell r="E257" t="str">
            <v>051-1000863</v>
          </cell>
          <cell r="F257" t="str">
            <v/>
          </cell>
          <cell r="G257" t="str">
            <v/>
          </cell>
          <cell r="H257" t="str">
            <v>Добыча газа</v>
          </cell>
          <cell r="I257">
            <v>0</v>
          </cell>
          <cell r="J257">
            <v>0</v>
          </cell>
          <cell r="K257">
            <v>17.57</v>
          </cell>
          <cell r="L257">
            <v>17.57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0.77099925999999996</v>
          </cell>
          <cell r="Z257">
            <v>20</v>
          </cell>
          <cell r="AA257">
            <v>20</v>
          </cell>
          <cell r="AB257">
            <v>12.34</v>
          </cell>
          <cell r="AC257">
            <v>0</v>
          </cell>
          <cell r="AD257">
            <v>6.9809992599999999</v>
          </cell>
          <cell r="AE257">
            <v>0.77099925999999996</v>
          </cell>
          <cell r="AF257">
            <v>0</v>
          </cell>
          <cell r="AG257">
            <v>6.21</v>
          </cell>
          <cell r="AH257">
            <v>0</v>
          </cell>
          <cell r="AI257">
            <v>34.904996300000001</v>
          </cell>
        </row>
        <row r="258">
          <cell r="C258" t="str">
            <v>1.34.1</v>
          </cell>
          <cell r="D258" t="str">
            <v>Прочие, всего</v>
          </cell>
          <cell r="E258" t="str">
            <v>051-1000863</v>
          </cell>
          <cell r="F258" t="str">
            <v/>
          </cell>
          <cell r="G258" t="str">
            <v/>
          </cell>
          <cell r="H258" t="str">
            <v/>
          </cell>
          <cell r="I258">
            <v>0</v>
          </cell>
          <cell r="J258">
            <v>0</v>
          </cell>
          <cell r="K258">
            <v>17.57</v>
          </cell>
          <cell r="L258">
            <v>17.57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0.77099925999999996</v>
          </cell>
          <cell r="Z258">
            <v>20</v>
          </cell>
          <cell r="AA258">
            <v>20</v>
          </cell>
          <cell r="AB258">
            <v>12.34</v>
          </cell>
          <cell r="AC258">
            <v>0</v>
          </cell>
          <cell r="AD258">
            <v>6.9809992599999999</v>
          </cell>
          <cell r="AE258">
            <v>0.77099925999999996</v>
          </cell>
          <cell r="AF258">
            <v>0</v>
          </cell>
          <cell r="AG258">
            <v>6.21</v>
          </cell>
          <cell r="AH258">
            <v>0</v>
          </cell>
          <cell r="AI258">
            <v>34.904996300000001</v>
          </cell>
        </row>
        <row r="259">
          <cell r="C259" t="str">
            <v>1.34.2</v>
          </cell>
          <cell r="D259" t="str">
            <v>Проектные работы ПД/ПД, РД</v>
          </cell>
          <cell r="E259" t="str">
            <v>051-1000863</v>
          </cell>
          <cell r="F259" t="str">
            <v/>
          </cell>
          <cell r="G259" t="str">
            <v/>
          </cell>
          <cell r="H259" t="str">
            <v/>
          </cell>
          <cell r="I259">
            <v>0</v>
          </cell>
          <cell r="J259">
            <v>0</v>
          </cell>
          <cell r="K259">
            <v>12.43</v>
          </cell>
          <cell r="L259">
            <v>12.43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0.72624960000000005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6.9362496</v>
          </cell>
          <cell r="AE259">
            <v>0.72624960000000005</v>
          </cell>
          <cell r="AF259">
            <v>0</v>
          </cell>
          <cell r="AG259">
            <v>6.21</v>
          </cell>
          <cell r="AH259">
            <v>0</v>
          </cell>
          <cell r="AI259">
            <v>0</v>
          </cell>
        </row>
        <row r="260">
          <cell r="C260" t="str">
            <v>1.34.3</v>
          </cell>
          <cell r="D260" t="str">
            <v>Экспертиза (ПИР)</v>
          </cell>
          <cell r="E260" t="str">
            <v>051-1000863</v>
          </cell>
          <cell r="F260" t="str">
            <v/>
          </cell>
          <cell r="G260" t="str">
            <v/>
          </cell>
          <cell r="H260" t="str">
            <v/>
          </cell>
          <cell r="I260">
            <v>0</v>
          </cell>
          <cell r="J260">
            <v>0</v>
          </cell>
          <cell r="K260">
            <v>4.5</v>
          </cell>
          <cell r="L260">
            <v>4.5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20</v>
          </cell>
          <cell r="AA260">
            <v>20</v>
          </cell>
          <cell r="AB260">
            <v>12.34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</row>
        <row r="261">
          <cell r="C261" t="str">
            <v>1.34.4</v>
          </cell>
          <cell r="D261" t="str">
            <v>Услуги Заказчика</v>
          </cell>
          <cell r="E261" t="str">
            <v>051-1000863</v>
          </cell>
          <cell r="F261" t="str">
            <v/>
          </cell>
          <cell r="G261" t="str">
            <v/>
          </cell>
          <cell r="H261" t="str">
            <v/>
          </cell>
          <cell r="I261">
            <v>0</v>
          </cell>
          <cell r="J261">
            <v>0</v>
          </cell>
          <cell r="K261">
            <v>0.64</v>
          </cell>
          <cell r="L261">
            <v>0.64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4.4749659999999997E-2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4.4749659999999997E-2</v>
          </cell>
          <cell r="AE261">
            <v>4.4749659999999997E-2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</row>
        <row r="262">
          <cell r="C262" t="str">
            <v>1.35</v>
          </cell>
          <cell r="D262" t="str">
            <v>Обустройство поглощающей скважины в районе УКПГ-10 Оренбургского НГКМ</v>
          </cell>
          <cell r="E262" t="str">
            <v>051-1000870</v>
          </cell>
          <cell r="F262" t="str">
            <v/>
          </cell>
          <cell r="G262" t="str">
            <v/>
          </cell>
          <cell r="H262" t="str">
            <v>Добыча газа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2.06</v>
          </cell>
          <cell r="Y262">
            <v>1.2951539999999999E-2</v>
          </cell>
          <cell r="Z262">
            <v>0.14000000000000001</v>
          </cell>
          <cell r="AA262">
            <v>0.14000000000000001</v>
          </cell>
          <cell r="AB262">
            <v>0</v>
          </cell>
          <cell r="AC262">
            <v>0</v>
          </cell>
          <cell r="AD262">
            <v>1.2951539999999999E-2</v>
          </cell>
          <cell r="AE262">
            <v>1.2951539999999999E-2</v>
          </cell>
          <cell r="AF262">
            <v>0</v>
          </cell>
          <cell r="AG262">
            <v>0</v>
          </cell>
          <cell r="AH262">
            <v>0</v>
          </cell>
          <cell r="AI262">
            <v>9.2510999999999992</v>
          </cell>
        </row>
        <row r="263">
          <cell r="C263" t="str">
            <v>1.35.1</v>
          </cell>
          <cell r="D263" t="str">
            <v>Прочие, всего</v>
          </cell>
          <cell r="E263" t="str">
            <v>051-1000870</v>
          </cell>
          <cell r="F263" t="str">
            <v/>
          </cell>
          <cell r="G263" t="str">
            <v/>
          </cell>
          <cell r="H263" t="str">
            <v/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2.06</v>
          </cell>
          <cell r="Y263">
            <v>1.2951539999999999E-2</v>
          </cell>
          <cell r="Z263">
            <v>0.14000000000000001</v>
          </cell>
          <cell r="AA263">
            <v>0.14000000000000001</v>
          </cell>
          <cell r="AB263">
            <v>0</v>
          </cell>
          <cell r="AC263">
            <v>0</v>
          </cell>
          <cell r="AD263">
            <v>1.2951539999999999E-2</v>
          </cell>
          <cell r="AE263">
            <v>1.2951539999999999E-2</v>
          </cell>
          <cell r="AF263">
            <v>0</v>
          </cell>
          <cell r="AG263">
            <v>0</v>
          </cell>
          <cell r="AH263">
            <v>0</v>
          </cell>
          <cell r="AI263">
            <v>9.2510999999999992</v>
          </cell>
        </row>
        <row r="264">
          <cell r="C264" t="str">
            <v>1.35.2</v>
          </cell>
          <cell r="D264" t="str">
            <v>Проектные работы ПД/ПД, РД</v>
          </cell>
          <cell r="E264" t="str">
            <v>051-1000870</v>
          </cell>
          <cell r="F264" t="str">
            <v/>
          </cell>
          <cell r="G264" t="str">
            <v/>
          </cell>
          <cell r="H264" t="str">
            <v/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2.06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</row>
        <row r="265">
          <cell r="C265" t="str">
            <v>1.35.3</v>
          </cell>
          <cell r="D265" t="str">
            <v>Услуги Заказчика</v>
          </cell>
          <cell r="E265" t="str">
            <v>051-1000870</v>
          </cell>
          <cell r="F265" t="str">
            <v/>
          </cell>
          <cell r="G265" t="str">
            <v/>
          </cell>
          <cell r="H265" t="str">
            <v/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1.2951539999999999E-2</v>
          </cell>
          <cell r="Z265">
            <v>0.14000000000000001</v>
          </cell>
          <cell r="AA265">
            <v>0.14000000000000001</v>
          </cell>
          <cell r="AB265">
            <v>0</v>
          </cell>
          <cell r="AC265">
            <v>0</v>
          </cell>
          <cell r="AD265">
            <v>1.2951539999999999E-2</v>
          </cell>
          <cell r="AE265">
            <v>1.2951539999999999E-2</v>
          </cell>
          <cell r="AF265">
            <v>0</v>
          </cell>
          <cell r="AG265">
            <v>0</v>
          </cell>
          <cell r="AH265">
            <v>0</v>
          </cell>
          <cell r="AI265">
            <v>9.2510999999999992</v>
          </cell>
        </row>
        <row r="266">
          <cell r="C266" t="str">
            <v>1.36</v>
          </cell>
          <cell r="D266" t="str">
            <v>Подключение скважин доразработки основной газоконденсатной залежи в пойменной зоне Оренбургского НГКМ</v>
          </cell>
          <cell r="E266" t="str">
            <v>051-1000874</v>
          </cell>
          <cell r="F266" t="str">
            <v/>
          </cell>
          <cell r="G266" t="str">
            <v/>
          </cell>
          <cell r="H266" t="str">
            <v>Добыча газа</v>
          </cell>
          <cell r="I266">
            <v>0</v>
          </cell>
          <cell r="J266">
            <v>0</v>
          </cell>
          <cell r="K266">
            <v>7.24</v>
          </cell>
          <cell r="L266">
            <v>7.24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7.2537470600000002</v>
          </cell>
          <cell r="Z266">
            <v>14.39</v>
          </cell>
          <cell r="AA266">
            <v>14.39</v>
          </cell>
          <cell r="AB266">
            <v>3.5</v>
          </cell>
          <cell r="AC266">
            <v>0</v>
          </cell>
          <cell r="AD266">
            <v>9.7229717400000002</v>
          </cell>
          <cell r="AE266">
            <v>7.2537470600000002</v>
          </cell>
          <cell r="AF266">
            <v>0</v>
          </cell>
          <cell r="AG266">
            <v>2.4692246799999999</v>
          </cell>
          <cell r="AH266">
            <v>0</v>
          </cell>
          <cell r="AI266">
            <v>67.567558998999999</v>
          </cell>
        </row>
        <row r="267">
          <cell r="C267" t="str">
            <v>1.36.1</v>
          </cell>
          <cell r="D267" t="str">
            <v>Прочие, всего</v>
          </cell>
          <cell r="E267" t="str">
            <v>051-1000874</v>
          </cell>
          <cell r="F267" t="str">
            <v/>
          </cell>
          <cell r="G267" t="str">
            <v/>
          </cell>
          <cell r="H267" t="str">
            <v/>
          </cell>
          <cell r="I267">
            <v>0</v>
          </cell>
          <cell r="J267">
            <v>0</v>
          </cell>
          <cell r="K267">
            <v>7.24</v>
          </cell>
          <cell r="L267">
            <v>7.24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7.2537470600000002</v>
          </cell>
          <cell r="Z267">
            <v>14.39</v>
          </cell>
          <cell r="AA267">
            <v>14.39</v>
          </cell>
          <cell r="AB267">
            <v>3.5</v>
          </cell>
          <cell r="AC267">
            <v>0</v>
          </cell>
          <cell r="AD267">
            <v>9.7229717400000002</v>
          </cell>
          <cell r="AE267">
            <v>7.2537470600000002</v>
          </cell>
          <cell r="AF267">
            <v>0</v>
          </cell>
          <cell r="AG267">
            <v>2.4692246799999999</v>
          </cell>
          <cell r="AH267">
            <v>0</v>
          </cell>
          <cell r="AI267">
            <v>67.567558998999999</v>
          </cell>
        </row>
        <row r="268">
          <cell r="C268" t="str">
            <v>1.36.2</v>
          </cell>
          <cell r="D268" t="str">
            <v>Проектные работы ПД/ПД, РД</v>
          </cell>
          <cell r="E268" t="str">
            <v>051-1000874</v>
          </cell>
          <cell r="F268" t="str">
            <v/>
          </cell>
          <cell r="G268" t="str">
            <v/>
          </cell>
          <cell r="H268" t="str">
            <v/>
          </cell>
          <cell r="I268">
            <v>0</v>
          </cell>
          <cell r="J268">
            <v>0</v>
          </cell>
          <cell r="K268">
            <v>3.48</v>
          </cell>
          <cell r="L268">
            <v>3.48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6.8341088000000001</v>
          </cell>
          <cell r="Z268">
            <v>10.31</v>
          </cell>
          <cell r="AA268">
            <v>10.31</v>
          </cell>
          <cell r="AB268">
            <v>0</v>
          </cell>
          <cell r="AC268">
            <v>0</v>
          </cell>
          <cell r="AD268">
            <v>9.3033334799999992</v>
          </cell>
          <cell r="AE268">
            <v>6.8341088000000001</v>
          </cell>
          <cell r="AF268">
            <v>0</v>
          </cell>
          <cell r="AG268">
            <v>2.4692246799999999</v>
          </cell>
          <cell r="AH268">
            <v>0</v>
          </cell>
          <cell r="AI268">
            <v>90.236018235000003</v>
          </cell>
        </row>
        <row r="269">
          <cell r="C269" t="str">
            <v>1.36.3</v>
          </cell>
          <cell r="D269" t="str">
            <v>Экспертиза (ПИР)</v>
          </cell>
          <cell r="E269" t="str">
            <v>051-1000874</v>
          </cell>
          <cell r="F269" t="str">
            <v/>
          </cell>
          <cell r="G269" t="str">
            <v/>
          </cell>
          <cell r="H269" t="str">
            <v/>
          </cell>
          <cell r="I269">
            <v>0</v>
          </cell>
          <cell r="J269">
            <v>0</v>
          </cell>
          <cell r="K269">
            <v>3.5</v>
          </cell>
          <cell r="L269">
            <v>3.5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3.5</v>
          </cell>
          <cell r="AA269">
            <v>3.5</v>
          </cell>
          <cell r="AB269">
            <v>3.5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</row>
        <row r="270">
          <cell r="C270" t="str">
            <v>1.36.4</v>
          </cell>
          <cell r="D270" t="str">
            <v>Услуги Заказчика</v>
          </cell>
          <cell r="E270" t="str">
            <v>051-1000874</v>
          </cell>
          <cell r="F270" t="str">
            <v/>
          </cell>
          <cell r="G270" t="str">
            <v/>
          </cell>
          <cell r="H270" t="str">
            <v/>
          </cell>
          <cell r="I270">
            <v>0</v>
          </cell>
          <cell r="J270">
            <v>0</v>
          </cell>
          <cell r="K270">
            <v>0.26</v>
          </cell>
          <cell r="L270">
            <v>0.26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0.41963825999999999</v>
          </cell>
          <cell r="Z270">
            <v>0.57999999999999996</v>
          </cell>
          <cell r="AA270">
            <v>0.57999999999999996</v>
          </cell>
          <cell r="AB270">
            <v>0</v>
          </cell>
          <cell r="AC270">
            <v>0</v>
          </cell>
          <cell r="AD270">
            <v>0.41963825999999999</v>
          </cell>
          <cell r="AE270">
            <v>0.41963825999999999</v>
          </cell>
          <cell r="AF270">
            <v>0</v>
          </cell>
          <cell r="AG270">
            <v>0</v>
          </cell>
          <cell r="AH270">
            <v>0</v>
          </cell>
          <cell r="AI270">
            <v>72.351424137999999</v>
          </cell>
        </row>
        <row r="271">
          <cell r="C271" t="str">
            <v>1.37</v>
          </cell>
          <cell r="D271" t="str">
            <v>Оснащение устьев газовых скважин в затапливаемой зоне локальной автоматикой и телемеханикой управления скважиной</v>
          </cell>
          <cell r="E271" t="str">
            <v>051-1000880</v>
          </cell>
          <cell r="F271" t="str">
            <v/>
          </cell>
          <cell r="G271" t="str">
            <v/>
          </cell>
          <cell r="H271" t="str">
            <v>Добыча газа</v>
          </cell>
          <cell r="I271">
            <v>0</v>
          </cell>
          <cell r="J271">
            <v>0</v>
          </cell>
          <cell r="K271">
            <v>16.420000000000002</v>
          </cell>
          <cell r="L271">
            <v>16.420000000000002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14.43</v>
          </cell>
          <cell r="AA271">
            <v>14.43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</row>
        <row r="272">
          <cell r="C272" t="str">
            <v>1.37.1</v>
          </cell>
          <cell r="D272" t="str">
            <v>Прочие, всего</v>
          </cell>
          <cell r="E272" t="str">
            <v>051-1000880</v>
          </cell>
          <cell r="F272" t="str">
            <v/>
          </cell>
          <cell r="G272" t="str">
            <v/>
          </cell>
          <cell r="H272" t="str">
            <v/>
          </cell>
          <cell r="I272">
            <v>0</v>
          </cell>
          <cell r="J272">
            <v>0</v>
          </cell>
          <cell r="K272">
            <v>16.420000000000002</v>
          </cell>
          <cell r="L272">
            <v>16.420000000000002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14.43</v>
          </cell>
          <cell r="AA272">
            <v>14.43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</row>
        <row r="273">
          <cell r="C273" t="str">
            <v>1.37.2</v>
          </cell>
          <cell r="D273" t="str">
            <v>Проектные работы ПД/ПД, РД</v>
          </cell>
          <cell r="E273" t="str">
            <v>051-1000880</v>
          </cell>
          <cell r="F273" t="str">
            <v/>
          </cell>
          <cell r="G273" t="str">
            <v/>
          </cell>
          <cell r="H273" t="str">
            <v/>
          </cell>
          <cell r="I273">
            <v>0</v>
          </cell>
          <cell r="J273">
            <v>0</v>
          </cell>
          <cell r="K273">
            <v>15.82</v>
          </cell>
          <cell r="L273">
            <v>15.82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13.9</v>
          </cell>
          <cell r="AA273">
            <v>13.9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</row>
        <row r="274">
          <cell r="C274" t="str">
            <v>1.37.3</v>
          </cell>
          <cell r="D274" t="str">
            <v>Услуги Заказчика</v>
          </cell>
          <cell r="E274" t="str">
            <v>051-1000880</v>
          </cell>
          <cell r="F274" t="str">
            <v/>
          </cell>
          <cell r="G274" t="str">
            <v/>
          </cell>
          <cell r="H274" t="str">
            <v/>
          </cell>
          <cell r="I274">
            <v>0</v>
          </cell>
          <cell r="J274">
            <v>0</v>
          </cell>
          <cell r="K274">
            <v>0.6</v>
          </cell>
          <cell r="L274">
            <v>0.6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0.53</v>
          </cell>
          <cell r="AA274">
            <v>0.53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</row>
        <row r="275">
          <cell r="C275" t="str">
            <v>1.38</v>
          </cell>
          <cell r="D275" t="str">
            <v>Газопровод-отвод и ГРС к городам Кириллов-Белозерск-Липин Бор-Вытегра Вологодской области</v>
          </cell>
          <cell r="E275" t="str">
            <v>051-1000896</v>
          </cell>
          <cell r="F275" t="str">
            <v>051-0230П</v>
          </cell>
          <cell r="G275" t="str">
            <v>ПИР будущих лет</v>
          </cell>
          <cell r="H275" t="str">
            <v>Транспорт газа</v>
          </cell>
          <cell r="I275">
            <v>0</v>
          </cell>
          <cell r="J275">
            <v>0</v>
          </cell>
          <cell r="K275">
            <v>156.85</v>
          </cell>
          <cell r="L275">
            <v>156.85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6.4528130000000003E-2</v>
          </cell>
          <cell r="Y275">
            <v>35.012009409999997</v>
          </cell>
          <cell r="Z275">
            <v>153.53</v>
          </cell>
          <cell r="AA275">
            <v>153.53</v>
          </cell>
          <cell r="AB275">
            <v>0</v>
          </cell>
          <cell r="AC275">
            <v>0</v>
          </cell>
          <cell r="AD275">
            <v>87.012009410000005</v>
          </cell>
          <cell r="AE275">
            <v>35.012009409999997</v>
          </cell>
          <cell r="AF275">
            <v>0</v>
          </cell>
          <cell r="AG275">
            <v>52</v>
          </cell>
          <cell r="AH275">
            <v>0</v>
          </cell>
          <cell r="AI275">
            <v>56.674271744999999</v>
          </cell>
        </row>
        <row r="276">
          <cell r="C276" t="str">
            <v>1.38.1</v>
          </cell>
          <cell r="D276" t="str">
            <v>Прочие, всего</v>
          </cell>
          <cell r="E276" t="str">
            <v>051-1000896</v>
          </cell>
          <cell r="F276" t="str">
            <v/>
          </cell>
          <cell r="G276" t="str">
            <v/>
          </cell>
          <cell r="H276" t="str">
            <v/>
          </cell>
          <cell r="I276">
            <v>0</v>
          </cell>
          <cell r="J276">
            <v>0</v>
          </cell>
          <cell r="K276">
            <v>156.85</v>
          </cell>
          <cell r="L276">
            <v>156.85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6.4528130000000003E-2</v>
          </cell>
          <cell r="Y276">
            <v>35.012009409999997</v>
          </cell>
          <cell r="Z276">
            <v>153.53</v>
          </cell>
          <cell r="AA276">
            <v>153.53</v>
          </cell>
          <cell r="AB276">
            <v>0</v>
          </cell>
          <cell r="AC276">
            <v>0</v>
          </cell>
          <cell r="AD276">
            <v>87.012009410000005</v>
          </cell>
          <cell r="AE276">
            <v>35.012009409999997</v>
          </cell>
          <cell r="AF276">
            <v>0</v>
          </cell>
          <cell r="AG276">
            <v>52</v>
          </cell>
          <cell r="AH276">
            <v>0</v>
          </cell>
          <cell r="AI276">
            <v>56.674271744999999</v>
          </cell>
        </row>
        <row r="277">
          <cell r="C277" t="str">
            <v>1.38.2</v>
          </cell>
          <cell r="D277" t="str">
            <v>Проектные работы ПД/ПД, РД</v>
          </cell>
          <cell r="E277" t="str">
            <v>051-1000896</v>
          </cell>
          <cell r="F277" t="str">
            <v/>
          </cell>
          <cell r="G277" t="str">
            <v/>
          </cell>
          <cell r="H277" t="str">
            <v/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52</v>
          </cell>
          <cell r="AE277">
            <v>0</v>
          </cell>
          <cell r="AF277">
            <v>0</v>
          </cell>
          <cell r="AG277">
            <v>52</v>
          </cell>
          <cell r="AH277">
            <v>0</v>
          </cell>
          <cell r="AI277">
            <v>0</v>
          </cell>
        </row>
        <row r="278">
          <cell r="C278" t="str">
            <v>1.38.3</v>
          </cell>
          <cell r="D278" t="str">
            <v>Проектные работы (РД)</v>
          </cell>
          <cell r="E278" t="str">
            <v>051-1000896</v>
          </cell>
          <cell r="F278" t="str">
            <v/>
          </cell>
          <cell r="G278" t="str">
            <v/>
          </cell>
          <cell r="H278" t="str">
            <v/>
          </cell>
          <cell r="I278">
            <v>0</v>
          </cell>
          <cell r="J278">
            <v>0</v>
          </cell>
          <cell r="K278">
            <v>151.13999999999999</v>
          </cell>
          <cell r="L278">
            <v>151.13999999999999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6.4528130000000003E-2</v>
          </cell>
          <cell r="Y278">
            <v>31.94360459</v>
          </cell>
          <cell r="Z278">
            <v>146.52000000000001</v>
          </cell>
          <cell r="AA278">
            <v>146.52000000000001</v>
          </cell>
          <cell r="AB278">
            <v>0</v>
          </cell>
          <cell r="AC278">
            <v>0</v>
          </cell>
          <cell r="AD278">
            <v>31.94360459</v>
          </cell>
          <cell r="AE278">
            <v>31.94360459</v>
          </cell>
          <cell r="AF278">
            <v>0</v>
          </cell>
          <cell r="AG278">
            <v>0</v>
          </cell>
          <cell r="AH278">
            <v>0</v>
          </cell>
          <cell r="AI278">
            <v>21.801531934</v>
          </cell>
        </row>
        <row r="279">
          <cell r="C279" t="str">
            <v>1.38.4</v>
          </cell>
          <cell r="D279" t="str">
            <v>Услуги Заказчика</v>
          </cell>
          <cell r="E279" t="str">
            <v>051-1000896</v>
          </cell>
          <cell r="F279" t="str">
            <v/>
          </cell>
          <cell r="G279" t="str">
            <v/>
          </cell>
          <cell r="H279" t="str">
            <v/>
          </cell>
          <cell r="I279">
            <v>0</v>
          </cell>
          <cell r="J279">
            <v>0</v>
          </cell>
          <cell r="K279">
            <v>5.71</v>
          </cell>
          <cell r="L279">
            <v>5.71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3.06840482</v>
          </cell>
          <cell r="Z279">
            <v>7.01</v>
          </cell>
          <cell r="AA279">
            <v>7.01</v>
          </cell>
          <cell r="AB279">
            <v>0</v>
          </cell>
          <cell r="AC279">
            <v>0</v>
          </cell>
          <cell r="AD279">
            <v>3.06840482</v>
          </cell>
          <cell r="AE279">
            <v>3.06840482</v>
          </cell>
          <cell r="AF279">
            <v>0</v>
          </cell>
          <cell r="AG279">
            <v>0</v>
          </cell>
          <cell r="AH279">
            <v>0</v>
          </cell>
          <cell r="AI279">
            <v>43.771823394999998</v>
          </cell>
        </row>
        <row r="280">
          <cell r="C280" t="str">
            <v>1.39</v>
          </cell>
          <cell r="D280" t="str">
            <v>Развитие интегрированной автоматизированной системы управления технологическими процессами ООО "Газпром трансгаз Сургут". Телемеханизация линейной части КС-9 "Тобольская"</v>
          </cell>
          <cell r="E280" t="str">
            <v>051-1000906</v>
          </cell>
          <cell r="F280" t="str">
            <v/>
          </cell>
          <cell r="G280" t="str">
            <v>ПИР будущих лет</v>
          </cell>
          <cell r="H280" t="str">
            <v>Прочие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1.3146E-2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</row>
        <row r="281">
          <cell r="C281" t="str">
            <v>1.39.1</v>
          </cell>
          <cell r="D281" t="str">
            <v>Прочие, всего</v>
          </cell>
          <cell r="E281" t="str">
            <v>051-1000906</v>
          </cell>
          <cell r="F281" t="str">
            <v/>
          </cell>
          <cell r="G281" t="str">
            <v/>
          </cell>
          <cell r="H281" t="str">
            <v/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1.3146E-2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</row>
        <row r="282">
          <cell r="C282" t="str">
            <v>1.39.2</v>
          </cell>
          <cell r="D282" t="str">
            <v>Иные прочие</v>
          </cell>
          <cell r="E282" t="str">
            <v>051-1000906</v>
          </cell>
          <cell r="F282" t="str">
            <v/>
          </cell>
          <cell r="G282" t="str">
            <v/>
          </cell>
          <cell r="H282" t="str">
            <v/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1.3146E-2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</row>
        <row r="283">
          <cell r="C283" t="str">
            <v>1.40</v>
          </cell>
          <cell r="D283" t="str">
            <v>Развитие интегрированной автоматизированной системы управления технологическими процессами ООО "Газпром трансгаз Сургут". Телемеханизация линейной части КС-10 "Ярковская"</v>
          </cell>
          <cell r="E283" t="str">
            <v>051-1000907</v>
          </cell>
          <cell r="F283" t="str">
            <v/>
          </cell>
          <cell r="G283" t="str">
            <v>ПИР будущих лет</v>
          </cell>
          <cell r="H283" t="str">
            <v>Прочие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1.3146E-2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</row>
        <row r="284">
          <cell r="C284" t="str">
            <v>1.40.1</v>
          </cell>
          <cell r="D284" t="str">
            <v>Прочие, всего</v>
          </cell>
          <cell r="E284" t="str">
            <v>051-1000907</v>
          </cell>
          <cell r="F284" t="str">
            <v/>
          </cell>
          <cell r="G284" t="str">
            <v/>
          </cell>
          <cell r="H284" t="str">
            <v/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1.3146E-2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</row>
        <row r="285">
          <cell r="C285" t="str">
            <v>1.40.2</v>
          </cell>
          <cell r="D285" t="str">
            <v>Иные прочие</v>
          </cell>
          <cell r="E285" t="str">
            <v>051-1000907</v>
          </cell>
          <cell r="F285" t="str">
            <v/>
          </cell>
          <cell r="G285" t="str">
            <v/>
          </cell>
          <cell r="H285" t="str">
            <v/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1.3146E-2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</row>
        <row r="286">
          <cell r="C286" t="str">
            <v>1.41</v>
          </cell>
          <cell r="D286" t="str">
            <v>Развитие интегрированной автоматизированной системы управления технологическими процессами ООО "Газпром трансгаз Сургут". Телемеханизация линейной части КС-11 "Богандинская"</v>
          </cell>
          <cell r="E286" t="str">
            <v>051-1000908</v>
          </cell>
          <cell r="F286" t="str">
            <v/>
          </cell>
          <cell r="G286" t="str">
            <v>ПИР будущих лет</v>
          </cell>
          <cell r="H286" t="str">
            <v>Прочие</v>
          </cell>
          <cell r="I286">
            <v>0</v>
          </cell>
          <cell r="J286">
            <v>0</v>
          </cell>
          <cell r="K286">
            <v>14.31</v>
          </cell>
          <cell r="L286">
            <v>14.31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2.3387999999999999E-2</v>
          </cell>
          <cell r="Y286">
            <v>0</v>
          </cell>
          <cell r="Z286">
            <v>8.6</v>
          </cell>
          <cell r="AA286">
            <v>8.6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</row>
        <row r="287">
          <cell r="C287" t="str">
            <v>1.41.1</v>
          </cell>
          <cell r="D287" t="str">
            <v>Прочие, всего</v>
          </cell>
          <cell r="E287" t="str">
            <v>051-1000908</v>
          </cell>
          <cell r="F287" t="str">
            <v/>
          </cell>
          <cell r="G287" t="str">
            <v/>
          </cell>
          <cell r="H287" t="str">
            <v/>
          </cell>
          <cell r="I287">
            <v>0</v>
          </cell>
          <cell r="J287">
            <v>0</v>
          </cell>
          <cell r="K287">
            <v>14.31</v>
          </cell>
          <cell r="L287">
            <v>14.31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2.3387999999999999E-2</v>
          </cell>
          <cell r="Y287">
            <v>0</v>
          </cell>
          <cell r="Z287">
            <v>8.6</v>
          </cell>
          <cell r="AA287">
            <v>8.6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</row>
        <row r="288">
          <cell r="C288" t="str">
            <v>1.41.2</v>
          </cell>
          <cell r="D288" t="str">
            <v>Проектные работы ПД/ПД, РД</v>
          </cell>
          <cell r="E288" t="str">
            <v>051-1000908</v>
          </cell>
          <cell r="F288" t="str">
            <v/>
          </cell>
          <cell r="G288" t="str">
            <v/>
          </cell>
          <cell r="H288" t="str">
            <v/>
          </cell>
          <cell r="I288">
            <v>0</v>
          </cell>
          <cell r="J288">
            <v>0</v>
          </cell>
          <cell r="K288">
            <v>13.79</v>
          </cell>
          <cell r="L288">
            <v>13.79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8.2799999999999994</v>
          </cell>
          <cell r="AA288">
            <v>8.2799999999999994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</row>
        <row r="289">
          <cell r="C289" t="str">
            <v>1.41.3</v>
          </cell>
          <cell r="D289" t="str">
            <v>Услуги Заказчика</v>
          </cell>
          <cell r="E289" t="str">
            <v>051-1000908</v>
          </cell>
          <cell r="F289" t="str">
            <v/>
          </cell>
          <cell r="G289" t="str">
            <v/>
          </cell>
          <cell r="H289" t="str">
            <v/>
          </cell>
          <cell r="I289">
            <v>0</v>
          </cell>
          <cell r="J289">
            <v>0</v>
          </cell>
          <cell r="K289">
            <v>0.52</v>
          </cell>
          <cell r="L289">
            <v>0.52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0.32</v>
          </cell>
          <cell r="AA289">
            <v>0.32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</row>
        <row r="290">
          <cell r="C290" t="str">
            <v>1.41.4</v>
          </cell>
          <cell r="D290" t="str">
            <v>Иные прочие</v>
          </cell>
          <cell r="E290" t="str">
            <v>051-1000908</v>
          </cell>
          <cell r="F290" t="str">
            <v/>
          </cell>
          <cell r="G290" t="str">
            <v/>
          </cell>
          <cell r="H290" t="str">
            <v/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2.3387999999999999E-2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</row>
        <row r="291">
          <cell r="C291" t="str">
            <v>1.42</v>
          </cell>
          <cell r="D291" t="str">
            <v>Реконструкция ГРС-5 г. Новосибирска газопровода Юрга-Новосибирск ООО "Томсктрансгаз"</v>
          </cell>
          <cell r="E291" t="str">
            <v>051-1000929</v>
          </cell>
          <cell r="F291" t="str">
            <v/>
          </cell>
          <cell r="G291" t="str">
            <v/>
          </cell>
          <cell r="H291" t="str">
            <v>Транспорт газа</v>
          </cell>
          <cell r="I291">
            <v>51.165861939999999</v>
          </cell>
          <cell r="J291">
            <v>42.38</v>
          </cell>
          <cell r="K291">
            <v>10.38</v>
          </cell>
          <cell r="L291">
            <v>10.38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</row>
        <row r="292">
          <cell r="C292" t="str">
            <v>1.42.1</v>
          </cell>
          <cell r="D292" t="str">
            <v>Прочие, всего</v>
          </cell>
          <cell r="E292" t="str">
            <v>051-1000929</v>
          </cell>
          <cell r="F292" t="str">
            <v/>
          </cell>
          <cell r="G292" t="str">
            <v/>
          </cell>
          <cell r="H292" t="str">
            <v/>
          </cell>
          <cell r="I292">
            <v>51.165861939999999</v>
          </cell>
          <cell r="J292">
            <v>42.38</v>
          </cell>
          <cell r="K292">
            <v>10.38</v>
          </cell>
          <cell r="L292">
            <v>10.38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</row>
        <row r="293">
          <cell r="C293" t="str">
            <v>1.42.2</v>
          </cell>
          <cell r="D293" t="str">
            <v>Проектные работы ПД/ПД, РД</v>
          </cell>
          <cell r="E293" t="str">
            <v>051-1000929</v>
          </cell>
          <cell r="F293" t="str">
            <v/>
          </cell>
          <cell r="G293" t="str">
            <v/>
          </cell>
          <cell r="H293" t="str">
            <v/>
          </cell>
          <cell r="I293">
            <v>48.722620089999999</v>
          </cell>
          <cell r="J293">
            <v>40</v>
          </cell>
          <cell r="K293">
            <v>10</v>
          </cell>
          <cell r="L293">
            <v>10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</row>
        <row r="294">
          <cell r="C294" t="str">
            <v>1.42.3</v>
          </cell>
          <cell r="D294" t="str">
            <v>Экспертиза (ПИР)</v>
          </cell>
          <cell r="E294" t="str">
            <v>051-1000929</v>
          </cell>
          <cell r="F294" t="str">
            <v/>
          </cell>
          <cell r="G294" t="str">
            <v/>
          </cell>
          <cell r="H294" t="str">
            <v/>
          </cell>
          <cell r="I294">
            <v>2</v>
          </cell>
          <cell r="J294">
            <v>2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</row>
        <row r="295">
          <cell r="C295" t="str">
            <v>1.42.4</v>
          </cell>
          <cell r="D295" t="str">
            <v>Услуги Заказчика</v>
          </cell>
          <cell r="E295" t="str">
            <v>051-1000929</v>
          </cell>
          <cell r="F295" t="str">
            <v/>
          </cell>
          <cell r="G295" t="str">
            <v/>
          </cell>
          <cell r="H295" t="str">
            <v/>
          </cell>
          <cell r="I295">
            <v>0.44324184999999999</v>
          </cell>
          <cell r="J295">
            <v>0.38</v>
          </cell>
          <cell r="K295">
            <v>0.38</v>
          </cell>
          <cell r="L295">
            <v>0.38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</row>
        <row r="296">
          <cell r="C296" t="str">
            <v>1.43</v>
          </cell>
          <cell r="D296" t="str">
            <v>Реконструкция КЛС Томск-Проскоково-Кемерово-Новокузнецк газопровода Парабель-Кузбасс</v>
          </cell>
          <cell r="E296" t="str">
            <v>051-1000930</v>
          </cell>
          <cell r="F296" t="str">
            <v/>
          </cell>
          <cell r="G296" t="str">
            <v/>
          </cell>
          <cell r="H296" t="str">
            <v>Прочие</v>
          </cell>
          <cell r="I296">
            <v>0</v>
          </cell>
          <cell r="J296">
            <v>0</v>
          </cell>
          <cell r="K296">
            <v>4.4000000000000004</v>
          </cell>
          <cell r="L296">
            <v>4.4000000000000004</v>
          </cell>
          <cell r="M296">
            <v>0.205902</v>
          </cell>
          <cell r="N296">
            <v>4.6795909089999999</v>
          </cell>
          <cell r="O296">
            <v>4.6795909089999999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0.18</v>
          </cell>
          <cell r="Z296">
            <v>5.6499601500000001</v>
          </cell>
          <cell r="AA296">
            <v>5.6499601500000001</v>
          </cell>
          <cell r="AB296">
            <v>4</v>
          </cell>
          <cell r="AC296">
            <v>0</v>
          </cell>
          <cell r="AD296">
            <v>0.18</v>
          </cell>
          <cell r="AE296">
            <v>0.18</v>
          </cell>
          <cell r="AF296">
            <v>0</v>
          </cell>
          <cell r="AG296">
            <v>0</v>
          </cell>
          <cell r="AH296">
            <v>0</v>
          </cell>
          <cell r="AI296">
            <v>3.185863178</v>
          </cell>
        </row>
        <row r="297">
          <cell r="C297" t="str">
            <v>1.43.1</v>
          </cell>
          <cell r="D297" t="str">
            <v>Прочие, всего</v>
          </cell>
          <cell r="E297" t="str">
            <v>051-1000930</v>
          </cell>
          <cell r="F297" t="str">
            <v/>
          </cell>
          <cell r="G297" t="str">
            <v/>
          </cell>
          <cell r="H297" t="str">
            <v/>
          </cell>
          <cell r="I297">
            <v>0</v>
          </cell>
          <cell r="J297">
            <v>0</v>
          </cell>
          <cell r="K297">
            <v>4.4000000000000004</v>
          </cell>
          <cell r="L297">
            <v>4.4000000000000004</v>
          </cell>
          <cell r="M297">
            <v>0.205902</v>
          </cell>
          <cell r="N297">
            <v>4.6795909089999999</v>
          </cell>
          <cell r="O297">
            <v>4.6795909089999999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0.18</v>
          </cell>
          <cell r="Z297">
            <v>5.6499601500000001</v>
          </cell>
          <cell r="AA297">
            <v>5.6499601500000001</v>
          </cell>
          <cell r="AB297">
            <v>4</v>
          </cell>
          <cell r="AC297">
            <v>0</v>
          </cell>
          <cell r="AD297">
            <v>0.18</v>
          </cell>
          <cell r="AE297">
            <v>0.18</v>
          </cell>
          <cell r="AF297">
            <v>0</v>
          </cell>
          <cell r="AG297">
            <v>0</v>
          </cell>
          <cell r="AH297">
            <v>0</v>
          </cell>
          <cell r="AI297">
            <v>3.185863178</v>
          </cell>
        </row>
        <row r="298">
          <cell r="C298" t="str">
            <v>1.43.2</v>
          </cell>
          <cell r="D298" t="str">
            <v>Проектные работы ПД/ПД, РД</v>
          </cell>
          <cell r="E298" t="str">
            <v>051-1000930</v>
          </cell>
          <cell r="F298" t="str">
            <v/>
          </cell>
          <cell r="G298" t="str">
            <v/>
          </cell>
          <cell r="H298" t="str">
            <v/>
          </cell>
          <cell r="I298">
            <v>0</v>
          </cell>
          <cell r="J298">
            <v>0</v>
          </cell>
          <cell r="K298">
            <v>0.74</v>
          </cell>
          <cell r="L298">
            <v>0.74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0.89</v>
          </cell>
          <cell r="AA298">
            <v>0.89</v>
          </cell>
          <cell r="AB298">
            <v>0.74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</row>
        <row r="299">
          <cell r="C299" t="str">
            <v>1.43.3</v>
          </cell>
          <cell r="D299" t="str">
            <v>Экспертиза (ПИР)</v>
          </cell>
          <cell r="E299" t="str">
            <v>051-1000930</v>
          </cell>
          <cell r="F299" t="str">
            <v/>
          </cell>
          <cell r="G299" t="str">
            <v/>
          </cell>
          <cell r="H299" t="str">
            <v/>
          </cell>
          <cell r="I299">
            <v>0</v>
          </cell>
          <cell r="J299">
            <v>0</v>
          </cell>
          <cell r="K299">
            <v>3.2</v>
          </cell>
          <cell r="L299">
            <v>3.2</v>
          </cell>
          <cell r="M299">
            <v>0.205902</v>
          </cell>
          <cell r="N299">
            <v>6.4344374999999996</v>
          </cell>
          <cell r="O299">
            <v>6.4344374999999996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3.8249601499999999</v>
          </cell>
          <cell r="AA299">
            <v>3.8249601499999999</v>
          </cell>
          <cell r="AB299">
            <v>3.165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</row>
        <row r="300">
          <cell r="C300" t="str">
            <v>1.43.4</v>
          </cell>
          <cell r="D300" t="str">
            <v>Услуги Заказчика</v>
          </cell>
          <cell r="E300" t="str">
            <v>051-1000930</v>
          </cell>
          <cell r="F300" t="str">
            <v/>
          </cell>
          <cell r="G300" t="str">
            <v/>
          </cell>
          <cell r="H300" t="str">
            <v/>
          </cell>
          <cell r="I300">
            <v>0</v>
          </cell>
          <cell r="J300">
            <v>0</v>
          </cell>
          <cell r="K300">
            <v>0.16</v>
          </cell>
          <cell r="L300">
            <v>0.16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0.18</v>
          </cell>
          <cell r="Z300">
            <v>0.34</v>
          </cell>
          <cell r="AA300">
            <v>0.34</v>
          </cell>
          <cell r="AB300">
            <v>0</v>
          </cell>
          <cell r="AC300">
            <v>0</v>
          </cell>
          <cell r="AD300">
            <v>0.18</v>
          </cell>
          <cell r="AE300">
            <v>0.18</v>
          </cell>
          <cell r="AF300">
            <v>0</v>
          </cell>
          <cell r="AG300">
            <v>0</v>
          </cell>
          <cell r="AH300">
            <v>0</v>
          </cell>
          <cell r="AI300">
            <v>52.941176470999999</v>
          </cell>
        </row>
        <row r="301">
          <cell r="C301" t="str">
            <v>1.43.5</v>
          </cell>
          <cell r="D301" t="str">
            <v>Иные прочие</v>
          </cell>
          <cell r="E301" t="str">
            <v>051-1000930</v>
          </cell>
          <cell r="F301" t="str">
            <v/>
          </cell>
          <cell r="G301" t="str">
            <v/>
          </cell>
          <cell r="H301" t="str">
            <v/>
          </cell>
          <cell r="I301">
            <v>0</v>
          </cell>
          <cell r="J301">
            <v>0</v>
          </cell>
          <cell r="K301">
            <v>0.3</v>
          </cell>
          <cell r="L301">
            <v>0.3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0.59499999999999997</v>
          </cell>
          <cell r="AA301">
            <v>0.59499999999999997</v>
          </cell>
          <cell r="AB301">
            <v>9.5000000000000001E-2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</row>
        <row r="302">
          <cell r="C302" t="str">
            <v>1.44</v>
          </cell>
          <cell r="D302" t="str">
            <v>Реконструкция магистрального газопровода Парабель - Кузбасс на участке км 572 - км 714</v>
          </cell>
          <cell r="E302" t="str">
            <v>051-1000934</v>
          </cell>
          <cell r="F302" t="str">
            <v/>
          </cell>
          <cell r="G302" t="str">
            <v/>
          </cell>
          <cell r="H302" t="str">
            <v>Транспорт газа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14.08124815</v>
          </cell>
          <cell r="Y302">
            <v>48.313156849999999</v>
          </cell>
          <cell r="Z302">
            <v>84.56</v>
          </cell>
          <cell r="AA302">
            <v>84.56</v>
          </cell>
          <cell r="AB302">
            <v>0</v>
          </cell>
          <cell r="AC302">
            <v>0</v>
          </cell>
          <cell r="AD302">
            <v>48.313156849999999</v>
          </cell>
          <cell r="AE302">
            <v>48.313156849999999</v>
          </cell>
          <cell r="AF302">
            <v>0</v>
          </cell>
          <cell r="AG302">
            <v>0</v>
          </cell>
          <cell r="AH302">
            <v>0</v>
          </cell>
          <cell r="AI302">
            <v>57.134764486999998</v>
          </cell>
        </row>
        <row r="303">
          <cell r="C303" t="str">
            <v>1.44.1</v>
          </cell>
          <cell r="D303" t="str">
            <v>Прочие, всего</v>
          </cell>
          <cell r="E303" t="str">
            <v>051-1000934</v>
          </cell>
          <cell r="F303" t="str">
            <v/>
          </cell>
          <cell r="G303" t="str">
            <v/>
          </cell>
          <cell r="H303" t="str">
            <v/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14.08124815</v>
          </cell>
          <cell r="Y303">
            <v>48.313156849999999</v>
          </cell>
          <cell r="Z303">
            <v>84.56</v>
          </cell>
          <cell r="AA303">
            <v>84.56</v>
          </cell>
          <cell r="AB303">
            <v>0</v>
          </cell>
          <cell r="AC303">
            <v>0</v>
          </cell>
          <cell r="AD303">
            <v>48.313156849999999</v>
          </cell>
          <cell r="AE303">
            <v>48.313156849999999</v>
          </cell>
          <cell r="AF303">
            <v>0</v>
          </cell>
          <cell r="AG303">
            <v>0</v>
          </cell>
          <cell r="AH303">
            <v>0</v>
          </cell>
          <cell r="AI303">
            <v>57.134764486999998</v>
          </cell>
        </row>
        <row r="304">
          <cell r="C304" t="str">
            <v>1.44.2</v>
          </cell>
          <cell r="D304" t="str">
            <v>Проектные работы ПД/ПД, РД</v>
          </cell>
          <cell r="E304" t="str">
            <v>051-1000934</v>
          </cell>
          <cell r="F304" t="str">
            <v/>
          </cell>
          <cell r="G304" t="str">
            <v/>
          </cell>
          <cell r="H304" t="str">
            <v/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14.08124815</v>
          </cell>
          <cell r="Y304">
            <v>43.788655509999998</v>
          </cell>
          <cell r="Z304">
            <v>79.14</v>
          </cell>
          <cell r="AA304">
            <v>79.14</v>
          </cell>
          <cell r="AB304">
            <v>0</v>
          </cell>
          <cell r="AC304">
            <v>0</v>
          </cell>
          <cell r="AD304">
            <v>43.788655509999998</v>
          </cell>
          <cell r="AE304">
            <v>43.788655509999998</v>
          </cell>
          <cell r="AF304">
            <v>0</v>
          </cell>
          <cell r="AG304">
            <v>0</v>
          </cell>
          <cell r="AH304">
            <v>0</v>
          </cell>
          <cell r="AI304">
            <v>55.330623590999998</v>
          </cell>
        </row>
        <row r="305">
          <cell r="C305" t="str">
            <v>1.44.3</v>
          </cell>
          <cell r="D305" t="str">
            <v>Услуги Заказчика</v>
          </cell>
          <cell r="E305" t="str">
            <v>051-1000934</v>
          </cell>
          <cell r="F305" t="str">
            <v/>
          </cell>
          <cell r="G305" t="str">
            <v/>
          </cell>
          <cell r="H305" t="str">
            <v/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4.5245013399999996</v>
          </cell>
          <cell r="Z305">
            <v>5.42</v>
          </cell>
          <cell r="AA305">
            <v>5.42</v>
          </cell>
          <cell r="AB305">
            <v>0</v>
          </cell>
          <cell r="AC305">
            <v>0</v>
          </cell>
          <cell r="AD305">
            <v>4.5245013399999996</v>
          </cell>
          <cell r="AE305">
            <v>4.5245013399999996</v>
          </cell>
          <cell r="AF305">
            <v>0</v>
          </cell>
          <cell r="AG305">
            <v>0</v>
          </cell>
          <cell r="AH305">
            <v>0</v>
          </cell>
          <cell r="AI305">
            <v>83.477884501999995</v>
          </cell>
        </row>
        <row r="306">
          <cell r="C306" t="str">
            <v>1.45</v>
          </cell>
          <cell r="D306" t="str">
            <v>Магистральный газопровод Сахалин - Хабаровск - Владивосток</v>
          </cell>
          <cell r="E306" t="str">
            <v>051-1000961</v>
          </cell>
          <cell r="F306" t="str">
            <v/>
          </cell>
          <cell r="G306" t="str">
            <v/>
          </cell>
          <cell r="H306" t="str">
            <v>Транспорт газа</v>
          </cell>
          <cell r="I306">
            <v>0</v>
          </cell>
          <cell r="J306">
            <v>0</v>
          </cell>
          <cell r="K306">
            <v>314.77999999999997</v>
          </cell>
          <cell r="L306">
            <v>314.77999999999997</v>
          </cell>
          <cell r="M306">
            <v>10.905868419999999</v>
          </cell>
          <cell r="N306">
            <v>3.4646001719999999</v>
          </cell>
          <cell r="O306">
            <v>3.4646001719999999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4.1079381000000001</v>
          </cell>
          <cell r="Y306">
            <v>5.51372646</v>
          </cell>
          <cell r="Z306">
            <v>16.51396407</v>
          </cell>
          <cell r="AA306">
            <v>16.51396407</v>
          </cell>
          <cell r="AB306">
            <v>5</v>
          </cell>
          <cell r="AC306">
            <v>0</v>
          </cell>
          <cell r="AD306">
            <v>10.96372646</v>
          </cell>
          <cell r="AE306">
            <v>5.51372646</v>
          </cell>
          <cell r="AF306">
            <v>0</v>
          </cell>
          <cell r="AG306">
            <v>5.45</v>
          </cell>
          <cell r="AH306">
            <v>0</v>
          </cell>
          <cell r="AI306">
            <v>66.390640149000006</v>
          </cell>
        </row>
        <row r="307">
          <cell r="C307" t="str">
            <v>1.45.1</v>
          </cell>
          <cell r="D307" t="str">
            <v>Прочие, всего</v>
          </cell>
          <cell r="E307" t="str">
            <v>051-1000961</v>
          </cell>
          <cell r="F307" t="str">
            <v/>
          </cell>
          <cell r="G307" t="str">
            <v/>
          </cell>
          <cell r="H307" t="str">
            <v/>
          </cell>
          <cell r="I307">
            <v>0</v>
          </cell>
          <cell r="J307">
            <v>0</v>
          </cell>
          <cell r="K307">
            <v>314.77999999999997</v>
          </cell>
          <cell r="L307">
            <v>314.77999999999997</v>
          </cell>
          <cell r="M307">
            <v>10.905868419999999</v>
          </cell>
          <cell r="N307">
            <v>3.4646001719999999</v>
          </cell>
          <cell r="O307">
            <v>3.4646001719999999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4.1079381000000001</v>
          </cell>
          <cell r="Y307">
            <v>5.51372646</v>
          </cell>
          <cell r="Z307">
            <v>16.51396407</v>
          </cell>
          <cell r="AA307">
            <v>16.51396407</v>
          </cell>
          <cell r="AB307">
            <v>5</v>
          </cell>
          <cell r="AC307">
            <v>0</v>
          </cell>
          <cell r="AD307">
            <v>10.96372646</v>
          </cell>
          <cell r="AE307">
            <v>5.51372646</v>
          </cell>
          <cell r="AF307">
            <v>0</v>
          </cell>
          <cell r="AG307">
            <v>5.45</v>
          </cell>
          <cell r="AH307">
            <v>0</v>
          </cell>
          <cell r="AI307">
            <v>66.390640149000006</v>
          </cell>
        </row>
        <row r="308">
          <cell r="C308" t="str">
            <v>1.45.2</v>
          </cell>
          <cell r="D308" t="str">
            <v>Проектные работы ПД/ПД, РД</v>
          </cell>
          <cell r="E308" t="str">
            <v>051-1000961</v>
          </cell>
          <cell r="F308" t="str">
            <v/>
          </cell>
          <cell r="G308" t="str">
            <v/>
          </cell>
          <cell r="H308" t="str">
            <v/>
          </cell>
          <cell r="I308">
            <v>0</v>
          </cell>
          <cell r="J308">
            <v>0</v>
          </cell>
          <cell r="K308">
            <v>298.31</v>
          </cell>
          <cell r="L308">
            <v>298.31</v>
          </cell>
          <cell r="M308">
            <v>10.905868419999999</v>
          </cell>
          <cell r="N308">
            <v>3.6558842880000002</v>
          </cell>
          <cell r="O308">
            <v>3.6558842880000002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4.1079381000000001</v>
          </cell>
          <cell r="Y308">
            <v>5.0433641199999997</v>
          </cell>
          <cell r="Z308">
            <v>10.91396407</v>
          </cell>
          <cell r="AA308">
            <v>10.91396407</v>
          </cell>
          <cell r="AB308">
            <v>0</v>
          </cell>
          <cell r="AC308">
            <v>0</v>
          </cell>
          <cell r="AD308">
            <v>10.493364120000001</v>
          </cell>
          <cell r="AE308">
            <v>5.0433641199999997</v>
          </cell>
          <cell r="AF308">
            <v>0</v>
          </cell>
          <cell r="AG308">
            <v>5.45</v>
          </cell>
          <cell r="AH308">
            <v>0</v>
          </cell>
          <cell r="AI308">
            <v>96.146221965999999</v>
          </cell>
        </row>
        <row r="309">
          <cell r="C309" t="str">
            <v>1.45.3</v>
          </cell>
          <cell r="D309" t="str">
            <v>Экспертиза (ПИР)</v>
          </cell>
          <cell r="E309" t="str">
            <v>051-1000961</v>
          </cell>
          <cell r="F309" t="str">
            <v/>
          </cell>
          <cell r="G309" t="str">
            <v/>
          </cell>
          <cell r="H309" t="str">
            <v/>
          </cell>
          <cell r="I309">
            <v>0</v>
          </cell>
          <cell r="J309">
            <v>0</v>
          </cell>
          <cell r="K309">
            <v>5</v>
          </cell>
          <cell r="L309">
            <v>5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5</v>
          </cell>
          <cell r="AA309">
            <v>5</v>
          </cell>
          <cell r="AB309">
            <v>5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</row>
        <row r="310">
          <cell r="C310" t="str">
            <v>1.45.4</v>
          </cell>
          <cell r="D310" t="str">
            <v>Услуги Заказчика</v>
          </cell>
          <cell r="E310" t="str">
            <v>051-1000961</v>
          </cell>
          <cell r="F310" t="str">
            <v/>
          </cell>
          <cell r="G310" t="str">
            <v/>
          </cell>
          <cell r="H310" t="str">
            <v/>
          </cell>
          <cell r="I310">
            <v>0</v>
          </cell>
          <cell r="J310">
            <v>0</v>
          </cell>
          <cell r="K310">
            <v>11.47</v>
          </cell>
          <cell r="L310">
            <v>11.47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0.47036233999999999</v>
          </cell>
          <cell r="Z310">
            <v>0.6</v>
          </cell>
          <cell r="AA310">
            <v>0.6</v>
          </cell>
          <cell r="AB310">
            <v>0</v>
          </cell>
          <cell r="AC310">
            <v>0</v>
          </cell>
          <cell r="AD310">
            <v>0.47036233999999999</v>
          </cell>
          <cell r="AE310">
            <v>0.47036233999999999</v>
          </cell>
          <cell r="AF310">
            <v>0</v>
          </cell>
          <cell r="AG310">
            <v>0</v>
          </cell>
          <cell r="AH310">
            <v>0</v>
          </cell>
          <cell r="AI310">
            <v>78.393723332999997</v>
          </cell>
        </row>
        <row r="311">
          <cell r="C311" t="str">
            <v>1.46</v>
          </cell>
          <cell r="D311" t="str">
            <v>Магистральный газопровод "Сила Сибири"</v>
          </cell>
          <cell r="E311" t="str">
            <v>051-1000973</v>
          </cell>
          <cell r="F311" t="str">
            <v/>
          </cell>
          <cell r="G311" t="str">
            <v/>
          </cell>
          <cell r="H311" t="str">
            <v>Транспорт газа</v>
          </cell>
          <cell r="I311">
            <v>0</v>
          </cell>
          <cell r="J311">
            <v>0</v>
          </cell>
          <cell r="K311">
            <v>2100</v>
          </cell>
          <cell r="L311">
            <v>2100</v>
          </cell>
          <cell r="M311">
            <v>35.272327910000001</v>
          </cell>
          <cell r="N311">
            <v>1.679634662</v>
          </cell>
          <cell r="O311">
            <v>1.679634662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148.18424469000001</v>
          </cell>
          <cell r="Y311">
            <v>802.04486278000002</v>
          </cell>
          <cell r="Z311">
            <v>3367.28676077</v>
          </cell>
          <cell r="AA311">
            <v>3367.28676077</v>
          </cell>
          <cell r="AB311">
            <v>71</v>
          </cell>
          <cell r="AC311">
            <v>0</v>
          </cell>
          <cell r="AD311">
            <v>1600.5948627800001</v>
          </cell>
          <cell r="AE311">
            <v>802.04486278000002</v>
          </cell>
          <cell r="AF311">
            <v>0</v>
          </cell>
          <cell r="AG311">
            <v>798.55</v>
          </cell>
          <cell r="AH311">
            <v>0</v>
          </cell>
          <cell r="AI311">
            <v>47.533666613000001</v>
          </cell>
        </row>
        <row r="312">
          <cell r="C312" t="str">
            <v>1.46.1</v>
          </cell>
          <cell r="D312" t="str">
            <v>Прочие, всего</v>
          </cell>
          <cell r="E312" t="str">
            <v>051-1000973</v>
          </cell>
          <cell r="F312" t="str">
            <v/>
          </cell>
          <cell r="G312" t="str">
            <v/>
          </cell>
          <cell r="H312" t="str">
            <v/>
          </cell>
          <cell r="I312">
            <v>0</v>
          </cell>
          <cell r="J312">
            <v>0</v>
          </cell>
          <cell r="K312">
            <v>2100</v>
          </cell>
          <cell r="L312">
            <v>2100</v>
          </cell>
          <cell r="M312">
            <v>35.272327910000001</v>
          </cell>
          <cell r="N312">
            <v>1.679634662</v>
          </cell>
          <cell r="O312">
            <v>1.679634662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148.18424469000001</v>
          </cell>
          <cell r="Y312">
            <v>802.04486278000002</v>
          </cell>
          <cell r="Z312">
            <v>3367.28676077</v>
          </cell>
          <cell r="AA312">
            <v>3367.28676077</v>
          </cell>
          <cell r="AB312">
            <v>71</v>
          </cell>
          <cell r="AC312">
            <v>0</v>
          </cell>
          <cell r="AD312">
            <v>1600.5948627800001</v>
          </cell>
          <cell r="AE312">
            <v>802.04486278000002</v>
          </cell>
          <cell r="AF312">
            <v>0</v>
          </cell>
          <cell r="AG312">
            <v>798.55</v>
          </cell>
          <cell r="AH312">
            <v>0</v>
          </cell>
          <cell r="AI312">
            <v>47.533666613000001</v>
          </cell>
        </row>
        <row r="313">
          <cell r="C313" t="str">
            <v>1.46.2</v>
          </cell>
          <cell r="D313" t="str">
            <v>Проектные работы ПД/ПД, РД</v>
          </cell>
          <cell r="E313" t="str">
            <v>051-1000973</v>
          </cell>
          <cell r="F313" t="str">
            <v/>
          </cell>
          <cell r="G313" t="str">
            <v/>
          </cell>
          <cell r="H313" t="str">
            <v/>
          </cell>
          <cell r="I313">
            <v>0</v>
          </cell>
          <cell r="J313">
            <v>0</v>
          </cell>
          <cell r="K313">
            <v>236.33</v>
          </cell>
          <cell r="L313">
            <v>236.33</v>
          </cell>
          <cell r="M313">
            <v>13.17837432</v>
          </cell>
          <cell r="N313">
            <v>5.5762596029999996</v>
          </cell>
          <cell r="O313">
            <v>5.5762596029999996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143.4389396</v>
          </cell>
          <cell r="Y313">
            <v>360.13974968000002</v>
          </cell>
          <cell r="Z313">
            <v>1044.2105062099999</v>
          </cell>
          <cell r="AA313">
            <v>1044.2105062099999</v>
          </cell>
          <cell r="AB313">
            <v>0</v>
          </cell>
          <cell r="AC313">
            <v>0</v>
          </cell>
          <cell r="AD313">
            <v>1158.68974968</v>
          </cell>
          <cell r="AE313">
            <v>360.13974968000002</v>
          </cell>
          <cell r="AF313">
            <v>0</v>
          </cell>
          <cell r="AG313">
            <v>798.55</v>
          </cell>
          <cell r="AH313">
            <v>0</v>
          </cell>
          <cell r="AI313">
            <v>110.96323421300001</v>
          </cell>
        </row>
        <row r="314">
          <cell r="C314" t="str">
            <v>1.46.3</v>
          </cell>
          <cell r="D314" t="str">
            <v>Проектные работы (РД)</v>
          </cell>
          <cell r="E314" t="str">
            <v>051-1000973</v>
          </cell>
          <cell r="F314" t="str">
            <v/>
          </cell>
          <cell r="G314" t="str">
            <v/>
          </cell>
          <cell r="H314" t="str">
            <v/>
          </cell>
          <cell r="I314">
            <v>0</v>
          </cell>
          <cell r="J314">
            <v>0</v>
          </cell>
          <cell r="K314">
            <v>1757.87</v>
          </cell>
          <cell r="L314">
            <v>1757.87</v>
          </cell>
          <cell r="M314">
            <v>15.177083919999999</v>
          </cell>
          <cell r="N314">
            <v>0.86337919900000004</v>
          </cell>
          <cell r="O314">
            <v>0.86337919900000004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360.12983642</v>
          </cell>
          <cell r="Z314">
            <v>2019.3062545600001</v>
          </cell>
          <cell r="AA314">
            <v>2019.3062545600001</v>
          </cell>
          <cell r="AB314">
            <v>0</v>
          </cell>
          <cell r="AC314">
            <v>0</v>
          </cell>
          <cell r="AD314">
            <v>360.12983642</v>
          </cell>
          <cell r="AE314">
            <v>360.12983642</v>
          </cell>
          <cell r="AF314">
            <v>0</v>
          </cell>
          <cell r="AG314">
            <v>0</v>
          </cell>
          <cell r="AH314">
            <v>0</v>
          </cell>
          <cell r="AI314">
            <v>17.834334718000001</v>
          </cell>
        </row>
        <row r="315">
          <cell r="C315" t="str">
            <v>1.46.4</v>
          </cell>
          <cell r="D315" t="str">
            <v>Экспертиза (ПИР)</v>
          </cell>
          <cell r="E315" t="str">
            <v>051-1000973</v>
          </cell>
          <cell r="F315" t="str">
            <v/>
          </cell>
          <cell r="G315" t="str">
            <v/>
          </cell>
          <cell r="H315" t="str">
            <v/>
          </cell>
          <cell r="I315">
            <v>0</v>
          </cell>
          <cell r="J315">
            <v>0</v>
          </cell>
          <cell r="K315">
            <v>29.3</v>
          </cell>
          <cell r="L315">
            <v>29.3</v>
          </cell>
          <cell r="M315">
            <v>6.9168696699999996</v>
          </cell>
          <cell r="N315">
            <v>23.607063719999999</v>
          </cell>
          <cell r="O315">
            <v>23.607063719999999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4.7453050899999996</v>
          </cell>
          <cell r="Y315">
            <v>0</v>
          </cell>
          <cell r="Z315">
            <v>116.25</v>
          </cell>
          <cell r="AA315">
            <v>116.25</v>
          </cell>
          <cell r="AB315">
            <v>71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</row>
        <row r="316">
          <cell r="C316" t="str">
            <v>1.46.5</v>
          </cell>
          <cell r="D316" t="str">
            <v>Услуги Заказчика</v>
          </cell>
          <cell r="E316" t="str">
            <v>051-1000973</v>
          </cell>
          <cell r="F316" t="str">
            <v/>
          </cell>
          <cell r="G316" t="str">
            <v/>
          </cell>
          <cell r="H316" t="str">
            <v/>
          </cell>
          <cell r="I316">
            <v>0</v>
          </cell>
          <cell r="J316">
            <v>0</v>
          </cell>
          <cell r="K316">
            <v>76.5</v>
          </cell>
          <cell r="L316">
            <v>76.5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81.775276680000005</v>
          </cell>
          <cell r="Z316">
            <v>187.52</v>
          </cell>
          <cell r="AA316">
            <v>187.52</v>
          </cell>
          <cell r="AB316">
            <v>0</v>
          </cell>
          <cell r="AC316">
            <v>0</v>
          </cell>
          <cell r="AD316">
            <v>81.775276680000005</v>
          </cell>
          <cell r="AE316">
            <v>81.775276680000005</v>
          </cell>
          <cell r="AF316">
            <v>0</v>
          </cell>
          <cell r="AG316">
            <v>0</v>
          </cell>
          <cell r="AH316">
            <v>0</v>
          </cell>
          <cell r="AI316">
            <v>43.608829288000003</v>
          </cell>
        </row>
        <row r="317">
          <cell r="C317" t="str">
            <v>1.47</v>
          </cell>
          <cell r="D317" t="str">
            <v>Дообустройство газоконденсатных скважин Уренгойского НГКМ</v>
          </cell>
          <cell r="E317" t="str">
            <v>051-1001026</v>
          </cell>
          <cell r="F317" t="str">
            <v/>
          </cell>
          <cell r="G317" t="str">
            <v/>
          </cell>
          <cell r="H317" t="str">
            <v>Добыча газа</v>
          </cell>
          <cell r="I317">
            <v>0</v>
          </cell>
          <cell r="J317">
            <v>0</v>
          </cell>
          <cell r="K317">
            <v>56.53</v>
          </cell>
          <cell r="L317">
            <v>56.53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19.72689759</v>
          </cell>
          <cell r="Z317">
            <v>85.06</v>
          </cell>
          <cell r="AA317">
            <v>85.06</v>
          </cell>
          <cell r="AB317">
            <v>29.58</v>
          </cell>
          <cell r="AC317">
            <v>7.27</v>
          </cell>
          <cell r="AD317">
            <v>19.72939959</v>
          </cell>
          <cell r="AE317">
            <v>19.72689759</v>
          </cell>
          <cell r="AF317">
            <v>0</v>
          </cell>
          <cell r="AG317">
            <v>2.5019999999999999E-3</v>
          </cell>
          <cell r="AH317">
            <v>0</v>
          </cell>
          <cell r="AI317">
            <v>23.194685622000002</v>
          </cell>
        </row>
        <row r="318">
          <cell r="C318" t="str">
            <v>1.47.1</v>
          </cell>
          <cell r="D318" t="str">
            <v>Прочие, всего</v>
          </cell>
          <cell r="E318" t="str">
            <v>051-1001026</v>
          </cell>
          <cell r="F318" t="str">
            <v/>
          </cell>
          <cell r="G318" t="str">
            <v/>
          </cell>
          <cell r="H318" t="str">
            <v/>
          </cell>
          <cell r="I318">
            <v>0</v>
          </cell>
          <cell r="J318">
            <v>0</v>
          </cell>
          <cell r="K318">
            <v>56.53</v>
          </cell>
          <cell r="L318">
            <v>56.53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19.72689759</v>
          </cell>
          <cell r="Z318">
            <v>85.06</v>
          </cell>
          <cell r="AA318">
            <v>85.06</v>
          </cell>
          <cell r="AB318">
            <v>29.58</v>
          </cell>
          <cell r="AC318">
            <v>7.27</v>
          </cell>
          <cell r="AD318">
            <v>19.72939959</v>
          </cell>
          <cell r="AE318">
            <v>19.72689759</v>
          </cell>
          <cell r="AF318">
            <v>0</v>
          </cell>
          <cell r="AG318">
            <v>2.5019999999999999E-3</v>
          </cell>
          <cell r="AH318">
            <v>0</v>
          </cell>
          <cell r="AI318">
            <v>23.194685622000002</v>
          </cell>
        </row>
        <row r="319">
          <cell r="C319" t="str">
            <v>1.47.2</v>
          </cell>
          <cell r="D319" t="str">
            <v>Проектные работы ПД/ПД, РД</v>
          </cell>
          <cell r="E319" t="str">
            <v>051-1001026</v>
          </cell>
          <cell r="F319" t="str">
            <v/>
          </cell>
          <cell r="G319" t="str">
            <v/>
          </cell>
          <cell r="H319" t="str">
            <v/>
          </cell>
          <cell r="I319">
            <v>0</v>
          </cell>
          <cell r="J319">
            <v>0</v>
          </cell>
          <cell r="K319">
            <v>2.69</v>
          </cell>
          <cell r="L319">
            <v>2.69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18.584468390000001</v>
          </cell>
          <cell r="Z319">
            <v>76.53</v>
          </cell>
          <cell r="AA319">
            <v>76.53</v>
          </cell>
          <cell r="AB319">
            <v>0</v>
          </cell>
          <cell r="AC319">
            <v>0</v>
          </cell>
          <cell r="AD319">
            <v>18.584468390000001</v>
          </cell>
          <cell r="AE319">
            <v>18.584468390000001</v>
          </cell>
          <cell r="AF319">
            <v>0</v>
          </cell>
          <cell r="AG319">
            <v>0</v>
          </cell>
          <cell r="AH319">
            <v>0</v>
          </cell>
          <cell r="AI319">
            <v>24.283899634000001</v>
          </cell>
        </row>
        <row r="320">
          <cell r="C320" t="str">
            <v>1.47.3</v>
          </cell>
          <cell r="D320" t="str">
            <v>Проектные работы (РД)</v>
          </cell>
          <cell r="E320" t="str">
            <v>051-1001026</v>
          </cell>
          <cell r="F320" t="str">
            <v/>
          </cell>
          <cell r="G320" t="str">
            <v/>
          </cell>
          <cell r="H320" t="str">
            <v/>
          </cell>
          <cell r="I320">
            <v>0</v>
          </cell>
          <cell r="J320">
            <v>0</v>
          </cell>
          <cell r="K320">
            <v>44.51</v>
          </cell>
          <cell r="L320">
            <v>44.51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29.58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</row>
        <row r="321">
          <cell r="C321" t="str">
            <v>1.47.4</v>
          </cell>
          <cell r="D321" t="str">
            <v>Экспертиза (ПИР)</v>
          </cell>
          <cell r="E321" t="str">
            <v>051-1001026</v>
          </cell>
          <cell r="F321" t="str">
            <v/>
          </cell>
          <cell r="G321" t="str">
            <v/>
          </cell>
          <cell r="H321" t="str">
            <v/>
          </cell>
          <cell r="I321">
            <v>0</v>
          </cell>
          <cell r="J321">
            <v>0</v>
          </cell>
          <cell r="K321">
            <v>7.23</v>
          </cell>
          <cell r="L321">
            <v>7.23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7.27</v>
          </cell>
          <cell r="AA321">
            <v>7.27</v>
          </cell>
          <cell r="AB321">
            <v>0</v>
          </cell>
          <cell r="AC321">
            <v>7.27</v>
          </cell>
          <cell r="AD321">
            <v>2.5019999999999999E-3</v>
          </cell>
          <cell r="AE321">
            <v>0</v>
          </cell>
          <cell r="AF321">
            <v>0</v>
          </cell>
          <cell r="AG321">
            <v>2.5019999999999999E-3</v>
          </cell>
          <cell r="AH321">
            <v>0</v>
          </cell>
          <cell r="AI321">
            <v>3.4415406000000003E-2</v>
          </cell>
        </row>
        <row r="322">
          <cell r="C322" t="str">
            <v>1.47.5</v>
          </cell>
          <cell r="D322" t="str">
            <v>Услуги Заказчика</v>
          </cell>
          <cell r="E322" t="str">
            <v>051-1001026</v>
          </cell>
          <cell r="F322" t="str">
            <v/>
          </cell>
          <cell r="G322" t="str">
            <v/>
          </cell>
          <cell r="H322" t="str">
            <v/>
          </cell>
          <cell r="I322">
            <v>0</v>
          </cell>
          <cell r="J322">
            <v>0</v>
          </cell>
          <cell r="K322">
            <v>2.06</v>
          </cell>
          <cell r="L322">
            <v>2.06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1.1424292</v>
          </cell>
          <cell r="Z322">
            <v>1.25</v>
          </cell>
          <cell r="AA322">
            <v>1.25</v>
          </cell>
          <cell r="AB322">
            <v>0</v>
          </cell>
          <cell r="AC322">
            <v>0</v>
          </cell>
          <cell r="AD322">
            <v>1.1424292</v>
          </cell>
          <cell r="AE322">
            <v>1.1424292</v>
          </cell>
          <cell r="AF322">
            <v>0</v>
          </cell>
          <cell r="AG322">
            <v>0</v>
          </cell>
          <cell r="AH322">
            <v>0</v>
          </cell>
          <cell r="AI322">
            <v>91.394335999999996</v>
          </cell>
        </row>
        <row r="323">
          <cell r="C323" t="str">
            <v>1.47.6</v>
          </cell>
          <cell r="D323" t="str">
            <v>Иные прочие</v>
          </cell>
          <cell r="E323" t="str">
            <v>051-1001026</v>
          </cell>
          <cell r="F323" t="str">
            <v/>
          </cell>
          <cell r="G323" t="str">
            <v/>
          </cell>
          <cell r="H323" t="str">
            <v/>
          </cell>
          <cell r="I323">
            <v>0</v>
          </cell>
          <cell r="J323">
            <v>0</v>
          </cell>
          <cell r="K323">
            <v>0.04</v>
          </cell>
          <cell r="L323">
            <v>0.04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0.01</v>
          </cell>
          <cell r="AA323">
            <v>0.01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</row>
        <row r="324">
          <cell r="C324" t="str">
            <v>1.48</v>
          </cell>
          <cell r="D324" t="str">
            <v>ДКС (2 очередь) на УКПГ-5В Уренгойского НГКМ</v>
          </cell>
          <cell r="E324" t="str">
            <v>051-1001029</v>
          </cell>
          <cell r="F324" t="str">
            <v/>
          </cell>
          <cell r="G324" t="str">
            <v/>
          </cell>
          <cell r="H324" t="str">
            <v>Добыча газа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2.56515308</v>
          </cell>
          <cell r="Z324">
            <v>2.56</v>
          </cell>
          <cell r="AA324">
            <v>2.56</v>
          </cell>
          <cell r="AB324">
            <v>0</v>
          </cell>
          <cell r="AC324">
            <v>0</v>
          </cell>
          <cell r="AD324">
            <v>2.56515308</v>
          </cell>
          <cell r="AE324">
            <v>2.56515308</v>
          </cell>
          <cell r="AF324">
            <v>0</v>
          </cell>
          <cell r="AG324">
            <v>0</v>
          </cell>
          <cell r="AH324">
            <v>0</v>
          </cell>
          <cell r="AI324">
            <v>100.201292188</v>
          </cell>
        </row>
        <row r="325">
          <cell r="C325" t="str">
            <v>1.48.1</v>
          </cell>
          <cell r="D325" t="str">
            <v>Прочие, всего</v>
          </cell>
          <cell r="E325" t="str">
            <v>051-1001029</v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2.56515308</v>
          </cell>
          <cell r="Z325">
            <v>2.56</v>
          </cell>
          <cell r="AA325">
            <v>2.56</v>
          </cell>
          <cell r="AB325">
            <v>0</v>
          </cell>
          <cell r="AC325">
            <v>0</v>
          </cell>
          <cell r="AD325">
            <v>2.56515308</v>
          </cell>
          <cell r="AE325">
            <v>2.56515308</v>
          </cell>
          <cell r="AF325">
            <v>0</v>
          </cell>
          <cell r="AG325">
            <v>0</v>
          </cell>
          <cell r="AH325">
            <v>0</v>
          </cell>
          <cell r="AI325">
            <v>100.201292188</v>
          </cell>
        </row>
        <row r="326">
          <cell r="C326" t="str">
            <v>1.48.2</v>
          </cell>
          <cell r="D326" t="str">
            <v>Проектные работы ПД/ПД, РД</v>
          </cell>
          <cell r="E326" t="str">
            <v>051-1001029</v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2.0508987200000002</v>
          </cell>
          <cell r="Z326">
            <v>2.0499999999999998</v>
          </cell>
          <cell r="AA326">
            <v>2.0499999999999998</v>
          </cell>
          <cell r="AB326">
            <v>0</v>
          </cell>
          <cell r="AC326">
            <v>0</v>
          </cell>
          <cell r="AD326">
            <v>2.0508987200000002</v>
          </cell>
          <cell r="AE326">
            <v>2.0508987200000002</v>
          </cell>
          <cell r="AF326">
            <v>0</v>
          </cell>
          <cell r="AG326">
            <v>0</v>
          </cell>
          <cell r="AH326">
            <v>0</v>
          </cell>
          <cell r="AI326">
            <v>100.04384</v>
          </cell>
        </row>
        <row r="327">
          <cell r="C327" t="str">
            <v>1.48.3</v>
          </cell>
          <cell r="D327" t="str">
            <v>Услуги Заказчика</v>
          </cell>
          <cell r="E327" t="str">
            <v>051-1001029</v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0.51425436000000002</v>
          </cell>
          <cell r="Z327">
            <v>0.51</v>
          </cell>
          <cell r="AA327">
            <v>0.51</v>
          </cell>
          <cell r="AB327">
            <v>0</v>
          </cell>
          <cell r="AC327">
            <v>0</v>
          </cell>
          <cell r="AD327">
            <v>0.51425436000000002</v>
          </cell>
          <cell r="AE327">
            <v>0.51425436000000002</v>
          </cell>
          <cell r="AF327">
            <v>0</v>
          </cell>
          <cell r="AG327">
            <v>0</v>
          </cell>
          <cell r="AH327">
            <v>0</v>
          </cell>
          <cell r="AI327">
            <v>100.834188235</v>
          </cell>
        </row>
        <row r="328">
          <cell r="C328" t="str">
            <v>1.49</v>
          </cell>
          <cell r="D328" t="str">
            <v>ДКС (2 очередь) на УКПГ-2В Уренгойского НГКМ</v>
          </cell>
          <cell r="E328" t="str">
            <v>051-1001030</v>
          </cell>
          <cell r="F328" t="str">
            <v/>
          </cell>
          <cell r="G328" t="str">
            <v/>
          </cell>
          <cell r="H328" t="str">
            <v>Добыча газа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0.39752429</v>
          </cell>
          <cell r="Z328">
            <v>0.39</v>
          </cell>
          <cell r="AA328">
            <v>0.39</v>
          </cell>
          <cell r="AB328">
            <v>0</v>
          </cell>
          <cell r="AC328">
            <v>0</v>
          </cell>
          <cell r="AD328">
            <v>0.39752429</v>
          </cell>
          <cell r="AE328">
            <v>0.39752429</v>
          </cell>
          <cell r="AF328">
            <v>0</v>
          </cell>
          <cell r="AG328">
            <v>0</v>
          </cell>
          <cell r="AH328">
            <v>0</v>
          </cell>
          <cell r="AI328">
            <v>101.929305128</v>
          </cell>
        </row>
        <row r="329">
          <cell r="C329" t="str">
            <v>1.49.1</v>
          </cell>
          <cell r="D329" t="str">
            <v>Прочие, всего</v>
          </cell>
          <cell r="E329" t="str">
            <v>051-1001030</v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0.39752429</v>
          </cell>
          <cell r="Z329">
            <v>0.39</v>
          </cell>
          <cell r="AA329">
            <v>0.39</v>
          </cell>
          <cell r="AB329">
            <v>0</v>
          </cell>
          <cell r="AC329">
            <v>0</v>
          </cell>
          <cell r="AD329">
            <v>0.39752429</v>
          </cell>
          <cell r="AE329">
            <v>0.39752429</v>
          </cell>
          <cell r="AF329">
            <v>0</v>
          </cell>
          <cell r="AG329">
            <v>0</v>
          </cell>
          <cell r="AH329">
            <v>0</v>
          </cell>
          <cell r="AI329">
            <v>101.929305128</v>
          </cell>
        </row>
        <row r="330">
          <cell r="C330" t="str">
            <v>1.49.2</v>
          </cell>
          <cell r="D330" t="str">
            <v>Проектные работы ПД/ПД, РД</v>
          </cell>
          <cell r="E330" t="str">
            <v>051-1001030</v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0.37483680000000003</v>
          </cell>
          <cell r="Z330">
            <v>0.36731250999999998</v>
          </cell>
          <cell r="AA330">
            <v>0.36731250999999998</v>
          </cell>
          <cell r="AB330">
            <v>0</v>
          </cell>
          <cell r="AC330">
            <v>0</v>
          </cell>
          <cell r="AD330">
            <v>0.37483680000000003</v>
          </cell>
          <cell r="AE330">
            <v>0.37483680000000003</v>
          </cell>
          <cell r="AF330">
            <v>0</v>
          </cell>
          <cell r="AG330">
            <v>0</v>
          </cell>
          <cell r="AH330">
            <v>0</v>
          </cell>
          <cell r="AI330">
            <v>102.048470933</v>
          </cell>
        </row>
        <row r="331">
          <cell r="C331" t="str">
            <v>1.49.3</v>
          </cell>
          <cell r="D331" t="str">
            <v>Услуги Заказчика</v>
          </cell>
          <cell r="E331" t="str">
            <v>051-1001030</v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2.2687490000000001E-2</v>
          </cell>
          <cell r="Z331">
            <v>2.2687490000000001E-2</v>
          </cell>
          <cell r="AA331">
            <v>2.2687490000000001E-2</v>
          </cell>
          <cell r="AB331">
            <v>0</v>
          </cell>
          <cell r="AC331">
            <v>0</v>
          </cell>
          <cell r="AD331">
            <v>2.2687490000000001E-2</v>
          </cell>
          <cell r="AE331">
            <v>2.2687490000000001E-2</v>
          </cell>
          <cell r="AF331">
            <v>0</v>
          </cell>
          <cell r="AG331">
            <v>0</v>
          </cell>
          <cell r="AH331">
            <v>0</v>
          </cell>
          <cell r="AI331">
            <v>100</v>
          </cell>
        </row>
        <row r="332">
          <cell r="C332" t="str">
            <v>1.50</v>
          </cell>
          <cell r="D332" t="str">
            <v>Дообустройство газоконденсатных скважин Ен-Яхинского НГКМ</v>
          </cell>
          <cell r="E332" t="str">
            <v>051-1001039</v>
          </cell>
          <cell r="F332" t="str">
            <v/>
          </cell>
          <cell r="G332" t="str">
            <v/>
          </cell>
          <cell r="H332" t="str">
            <v>Добыча газа</v>
          </cell>
          <cell r="I332">
            <v>0</v>
          </cell>
          <cell r="J332">
            <v>0</v>
          </cell>
          <cell r="K332">
            <v>10.35</v>
          </cell>
          <cell r="L332">
            <v>10.35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2.7151875799999998</v>
          </cell>
          <cell r="Y332">
            <v>17.630572220000001</v>
          </cell>
          <cell r="Z332">
            <v>27.09</v>
          </cell>
          <cell r="AA332">
            <v>27.09</v>
          </cell>
          <cell r="AB332">
            <v>1.85</v>
          </cell>
          <cell r="AC332">
            <v>7.27</v>
          </cell>
          <cell r="AD332">
            <v>17.64112622</v>
          </cell>
          <cell r="AE332">
            <v>17.630572220000001</v>
          </cell>
          <cell r="AF332">
            <v>0</v>
          </cell>
          <cell r="AG332">
            <v>1.0553999999999999E-2</v>
          </cell>
          <cell r="AH332">
            <v>0</v>
          </cell>
          <cell r="AI332">
            <v>65.120436397000006</v>
          </cell>
        </row>
        <row r="333">
          <cell r="C333" t="str">
            <v>1.50.1</v>
          </cell>
          <cell r="D333" t="str">
            <v>Прочие, всего</v>
          </cell>
          <cell r="E333" t="str">
            <v>051-1001039</v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>
            <v>0</v>
          </cell>
          <cell r="K333">
            <v>10.35</v>
          </cell>
          <cell r="L333">
            <v>10.35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2.7151875799999998</v>
          </cell>
          <cell r="Y333">
            <v>17.630572220000001</v>
          </cell>
          <cell r="Z333">
            <v>27.09</v>
          </cell>
          <cell r="AA333">
            <v>27.09</v>
          </cell>
          <cell r="AB333">
            <v>1.85</v>
          </cell>
          <cell r="AC333">
            <v>7.27</v>
          </cell>
          <cell r="AD333">
            <v>17.64112622</v>
          </cell>
          <cell r="AE333">
            <v>17.630572220000001</v>
          </cell>
          <cell r="AF333">
            <v>0</v>
          </cell>
          <cell r="AG333">
            <v>1.0553999999999999E-2</v>
          </cell>
          <cell r="AH333">
            <v>0</v>
          </cell>
          <cell r="AI333">
            <v>65.120436397000006</v>
          </cell>
        </row>
        <row r="334">
          <cell r="C334" t="str">
            <v>1.50.2</v>
          </cell>
          <cell r="D334" t="str">
            <v>Проектные работы ПД/ПД, РД</v>
          </cell>
          <cell r="E334" t="str">
            <v>051-1001039</v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>
            <v>0</v>
          </cell>
          <cell r="K334">
            <v>2.7</v>
          </cell>
          <cell r="L334">
            <v>2.7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2.7151875799999998</v>
          </cell>
          <cell r="Y334">
            <v>15.640999020000001</v>
          </cell>
          <cell r="Z334">
            <v>17.53</v>
          </cell>
          <cell r="AA334">
            <v>17.53</v>
          </cell>
          <cell r="AB334">
            <v>1.85</v>
          </cell>
          <cell r="AC334">
            <v>0</v>
          </cell>
          <cell r="AD334">
            <v>15.640999020000001</v>
          </cell>
          <cell r="AE334">
            <v>15.640999020000001</v>
          </cell>
          <cell r="AF334">
            <v>0</v>
          </cell>
          <cell r="AG334">
            <v>0</v>
          </cell>
          <cell r="AH334">
            <v>0</v>
          </cell>
          <cell r="AI334">
            <v>89.224181517000005</v>
          </cell>
        </row>
        <row r="335">
          <cell r="C335" t="str">
            <v>1.50.3</v>
          </cell>
          <cell r="D335" t="str">
            <v>Экспертиза (ПИР)</v>
          </cell>
          <cell r="E335" t="str">
            <v>051-1001039</v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>
            <v>0</v>
          </cell>
          <cell r="K335">
            <v>7.25</v>
          </cell>
          <cell r="L335">
            <v>7.25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7.54</v>
          </cell>
          <cell r="AA335">
            <v>7.54</v>
          </cell>
          <cell r="AB335">
            <v>0</v>
          </cell>
          <cell r="AC335">
            <v>7.27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</row>
        <row r="336">
          <cell r="C336" t="str">
            <v>1.50.4</v>
          </cell>
          <cell r="D336" t="str">
            <v>Услуги Заказчика</v>
          </cell>
          <cell r="E336" t="str">
            <v>051-1001039</v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>
            <v>0</v>
          </cell>
          <cell r="K336">
            <v>0.38</v>
          </cell>
          <cell r="L336">
            <v>0.38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1.9895731999999999</v>
          </cell>
          <cell r="Z336">
            <v>2</v>
          </cell>
          <cell r="AA336">
            <v>2</v>
          </cell>
          <cell r="AB336">
            <v>0</v>
          </cell>
          <cell r="AC336">
            <v>0</v>
          </cell>
          <cell r="AD336">
            <v>1.9895731999999999</v>
          </cell>
          <cell r="AE336">
            <v>1.9895731999999999</v>
          </cell>
          <cell r="AF336">
            <v>0</v>
          </cell>
          <cell r="AG336">
            <v>0</v>
          </cell>
          <cell r="AH336">
            <v>0</v>
          </cell>
          <cell r="AI336">
            <v>99.478660000000005</v>
          </cell>
        </row>
        <row r="337">
          <cell r="C337" t="str">
            <v>1.50.5</v>
          </cell>
          <cell r="D337" t="str">
            <v>Иные прочие</v>
          </cell>
          <cell r="E337" t="str">
            <v>051-1001039</v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>
            <v>0</v>
          </cell>
          <cell r="K337">
            <v>0.02</v>
          </cell>
          <cell r="L337">
            <v>0.02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0.02</v>
          </cell>
          <cell r="AA337">
            <v>0.02</v>
          </cell>
          <cell r="AB337">
            <v>0</v>
          </cell>
          <cell r="AC337">
            <v>0</v>
          </cell>
          <cell r="AD337">
            <v>1.0553999999999999E-2</v>
          </cell>
          <cell r="AE337">
            <v>0</v>
          </cell>
          <cell r="AF337">
            <v>0</v>
          </cell>
          <cell r="AG337">
            <v>1.0553999999999999E-2</v>
          </cell>
          <cell r="AH337">
            <v>0</v>
          </cell>
          <cell r="AI337">
            <v>52.77</v>
          </cell>
        </row>
        <row r="338">
          <cell r="C338" t="str">
            <v>1.51</v>
          </cell>
          <cell r="D338" t="str">
            <v>ДКС (2-я очередь) на УКПГ-8В Уренгойского НГКМ</v>
          </cell>
          <cell r="E338" t="str">
            <v>051-1001042</v>
          </cell>
          <cell r="F338" t="str">
            <v/>
          </cell>
          <cell r="G338" t="str">
            <v/>
          </cell>
          <cell r="H338" t="str">
            <v>Добыча газа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11.60303777</v>
          </cell>
          <cell r="Y338">
            <v>49.474175160000001</v>
          </cell>
          <cell r="Z338">
            <v>45.31</v>
          </cell>
          <cell r="AA338">
            <v>45.31</v>
          </cell>
          <cell r="AB338">
            <v>0</v>
          </cell>
          <cell r="AC338">
            <v>0</v>
          </cell>
          <cell r="AD338">
            <v>49.474175160000001</v>
          </cell>
          <cell r="AE338">
            <v>49.474175160000001</v>
          </cell>
          <cell r="AF338">
            <v>0</v>
          </cell>
          <cell r="AG338">
            <v>0</v>
          </cell>
          <cell r="AH338">
            <v>0</v>
          </cell>
          <cell r="AI338">
            <v>109.190410859</v>
          </cell>
        </row>
        <row r="339">
          <cell r="C339" t="str">
            <v>1.51.1</v>
          </cell>
          <cell r="D339" t="str">
            <v>Прочие, всего</v>
          </cell>
          <cell r="E339" t="str">
            <v>051-1001042</v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11.60303777</v>
          </cell>
          <cell r="Y339">
            <v>49.474175160000001</v>
          </cell>
          <cell r="Z339">
            <v>45.31</v>
          </cell>
          <cell r="AA339">
            <v>45.31</v>
          </cell>
          <cell r="AB339">
            <v>0</v>
          </cell>
          <cell r="AC339">
            <v>0</v>
          </cell>
          <cell r="AD339">
            <v>49.474175160000001</v>
          </cell>
          <cell r="AE339">
            <v>49.474175160000001</v>
          </cell>
          <cell r="AF339">
            <v>0</v>
          </cell>
          <cell r="AG339">
            <v>0</v>
          </cell>
          <cell r="AH339">
            <v>0</v>
          </cell>
          <cell r="AI339">
            <v>109.190410859</v>
          </cell>
        </row>
        <row r="340">
          <cell r="C340" t="str">
            <v>1.51.2</v>
          </cell>
          <cell r="D340" t="str">
            <v>Проектные работы ПД/ПД, РД</v>
          </cell>
          <cell r="E340" t="str">
            <v>051-1001042</v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1.2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1.2</v>
          </cell>
          <cell r="AE340">
            <v>1.2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</row>
        <row r="341">
          <cell r="C341" t="str">
            <v>1.51.3</v>
          </cell>
          <cell r="D341" t="str">
            <v>Проектные работы (РД)</v>
          </cell>
          <cell r="E341" t="str">
            <v>051-1001042</v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11.580037770000001</v>
          </cell>
          <cell r="Y341">
            <v>41.926418519999999</v>
          </cell>
          <cell r="Z341">
            <v>38.96</v>
          </cell>
          <cell r="AA341">
            <v>38.96</v>
          </cell>
          <cell r="AB341">
            <v>0</v>
          </cell>
          <cell r="AC341">
            <v>0</v>
          </cell>
          <cell r="AD341">
            <v>41.926418519999999</v>
          </cell>
          <cell r="AE341">
            <v>41.926418519999999</v>
          </cell>
          <cell r="AF341">
            <v>0</v>
          </cell>
          <cell r="AG341">
            <v>0</v>
          </cell>
          <cell r="AH341">
            <v>0</v>
          </cell>
          <cell r="AI341">
            <v>107.61401057499999</v>
          </cell>
        </row>
        <row r="342">
          <cell r="C342" t="str">
            <v>1.51.4</v>
          </cell>
          <cell r="D342" t="str">
            <v>Услуги Заказчика</v>
          </cell>
          <cell r="E342" t="str">
            <v>051-1001042</v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6.3477566400000001</v>
          </cell>
          <cell r="Z342">
            <v>6.35</v>
          </cell>
          <cell r="AA342">
            <v>6.35</v>
          </cell>
          <cell r="AB342">
            <v>0</v>
          </cell>
          <cell r="AC342">
            <v>0</v>
          </cell>
          <cell r="AD342">
            <v>6.3477566400000001</v>
          </cell>
          <cell r="AE342">
            <v>6.3477566400000001</v>
          </cell>
          <cell r="AF342">
            <v>0</v>
          </cell>
          <cell r="AG342">
            <v>0</v>
          </cell>
          <cell r="AH342">
            <v>0</v>
          </cell>
          <cell r="AI342">
            <v>99.964671495999994</v>
          </cell>
        </row>
        <row r="343">
          <cell r="C343" t="str">
            <v>1.51.5</v>
          </cell>
          <cell r="D343" t="str">
            <v>Иные прочие</v>
          </cell>
          <cell r="E343" t="str">
            <v>051-1001042</v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2.3E-2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</row>
        <row r="344">
          <cell r="C344" t="str">
            <v>1.52</v>
          </cell>
          <cell r="D344" t="str">
            <v>Дожимная компрессорная станция на УКПГ-11В Ен-Яхинского НГКМ</v>
          </cell>
          <cell r="E344" t="str">
            <v>051-1001057</v>
          </cell>
          <cell r="F344" t="str">
            <v/>
          </cell>
          <cell r="G344" t="str">
            <v/>
          </cell>
          <cell r="H344" t="str">
            <v>Добыча газа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15.12525627</v>
          </cell>
          <cell r="Z344">
            <v>18.867030849999999</v>
          </cell>
          <cell r="AA344">
            <v>18.867030849999999</v>
          </cell>
          <cell r="AB344">
            <v>0</v>
          </cell>
          <cell r="AC344">
            <v>0</v>
          </cell>
          <cell r="AD344">
            <v>15.12525627</v>
          </cell>
          <cell r="AE344">
            <v>15.12525627</v>
          </cell>
          <cell r="AF344">
            <v>0</v>
          </cell>
          <cell r="AG344">
            <v>0</v>
          </cell>
          <cell r="AH344">
            <v>0</v>
          </cell>
          <cell r="AI344">
            <v>80.167655367999998</v>
          </cell>
        </row>
        <row r="345">
          <cell r="C345" t="str">
            <v>1.52.1</v>
          </cell>
          <cell r="D345" t="str">
            <v>Прочие, всего</v>
          </cell>
          <cell r="E345" t="str">
            <v>051-1001057</v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15.12525627</v>
          </cell>
          <cell r="Z345">
            <v>18.867030849999999</v>
          </cell>
          <cell r="AA345">
            <v>18.867030849999999</v>
          </cell>
          <cell r="AB345">
            <v>0</v>
          </cell>
          <cell r="AC345">
            <v>0</v>
          </cell>
          <cell r="AD345">
            <v>15.12525627</v>
          </cell>
          <cell r="AE345">
            <v>15.12525627</v>
          </cell>
          <cell r="AF345">
            <v>0</v>
          </cell>
          <cell r="AG345">
            <v>0</v>
          </cell>
          <cell r="AH345">
            <v>0</v>
          </cell>
          <cell r="AI345">
            <v>80.167655367999998</v>
          </cell>
        </row>
        <row r="346">
          <cell r="C346" t="str">
            <v>1.52.2</v>
          </cell>
          <cell r="D346" t="str">
            <v>Проектные работы ПД/ПД, РД</v>
          </cell>
          <cell r="E346" t="str">
            <v>051-1001057</v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11.24228712</v>
          </cell>
          <cell r="Z346">
            <v>14.98703085</v>
          </cell>
          <cell r="AA346">
            <v>14.98703085</v>
          </cell>
          <cell r="AB346">
            <v>0</v>
          </cell>
          <cell r="AC346">
            <v>0</v>
          </cell>
          <cell r="AD346">
            <v>11.24228712</v>
          </cell>
          <cell r="AE346">
            <v>11.24228712</v>
          </cell>
          <cell r="AF346">
            <v>0</v>
          </cell>
          <cell r="AG346">
            <v>0</v>
          </cell>
          <cell r="AH346">
            <v>0</v>
          </cell>
          <cell r="AI346">
            <v>75.013438168999997</v>
          </cell>
        </row>
        <row r="347">
          <cell r="C347" t="str">
            <v>1.52.3</v>
          </cell>
          <cell r="D347" t="str">
            <v>Услуги Заказчика</v>
          </cell>
          <cell r="E347" t="str">
            <v>051-1001057</v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3.8829691500000001</v>
          </cell>
          <cell r="Z347">
            <v>3.88</v>
          </cell>
          <cell r="AA347">
            <v>3.88</v>
          </cell>
          <cell r="AB347">
            <v>0</v>
          </cell>
          <cell r="AC347">
            <v>0</v>
          </cell>
          <cell r="AD347">
            <v>3.8829691500000001</v>
          </cell>
          <cell r="AE347">
            <v>3.8829691500000001</v>
          </cell>
          <cell r="AF347">
            <v>0</v>
          </cell>
          <cell r="AG347">
            <v>0</v>
          </cell>
          <cell r="AH347">
            <v>0</v>
          </cell>
          <cell r="AI347">
            <v>100.07652448499999</v>
          </cell>
        </row>
        <row r="348">
          <cell r="C348" t="str">
            <v>1.53</v>
          </cell>
          <cell r="D348" t="str">
            <v>Газопровод-отвод и ГРС в г. Балаково</v>
          </cell>
          <cell r="E348" t="str">
            <v>051-1001060</v>
          </cell>
          <cell r="F348" t="str">
            <v/>
          </cell>
          <cell r="G348" t="str">
            <v/>
          </cell>
          <cell r="H348" t="str">
            <v>Транспорт газа</v>
          </cell>
          <cell r="I348">
            <v>50.416004280000003</v>
          </cell>
          <cell r="J348">
            <v>14.21022567</v>
          </cell>
          <cell r="K348">
            <v>11.55</v>
          </cell>
          <cell r="L348">
            <v>11.55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2.51228198</v>
          </cell>
          <cell r="Y348">
            <v>0</v>
          </cell>
          <cell r="Z348">
            <v>11.55</v>
          </cell>
          <cell r="AA348">
            <v>11.55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</row>
        <row r="349">
          <cell r="C349" t="str">
            <v>1.53.1</v>
          </cell>
          <cell r="D349" t="str">
            <v>Прочие, всего</v>
          </cell>
          <cell r="E349" t="str">
            <v>051-1001060</v>
          </cell>
          <cell r="F349" t="str">
            <v/>
          </cell>
          <cell r="G349" t="str">
            <v/>
          </cell>
          <cell r="H349" t="str">
            <v/>
          </cell>
          <cell r="I349">
            <v>50.416004280000003</v>
          </cell>
          <cell r="J349">
            <v>14.21022567</v>
          </cell>
          <cell r="K349">
            <v>11.55</v>
          </cell>
          <cell r="L349">
            <v>11.55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2.51228198</v>
          </cell>
          <cell r="Y349">
            <v>0</v>
          </cell>
          <cell r="Z349">
            <v>11.55</v>
          </cell>
          <cell r="AA349">
            <v>11.55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</row>
        <row r="350">
          <cell r="C350" t="str">
            <v>1.53.2</v>
          </cell>
          <cell r="D350" t="str">
            <v>Проектные работы ПД/ПД, РД</v>
          </cell>
          <cell r="E350" t="str">
            <v>051-1001060</v>
          </cell>
          <cell r="F350" t="str">
            <v/>
          </cell>
          <cell r="G350" t="str">
            <v/>
          </cell>
          <cell r="H350" t="str">
            <v/>
          </cell>
          <cell r="I350">
            <v>44.130000430000003</v>
          </cell>
          <cell r="J350">
            <v>11.13</v>
          </cell>
          <cell r="K350">
            <v>11.13</v>
          </cell>
          <cell r="L350">
            <v>11.13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11.13</v>
          </cell>
          <cell r="AA350">
            <v>11.13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</row>
        <row r="351">
          <cell r="C351" t="str">
            <v>1.53.3</v>
          </cell>
          <cell r="D351" t="str">
            <v>Экспертиза (ПИР)</v>
          </cell>
          <cell r="E351" t="str">
            <v>051-1001060</v>
          </cell>
          <cell r="F351" t="str">
            <v/>
          </cell>
          <cell r="G351" t="str">
            <v/>
          </cell>
          <cell r="H351" t="str">
            <v/>
          </cell>
          <cell r="I351">
            <v>5.3372009699999996</v>
          </cell>
          <cell r="J351">
            <v>2.51228198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2.51228198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</row>
        <row r="352">
          <cell r="C352" t="str">
            <v>1.53.4</v>
          </cell>
          <cell r="D352" t="str">
            <v>Услуги Заказчика</v>
          </cell>
          <cell r="E352" t="str">
            <v>051-1001060</v>
          </cell>
          <cell r="F352" t="str">
            <v/>
          </cell>
          <cell r="G352" t="str">
            <v/>
          </cell>
          <cell r="H352" t="str">
            <v/>
          </cell>
          <cell r="I352">
            <v>0.80085919000000005</v>
          </cell>
          <cell r="J352">
            <v>0.42</v>
          </cell>
          <cell r="K352">
            <v>0.42</v>
          </cell>
          <cell r="L352">
            <v>0.42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0.42</v>
          </cell>
          <cell r="AA352">
            <v>0.42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</row>
        <row r="353">
          <cell r="C353" t="str">
            <v>1.53.5</v>
          </cell>
          <cell r="D353" t="str">
            <v>Иные прочие</v>
          </cell>
          <cell r="E353" t="str">
            <v>051-1001060</v>
          </cell>
          <cell r="F353" t="str">
            <v/>
          </cell>
          <cell r="G353" t="str">
            <v/>
          </cell>
          <cell r="H353" t="str">
            <v/>
          </cell>
          <cell r="I353">
            <v>0.14794368999999999</v>
          </cell>
          <cell r="J353">
            <v>0.14794368999999999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</row>
        <row r="354">
          <cell r="C354" t="str">
            <v>1.54</v>
          </cell>
          <cell r="D354" t="str">
            <v>Система магистральных газопроводов Бованенково-Ухта</v>
          </cell>
          <cell r="E354" t="str">
            <v>051-1001061</v>
          </cell>
          <cell r="F354" t="str">
            <v>51-544</v>
          </cell>
          <cell r="G354" t="str">
            <v>ПИР будущих лет</v>
          </cell>
          <cell r="H354" t="str">
            <v>Транспорт газа</v>
          </cell>
          <cell r="I354">
            <v>0</v>
          </cell>
          <cell r="J354">
            <v>0</v>
          </cell>
          <cell r="K354">
            <v>20.79</v>
          </cell>
          <cell r="L354">
            <v>20.79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23.17</v>
          </cell>
          <cell r="Z354">
            <v>35.99</v>
          </cell>
          <cell r="AA354">
            <v>35.99</v>
          </cell>
          <cell r="AB354">
            <v>12.47</v>
          </cell>
          <cell r="AC354">
            <v>0</v>
          </cell>
          <cell r="AD354">
            <v>25.29</v>
          </cell>
          <cell r="AE354">
            <v>23.17</v>
          </cell>
          <cell r="AF354">
            <v>0</v>
          </cell>
          <cell r="AG354">
            <v>2.12</v>
          </cell>
          <cell r="AH354">
            <v>0</v>
          </cell>
          <cell r="AI354">
            <v>70.269519310999996</v>
          </cell>
        </row>
        <row r="355">
          <cell r="C355" t="str">
            <v>1.54.1</v>
          </cell>
          <cell r="D355" t="str">
            <v>Прочие, всего</v>
          </cell>
          <cell r="E355" t="str">
            <v>051-1001061</v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>
            <v>0</v>
          </cell>
          <cell r="K355">
            <v>20.79</v>
          </cell>
          <cell r="L355">
            <v>20.79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23.17</v>
          </cell>
          <cell r="Z355">
            <v>35.99</v>
          </cell>
          <cell r="AA355">
            <v>35.99</v>
          </cell>
          <cell r="AB355">
            <v>12.47</v>
          </cell>
          <cell r="AC355">
            <v>0</v>
          </cell>
          <cell r="AD355">
            <v>25.29</v>
          </cell>
          <cell r="AE355">
            <v>23.17</v>
          </cell>
          <cell r="AF355">
            <v>0</v>
          </cell>
          <cell r="AG355">
            <v>2.12</v>
          </cell>
          <cell r="AH355">
            <v>0</v>
          </cell>
          <cell r="AI355">
            <v>70.269519310999996</v>
          </cell>
        </row>
        <row r="356">
          <cell r="C356" t="str">
            <v>1.54.2</v>
          </cell>
          <cell r="D356" t="str">
            <v>Проектные работы ПД/ПД, РД</v>
          </cell>
          <cell r="E356" t="str">
            <v>051-1001061</v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>
            <v>0</v>
          </cell>
          <cell r="K356">
            <v>20.03</v>
          </cell>
          <cell r="L356">
            <v>20.03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21.83</v>
          </cell>
          <cell r="Z356">
            <v>34.49</v>
          </cell>
          <cell r="AA356">
            <v>34.49</v>
          </cell>
          <cell r="AB356">
            <v>12.47</v>
          </cell>
          <cell r="AC356">
            <v>0</v>
          </cell>
          <cell r="AD356">
            <v>23.95</v>
          </cell>
          <cell r="AE356">
            <v>21.83</v>
          </cell>
          <cell r="AF356">
            <v>0</v>
          </cell>
          <cell r="AG356">
            <v>2.12</v>
          </cell>
          <cell r="AH356">
            <v>0</v>
          </cell>
          <cell r="AI356">
            <v>69.440417511999996</v>
          </cell>
        </row>
        <row r="357">
          <cell r="C357" t="str">
            <v>1.54.3</v>
          </cell>
          <cell r="D357" t="str">
            <v>Услуги Заказчика</v>
          </cell>
          <cell r="E357" t="str">
            <v>051-1001061</v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>
            <v>0</v>
          </cell>
          <cell r="K357">
            <v>0.76</v>
          </cell>
          <cell r="L357">
            <v>0.76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1.34</v>
          </cell>
          <cell r="Z357">
            <v>1.5</v>
          </cell>
          <cell r="AA357">
            <v>1.5</v>
          </cell>
          <cell r="AB357">
            <v>0</v>
          </cell>
          <cell r="AC357">
            <v>0</v>
          </cell>
          <cell r="AD357">
            <v>1.34</v>
          </cell>
          <cell r="AE357">
            <v>1.34</v>
          </cell>
          <cell r="AF357">
            <v>0</v>
          </cell>
          <cell r="AG357">
            <v>0</v>
          </cell>
          <cell r="AH357">
            <v>0</v>
          </cell>
          <cell r="AI357">
            <v>89.333333332999999</v>
          </cell>
        </row>
        <row r="358">
          <cell r="C358" t="str">
            <v>1.55</v>
          </cell>
          <cell r="D358" t="str">
            <v>Нефтеконденсатопровод Уренгой - Пур-Пэ</v>
          </cell>
          <cell r="E358" t="str">
            <v>051-1001095</v>
          </cell>
          <cell r="F358" t="str">
            <v>038-0044П</v>
          </cell>
          <cell r="G358" t="str">
            <v>ПИР будущих лет</v>
          </cell>
          <cell r="H358" t="str">
            <v>Переработка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7.2789999999999997E-4</v>
          </cell>
          <cell r="Y358">
            <v>2.3078399200000002</v>
          </cell>
          <cell r="Z358">
            <v>2.33</v>
          </cell>
          <cell r="AA358">
            <v>2.33</v>
          </cell>
          <cell r="AB358">
            <v>0</v>
          </cell>
          <cell r="AC358">
            <v>0</v>
          </cell>
          <cell r="AD358">
            <v>2.3071120199999999</v>
          </cell>
          <cell r="AE358">
            <v>2.3071120199999999</v>
          </cell>
          <cell r="AF358">
            <v>0</v>
          </cell>
          <cell r="AG358">
            <v>0</v>
          </cell>
          <cell r="AH358">
            <v>0</v>
          </cell>
          <cell r="AI358">
            <v>99.017683262000006</v>
          </cell>
        </row>
        <row r="359">
          <cell r="C359" t="str">
            <v>1.55.1</v>
          </cell>
          <cell r="D359" t="str">
            <v>Прочие, всего</v>
          </cell>
          <cell r="E359" t="str">
            <v>051-1001095</v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7.2789999999999997E-4</v>
          </cell>
          <cell r="Y359">
            <v>2.3078399200000002</v>
          </cell>
          <cell r="Z359">
            <v>2.33</v>
          </cell>
          <cell r="AA359">
            <v>2.33</v>
          </cell>
          <cell r="AB359">
            <v>0</v>
          </cell>
          <cell r="AC359">
            <v>0</v>
          </cell>
          <cell r="AD359">
            <v>2.3071120199999999</v>
          </cell>
          <cell r="AE359">
            <v>2.3071120199999999</v>
          </cell>
          <cell r="AF359">
            <v>0</v>
          </cell>
          <cell r="AG359">
            <v>0</v>
          </cell>
          <cell r="AH359">
            <v>0</v>
          </cell>
          <cell r="AI359">
            <v>99.017683262000006</v>
          </cell>
        </row>
        <row r="360">
          <cell r="C360" t="str">
            <v>1.55.2</v>
          </cell>
          <cell r="D360" t="str">
            <v>Экспертиза (ПИР)</v>
          </cell>
          <cell r="E360" t="str">
            <v>051-1001095</v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7.2789999999999997E-4</v>
          </cell>
          <cell r="Y360">
            <v>7.2789999999999997E-4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</row>
        <row r="361">
          <cell r="C361" t="str">
            <v>1.55.3</v>
          </cell>
          <cell r="D361" t="str">
            <v>Услуги Заказчика</v>
          </cell>
          <cell r="E361" t="str">
            <v>051-1001095</v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2.3071120199999999</v>
          </cell>
          <cell r="Z361">
            <v>2.33</v>
          </cell>
          <cell r="AA361">
            <v>2.33</v>
          </cell>
          <cell r="AB361">
            <v>0</v>
          </cell>
          <cell r="AC361">
            <v>0</v>
          </cell>
          <cell r="AD361">
            <v>2.3071120199999999</v>
          </cell>
          <cell r="AE361">
            <v>2.3071120199999999</v>
          </cell>
          <cell r="AF361">
            <v>0</v>
          </cell>
          <cell r="AG361">
            <v>0</v>
          </cell>
          <cell r="AH361">
            <v>0</v>
          </cell>
          <cell r="AI361">
            <v>99.017683262000006</v>
          </cell>
        </row>
        <row r="362">
          <cell r="C362" t="str">
            <v>1.56</v>
          </cell>
          <cell r="D362" t="str">
            <v>Нефтеперекачивающая станция Уренгойская</v>
          </cell>
          <cell r="E362" t="str">
            <v>051-1001096</v>
          </cell>
          <cell r="F362" t="str">
            <v>038-0045П</v>
          </cell>
          <cell r="G362" t="str">
            <v>ПИР будущих лет</v>
          </cell>
          <cell r="H362" t="str">
            <v>Переработка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1.7193117600000001</v>
          </cell>
          <cell r="Z362">
            <v>1.73</v>
          </cell>
          <cell r="AA362">
            <v>1.73</v>
          </cell>
          <cell r="AB362">
            <v>0</v>
          </cell>
          <cell r="AC362">
            <v>0</v>
          </cell>
          <cell r="AD362">
            <v>1.7193117600000001</v>
          </cell>
          <cell r="AE362">
            <v>1.7193117600000001</v>
          </cell>
          <cell r="AF362">
            <v>0</v>
          </cell>
          <cell r="AG362">
            <v>0</v>
          </cell>
          <cell r="AH362">
            <v>0</v>
          </cell>
          <cell r="AI362">
            <v>99.382182658999994</v>
          </cell>
        </row>
        <row r="363">
          <cell r="C363" t="str">
            <v>1.56.1</v>
          </cell>
          <cell r="D363" t="str">
            <v>Прочие, всего</v>
          </cell>
          <cell r="E363" t="str">
            <v>051-1001096</v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1.7193117600000001</v>
          </cell>
          <cell r="Z363">
            <v>1.73</v>
          </cell>
          <cell r="AA363">
            <v>1.73</v>
          </cell>
          <cell r="AB363">
            <v>0</v>
          </cell>
          <cell r="AC363">
            <v>0</v>
          </cell>
          <cell r="AD363">
            <v>1.7193117600000001</v>
          </cell>
          <cell r="AE363">
            <v>1.7193117600000001</v>
          </cell>
          <cell r="AF363">
            <v>0</v>
          </cell>
          <cell r="AG363">
            <v>0</v>
          </cell>
          <cell r="AH363">
            <v>0</v>
          </cell>
          <cell r="AI363">
            <v>99.382182658999994</v>
          </cell>
        </row>
        <row r="364">
          <cell r="C364" t="str">
            <v>1.56.2</v>
          </cell>
          <cell r="D364" t="str">
            <v>Услуги Заказчика</v>
          </cell>
          <cell r="E364" t="str">
            <v>051-1001096</v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1.7193117600000001</v>
          </cell>
          <cell r="Z364">
            <v>1.73</v>
          </cell>
          <cell r="AA364">
            <v>1.73</v>
          </cell>
          <cell r="AB364">
            <v>0</v>
          </cell>
          <cell r="AC364">
            <v>0</v>
          </cell>
          <cell r="AD364">
            <v>1.7193117600000001</v>
          </cell>
          <cell r="AE364">
            <v>1.7193117600000001</v>
          </cell>
          <cell r="AF364">
            <v>0</v>
          </cell>
          <cell r="AG364">
            <v>0</v>
          </cell>
          <cell r="AH364">
            <v>0</v>
          </cell>
          <cell r="AI364">
            <v>99.382182658999994</v>
          </cell>
        </row>
        <row r="365">
          <cell r="C365" t="str">
            <v>1.57</v>
          </cell>
          <cell r="D365" t="str">
            <v>Реконструкция магистрального конденсатопровода Уренгой-Сургут, I и II нитки. Монтаж внутрисистемных перемычек</v>
          </cell>
          <cell r="E365" t="str">
            <v>051-1001116</v>
          </cell>
          <cell r="F365" t="str">
            <v/>
          </cell>
          <cell r="G365" t="str">
            <v/>
          </cell>
          <cell r="H365" t="str">
            <v>Переработка</v>
          </cell>
          <cell r="I365">
            <v>0</v>
          </cell>
          <cell r="J365">
            <v>0</v>
          </cell>
          <cell r="K365">
            <v>51.89</v>
          </cell>
          <cell r="L365">
            <v>51.89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41.51</v>
          </cell>
          <cell r="AA365">
            <v>41.51</v>
          </cell>
          <cell r="AB365">
            <v>31.13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</row>
        <row r="366">
          <cell r="C366" t="str">
            <v>1.57.1</v>
          </cell>
          <cell r="D366" t="str">
            <v>Прочие, всего</v>
          </cell>
          <cell r="E366" t="str">
            <v>051-1001116</v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>
            <v>0</v>
          </cell>
          <cell r="K366">
            <v>51.89</v>
          </cell>
          <cell r="L366">
            <v>51.89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41.51</v>
          </cell>
          <cell r="AA366">
            <v>41.51</v>
          </cell>
          <cell r="AB366">
            <v>31.13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</row>
        <row r="367">
          <cell r="C367" t="str">
            <v>1.57.2</v>
          </cell>
          <cell r="D367" t="str">
            <v>Проектные работы ПД/ПД, РД</v>
          </cell>
          <cell r="E367" t="str">
            <v>051-1001116</v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>
            <v>0</v>
          </cell>
          <cell r="K367">
            <v>50</v>
          </cell>
          <cell r="L367">
            <v>50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41.13</v>
          </cell>
          <cell r="AA367">
            <v>41.13</v>
          </cell>
          <cell r="AB367">
            <v>31.13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</row>
        <row r="368">
          <cell r="C368" t="str">
            <v>1.57.3</v>
          </cell>
          <cell r="D368" t="str">
            <v>Услуги Заказчика</v>
          </cell>
          <cell r="E368" t="str">
            <v>051-1001116</v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>
            <v>0</v>
          </cell>
          <cell r="K368">
            <v>1.89</v>
          </cell>
          <cell r="L368">
            <v>1.89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0.38</v>
          </cell>
          <cell r="AA368">
            <v>0.38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</row>
        <row r="369">
          <cell r="C369" t="str">
            <v>1.58</v>
          </cell>
          <cell r="D369" t="str">
            <v>Система магистральных газопроводов Ухта - Торжок. II нитка (Ямал)</v>
          </cell>
          <cell r="E369" t="str">
            <v>051-1001168</v>
          </cell>
          <cell r="F369" t="str">
            <v>038-0150П</v>
          </cell>
          <cell r="G369" t="str">
            <v>ПИР будущих лет</v>
          </cell>
          <cell r="H369" t="str">
            <v>Транспорт газа</v>
          </cell>
          <cell r="I369">
            <v>0</v>
          </cell>
          <cell r="J369">
            <v>0</v>
          </cell>
          <cell r="K369">
            <v>20.57</v>
          </cell>
          <cell r="L369">
            <v>20.57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17.81420924</v>
          </cell>
          <cell r="Y369">
            <v>71.226413019999995</v>
          </cell>
          <cell r="Z369">
            <v>102.46</v>
          </cell>
          <cell r="AA369">
            <v>102.46</v>
          </cell>
          <cell r="AB369">
            <v>12.34</v>
          </cell>
          <cell r="AC369">
            <v>0</v>
          </cell>
          <cell r="AD369">
            <v>71.226413019999995</v>
          </cell>
          <cell r="AE369">
            <v>71.226413019999995</v>
          </cell>
          <cell r="AF369">
            <v>0</v>
          </cell>
          <cell r="AG369">
            <v>0</v>
          </cell>
          <cell r="AH369">
            <v>0</v>
          </cell>
          <cell r="AI369">
            <v>69.516311751000003</v>
          </cell>
        </row>
        <row r="370">
          <cell r="C370" t="str">
            <v>1.58.1</v>
          </cell>
          <cell r="D370" t="str">
            <v>Прочие, всего</v>
          </cell>
          <cell r="E370" t="str">
            <v>051-1001168</v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>
            <v>0</v>
          </cell>
          <cell r="K370">
            <v>20.57</v>
          </cell>
          <cell r="L370">
            <v>20.57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17.81420924</v>
          </cell>
          <cell r="Y370">
            <v>71.226413019999995</v>
          </cell>
          <cell r="Z370">
            <v>102.46</v>
          </cell>
          <cell r="AA370">
            <v>102.46</v>
          </cell>
          <cell r="AB370">
            <v>12.34</v>
          </cell>
          <cell r="AC370">
            <v>0</v>
          </cell>
          <cell r="AD370">
            <v>71.226413019999995</v>
          </cell>
          <cell r="AE370">
            <v>71.226413019999995</v>
          </cell>
          <cell r="AF370">
            <v>0</v>
          </cell>
          <cell r="AG370">
            <v>0</v>
          </cell>
          <cell r="AH370">
            <v>0</v>
          </cell>
          <cell r="AI370">
            <v>69.516311751000003</v>
          </cell>
        </row>
        <row r="371">
          <cell r="C371" t="str">
            <v>1.58.2</v>
          </cell>
          <cell r="D371" t="str">
            <v>Проектные работы ПД/ПД, РД</v>
          </cell>
          <cell r="E371" t="str">
            <v>051-1001168</v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10.39777819</v>
          </cell>
          <cell r="Y371">
            <v>62.26667681</v>
          </cell>
          <cell r="Z371">
            <v>81.16</v>
          </cell>
          <cell r="AA371">
            <v>81.16</v>
          </cell>
          <cell r="AB371">
            <v>0</v>
          </cell>
          <cell r="AC371">
            <v>0</v>
          </cell>
          <cell r="AD371">
            <v>62.26667681</v>
          </cell>
          <cell r="AE371">
            <v>62.26667681</v>
          </cell>
          <cell r="AF371">
            <v>0</v>
          </cell>
          <cell r="AG371">
            <v>0</v>
          </cell>
          <cell r="AH371">
            <v>0</v>
          </cell>
          <cell r="AI371">
            <v>76.720893063000005</v>
          </cell>
        </row>
        <row r="372">
          <cell r="C372" t="str">
            <v>1.58.3</v>
          </cell>
          <cell r="D372" t="str">
            <v>Проектные работы (РД)</v>
          </cell>
          <cell r="E372" t="str">
            <v>051-1001168</v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>
            <v>0</v>
          </cell>
          <cell r="K372">
            <v>19.82</v>
          </cell>
          <cell r="L372">
            <v>19.82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5.4222576299999998</v>
          </cell>
          <cell r="Z372">
            <v>17.760000000000002</v>
          </cell>
          <cell r="AA372">
            <v>17.760000000000002</v>
          </cell>
          <cell r="AB372">
            <v>12.34</v>
          </cell>
          <cell r="AC372">
            <v>0</v>
          </cell>
          <cell r="AD372">
            <v>5.4222576299999998</v>
          </cell>
          <cell r="AE372">
            <v>5.4222576299999998</v>
          </cell>
          <cell r="AF372">
            <v>0</v>
          </cell>
          <cell r="AG372">
            <v>0</v>
          </cell>
          <cell r="AH372">
            <v>0</v>
          </cell>
          <cell r="AI372">
            <v>30.530729899000001</v>
          </cell>
        </row>
        <row r="373">
          <cell r="C373" t="str">
            <v>1.58.4</v>
          </cell>
          <cell r="D373" t="str">
            <v>Экспертиза (ПИР)</v>
          </cell>
          <cell r="E373" t="str">
            <v>051-1001168</v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7.4164310499999999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</row>
        <row r="374">
          <cell r="C374" t="str">
            <v>1.58.5</v>
          </cell>
          <cell r="D374" t="str">
            <v>Услуги Заказчика</v>
          </cell>
          <cell r="E374" t="str">
            <v>051-1001168</v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>
            <v>0</v>
          </cell>
          <cell r="K374">
            <v>0.75</v>
          </cell>
          <cell r="L374">
            <v>0.75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3.5374785800000002</v>
          </cell>
          <cell r="Z374">
            <v>3.54</v>
          </cell>
          <cell r="AA374">
            <v>3.54</v>
          </cell>
          <cell r="AB374">
            <v>0</v>
          </cell>
          <cell r="AC374">
            <v>0</v>
          </cell>
          <cell r="AD374">
            <v>3.5374785800000002</v>
          </cell>
          <cell r="AE374">
            <v>3.5374785800000002</v>
          </cell>
          <cell r="AF374">
            <v>0</v>
          </cell>
          <cell r="AG374">
            <v>0</v>
          </cell>
          <cell r="AH374">
            <v>0</v>
          </cell>
          <cell r="AI374">
            <v>99.928773445999994</v>
          </cell>
        </row>
        <row r="375">
          <cell r="C375" t="str">
            <v>1.59</v>
          </cell>
          <cell r="D375" t="str">
            <v>Магистральный газопровод Бованенково-Ухта. III нитка</v>
          </cell>
          <cell r="E375" t="str">
            <v>051-1001182</v>
          </cell>
          <cell r="F375" t="str">
            <v/>
          </cell>
          <cell r="G375" t="str">
            <v/>
          </cell>
          <cell r="H375" t="str">
            <v>Транспорт газа</v>
          </cell>
          <cell r="I375">
            <v>0</v>
          </cell>
          <cell r="J375">
            <v>0</v>
          </cell>
          <cell r="K375">
            <v>3202.65</v>
          </cell>
          <cell r="L375">
            <v>3202.65</v>
          </cell>
          <cell r="M375">
            <v>10.69430163</v>
          </cell>
          <cell r="N375">
            <v>0.33392039800000001</v>
          </cell>
          <cell r="O375">
            <v>0.33392039800000001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1107.1472661800001</v>
          </cell>
          <cell r="Z375">
            <v>3312.66</v>
          </cell>
          <cell r="AA375">
            <v>3312.66</v>
          </cell>
          <cell r="AB375">
            <v>1614.08</v>
          </cell>
          <cell r="AC375">
            <v>0</v>
          </cell>
          <cell r="AD375">
            <v>1122.3105407800001</v>
          </cell>
          <cell r="AE375">
            <v>1105.3893722299999</v>
          </cell>
          <cell r="AF375">
            <v>0</v>
          </cell>
          <cell r="AG375">
            <v>16.921168550000001</v>
          </cell>
          <cell r="AH375">
            <v>0</v>
          </cell>
          <cell r="AI375">
            <v>33.879436489</v>
          </cell>
        </row>
        <row r="376">
          <cell r="C376" t="str">
            <v>1.59.1</v>
          </cell>
          <cell r="D376" t="str">
            <v>Прочие, всего</v>
          </cell>
          <cell r="E376" t="str">
            <v>051-1001182</v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>
            <v>0</v>
          </cell>
          <cell r="K376">
            <v>3202.65</v>
          </cell>
          <cell r="L376">
            <v>3202.65</v>
          </cell>
          <cell r="M376">
            <v>10.69430163</v>
          </cell>
          <cell r="N376">
            <v>0.33392039800000001</v>
          </cell>
          <cell r="O376">
            <v>0.33392039800000001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1107.1472661800001</v>
          </cell>
          <cell r="Z376">
            <v>3312.66</v>
          </cell>
          <cell r="AA376">
            <v>3312.66</v>
          </cell>
          <cell r="AB376">
            <v>1614.08</v>
          </cell>
          <cell r="AC376">
            <v>0</v>
          </cell>
          <cell r="AD376">
            <v>1122.3105407800001</v>
          </cell>
          <cell r="AE376">
            <v>1105.3893722299999</v>
          </cell>
          <cell r="AF376">
            <v>0</v>
          </cell>
          <cell r="AG376">
            <v>16.921168550000001</v>
          </cell>
          <cell r="AH376">
            <v>0</v>
          </cell>
          <cell r="AI376">
            <v>33.879436489</v>
          </cell>
        </row>
        <row r="377">
          <cell r="C377" t="str">
            <v>1.59.2</v>
          </cell>
          <cell r="D377" t="str">
            <v>Проектные работы ПД/ПД, РД</v>
          </cell>
          <cell r="E377" t="str">
            <v>051-1001182</v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>
            <v>0</v>
          </cell>
          <cell r="K377">
            <v>2330.84</v>
          </cell>
          <cell r="L377">
            <v>2330.84</v>
          </cell>
          <cell r="M377">
            <v>1.47181601</v>
          </cell>
          <cell r="N377">
            <v>6.3145303999999999E-2</v>
          </cell>
          <cell r="O377">
            <v>6.3145303999999999E-2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945.30321431000004</v>
          </cell>
          <cell r="Z377">
            <v>2597.3200000000002</v>
          </cell>
          <cell r="AA377">
            <v>2597.3200000000002</v>
          </cell>
          <cell r="AB377">
            <v>1441.11</v>
          </cell>
          <cell r="AC377">
            <v>0</v>
          </cell>
          <cell r="AD377">
            <v>945.30321431000004</v>
          </cell>
          <cell r="AE377">
            <v>945.30321431000004</v>
          </cell>
          <cell r="AF377">
            <v>0</v>
          </cell>
          <cell r="AG377">
            <v>0</v>
          </cell>
          <cell r="AH377">
            <v>0</v>
          </cell>
          <cell r="AI377">
            <v>36.395331122000002</v>
          </cell>
        </row>
        <row r="378">
          <cell r="C378" t="str">
            <v>1.59.3</v>
          </cell>
          <cell r="D378" t="str">
            <v>Проектные работы (РД)</v>
          </cell>
          <cell r="E378" t="str">
            <v>051-1001182</v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>
            <v>0</v>
          </cell>
          <cell r="K378">
            <v>700</v>
          </cell>
          <cell r="L378">
            <v>700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472.97</v>
          </cell>
          <cell r="AA378">
            <v>472.97</v>
          </cell>
          <cell r="AB378">
            <v>172.97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</row>
        <row r="379">
          <cell r="C379" t="str">
            <v>1.59.4</v>
          </cell>
          <cell r="D379" t="str">
            <v>Экспертиза (ПИР)</v>
          </cell>
          <cell r="E379" t="str">
            <v>051-1001182</v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>
            <v>0</v>
          </cell>
          <cell r="K379">
            <v>25.5</v>
          </cell>
          <cell r="L379">
            <v>25.5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0.5</v>
          </cell>
          <cell r="AA379">
            <v>0.5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</row>
        <row r="380">
          <cell r="C380" t="str">
            <v>1.59.5</v>
          </cell>
          <cell r="D380" t="str">
            <v>Услуги Заказчика</v>
          </cell>
          <cell r="E380" t="str">
            <v>051-1001182</v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>
            <v>0</v>
          </cell>
          <cell r="K380">
            <v>116.68</v>
          </cell>
          <cell r="L380">
            <v>116.68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160.08615792000001</v>
          </cell>
          <cell r="Z380">
            <v>194.58</v>
          </cell>
          <cell r="AA380">
            <v>194.58</v>
          </cell>
          <cell r="AB380">
            <v>0</v>
          </cell>
          <cell r="AC380">
            <v>0</v>
          </cell>
          <cell r="AD380">
            <v>160.08615792000001</v>
          </cell>
          <cell r="AE380">
            <v>160.08615792000001</v>
          </cell>
          <cell r="AF380">
            <v>0</v>
          </cell>
          <cell r="AG380">
            <v>0</v>
          </cell>
          <cell r="AH380">
            <v>0</v>
          </cell>
          <cell r="AI380">
            <v>82.272668269999997</v>
          </cell>
        </row>
        <row r="381">
          <cell r="C381" t="str">
            <v>1.59.6</v>
          </cell>
          <cell r="D381" t="str">
            <v>Иные прочие</v>
          </cell>
          <cell r="E381" t="str">
            <v>051-1001182</v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>
            <v>0</v>
          </cell>
          <cell r="K381">
            <v>29.63</v>
          </cell>
          <cell r="L381">
            <v>29.63</v>
          </cell>
          <cell r="M381">
            <v>9.2224856200000005</v>
          </cell>
          <cell r="N381">
            <v>31.125499899000001</v>
          </cell>
          <cell r="O381">
            <v>31.125499899000001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1.7578939499999999</v>
          </cell>
          <cell r="Z381">
            <v>47.29</v>
          </cell>
          <cell r="AA381">
            <v>47.29</v>
          </cell>
          <cell r="AB381">
            <v>0</v>
          </cell>
          <cell r="AC381">
            <v>0</v>
          </cell>
          <cell r="AD381">
            <v>16.921168550000001</v>
          </cell>
          <cell r="AE381">
            <v>0</v>
          </cell>
          <cell r="AF381">
            <v>0</v>
          </cell>
          <cell r="AG381">
            <v>16.921168550000001</v>
          </cell>
          <cell r="AH381">
            <v>0</v>
          </cell>
          <cell r="AI381">
            <v>35.781705539999997</v>
          </cell>
        </row>
        <row r="382">
          <cell r="C382" t="str">
            <v>1.60</v>
          </cell>
          <cell r="D382" t="str">
            <v>Газопровод-отвод высокого давления и АГРС в п. Зеленоборский</v>
          </cell>
          <cell r="E382" t="str">
            <v>051-1001186</v>
          </cell>
          <cell r="F382" t="str">
            <v/>
          </cell>
          <cell r="G382" t="str">
            <v/>
          </cell>
          <cell r="H382" t="str">
            <v>Транспорт газа</v>
          </cell>
          <cell r="I382">
            <v>0</v>
          </cell>
          <cell r="J382">
            <v>0</v>
          </cell>
          <cell r="K382">
            <v>21.6</v>
          </cell>
          <cell r="L382">
            <v>21.6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10.60938</v>
          </cell>
          <cell r="Z382">
            <v>32.14</v>
          </cell>
          <cell r="AA382">
            <v>32.14</v>
          </cell>
          <cell r="AB382">
            <v>13.76</v>
          </cell>
          <cell r="AC382">
            <v>0</v>
          </cell>
          <cell r="AD382">
            <v>20.00938</v>
          </cell>
          <cell r="AE382">
            <v>10.60938</v>
          </cell>
          <cell r="AF382">
            <v>0</v>
          </cell>
          <cell r="AG382">
            <v>9.4</v>
          </cell>
          <cell r="AH382">
            <v>0</v>
          </cell>
          <cell r="AI382">
            <v>62.256938394999999</v>
          </cell>
        </row>
        <row r="383">
          <cell r="C383" t="str">
            <v>1.60.1</v>
          </cell>
          <cell r="D383" t="str">
            <v>Прочие, всего</v>
          </cell>
          <cell r="E383" t="str">
            <v>051-1001186</v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>
            <v>0</v>
          </cell>
          <cell r="K383">
            <v>21.6</v>
          </cell>
          <cell r="L383">
            <v>21.6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10.60938</v>
          </cell>
          <cell r="Z383">
            <v>32.14</v>
          </cell>
          <cell r="AA383">
            <v>32.14</v>
          </cell>
          <cell r="AB383">
            <v>13.76</v>
          </cell>
          <cell r="AC383">
            <v>0</v>
          </cell>
          <cell r="AD383">
            <v>20.00938</v>
          </cell>
          <cell r="AE383">
            <v>10.60938</v>
          </cell>
          <cell r="AF383">
            <v>0</v>
          </cell>
          <cell r="AG383">
            <v>9.4</v>
          </cell>
          <cell r="AH383">
            <v>0</v>
          </cell>
          <cell r="AI383">
            <v>62.256938394999999</v>
          </cell>
        </row>
        <row r="384">
          <cell r="C384" t="str">
            <v>1.60.2</v>
          </cell>
          <cell r="D384" t="str">
            <v>Проектные работы ПД/ПД, РД</v>
          </cell>
          <cell r="E384" t="str">
            <v>051-1001186</v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>
            <v>0</v>
          </cell>
          <cell r="K384">
            <v>18.809999999999999</v>
          </cell>
          <cell r="L384">
            <v>18.809999999999999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9.99</v>
          </cell>
          <cell r="Z384">
            <v>28.81</v>
          </cell>
          <cell r="AA384">
            <v>28.81</v>
          </cell>
          <cell r="AB384">
            <v>11.76</v>
          </cell>
          <cell r="AC384">
            <v>0</v>
          </cell>
          <cell r="AD384">
            <v>19.39</v>
          </cell>
          <cell r="AE384">
            <v>9.99</v>
          </cell>
          <cell r="AF384">
            <v>0</v>
          </cell>
          <cell r="AG384">
            <v>9.4</v>
          </cell>
          <cell r="AH384">
            <v>0</v>
          </cell>
          <cell r="AI384">
            <v>67.303019785000004</v>
          </cell>
        </row>
        <row r="385">
          <cell r="C385" t="str">
            <v>1.60.3</v>
          </cell>
          <cell r="D385" t="str">
            <v>Экспертиза (ПИР)</v>
          </cell>
          <cell r="E385" t="str">
            <v>051-1001186</v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>
            <v>0</v>
          </cell>
          <cell r="K385">
            <v>2</v>
          </cell>
          <cell r="L385">
            <v>2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2</v>
          </cell>
          <cell r="AA385">
            <v>2</v>
          </cell>
          <cell r="AB385">
            <v>2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</row>
        <row r="386">
          <cell r="C386" t="str">
            <v>1.60.4</v>
          </cell>
          <cell r="D386" t="str">
            <v>Услуги Заказчика</v>
          </cell>
          <cell r="E386" t="str">
            <v>051-1001186</v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>
            <v>0</v>
          </cell>
          <cell r="K386">
            <v>0.79</v>
          </cell>
          <cell r="L386">
            <v>0.79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0.61938000000000004</v>
          </cell>
          <cell r="Z386">
            <v>1.33</v>
          </cell>
          <cell r="AA386">
            <v>1.33</v>
          </cell>
          <cell r="AB386">
            <v>0</v>
          </cell>
          <cell r="AC386">
            <v>0</v>
          </cell>
          <cell r="AD386">
            <v>0.61938000000000004</v>
          </cell>
          <cell r="AE386">
            <v>0.61938000000000004</v>
          </cell>
          <cell r="AF386">
            <v>0</v>
          </cell>
          <cell r="AG386">
            <v>0</v>
          </cell>
          <cell r="AH386">
            <v>0</v>
          </cell>
          <cell r="AI386">
            <v>46.569924811999996</v>
          </cell>
        </row>
        <row r="387">
          <cell r="C387" t="str">
            <v>1.61</v>
          </cell>
          <cell r="D387" t="str">
            <v>Система магистральных газопроводов Ухта-Торжок. III нитка (Ямал)</v>
          </cell>
          <cell r="E387" t="str">
            <v>051-1001188</v>
          </cell>
          <cell r="F387" t="str">
            <v/>
          </cell>
          <cell r="G387" t="str">
            <v/>
          </cell>
          <cell r="H387" t="str">
            <v>Транспорт газа</v>
          </cell>
          <cell r="I387">
            <v>0</v>
          </cell>
          <cell r="J387">
            <v>0</v>
          </cell>
          <cell r="K387">
            <v>1767.29</v>
          </cell>
          <cell r="L387">
            <v>1767.29</v>
          </cell>
          <cell r="M387">
            <v>32.462901539999997</v>
          </cell>
          <cell r="N387">
            <v>1.836874624</v>
          </cell>
          <cell r="O387">
            <v>1.836874624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282.85580349999998</v>
          </cell>
          <cell r="Y387">
            <v>430.11131684999998</v>
          </cell>
          <cell r="Z387">
            <v>2716.84</v>
          </cell>
          <cell r="AA387">
            <v>2716.84</v>
          </cell>
          <cell r="AB387">
            <v>1072.5899999999999</v>
          </cell>
          <cell r="AC387">
            <v>0</v>
          </cell>
          <cell r="AD387">
            <v>470.57828447999998</v>
          </cell>
          <cell r="AE387">
            <v>414.84278173000001</v>
          </cell>
          <cell r="AF387">
            <v>0</v>
          </cell>
          <cell r="AG387">
            <v>55.735502750000002</v>
          </cell>
          <cell r="AH387">
            <v>0</v>
          </cell>
          <cell r="AI387">
            <v>17.320794912</v>
          </cell>
        </row>
        <row r="388">
          <cell r="C388" t="str">
            <v>1.61.1</v>
          </cell>
          <cell r="D388" t="str">
            <v>Прочие, всего</v>
          </cell>
          <cell r="E388" t="str">
            <v>051-1001188</v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>
            <v>0</v>
          </cell>
          <cell r="K388">
            <v>1767.29</v>
          </cell>
          <cell r="L388">
            <v>1767.29</v>
          </cell>
          <cell r="M388">
            <v>32.462901539999997</v>
          </cell>
          <cell r="N388">
            <v>1.836874624</v>
          </cell>
          <cell r="O388">
            <v>1.836874624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282.85580349999998</v>
          </cell>
          <cell r="Y388">
            <v>430.11131684999998</v>
          </cell>
          <cell r="Z388">
            <v>2716.84</v>
          </cell>
          <cell r="AA388">
            <v>2716.84</v>
          </cell>
          <cell r="AB388">
            <v>1072.5899999999999</v>
          </cell>
          <cell r="AC388">
            <v>0</v>
          </cell>
          <cell r="AD388">
            <v>470.57828447999998</v>
          </cell>
          <cell r="AE388">
            <v>414.84278173000001</v>
          </cell>
          <cell r="AF388">
            <v>0</v>
          </cell>
          <cell r="AG388">
            <v>55.735502750000002</v>
          </cell>
          <cell r="AH388">
            <v>0</v>
          </cell>
          <cell r="AI388">
            <v>17.320794912</v>
          </cell>
        </row>
        <row r="389">
          <cell r="C389" t="str">
            <v>1.61.2</v>
          </cell>
          <cell r="D389" t="str">
            <v>Проектные работы ПД/ПД, РД</v>
          </cell>
          <cell r="E389" t="str">
            <v>051-1001188</v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>
            <v>0</v>
          </cell>
          <cell r="K389">
            <v>755.13</v>
          </cell>
          <cell r="L389">
            <v>755.13</v>
          </cell>
          <cell r="M389">
            <v>30.76042597</v>
          </cell>
          <cell r="N389">
            <v>4.0735272030000003</v>
          </cell>
          <cell r="O389">
            <v>4.0735272030000003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276.43768604000002</v>
          </cell>
          <cell r="Y389">
            <v>367.66483489000001</v>
          </cell>
          <cell r="Z389">
            <v>1694.36</v>
          </cell>
          <cell r="AA389">
            <v>1694.36</v>
          </cell>
          <cell r="AB389">
            <v>188.82</v>
          </cell>
          <cell r="AC389">
            <v>0</v>
          </cell>
          <cell r="AD389">
            <v>412.33881406</v>
          </cell>
          <cell r="AE389">
            <v>358.49881405999997</v>
          </cell>
          <cell r="AF389">
            <v>0</v>
          </cell>
          <cell r="AG389">
            <v>53.84</v>
          </cell>
          <cell r="AH389">
            <v>0</v>
          </cell>
          <cell r="AI389">
            <v>24.335962491</v>
          </cell>
        </row>
        <row r="390">
          <cell r="C390" t="str">
            <v>1.61.3</v>
          </cell>
          <cell r="D390" t="str">
            <v>Проектные работы (РД)</v>
          </cell>
          <cell r="E390" t="str">
            <v>051-1001188</v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>
            <v>0</v>
          </cell>
          <cell r="K390">
            <v>900</v>
          </cell>
          <cell r="L390">
            <v>900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900</v>
          </cell>
          <cell r="AA390">
            <v>900</v>
          </cell>
          <cell r="AB390">
            <v>853.22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</row>
        <row r="391">
          <cell r="C391" t="str">
            <v>1.61.4</v>
          </cell>
          <cell r="D391" t="str">
            <v>Экспертиза (ПИР)</v>
          </cell>
          <cell r="E391" t="str">
            <v>051-1001188</v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>
            <v>0</v>
          </cell>
          <cell r="K391">
            <v>30.55</v>
          </cell>
          <cell r="L391">
            <v>30.55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30.55</v>
          </cell>
          <cell r="AA391">
            <v>30.55</v>
          </cell>
          <cell r="AB391">
            <v>30.55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</row>
        <row r="392">
          <cell r="C392" t="str">
            <v>1.61.5</v>
          </cell>
          <cell r="D392" t="str">
            <v>Услуги Заказчика</v>
          </cell>
          <cell r="E392" t="str">
            <v>051-1001188</v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>
            <v>0</v>
          </cell>
          <cell r="K392">
            <v>64.39</v>
          </cell>
          <cell r="L392">
            <v>64.39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56.343967669999998</v>
          </cell>
          <cell r="Z392">
            <v>83.6</v>
          </cell>
          <cell r="AA392">
            <v>83.6</v>
          </cell>
          <cell r="AB392">
            <v>0</v>
          </cell>
          <cell r="AC392">
            <v>0</v>
          </cell>
          <cell r="AD392">
            <v>56.343967669999998</v>
          </cell>
          <cell r="AE392">
            <v>56.343967669999998</v>
          </cell>
          <cell r="AF392">
            <v>0</v>
          </cell>
          <cell r="AG392">
            <v>0</v>
          </cell>
          <cell r="AH392">
            <v>0</v>
          </cell>
          <cell r="AI392">
            <v>67.397090513999999</v>
          </cell>
        </row>
        <row r="393">
          <cell r="C393" t="str">
            <v>1.61.6</v>
          </cell>
          <cell r="D393" t="str">
            <v>Иные прочие</v>
          </cell>
          <cell r="E393" t="str">
            <v>051-1001188</v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>
            <v>0</v>
          </cell>
          <cell r="K393">
            <v>17.22</v>
          </cell>
          <cell r="L393">
            <v>17.22</v>
          </cell>
          <cell r="M393">
            <v>1.70247557</v>
          </cell>
          <cell r="N393">
            <v>9.8866177119999996</v>
          </cell>
          <cell r="O393">
            <v>9.8866177119999996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6.4181174600000004</v>
          </cell>
          <cell r="Y393">
            <v>6.1025142900000002</v>
          </cell>
          <cell r="Z393">
            <v>8.33</v>
          </cell>
          <cell r="AA393">
            <v>8.33</v>
          </cell>
          <cell r="AB393">
            <v>0</v>
          </cell>
          <cell r="AC393">
            <v>0</v>
          </cell>
          <cell r="AD393">
            <v>1.8955027499999999</v>
          </cell>
          <cell r="AE393">
            <v>0</v>
          </cell>
          <cell r="AF393">
            <v>0</v>
          </cell>
          <cell r="AG393">
            <v>1.8955027499999999</v>
          </cell>
          <cell r="AH393">
            <v>0</v>
          </cell>
          <cell r="AI393">
            <v>22.755135054</v>
          </cell>
        </row>
        <row r="394">
          <cell r="C394" t="str">
            <v>1.62</v>
          </cell>
          <cell r="D394" t="str">
            <v>Реконструкция и техперевооружение объектов Ямбургского ГКМ. 2-й этап реконструкции</v>
          </cell>
          <cell r="E394" t="str">
            <v>051-1001204</v>
          </cell>
          <cell r="F394" t="str">
            <v/>
          </cell>
          <cell r="G394" t="str">
            <v/>
          </cell>
          <cell r="H394" t="str">
            <v>Добыча газа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53.16474667</v>
          </cell>
          <cell r="Z394">
            <v>53.16474667</v>
          </cell>
          <cell r="AA394">
            <v>53.16474667</v>
          </cell>
          <cell r="AB394">
            <v>0</v>
          </cell>
          <cell r="AC394">
            <v>0</v>
          </cell>
          <cell r="AD394">
            <v>53.16474667</v>
          </cell>
          <cell r="AE394">
            <v>53.16474667</v>
          </cell>
          <cell r="AF394">
            <v>0</v>
          </cell>
          <cell r="AG394">
            <v>0</v>
          </cell>
          <cell r="AH394">
            <v>0</v>
          </cell>
          <cell r="AI394">
            <v>100</v>
          </cell>
        </row>
        <row r="395">
          <cell r="C395" t="str">
            <v>1.62.1</v>
          </cell>
          <cell r="D395" t="str">
            <v>Прочие, всего</v>
          </cell>
          <cell r="E395" t="str">
            <v>051-1001204</v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53.16474667</v>
          </cell>
          <cell r="Z395">
            <v>53.16474667</v>
          </cell>
          <cell r="AA395">
            <v>53.16474667</v>
          </cell>
          <cell r="AB395">
            <v>0</v>
          </cell>
          <cell r="AC395">
            <v>0</v>
          </cell>
          <cell r="AD395">
            <v>53.16474667</v>
          </cell>
          <cell r="AE395">
            <v>53.16474667</v>
          </cell>
          <cell r="AF395">
            <v>0</v>
          </cell>
          <cell r="AG395">
            <v>0</v>
          </cell>
          <cell r="AH395">
            <v>0</v>
          </cell>
          <cell r="AI395">
            <v>100</v>
          </cell>
        </row>
        <row r="396">
          <cell r="C396" t="str">
            <v>1.62.2</v>
          </cell>
          <cell r="D396" t="str">
            <v>Проектные работы ПД/ПД, РД</v>
          </cell>
          <cell r="E396" t="str">
            <v>051-1001204</v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50.084746670000001</v>
          </cell>
          <cell r="Z396">
            <v>50.084746670000001</v>
          </cell>
          <cell r="AA396">
            <v>50.084746670000001</v>
          </cell>
          <cell r="AB396">
            <v>0</v>
          </cell>
          <cell r="AC396">
            <v>0</v>
          </cell>
          <cell r="AD396">
            <v>50.084746670000001</v>
          </cell>
          <cell r="AE396">
            <v>50.084746670000001</v>
          </cell>
          <cell r="AF396">
            <v>0</v>
          </cell>
          <cell r="AG396">
            <v>0</v>
          </cell>
          <cell r="AH396">
            <v>0</v>
          </cell>
          <cell r="AI396">
            <v>100</v>
          </cell>
        </row>
        <row r="397">
          <cell r="C397" t="str">
            <v>1.62.3</v>
          </cell>
          <cell r="D397" t="str">
            <v>Услуги Заказчика</v>
          </cell>
          <cell r="E397" t="str">
            <v>051-1001204</v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3.08</v>
          </cell>
          <cell r="Z397">
            <v>3.08</v>
          </cell>
          <cell r="AA397">
            <v>3.08</v>
          </cell>
          <cell r="AB397">
            <v>0</v>
          </cell>
          <cell r="AC397">
            <v>0</v>
          </cell>
          <cell r="AD397">
            <v>3.08</v>
          </cell>
          <cell r="AE397">
            <v>3.08</v>
          </cell>
          <cell r="AF397">
            <v>0</v>
          </cell>
          <cell r="AG397">
            <v>0</v>
          </cell>
          <cell r="AH397">
            <v>0</v>
          </cell>
          <cell r="AI397">
            <v>100</v>
          </cell>
        </row>
        <row r="398">
          <cell r="C398" t="str">
            <v>1.63</v>
          </cell>
          <cell r="D398" t="str">
            <v>Обустройство Северо-Каменномысского месторождения</v>
          </cell>
          <cell r="E398" t="str">
            <v>051-1001218</v>
          </cell>
          <cell r="F398" t="str">
            <v/>
          </cell>
          <cell r="G398" t="str">
            <v/>
          </cell>
          <cell r="H398" t="str">
            <v>Добыча газа</v>
          </cell>
          <cell r="I398">
            <v>0</v>
          </cell>
          <cell r="J398">
            <v>0</v>
          </cell>
          <cell r="K398">
            <v>274.27</v>
          </cell>
          <cell r="L398">
            <v>274.27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627.64058933000001</v>
          </cell>
          <cell r="Y398">
            <v>170.99481284999999</v>
          </cell>
          <cell r="Z398">
            <v>516.72</v>
          </cell>
          <cell r="AA398">
            <v>516.72</v>
          </cell>
          <cell r="AB398">
            <v>0</v>
          </cell>
          <cell r="AC398">
            <v>0</v>
          </cell>
          <cell r="AD398">
            <v>170.99481284999999</v>
          </cell>
          <cell r="AE398">
            <v>170.99481284999999</v>
          </cell>
          <cell r="AF398">
            <v>0</v>
          </cell>
          <cell r="AG398">
            <v>0</v>
          </cell>
          <cell r="AH398">
            <v>0</v>
          </cell>
          <cell r="AI398">
            <v>33.092354243999999</v>
          </cell>
        </row>
        <row r="399">
          <cell r="C399" t="str">
            <v>1.63.1</v>
          </cell>
          <cell r="D399" t="str">
            <v>Прочие, всего</v>
          </cell>
          <cell r="E399" t="str">
            <v>051-1001218</v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>
            <v>0</v>
          </cell>
          <cell r="K399">
            <v>274.27</v>
          </cell>
          <cell r="L399">
            <v>274.27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627.64058933000001</v>
          </cell>
          <cell r="Y399">
            <v>170.99481284999999</v>
          </cell>
          <cell r="Z399">
            <v>516.72</v>
          </cell>
          <cell r="AA399">
            <v>516.72</v>
          </cell>
          <cell r="AB399">
            <v>0</v>
          </cell>
          <cell r="AC399">
            <v>0</v>
          </cell>
          <cell r="AD399">
            <v>170.99481284999999</v>
          </cell>
          <cell r="AE399">
            <v>170.99481284999999</v>
          </cell>
          <cell r="AF399">
            <v>0</v>
          </cell>
          <cell r="AG399">
            <v>0</v>
          </cell>
          <cell r="AH399">
            <v>0</v>
          </cell>
          <cell r="AI399">
            <v>33.092354243999999</v>
          </cell>
        </row>
        <row r="400">
          <cell r="C400" t="str">
            <v>1.63.2</v>
          </cell>
          <cell r="D400" t="str">
            <v>Проектные работы ПД/ПД, РД</v>
          </cell>
          <cell r="E400" t="str">
            <v>051-1001218</v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>
            <v>0</v>
          </cell>
          <cell r="K400">
            <v>264.27999999999997</v>
          </cell>
          <cell r="L400">
            <v>264.27999999999997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627.64058933000001</v>
          </cell>
          <cell r="Y400">
            <v>152.66371971000001</v>
          </cell>
          <cell r="Z400">
            <v>491.42</v>
          </cell>
          <cell r="AA400">
            <v>491.42</v>
          </cell>
          <cell r="AB400">
            <v>0</v>
          </cell>
          <cell r="AC400">
            <v>0</v>
          </cell>
          <cell r="AD400">
            <v>152.66371971000001</v>
          </cell>
          <cell r="AE400">
            <v>152.66371971000001</v>
          </cell>
          <cell r="AF400">
            <v>0</v>
          </cell>
          <cell r="AG400">
            <v>0</v>
          </cell>
          <cell r="AH400">
            <v>0</v>
          </cell>
          <cell r="AI400">
            <v>31.065833647000002</v>
          </cell>
        </row>
        <row r="401">
          <cell r="C401" t="str">
            <v>1.63.3</v>
          </cell>
          <cell r="D401" t="str">
            <v>Услуги Заказчика</v>
          </cell>
          <cell r="E401" t="str">
            <v>051-1001218</v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>
            <v>0</v>
          </cell>
          <cell r="K401">
            <v>9.99</v>
          </cell>
          <cell r="L401">
            <v>9.99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18.33109314</v>
          </cell>
          <cell r="Z401">
            <v>25.3</v>
          </cell>
          <cell r="AA401">
            <v>25.3</v>
          </cell>
          <cell r="AB401">
            <v>0</v>
          </cell>
          <cell r="AC401">
            <v>0</v>
          </cell>
          <cell r="AD401">
            <v>18.33109314</v>
          </cell>
          <cell r="AE401">
            <v>18.33109314</v>
          </cell>
          <cell r="AF401">
            <v>0</v>
          </cell>
          <cell r="AG401">
            <v>0</v>
          </cell>
          <cell r="AH401">
            <v>0</v>
          </cell>
          <cell r="AI401">
            <v>72.454913597000001</v>
          </cell>
        </row>
        <row r="402">
          <cell r="C402" t="str">
            <v>1.64</v>
          </cell>
          <cell r="D402" t="str">
            <v>Обустройство газового месторождения Каменномысское-море</v>
          </cell>
          <cell r="E402" t="str">
            <v>051-1001219</v>
          </cell>
          <cell r="F402" t="str">
            <v/>
          </cell>
          <cell r="G402" t="str">
            <v/>
          </cell>
          <cell r="H402" t="str">
            <v>Добыча газа</v>
          </cell>
          <cell r="I402">
            <v>0</v>
          </cell>
          <cell r="J402">
            <v>0</v>
          </cell>
          <cell r="K402">
            <v>1896.75</v>
          </cell>
          <cell r="L402">
            <v>1896.75</v>
          </cell>
          <cell r="M402">
            <v>3.6591670299999999</v>
          </cell>
          <cell r="N402">
            <v>0.19291772900000001</v>
          </cell>
          <cell r="O402">
            <v>0.19291772900000001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272.51661554999998</v>
          </cell>
          <cell r="Y402">
            <v>541.19438306999996</v>
          </cell>
          <cell r="Z402">
            <v>2088.92</v>
          </cell>
          <cell r="AA402">
            <v>2088.92</v>
          </cell>
          <cell r="AB402">
            <v>172.32</v>
          </cell>
          <cell r="AC402">
            <v>0</v>
          </cell>
          <cell r="AD402">
            <v>535.58095706999995</v>
          </cell>
          <cell r="AE402">
            <v>535.58095706999995</v>
          </cell>
          <cell r="AF402">
            <v>0</v>
          </cell>
          <cell r="AG402">
            <v>0</v>
          </cell>
          <cell r="AH402">
            <v>0</v>
          </cell>
          <cell r="AI402">
            <v>25.639132043</v>
          </cell>
        </row>
        <row r="403">
          <cell r="C403" t="str">
            <v>1.64.1</v>
          </cell>
          <cell r="D403" t="str">
            <v>Прочие, всего</v>
          </cell>
          <cell r="E403" t="str">
            <v>051-1001219</v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>
            <v>0</v>
          </cell>
          <cell r="K403">
            <v>1896.75</v>
          </cell>
          <cell r="L403">
            <v>1896.75</v>
          </cell>
          <cell r="M403">
            <v>3.6591670299999999</v>
          </cell>
          <cell r="N403">
            <v>0.19291772900000001</v>
          </cell>
          <cell r="O403">
            <v>0.19291772900000001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272.51661554999998</v>
          </cell>
          <cell r="Y403">
            <v>541.19438306999996</v>
          </cell>
          <cell r="Z403">
            <v>2088.92</v>
          </cell>
          <cell r="AA403">
            <v>2088.92</v>
          </cell>
          <cell r="AB403">
            <v>172.32</v>
          </cell>
          <cell r="AC403">
            <v>0</v>
          </cell>
          <cell r="AD403">
            <v>535.58095706999995</v>
          </cell>
          <cell r="AE403">
            <v>535.58095706999995</v>
          </cell>
          <cell r="AF403">
            <v>0</v>
          </cell>
          <cell r="AG403">
            <v>0</v>
          </cell>
          <cell r="AH403">
            <v>0</v>
          </cell>
          <cell r="AI403">
            <v>25.639132043</v>
          </cell>
        </row>
        <row r="404">
          <cell r="C404" t="str">
            <v>1.64.2</v>
          </cell>
          <cell r="D404" t="str">
            <v>Проектные работы ПД/ПД, РД</v>
          </cell>
          <cell r="E404" t="str">
            <v>051-1001219</v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>
            <v>0</v>
          </cell>
          <cell r="K404">
            <v>957.16</v>
          </cell>
          <cell r="L404">
            <v>957.16</v>
          </cell>
          <cell r="M404">
            <v>3.6591670299999999</v>
          </cell>
          <cell r="N404">
            <v>0.38229418599999998</v>
          </cell>
          <cell r="O404">
            <v>0.38229418599999998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200.15295137999999</v>
          </cell>
          <cell r="Y404">
            <v>108.41558587</v>
          </cell>
          <cell r="Z404">
            <v>1638.25</v>
          </cell>
          <cell r="AA404">
            <v>1638.25</v>
          </cell>
          <cell r="AB404">
            <v>172.32</v>
          </cell>
          <cell r="AC404">
            <v>0</v>
          </cell>
          <cell r="AD404">
            <v>108.41558587</v>
          </cell>
          <cell r="AE404">
            <v>108.41558587</v>
          </cell>
          <cell r="AF404">
            <v>0</v>
          </cell>
          <cell r="AG404">
            <v>0</v>
          </cell>
          <cell r="AH404">
            <v>0</v>
          </cell>
          <cell r="AI404">
            <v>6.617768098</v>
          </cell>
        </row>
        <row r="405">
          <cell r="C405" t="str">
            <v>1.64.3</v>
          </cell>
          <cell r="D405" t="str">
            <v>Проектные работы (РД)</v>
          </cell>
          <cell r="E405" t="str">
            <v>051-1001219</v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>
            <v>0</v>
          </cell>
          <cell r="K405">
            <v>860.31</v>
          </cell>
          <cell r="L405">
            <v>860.31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66.574027369999996</v>
          </cell>
          <cell r="Y405">
            <v>382.59084664</v>
          </cell>
          <cell r="Z405">
            <v>382.59</v>
          </cell>
          <cell r="AA405">
            <v>382.59</v>
          </cell>
          <cell r="AB405">
            <v>0</v>
          </cell>
          <cell r="AC405">
            <v>0</v>
          </cell>
          <cell r="AD405">
            <v>382.59084664</v>
          </cell>
          <cell r="AE405">
            <v>382.59084664</v>
          </cell>
          <cell r="AF405">
            <v>0</v>
          </cell>
          <cell r="AG405">
            <v>0</v>
          </cell>
          <cell r="AH405">
            <v>0</v>
          </cell>
          <cell r="AI405">
            <v>100.00022129200001</v>
          </cell>
        </row>
        <row r="406">
          <cell r="C406" t="str">
            <v>1.64.4</v>
          </cell>
          <cell r="D406" t="str">
            <v>Экспертиза (ПИР)</v>
          </cell>
          <cell r="E406" t="str">
            <v>051-1001219</v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>
            <v>0</v>
          </cell>
          <cell r="K406">
            <v>10</v>
          </cell>
          <cell r="L406">
            <v>10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5.6134259999999996</v>
          </cell>
          <cell r="Y406">
            <v>5.6134259999999996</v>
          </cell>
          <cell r="Z406">
            <v>5.61</v>
          </cell>
          <cell r="AA406">
            <v>5.61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</row>
        <row r="407">
          <cell r="C407" t="str">
            <v>1.64.5</v>
          </cell>
          <cell r="D407" t="str">
            <v>Услуги Заказчика</v>
          </cell>
          <cell r="E407" t="str">
            <v>051-1001219</v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>
            <v>0</v>
          </cell>
          <cell r="K407">
            <v>69.28</v>
          </cell>
          <cell r="L407">
            <v>69.28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44.57452456</v>
          </cell>
          <cell r="Z407">
            <v>62.47</v>
          </cell>
          <cell r="AA407">
            <v>62.47</v>
          </cell>
          <cell r="AB407">
            <v>0</v>
          </cell>
          <cell r="AC407">
            <v>0</v>
          </cell>
          <cell r="AD407">
            <v>44.57452456</v>
          </cell>
          <cell r="AE407">
            <v>44.57452456</v>
          </cell>
          <cell r="AF407">
            <v>0</v>
          </cell>
          <cell r="AG407">
            <v>0</v>
          </cell>
          <cell r="AH407">
            <v>0</v>
          </cell>
          <cell r="AI407">
            <v>71.353488971000004</v>
          </cell>
        </row>
        <row r="408">
          <cell r="C408" t="str">
            <v>1.64.6</v>
          </cell>
          <cell r="D408" t="str">
            <v>Иные прочие</v>
          </cell>
          <cell r="E408" t="str">
            <v>051-1001219</v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0.1762108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</row>
        <row r="409">
          <cell r="C409" t="str">
            <v>1.65</v>
          </cell>
          <cell r="D409" t="str">
            <v>Дожимная компрессорная станция на УКПГ-2С Заполярного НГКМ (2 очередь)</v>
          </cell>
          <cell r="E409" t="str">
            <v>051-1001243</v>
          </cell>
          <cell r="F409" t="str">
            <v/>
          </cell>
          <cell r="G409" t="str">
            <v/>
          </cell>
          <cell r="H409" t="str">
            <v>Добыча газа</v>
          </cell>
          <cell r="I409">
            <v>0</v>
          </cell>
          <cell r="J409">
            <v>0</v>
          </cell>
          <cell r="K409">
            <v>252.9</v>
          </cell>
          <cell r="L409">
            <v>252.9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160.45162844000001</v>
          </cell>
          <cell r="Y409">
            <v>0.87145642999999995</v>
          </cell>
          <cell r="Z409">
            <v>40.61</v>
          </cell>
          <cell r="AA409">
            <v>40.61</v>
          </cell>
          <cell r="AB409">
            <v>30.29</v>
          </cell>
          <cell r="AC409">
            <v>0</v>
          </cell>
          <cell r="AD409">
            <v>0.87145642999999995</v>
          </cell>
          <cell r="AE409">
            <v>0.87145642999999995</v>
          </cell>
          <cell r="AF409">
            <v>0</v>
          </cell>
          <cell r="AG409">
            <v>0</v>
          </cell>
          <cell r="AH409">
            <v>0</v>
          </cell>
          <cell r="AI409">
            <v>2.145915858</v>
          </cell>
        </row>
        <row r="410">
          <cell r="C410" t="str">
            <v>1.65.1</v>
          </cell>
          <cell r="D410" t="str">
            <v>Прочие, всего</v>
          </cell>
          <cell r="E410" t="str">
            <v>051-1001243</v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>
            <v>0</v>
          </cell>
          <cell r="K410">
            <v>252.9</v>
          </cell>
          <cell r="L410">
            <v>252.9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160.45162844000001</v>
          </cell>
          <cell r="Y410">
            <v>0.87145642999999995</v>
          </cell>
          <cell r="Z410">
            <v>40.61</v>
          </cell>
          <cell r="AA410">
            <v>40.61</v>
          </cell>
          <cell r="AB410">
            <v>30.29</v>
          </cell>
          <cell r="AC410">
            <v>0</v>
          </cell>
          <cell r="AD410">
            <v>0.87145642999999995</v>
          </cell>
          <cell r="AE410">
            <v>0.87145642999999995</v>
          </cell>
          <cell r="AF410">
            <v>0</v>
          </cell>
          <cell r="AG410">
            <v>0</v>
          </cell>
          <cell r="AH410">
            <v>0</v>
          </cell>
          <cell r="AI410">
            <v>2.145915858</v>
          </cell>
        </row>
        <row r="411">
          <cell r="C411" t="str">
            <v>1.65.2</v>
          </cell>
          <cell r="D411" t="str">
            <v>Проектные работы ПД/ПД, РД</v>
          </cell>
          <cell r="E411" t="str">
            <v>051-1001243</v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>
            <v>0</v>
          </cell>
          <cell r="K411">
            <v>40.99</v>
          </cell>
          <cell r="L411">
            <v>40.99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160.45162844000001</v>
          </cell>
          <cell r="Y411">
            <v>0.84837149000000001</v>
          </cell>
          <cell r="Z411">
            <v>32.89</v>
          </cell>
          <cell r="AA411">
            <v>32.89</v>
          </cell>
          <cell r="AB411">
            <v>22.59</v>
          </cell>
          <cell r="AC411">
            <v>0</v>
          </cell>
          <cell r="AD411">
            <v>0.84837149000000001</v>
          </cell>
          <cell r="AE411">
            <v>0.84837149000000001</v>
          </cell>
          <cell r="AF411">
            <v>0</v>
          </cell>
          <cell r="AG411">
            <v>0</v>
          </cell>
          <cell r="AH411">
            <v>0</v>
          </cell>
          <cell r="AI411">
            <v>2.5794207660000001</v>
          </cell>
        </row>
        <row r="412">
          <cell r="C412" t="str">
            <v>1.65.3</v>
          </cell>
          <cell r="D412" t="str">
            <v>Проектные работы (РД)</v>
          </cell>
          <cell r="E412" t="str">
            <v>051-1001243</v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>
            <v>0</v>
          </cell>
          <cell r="K412">
            <v>195</v>
          </cell>
          <cell r="L412">
            <v>195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</row>
        <row r="413">
          <cell r="C413" t="str">
            <v>1.65.4</v>
          </cell>
          <cell r="D413" t="str">
            <v>Экспертиза (ПИР)</v>
          </cell>
          <cell r="E413" t="str">
            <v>051-1001243</v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>
            <v>0</v>
          </cell>
          <cell r="K413">
            <v>7.7</v>
          </cell>
          <cell r="L413">
            <v>7.7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7.7</v>
          </cell>
          <cell r="AA413">
            <v>7.7</v>
          </cell>
          <cell r="AB413">
            <v>7.7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</row>
        <row r="414">
          <cell r="C414" t="str">
            <v>1.65.5</v>
          </cell>
          <cell r="D414" t="str">
            <v>Услуги Заказчика</v>
          </cell>
          <cell r="E414" t="str">
            <v>051-1001243</v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>
            <v>0</v>
          </cell>
          <cell r="K414">
            <v>9.2100000000000009</v>
          </cell>
          <cell r="L414">
            <v>9.2100000000000009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2.3084940000000002E-2</v>
          </cell>
          <cell r="Z414">
            <v>0.02</v>
          </cell>
          <cell r="AA414">
            <v>0.02</v>
          </cell>
          <cell r="AB414">
            <v>0</v>
          </cell>
          <cell r="AC414">
            <v>0</v>
          </cell>
          <cell r="AD414">
            <v>2.3084940000000002E-2</v>
          </cell>
          <cell r="AE414">
            <v>2.3084940000000002E-2</v>
          </cell>
          <cell r="AF414">
            <v>0</v>
          </cell>
          <cell r="AG414">
            <v>0</v>
          </cell>
          <cell r="AH414">
            <v>0</v>
          </cell>
          <cell r="AI414">
            <v>115.4247</v>
          </cell>
        </row>
        <row r="415">
          <cell r="C415" t="str">
            <v>1.66</v>
          </cell>
          <cell r="D415" t="str">
            <v>Дожимная компрессорная станция на УКПГ-3С Заполярного НГКМ (2 очередь)</v>
          </cell>
          <cell r="E415" t="str">
            <v>051-1001244</v>
          </cell>
          <cell r="F415" t="str">
            <v/>
          </cell>
          <cell r="G415" t="str">
            <v/>
          </cell>
          <cell r="H415" t="str">
            <v>Добыча газа</v>
          </cell>
          <cell r="I415">
            <v>0</v>
          </cell>
          <cell r="J415">
            <v>0</v>
          </cell>
          <cell r="K415">
            <v>45.35</v>
          </cell>
          <cell r="L415">
            <v>45.35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9.7883229000000007</v>
          </cell>
          <cell r="Y415">
            <v>26.111926359999998</v>
          </cell>
          <cell r="Z415">
            <v>81.99</v>
          </cell>
          <cell r="AA415">
            <v>81.99</v>
          </cell>
          <cell r="AB415">
            <v>45.35</v>
          </cell>
          <cell r="AC415">
            <v>0</v>
          </cell>
          <cell r="AD415">
            <v>26.111926359999998</v>
          </cell>
          <cell r="AE415">
            <v>26.111926359999998</v>
          </cell>
          <cell r="AF415">
            <v>0</v>
          </cell>
          <cell r="AG415">
            <v>0</v>
          </cell>
          <cell r="AH415">
            <v>0</v>
          </cell>
          <cell r="AI415">
            <v>31.847696500000001</v>
          </cell>
        </row>
        <row r="416">
          <cell r="C416" t="str">
            <v>1.66.1</v>
          </cell>
          <cell r="D416" t="str">
            <v>Прочие, всего</v>
          </cell>
          <cell r="E416" t="str">
            <v>051-1001244</v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>
            <v>0</v>
          </cell>
          <cell r="K416">
            <v>45.35</v>
          </cell>
          <cell r="L416">
            <v>45.35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9.7883229000000007</v>
          </cell>
          <cell r="Y416">
            <v>26.111926359999998</v>
          </cell>
          <cell r="Z416">
            <v>81.99</v>
          </cell>
          <cell r="AA416">
            <v>81.99</v>
          </cell>
          <cell r="AB416">
            <v>45.35</v>
          </cell>
          <cell r="AC416">
            <v>0</v>
          </cell>
          <cell r="AD416">
            <v>26.111926359999998</v>
          </cell>
          <cell r="AE416">
            <v>26.111926359999998</v>
          </cell>
          <cell r="AF416">
            <v>0</v>
          </cell>
          <cell r="AG416">
            <v>0</v>
          </cell>
          <cell r="AH416">
            <v>0</v>
          </cell>
          <cell r="AI416">
            <v>31.847696500000001</v>
          </cell>
        </row>
        <row r="417">
          <cell r="C417" t="str">
            <v>1.66.2</v>
          </cell>
          <cell r="D417" t="str">
            <v>Проектные работы ПД/ПД, РД</v>
          </cell>
          <cell r="E417" t="str">
            <v>051-1001244</v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1.00684891</v>
          </cell>
          <cell r="Z417">
            <v>32.94</v>
          </cell>
          <cell r="AA417">
            <v>32.94</v>
          </cell>
          <cell r="AB417">
            <v>0</v>
          </cell>
          <cell r="AC417">
            <v>0</v>
          </cell>
          <cell r="AD417">
            <v>1.00684891</v>
          </cell>
          <cell r="AE417">
            <v>1.00684891</v>
          </cell>
          <cell r="AF417">
            <v>0</v>
          </cell>
          <cell r="AG417">
            <v>0</v>
          </cell>
          <cell r="AH417">
            <v>0</v>
          </cell>
          <cell r="AI417">
            <v>3.0566147840000002</v>
          </cell>
        </row>
        <row r="418">
          <cell r="C418" t="str">
            <v>1.66.3</v>
          </cell>
          <cell r="D418" t="str">
            <v>Проектные работы (РД)</v>
          </cell>
          <cell r="E418" t="str">
            <v>051-1001244</v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>
            <v>0</v>
          </cell>
          <cell r="K418">
            <v>36</v>
          </cell>
          <cell r="L418">
            <v>36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9.7711179000000001</v>
          </cell>
          <cell r="Y418">
            <v>21.40388222</v>
          </cell>
          <cell r="Z418">
            <v>37.65</v>
          </cell>
          <cell r="AA418">
            <v>37.65</v>
          </cell>
          <cell r="AB418">
            <v>37.65</v>
          </cell>
          <cell r="AC418">
            <v>0</v>
          </cell>
          <cell r="AD418">
            <v>21.40388222</v>
          </cell>
          <cell r="AE418">
            <v>21.40388222</v>
          </cell>
          <cell r="AF418">
            <v>0</v>
          </cell>
          <cell r="AG418">
            <v>0</v>
          </cell>
          <cell r="AH418">
            <v>0</v>
          </cell>
          <cell r="AI418">
            <v>56.849620770000001</v>
          </cell>
        </row>
        <row r="419">
          <cell r="C419" t="str">
            <v>1.66.4</v>
          </cell>
          <cell r="D419" t="str">
            <v>Экспертиза (ПИР)</v>
          </cell>
          <cell r="E419" t="str">
            <v>051-1001244</v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>
            <v>0</v>
          </cell>
          <cell r="K419">
            <v>7.7</v>
          </cell>
          <cell r="L419">
            <v>7.7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7.7</v>
          </cell>
          <cell r="AA419">
            <v>7.7</v>
          </cell>
          <cell r="AB419">
            <v>7.7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</row>
        <row r="420">
          <cell r="C420" t="str">
            <v>1.66.5</v>
          </cell>
          <cell r="D420" t="str">
            <v>Услуги Заказчика</v>
          </cell>
          <cell r="E420" t="str">
            <v>051-1001244</v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>
            <v>0</v>
          </cell>
          <cell r="K420">
            <v>1.65</v>
          </cell>
          <cell r="L420">
            <v>1.65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3.7011952300000002</v>
          </cell>
          <cell r="Z420">
            <v>3.7</v>
          </cell>
          <cell r="AA420">
            <v>3.7</v>
          </cell>
          <cell r="AB420">
            <v>0</v>
          </cell>
          <cell r="AC420">
            <v>0</v>
          </cell>
          <cell r="AD420">
            <v>3.7011952300000002</v>
          </cell>
          <cell r="AE420">
            <v>3.7011952300000002</v>
          </cell>
          <cell r="AF420">
            <v>0</v>
          </cell>
          <cell r="AG420">
            <v>0</v>
          </cell>
          <cell r="AH420">
            <v>0</v>
          </cell>
          <cell r="AI420">
            <v>100.03230351400001</v>
          </cell>
        </row>
        <row r="421">
          <cell r="C421" t="str">
            <v>1.66.6</v>
          </cell>
          <cell r="D421" t="str">
            <v>Иные прочие</v>
          </cell>
          <cell r="E421" t="str">
            <v>051-1001244</v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1.7205000000000002E-2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</row>
        <row r="422">
          <cell r="C422" t="str">
            <v>1.67</v>
          </cell>
          <cell r="D422" t="str">
            <v>Обустройство Киринского ГКМ</v>
          </cell>
          <cell r="E422" t="str">
            <v>051-1001292</v>
          </cell>
          <cell r="F422" t="str">
            <v/>
          </cell>
          <cell r="G422" t="str">
            <v/>
          </cell>
          <cell r="H422" t="str">
            <v>Добыча газа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0.37</v>
          </cell>
          <cell r="Z422">
            <v>0.37</v>
          </cell>
          <cell r="AA422">
            <v>0.37</v>
          </cell>
          <cell r="AB422">
            <v>0</v>
          </cell>
          <cell r="AC422">
            <v>0</v>
          </cell>
          <cell r="AD422">
            <v>3.3747864999999999</v>
          </cell>
          <cell r="AE422">
            <v>0.37</v>
          </cell>
          <cell r="AF422">
            <v>0</v>
          </cell>
          <cell r="AG422">
            <v>3.0047864999999998</v>
          </cell>
          <cell r="AH422">
            <v>0</v>
          </cell>
          <cell r="AI422">
            <v>912.10445945900005</v>
          </cell>
        </row>
        <row r="423">
          <cell r="C423" t="str">
            <v>1.67.1</v>
          </cell>
          <cell r="D423" t="str">
            <v>Прочие, всего</v>
          </cell>
          <cell r="E423" t="str">
            <v>051-1001292</v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0.37</v>
          </cell>
          <cell r="Z423">
            <v>0.37</v>
          </cell>
          <cell r="AA423">
            <v>0.37</v>
          </cell>
          <cell r="AB423">
            <v>0</v>
          </cell>
          <cell r="AC423">
            <v>0</v>
          </cell>
          <cell r="AD423">
            <v>3.3747864999999999</v>
          </cell>
          <cell r="AE423">
            <v>0.37</v>
          </cell>
          <cell r="AF423">
            <v>0</v>
          </cell>
          <cell r="AG423">
            <v>3.0047864999999998</v>
          </cell>
          <cell r="AH423">
            <v>0</v>
          </cell>
          <cell r="AI423">
            <v>912.10445945900005</v>
          </cell>
        </row>
        <row r="424">
          <cell r="C424" t="str">
            <v>1.67.2</v>
          </cell>
          <cell r="D424" t="str">
            <v>Экспертиза (ПИР)</v>
          </cell>
          <cell r="E424" t="str">
            <v>051-1001292</v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3.0047864999999998</v>
          </cell>
          <cell r="AE424">
            <v>0</v>
          </cell>
          <cell r="AF424">
            <v>0</v>
          </cell>
          <cell r="AG424">
            <v>3.0047864999999998</v>
          </cell>
          <cell r="AH424">
            <v>0</v>
          </cell>
          <cell r="AI424">
            <v>0</v>
          </cell>
        </row>
        <row r="425">
          <cell r="C425" t="str">
            <v>1.67.3</v>
          </cell>
          <cell r="D425" t="str">
            <v>Услуги Заказчика</v>
          </cell>
          <cell r="E425" t="str">
            <v>051-1001292</v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0.37</v>
          </cell>
          <cell r="Z425">
            <v>0.37</v>
          </cell>
          <cell r="AA425">
            <v>0.37</v>
          </cell>
          <cell r="AB425">
            <v>0</v>
          </cell>
          <cell r="AC425">
            <v>0</v>
          </cell>
          <cell r="AD425">
            <v>0.37</v>
          </cell>
          <cell r="AE425">
            <v>0.37</v>
          </cell>
          <cell r="AF425">
            <v>0</v>
          </cell>
          <cell r="AG425">
            <v>0</v>
          </cell>
          <cell r="AH425">
            <v>0</v>
          </cell>
          <cell r="AI425">
            <v>100</v>
          </cell>
        </row>
        <row r="426">
          <cell r="C426" t="str">
            <v>1.68</v>
          </cell>
          <cell r="D426" t="str">
            <v>"Обустройство Южно-Киринского месторождения"</v>
          </cell>
          <cell r="E426" t="str">
            <v>051-1001297</v>
          </cell>
          <cell r="F426" t="str">
            <v/>
          </cell>
          <cell r="G426" t="str">
            <v/>
          </cell>
          <cell r="H426" t="str">
            <v>Добыча газа</v>
          </cell>
          <cell r="I426">
            <v>0</v>
          </cell>
          <cell r="J426">
            <v>0</v>
          </cell>
          <cell r="K426">
            <v>830.99</v>
          </cell>
          <cell r="L426">
            <v>830.99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184.68655092</v>
          </cell>
          <cell r="Y426">
            <v>172.96919088999999</v>
          </cell>
          <cell r="Z426">
            <v>147.4</v>
          </cell>
          <cell r="AA426">
            <v>147.4</v>
          </cell>
          <cell r="AB426">
            <v>0</v>
          </cell>
          <cell r="AC426">
            <v>0</v>
          </cell>
          <cell r="AD426">
            <v>149.62303335999999</v>
          </cell>
          <cell r="AE426">
            <v>149.62303335999999</v>
          </cell>
          <cell r="AF426">
            <v>0</v>
          </cell>
          <cell r="AG426">
            <v>0</v>
          </cell>
          <cell r="AH426">
            <v>0</v>
          </cell>
          <cell r="AI426">
            <v>101.508163745</v>
          </cell>
        </row>
        <row r="427">
          <cell r="C427" t="str">
            <v>1.68.1</v>
          </cell>
          <cell r="D427" t="str">
            <v>Прочие, всего</v>
          </cell>
          <cell r="E427" t="str">
            <v>051-1001297</v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>
            <v>0</v>
          </cell>
          <cell r="K427">
            <v>830.99</v>
          </cell>
          <cell r="L427">
            <v>830.99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184.68655092</v>
          </cell>
          <cell r="Y427">
            <v>172.96919088999999</v>
          </cell>
          <cell r="Z427">
            <v>147.4</v>
          </cell>
          <cell r="AA427">
            <v>147.4</v>
          </cell>
          <cell r="AB427">
            <v>0</v>
          </cell>
          <cell r="AC427">
            <v>0</v>
          </cell>
          <cell r="AD427">
            <v>149.62303335999999</v>
          </cell>
          <cell r="AE427">
            <v>149.62303335999999</v>
          </cell>
          <cell r="AF427">
            <v>0</v>
          </cell>
          <cell r="AG427">
            <v>0</v>
          </cell>
          <cell r="AH427">
            <v>0</v>
          </cell>
          <cell r="AI427">
            <v>101.508163745</v>
          </cell>
        </row>
        <row r="428">
          <cell r="C428" t="str">
            <v>1.68.2</v>
          </cell>
          <cell r="D428" t="str">
            <v>Проектные работы ПД/ПД, РД</v>
          </cell>
          <cell r="E428" t="str">
            <v>051-1001297</v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>
            <v>0</v>
          </cell>
          <cell r="K428">
            <v>489.72</v>
          </cell>
          <cell r="L428">
            <v>489.72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184.68655092</v>
          </cell>
          <cell r="Y428">
            <v>154.39209836000001</v>
          </cell>
          <cell r="Z428">
            <v>101.4</v>
          </cell>
          <cell r="AA428">
            <v>101.4</v>
          </cell>
          <cell r="AB428">
            <v>0</v>
          </cell>
          <cell r="AC428">
            <v>0</v>
          </cell>
          <cell r="AD428">
            <v>131.36060778000001</v>
          </cell>
          <cell r="AE428">
            <v>131.36060778000001</v>
          </cell>
          <cell r="AF428">
            <v>0</v>
          </cell>
          <cell r="AG428">
            <v>0</v>
          </cell>
          <cell r="AH428">
            <v>0</v>
          </cell>
          <cell r="AI428">
            <v>129.54695047300001</v>
          </cell>
        </row>
        <row r="429">
          <cell r="C429" t="str">
            <v>1.68.3</v>
          </cell>
          <cell r="D429" t="str">
            <v>Проектные работы (РД)</v>
          </cell>
          <cell r="E429" t="str">
            <v>051-1001297</v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>
            <v>0</v>
          </cell>
          <cell r="K429">
            <v>281</v>
          </cell>
          <cell r="L429">
            <v>281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</row>
        <row r="430">
          <cell r="C430" t="str">
            <v>1.68.4</v>
          </cell>
          <cell r="D430" t="str">
            <v>Экспертиза (ПИР)</v>
          </cell>
          <cell r="E430" t="str">
            <v>051-1001297</v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>
            <v>0</v>
          </cell>
          <cell r="K430">
            <v>30</v>
          </cell>
          <cell r="L430">
            <v>30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30</v>
          </cell>
          <cell r="AA430">
            <v>30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</row>
        <row r="431">
          <cell r="C431" t="str">
            <v>1.68.5</v>
          </cell>
          <cell r="D431" t="str">
            <v>Услуги Заказчика</v>
          </cell>
          <cell r="E431" t="str">
            <v>051-1001297</v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>
            <v>0</v>
          </cell>
          <cell r="K431">
            <v>30.27</v>
          </cell>
          <cell r="L431">
            <v>30.27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18.577092530000002</v>
          </cell>
          <cell r="Z431">
            <v>16</v>
          </cell>
          <cell r="AA431">
            <v>16</v>
          </cell>
          <cell r="AB431">
            <v>0</v>
          </cell>
          <cell r="AC431">
            <v>0</v>
          </cell>
          <cell r="AD431">
            <v>18.262425579999999</v>
          </cell>
          <cell r="AE431">
            <v>18.262425579999999</v>
          </cell>
          <cell r="AF431">
            <v>0</v>
          </cell>
          <cell r="AG431">
            <v>0</v>
          </cell>
          <cell r="AH431">
            <v>0</v>
          </cell>
          <cell r="AI431">
            <v>114.14015987499999</v>
          </cell>
        </row>
        <row r="432">
          <cell r="C432" t="str">
            <v>1.69</v>
          </cell>
          <cell r="D432" t="str">
            <v>Реконструкция технологической связи вдоль газопровода САЦ. ВОЛС на участке Александров Гай-Саратов-Алгасово</v>
          </cell>
          <cell r="E432" t="str">
            <v>051-1001304</v>
          </cell>
          <cell r="F432" t="str">
            <v/>
          </cell>
          <cell r="G432" t="str">
            <v/>
          </cell>
          <cell r="H432" t="str">
            <v>Прочие</v>
          </cell>
          <cell r="I432">
            <v>0</v>
          </cell>
          <cell r="J432">
            <v>0</v>
          </cell>
          <cell r="K432">
            <v>31.13</v>
          </cell>
          <cell r="L432">
            <v>31.13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12.5</v>
          </cell>
          <cell r="Y432">
            <v>0</v>
          </cell>
          <cell r="Z432">
            <v>22.56</v>
          </cell>
          <cell r="AA432">
            <v>22.56</v>
          </cell>
          <cell r="AB432">
            <v>18.68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</row>
        <row r="433">
          <cell r="C433" t="str">
            <v>1.69.1</v>
          </cell>
          <cell r="D433" t="str">
            <v>Прочие, всего</v>
          </cell>
          <cell r="E433" t="str">
            <v>051-1001304</v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>
            <v>0</v>
          </cell>
          <cell r="K433">
            <v>31.13</v>
          </cell>
          <cell r="L433">
            <v>31.13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12.5</v>
          </cell>
          <cell r="Y433">
            <v>0</v>
          </cell>
          <cell r="Z433">
            <v>22.56</v>
          </cell>
          <cell r="AA433">
            <v>22.56</v>
          </cell>
          <cell r="AB433">
            <v>18.68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</row>
        <row r="434">
          <cell r="C434" t="str">
            <v>1.69.2</v>
          </cell>
          <cell r="D434" t="str">
            <v>Проектные работы ПД/ПД, РД</v>
          </cell>
          <cell r="E434" t="str">
            <v>051-1001304</v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>
            <v>0</v>
          </cell>
          <cell r="K434">
            <v>30</v>
          </cell>
          <cell r="L434">
            <v>30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12.5</v>
          </cell>
          <cell r="Y434">
            <v>0</v>
          </cell>
          <cell r="Z434">
            <v>21.68</v>
          </cell>
          <cell r="AA434">
            <v>21.68</v>
          </cell>
          <cell r="AB434">
            <v>18.68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</row>
        <row r="435">
          <cell r="C435" t="str">
            <v>1.69.3</v>
          </cell>
          <cell r="D435" t="str">
            <v>Услуги Заказчика</v>
          </cell>
          <cell r="E435" t="str">
            <v>051-1001304</v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>
            <v>0</v>
          </cell>
          <cell r="K435">
            <v>1.1299999999999999</v>
          </cell>
          <cell r="L435">
            <v>1.1299999999999999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0.88</v>
          </cell>
          <cell r="AA435">
            <v>0.88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</row>
        <row r="436">
          <cell r="C436" t="str">
            <v>1.70</v>
          </cell>
          <cell r="D436" t="str">
            <v>"Югтрансгаз"ВОЛС на участке Екатеринбург-Долгодеревенская-Шаран-Петровск в границах ООО"Югтрансгаз"</v>
          </cell>
          <cell r="E436" t="str">
            <v>051-1001308</v>
          </cell>
          <cell r="F436" t="str">
            <v/>
          </cell>
          <cell r="G436" t="str">
            <v/>
          </cell>
          <cell r="H436" t="str">
            <v>Прочие</v>
          </cell>
          <cell r="I436">
            <v>0</v>
          </cell>
          <cell r="J436">
            <v>0</v>
          </cell>
          <cell r="K436">
            <v>7.18</v>
          </cell>
          <cell r="L436">
            <v>7.18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4.3099999999999996</v>
          </cell>
          <cell r="AA436">
            <v>4.3099999999999996</v>
          </cell>
          <cell r="AB436">
            <v>3.59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</row>
        <row r="437">
          <cell r="C437" t="str">
            <v>1.70.1</v>
          </cell>
          <cell r="D437" t="str">
            <v>Прочие, всего</v>
          </cell>
          <cell r="E437" t="str">
            <v>051-1001308</v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>
            <v>0</v>
          </cell>
          <cell r="K437">
            <v>7.18</v>
          </cell>
          <cell r="L437">
            <v>7.18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4.3099999999999996</v>
          </cell>
          <cell r="AA437">
            <v>4.3099999999999996</v>
          </cell>
          <cell r="AB437">
            <v>3.59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</row>
        <row r="438">
          <cell r="C438" t="str">
            <v>1.70.2</v>
          </cell>
          <cell r="D438" t="str">
            <v>Проектные работы ПД/ПД, РД</v>
          </cell>
          <cell r="E438" t="str">
            <v>051-1001308</v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>
            <v>0</v>
          </cell>
          <cell r="K438">
            <v>6.92</v>
          </cell>
          <cell r="L438">
            <v>6.92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4.28</v>
          </cell>
          <cell r="AA438">
            <v>4.28</v>
          </cell>
          <cell r="AB438">
            <v>3.59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</row>
        <row r="439">
          <cell r="C439" t="str">
            <v>1.70.3</v>
          </cell>
          <cell r="D439" t="str">
            <v>Услуги Заказчика</v>
          </cell>
          <cell r="E439" t="str">
            <v>051-1001308</v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>
            <v>0</v>
          </cell>
          <cell r="K439">
            <v>0.26</v>
          </cell>
          <cell r="L439">
            <v>0.26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0.03</v>
          </cell>
          <cell r="AA439">
            <v>0.03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</row>
        <row r="440">
          <cell r="C440" t="str">
            <v>1.71</v>
          </cell>
          <cell r="D440" t="str">
            <v>Удмуртский резервирующий комплекс ПХГ</v>
          </cell>
          <cell r="E440" t="str">
            <v>051-1001311</v>
          </cell>
          <cell r="F440" t="str">
            <v/>
          </cell>
          <cell r="G440" t="str">
            <v/>
          </cell>
          <cell r="H440" t="str">
            <v>ПХГ</v>
          </cell>
          <cell r="I440">
            <v>0</v>
          </cell>
          <cell r="J440">
            <v>0</v>
          </cell>
          <cell r="K440">
            <v>37.18</v>
          </cell>
          <cell r="L440">
            <v>37.18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7.5045040600000004</v>
          </cell>
          <cell r="Y440">
            <v>177.50170453999999</v>
          </cell>
          <cell r="Z440">
            <v>226.39</v>
          </cell>
          <cell r="AA440">
            <v>226.39</v>
          </cell>
          <cell r="AB440">
            <v>0</v>
          </cell>
          <cell r="AC440">
            <v>0</v>
          </cell>
          <cell r="AD440">
            <v>187.91170453999999</v>
          </cell>
          <cell r="AE440">
            <v>177.50170453999999</v>
          </cell>
          <cell r="AF440">
            <v>0</v>
          </cell>
          <cell r="AG440">
            <v>10.41</v>
          </cell>
          <cell r="AH440">
            <v>0</v>
          </cell>
          <cell r="AI440">
            <v>83.003535729999996</v>
          </cell>
        </row>
        <row r="441">
          <cell r="C441" t="str">
            <v>1.71.1</v>
          </cell>
          <cell r="D441" t="str">
            <v>Прочие, всего</v>
          </cell>
          <cell r="E441" t="str">
            <v>051-1001311</v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>
            <v>0</v>
          </cell>
          <cell r="K441">
            <v>37.18</v>
          </cell>
          <cell r="L441">
            <v>37.18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7.5045040600000004</v>
          </cell>
          <cell r="Y441">
            <v>177.50170453999999</v>
          </cell>
          <cell r="Z441">
            <v>226.39</v>
          </cell>
          <cell r="AA441">
            <v>226.39</v>
          </cell>
          <cell r="AB441">
            <v>0</v>
          </cell>
          <cell r="AC441">
            <v>0</v>
          </cell>
          <cell r="AD441">
            <v>187.91170453999999</v>
          </cell>
          <cell r="AE441">
            <v>177.50170453999999</v>
          </cell>
          <cell r="AF441">
            <v>0</v>
          </cell>
          <cell r="AG441">
            <v>10.41</v>
          </cell>
          <cell r="AH441">
            <v>0</v>
          </cell>
          <cell r="AI441">
            <v>83.003535729999996</v>
          </cell>
        </row>
        <row r="442">
          <cell r="C442" t="str">
            <v>1.71.2</v>
          </cell>
          <cell r="D442" t="str">
            <v>Проектные работы ПД/ПД, РД</v>
          </cell>
          <cell r="E442" t="str">
            <v>051-1001311</v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10.41</v>
          </cell>
          <cell r="AE442">
            <v>0</v>
          </cell>
          <cell r="AF442">
            <v>0</v>
          </cell>
          <cell r="AG442">
            <v>10.41</v>
          </cell>
          <cell r="AH442">
            <v>0</v>
          </cell>
          <cell r="AI442">
            <v>0</v>
          </cell>
        </row>
        <row r="443">
          <cell r="C443" t="str">
            <v>1.71.3</v>
          </cell>
          <cell r="D443" t="str">
            <v>Проектные работы (РД)</v>
          </cell>
          <cell r="E443" t="str">
            <v>051-1001311</v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>
            <v>0</v>
          </cell>
          <cell r="K443">
            <v>35.83</v>
          </cell>
          <cell r="L443">
            <v>35.83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7.4993452600000001</v>
          </cell>
          <cell r="Y443">
            <v>160.16453534999999</v>
          </cell>
          <cell r="Z443">
            <v>207.7</v>
          </cell>
          <cell r="AA443">
            <v>207.7</v>
          </cell>
          <cell r="AB443">
            <v>0</v>
          </cell>
          <cell r="AC443">
            <v>0</v>
          </cell>
          <cell r="AD443">
            <v>160.16453534999999</v>
          </cell>
          <cell r="AE443">
            <v>160.16453534999999</v>
          </cell>
          <cell r="AF443">
            <v>0</v>
          </cell>
          <cell r="AG443">
            <v>0</v>
          </cell>
          <cell r="AH443">
            <v>0</v>
          </cell>
          <cell r="AI443">
            <v>77.113401709000001</v>
          </cell>
        </row>
        <row r="444">
          <cell r="C444" t="str">
            <v>1.71.4</v>
          </cell>
          <cell r="D444" t="str">
            <v>Услуги Заказчика</v>
          </cell>
          <cell r="E444" t="str">
            <v>051-1001311</v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>
            <v>0</v>
          </cell>
          <cell r="K444">
            <v>1.35</v>
          </cell>
          <cell r="L444">
            <v>1.35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17.337169190000001</v>
          </cell>
          <cell r="Z444">
            <v>18.690000000000001</v>
          </cell>
          <cell r="AA444">
            <v>18.690000000000001</v>
          </cell>
          <cell r="AB444">
            <v>0</v>
          </cell>
          <cell r="AC444">
            <v>0</v>
          </cell>
          <cell r="AD444">
            <v>17.337169190000001</v>
          </cell>
          <cell r="AE444">
            <v>17.337169190000001</v>
          </cell>
          <cell r="AF444">
            <v>0</v>
          </cell>
          <cell r="AG444">
            <v>0</v>
          </cell>
          <cell r="AH444">
            <v>0</v>
          </cell>
          <cell r="AI444">
            <v>92.761739914000003</v>
          </cell>
        </row>
        <row r="445">
          <cell r="C445" t="str">
            <v>1.71.5</v>
          </cell>
          <cell r="D445" t="str">
            <v>Иные прочие</v>
          </cell>
          <cell r="E445" t="str">
            <v>051-1001311</v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5.1587999999999998E-3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</row>
        <row r="446">
          <cell r="C446" t="str">
            <v>1.72</v>
          </cell>
          <cell r="D446" t="str">
            <v>Реконструкция технологической связи вдоль газопровода САЦ. Участок Воскресенск-Алгасово</v>
          </cell>
          <cell r="E446" t="str">
            <v>051-1001313</v>
          </cell>
          <cell r="F446" t="str">
            <v/>
          </cell>
          <cell r="G446" t="str">
            <v/>
          </cell>
          <cell r="H446" t="str">
            <v>Прочие</v>
          </cell>
          <cell r="I446">
            <v>0</v>
          </cell>
          <cell r="J446">
            <v>0</v>
          </cell>
          <cell r="K446">
            <v>92.36</v>
          </cell>
          <cell r="L446">
            <v>92.36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10</v>
          </cell>
          <cell r="Y446">
            <v>0</v>
          </cell>
          <cell r="Z446">
            <v>57.64</v>
          </cell>
          <cell r="AA446">
            <v>57.64</v>
          </cell>
          <cell r="AB446">
            <v>57.02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</row>
        <row r="447">
          <cell r="C447" t="str">
            <v>1.72.1</v>
          </cell>
          <cell r="D447" t="str">
            <v>Прочие, всего</v>
          </cell>
          <cell r="E447" t="str">
            <v>051-1001313</v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>
            <v>0</v>
          </cell>
          <cell r="K447">
            <v>92.36</v>
          </cell>
          <cell r="L447">
            <v>92.36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10</v>
          </cell>
          <cell r="Y447">
            <v>0</v>
          </cell>
          <cell r="Z447">
            <v>57.64</v>
          </cell>
          <cell r="AA447">
            <v>57.64</v>
          </cell>
          <cell r="AB447">
            <v>57.02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</row>
        <row r="448">
          <cell r="C448" t="str">
            <v>1.72.2</v>
          </cell>
          <cell r="D448" t="str">
            <v>Проектные работы ПД/ПД, РД</v>
          </cell>
          <cell r="E448" t="str">
            <v>051-1001313</v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>
            <v>0</v>
          </cell>
          <cell r="K448">
            <v>85</v>
          </cell>
          <cell r="L448">
            <v>85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10</v>
          </cell>
          <cell r="Y448">
            <v>0</v>
          </cell>
          <cell r="Z448">
            <v>56.7</v>
          </cell>
          <cell r="AA448">
            <v>56.7</v>
          </cell>
          <cell r="AB448">
            <v>56.7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</row>
        <row r="449">
          <cell r="C449" t="str">
            <v>1.72.3</v>
          </cell>
          <cell r="D449" t="str">
            <v>Экспертиза (ПИР)</v>
          </cell>
          <cell r="E449" t="str">
            <v>051-1001313</v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>
            <v>0</v>
          </cell>
          <cell r="K449">
            <v>4</v>
          </cell>
          <cell r="L449">
            <v>4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0.32</v>
          </cell>
          <cell r="AA449">
            <v>0.32</v>
          </cell>
          <cell r="AB449">
            <v>0.32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</row>
        <row r="450">
          <cell r="C450" t="str">
            <v>1.72.4</v>
          </cell>
          <cell r="D450" t="str">
            <v>Услуги Заказчика</v>
          </cell>
          <cell r="E450" t="str">
            <v>051-1001313</v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>
            <v>0</v>
          </cell>
          <cell r="K450">
            <v>3.36</v>
          </cell>
          <cell r="L450">
            <v>3.36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0.62</v>
          </cell>
          <cell r="AA450">
            <v>0.62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</row>
        <row r="451">
          <cell r="C451" t="str">
            <v>1.73</v>
          </cell>
          <cell r="D451" t="str">
            <v>Техническое перевооружение и реконструкция объектов добычи газа ОНГКМ</v>
          </cell>
          <cell r="E451" t="str">
            <v>051-1001315</v>
          </cell>
          <cell r="F451" t="str">
            <v>038-0150П</v>
          </cell>
          <cell r="G451" t="str">
            <v>ПИР будущих лет</v>
          </cell>
          <cell r="H451" t="str">
            <v>Добыча газа</v>
          </cell>
          <cell r="I451">
            <v>0</v>
          </cell>
          <cell r="J451">
            <v>0</v>
          </cell>
          <cell r="K451">
            <v>92.21</v>
          </cell>
          <cell r="L451">
            <v>92.21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93.783784679999997</v>
          </cell>
          <cell r="Z451">
            <v>110.4</v>
          </cell>
          <cell r="AA451">
            <v>110.4</v>
          </cell>
          <cell r="AB451">
            <v>0</v>
          </cell>
          <cell r="AC451">
            <v>0</v>
          </cell>
          <cell r="AD451">
            <v>93.783784679999997</v>
          </cell>
          <cell r="AE451">
            <v>93.783784679999997</v>
          </cell>
          <cell r="AF451">
            <v>0</v>
          </cell>
          <cell r="AG451">
            <v>0</v>
          </cell>
          <cell r="AH451">
            <v>0</v>
          </cell>
          <cell r="AI451">
            <v>84.949080326000001</v>
          </cell>
        </row>
        <row r="452">
          <cell r="C452" t="str">
            <v>1.73.1</v>
          </cell>
          <cell r="D452" t="str">
            <v>Прочие, всего</v>
          </cell>
          <cell r="E452" t="str">
            <v>051-1001315</v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>
            <v>0</v>
          </cell>
          <cell r="K452">
            <v>92.21</v>
          </cell>
          <cell r="L452">
            <v>92.21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93.783784679999997</v>
          </cell>
          <cell r="Z452">
            <v>110.4</v>
          </cell>
          <cell r="AA452">
            <v>110.4</v>
          </cell>
          <cell r="AB452">
            <v>0</v>
          </cell>
          <cell r="AC452">
            <v>0</v>
          </cell>
          <cell r="AD452">
            <v>93.783784679999997</v>
          </cell>
          <cell r="AE452">
            <v>93.783784679999997</v>
          </cell>
          <cell r="AF452">
            <v>0</v>
          </cell>
          <cell r="AG452">
            <v>0</v>
          </cell>
          <cell r="AH452">
            <v>0</v>
          </cell>
          <cell r="AI452">
            <v>84.949080326000001</v>
          </cell>
        </row>
        <row r="453">
          <cell r="C453" t="str">
            <v>1.73.2</v>
          </cell>
          <cell r="D453" t="str">
            <v>Проектные работы ПД/ПД, РД</v>
          </cell>
          <cell r="E453" t="str">
            <v>051-1001315</v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88.349859600000002</v>
          </cell>
          <cell r="Z453">
            <v>86</v>
          </cell>
          <cell r="AA453">
            <v>86</v>
          </cell>
          <cell r="AB453">
            <v>0</v>
          </cell>
          <cell r="AC453">
            <v>0</v>
          </cell>
          <cell r="AD453">
            <v>88.349859600000002</v>
          </cell>
          <cell r="AE453">
            <v>88.349859600000002</v>
          </cell>
          <cell r="AF453">
            <v>0</v>
          </cell>
          <cell r="AG453">
            <v>0</v>
          </cell>
          <cell r="AH453">
            <v>0</v>
          </cell>
          <cell r="AI453">
            <v>102.732394884</v>
          </cell>
        </row>
        <row r="454">
          <cell r="C454" t="str">
            <v>1.73.3</v>
          </cell>
          <cell r="D454" t="str">
            <v>Проектные работы (РД)</v>
          </cell>
          <cell r="E454" t="str">
            <v>051-1001315</v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>
            <v>0</v>
          </cell>
          <cell r="K454">
            <v>88.85</v>
          </cell>
          <cell r="L454">
            <v>88.85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19.47</v>
          </cell>
          <cell r="AA454">
            <v>19.47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</row>
        <row r="455">
          <cell r="C455" t="str">
            <v>1.73.4</v>
          </cell>
          <cell r="D455" t="str">
            <v>Услуги Заказчика</v>
          </cell>
          <cell r="E455" t="str">
            <v>051-1001315</v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>
            <v>0</v>
          </cell>
          <cell r="K455">
            <v>3.36</v>
          </cell>
          <cell r="L455">
            <v>3.36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5.4339250799999999</v>
          </cell>
          <cell r="Z455">
            <v>4.93</v>
          </cell>
          <cell r="AA455">
            <v>4.93</v>
          </cell>
          <cell r="AB455">
            <v>0</v>
          </cell>
          <cell r="AC455">
            <v>0</v>
          </cell>
          <cell r="AD455">
            <v>5.4339250799999999</v>
          </cell>
          <cell r="AE455">
            <v>5.4339250799999999</v>
          </cell>
          <cell r="AF455">
            <v>0</v>
          </cell>
          <cell r="AG455">
            <v>0</v>
          </cell>
          <cell r="AH455">
            <v>0</v>
          </cell>
          <cell r="AI455">
            <v>110.22160405699999</v>
          </cell>
        </row>
        <row r="456">
          <cell r="C456" t="str">
            <v>1.74</v>
          </cell>
          <cell r="D456" t="str">
            <v>Реконструкция ДКС-1,2 на Оренбургском НГКМ</v>
          </cell>
          <cell r="E456" t="str">
            <v>051-1001320</v>
          </cell>
          <cell r="F456" t="str">
            <v/>
          </cell>
          <cell r="G456" t="str">
            <v/>
          </cell>
          <cell r="H456" t="str">
            <v>Добыча газа</v>
          </cell>
          <cell r="I456">
            <v>0</v>
          </cell>
          <cell r="J456">
            <v>0</v>
          </cell>
          <cell r="K456">
            <v>51.89</v>
          </cell>
          <cell r="L456">
            <v>51.89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0.23602200000000001</v>
          </cell>
          <cell r="Y456">
            <v>60.85703402</v>
          </cell>
          <cell r="Z456">
            <v>136.96</v>
          </cell>
          <cell r="AA456">
            <v>136.96</v>
          </cell>
          <cell r="AB456">
            <v>0</v>
          </cell>
          <cell r="AC456">
            <v>0</v>
          </cell>
          <cell r="AD456">
            <v>60.85703402</v>
          </cell>
          <cell r="AE456">
            <v>60.85703402</v>
          </cell>
          <cell r="AF456">
            <v>0</v>
          </cell>
          <cell r="AG456">
            <v>0</v>
          </cell>
          <cell r="AH456">
            <v>0</v>
          </cell>
          <cell r="AI456">
            <v>44.434166195000003</v>
          </cell>
        </row>
        <row r="457">
          <cell r="C457" t="str">
            <v>1.74.1</v>
          </cell>
          <cell r="D457" t="str">
            <v>Прочие, всего</v>
          </cell>
          <cell r="E457" t="str">
            <v>051-1001320</v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>
            <v>0</v>
          </cell>
          <cell r="K457">
            <v>51.89</v>
          </cell>
          <cell r="L457">
            <v>51.89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0.23602200000000001</v>
          </cell>
          <cell r="Y457">
            <v>60.85703402</v>
          </cell>
          <cell r="Z457">
            <v>136.96</v>
          </cell>
          <cell r="AA457">
            <v>136.96</v>
          </cell>
          <cell r="AB457">
            <v>0</v>
          </cell>
          <cell r="AC457">
            <v>0</v>
          </cell>
          <cell r="AD457">
            <v>60.85703402</v>
          </cell>
          <cell r="AE457">
            <v>60.85703402</v>
          </cell>
          <cell r="AF457">
            <v>0</v>
          </cell>
          <cell r="AG457">
            <v>0</v>
          </cell>
          <cell r="AH457">
            <v>0</v>
          </cell>
          <cell r="AI457">
            <v>44.434166195000003</v>
          </cell>
        </row>
        <row r="458">
          <cell r="C458" t="str">
            <v>1.74.2</v>
          </cell>
          <cell r="D458" t="str">
            <v>Проектные работы ПД/ПД, РД</v>
          </cell>
          <cell r="E458" t="str">
            <v>051-1001320</v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17.767474830000001</v>
          </cell>
          <cell r="Z458">
            <v>25</v>
          </cell>
          <cell r="AA458">
            <v>25</v>
          </cell>
          <cell r="AB458">
            <v>0</v>
          </cell>
          <cell r="AC458">
            <v>0</v>
          </cell>
          <cell r="AD458">
            <v>17.767474830000001</v>
          </cell>
          <cell r="AE458">
            <v>17.767474830000001</v>
          </cell>
          <cell r="AF458">
            <v>0</v>
          </cell>
          <cell r="AG458">
            <v>0</v>
          </cell>
          <cell r="AH458">
            <v>0</v>
          </cell>
          <cell r="AI458">
            <v>71.069899320000005</v>
          </cell>
        </row>
        <row r="459">
          <cell r="C459" t="str">
            <v>1.74.3</v>
          </cell>
          <cell r="D459" t="str">
            <v>Проектные работы (РД)</v>
          </cell>
          <cell r="E459" t="str">
            <v>051-1001320</v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>
            <v>0</v>
          </cell>
          <cell r="K459">
            <v>50</v>
          </cell>
          <cell r="L459">
            <v>50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39.125871269999998</v>
          </cell>
          <cell r="Z459">
            <v>105</v>
          </cell>
          <cell r="AA459">
            <v>105</v>
          </cell>
          <cell r="AB459">
            <v>0</v>
          </cell>
          <cell r="AC459">
            <v>0</v>
          </cell>
          <cell r="AD459">
            <v>39.125871269999998</v>
          </cell>
          <cell r="AE459">
            <v>39.125871269999998</v>
          </cell>
          <cell r="AF459">
            <v>0</v>
          </cell>
          <cell r="AG459">
            <v>0</v>
          </cell>
          <cell r="AH459">
            <v>0</v>
          </cell>
          <cell r="AI459">
            <v>37.262734543000001</v>
          </cell>
        </row>
        <row r="460">
          <cell r="C460" t="str">
            <v>1.74.4</v>
          </cell>
          <cell r="D460" t="str">
            <v>Услуги Заказчика</v>
          </cell>
          <cell r="E460" t="str">
            <v>051-1001320</v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>
            <v>0</v>
          </cell>
          <cell r="K460">
            <v>1.89</v>
          </cell>
          <cell r="L460">
            <v>1.89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3.9636879199999999</v>
          </cell>
          <cell r="Z460">
            <v>6.96</v>
          </cell>
          <cell r="AA460">
            <v>6.96</v>
          </cell>
          <cell r="AB460">
            <v>0</v>
          </cell>
          <cell r="AC460">
            <v>0</v>
          </cell>
          <cell r="AD460">
            <v>3.9636879199999999</v>
          </cell>
          <cell r="AE460">
            <v>3.9636879199999999</v>
          </cell>
          <cell r="AF460">
            <v>0</v>
          </cell>
          <cell r="AG460">
            <v>0</v>
          </cell>
          <cell r="AH460">
            <v>0</v>
          </cell>
          <cell r="AI460">
            <v>56.949539080000001</v>
          </cell>
        </row>
        <row r="461">
          <cell r="C461" t="str">
            <v>1.74.5</v>
          </cell>
          <cell r="D461" t="str">
            <v>Иные прочие</v>
          </cell>
          <cell r="E461" t="str">
            <v>051-1001320</v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0.23602200000000001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</row>
        <row r="462">
          <cell r="C462" t="str">
            <v>1.75</v>
          </cell>
          <cell r="D462" t="str">
            <v>Реконструкция КГМО-1 на участке КС "Серпухов" - отвод КРП-10</v>
          </cell>
          <cell r="E462" t="str">
            <v>051-1001327</v>
          </cell>
          <cell r="F462" t="str">
            <v/>
          </cell>
          <cell r="G462" t="str">
            <v/>
          </cell>
          <cell r="H462" t="str">
            <v>Транспорт газа</v>
          </cell>
          <cell r="I462">
            <v>0</v>
          </cell>
          <cell r="J462">
            <v>0</v>
          </cell>
          <cell r="K462">
            <v>1.02</v>
          </cell>
          <cell r="L462">
            <v>1.02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5.5273731499999998</v>
          </cell>
          <cell r="Z462">
            <v>1.68</v>
          </cell>
          <cell r="AA462">
            <v>1.68</v>
          </cell>
          <cell r="AB462">
            <v>0</v>
          </cell>
          <cell r="AC462">
            <v>0</v>
          </cell>
          <cell r="AD462">
            <v>5.5273731499999998</v>
          </cell>
          <cell r="AE462">
            <v>5.5273731499999998</v>
          </cell>
          <cell r="AF462">
            <v>0</v>
          </cell>
          <cell r="AG462">
            <v>0</v>
          </cell>
          <cell r="AH462">
            <v>0</v>
          </cell>
          <cell r="AI462">
            <v>329.01030654800002</v>
          </cell>
        </row>
        <row r="463">
          <cell r="C463" t="str">
            <v>1.75.1</v>
          </cell>
          <cell r="D463" t="str">
            <v>Прочие, всего</v>
          </cell>
          <cell r="E463" t="str">
            <v>051-1001327</v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>
            <v>0</v>
          </cell>
          <cell r="K463">
            <v>1.02</v>
          </cell>
          <cell r="L463">
            <v>1.02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5.5273731499999998</v>
          </cell>
          <cell r="Z463">
            <v>1.68</v>
          </cell>
          <cell r="AA463">
            <v>1.68</v>
          </cell>
          <cell r="AB463">
            <v>0</v>
          </cell>
          <cell r="AC463">
            <v>0</v>
          </cell>
          <cell r="AD463">
            <v>5.5273731499999998</v>
          </cell>
          <cell r="AE463">
            <v>5.5273731499999998</v>
          </cell>
          <cell r="AF463">
            <v>0</v>
          </cell>
          <cell r="AG463">
            <v>0</v>
          </cell>
          <cell r="AH463">
            <v>0</v>
          </cell>
          <cell r="AI463">
            <v>329.01030654800002</v>
          </cell>
        </row>
        <row r="464">
          <cell r="C464" t="str">
            <v>1.75.2</v>
          </cell>
          <cell r="D464" t="str">
            <v>Проектные работы ПД/ПД, РД</v>
          </cell>
          <cell r="E464" t="str">
            <v>051-1001327</v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5.1377870899999998</v>
          </cell>
          <cell r="Z464">
            <v>1.29</v>
          </cell>
          <cell r="AA464">
            <v>1.29</v>
          </cell>
          <cell r="AB464">
            <v>0</v>
          </cell>
          <cell r="AC464">
            <v>0</v>
          </cell>
          <cell r="AD464">
            <v>5.1377870899999998</v>
          </cell>
          <cell r="AE464">
            <v>5.1377870899999998</v>
          </cell>
          <cell r="AF464">
            <v>0</v>
          </cell>
          <cell r="AG464">
            <v>0</v>
          </cell>
          <cell r="AH464">
            <v>0</v>
          </cell>
          <cell r="AI464">
            <v>398.27806899199999</v>
          </cell>
        </row>
        <row r="465">
          <cell r="C465" t="str">
            <v>1.75.3</v>
          </cell>
          <cell r="D465" t="str">
            <v>Экспертиза (ПИР)</v>
          </cell>
          <cell r="E465" t="str">
            <v>051-1001327</v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>
            <v>0</v>
          </cell>
          <cell r="K465">
            <v>0.98</v>
          </cell>
          <cell r="L465">
            <v>0.98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</row>
        <row r="466">
          <cell r="C466" t="str">
            <v>1.75.4</v>
          </cell>
          <cell r="D466" t="str">
            <v>Услуги Заказчика</v>
          </cell>
          <cell r="E466" t="str">
            <v>051-1001327</v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>
            <v>0</v>
          </cell>
          <cell r="K466">
            <v>0.04</v>
          </cell>
          <cell r="L466">
            <v>0.04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0.38958606000000001</v>
          </cell>
          <cell r="Z466">
            <v>0.39</v>
          </cell>
          <cell r="AA466">
            <v>0.39</v>
          </cell>
          <cell r="AB466">
            <v>0</v>
          </cell>
          <cell r="AC466">
            <v>0</v>
          </cell>
          <cell r="AD466">
            <v>0.38958606000000001</v>
          </cell>
          <cell r="AE466">
            <v>0.38958606000000001</v>
          </cell>
          <cell r="AF466">
            <v>0</v>
          </cell>
          <cell r="AG466">
            <v>0</v>
          </cell>
          <cell r="AH466">
            <v>0</v>
          </cell>
          <cell r="AI466">
            <v>99.893861537999996</v>
          </cell>
        </row>
        <row r="467">
          <cell r="C467" t="str">
            <v>1.76</v>
          </cell>
          <cell r="D467" t="str">
            <v>Реконструкция системы технологической связи вдоль газопровода Уренгой - Ужгород, участок ООО "Мострансгаз"</v>
          </cell>
          <cell r="E467" t="str">
            <v>051-1001345</v>
          </cell>
          <cell r="F467" t="str">
            <v/>
          </cell>
          <cell r="G467" t="str">
            <v/>
          </cell>
          <cell r="H467" t="str">
            <v>Прочие</v>
          </cell>
          <cell r="I467">
            <v>0</v>
          </cell>
          <cell r="J467">
            <v>0</v>
          </cell>
          <cell r="K467">
            <v>72.650000000000006</v>
          </cell>
          <cell r="L467">
            <v>72.650000000000006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15</v>
          </cell>
          <cell r="Y467">
            <v>0</v>
          </cell>
          <cell r="Z467">
            <v>8.19</v>
          </cell>
          <cell r="AA467">
            <v>8.19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</row>
        <row r="468">
          <cell r="C468" t="str">
            <v>1.76.1</v>
          </cell>
          <cell r="D468" t="str">
            <v>Прочие, всего</v>
          </cell>
          <cell r="E468" t="str">
            <v>051-1001345</v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>
            <v>0</v>
          </cell>
          <cell r="K468">
            <v>72.650000000000006</v>
          </cell>
          <cell r="L468">
            <v>72.650000000000006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15</v>
          </cell>
          <cell r="Y468">
            <v>0</v>
          </cell>
          <cell r="Z468">
            <v>8.19</v>
          </cell>
          <cell r="AA468">
            <v>8.19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</row>
        <row r="469">
          <cell r="C469" t="str">
            <v>1.76.2</v>
          </cell>
          <cell r="D469" t="str">
            <v>Проектные работы ПД/ПД, РД</v>
          </cell>
          <cell r="E469" t="str">
            <v>051-1001345</v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>
            <v>0</v>
          </cell>
          <cell r="K469">
            <v>70</v>
          </cell>
          <cell r="L469">
            <v>70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15</v>
          </cell>
          <cell r="Y469">
            <v>0</v>
          </cell>
          <cell r="Z469">
            <v>7</v>
          </cell>
          <cell r="AA469">
            <v>7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</row>
        <row r="470">
          <cell r="C470" t="str">
            <v>1.76.3</v>
          </cell>
          <cell r="D470" t="str">
            <v>Услуги Заказчика</v>
          </cell>
          <cell r="E470" t="str">
            <v>051-1001345</v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>
            <v>0</v>
          </cell>
          <cell r="K470">
            <v>2.65</v>
          </cell>
          <cell r="L470">
            <v>2.65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1.19</v>
          </cell>
          <cell r="AA470">
            <v>1.19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</row>
        <row r="471">
          <cell r="C471" t="str">
            <v>1.77</v>
          </cell>
          <cell r="D471" t="str">
            <v>Реконструкция первоочередных технологических объектов Астраханского ГПЗ</v>
          </cell>
          <cell r="E471" t="str">
            <v>051-1001355</v>
          </cell>
          <cell r="F471" t="str">
            <v>038-0150П</v>
          </cell>
          <cell r="G471" t="str">
            <v>ПИР будущих лет</v>
          </cell>
          <cell r="H471" t="str">
            <v>Переработка</v>
          </cell>
          <cell r="I471">
            <v>0</v>
          </cell>
          <cell r="J471">
            <v>0</v>
          </cell>
          <cell r="K471">
            <v>77.73</v>
          </cell>
          <cell r="L471">
            <v>77.73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67.558000000000007</v>
          </cell>
          <cell r="AA471">
            <v>67.558000000000007</v>
          </cell>
          <cell r="AB471">
            <v>46.398000000000003</v>
          </cell>
          <cell r="AC471">
            <v>0.4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</row>
        <row r="472">
          <cell r="C472" t="str">
            <v>1.77.1</v>
          </cell>
          <cell r="D472" t="str">
            <v>Прочие, всего</v>
          </cell>
          <cell r="E472" t="str">
            <v>051-1001355</v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>
            <v>0</v>
          </cell>
          <cell r="K472">
            <v>77.73</v>
          </cell>
          <cell r="L472">
            <v>77.73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67.558000000000007</v>
          </cell>
          <cell r="AA472">
            <v>67.558000000000007</v>
          </cell>
          <cell r="AB472">
            <v>46.398000000000003</v>
          </cell>
          <cell r="AC472">
            <v>0.4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</row>
        <row r="473">
          <cell r="C473" t="str">
            <v>1.77.2</v>
          </cell>
          <cell r="D473" t="str">
            <v>Проектные работы ПД/ПД, РД</v>
          </cell>
          <cell r="E473" t="str">
            <v>051-1001355</v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>
            <v>0</v>
          </cell>
          <cell r="K473">
            <v>74.400000000000006</v>
          </cell>
          <cell r="L473">
            <v>74.400000000000006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66.397999999999996</v>
          </cell>
          <cell r="AA473">
            <v>66.397999999999996</v>
          </cell>
          <cell r="AB473">
            <v>46.398000000000003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</row>
        <row r="474">
          <cell r="C474" t="str">
            <v>1.77.3</v>
          </cell>
          <cell r="D474" t="str">
            <v>Экспертиза (ПИР)</v>
          </cell>
          <cell r="E474" t="str">
            <v>051-1001355</v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>
            <v>0</v>
          </cell>
          <cell r="K474">
            <v>0.4</v>
          </cell>
          <cell r="L474">
            <v>0.4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0.4</v>
          </cell>
          <cell r="AA474">
            <v>0.4</v>
          </cell>
          <cell r="AB474">
            <v>0</v>
          </cell>
          <cell r="AC474">
            <v>0.4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</row>
        <row r="475">
          <cell r="C475" t="str">
            <v>1.77.4</v>
          </cell>
          <cell r="D475" t="str">
            <v>Услуги Заказчика</v>
          </cell>
          <cell r="E475" t="str">
            <v>051-1001355</v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>
            <v>0</v>
          </cell>
          <cell r="K475">
            <v>2.83</v>
          </cell>
          <cell r="L475">
            <v>2.83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0.76</v>
          </cell>
          <cell r="AA475">
            <v>0.76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</row>
        <row r="476">
          <cell r="C476" t="str">
            <v>1.77.5</v>
          </cell>
          <cell r="D476" t="str">
            <v>Иные прочие</v>
          </cell>
          <cell r="E476" t="str">
            <v>051-1001355</v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>
            <v>0</v>
          </cell>
          <cell r="K476">
            <v>0.1</v>
          </cell>
          <cell r="L476">
            <v>0.1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</row>
        <row r="477">
          <cell r="C477" t="str">
            <v>1.78</v>
          </cell>
          <cell r="D477" t="str">
            <v>Реконструкция газопровода КГМО-1 на участке КС Воскресенск - КС Серпухов</v>
          </cell>
          <cell r="E477" t="str">
            <v>051-1001361</v>
          </cell>
          <cell r="F477" t="str">
            <v/>
          </cell>
          <cell r="G477" t="str">
            <v/>
          </cell>
          <cell r="H477" t="str">
            <v>Транспорт газа</v>
          </cell>
          <cell r="I477">
            <v>0</v>
          </cell>
          <cell r="J477">
            <v>0</v>
          </cell>
          <cell r="K477">
            <v>13.57</v>
          </cell>
          <cell r="L477">
            <v>13.57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3.78</v>
          </cell>
          <cell r="AA477">
            <v>3.78</v>
          </cell>
          <cell r="AB477">
            <v>2.08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</row>
        <row r="478">
          <cell r="C478" t="str">
            <v>1.78.1</v>
          </cell>
          <cell r="D478" t="str">
            <v>Прочие, всего</v>
          </cell>
          <cell r="E478" t="str">
            <v>051-1001361</v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>
            <v>0</v>
          </cell>
          <cell r="K478">
            <v>13.57</v>
          </cell>
          <cell r="L478">
            <v>13.57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3.78</v>
          </cell>
          <cell r="AA478">
            <v>3.78</v>
          </cell>
          <cell r="AB478">
            <v>2.08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</row>
        <row r="479">
          <cell r="C479" t="str">
            <v>1.78.2</v>
          </cell>
          <cell r="D479" t="str">
            <v>Проектные работы ПД/ПД, РД</v>
          </cell>
          <cell r="E479" t="str">
            <v>051-1001361</v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>
            <v>0</v>
          </cell>
          <cell r="K479">
            <v>11</v>
          </cell>
          <cell r="L479">
            <v>11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1.2</v>
          </cell>
          <cell r="AA479">
            <v>1.2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</row>
        <row r="480">
          <cell r="C480" t="str">
            <v>1.78.3</v>
          </cell>
          <cell r="D480" t="str">
            <v>Экспертиза (ПИР)</v>
          </cell>
          <cell r="E480" t="str">
            <v>051-1001361</v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>
            <v>0</v>
          </cell>
          <cell r="K480">
            <v>2.08</v>
          </cell>
          <cell r="L480">
            <v>2.08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2.08</v>
          </cell>
          <cell r="AA480">
            <v>2.08</v>
          </cell>
          <cell r="AB480">
            <v>2.08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</row>
        <row r="481">
          <cell r="C481" t="str">
            <v>1.78.4</v>
          </cell>
          <cell r="D481" t="str">
            <v>Услуги Заказчика</v>
          </cell>
          <cell r="E481" t="str">
            <v>051-1001361</v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>
            <v>0</v>
          </cell>
          <cell r="K481">
            <v>0.49</v>
          </cell>
          <cell r="L481">
            <v>0.49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0.5</v>
          </cell>
          <cell r="AA481">
            <v>0.5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</row>
        <row r="482">
          <cell r="C482" t="str">
            <v>1.79</v>
          </cell>
          <cell r="D482" t="str">
            <v>Газоизмерительные станции (ГИС) на магистральных газопроводах "Петровск-Новопсков" и "Уренгой-Новопсков" Балашовского ЛПУМГ</v>
          </cell>
          <cell r="E482" t="str">
            <v>051-1001366</v>
          </cell>
          <cell r="F482" t="str">
            <v/>
          </cell>
          <cell r="G482" t="str">
            <v/>
          </cell>
          <cell r="H482" t="str">
            <v>Прочие</v>
          </cell>
          <cell r="I482">
            <v>0</v>
          </cell>
          <cell r="J482">
            <v>0</v>
          </cell>
          <cell r="K482">
            <v>4.03</v>
          </cell>
          <cell r="L482">
            <v>4.03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4.8235310800000004</v>
          </cell>
          <cell r="Z482">
            <v>8.86</v>
          </cell>
          <cell r="AA482">
            <v>8.86</v>
          </cell>
          <cell r="AB482">
            <v>2.7</v>
          </cell>
          <cell r="AC482">
            <v>0</v>
          </cell>
          <cell r="AD482">
            <v>4.8235310800000004</v>
          </cell>
          <cell r="AE482">
            <v>4.8235310800000004</v>
          </cell>
          <cell r="AF482">
            <v>0</v>
          </cell>
          <cell r="AG482">
            <v>0</v>
          </cell>
          <cell r="AH482">
            <v>0</v>
          </cell>
          <cell r="AI482">
            <v>54.441660044999999</v>
          </cell>
        </row>
        <row r="483">
          <cell r="C483" t="str">
            <v>1.79.1</v>
          </cell>
          <cell r="D483" t="str">
            <v>Прочие, всего</v>
          </cell>
          <cell r="E483" t="str">
            <v>051-1001366</v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>
            <v>0</v>
          </cell>
          <cell r="K483">
            <v>4.03</v>
          </cell>
          <cell r="L483">
            <v>4.03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4.8235310800000004</v>
          </cell>
          <cell r="Z483">
            <v>8.86</v>
          </cell>
          <cell r="AA483">
            <v>8.86</v>
          </cell>
          <cell r="AB483">
            <v>2.7</v>
          </cell>
          <cell r="AC483">
            <v>0</v>
          </cell>
          <cell r="AD483">
            <v>4.8235310800000004</v>
          </cell>
          <cell r="AE483">
            <v>4.8235310800000004</v>
          </cell>
          <cell r="AF483">
            <v>0</v>
          </cell>
          <cell r="AG483">
            <v>0</v>
          </cell>
          <cell r="AH483">
            <v>0</v>
          </cell>
          <cell r="AI483">
            <v>54.441660044999999</v>
          </cell>
        </row>
        <row r="484">
          <cell r="C484" t="str">
            <v>1.79.2</v>
          </cell>
          <cell r="D484" t="str">
            <v>Проектные работы ПД/ПД, РД</v>
          </cell>
          <cell r="E484" t="str">
            <v>051-1001366</v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>
            <v>0</v>
          </cell>
          <cell r="K484">
            <v>1.18</v>
          </cell>
          <cell r="L484">
            <v>1.18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4.5299795200000004</v>
          </cell>
          <cell r="Z484">
            <v>5.72</v>
          </cell>
          <cell r="AA484">
            <v>5.72</v>
          </cell>
          <cell r="AB484">
            <v>0</v>
          </cell>
          <cell r="AC484">
            <v>0</v>
          </cell>
          <cell r="AD484">
            <v>4.5299795200000004</v>
          </cell>
          <cell r="AE484">
            <v>4.5299795200000004</v>
          </cell>
          <cell r="AF484">
            <v>0</v>
          </cell>
          <cell r="AG484">
            <v>0</v>
          </cell>
          <cell r="AH484">
            <v>0</v>
          </cell>
          <cell r="AI484">
            <v>79.195446153999995</v>
          </cell>
        </row>
        <row r="485">
          <cell r="C485" t="str">
            <v>1.79.3</v>
          </cell>
          <cell r="D485" t="str">
            <v>Экспертиза (ПИР)</v>
          </cell>
          <cell r="E485" t="str">
            <v>051-1001366</v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>
            <v>0</v>
          </cell>
          <cell r="K485">
            <v>2.7</v>
          </cell>
          <cell r="L485">
            <v>2.7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2.7</v>
          </cell>
          <cell r="AA485">
            <v>2.7</v>
          </cell>
          <cell r="AB485">
            <v>2.7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</row>
        <row r="486">
          <cell r="C486" t="str">
            <v>1.79.4</v>
          </cell>
          <cell r="D486" t="str">
            <v>Услуги Заказчика</v>
          </cell>
          <cell r="E486" t="str">
            <v>051-1001366</v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>
            <v>0</v>
          </cell>
          <cell r="K486">
            <v>0.15</v>
          </cell>
          <cell r="L486">
            <v>0.15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0.29355155999999999</v>
          </cell>
          <cell r="Z486">
            <v>0.44</v>
          </cell>
          <cell r="AA486">
            <v>0.44</v>
          </cell>
          <cell r="AB486">
            <v>0</v>
          </cell>
          <cell r="AC486">
            <v>0</v>
          </cell>
          <cell r="AD486">
            <v>0.29355155999999999</v>
          </cell>
          <cell r="AE486">
            <v>0.29355155999999999</v>
          </cell>
          <cell r="AF486">
            <v>0</v>
          </cell>
          <cell r="AG486">
            <v>0</v>
          </cell>
          <cell r="AH486">
            <v>0</v>
          </cell>
          <cell r="AI486">
            <v>66.716263635999994</v>
          </cell>
        </row>
        <row r="487">
          <cell r="C487" t="str">
            <v>1.80</v>
          </cell>
          <cell r="D487" t="str">
            <v>Реконструкция магистрального газопровода Майкоп-Невинномысск для проведения ВТД</v>
          </cell>
          <cell r="E487" t="str">
            <v>051-1001374</v>
          </cell>
          <cell r="F487" t="str">
            <v/>
          </cell>
          <cell r="G487" t="str">
            <v/>
          </cell>
          <cell r="H487" t="str">
            <v>Транспорт газа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7.1423999999999999E-4</v>
          </cell>
          <cell r="Y487">
            <v>6.9953699999999994E-2</v>
          </cell>
          <cell r="Z487">
            <v>7.0000000000000007E-2</v>
          </cell>
          <cell r="AA487">
            <v>7.0000000000000007E-2</v>
          </cell>
          <cell r="AB487">
            <v>0</v>
          </cell>
          <cell r="AC487">
            <v>0</v>
          </cell>
          <cell r="AD487">
            <v>6.9953699999999994E-2</v>
          </cell>
          <cell r="AE487">
            <v>6.9953699999999994E-2</v>
          </cell>
          <cell r="AF487">
            <v>0</v>
          </cell>
          <cell r="AG487">
            <v>0</v>
          </cell>
          <cell r="AH487">
            <v>0</v>
          </cell>
          <cell r="AI487">
            <v>99.933857142999997</v>
          </cell>
        </row>
        <row r="488">
          <cell r="C488" t="str">
            <v>1.80.1</v>
          </cell>
          <cell r="D488" t="str">
            <v>Прочие, всего</v>
          </cell>
          <cell r="E488" t="str">
            <v>051-1001374</v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7.1423999999999999E-4</v>
          </cell>
          <cell r="Y488">
            <v>6.9953699999999994E-2</v>
          </cell>
          <cell r="Z488">
            <v>7.0000000000000007E-2</v>
          </cell>
          <cell r="AA488">
            <v>7.0000000000000007E-2</v>
          </cell>
          <cell r="AB488">
            <v>0</v>
          </cell>
          <cell r="AC488">
            <v>0</v>
          </cell>
          <cell r="AD488">
            <v>6.9953699999999994E-2</v>
          </cell>
          <cell r="AE488">
            <v>6.9953699999999994E-2</v>
          </cell>
          <cell r="AF488">
            <v>0</v>
          </cell>
          <cell r="AG488">
            <v>0</v>
          </cell>
          <cell r="AH488">
            <v>0</v>
          </cell>
          <cell r="AI488">
            <v>99.933857142999997</v>
          </cell>
        </row>
        <row r="489">
          <cell r="C489" t="str">
            <v>1.80.2</v>
          </cell>
          <cell r="D489" t="str">
            <v>Проектные работы ПД/ПД, РД</v>
          </cell>
          <cell r="E489" t="str">
            <v>051-1001374</v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7.1423999999999999E-4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</row>
        <row r="490">
          <cell r="C490" t="str">
            <v>1.80.3</v>
          </cell>
          <cell r="D490" t="str">
            <v>Услуги Заказчика</v>
          </cell>
          <cell r="E490" t="str">
            <v>051-1001374</v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6.9953699999999994E-2</v>
          </cell>
          <cell r="Z490">
            <v>7.0000000000000007E-2</v>
          </cell>
          <cell r="AA490">
            <v>7.0000000000000007E-2</v>
          </cell>
          <cell r="AB490">
            <v>0</v>
          </cell>
          <cell r="AC490">
            <v>0</v>
          </cell>
          <cell r="AD490">
            <v>6.9953699999999994E-2</v>
          </cell>
          <cell r="AE490">
            <v>6.9953699999999994E-2</v>
          </cell>
          <cell r="AF490">
            <v>0</v>
          </cell>
          <cell r="AG490">
            <v>0</v>
          </cell>
          <cell r="AH490">
            <v>0</v>
          </cell>
          <cell r="AI490">
            <v>99.933857142999997</v>
          </cell>
        </row>
        <row r="491">
          <cell r="C491" t="str">
            <v>1.81</v>
          </cell>
          <cell r="D491" t="str">
            <v>Реконструкция КРП-13</v>
          </cell>
          <cell r="E491" t="str">
            <v>051-1001376</v>
          </cell>
          <cell r="F491" t="str">
            <v/>
          </cell>
          <cell r="G491" t="str">
            <v/>
          </cell>
          <cell r="H491" t="str">
            <v>Транспорт газа</v>
          </cell>
          <cell r="I491">
            <v>0</v>
          </cell>
          <cell r="J491">
            <v>0</v>
          </cell>
          <cell r="K491">
            <v>35.51</v>
          </cell>
          <cell r="L491">
            <v>35.51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0.10634647999999999</v>
          </cell>
          <cell r="Y491">
            <v>1.36076303</v>
          </cell>
          <cell r="Z491">
            <v>36.46</v>
          </cell>
          <cell r="AA491">
            <v>36.46</v>
          </cell>
          <cell r="AB491">
            <v>21.31</v>
          </cell>
          <cell r="AC491">
            <v>0</v>
          </cell>
          <cell r="AD491">
            <v>18.360763030000001</v>
          </cell>
          <cell r="AE491">
            <v>1.36076303</v>
          </cell>
          <cell r="AF491">
            <v>0</v>
          </cell>
          <cell r="AG491">
            <v>17</v>
          </cell>
          <cell r="AH491">
            <v>0</v>
          </cell>
          <cell r="AI491">
            <v>50.358647916000002</v>
          </cell>
        </row>
        <row r="492">
          <cell r="C492" t="str">
            <v>1.81.1</v>
          </cell>
          <cell r="D492" t="str">
            <v>Прочие, всего</v>
          </cell>
          <cell r="E492" t="str">
            <v>051-1001376</v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>
            <v>0</v>
          </cell>
          <cell r="K492">
            <v>35.51</v>
          </cell>
          <cell r="L492">
            <v>35.51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0.10634647999999999</v>
          </cell>
          <cell r="Y492">
            <v>1.36076303</v>
          </cell>
          <cell r="Z492">
            <v>36.46</v>
          </cell>
          <cell r="AA492">
            <v>36.46</v>
          </cell>
          <cell r="AB492">
            <v>21.31</v>
          </cell>
          <cell r="AC492">
            <v>0</v>
          </cell>
          <cell r="AD492">
            <v>18.360763030000001</v>
          </cell>
          <cell r="AE492">
            <v>1.36076303</v>
          </cell>
          <cell r="AF492">
            <v>0</v>
          </cell>
          <cell r="AG492">
            <v>17</v>
          </cell>
          <cell r="AH492">
            <v>0</v>
          </cell>
          <cell r="AI492">
            <v>50.358647916000002</v>
          </cell>
        </row>
        <row r="493">
          <cell r="C493" t="str">
            <v>1.81.2</v>
          </cell>
          <cell r="D493" t="str">
            <v>Проектные работы ПД/ПД, РД</v>
          </cell>
          <cell r="E493" t="str">
            <v>051-1001376</v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>
            <v>0</v>
          </cell>
          <cell r="K493">
            <v>34.22</v>
          </cell>
          <cell r="L493">
            <v>34.22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0.10634647999999999</v>
          </cell>
          <cell r="Y493">
            <v>1.21365352</v>
          </cell>
          <cell r="Z493">
            <v>35.81</v>
          </cell>
          <cell r="AA493">
            <v>35.81</v>
          </cell>
          <cell r="AB493">
            <v>21.31</v>
          </cell>
          <cell r="AC493">
            <v>0</v>
          </cell>
          <cell r="AD493">
            <v>18.213653520000001</v>
          </cell>
          <cell r="AE493">
            <v>1.21365352</v>
          </cell>
          <cell r="AF493">
            <v>0</v>
          </cell>
          <cell r="AG493">
            <v>17</v>
          </cell>
          <cell r="AH493">
            <v>0</v>
          </cell>
          <cell r="AI493">
            <v>50.861919911000001</v>
          </cell>
        </row>
        <row r="494">
          <cell r="C494" t="str">
            <v>1.81.3</v>
          </cell>
          <cell r="D494" t="str">
            <v>Услуги Заказчика</v>
          </cell>
          <cell r="E494" t="str">
            <v>051-1001376</v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>
            <v>0</v>
          </cell>
          <cell r="K494">
            <v>1.29</v>
          </cell>
          <cell r="L494">
            <v>1.29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0.14710951</v>
          </cell>
          <cell r="Z494">
            <v>0.65</v>
          </cell>
          <cell r="AA494">
            <v>0.65</v>
          </cell>
          <cell r="AB494">
            <v>0</v>
          </cell>
          <cell r="AC494">
            <v>0</v>
          </cell>
          <cell r="AD494">
            <v>0.14710951</v>
          </cell>
          <cell r="AE494">
            <v>0.14710951</v>
          </cell>
          <cell r="AF494">
            <v>0</v>
          </cell>
          <cell r="AG494">
            <v>0</v>
          </cell>
          <cell r="AH494">
            <v>0</v>
          </cell>
          <cell r="AI494">
            <v>22.632232307999999</v>
          </cell>
        </row>
        <row r="495">
          <cell r="C495" t="str">
            <v>1.82</v>
          </cell>
          <cell r="D495" t="str">
            <v>Реконструкция магистрального газопровода ШБКБ на участке 120-160 км</v>
          </cell>
          <cell r="E495" t="str">
            <v>051-1001401</v>
          </cell>
          <cell r="F495" t="str">
            <v/>
          </cell>
          <cell r="G495" t="str">
            <v/>
          </cell>
          <cell r="H495" t="str">
            <v>Транспорт газа</v>
          </cell>
          <cell r="I495">
            <v>0</v>
          </cell>
          <cell r="J495">
            <v>0</v>
          </cell>
          <cell r="K495">
            <v>35.57</v>
          </cell>
          <cell r="L495">
            <v>35.57</v>
          </cell>
          <cell r="M495">
            <v>2.5347453799999999</v>
          </cell>
          <cell r="N495">
            <v>7.1260764129999998</v>
          </cell>
          <cell r="O495">
            <v>7.1260764129999998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24.06336787</v>
          </cell>
          <cell r="Z495">
            <v>64.42</v>
          </cell>
          <cell r="AA495">
            <v>64.42</v>
          </cell>
          <cell r="AB495">
            <v>23.05</v>
          </cell>
          <cell r="AC495">
            <v>0</v>
          </cell>
          <cell r="AD495">
            <v>24.06336787</v>
          </cell>
          <cell r="AE495">
            <v>24.06336787</v>
          </cell>
          <cell r="AF495">
            <v>0</v>
          </cell>
          <cell r="AG495">
            <v>0</v>
          </cell>
          <cell r="AH495">
            <v>0</v>
          </cell>
          <cell r="AI495">
            <v>37.353877476000001</v>
          </cell>
        </row>
        <row r="496">
          <cell r="C496" t="str">
            <v>1.82.1</v>
          </cell>
          <cell r="D496" t="str">
            <v>Прочие, всего</v>
          </cell>
          <cell r="E496" t="str">
            <v>051-1001401</v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>
            <v>0</v>
          </cell>
          <cell r="K496">
            <v>35.57</v>
          </cell>
          <cell r="L496">
            <v>35.57</v>
          </cell>
          <cell r="M496">
            <v>2.5347453799999999</v>
          </cell>
          <cell r="N496">
            <v>7.1260764129999998</v>
          </cell>
          <cell r="O496">
            <v>7.1260764129999998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24.06336787</v>
          </cell>
          <cell r="Z496">
            <v>64.42</v>
          </cell>
          <cell r="AA496">
            <v>64.42</v>
          </cell>
          <cell r="AB496">
            <v>23.05</v>
          </cell>
          <cell r="AC496">
            <v>0</v>
          </cell>
          <cell r="AD496">
            <v>24.06336787</v>
          </cell>
          <cell r="AE496">
            <v>24.06336787</v>
          </cell>
          <cell r="AF496">
            <v>0</v>
          </cell>
          <cell r="AG496">
            <v>0</v>
          </cell>
          <cell r="AH496">
            <v>0</v>
          </cell>
          <cell r="AI496">
            <v>37.353877476000001</v>
          </cell>
        </row>
        <row r="497">
          <cell r="C497" t="str">
            <v>1.82.2</v>
          </cell>
          <cell r="D497" t="str">
            <v>Проектные работы ПД/ПД, РД</v>
          </cell>
          <cell r="E497" t="str">
            <v>051-1001401</v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>
            <v>0</v>
          </cell>
          <cell r="K497">
            <v>30</v>
          </cell>
          <cell r="L497">
            <v>30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30</v>
          </cell>
          <cell r="AA497">
            <v>30</v>
          </cell>
          <cell r="AB497">
            <v>18.78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</row>
        <row r="498">
          <cell r="C498" t="str">
            <v>1.82.3</v>
          </cell>
          <cell r="D498" t="str">
            <v>Проектные работы (РД)</v>
          </cell>
          <cell r="E498" t="str">
            <v>051-1001401</v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2.5347453799999999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21.86990037</v>
          </cell>
          <cell r="Z498">
            <v>26.66</v>
          </cell>
          <cell r="AA498">
            <v>26.66</v>
          </cell>
          <cell r="AB498">
            <v>0</v>
          </cell>
          <cell r="AC498">
            <v>0</v>
          </cell>
          <cell r="AD498">
            <v>21.86990037</v>
          </cell>
          <cell r="AE498">
            <v>21.86990037</v>
          </cell>
          <cell r="AF498">
            <v>0</v>
          </cell>
          <cell r="AG498">
            <v>0</v>
          </cell>
          <cell r="AH498">
            <v>0</v>
          </cell>
          <cell r="AI498">
            <v>82.032634545999997</v>
          </cell>
        </row>
        <row r="499">
          <cell r="C499" t="str">
            <v>1.82.4</v>
          </cell>
          <cell r="D499" t="str">
            <v>Экспертиза (ПИР)</v>
          </cell>
          <cell r="E499" t="str">
            <v>051-1001401</v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>
            <v>0</v>
          </cell>
          <cell r="K499">
            <v>4.2699999999999996</v>
          </cell>
          <cell r="L499">
            <v>4.2699999999999996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4.2699999999999996</v>
          </cell>
          <cell r="AA499">
            <v>4.2699999999999996</v>
          </cell>
          <cell r="AB499">
            <v>4.2699999999999996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</row>
        <row r="500">
          <cell r="C500" t="str">
            <v>1.82.5</v>
          </cell>
          <cell r="D500" t="str">
            <v>Услуги Заказчика</v>
          </cell>
          <cell r="E500" t="str">
            <v>051-1001401</v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>
            <v>0</v>
          </cell>
          <cell r="K500">
            <v>1.3</v>
          </cell>
          <cell r="L500">
            <v>1.3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2.1934675000000001</v>
          </cell>
          <cell r="Z500">
            <v>3.49</v>
          </cell>
          <cell r="AA500">
            <v>3.49</v>
          </cell>
          <cell r="AB500">
            <v>0</v>
          </cell>
          <cell r="AC500">
            <v>0</v>
          </cell>
          <cell r="AD500">
            <v>2.1934675000000001</v>
          </cell>
          <cell r="AE500">
            <v>2.1934675000000001</v>
          </cell>
          <cell r="AF500">
            <v>0</v>
          </cell>
          <cell r="AG500">
            <v>0</v>
          </cell>
          <cell r="AH500">
            <v>0</v>
          </cell>
          <cell r="AI500">
            <v>62.850071632999999</v>
          </cell>
        </row>
        <row r="501">
          <cell r="C501" t="str">
            <v>1.83</v>
          </cell>
          <cell r="D501" t="str">
            <v>Реконструкция газопровода-перемычки между газопроводом "Челябинск-Петровск" и действующими газопроводами "Баштрансгаз"</v>
          </cell>
          <cell r="E501" t="str">
            <v>051-1001408</v>
          </cell>
          <cell r="F501" t="str">
            <v/>
          </cell>
          <cell r="G501" t="str">
            <v/>
          </cell>
          <cell r="H501" t="str">
            <v>Транспорт газа</v>
          </cell>
          <cell r="I501">
            <v>0</v>
          </cell>
          <cell r="J501">
            <v>0</v>
          </cell>
          <cell r="K501">
            <v>4.07</v>
          </cell>
          <cell r="L501">
            <v>4.07</v>
          </cell>
          <cell r="M501">
            <v>3.1932829100000002</v>
          </cell>
          <cell r="N501">
            <v>78.459039558000001</v>
          </cell>
          <cell r="O501">
            <v>78.459039558000001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88.521897929999994</v>
          </cell>
          <cell r="Z501">
            <v>101.53</v>
          </cell>
          <cell r="AA501">
            <v>101.53</v>
          </cell>
          <cell r="AB501">
            <v>0</v>
          </cell>
          <cell r="AC501">
            <v>0</v>
          </cell>
          <cell r="AD501">
            <v>93.675180839999996</v>
          </cell>
          <cell r="AE501">
            <v>88.521897929999994</v>
          </cell>
          <cell r="AF501">
            <v>3.1932829100000002</v>
          </cell>
          <cell r="AG501">
            <v>1.96</v>
          </cell>
          <cell r="AH501">
            <v>0</v>
          </cell>
          <cell r="AI501">
            <v>92.263548546999999</v>
          </cell>
        </row>
        <row r="502">
          <cell r="C502" t="str">
            <v>1.83.1</v>
          </cell>
          <cell r="D502" t="str">
            <v>Прочие, всего</v>
          </cell>
          <cell r="E502" t="str">
            <v>051-1001408</v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>
            <v>0</v>
          </cell>
          <cell r="K502">
            <v>4.07</v>
          </cell>
          <cell r="L502">
            <v>4.07</v>
          </cell>
          <cell r="M502">
            <v>3.1932829100000002</v>
          </cell>
          <cell r="N502">
            <v>78.459039558000001</v>
          </cell>
          <cell r="O502">
            <v>78.459039558000001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88.521897929999994</v>
          </cell>
          <cell r="Z502">
            <v>101.53</v>
          </cell>
          <cell r="AA502">
            <v>101.53</v>
          </cell>
          <cell r="AB502">
            <v>0</v>
          </cell>
          <cell r="AC502">
            <v>0</v>
          </cell>
          <cell r="AD502">
            <v>93.675180839999996</v>
          </cell>
          <cell r="AE502">
            <v>88.521897929999994</v>
          </cell>
          <cell r="AF502">
            <v>3.1932829100000002</v>
          </cell>
          <cell r="AG502">
            <v>1.96</v>
          </cell>
          <cell r="AH502">
            <v>0</v>
          </cell>
          <cell r="AI502">
            <v>92.263548546999999</v>
          </cell>
        </row>
        <row r="503">
          <cell r="C503" t="str">
            <v>1.83.2</v>
          </cell>
          <cell r="D503" t="str">
            <v>Проектные работы ПД/ПД, РД</v>
          </cell>
          <cell r="E503" t="str">
            <v>051-1001408</v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62.350079999999998</v>
          </cell>
          <cell r="Z503">
            <v>73.92</v>
          </cell>
          <cell r="AA503">
            <v>73.92</v>
          </cell>
          <cell r="AB503">
            <v>0</v>
          </cell>
          <cell r="AC503">
            <v>0</v>
          </cell>
          <cell r="AD503">
            <v>64.310079999999999</v>
          </cell>
          <cell r="AE503">
            <v>62.350079999999998</v>
          </cell>
          <cell r="AF503">
            <v>0</v>
          </cell>
          <cell r="AG503">
            <v>1.96</v>
          </cell>
          <cell r="AH503">
            <v>0</v>
          </cell>
          <cell r="AI503">
            <v>86.999567099999993</v>
          </cell>
        </row>
        <row r="504">
          <cell r="C504" t="str">
            <v>1.83.3</v>
          </cell>
          <cell r="D504" t="str">
            <v>Проектные работы (РД)</v>
          </cell>
          <cell r="E504" t="str">
            <v>051-1001408</v>
          </cell>
          <cell r="F504" t="str">
            <v/>
          </cell>
          <cell r="G504" t="str">
            <v/>
          </cell>
          <cell r="H504" t="str">
            <v/>
          </cell>
          <cell r="I504">
            <v>0</v>
          </cell>
          <cell r="J504">
            <v>0</v>
          </cell>
          <cell r="K504">
            <v>3.92</v>
          </cell>
          <cell r="L504">
            <v>3.92</v>
          </cell>
          <cell r="M504">
            <v>3.1932829100000002</v>
          </cell>
          <cell r="N504">
            <v>81.461298724000002</v>
          </cell>
          <cell r="O504">
            <v>81.461298724000002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19.99009826</v>
          </cell>
          <cell r="Z504">
            <v>21.3</v>
          </cell>
          <cell r="AA504">
            <v>21.3</v>
          </cell>
          <cell r="AB504">
            <v>0</v>
          </cell>
          <cell r="AC504">
            <v>0</v>
          </cell>
          <cell r="AD504">
            <v>23.183381170000001</v>
          </cell>
          <cell r="AE504">
            <v>19.99009826</v>
          </cell>
          <cell r="AF504">
            <v>3.1932829100000002</v>
          </cell>
          <cell r="AG504">
            <v>0</v>
          </cell>
          <cell r="AH504">
            <v>0</v>
          </cell>
          <cell r="AI504">
            <v>108.84216511699999</v>
          </cell>
        </row>
        <row r="505">
          <cell r="C505" t="str">
            <v>1.83.4</v>
          </cell>
          <cell r="D505" t="str">
            <v>Услуги Заказчика</v>
          </cell>
          <cell r="E505" t="str">
            <v>051-1001408</v>
          </cell>
          <cell r="F505" t="str">
            <v/>
          </cell>
          <cell r="G505" t="str">
            <v/>
          </cell>
          <cell r="H505" t="str">
            <v/>
          </cell>
          <cell r="I505">
            <v>0</v>
          </cell>
          <cell r="J505">
            <v>0</v>
          </cell>
          <cell r="K505">
            <v>0.15</v>
          </cell>
          <cell r="L505">
            <v>0.15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6.1817196699999997</v>
          </cell>
          <cell r="Z505">
            <v>6.31</v>
          </cell>
          <cell r="AA505">
            <v>6.31</v>
          </cell>
          <cell r="AB505">
            <v>0</v>
          </cell>
          <cell r="AC505">
            <v>0</v>
          </cell>
          <cell r="AD505">
            <v>6.1817196699999997</v>
          </cell>
          <cell r="AE505">
            <v>6.1817196699999997</v>
          </cell>
          <cell r="AF505">
            <v>0</v>
          </cell>
          <cell r="AG505">
            <v>0</v>
          </cell>
          <cell r="AH505">
            <v>0</v>
          </cell>
          <cell r="AI505">
            <v>97.967031219999996</v>
          </cell>
        </row>
        <row r="506">
          <cell r="C506" t="str">
            <v>1.84</v>
          </cell>
          <cell r="D506" t="str">
            <v>Газопровод - отвод и ГРС Горбатовка</v>
          </cell>
          <cell r="E506" t="str">
            <v>051-1001411</v>
          </cell>
          <cell r="F506" t="str">
            <v/>
          </cell>
          <cell r="G506" t="str">
            <v/>
          </cell>
          <cell r="H506" t="str">
            <v>Транспорт газа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1.4923200000000001</v>
          </cell>
          <cell r="Z506">
            <v>1.49</v>
          </cell>
          <cell r="AA506">
            <v>1.49</v>
          </cell>
          <cell r="AB506">
            <v>0</v>
          </cell>
          <cell r="AC506">
            <v>0</v>
          </cell>
          <cell r="AD506">
            <v>1.4923200000000001</v>
          </cell>
          <cell r="AE506">
            <v>1.4923200000000001</v>
          </cell>
          <cell r="AF506">
            <v>0</v>
          </cell>
          <cell r="AG506">
            <v>0</v>
          </cell>
          <cell r="AH506">
            <v>0</v>
          </cell>
          <cell r="AI506">
            <v>100.15570469799999</v>
          </cell>
        </row>
        <row r="507">
          <cell r="C507" t="str">
            <v>1.84.1</v>
          </cell>
          <cell r="D507" t="str">
            <v>Прочие, всего</v>
          </cell>
          <cell r="E507" t="str">
            <v>051-1001411</v>
          </cell>
          <cell r="F507" t="str">
            <v/>
          </cell>
          <cell r="G507" t="str">
            <v/>
          </cell>
          <cell r="H507" t="str">
            <v/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1.4923200000000001</v>
          </cell>
          <cell r="Z507">
            <v>1.49</v>
          </cell>
          <cell r="AA507">
            <v>1.49</v>
          </cell>
          <cell r="AB507">
            <v>0</v>
          </cell>
          <cell r="AC507">
            <v>0</v>
          </cell>
          <cell r="AD507">
            <v>1.4923200000000001</v>
          </cell>
          <cell r="AE507">
            <v>1.4923200000000001</v>
          </cell>
          <cell r="AF507">
            <v>0</v>
          </cell>
          <cell r="AG507">
            <v>0</v>
          </cell>
          <cell r="AH507">
            <v>0</v>
          </cell>
          <cell r="AI507">
            <v>100.15570469799999</v>
          </cell>
        </row>
        <row r="508">
          <cell r="C508" t="str">
            <v>1.84.2</v>
          </cell>
          <cell r="D508" t="str">
            <v>Проектные работы ПД/ПД, РД</v>
          </cell>
          <cell r="E508" t="str">
            <v>051-1001411</v>
          </cell>
          <cell r="F508" t="str">
            <v/>
          </cell>
          <cell r="G508" t="str">
            <v/>
          </cell>
          <cell r="H508" t="str">
            <v/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1.40232</v>
          </cell>
          <cell r="Z508">
            <v>1.4</v>
          </cell>
          <cell r="AA508">
            <v>1.4</v>
          </cell>
          <cell r="AB508">
            <v>0</v>
          </cell>
          <cell r="AC508">
            <v>0</v>
          </cell>
          <cell r="AD508">
            <v>1.40232</v>
          </cell>
          <cell r="AE508">
            <v>1.40232</v>
          </cell>
          <cell r="AF508">
            <v>0</v>
          </cell>
          <cell r="AG508">
            <v>0</v>
          </cell>
          <cell r="AH508">
            <v>0</v>
          </cell>
          <cell r="AI508">
            <v>100.165714286</v>
          </cell>
        </row>
        <row r="509">
          <cell r="C509" t="str">
            <v>1.84.3</v>
          </cell>
          <cell r="D509" t="str">
            <v>Услуги Заказчика</v>
          </cell>
          <cell r="E509" t="str">
            <v>051-1001411</v>
          </cell>
          <cell r="F509" t="str">
            <v/>
          </cell>
          <cell r="G509" t="str">
            <v/>
          </cell>
          <cell r="H509" t="str">
            <v/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0.09</v>
          </cell>
          <cell r="Z509">
            <v>0.09</v>
          </cell>
          <cell r="AA509">
            <v>0.09</v>
          </cell>
          <cell r="AB509">
            <v>0</v>
          </cell>
          <cell r="AC509">
            <v>0</v>
          </cell>
          <cell r="AD509">
            <v>0.09</v>
          </cell>
          <cell r="AE509">
            <v>0.09</v>
          </cell>
          <cell r="AF509">
            <v>0</v>
          </cell>
          <cell r="AG509">
            <v>0</v>
          </cell>
          <cell r="AH509">
            <v>0</v>
          </cell>
          <cell r="AI509">
            <v>100</v>
          </cell>
        </row>
        <row r="510">
          <cell r="C510" t="str">
            <v>1.85</v>
          </cell>
          <cell r="D510" t="str">
            <v>Реконструкция газоизмерительных станций и узлов учета газа (ГИС Алмазная) ООО "Пермтрансгаз"</v>
          </cell>
          <cell r="E510" t="str">
            <v>051-1001499</v>
          </cell>
          <cell r="F510" t="str">
            <v/>
          </cell>
          <cell r="G510" t="str">
            <v/>
          </cell>
          <cell r="H510" t="str">
            <v>Прочие</v>
          </cell>
          <cell r="I510">
            <v>0</v>
          </cell>
          <cell r="J510">
            <v>0</v>
          </cell>
          <cell r="K510">
            <v>87.37</v>
          </cell>
          <cell r="L510">
            <v>87.37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0.71301645999999996</v>
          </cell>
          <cell r="Y510">
            <v>10.20145042</v>
          </cell>
          <cell r="Z510">
            <v>94.6</v>
          </cell>
          <cell r="AA510">
            <v>94.6</v>
          </cell>
          <cell r="AB510">
            <v>54.35</v>
          </cell>
          <cell r="AC510">
            <v>0</v>
          </cell>
          <cell r="AD510">
            <v>48.316127549999997</v>
          </cell>
          <cell r="AE510">
            <v>9.3461275500000003</v>
          </cell>
          <cell r="AF510">
            <v>0</v>
          </cell>
          <cell r="AG510">
            <v>38.97</v>
          </cell>
          <cell r="AH510">
            <v>0</v>
          </cell>
          <cell r="AI510">
            <v>51.074130603</v>
          </cell>
        </row>
        <row r="511">
          <cell r="C511" t="str">
            <v>1.85.1</v>
          </cell>
          <cell r="D511" t="str">
            <v>Прочие, всего</v>
          </cell>
          <cell r="E511" t="str">
            <v>051-1001499</v>
          </cell>
          <cell r="F511" t="str">
            <v/>
          </cell>
          <cell r="G511" t="str">
            <v/>
          </cell>
          <cell r="H511" t="str">
            <v/>
          </cell>
          <cell r="I511">
            <v>0</v>
          </cell>
          <cell r="J511">
            <v>0</v>
          </cell>
          <cell r="K511">
            <v>87.37</v>
          </cell>
          <cell r="L511">
            <v>87.37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0.71301645999999996</v>
          </cell>
          <cell r="Y511">
            <v>10.20145042</v>
          </cell>
          <cell r="Z511">
            <v>94.6</v>
          </cell>
          <cell r="AA511">
            <v>94.6</v>
          </cell>
          <cell r="AB511">
            <v>54.35</v>
          </cell>
          <cell r="AC511">
            <v>0</v>
          </cell>
          <cell r="AD511">
            <v>48.316127549999997</v>
          </cell>
          <cell r="AE511">
            <v>9.3461275500000003</v>
          </cell>
          <cell r="AF511">
            <v>0</v>
          </cell>
          <cell r="AG511">
            <v>38.97</v>
          </cell>
          <cell r="AH511">
            <v>0</v>
          </cell>
          <cell r="AI511">
            <v>51.074130603</v>
          </cell>
        </row>
        <row r="512">
          <cell r="C512" t="str">
            <v>1.85.2</v>
          </cell>
          <cell r="D512" t="str">
            <v>Проектные работы ПД/ПД, РД</v>
          </cell>
          <cell r="E512" t="str">
            <v>051-1001499</v>
          </cell>
          <cell r="F512" t="str">
            <v/>
          </cell>
          <cell r="G512" t="str">
            <v/>
          </cell>
          <cell r="H512" t="str">
            <v/>
          </cell>
          <cell r="I512">
            <v>0</v>
          </cell>
          <cell r="J512">
            <v>0</v>
          </cell>
          <cell r="K512">
            <v>79.37</v>
          </cell>
          <cell r="L512">
            <v>79.37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0.71301645999999996</v>
          </cell>
          <cell r="Y512">
            <v>9.5362948599999999</v>
          </cell>
          <cell r="Z512">
            <v>88.2</v>
          </cell>
          <cell r="AA512">
            <v>88.2</v>
          </cell>
          <cell r="AB512">
            <v>49.53</v>
          </cell>
          <cell r="AC512">
            <v>0</v>
          </cell>
          <cell r="AD512">
            <v>47.650971990000002</v>
          </cell>
          <cell r="AE512">
            <v>8.6809719899999997</v>
          </cell>
          <cell r="AF512">
            <v>0</v>
          </cell>
          <cell r="AG512">
            <v>38.97</v>
          </cell>
          <cell r="AH512">
            <v>0</v>
          </cell>
          <cell r="AI512">
            <v>54.026045340000003</v>
          </cell>
        </row>
        <row r="513">
          <cell r="C513" t="str">
            <v>1.85.3</v>
          </cell>
          <cell r="D513" t="str">
            <v>Экспертиза (ПИР)</v>
          </cell>
          <cell r="E513" t="str">
            <v>051-1001499</v>
          </cell>
          <cell r="F513" t="str">
            <v/>
          </cell>
          <cell r="G513" t="str">
            <v/>
          </cell>
          <cell r="H513" t="str">
            <v/>
          </cell>
          <cell r="I513">
            <v>0</v>
          </cell>
          <cell r="J513">
            <v>0</v>
          </cell>
          <cell r="K513">
            <v>4.82</v>
          </cell>
          <cell r="L513">
            <v>4.82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4.82</v>
          </cell>
          <cell r="AA513">
            <v>4.82</v>
          </cell>
          <cell r="AB513">
            <v>4.82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</row>
        <row r="514">
          <cell r="C514" t="str">
            <v>1.85.4</v>
          </cell>
          <cell r="D514" t="str">
            <v>Услуги Заказчика</v>
          </cell>
          <cell r="E514" t="str">
            <v>051-1001499</v>
          </cell>
          <cell r="F514" t="str">
            <v/>
          </cell>
          <cell r="G514" t="str">
            <v/>
          </cell>
          <cell r="H514" t="str">
            <v/>
          </cell>
          <cell r="I514">
            <v>0</v>
          </cell>
          <cell r="J514">
            <v>0</v>
          </cell>
          <cell r="K514">
            <v>3.18</v>
          </cell>
          <cell r="L514">
            <v>3.18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0.66515555999999998</v>
          </cell>
          <cell r="Z514">
            <v>1.58</v>
          </cell>
          <cell r="AA514">
            <v>1.58</v>
          </cell>
          <cell r="AB514">
            <v>0</v>
          </cell>
          <cell r="AC514">
            <v>0</v>
          </cell>
          <cell r="AD514">
            <v>0.66515555999999998</v>
          </cell>
          <cell r="AE514">
            <v>0.66515555999999998</v>
          </cell>
          <cell r="AF514">
            <v>0</v>
          </cell>
          <cell r="AG514">
            <v>0</v>
          </cell>
          <cell r="AH514">
            <v>0</v>
          </cell>
          <cell r="AI514">
            <v>42.098453165000002</v>
          </cell>
        </row>
        <row r="515">
          <cell r="C515" t="str">
            <v>1.86</v>
          </cell>
          <cell r="D515" t="str">
            <v>Техническое перевооружение ГРС Ковров</v>
          </cell>
          <cell r="E515" t="str">
            <v>051-1001502</v>
          </cell>
          <cell r="F515" t="str">
            <v/>
          </cell>
          <cell r="G515" t="str">
            <v/>
          </cell>
          <cell r="H515" t="str">
            <v>Транспорт газа</v>
          </cell>
          <cell r="I515">
            <v>0</v>
          </cell>
          <cell r="J515">
            <v>0</v>
          </cell>
          <cell r="K515">
            <v>2.39</v>
          </cell>
          <cell r="L515">
            <v>2.39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0.21</v>
          </cell>
          <cell r="Z515">
            <v>1.82</v>
          </cell>
          <cell r="AA515">
            <v>1.82</v>
          </cell>
          <cell r="AB515">
            <v>0</v>
          </cell>
          <cell r="AC515">
            <v>0</v>
          </cell>
          <cell r="AD515">
            <v>0.21</v>
          </cell>
          <cell r="AE515">
            <v>0.21</v>
          </cell>
          <cell r="AF515">
            <v>0</v>
          </cell>
          <cell r="AG515">
            <v>0</v>
          </cell>
          <cell r="AH515">
            <v>0</v>
          </cell>
          <cell r="AI515">
            <v>11.538461538</v>
          </cell>
        </row>
        <row r="516">
          <cell r="C516" t="str">
            <v>1.86.1</v>
          </cell>
          <cell r="D516" t="str">
            <v>Прочие, всего</v>
          </cell>
          <cell r="E516" t="str">
            <v>051-1001502</v>
          </cell>
          <cell r="F516" t="str">
            <v/>
          </cell>
          <cell r="G516" t="str">
            <v/>
          </cell>
          <cell r="H516" t="str">
            <v/>
          </cell>
          <cell r="I516">
            <v>0</v>
          </cell>
          <cell r="J516">
            <v>0</v>
          </cell>
          <cell r="K516">
            <v>2.39</v>
          </cell>
          <cell r="L516">
            <v>2.39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0.21</v>
          </cell>
          <cell r="Z516">
            <v>1.82</v>
          </cell>
          <cell r="AA516">
            <v>1.82</v>
          </cell>
          <cell r="AB516">
            <v>0</v>
          </cell>
          <cell r="AC516">
            <v>0</v>
          </cell>
          <cell r="AD516">
            <v>0.21</v>
          </cell>
          <cell r="AE516">
            <v>0.21</v>
          </cell>
          <cell r="AF516">
            <v>0</v>
          </cell>
          <cell r="AG516">
            <v>0</v>
          </cell>
          <cell r="AH516">
            <v>0</v>
          </cell>
          <cell r="AI516">
            <v>11.538461538</v>
          </cell>
        </row>
        <row r="517">
          <cell r="C517" t="str">
            <v>1.86.2</v>
          </cell>
          <cell r="D517" t="str">
            <v>Проектные работы ПД/ПД, РД</v>
          </cell>
          <cell r="E517" t="str">
            <v>051-1001502</v>
          </cell>
          <cell r="F517" t="str">
            <v/>
          </cell>
          <cell r="G517" t="str">
            <v/>
          </cell>
          <cell r="H517" t="str">
            <v/>
          </cell>
          <cell r="I517">
            <v>0</v>
          </cell>
          <cell r="J517">
            <v>0</v>
          </cell>
          <cell r="K517">
            <v>2.2999999999999998</v>
          </cell>
          <cell r="L517">
            <v>2.2999999999999998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0.2</v>
          </cell>
          <cell r="Z517">
            <v>1.75</v>
          </cell>
          <cell r="AA517">
            <v>1.75</v>
          </cell>
          <cell r="AB517">
            <v>0</v>
          </cell>
          <cell r="AC517">
            <v>0</v>
          </cell>
          <cell r="AD517">
            <v>0.2</v>
          </cell>
          <cell r="AE517">
            <v>0.2</v>
          </cell>
          <cell r="AF517">
            <v>0</v>
          </cell>
          <cell r="AG517">
            <v>0</v>
          </cell>
          <cell r="AH517">
            <v>0</v>
          </cell>
          <cell r="AI517">
            <v>11.428571429</v>
          </cell>
        </row>
        <row r="518">
          <cell r="C518" t="str">
            <v>1.86.3</v>
          </cell>
          <cell r="D518" t="str">
            <v>Услуги Заказчика</v>
          </cell>
          <cell r="E518" t="str">
            <v>051-1001502</v>
          </cell>
          <cell r="F518" t="str">
            <v/>
          </cell>
          <cell r="G518" t="str">
            <v/>
          </cell>
          <cell r="H518" t="str">
            <v/>
          </cell>
          <cell r="I518">
            <v>0</v>
          </cell>
          <cell r="J518">
            <v>0</v>
          </cell>
          <cell r="K518">
            <v>0.09</v>
          </cell>
          <cell r="L518">
            <v>0.09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0.01</v>
          </cell>
          <cell r="Z518">
            <v>7.0000000000000007E-2</v>
          </cell>
          <cell r="AA518">
            <v>7.0000000000000007E-2</v>
          </cell>
          <cell r="AB518">
            <v>0</v>
          </cell>
          <cell r="AC518">
            <v>0</v>
          </cell>
          <cell r="AD518">
            <v>0.01</v>
          </cell>
          <cell r="AE518">
            <v>0.01</v>
          </cell>
          <cell r="AF518">
            <v>0</v>
          </cell>
          <cell r="AG518">
            <v>0</v>
          </cell>
          <cell r="AH518">
            <v>0</v>
          </cell>
          <cell r="AI518">
            <v>14.285714285999999</v>
          </cell>
        </row>
        <row r="519">
          <cell r="C519" t="str">
            <v>1.87</v>
          </cell>
          <cell r="D519" t="str">
            <v>Реконструкция технологических установок Астраханского ГПЗ</v>
          </cell>
          <cell r="E519" t="str">
            <v>051-1001510</v>
          </cell>
          <cell r="F519" t="str">
            <v/>
          </cell>
          <cell r="G519" t="str">
            <v/>
          </cell>
          <cell r="H519" t="str">
            <v>Переработка</v>
          </cell>
          <cell r="I519">
            <v>0</v>
          </cell>
          <cell r="J519">
            <v>0</v>
          </cell>
          <cell r="K519">
            <v>51.89</v>
          </cell>
          <cell r="L519">
            <v>51.89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31.134</v>
          </cell>
          <cell r="AA519">
            <v>31.134</v>
          </cell>
          <cell r="AB519">
            <v>31.134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</row>
        <row r="520">
          <cell r="C520" t="str">
            <v>1.87.1</v>
          </cell>
          <cell r="D520" t="str">
            <v>Прочие, всего</v>
          </cell>
          <cell r="E520" t="str">
            <v>051-1001510</v>
          </cell>
          <cell r="F520" t="str">
            <v/>
          </cell>
          <cell r="G520" t="str">
            <v/>
          </cell>
          <cell r="H520" t="str">
            <v/>
          </cell>
          <cell r="I520">
            <v>0</v>
          </cell>
          <cell r="J520">
            <v>0</v>
          </cell>
          <cell r="K520">
            <v>51.89</v>
          </cell>
          <cell r="L520">
            <v>51.89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31.134</v>
          </cell>
          <cell r="AA520">
            <v>31.134</v>
          </cell>
          <cell r="AB520">
            <v>31.134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</row>
        <row r="521">
          <cell r="C521" t="str">
            <v>1.87.2</v>
          </cell>
          <cell r="D521" t="str">
            <v>Проектные работы ПД/ПД, РД</v>
          </cell>
          <cell r="E521" t="str">
            <v>051-1001510</v>
          </cell>
          <cell r="F521" t="str">
            <v/>
          </cell>
          <cell r="G521" t="str">
            <v/>
          </cell>
          <cell r="H521" t="str">
            <v/>
          </cell>
          <cell r="I521">
            <v>0</v>
          </cell>
          <cell r="J521">
            <v>0</v>
          </cell>
          <cell r="K521">
            <v>50</v>
          </cell>
          <cell r="L521">
            <v>50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31.134</v>
          </cell>
          <cell r="AA521">
            <v>31.134</v>
          </cell>
          <cell r="AB521">
            <v>31.134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</row>
        <row r="522">
          <cell r="C522" t="str">
            <v>1.87.3</v>
          </cell>
          <cell r="D522" t="str">
            <v>Услуги Заказчика</v>
          </cell>
          <cell r="E522" t="str">
            <v>051-1001510</v>
          </cell>
          <cell r="F522" t="str">
            <v/>
          </cell>
          <cell r="G522" t="str">
            <v/>
          </cell>
          <cell r="H522" t="str">
            <v/>
          </cell>
          <cell r="I522">
            <v>0</v>
          </cell>
          <cell r="J522">
            <v>0</v>
          </cell>
          <cell r="K522">
            <v>1.89</v>
          </cell>
          <cell r="L522">
            <v>1.89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</row>
        <row r="523">
          <cell r="C523" t="str">
            <v>1.88</v>
          </cell>
          <cell r="D523" t="str">
            <v>Реконструкция газопровода-отвода КГМО - КРП-17 со строительством 2-й нитки</v>
          </cell>
          <cell r="E523" t="str">
            <v>051-1001519</v>
          </cell>
          <cell r="F523" t="str">
            <v/>
          </cell>
          <cell r="G523" t="str">
            <v/>
          </cell>
          <cell r="H523" t="str">
            <v>Транспорт газа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14.21</v>
          </cell>
          <cell r="Y523">
            <v>0</v>
          </cell>
          <cell r="Z523">
            <v>15.95</v>
          </cell>
          <cell r="AA523">
            <v>15.95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</row>
        <row r="524">
          <cell r="C524" t="str">
            <v>1.88.1</v>
          </cell>
          <cell r="D524" t="str">
            <v>Прочие, всего</v>
          </cell>
          <cell r="E524" t="str">
            <v>051-1001519</v>
          </cell>
          <cell r="F524" t="str">
            <v/>
          </cell>
          <cell r="G524" t="str">
            <v/>
          </cell>
          <cell r="H524" t="str">
            <v/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14.21</v>
          </cell>
          <cell r="Y524">
            <v>0</v>
          </cell>
          <cell r="Z524">
            <v>15.95</v>
          </cell>
          <cell r="AA524">
            <v>15.95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</row>
        <row r="525">
          <cell r="C525" t="str">
            <v>1.88.2</v>
          </cell>
          <cell r="D525" t="str">
            <v>Проектные работы ПД/ПД, РД</v>
          </cell>
          <cell r="E525" t="str">
            <v>051-1001519</v>
          </cell>
          <cell r="F525" t="str">
            <v/>
          </cell>
          <cell r="G525" t="str">
            <v/>
          </cell>
          <cell r="H525" t="str">
            <v/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14.21</v>
          </cell>
          <cell r="Y525">
            <v>0</v>
          </cell>
          <cell r="Z525">
            <v>15.95</v>
          </cell>
          <cell r="AA525">
            <v>15.95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</row>
        <row r="526">
          <cell r="C526" t="str">
            <v>1.89</v>
          </cell>
          <cell r="D526" t="str">
            <v>Создание систем оповещения на объектах ООО "Газпром трансгаз Волгоград"</v>
          </cell>
          <cell r="E526" t="str">
            <v>051-1001521</v>
          </cell>
          <cell r="F526" t="str">
            <v/>
          </cell>
          <cell r="G526" t="str">
            <v/>
          </cell>
          <cell r="H526" t="str">
            <v>Прочие</v>
          </cell>
          <cell r="I526">
            <v>0</v>
          </cell>
          <cell r="J526">
            <v>0</v>
          </cell>
          <cell r="K526">
            <v>6.38</v>
          </cell>
          <cell r="L526">
            <v>6.38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8.4899997799999998</v>
          </cell>
          <cell r="Z526">
            <v>13.59</v>
          </cell>
          <cell r="AA526">
            <v>13.59</v>
          </cell>
          <cell r="AB526">
            <v>0</v>
          </cell>
          <cell r="AC526">
            <v>0</v>
          </cell>
          <cell r="AD526">
            <v>8.4899997799999998</v>
          </cell>
          <cell r="AE526">
            <v>8.4899997799999998</v>
          </cell>
          <cell r="AF526">
            <v>0</v>
          </cell>
          <cell r="AG526">
            <v>0</v>
          </cell>
          <cell r="AH526">
            <v>0</v>
          </cell>
          <cell r="AI526">
            <v>62.472404562000001</v>
          </cell>
        </row>
        <row r="527">
          <cell r="C527" t="str">
            <v>1.89.1</v>
          </cell>
          <cell r="D527" t="str">
            <v>Прочие, всего</v>
          </cell>
          <cell r="E527" t="str">
            <v>051-1001521</v>
          </cell>
          <cell r="F527" t="str">
            <v/>
          </cell>
          <cell r="G527" t="str">
            <v/>
          </cell>
          <cell r="H527" t="str">
            <v/>
          </cell>
          <cell r="I527">
            <v>0</v>
          </cell>
          <cell r="J527">
            <v>0</v>
          </cell>
          <cell r="K527">
            <v>6.38</v>
          </cell>
          <cell r="L527">
            <v>6.38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8.4899997799999998</v>
          </cell>
          <cell r="Z527">
            <v>13.59</v>
          </cell>
          <cell r="AA527">
            <v>13.59</v>
          </cell>
          <cell r="AB527">
            <v>0</v>
          </cell>
          <cell r="AC527">
            <v>0</v>
          </cell>
          <cell r="AD527">
            <v>8.4899997799999998</v>
          </cell>
          <cell r="AE527">
            <v>8.4899997799999998</v>
          </cell>
          <cell r="AF527">
            <v>0</v>
          </cell>
          <cell r="AG527">
            <v>0</v>
          </cell>
          <cell r="AH527">
            <v>0</v>
          </cell>
          <cell r="AI527">
            <v>62.472404562000001</v>
          </cell>
        </row>
        <row r="528">
          <cell r="C528" t="str">
            <v>1.89.2</v>
          </cell>
          <cell r="D528" t="str">
            <v>Проектные работы ПД/ПД, РД</v>
          </cell>
          <cell r="E528" t="str">
            <v>051-1001521</v>
          </cell>
          <cell r="F528" t="str">
            <v/>
          </cell>
          <cell r="G528" t="str">
            <v/>
          </cell>
          <cell r="H528" t="str">
            <v/>
          </cell>
          <cell r="I528">
            <v>0</v>
          </cell>
          <cell r="J528">
            <v>0</v>
          </cell>
          <cell r="K528">
            <v>6.15</v>
          </cell>
          <cell r="L528">
            <v>6.15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7.9999998000000003</v>
          </cell>
          <cell r="Z528">
            <v>12.92</v>
          </cell>
          <cell r="AA528">
            <v>12.92</v>
          </cell>
          <cell r="AB528">
            <v>0</v>
          </cell>
          <cell r="AC528">
            <v>0</v>
          </cell>
          <cell r="AD528">
            <v>7.9999998000000003</v>
          </cell>
          <cell r="AE528">
            <v>7.9999998000000003</v>
          </cell>
          <cell r="AF528">
            <v>0</v>
          </cell>
          <cell r="AG528">
            <v>0</v>
          </cell>
          <cell r="AH528">
            <v>0</v>
          </cell>
          <cell r="AI528">
            <v>61.919503096</v>
          </cell>
        </row>
        <row r="529">
          <cell r="C529" t="str">
            <v>1.89.3</v>
          </cell>
          <cell r="D529" t="str">
            <v>Услуги Заказчика</v>
          </cell>
          <cell r="E529" t="str">
            <v>051-1001521</v>
          </cell>
          <cell r="F529" t="str">
            <v/>
          </cell>
          <cell r="G529" t="str">
            <v/>
          </cell>
          <cell r="H529" t="str">
            <v/>
          </cell>
          <cell r="I529">
            <v>0</v>
          </cell>
          <cell r="J529">
            <v>0</v>
          </cell>
          <cell r="K529">
            <v>0.23</v>
          </cell>
          <cell r="L529">
            <v>0.23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0.48999998</v>
          </cell>
          <cell r="Z529">
            <v>0.67</v>
          </cell>
          <cell r="AA529">
            <v>0.67</v>
          </cell>
          <cell r="AB529">
            <v>0</v>
          </cell>
          <cell r="AC529">
            <v>0</v>
          </cell>
          <cell r="AD529">
            <v>0.48999998</v>
          </cell>
          <cell r="AE529">
            <v>0.48999998</v>
          </cell>
          <cell r="AF529">
            <v>0</v>
          </cell>
          <cell r="AG529">
            <v>0</v>
          </cell>
          <cell r="AH529">
            <v>0</v>
          </cell>
          <cell r="AI529">
            <v>73.134325372999996</v>
          </cell>
        </row>
        <row r="530">
          <cell r="C530" t="str">
            <v>1.90</v>
          </cell>
          <cell r="D530" t="str">
            <v>Реконструкция газопровода-отвода к сел. Новолак Новолакского района</v>
          </cell>
          <cell r="E530" t="str">
            <v>051-1001548</v>
          </cell>
          <cell r="F530" t="str">
            <v/>
          </cell>
          <cell r="G530" t="str">
            <v/>
          </cell>
          <cell r="H530" t="str">
            <v>Транспорт газа</v>
          </cell>
          <cell r="I530">
            <v>0</v>
          </cell>
          <cell r="J530">
            <v>0</v>
          </cell>
          <cell r="K530">
            <v>91.53</v>
          </cell>
          <cell r="L530">
            <v>91.53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10.99719694</v>
          </cell>
          <cell r="Z530">
            <v>81.3</v>
          </cell>
          <cell r="AA530">
            <v>81.3</v>
          </cell>
          <cell r="AB530">
            <v>57</v>
          </cell>
          <cell r="AC530">
            <v>0</v>
          </cell>
          <cell r="AD530">
            <v>27.147196940000001</v>
          </cell>
          <cell r="AE530">
            <v>10.99719694</v>
          </cell>
          <cell r="AF530">
            <v>0</v>
          </cell>
          <cell r="AG530">
            <v>16.149999999999999</v>
          </cell>
          <cell r="AH530">
            <v>0</v>
          </cell>
          <cell r="AI530">
            <v>33.391386150000002</v>
          </cell>
        </row>
        <row r="531">
          <cell r="C531" t="str">
            <v>1.90.1</v>
          </cell>
          <cell r="D531" t="str">
            <v>Прочие, всего</v>
          </cell>
          <cell r="E531" t="str">
            <v>051-1001548</v>
          </cell>
          <cell r="F531" t="str">
            <v/>
          </cell>
          <cell r="G531" t="str">
            <v/>
          </cell>
          <cell r="H531" t="str">
            <v/>
          </cell>
          <cell r="I531">
            <v>0</v>
          </cell>
          <cell r="J531">
            <v>0</v>
          </cell>
          <cell r="K531">
            <v>91.53</v>
          </cell>
          <cell r="L531">
            <v>91.53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10.99719694</v>
          </cell>
          <cell r="Z531">
            <v>81.3</v>
          </cell>
          <cell r="AA531">
            <v>81.3</v>
          </cell>
          <cell r="AB531">
            <v>57</v>
          </cell>
          <cell r="AC531">
            <v>0</v>
          </cell>
          <cell r="AD531">
            <v>27.147196940000001</v>
          </cell>
          <cell r="AE531">
            <v>10.99719694</v>
          </cell>
          <cell r="AF531">
            <v>0</v>
          </cell>
          <cell r="AG531">
            <v>16.149999999999999</v>
          </cell>
          <cell r="AH531">
            <v>0</v>
          </cell>
          <cell r="AI531">
            <v>33.391386150000002</v>
          </cell>
        </row>
        <row r="532">
          <cell r="C532" t="str">
            <v>1.90.2</v>
          </cell>
          <cell r="D532" t="str">
            <v>Проектные работы ПД/ПД, РД</v>
          </cell>
          <cell r="E532" t="str">
            <v>051-1001548</v>
          </cell>
          <cell r="F532" t="str">
            <v/>
          </cell>
          <cell r="G532" t="str">
            <v/>
          </cell>
          <cell r="H532" t="str">
            <v/>
          </cell>
          <cell r="I532">
            <v>0</v>
          </cell>
          <cell r="J532">
            <v>0</v>
          </cell>
          <cell r="K532">
            <v>83</v>
          </cell>
          <cell r="L532">
            <v>83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10.68719694</v>
          </cell>
          <cell r="Z532">
            <v>74.92</v>
          </cell>
          <cell r="AA532">
            <v>74.92</v>
          </cell>
          <cell r="AB532">
            <v>51.8</v>
          </cell>
          <cell r="AC532">
            <v>0</v>
          </cell>
          <cell r="AD532">
            <v>26.837196939999998</v>
          </cell>
          <cell r="AE532">
            <v>10.68719694</v>
          </cell>
          <cell r="AF532">
            <v>0</v>
          </cell>
          <cell r="AG532">
            <v>16.149999999999999</v>
          </cell>
          <cell r="AH532">
            <v>0</v>
          </cell>
          <cell r="AI532">
            <v>35.821138468000001</v>
          </cell>
        </row>
        <row r="533">
          <cell r="C533" t="str">
            <v>1.90.3</v>
          </cell>
          <cell r="D533" t="str">
            <v>Экспертиза (ПИР)</v>
          </cell>
          <cell r="E533" t="str">
            <v>051-1001548</v>
          </cell>
          <cell r="F533" t="str">
            <v/>
          </cell>
          <cell r="G533" t="str">
            <v/>
          </cell>
          <cell r="H533" t="str">
            <v/>
          </cell>
          <cell r="I533">
            <v>0</v>
          </cell>
          <cell r="J533">
            <v>0</v>
          </cell>
          <cell r="K533">
            <v>5.2</v>
          </cell>
          <cell r="L533">
            <v>5.2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5.2</v>
          </cell>
          <cell r="AA533">
            <v>5.2</v>
          </cell>
          <cell r="AB533">
            <v>5.2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</row>
        <row r="534">
          <cell r="C534" t="str">
            <v>1.90.4</v>
          </cell>
          <cell r="D534" t="str">
            <v>Услуги Заказчика</v>
          </cell>
          <cell r="E534" t="str">
            <v>051-1001548</v>
          </cell>
          <cell r="F534" t="str">
            <v/>
          </cell>
          <cell r="G534" t="str">
            <v/>
          </cell>
          <cell r="H534" t="str">
            <v/>
          </cell>
          <cell r="I534">
            <v>0</v>
          </cell>
          <cell r="J534">
            <v>0</v>
          </cell>
          <cell r="K534">
            <v>3.33</v>
          </cell>
          <cell r="L534">
            <v>3.33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0.31</v>
          </cell>
          <cell r="Z534">
            <v>1.18</v>
          </cell>
          <cell r="AA534">
            <v>1.18</v>
          </cell>
          <cell r="AB534">
            <v>0</v>
          </cell>
          <cell r="AC534">
            <v>0</v>
          </cell>
          <cell r="AD534">
            <v>0.31</v>
          </cell>
          <cell r="AE534">
            <v>0.31</v>
          </cell>
          <cell r="AF534">
            <v>0</v>
          </cell>
          <cell r="AG534">
            <v>0</v>
          </cell>
          <cell r="AH534">
            <v>0</v>
          </cell>
          <cell r="AI534">
            <v>26.271186441000001</v>
          </cell>
        </row>
        <row r="535">
          <cell r="C535" t="str">
            <v>1.91</v>
          </cell>
          <cell r="D535" t="str">
            <v>Реконструкция кабельной линии и аппаратуры связи газопровода Петровск-Новопсков (участок Бубновка-Калач-Писаревка)</v>
          </cell>
          <cell r="E535" t="str">
            <v>051-1001590</v>
          </cell>
          <cell r="F535" t="str">
            <v/>
          </cell>
          <cell r="G535" t="str">
            <v/>
          </cell>
          <cell r="H535" t="str">
            <v>Прочие</v>
          </cell>
          <cell r="I535">
            <v>0</v>
          </cell>
          <cell r="J535">
            <v>0</v>
          </cell>
          <cell r="K535">
            <v>108.97</v>
          </cell>
          <cell r="L535">
            <v>108.97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108.97</v>
          </cell>
          <cell r="AA535">
            <v>108.97</v>
          </cell>
          <cell r="AB535">
            <v>65.38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</row>
        <row r="536">
          <cell r="C536" t="str">
            <v>1.91.1</v>
          </cell>
          <cell r="D536" t="str">
            <v>Прочие, всего</v>
          </cell>
          <cell r="E536" t="str">
            <v>051-1001590</v>
          </cell>
          <cell r="F536" t="str">
            <v/>
          </cell>
          <cell r="G536" t="str">
            <v/>
          </cell>
          <cell r="H536" t="str">
            <v/>
          </cell>
          <cell r="I536">
            <v>0</v>
          </cell>
          <cell r="J536">
            <v>0</v>
          </cell>
          <cell r="K536">
            <v>108.97</v>
          </cell>
          <cell r="L536">
            <v>108.97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108.97</v>
          </cell>
          <cell r="AA536">
            <v>108.97</v>
          </cell>
          <cell r="AB536">
            <v>65.38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</row>
        <row r="537">
          <cell r="C537" t="str">
            <v>1.91.2</v>
          </cell>
          <cell r="D537" t="str">
            <v>Проектные работы ПД/ПД, РД</v>
          </cell>
          <cell r="E537" t="str">
            <v>051-1001590</v>
          </cell>
          <cell r="F537" t="str">
            <v/>
          </cell>
          <cell r="G537" t="str">
            <v/>
          </cell>
          <cell r="H537" t="str">
            <v/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65.38</v>
          </cell>
          <cell r="AA537">
            <v>65.38</v>
          </cell>
          <cell r="AB537">
            <v>65.38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</row>
        <row r="538">
          <cell r="C538" t="str">
            <v>1.91.3</v>
          </cell>
          <cell r="D538" t="str">
            <v>Проектные работы (РД)</v>
          </cell>
          <cell r="E538" t="str">
            <v>051-1001590</v>
          </cell>
          <cell r="F538" t="str">
            <v/>
          </cell>
          <cell r="G538" t="str">
            <v/>
          </cell>
          <cell r="H538" t="str">
            <v/>
          </cell>
          <cell r="I538">
            <v>0</v>
          </cell>
          <cell r="J538">
            <v>0</v>
          </cell>
          <cell r="K538">
            <v>105</v>
          </cell>
          <cell r="L538">
            <v>105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41.89</v>
          </cell>
          <cell r="AA538">
            <v>41.89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</row>
        <row r="539">
          <cell r="C539" t="str">
            <v>1.91.4</v>
          </cell>
          <cell r="D539" t="str">
            <v>Услуги Заказчика</v>
          </cell>
          <cell r="E539" t="str">
            <v>051-1001590</v>
          </cell>
          <cell r="F539" t="str">
            <v/>
          </cell>
          <cell r="G539" t="str">
            <v/>
          </cell>
          <cell r="H539" t="str">
            <v/>
          </cell>
          <cell r="I539">
            <v>0</v>
          </cell>
          <cell r="J539">
            <v>0</v>
          </cell>
          <cell r="K539">
            <v>3.97</v>
          </cell>
          <cell r="L539">
            <v>3.97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1.7</v>
          </cell>
          <cell r="AA539">
            <v>1.7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</row>
        <row r="540">
          <cell r="C540" t="str">
            <v>1.92</v>
          </cell>
          <cell r="D540" t="str">
            <v>Техперевооружение ГИС 1,2 "Алексеевская"</v>
          </cell>
          <cell r="E540" t="str">
            <v>051-1001592</v>
          </cell>
          <cell r="F540" t="str">
            <v/>
          </cell>
          <cell r="G540" t="str">
            <v/>
          </cell>
          <cell r="H540" t="str">
            <v>Прочие</v>
          </cell>
          <cell r="I540">
            <v>0</v>
          </cell>
          <cell r="J540">
            <v>0</v>
          </cell>
          <cell r="K540">
            <v>27.94</v>
          </cell>
          <cell r="L540">
            <v>27.94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12.7843068</v>
          </cell>
          <cell r="Z540">
            <v>47.87</v>
          </cell>
          <cell r="AA540">
            <v>47.87</v>
          </cell>
          <cell r="AB540">
            <v>16.47</v>
          </cell>
          <cell r="AC540">
            <v>0</v>
          </cell>
          <cell r="AD540">
            <v>12.7843068</v>
          </cell>
          <cell r="AE540">
            <v>12.7843068</v>
          </cell>
          <cell r="AF540">
            <v>0</v>
          </cell>
          <cell r="AG540">
            <v>0</v>
          </cell>
          <cell r="AH540">
            <v>0</v>
          </cell>
          <cell r="AI540">
            <v>26.706302067999999</v>
          </cell>
        </row>
        <row r="541">
          <cell r="C541" t="str">
            <v>1.92.1</v>
          </cell>
          <cell r="D541" t="str">
            <v>Прочие, всего</v>
          </cell>
          <cell r="E541" t="str">
            <v>051-1001592</v>
          </cell>
          <cell r="F541" t="str">
            <v/>
          </cell>
          <cell r="G541" t="str">
            <v/>
          </cell>
          <cell r="H541" t="str">
            <v/>
          </cell>
          <cell r="I541">
            <v>0</v>
          </cell>
          <cell r="J541">
            <v>0</v>
          </cell>
          <cell r="K541">
            <v>27.94</v>
          </cell>
          <cell r="L541">
            <v>27.94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12.7843068</v>
          </cell>
          <cell r="Z541">
            <v>47.87</v>
          </cell>
          <cell r="AA541">
            <v>47.87</v>
          </cell>
          <cell r="AB541">
            <v>16.47</v>
          </cell>
          <cell r="AC541">
            <v>0</v>
          </cell>
          <cell r="AD541">
            <v>12.7843068</v>
          </cell>
          <cell r="AE541">
            <v>12.7843068</v>
          </cell>
          <cell r="AF541">
            <v>0</v>
          </cell>
          <cell r="AG541">
            <v>0</v>
          </cell>
          <cell r="AH541">
            <v>0</v>
          </cell>
          <cell r="AI541">
            <v>26.706302067999999</v>
          </cell>
        </row>
        <row r="542">
          <cell r="C542" t="str">
            <v>1.92.2</v>
          </cell>
          <cell r="D542" t="str">
            <v>Проектные работы ПД/ПД, РД</v>
          </cell>
          <cell r="E542" t="str">
            <v>051-1001592</v>
          </cell>
          <cell r="F542" t="str">
            <v/>
          </cell>
          <cell r="G542" t="str">
            <v/>
          </cell>
          <cell r="H542" t="str">
            <v/>
          </cell>
          <cell r="I542">
            <v>0</v>
          </cell>
          <cell r="J542">
            <v>0</v>
          </cell>
          <cell r="K542">
            <v>24.42</v>
          </cell>
          <cell r="L542">
            <v>24.42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11.481430749999999</v>
          </cell>
          <cell r="Z542">
            <v>43.05</v>
          </cell>
          <cell r="AA542">
            <v>43.05</v>
          </cell>
          <cell r="AB542">
            <v>13.97</v>
          </cell>
          <cell r="AC542">
            <v>0</v>
          </cell>
          <cell r="AD542">
            <v>11.481430749999999</v>
          </cell>
          <cell r="AE542">
            <v>11.481430749999999</v>
          </cell>
          <cell r="AF542">
            <v>0</v>
          </cell>
          <cell r="AG542">
            <v>0</v>
          </cell>
          <cell r="AH542">
            <v>0</v>
          </cell>
          <cell r="AI542">
            <v>26.669990127999998</v>
          </cell>
        </row>
        <row r="543">
          <cell r="C543" t="str">
            <v>1.92.3</v>
          </cell>
          <cell r="D543" t="str">
            <v>Экспертиза (ПИР)</v>
          </cell>
          <cell r="E543" t="str">
            <v>051-1001592</v>
          </cell>
          <cell r="F543" t="str">
            <v/>
          </cell>
          <cell r="G543" t="str">
            <v/>
          </cell>
          <cell r="H543" t="str">
            <v/>
          </cell>
          <cell r="I543">
            <v>0</v>
          </cell>
          <cell r="J543">
            <v>0</v>
          </cell>
          <cell r="K543">
            <v>2.5</v>
          </cell>
          <cell r="L543">
            <v>2.5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2.5</v>
          </cell>
          <cell r="AA543">
            <v>2.5</v>
          </cell>
          <cell r="AB543">
            <v>2.5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</row>
        <row r="544">
          <cell r="C544" t="str">
            <v>1.92.4</v>
          </cell>
          <cell r="D544" t="str">
            <v>Услуги Заказчика</v>
          </cell>
          <cell r="E544" t="str">
            <v>051-1001592</v>
          </cell>
          <cell r="F544" t="str">
            <v/>
          </cell>
          <cell r="G544" t="str">
            <v/>
          </cell>
          <cell r="H544" t="str">
            <v/>
          </cell>
          <cell r="I544">
            <v>0</v>
          </cell>
          <cell r="J544">
            <v>0</v>
          </cell>
          <cell r="K544">
            <v>1.02</v>
          </cell>
          <cell r="L544">
            <v>1.02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1.3028760500000001</v>
          </cell>
          <cell r="Z544">
            <v>2.3199999999999998</v>
          </cell>
          <cell r="AA544">
            <v>2.3199999999999998</v>
          </cell>
          <cell r="AB544">
            <v>0</v>
          </cell>
          <cell r="AC544">
            <v>0</v>
          </cell>
          <cell r="AD544">
            <v>1.3028760500000001</v>
          </cell>
          <cell r="AE544">
            <v>1.3028760500000001</v>
          </cell>
          <cell r="AF544">
            <v>0</v>
          </cell>
          <cell r="AG544">
            <v>0</v>
          </cell>
          <cell r="AH544">
            <v>0</v>
          </cell>
          <cell r="AI544">
            <v>56.158450430999999</v>
          </cell>
        </row>
        <row r="545">
          <cell r="C545" t="str">
            <v>1.93</v>
          </cell>
          <cell r="D545" t="str">
            <v>Техперевооружение ГИС Карталы</v>
          </cell>
          <cell r="E545" t="str">
            <v>051-1001598</v>
          </cell>
          <cell r="F545" t="str">
            <v/>
          </cell>
          <cell r="G545" t="str">
            <v/>
          </cell>
          <cell r="H545" t="str">
            <v>Прочие</v>
          </cell>
          <cell r="I545">
            <v>0</v>
          </cell>
          <cell r="J545">
            <v>0</v>
          </cell>
          <cell r="K545">
            <v>9.34</v>
          </cell>
          <cell r="L545">
            <v>9.34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8.3000000000000007</v>
          </cell>
          <cell r="AA545">
            <v>8.3000000000000007</v>
          </cell>
          <cell r="AB545">
            <v>4.67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</row>
        <row r="546">
          <cell r="C546" t="str">
            <v>1.93.1</v>
          </cell>
          <cell r="D546" t="str">
            <v>Прочие, всего</v>
          </cell>
          <cell r="E546" t="str">
            <v>051-1001598</v>
          </cell>
          <cell r="F546" t="str">
            <v/>
          </cell>
          <cell r="G546" t="str">
            <v/>
          </cell>
          <cell r="H546" t="str">
            <v/>
          </cell>
          <cell r="I546">
            <v>0</v>
          </cell>
          <cell r="J546">
            <v>0</v>
          </cell>
          <cell r="K546">
            <v>9.34</v>
          </cell>
          <cell r="L546">
            <v>9.34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8.3000000000000007</v>
          </cell>
          <cell r="AA546">
            <v>8.3000000000000007</v>
          </cell>
          <cell r="AB546">
            <v>4.67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</row>
        <row r="547">
          <cell r="C547" t="str">
            <v>1.93.2</v>
          </cell>
          <cell r="D547" t="str">
            <v>Проектные работы ПД/ПД, РД</v>
          </cell>
          <cell r="E547" t="str">
            <v>051-1001598</v>
          </cell>
          <cell r="F547" t="str">
            <v/>
          </cell>
          <cell r="G547" t="str">
            <v/>
          </cell>
          <cell r="H547" t="str">
            <v/>
          </cell>
          <cell r="I547">
            <v>0</v>
          </cell>
          <cell r="J547">
            <v>0</v>
          </cell>
          <cell r="K547">
            <v>9</v>
          </cell>
          <cell r="L547">
            <v>9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8.17</v>
          </cell>
          <cell r="AA547">
            <v>8.17</v>
          </cell>
          <cell r="AB547">
            <v>4.67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</row>
        <row r="548">
          <cell r="C548" t="str">
            <v>1.93.3</v>
          </cell>
          <cell r="D548" t="str">
            <v>Услуги Заказчика</v>
          </cell>
          <cell r="E548" t="str">
            <v>051-1001598</v>
          </cell>
          <cell r="F548" t="str">
            <v/>
          </cell>
          <cell r="G548" t="str">
            <v/>
          </cell>
          <cell r="H548" t="str">
            <v/>
          </cell>
          <cell r="I548">
            <v>0</v>
          </cell>
          <cell r="J548">
            <v>0</v>
          </cell>
          <cell r="K548">
            <v>0.34</v>
          </cell>
          <cell r="L548">
            <v>0.34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0.13</v>
          </cell>
          <cell r="AA548">
            <v>0.13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</row>
        <row r="549">
          <cell r="C549" t="str">
            <v>1.94</v>
          </cell>
          <cell r="D549" t="str">
            <v>Узел замера и редуцирования газа (УЗРГ) на промплощадке Отрадненского ЛПУМГ</v>
          </cell>
          <cell r="E549" t="str">
            <v>051-1001599</v>
          </cell>
          <cell r="F549" t="str">
            <v/>
          </cell>
          <cell r="G549" t="str">
            <v/>
          </cell>
          <cell r="H549" t="str">
            <v>Транспорт газа</v>
          </cell>
          <cell r="I549">
            <v>0</v>
          </cell>
          <cell r="J549">
            <v>0</v>
          </cell>
          <cell r="K549">
            <v>32.36</v>
          </cell>
          <cell r="L549">
            <v>32.36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0.39626254999999999</v>
          </cell>
          <cell r="Z549">
            <v>9.82</v>
          </cell>
          <cell r="AA549">
            <v>9.82</v>
          </cell>
          <cell r="AB549">
            <v>0</v>
          </cell>
          <cell r="AC549">
            <v>0</v>
          </cell>
          <cell r="AD549">
            <v>0.39626254999999999</v>
          </cell>
          <cell r="AE549">
            <v>0.39626254999999999</v>
          </cell>
          <cell r="AF549">
            <v>0</v>
          </cell>
          <cell r="AG549">
            <v>0</v>
          </cell>
          <cell r="AH549">
            <v>0</v>
          </cell>
          <cell r="AI549">
            <v>4.0352601830000001</v>
          </cell>
        </row>
        <row r="550">
          <cell r="C550" t="str">
            <v>1.94.1</v>
          </cell>
          <cell r="D550" t="str">
            <v>Прочие, всего</v>
          </cell>
          <cell r="E550" t="str">
            <v>051-1001599</v>
          </cell>
          <cell r="F550" t="str">
            <v/>
          </cell>
          <cell r="G550" t="str">
            <v/>
          </cell>
          <cell r="H550" t="str">
            <v/>
          </cell>
          <cell r="I550">
            <v>0</v>
          </cell>
          <cell r="J550">
            <v>0</v>
          </cell>
          <cell r="K550">
            <v>32.36</v>
          </cell>
          <cell r="L550">
            <v>32.36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0.39626254999999999</v>
          </cell>
          <cell r="Z550">
            <v>9.82</v>
          </cell>
          <cell r="AA550">
            <v>9.82</v>
          </cell>
          <cell r="AB550">
            <v>0</v>
          </cell>
          <cell r="AC550">
            <v>0</v>
          </cell>
          <cell r="AD550">
            <v>0.39626254999999999</v>
          </cell>
          <cell r="AE550">
            <v>0.39626254999999999</v>
          </cell>
          <cell r="AF550">
            <v>0</v>
          </cell>
          <cell r="AG550">
            <v>0</v>
          </cell>
          <cell r="AH550">
            <v>0</v>
          </cell>
          <cell r="AI550">
            <v>4.0352601830000001</v>
          </cell>
        </row>
        <row r="551">
          <cell r="C551" t="str">
            <v>1.94.2</v>
          </cell>
          <cell r="D551" t="str">
            <v>Проектные работы ПД/ПД, РД</v>
          </cell>
          <cell r="E551" t="str">
            <v>051-1001599</v>
          </cell>
          <cell r="F551" t="str">
            <v/>
          </cell>
          <cell r="G551" t="str">
            <v/>
          </cell>
          <cell r="H551" t="str">
            <v/>
          </cell>
          <cell r="I551">
            <v>0</v>
          </cell>
          <cell r="J551">
            <v>0</v>
          </cell>
          <cell r="K551">
            <v>31.18</v>
          </cell>
          <cell r="L551">
            <v>31.18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0.37644941999999998</v>
          </cell>
          <cell r="Z551">
            <v>9.4600000000000009</v>
          </cell>
          <cell r="AA551">
            <v>9.4600000000000009</v>
          </cell>
          <cell r="AB551">
            <v>0</v>
          </cell>
          <cell r="AC551">
            <v>0</v>
          </cell>
          <cell r="AD551">
            <v>0.37644941999999998</v>
          </cell>
          <cell r="AE551">
            <v>0.37644941999999998</v>
          </cell>
          <cell r="AF551">
            <v>0</v>
          </cell>
          <cell r="AG551">
            <v>0</v>
          </cell>
          <cell r="AH551">
            <v>0</v>
          </cell>
          <cell r="AI551">
            <v>3.9793807609999998</v>
          </cell>
        </row>
        <row r="552">
          <cell r="C552" t="str">
            <v>1.94.3</v>
          </cell>
          <cell r="D552" t="str">
            <v>Услуги Заказчика</v>
          </cell>
          <cell r="E552" t="str">
            <v>051-1001599</v>
          </cell>
          <cell r="F552" t="str">
            <v/>
          </cell>
          <cell r="G552" t="str">
            <v/>
          </cell>
          <cell r="H552" t="str">
            <v/>
          </cell>
          <cell r="I552">
            <v>0</v>
          </cell>
          <cell r="J552">
            <v>0</v>
          </cell>
          <cell r="K552">
            <v>1.18</v>
          </cell>
          <cell r="L552">
            <v>1.18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1.9813130000000002E-2</v>
          </cell>
          <cell r="Z552">
            <v>0.36</v>
          </cell>
          <cell r="AA552">
            <v>0.36</v>
          </cell>
          <cell r="AB552">
            <v>0</v>
          </cell>
          <cell r="AC552">
            <v>0</v>
          </cell>
          <cell r="AD552">
            <v>1.9813130000000002E-2</v>
          </cell>
          <cell r="AE552">
            <v>1.9813130000000002E-2</v>
          </cell>
          <cell r="AF552">
            <v>0</v>
          </cell>
          <cell r="AG552">
            <v>0</v>
          </cell>
          <cell r="AH552">
            <v>0</v>
          </cell>
          <cell r="AI552">
            <v>5.5036472219999997</v>
          </cell>
        </row>
        <row r="553">
          <cell r="C553" t="str">
            <v>1.95</v>
          </cell>
          <cell r="D553" t="str">
            <v>Техперевооружение измерительной системы ГИС "Домбаровская"</v>
          </cell>
          <cell r="E553" t="str">
            <v>051-1001600</v>
          </cell>
          <cell r="F553" t="str">
            <v/>
          </cell>
          <cell r="G553" t="str">
            <v/>
          </cell>
          <cell r="H553" t="str">
            <v>Прочие</v>
          </cell>
          <cell r="I553">
            <v>0</v>
          </cell>
          <cell r="J553">
            <v>0</v>
          </cell>
          <cell r="K553">
            <v>26.17</v>
          </cell>
          <cell r="L553">
            <v>26.17</v>
          </cell>
          <cell r="M553">
            <v>5.3277188899999999</v>
          </cell>
          <cell r="N553">
            <v>20.358115742999999</v>
          </cell>
          <cell r="O553">
            <v>20.358115742999999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1.6685525400000001</v>
          </cell>
          <cell r="Y553">
            <v>0.22761139</v>
          </cell>
          <cell r="Z553">
            <v>25.46</v>
          </cell>
          <cell r="AA553">
            <v>25.46</v>
          </cell>
          <cell r="AB553">
            <v>13.38</v>
          </cell>
          <cell r="AC553">
            <v>0</v>
          </cell>
          <cell r="AD553">
            <v>10.86761139</v>
          </cell>
          <cell r="AE553">
            <v>0.22761139</v>
          </cell>
          <cell r="AF553">
            <v>0</v>
          </cell>
          <cell r="AG553">
            <v>10.64</v>
          </cell>
          <cell r="AH553">
            <v>0</v>
          </cell>
          <cell r="AI553">
            <v>42.685040809</v>
          </cell>
        </row>
        <row r="554">
          <cell r="C554" t="str">
            <v>1.95.1</v>
          </cell>
          <cell r="D554" t="str">
            <v>Прочие, всего</v>
          </cell>
          <cell r="E554" t="str">
            <v>051-1001600</v>
          </cell>
          <cell r="F554" t="str">
            <v/>
          </cell>
          <cell r="G554" t="str">
            <v/>
          </cell>
          <cell r="H554" t="str">
            <v/>
          </cell>
          <cell r="I554">
            <v>0</v>
          </cell>
          <cell r="J554">
            <v>0</v>
          </cell>
          <cell r="K554">
            <v>26.17</v>
          </cell>
          <cell r="L554">
            <v>26.17</v>
          </cell>
          <cell r="M554">
            <v>5.3277188899999999</v>
          </cell>
          <cell r="N554">
            <v>20.358115742999999</v>
          </cell>
          <cell r="O554">
            <v>20.358115742999999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1.6685525400000001</v>
          </cell>
          <cell r="Y554">
            <v>0.22761139</v>
          </cell>
          <cell r="Z554">
            <v>25.46</v>
          </cell>
          <cell r="AA554">
            <v>25.46</v>
          </cell>
          <cell r="AB554">
            <v>13.38</v>
          </cell>
          <cell r="AC554">
            <v>0</v>
          </cell>
          <cell r="AD554">
            <v>10.86761139</v>
          </cell>
          <cell r="AE554">
            <v>0.22761139</v>
          </cell>
          <cell r="AF554">
            <v>0</v>
          </cell>
          <cell r="AG554">
            <v>10.64</v>
          </cell>
          <cell r="AH554">
            <v>0</v>
          </cell>
          <cell r="AI554">
            <v>42.685040809</v>
          </cell>
        </row>
        <row r="555">
          <cell r="C555" t="str">
            <v>1.95.2</v>
          </cell>
          <cell r="D555" t="str">
            <v>Проектные работы ПД/ПД, РД</v>
          </cell>
          <cell r="E555" t="str">
            <v>051-1001600</v>
          </cell>
          <cell r="F555" t="str">
            <v/>
          </cell>
          <cell r="G555" t="str">
            <v/>
          </cell>
          <cell r="H555" t="str">
            <v/>
          </cell>
          <cell r="I555">
            <v>0</v>
          </cell>
          <cell r="J555">
            <v>0</v>
          </cell>
          <cell r="K555">
            <v>24.63</v>
          </cell>
          <cell r="L555">
            <v>24.63</v>
          </cell>
          <cell r="M555">
            <v>5.3277188899999999</v>
          </cell>
          <cell r="N555">
            <v>21.631014575999998</v>
          </cell>
          <cell r="O555">
            <v>21.631014575999998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1.6685525400000001</v>
          </cell>
          <cell r="Y555">
            <v>0</v>
          </cell>
          <cell r="Z555">
            <v>24.19</v>
          </cell>
          <cell r="AA555">
            <v>24.19</v>
          </cell>
          <cell r="AB555">
            <v>12.79</v>
          </cell>
          <cell r="AC555">
            <v>0</v>
          </cell>
          <cell r="AD555">
            <v>10.64</v>
          </cell>
          <cell r="AE555">
            <v>0</v>
          </cell>
          <cell r="AF555">
            <v>0</v>
          </cell>
          <cell r="AG555">
            <v>10.64</v>
          </cell>
          <cell r="AH555">
            <v>0</v>
          </cell>
          <cell r="AI555">
            <v>43.985117817000003</v>
          </cell>
        </row>
        <row r="556">
          <cell r="C556" t="str">
            <v>1.95.3</v>
          </cell>
          <cell r="D556" t="str">
            <v>Экспертиза (ПИР)</v>
          </cell>
          <cell r="E556" t="str">
            <v>051-1001600</v>
          </cell>
          <cell r="F556" t="str">
            <v/>
          </cell>
          <cell r="G556" t="str">
            <v/>
          </cell>
          <cell r="H556" t="str">
            <v/>
          </cell>
          <cell r="I556">
            <v>0</v>
          </cell>
          <cell r="J556">
            <v>0</v>
          </cell>
          <cell r="K556">
            <v>0.59</v>
          </cell>
          <cell r="L556">
            <v>0.59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0.59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</row>
        <row r="557">
          <cell r="C557" t="str">
            <v>1.95.4</v>
          </cell>
          <cell r="D557" t="str">
            <v>Услуги Заказчика</v>
          </cell>
          <cell r="E557" t="str">
            <v>051-1001600</v>
          </cell>
          <cell r="F557" t="str">
            <v/>
          </cell>
          <cell r="G557" t="str">
            <v/>
          </cell>
          <cell r="H557" t="str">
            <v/>
          </cell>
          <cell r="I557">
            <v>0</v>
          </cell>
          <cell r="J557">
            <v>0</v>
          </cell>
          <cell r="K557">
            <v>0.95</v>
          </cell>
          <cell r="L557">
            <v>0.95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0.22761139</v>
          </cell>
          <cell r="Z557">
            <v>1.27</v>
          </cell>
          <cell r="AA557">
            <v>1.27</v>
          </cell>
          <cell r="AB557">
            <v>0</v>
          </cell>
          <cell r="AC557">
            <v>0</v>
          </cell>
          <cell r="AD557">
            <v>0.22761139</v>
          </cell>
          <cell r="AE557">
            <v>0.22761139</v>
          </cell>
          <cell r="AF557">
            <v>0</v>
          </cell>
          <cell r="AG557">
            <v>0</v>
          </cell>
          <cell r="AH557">
            <v>0</v>
          </cell>
          <cell r="AI557">
            <v>17.922156693000002</v>
          </cell>
        </row>
        <row r="558">
          <cell r="C558" t="str">
            <v>1.96</v>
          </cell>
          <cell r="D558" t="str">
            <v>Техперевооружение измерительной системы ГИС "Джетыгора"</v>
          </cell>
          <cell r="E558" t="str">
            <v>051-1001608</v>
          </cell>
          <cell r="F558" t="str">
            <v/>
          </cell>
          <cell r="G558" t="str">
            <v/>
          </cell>
          <cell r="H558" t="str">
            <v>Прочие</v>
          </cell>
          <cell r="I558">
            <v>0</v>
          </cell>
          <cell r="J558">
            <v>0</v>
          </cell>
          <cell r="K558">
            <v>21.61</v>
          </cell>
          <cell r="L558">
            <v>21.61</v>
          </cell>
          <cell r="M558">
            <v>4.0560198999999999</v>
          </cell>
          <cell r="N558">
            <v>18.769180471999999</v>
          </cell>
          <cell r="O558">
            <v>18.769180471999999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2.7768368799999998</v>
          </cell>
          <cell r="Y558">
            <v>0.21802174999999999</v>
          </cell>
          <cell r="Z558">
            <v>19.87</v>
          </cell>
          <cell r="AA558">
            <v>19.87</v>
          </cell>
          <cell r="AB558">
            <v>13.2</v>
          </cell>
          <cell r="AC558">
            <v>0</v>
          </cell>
          <cell r="AD558">
            <v>7.5480217500000002</v>
          </cell>
          <cell r="AE558">
            <v>0.21802174999999999</v>
          </cell>
          <cell r="AF558">
            <v>0</v>
          </cell>
          <cell r="AG558">
            <v>7.33</v>
          </cell>
          <cell r="AH558">
            <v>0</v>
          </cell>
          <cell r="AI558">
            <v>37.987024409</v>
          </cell>
        </row>
        <row r="559">
          <cell r="C559" t="str">
            <v>1.96.1</v>
          </cell>
          <cell r="D559" t="str">
            <v>Прочие, всего</v>
          </cell>
          <cell r="E559" t="str">
            <v>051-1001608</v>
          </cell>
          <cell r="F559" t="str">
            <v/>
          </cell>
          <cell r="G559" t="str">
            <v/>
          </cell>
          <cell r="H559" t="str">
            <v/>
          </cell>
          <cell r="I559">
            <v>0</v>
          </cell>
          <cell r="J559">
            <v>0</v>
          </cell>
          <cell r="K559">
            <v>21.61</v>
          </cell>
          <cell r="L559">
            <v>21.61</v>
          </cell>
          <cell r="M559">
            <v>4.0560198999999999</v>
          </cell>
          <cell r="N559">
            <v>18.769180471999999</v>
          </cell>
          <cell r="O559">
            <v>18.769180471999999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2.7768368799999998</v>
          </cell>
          <cell r="Y559">
            <v>0.21802174999999999</v>
          </cell>
          <cell r="Z559">
            <v>19.87</v>
          </cell>
          <cell r="AA559">
            <v>19.87</v>
          </cell>
          <cell r="AB559">
            <v>13.2</v>
          </cell>
          <cell r="AC559">
            <v>0</v>
          </cell>
          <cell r="AD559">
            <v>7.5480217500000002</v>
          </cell>
          <cell r="AE559">
            <v>0.21802174999999999</v>
          </cell>
          <cell r="AF559">
            <v>0</v>
          </cell>
          <cell r="AG559">
            <v>7.33</v>
          </cell>
          <cell r="AH559">
            <v>0</v>
          </cell>
          <cell r="AI559">
            <v>37.987024409</v>
          </cell>
        </row>
        <row r="560">
          <cell r="C560" t="str">
            <v>1.96.2</v>
          </cell>
          <cell r="D560" t="str">
            <v>Проектные работы ПД/ПД, РД</v>
          </cell>
          <cell r="E560" t="str">
            <v>051-1001608</v>
          </cell>
          <cell r="F560" t="str">
            <v/>
          </cell>
          <cell r="G560" t="str">
            <v/>
          </cell>
          <cell r="H560" t="str">
            <v/>
          </cell>
          <cell r="I560">
            <v>0</v>
          </cell>
          <cell r="J560">
            <v>0</v>
          </cell>
          <cell r="K560">
            <v>20.23</v>
          </cell>
          <cell r="L560">
            <v>20.23</v>
          </cell>
          <cell r="M560">
            <v>4.0560198999999999</v>
          </cell>
          <cell r="N560">
            <v>20.049529906</v>
          </cell>
          <cell r="O560">
            <v>20.049529906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2.7768368799999998</v>
          </cell>
          <cell r="Y560">
            <v>7.1925760000000005E-2</v>
          </cell>
          <cell r="Z560">
            <v>18.38</v>
          </cell>
          <cell r="AA560">
            <v>18.38</v>
          </cell>
          <cell r="AB560">
            <v>12.61</v>
          </cell>
          <cell r="AC560">
            <v>0</v>
          </cell>
          <cell r="AD560">
            <v>7.4019257600000001</v>
          </cell>
          <cell r="AE560">
            <v>7.1925760000000005E-2</v>
          </cell>
          <cell r="AF560">
            <v>0</v>
          </cell>
          <cell r="AG560">
            <v>7.33</v>
          </cell>
          <cell r="AH560">
            <v>0</v>
          </cell>
          <cell r="AI560">
            <v>40.271630903000002</v>
          </cell>
        </row>
        <row r="561">
          <cell r="C561" t="str">
            <v>1.96.3</v>
          </cell>
          <cell r="D561" t="str">
            <v>Экспертиза (ПИР)</v>
          </cell>
          <cell r="E561" t="str">
            <v>051-1001608</v>
          </cell>
          <cell r="F561" t="str">
            <v/>
          </cell>
          <cell r="G561" t="str">
            <v/>
          </cell>
          <cell r="H561" t="str">
            <v/>
          </cell>
          <cell r="I561">
            <v>0</v>
          </cell>
          <cell r="J561">
            <v>0</v>
          </cell>
          <cell r="K561">
            <v>0.59</v>
          </cell>
          <cell r="L561">
            <v>0.59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0.59</v>
          </cell>
          <cell r="AA561">
            <v>0.59</v>
          </cell>
          <cell r="AB561">
            <v>0.59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</row>
        <row r="562">
          <cell r="C562" t="str">
            <v>1.96.4</v>
          </cell>
          <cell r="D562" t="str">
            <v>Услуги Заказчика</v>
          </cell>
          <cell r="E562" t="str">
            <v>051-1001608</v>
          </cell>
          <cell r="F562" t="str">
            <v/>
          </cell>
          <cell r="G562" t="str">
            <v/>
          </cell>
          <cell r="H562" t="str">
            <v/>
          </cell>
          <cell r="I562">
            <v>0</v>
          </cell>
          <cell r="J562">
            <v>0</v>
          </cell>
          <cell r="K562">
            <v>0.79</v>
          </cell>
          <cell r="L562">
            <v>0.79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0.14609599000000001</v>
          </cell>
          <cell r="Z562">
            <v>0.9</v>
          </cell>
          <cell r="AA562">
            <v>0.9</v>
          </cell>
          <cell r="AB562">
            <v>0</v>
          </cell>
          <cell r="AC562">
            <v>0</v>
          </cell>
          <cell r="AD562">
            <v>0.14609599000000001</v>
          </cell>
          <cell r="AE562">
            <v>0.14609599000000001</v>
          </cell>
          <cell r="AF562">
            <v>0</v>
          </cell>
          <cell r="AG562">
            <v>0</v>
          </cell>
          <cell r="AH562">
            <v>0</v>
          </cell>
          <cell r="AI562">
            <v>16.232887777999998</v>
          </cell>
        </row>
        <row r="563">
          <cell r="C563" t="str">
            <v>1.97</v>
          </cell>
          <cell r="D563" t="str">
            <v>Реконструкция газопровода-отвода и ГРС №6 г. Краснодара</v>
          </cell>
          <cell r="E563" t="str">
            <v>051-1001617</v>
          </cell>
          <cell r="F563" t="str">
            <v/>
          </cell>
          <cell r="G563" t="str">
            <v/>
          </cell>
          <cell r="H563" t="str">
            <v>Транспорт газа</v>
          </cell>
          <cell r="I563">
            <v>0</v>
          </cell>
          <cell r="J563">
            <v>0</v>
          </cell>
          <cell r="K563">
            <v>41.51</v>
          </cell>
          <cell r="L563">
            <v>41.51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24.91</v>
          </cell>
          <cell r="AA563">
            <v>24.91</v>
          </cell>
          <cell r="AB563">
            <v>24.91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</row>
        <row r="564">
          <cell r="C564" t="str">
            <v>1.97.1</v>
          </cell>
          <cell r="D564" t="str">
            <v>Прочие, всего</v>
          </cell>
          <cell r="E564" t="str">
            <v>051-1001617</v>
          </cell>
          <cell r="F564" t="str">
            <v/>
          </cell>
          <cell r="G564" t="str">
            <v/>
          </cell>
          <cell r="H564" t="str">
            <v/>
          </cell>
          <cell r="I564">
            <v>0</v>
          </cell>
          <cell r="J564">
            <v>0</v>
          </cell>
          <cell r="K564">
            <v>41.51</v>
          </cell>
          <cell r="L564">
            <v>41.51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24.91</v>
          </cell>
          <cell r="AA564">
            <v>24.91</v>
          </cell>
          <cell r="AB564">
            <v>24.91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</row>
        <row r="565">
          <cell r="C565" t="str">
            <v>1.97.2</v>
          </cell>
          <cell r="D565" t="str">
            <v>Проектные работы ПД/ПД, РД</v>
          </cell>
          <cell r="E565" t="str">
            <v>051-1001617</v>
          </cell>
          <cell r="F565" t="str">
            <v/>
          </cell>
          <cell r="G565" t="str">
            <v/>
          </cell>
          <cell r="H565" t="str">
            <v/>
          </cell>
          <cell r="I565">
            <v>0</v>
          </cell>
          <cell r="J565">
            <v>0</v>
          </cell>
          <cell r="K565">
            <v>40</v>
          </cell>
          <cell r="L565">
            <v>40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24.91</v>
          </cell>
          <cell r="AA565">
            <v>24.91</v>
          </cell>
          <cell r="AB565">
            <v>24.91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</row>
        <row r="566">
          <cell r="C566" t="str">
            <v>1.97.3</v>
          </cell>
          <cell r="D566" t="str">
            <v>Услуги Заказчика</v>
          </cell>
          <cell r="E566" t="str">
            <v>051-1001617</v>
          </cell>
          <cell r="F566" t="str">
            <v/>
          </cell>
          <cell r="G566" t="str">
            <v/>
          </cell>
          <cell r="H566" t="str">
            <v/>
          </cell>
          <cell r="I566">
            <v>0</v>
          </cell>
          <cell r="J566">
            <v>0</v>
          </cell>
          <cell r="K566">
            <v>1.51</v>
          </cell>
          <cell r="L566">
            <v>1.51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</row>
        <row r="567">
          <cell r="C567" t="str">
            <v>1.98</v>
          </cell>
          <cell r="D567" t="str">
            <v>Реконструкция ГРС Волжск Республики Марий-Эл</v>
          </cell>
          <cell r="E567" t="str">
            <v>051-1001623</v>
          </cell>
          <cell r="F567" t="str">
            <v/>
          </cell>
          <cell r="G567" t="str">
            <v/>
          </cell>
          <cell r="H567" t="str">
            <v>Транспорт газа</v>
          </cell>
          <cell r="I567">
            <v>0</v>
          </cell>
          <cell r="J567">
            <v>0</v>
          </cell>
          <cell r="K567">
            <v>8.58</v>
          </cell>
          <cell r="L567">
            <v>8.58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8.9113140299999998</v>
          </cell>
          <cell r="Z567">
            <v>15.83</v>
          </cell>
          <cell r="AA567">
            <v>15.83</v>
          </cell>
          <cell r="AB567">
            <v>3.5</v>
          </cell>
          <cell r="AC567">
            <v>0</v>
          </cell>
          <cell r="AD567">
            <v>8.9113140299999998</v>
          </cell>
          <cell r="AE567">
            <v>8.9113140299999998</v>
          </cell>
          <cell r="AF567">
            <v>0</v>
          </cell>
          <cell r="AG567">
            <v>0</v>
          </cell>
          <cell r="AH567">
            <v>0</v>
          </cell>
          <cell r="AI567">
            <v>56.293834681</v>
          </cell>
        </row>
        <row r="568">
          <cell r="C568" t="str">
            <v>1.98.1</v>
          </cell>
          <cell r="D568" t="str">
            <v>Прочие, всего</v>
          </cell>
          <cell r="E568" t="str">
            <v>051-1001623</v>
          </cell>
          <cell r="F568" t="str">
            <v/>
          </cell>
          <cell r="G568" t="str">
            <v/>
          </cell>
          <cell r="H568" t="str">
            <v/>
          </cell>
          <cell r="I568">
            <v>0</v>
          </cell>
          <cell r="J568">
            <v>0</v>
          </cell>
          <cell r="K568">
            <v>8.58</v>
          </cell>
          <cell r="L568">
            <v>8.58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8.9113140299999998</v>
          </cell>
          <cell r="Z568">
            <v>15.83</v>
          </cell>
          <cell r="AA568">
            <v>15.83</v>
          </cell>
          <cell r="AB568">
            <v>3.5</v>
          </cell>
          <cell r="AC568">
            <v>0</v>
          </cell>
          <cell r="AD568">
            <v>8.9113140299999998</v>
          </cell>
          <cell r="AE568">
            <v>8.9113140299999998</v>
          </cell>
          <cell r="AF568">
            <v>0</v>
          </cell>
          <cell r="AG568">
            <v>0</v>
          </cell>
          <cell r="AH568">
            <v>0</v>
          </cell>
          <cell r="AI568">
            <v>56.293834681</v>
          </cell>
        </row>
        <row r="569">
          <cell r="C569" t="str">
            <v>1.98.2</v>
          </cell>
          <cell r="D569" t="str">
            <v>Проектные работы ПД/ПД, РД</v>
          </cell>
          <cell r="E569" t="str">
            <v>051-1001623</v>
          </cell>
          <cell r="F569" t="str">
            <v/>
          </cell>
          <cell r="G569" t="str">
            <v/>
          </cell>
          <cell r="H569" t="str">
            <v/>
          </cell>
          <cell r="I569">
            <v>0</v>
          </cell>
          <cell r="J569">
            <v>0</v>
          </cell>
          <cell r="K569">
            <v>5.17</v>
          </cell>
          <cell r="L569">
            <v>5.17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8.3742069499999996</v>
          </cell>
          <cell r="Z569">
            <v>12.05</v>
          </cell>
          <cell r="AA569">
            <v>12.05</v>
          </cell>
          <cell r="AB569">
            <v>3.5</v>
          </cell>
          <cell r="AC569">
            <v>0</v>
          </cell>
          <cell r="AD569">
            <v>8.3742069499999996</v>
          </cell>
          <cell r="AE569">
            <v>8.3742069499999996</v>
          </cell>
          <cell r="AF569">
            <v>0</v>
          </cell>
          <cell r="AG569">
            <v>0</v>
          </cell>
          <cell r="AH569">
            <v>0</v>
          </cell>
          <cell r="AI569">
            <v>69.495493361000001</v>
          </cell>
        </row>
        <row r="570">
          <cell r="C570" t="str">
            <v>1.98.3</v>
          </cell>
          <cell r="D570" t="str">
            <v>Экспертиза (ПИР)</v>
          </cell>
          <cell r="E570" t="str">
            <v>051-1001623</v>
          </cell>
          <cell r="F570" t="str">
            <v/>
          </cell>
          <cell r="G570" t="str">
            <v/>
          </cell>
          <cell r="H570" t="str">
            <v/>
          </cell>
          <cell r="I570">
            <v>0</v>
          </cell>
          <cell r="J570">
            <v>0</v>
          </cell>
          <cell r="K570">
            <v>3.1</v>
          </cell>
          <cell r="L570">
            <v>3.1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3.1</v>
          </cell>
          <cell r="AA570">
            <v>3.1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</row>
        <row r="571">
          <cell r="C571" t="str">
            <v>1.98.4</v>
          </cell>
          <cell r="D571" t="str">
            <v>Услуги Заказчика</v>
          </cell>
          <cell r="E571" t="str">
            <v>051-1001623</v>
          </cell>
          <cell r="F571" t="str">
            <v/>
          </cell>
          <cell r="G571" t="str">
            <v/>
          </cell>
          <cell r="H571" t="str">
            <v/>
          </cell>
          <cell r="I571">
            <v>0</v>
          </cell>
          <cell r="J571">
            <v>0</v>
          </cell>
          <cell r="K571">
            <v>0.31</v>
          </cell>
          <cell r="L571">
            <v>0.31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0.53710707999999996</v>
          </cell>
          <cell r="Z571">
            <v>0.68</v>
          </cell>
          <cell r="AA571">
            <v>0.68</v>
          </cell>
          <cell r="AB571">
            <v>0</v>
          </cell>
          <cell r="AC571">
            <v>0</v>
          </cell>
          <cell r="AD571">
            <v>0.53710707999999996</v>
          </cell>
          <cell r="AE571">
            <v>0.53710707999999996</v>
          </cell>
          <cell r="AF571">
            <v>0</v>
          </cell>
          <cell r="AG571">
            <v>0</v>
          </cell>
          <cell r="AH571">
            <v>0</v>
          </cell>
          <cell r="AI571">
            <v>78.986335294</v>
          </cell>
        </row>
        <row r="572">
          <cell r="C572" t="str">
            <v>1.99</v>
          </cell>
          <cell r="D572" t="str">
            <v>Реконструкция ГРС Монино в Ногинском УМГ</v>
          </cell>
          <cell r="E572" t="str">
            <v>051-1001629</v>
          </cell>
          <cell r="F572" t="str">
            <v/>
          </cell>
          <cell r="G572" t="str">
            <v/>
          </cell>
          <cell r="H572" t="str">
            <v>Транспорт газа</v>
          </cell>
          <cell r="I572">
            <v>0</v>
          </cell>
          <cell r="J572">
            <v>0</v>
          </cell>
          <cell r="K572">
            <v>48.18</v>
          </cell>
          <cell r="L572">
            <v>48.18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5.3100000200000004</v>
          </cell>
          <cell r="Z572">
            <v>53.49</v>
          </cell>
          <cell r="AA572">
            <v>53.49</v>
          </cell>
          <cell r="AB572">
            <v>29.48</v>
          </cell>
          <cell r="AC572">
            <v>0</v>
          </cell>
          <cell r="AD572">
            <v>21.270000020000001</v>
          </cell>
          <cell r="AE572">
            <v>5.3100000200000004</v>
          </cell>
          <cell r="AF572">
            <v>0</v>
          </cell>
          <cell r="AG572">
            <v>15.96</v>
          </cell>
          <cell r="AH572">
            <v>0</v>
          </cell>
          <cell r="AI572">
            <v>39.764441988999998</v>
          </cell>
        </row>
        <row r="573">
          <cell r="C573" t="str">
            <v>1.99.1</v>
          </cell>
          <cell r="D573" t="str">
            <v>Прочие, всего</v>
          </cell>
          <cell r="E573" t="str">
            <v>051-1001629</v>
          </cell>
          <cell r="F573" t="str">
            <v/>
          </cell>
          <cell r="G573" t="str">
            <v/>
          </cell>
          <cell r="H573" t="str">
            <v/>
          </cell>
          <cell r="I573">
            <v>0</v>
          </cell>
          <cell r="J573">
            <v>0</v>
          </cell>
          <cell r="K573">
            <v>48.18</v>
          </cell>
          <cell r="L573">
            <v>48.18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5.3100000200000004</v>
          </cell>
          <cell r="Z573">
            <v>53.49</v>
          </cell>
          <cell r="AA573">
            <v>53.49</v>
          </cell>
          <cell r="AB573">
            <v>29.48</v>
          </cell>
          <cell r="AC573">
            <v>0</v>
          </cell>
          <cell r="AD573">
            <v>21.270000020000001</v>
          </cell>
          <cell r="AE573">
            <v>5.3100000200000004</v>
          </cell>
          <cell r="AF573">
            <v>0</v>
          </cell>
          <cell r="AG573">
            <v>15.96</v>
          </cell>
          <cell r="AH573">
            <v>0</v>
          </cell>
          <cell r="AI573">
            <v>39.764441988999998</v>
          </cell>
        </row>
        <row r="574">
          <cell r="C574" t="str">
            <v>1.99.2</v>
          </cell>
          <cell r="D574" t="str">
            <v>Проектные работы ПД/ПД, РД</v>
          </cell>
          <cell r="E574" t="str">
            <v>051-1001629</v>
          </cell>
          <cell r="F574" t="str">
            <v/>
          </cell>
          <cell r="G574" t="str">
            <v/>
          </cell>
          <cell r="H574" t="str">
            <v/>
          </cell>
          <cell r="I574">
            <v>0</v>
          </cell>
          <cell r="J574">
            <v>0</v>
          </cell>
          <cell r="K574">
            <v>45</v>
          </cell>
          <cell r="L574">
            <v>45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5.0000000199999999</v>
          </cell>
          <cell r="Z574">
            <v>50.93</v>
          </cell>
          <cell r="AA574">
            <v>50.93</v>
          </cell>
          <cell r="AB574">
            <v>28.06</v>
          </cell>
          <cell r="AC574">
            <v>0</v>
          </cell>
          <cell r="AD574">
            <v>20.960000019999999</v>
          </cell>
          <cell r="AE574">
            <v>5.0000000199999999</v>
          </cell>
          <cell r="AF574">
            <v>0</v>
          </cell>
          <cell r="AG574">
            <v>15.96</v>
          </cell>
          <cell r="AH574">
            <v>0</v>
          </cell>
          <cell r="AI574">
            <v>41.154525859000003</v>
          </cell>
        </row>
        <row r="575">
          <cell r="C575" t="str">
            <v>1.99.3</v>
          </cell>
          <cell r="D575" t="str">
            <v>Экспертиза (ПИР)</v>
          </cell>
          <cell r="E575" t="str">
            <v>051-1001629</v>
          </cell>
          <cell r="F575" t="str">
            <v/>
          </cell>
          <cell r="G575" t="str">
            <v/>
          </cell>
          <cell r="H575" t="str">
            <v/>
          </cell>
          <cell r="I575">
            <v>0</v>
          </cell>
          <cell r="J575">
            <v>0</v>
          </cell>
          <cell r="K575">
            <v>1.42</v>
          </cell>
          <cell r="L575">
            <v>1.42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1.42</v>
          </cell>
          <cell r="AA575">
            <v>1.42</v>
          </cell>
          <cell r="AB575">
            <v>1.42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</row>
        <row r="576">
          <cell r="C576" t="str">
            <v>1.99.4</v>
          </cell>
          <cell r="D576" t="str">
            <v>Услуги Заказчика</v>
          </cell>
          <cell r="E576" t="str">
            <v>051-1001629</v>
          </cell>
          <cell r="F576" t="str">
            <v/>
          </cell>
          <cell r="G576" t="str">
            <v/>
          </cell>
          <cell r="H576" t="str">
            <v/>
          </cell>
          <cell r="I576">
            <v>0</v>
          </cell>
          <cell r="J576">
            <v>0</v>
          </cell>
          <cell r="K576">
            <v>1.76</v>
          </cell>
          <cell r="L576">
            <v>1.76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0.31</v>
          </cell>
          <cell r="Z576">
            <v>1.1399999999999999</v>
          </cell>
          <cell r="AA576">
            <v>1.1399999999999999</v>
          </cell>
          <cell r="AB576">
            <v>0</v>
          </cell>
          <cell r="AC576">
            <v>0</v>
          </cell>
          <cell r="AD576">
            <v>0.31</v>
          </cell>
          <cell r="AE576">
            <v>0.31</v>
          </cell>
          <cell r="AF576">
            <v>0</v>
          </cell>
          <cell r="AG576">
            <v>0</v>
          </cell>
          <cell r="AH576">
            <v>0</v>
          </cell>
          <cell r="AI576">
            <v>27.192982455999999</v>
          </cell>
        </row>
        <row r="577">
          <cell r="C577" t="str">
            <v>1.100</v>
          </cell>
          <cell r="D577" t="str">
            <v>Реконструкция КРП-14 с подводящими газопроводами-отводами</v>
          </cell>
          <cell r="E577" t="str">
            <v>051-1001633</v>
          </cell>
          <cell r="F577" t="str">
            <v/>
          </cell>
          <cell r="G577" t="str">
            <v/>
          </cell>
          <cell r="H577" t="str">
            <v>Транспорт газа</v>
          </cell>
          <cell r="I577">
            <v>0</v>
          </cell>
          <cell r="J577">
            <v>0</v>
          </cell>
          <cell r="K577">
            <v>43.62</v>
          </cell>
          <cell r="L577">
            <v>43.62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4.63</v>
          </cell>
          <cell r="AA577">
            <v>4.63</v>
          </cell>
          <cell r="AB577">
            <v>4.57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</row>
        <row r="578">
          <cell r="C578" t="str">
            <v>1.100.1</v>
          </cell>
          <cell r="D578" t="str">
            <v>Прочие, всего</v>
          </cell>
          <cell r="E578" t="str">
            <v>051-1001633</v>
          </cell>
          <cell r="F578" t="str">
            <v/>
          </cell>
          <cell r="G578" t="str">
            <v/>
          </cell>
          <cell r="H578" t="str">
            <v/>
          </cell>
          <cell r="I578">
            <v>0</v>
          </cell>
          <cell r="J578">
            <v>0</v>
          </cell>
          <cell r="K578">
            <v>43.62</v>
          </cell>
          <cell r="L578">
            <v>43.62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4.63</v>
          </cell>
          <cell r="AA578">
            <v>4.63</v>
          </cell>
          <cell r="AB578">
            <v>4.57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</row>
        <row r="579">
          <cell r="C579" t="str">
            <v>1.100.2</v>
          </cell>
          <cell r="D579" t="str">
            <v>Проектные работы ПД/ПД, РД</v>
          </cell>
          <cell r="E579" t="str">
            <v>051-1001633</v>
          </cell>
          <cell r="F579" t="str">
            <v/>
          </cell>
          <cell r="G579" t="str">
            <v/>
          </cell>
          <cell r="H579" t="str">
            <v/>
          </cell>
          <cell r="I579">
            <v>0</v>
          </cell>
          <cell r="J579">
            <v>0</v>
          </cell>
          <cell r="K579">
            <v>37.4</v>
          </cell>
          <cell r="L579">
            <v>37.4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</row>
        <row r="580">
          <cell r="C580" t="str">
            <v>1.100.3</v>
          </cell>
          <cell r="D580" t="str">
            <v>Экспертиза (ПИР)</v>
          </cell>
          <cell r="E580" t="str">
            <v>051-1001633</v>
          </cell>
          <cell r="F580" t="str">
            <v/>
          </cell>
          <cell r="G580" t="str">
            <v/>
          </cell>
          <cell r="H580" t="str">
            <v/>
          </cell>
          <cell r="I580">
            <v>0</v>
          </cell>
          <cell r="J580">
            <v>0</v>
          </cell>
          <cell r="K580">
            <v>4.57</v>
          </cell>
          <cell r="L580">
            <v>4.57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4.57</v>
          </cell>
          <cell r="AA580">
            <v>4.57</v>
          </cell>
          <cell r="AB580">
            <v>4.57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</row>
        <row r="581">
          <cell r="C581" t="str">
            <v>1.100.4</v>
          </cell>
          <cell r="D581" t="str">
            <v>Услуги Заказчика</v>
          </cell>
          <cell r="E581" t="str">
            <v>051-1001633</v>
          </cell>
          <cell r="F581" t="str">
            <v/>
          </cell>
          <cell r="G581" t="str">
            <v/>
          </cell>
          <cell r="H581" t="str">
            <v/>
          </cell>
          <cell r="I581">
            <v>0</v>
          </cell>
          <cell r="J581">
            <v>0</v>
          </cell>
          <cell r="K581">
            <v>1.59</v>
          </cell>
          <cell r="L581">
            <v>1.59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</row>
        <row r="582">
          <cell r="C582" t="str">
            <v>1.100.5</v>
          </cell>
          <cell r="D582" t="str">
            <v>Иные прочие</v>
          </cell>
          <cell r="E582" t="str">
            <v>051-1001633</v>
          </cell>
          <cell r="F582" t="str">
            <v/>
          </cell>
          <cell r="G582" t="str">
            <v/>
          </cell>
          <cell r="H582" t="str">
            <v/>
          </cell>
          <cell r="I582">
            <v>0</v>
          </cell>
          <cell r="J582">
            <v>0</v>
          </cell>
          <cell r="K582">
            <v>0.06</v>
          </cell>
          <cell r="L582">
            <v>0.06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0.06</v>
          </cell>
          <cell r="AA582">
            <v>0.06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</row>
        <row r="583">
          <cell r="C583" t="str">
            <v>1.101</v>
          </cell>
          <cell r="D583" t="str">
            <v>Реконструкция газопровода Миннибаево-Казань на участке 220-285 км</v>
          </cell>
          <cell r="E583" t="str">
            <v>051-1001649</v>
          </cell>
          <cell r="F583" t="str">
            <v/>
          </cell>
          <cell r="G583" t="str">
            <v/>
          </cell>
          <cell r="H583" t="str">
            <v>Транспорт газа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0.13988906000000001</v>
          </cell>
          <cell r="Z583">
            <v>0.14000000000000001</v>
          </cell>
          <cell r="AA583">
            <v>0.14000000000000001</v>
          </cell>
          <cell r="AB583">
            <v>0</v>
          </cell>
          <cell r="AC583">
            <v>0</v>
          </cell>
          <cell r="AD583">
            <v>0.13988906000000001</v>
          </cell>
          <cell r="AE583">
            <v>0.13988906000000001</v>
          </cell>
          <cell r="AF583">
            <v>0</v>
          </cell>
          <cell r="AG583">
            <v>0</v>
          </cell>
          <cell r="AH583">
            <v>0</v>
          </cell>
          <cell r="AI583">
            <v>99.920757143000003</v>
          </cell>
        </row>
        <row r="584">
          <cell r="C584" t="str">
            <v>1.101.1</v>
          </cell>
          <cell r="D584" t="str">
            <v>Прочие, всего</v>
          </cell>
          <cell r="E584" t="str">
            <v>051-1001649</v>
          </cell>
          <cell r="F584" t="str">
            <v/>
          </cell>
          <cell r="G584" t="str">
            <v/>
          </cell>
          <cell r="H584" t="str">
            <v/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0.13988906000000001</v>
          </cell>
          <cell r="Z584">
            <v>0.14000000000000001</v>
          </cell>
          <cell r="AA584">
            <v>0.14000000000000001</v>
          </cell>
          <cell r="AB584">
            <v>0</v>
          </cell>
          <cell r="AC584">
            <v>0</v>
          </cell>
          <cell r="AD584">
            <v>0.13988906000000001</v>
          </cell>
          <cell r="AE584">
            <v>0.13988906000000001</v>
          </cell>
          <cell r="AF584">
            <v>0</v>
          </cell>
          <cell r="AG584">
            <v>0</v>
          </cell>
          <cell r="AH584">
            <v>0</v>
          </cell>
          <cell r="AI584">
            <v>99.920757143000003</v>
          </cell>
        </row>
        <row r="585">
          <cell r="C585" t="str">
            <v>1.101.2</v>
          </cell>
          <cell r="D585" t="str">
            <v>Услуги Заказчика</v>
          </cell>
          <cell r="E585" t="str">
            <v>051-1001649</v>
          </cell>
          <cell r="F585" t="str">
            <v/>
          </cell>
          <cell r="G585" t="str">
            <v/>
          </cell>
          <cell r="H585" t="str">
            <v/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0.13988906000000001</v>
          </cell>
          <cell r="Z585">
            <v>0.14000000000000001</v>
          </cell>
          <cell r="AA585">
            <v>0.14000000000000001</v>
          </cell>
          <cell r="AB585">
            <v>0</v>
          </cell>
          <cell r="AC585">
            <v>0</v>
          </cell>
          <cell r="AD585">
            <v>0.13988906000000001</v>
          </cell>
          <cell r="AE585">
            <v>0.13988906000000001</v>
          </cell>
          <cell r="AF585">
            <v>0</v>
          </cell>
          <cell r="AG585">
            <v>0</v>
          </cell>
          <cell r="AH585">
            <v>0</v>
          </cell>
          <cell r="AI585">
            <v>99.920757143000003</v>
          </cell>
        </row>
        <row r="586">
          <cell r="C586" t="str">
            <v>1.102</v>
          </cell>
          <cell r="D586" t="str">
            <v>Реконструкция компрессорных станций системы газопроводов Северный Кавказ-Центр на участке Привольное - Моздок</v>
          </cell>
          <cell r="E586" t="str">
            <v>051-1001660</v>
          </cell>
          <cell r="F586" t="str">
            <v/>
          </cell>
          <cell r="G586" t="str">
            <v/>
          </cell>
          <cell r="H586" t="str">
            <v>Транспорт газа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1.952E-4</v>
          </cell>
          <cell r="Y586">
            <v>6.9987229999999997E-2</v>
          </cell>
          <cell r="Z586">
            <v>7.0000000000000007E-2</v>
          </cell>
          <cell r="AA586">
            <v>7.0000000000000007E-2</v>
          </cell>
          <cell r="AB586">
            <v>0</v>
          </cell>
          <cell r="AC586">
            <v>0</v>
          </cell>
          <cell r="AD586">
            <v>6.9987229999999997E-2</v>
          </cell>
          <cell r="AE586">
            <v>6.9987229999999997E-2</v>
          </cell>
          <cell r="AF586">
            <v>0</v>
          </cell>
          <cell r="AG586">
            <v>0</v>
          </cell>
          <cell r="AH586">
            <v>0</v>
          </cell>
          <cell r="AI586">
            <v>99.981757142999996</v>
          </cell>
        </row>
        <row r="587">
          <cell r="C587" t="str">
            <v>1.102.1</v>
          </cell>
          <cell r="D587" t="str">
            <v>Прочие, всего</v>
          </cell>
          <cell r="E587" t="str">
            <v>051-1001660</v>
          </cell>
          <cell r="F587" t="str">
            <v/>
          </cell>
          <cell r="G587" t="str">
            <v/>
          </cell>
          <cell r="H587" t="str">
            <v/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1.952E-4</v>
          </cell>
          <cell r="Y587">
            <v>6.9987229999999997E-2</v>
          </cell>
          <cell r="Z587">
            <v>7.0000000000000007E-2</v>
          </cell>
          <cell r="AA587">
            <v>7.0000000000000007E-2</v>
          </cell>
          <cell r="AB587">
            <v>0</v>
          </cell>
          <cell r="AC587">
            <v>0</v>
          </cell>
          <cell r="AD587">
            <v>6.9987229999999997E-2</v>
          </cell>
          <cell r="AE587">
            <v>6.9987229999999997E-2</v>
          </cell>
          <cell r="AF587">
            <v>0</v>
          </cell>
          <cell r="AG587">
            <v>0</v>
          </cell>
          <cell r="AH587">
            <v>0</v>
          </cell>
          <cell r="AI587">
            <v>99.981757142999996</v>
          </cell>
        </row>
        <row r="588">
          <cell r="C588" t="str">
            <v>1.102.2</v>
          </cell>
          <cell r="D588" t="str">
            <v>Проектные работы ПД/ПД, РД</v>
          </cell>
          <cell r="E588" t="str">
            <v>051-1001660</v>
          </cell>
          <cell r="F588" t="str">
            <v/>
          </cell>
          <cell r="G588" t="str">
            <v/>
          </cell>
          <cell r="H588" t="str">
            <v/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1.952E-4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</row>
        <row r="589">
          <cell r="C589" t="str">
            <v>1.102.3</v>
          </cell>
          <cell r="D589" t="str">
            <v>Услуги Заказчика</v>
          </cell>
          <cell r="E589" t="str">
            <v>051-1001660</v>
          </cell>
          <cell r="F589" t="str">
            <v/>
          </cell>
          <cell r="G589" t="str">
            <v/>
          </cell>
          <cell r="H589" t="str">
            <v/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6.9987229999999997E-2</v>
          </cell>
          <cell r="Z589">
            <v>7.0000000000000007E-2</v>
          </cell>
          <cell r="AA589">
            <v>7.0000000000000007E-2</v>
          </cell>
          <cell r="AB589">
            <v>0</v>
          </cell>
          <cell r="AC589">
            <v>0</v>
          </cell>
          <cell r="AD589">
            <v>6.9987229999999997E-2</v>
          </cell>
          <cell r="AE589">
            <v>6.9987229999999997E-2</v>
          </cell>
          <cell r="AF589">
            <v>0</v>
          </cell>
          <cell r="AG589">
            <v>0</v>
          </cell>
          <cell r="AH589">
            <v>0</v>
          </cell>
          <cell r="AI589">
            <v>99.981757142999996</v>
          </cell>
        </row>
        <row r="590">
          <cell r="C590" t="str">
            <v>1.103</v>
          </cell>
          <cell r="D590" t="str">
            <v>Реконструкция ГРС "Пенза-4" Пензенской области</v>
          </cell>
          <cell r="E590" t="str">
            <v>051-1001683</v>
          </cell>
          <cell r="F590" t="str">
            <v/>
          </cell>
          <cell r="G590" t="str">
            <v/>
          </cell>
          <cell r="H590" t="str">
            <v>Транспорт газа</v>
          </cell>
          <cell r="I590">
            <v>0</v>
          </cell>
          <cell r="J590">
            <v>0</v>
          </cell>
          <cell r="K590">
            <v>14.58</v>
          </cell>
          <cell r="L590">
            <v>14.58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9</v>
          </cell>
          <cell r="Y590">
            <v>0</v>
          </cell>
          <cell r="Z590">
            <v>31.6</v>
          </cell>
          <cell r="AA590">
            <v>31.6</v>
          </cell>
          <cell r="AB590">
            <v>6.1</v>
          </cell>
          <cell r="AC590">
            <v>2.65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</row>
        <row r="591">
          <cell r="C591" t="str">
            <v>1.103.1</v>
          </cell>
          <cell r="D591" t="str">
            <v>Прочие, всего</v>
          </cell>
          <cell r="E591" t="str">
            <v>051-1001683</v>
          </cell>
          <cell r="F591" t="str">
            <v/>
          </cell>
          <cell r="G591" t="str">
            <v/>
          </cell>
          <cell r="H591" t="str">
            <v/>
          </cell>
          <cell r="I591">
            <v>0</v>
          </cell>
          <cell r="J591">
            <v>0</v>
          </cell>
          <cell r="K591">
            <v>14.58</v>
          </cell>
          <cell r="L591">
            <v>14.58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9</v>
          </cell>
          <cell r="Y591">
            <v>0</v>
          </cell>
          <cell r="Z591">
            <v>31.6</v>
          </cell>
          <cell r="AA591">
            <v>31.6</v>
          </cell>
          <cell r="AB591">
            <v>6.1</v>
          </cell>
          <cell r="AC591">
            <v>2.65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</row>
        <row r="592">
          <cell r="C592" t="str">
            <v>1.103.2</v>
          </cell>
          <cell r="D592" t="str">
            <v>Проектные работы ПД/ПД, РД</v>
          </cell>
          <cell r="E592" t="str">
            <v>051-1001683</v>
          </cell>
          <cell r="F592" t="str">
            <v/>
          </cell>
          <cell r="G592" t="str">
            <v/>
          </cell>
          <cell r="H592" t="str">
            <v/>
          </cell>
          <cell r="I592">
            <v>0</v>
          </cell>
          <cell r="J592">
            <v>0</v>
          </cell>
          <cell r="K592">
            <v>14.05</v>
          </cell>
          <cell r="L592">
            <v>14.05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9</v>
          </cell>
          <cell r="Y592">
            <v>0</v>
          </cell>
          <cell r="Z592">
            <v>31.07</v>
          </cell>
          <cell r="AA592">
            <v>31.07</v>
          </cell>
          <cell r="AB592">
            <v>6.1</v>
          </cell>
          <cell r="AC592">
            <v>2.65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</row>
        <row r="593">
          <cell r="C593" t="str">
            <v>1.103.3</v>
          </cell>
          <cell r="D593" t="str">
            <v>Услуги Заказчика</v>
          </cell>
          <cell r="E593" t="str">
            <v>051-1001683</v>
          </cell>
          <cell r="F593" t="str">
            <v/>
          </cell>
          <cell r="G593" t="str">
            <v/>
          </cell>
          <cell r="H593" t="str">
            <v/>
          </cell>
          <cell r="I593">
            <v>0</v>
          </cell>
          <cell r="J593">
            <v>0</v>
          </cell>
          <cell r="K593">
            <v>0.53</v>
          </cell>
          <cell r="L593">
            <v>0.53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0.53</v>
          </cell>
          <cell r="AA593">
            <v>0.53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</row>
        <row r="594">
          <cell r="C594" t="str">
            <v>1.104</v>
          </cell>
          <cell r="D594" t="str">
            <v>Реконструкция системы связи газопроводов Уренгой-Ужгород</v>
          </cell>
          <cell r="E594" t="str">
            <v>051-1001766</v>
          </cell>
          <cell r="F594" t="str">
            <v/>
          </cell>
          <cell r="G594" t="str">
            <v/>
          </cell>
          <cell r="H594" t="str">
            <v>Прочие</v>
          </cell>
          <cell r="I594">
            <v>0</v>
          </cell>
          <cell r="J594">
            <v>0</v>
          </cell>
          <cell r="K594">
            <v>41.51</v>
          </cell>
          <cell r="L594">
            <v>41.51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41.51</v>
          </cell>
          <cell r="AA594">
            <v>41.51</v>
          </cell>
          <cell r="AB594">
            <v>37.36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</row>
        <row r="595">
          <cell r="C595" t="str">
            <v>1.104.1</v>
          </cell>
          <cell r="D595" t="str">
            <v>Прочие, всего</v>
          </cell>
          <cell r="E595" t="str">
            <v>051-1001766</v>
          </cell>
          <cell r="F595" t="str">
            <v/>
          </cell>
          <cell r="G595" t="str">
            <v/>
          </cell>
          <cell r="H595" t="str">
            <v/>
          </cell>
          <cell r="I595">
            <v>0</v>
          </cell>
          <cell r="J595">
            <v>0</v>
          </cell>
          <cell r="K595">
            <v>41.51</v>
          </cell>
          <cell r="L595">
            <v>41.51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41.51</v>
          </cell>
          <cell r="AA595">
            <v>41.51</v>
          </cell>
          <cell r="AB595">
            <v>37.36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</row>
        <row r="596">
          <cell r="C596" t="str">
            <v>1.104.2</v>
          </cell>
          <cell r="D596" t="str">
            <v>Проектные работы ПД/ПД, РД</v>
          </cell>
          <cell r="E596" t="str">
            <v>051-1001766</v>
          </cell>
          <cell r="F596" t="str">
            <v/>
          </cell>
          <cell r="G596" t="str">
            <v/>
          </cell>
          <cell r="H596" t="str">
            <v/>
          </cell>
          <cell r="I596">
            <v>0</v>
          </cell>
          <cell r="J596">
            <v>0</v>
          </cell>
          <cell r="K596">
            <v>40</v>
          </cell>
          <cell r="L596">
            <v>40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41.36</v>
          </cell>
          <cell r="AA596">
            <v>41.36</v>
          </cell>
          <cell r="AB596">
            <v>37.36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</row>
        <row r="597">
          <cell r="C597" t="str">
            <v>1.104.3</v>
          </cell>
          <cell r="D597" t="str">
            <v>Услуги Заказчика</v>
          </cell>
          <cell r="E597" t="str">
            <v>051-1001766</v>
          </cell>
          <cell r="F597" t="str">
            <v/>
          </cell>
          <cell r="G597" t="str">
            <v/>
          </cell>
          <cell r="H597" t="str">
            <v/>
          </cell>
          <cell r="I597">
            <v>0</v>
          </cell>
          <cell r="J597">
            <v>0</v>
          </cell>
          <cell r="K597">
            <v>1.51</v>
          </cell>
          <cell r="L597">
            <v>1.51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0.15</v>
          </cell>
          <cell r="AA597">
            <v>0.15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</row>
        <row r="598">
          <cell r="C598" t="str">
            <v>1.105</v>
          </cell>
          <cell r="D598" t="str">
            <v>Газопровод-отвод и ГРС Митино</v>
          </cell>
          <cell r="E598" t="str">
            <v>051-1001780</v>
          </cell>
          <cell r="F598" t="str">
            <v/>
          </cell>
          <cell r="G598" t="str">
            <v/>
          </cell>
          <cell r="H598" t="str">
            <v>Транспорт газа</v>
          </cell>
          <cell r="I598">
            <v>0</v>
          </cell>
          <cell r="J598">
            <v>0</v>
          </cell>
          <cell r="K598">
            <v>42.44</v>
          </cell>
          <cell r="L598">
            <v>42.44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1.7344584999999999</v>
          </cell>
          <cell r="Z598">
            <v>41.65</v>
          </cell>
          <cell r="AA598">
            <v>41.65</v>
          </cell>
          <cell r="AB598">
            <v>26.66</v>
          </cell>
          <cell r="AC598">
            <v>0</v>
          </cell>
          <cell r="AD598">
            <v>20.6744585</v>
          </cell>
          <cell r="AE598">
            <v>1.7344584999999999</v>
          </cell>
          <cell r="AF598">
            <v>0</v>
          </cell>
          <cell r="AG598">
            <v>18.940000000000001</v>
          </cell>
          <cell r="AH598">
            <v>0</v>
          </cell>
          <cell r="AI598">
            <v>49.638555822000001</v>
          </cell>
        </row>
        <row r="599">
          <cell r="C599" t="str">
            <v>1.105.1</v>
          </cell>
          <cell r="D599" t="str">
            <v>Прочие, всего</v>
          </cell>
          <cell r="E599" t="str">
            <v>051-1001780</v>
          </cell>
          <cell r="F599" t="str">
            <v/>
          </cell>
          <cell r="G599" t="str">
            <v/>
          </cell>
          <cell r="H599" t="str">
            <v/>
          </cell>
          <cell r="I599">
            <v>0</v>
          </cell>
          <cell r="J599">
            <v>0</v>
          </cell>
          <cell r="K599">
            <v>42.44</v>
          </cell>
          <cell r="L599">
            <v>42.44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1.7344584999999999</v>
          </cell>
          <cell r="Z599">
            <v>41.65</v>
          </cell>
          <cell r="AA599">
            <v>41.65</v>
          </cell>
          <cell r="AB599">
            <v>26.66</v>
          </cell>
          <cell r="AC599">
            <v>0</v>
          </cell>
          <cell r="AD599">
            <v>20.6744585</v>
          </cell>
          <cell r="AE599">
            <v>1.7344584999999999</v>
          </cell>
          <cell r="AF599">
            <v>0</v>
          </cell>
          <cell r="AG599">
            <v>18.940000000000001</v>
          </cell>
          <cell r="AH599">
            <v>0</v>
          </cell>
          <cell r="AI599">
            <v>49.638555822000001</v>
          </cell>
        </row>
        <row r="600">
          <cell r="C600" t="str">
            <v>1.105.2</v>
          </cell>
          <cell r="D600" t="str">
            <v>Проектные работы ПД/ПД, РД</v>
          </cell>
          <cell r="E600" t="str">
            <v>051-1001780</v>
          </cell>
          <cell r="F600" t="str">
            <v/>
          </cell>
          <cell r="G600" t="str">
            <v/>
          </cell>
          <cell r="H600" t="str">
            <v/>
          </cell>
          <cell r="I600">
            <v>0</v>
          </cell>
          <cell r="J600">
            <v>0</v>
          </cell>
          <cell r="K600">
            <v>37.89</v>
          </cell>
          <cell r="L600">
            <v>37.89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1.6362816</v>
          </cell>
          <cell r="Z600">
            <v>37.96</v>
          </cell>
          <cell r="AA600">
            <v>37.96</v>
          </cell>
          <cell r="AB600">
            <v>23.66</v>
          </cell>
          <cell r="AC600">
            <v>0</v>
          </cell>
          <cell r="AD600">
            <v>20.576281600000002</v>
          </cell>
          <cell r="AE600">
            <v>1.6362816</v>
          </cell>
          <cell r="AF600">
            <v>0</v>
          </cell>
          <cell r="AG600">
            <v>18.940000000000001</v>
          </cell>
          <cell r="AH600">
            <v>0</v>
          </cell>
          <cell r="AI600">
            <v>54.205167545000002</v>
          </cell>
        </row>
        <row r="601">
          <cell r="C601" t="str">
            <v>1.105.3</v>
          </cell>
          <cell r="D601" t="str">
            <v>Экспертиза (ПИР)</v>
          </cell>
          <cell r="E601" t="str">
            <v>051-1001780</v>
          </cell>
          <cell r="F601" t="str">
            <v/>
          </cell>
          <cell r="G601" t="str">
            <v/>
          </cell>
          <cell r="H601" t="str">
            <v/>
          </cell>
          <cell r="I601">
            <v>0</v>
          </cell>
          <cell r="J601">
            <v>0</v>
          </cell>
          <cell r="K601">
            <v>3</v>
          </cell>
          <cell r="L601">
            <v>3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3</v>
          </cell>
          <cell r="AA601">
            <v>3</v>
          </cell>
          <cell r="AB601">
            <v>3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</row>
        <row r="602">
          <cell r="C602" t="str">
            <v>1.105.4</v>
          </cell>
          <cell r="D602" t="str">
            <v>Услуги Заказчика</v>
          </cell>
          <cell r="E602" t="str">
            <v>051-1001780</v>
          </cell>
          <cell r="F602" t="str">
            <v/>
          </cell>
          <cell r="G602" t="str">
            <v/>
          </cell>
          <cell r="H602" t="str">
            <v/>
          </cell>
          <cell r="I602">
            <v>0</v>
          </cell>
          <cell r="J602">
            <v>0</v>
          </cell>
          <cell r="K602">
            <v>1.55</v>
          </cell>
          <cell r="L602">
            <v>1.55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9.8176899999999998E-2</v>
          </cell>
          <cell r="Z602">
            <v>0.69</v>
          </cell>
          <cell r="AA602">
            <v>0.69</v>
          </cell>
          <cell r="AB602">
            <v>0</v>
          </cell>
          <cell r="AC602">
            <v>0</v>
          </cell>
          <cell r="AD602">
            <v>9.8176899999999998E-2</v>
          </cell>
          <cell r="AE602">
            <v>9.8176899999999998E-2</v>
          </cell>
          <cell r="AF602">
            <v>0</v>
          </cell>
          <cell r="AG602">
            <v>0</v>
          </cell>
          <cell r="AH602">
            <v>0</v>
          </cell>
          <cell r="AI602">
            <v>14.228536232</v>
          </cell>
        </row>
        <row r="603">
          <cell r="C603" t="str">
            <v>1.106</v>
          </cell>
          <cell r="D603" t="str">
            <v>Реконструкция КГМО-1 на участке КС "Яхрома"-отвод на КРП-14</v>
          </cell>
          <cell r="E603" t="str">
            <v>051-1001793</v>
          </cell>
          <cell r="F603" t="str">
            <v/>
          </cell>
          <cell r="G603" t="str">
            <v/>
          </cell>
          <cell r="H603" t="str">
            <v>Транспорт газа</v>
          </cell>
          <cell r="I603">
            <v>0</v>
          </cell>
          <cell r="J603">
            <v>0</v>
          </cell>
          <cell r="K603">
            <v>2.4700000000000002</v>
          </cell>
          <cell r="L603">
            <v>2.4700000000000002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5.3673166099999996</v>
          </cell>
          <cell r="Z603">
            <v>8.8000000000000007</v>
          </cell>
          <cell r="AA603">
            <v>8.8000000000000007</v>
          </cell>
          <cell r="AB603">
            <v>0</v>
          </cell>
          <cell r="AC603">
            <v>0</v>
          </cell>
          <cell r="AD603">
            <v>5.3673166099999996</v>
          </cell>
          <cell r="AE603">
            <v>5.3673166099999996</v>
          </cell>
          <cell r="AF603">
            <v>0</v>
          </cell>
          <cell r="AG603">
            <v>0</v>
          </cell>
          <cell r="AH603">
            <v>0</v>
          </cell>
          <cell r="AI603">
            <v>60.992234205000003</v>
          </cell>
        </row>
        <row r="604">
          <cell r="C604" t="str">
            <v>1.106.1</v>
          </cell>
          <cell r="D604" t="str">
            <v>Прочие, всего</v>
          </cell>
          <cell r="E604" t="str">
            <v>051-1001793</v>
          </cell>
          <cell r="F604" t="str">
            <v/>
          </cell>
          <cell r="G604" t="str">
            <v/>
          </cell>
          <cell r="H604" t="str">
            <v/>
          </cell>
          <cell r="I604">
            <v>0</v>
          </cell>
          <cell r="J604">
            <v>0</v>
          </cell>
          <cell r="K604">
            <v>2.4700000000000002</v>
          </cell>
          <cell r="L604">
            <v>2.4700000000000002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5.3673166099999996</v>
          </cell>
          <cell r="Z604">
            <v>8.8000000000000007</v>
          </cell>
          <cell r="AA604">
            <v>8.8000000000000007</v>
          </cell>
          <cell r="AB604">
            <v>0</v>
          </cell>
          <cell r="AC604">
            <v>0</v>
          </cell>
          <cell r="AD604">
            <v>5.3673166099999996</v>
          </cell>
          <cell r="AE604">
            <v>5.3673166099999996</v>
          </cell>
          <cell r="AF604">
            <v>0</v>
          </cell>
          <cell r="AG604">
            <v>0</v>
          </cell>
          <cell r="AH604">
            <v>0</v>
          </cell>
          <cell r="AI604">
            <v>60.992234205000003</v>
          </cell>
        </row>
        <row r="605">
          <cell r="C605" t="str">
            <v>1.106.2</v>
          </cell>
          <cell r="D605" t="str">
            <v>Проектные работы ПД/ПД, РД</v>
          </cell>
          <cell r="E605" t="str">
            <v>051-1001793</v>
          </cell>
          <cell r="F605" t="str">
            <v/>
          </cell>
          <cell r="G605" t="str">
            <v/>
          </cell>
          <cell r="H605" t="str">
            <v/>
          </cell>
          <cell r="I605">
            <v>0</v>
          </cell>
          <cell r="J605">
            <v>0</v>
          </cell>
          <cell r="K605">
            <v>2.38</v>
          </cell>
          <cell r="L605">
            <v>2.38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4.7738229099999998</v>
          </cell>
          <cell r="Z605">
            <v>5.74</v>
          </cell>
          <cell r="AA605">
            <v>5.74</v>
          </cell>
          <cell r="AB605">
            <v>0</v>
          </cell>
          <cell r="AC605">
            <v>0</v>
          </cell>
          <cell r="AD605">
            <v>4.7738229099999998</v>
          </cell>
          <cell r="AE605">
            <v>4.7738229099999998</v>
          </cell>
          <cell r="AF605">
            <v>0</v>
          </cell>
          <cell r="AG605">
            <v>0</v>
          </cell>
          <cell r="AH605">
            <v>0</v>
          </cell>
          <cell r="AI605">
            <v>83.167646516000005</v>
          </cell>
        </row>
        <row r="606">
          <cell r="C606" t="str">
            <v>1.106.3</v>
          </cell>
          <cell r="D606" t="str">
            <v>Услуги Заказчика</v>
          </cell>
          <cell r="E606" t="str">
            <v>051-1001793</v>
          </cell>
          <cell r="F606" t="str">
            <v/>
          </cell>
          <cell r="G606" t="str">
            <v/>
          </cell>
          <cell r="H606" t="str">
            <v/>
          </cell>
          <cell r="I606">
            <v>0</v>
          </cell>
          <cell r="J606">
            <v>0</v>
          </cell>
          <cell r="K606">
            <v>0.09</v>
          </cell>
          <cell r="L606">
            <v>0.09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0.59349370000000001</v>
          </cell>
          <cell r="Z606">
            <v>3.06</v>
          </cell>
          <cell r="AA606">
            <v>3.06</v>
          </cell>
          <cell r="AB606">
            <v>0</v>
          </cell>
          <cell r="AC606">
            <v>0</v>
          </cell>
          <cell r="AD606">
            <v>0.59349370000000001</v>
          </cell>
          <cell r="AE606">
            <v>0.59349370000000001</v>
          </cell>
          <cell r="AF606">
            <v>0</v>
          </cell>
          <cell r="AG606">
            <v>0</v>
          </cell>
          <cell r="AH606">
            <v>0</v>
          </cell>
          <cell r="AI606">
            <v>19.395218954000001</v>
          </cell>
        </row>
        <row r="607">
          <cell r="C607" t="str">
            <v>1.107</v>
          </cell>
          <cell r="D607" t="str">
            <v>Реконструкция ЗРУ-10 кВ КС-21А, КС-21 Сергиевского ЛПУМГ</v>
          </cell>
          <cell r="E607" t="str">
            <v>051-1001824</v>
          </cell>
          <cell r="F607" t="str">
            <v/>
          </cell>
          <cell r="G607" t="str">
            <v/>
          </cell>
          <cell r="H607" t="str">
            <v>Транспорт газа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0.19598945000000001</v>
          </cell>
          <cell r="Z607">
            <v>3.5</v>
          </cell>
          <cell r="AA607">
            <v>3.5</v>
          </cell>
          <cell r="AB607">
            <v>0</v>
          </cell>
          <cell r="AC607">
            <v>0</v>
          </cell>
          <cell r="AD607">
            <v>0.19598945000000001</v>
          </cell>
          <cell r="AE607">
            <v>0.19598945000000001</v>
          </cell>
          <cell r="AF607">
            <v>0</v>
          </cell>
          <cell r="AG607">
            <v>0</v>
          </cell>
          <cell r="AH607">
            <v>0</v>
          </cell>
          <cell r="AI607">
            <v>5.5996985710000002</v>
          </cell>
        </row>
        <row r="608">
          <cell r="C608" t="str">
            <v>1.107.1</v>
          </cell>
          <cell r="D608" t="str">
            <v>Прочие, всего</v>
          </cell>
          <cell r="E608" t="str">
            <v>051-1001824</v>
          </cell>
          <cell r="F608" t="str">
            <v/>
          </cell>
          <cell r="G608" t="str">
            <v/>
          </cell>
          <cell r="H608" t="str">
            <v/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0.19598945000000001</v>
          </cell>
          <cell r="Z608">
            <v>3.5</v>
          </cell>
          <cell r="AA608">
            <v>3.5</v>
          </cell>
          <cell r="AB608">
            <v>0</v>
          </cell>
          <cell r="AC608">
            <v>0</v>
          </cell>
          <cell r="AD608">
            <v>0.19598945000000001</v>
          </cell>
          <cell r="AE608">
            <v>0.19598945000000001</v>
          </cell>
          <cell r="AF608">
            <v>0</v>
          </cell>
          <cell r="AG608">
            <v>0</v>
          </cell>
          <cell r="AH608">
            <v>0</v>
          </cell>
          <cell r="AI608">
            <v>5.5996985710000002</v>
          </cell>
        </row>
        <row r="609">
          <cell r="C609" t="str">
            <v>1.107.2</v>
          </cell>
          <cell r="D609" t="str">
            <v>Проектные работы ПД/ПД, РД</v>
          </cell>
          <cell r="E609" t="str">
            <v>051-1001824</v>
          </cell>
          <cell r="F609" t="str">
            <v/>
          </cell>
          <cell r="G609" t="str">
            <v/>
          </cell>
          <cell r="H609" t="str">
            <v/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0.18481907</v>
          </cell>
          <cell r="Z609">
            <v>3.49</v>
          </cell>
          <cell r="AA609">
            <v>3.49</v>
          </cell>
          <cell r="AB609">
            <v>0</v>
          </cell>
          <cell r="AC609">
            <v>0</v>
          </cell>
          <cell r="AD609">
            <v>0.18481907</v>
          </cell>
          <cell r="AE609">
            <v>0.18481907</v>
          </cell>
          <cell r="AF609">
            <v>0</v>
          </cell>
          <cell r="AG609">
            <v>0</v>
          </cell>
          <cell r="AH609">
            <v>0</v>
          </cell>
          <cell r="AI609">
            <v>5.2956753580000004</v>
          </cell>
        </row>
        <row r="610">
          <cell r="C610" t="str">
            <v>1.107.3</v>
          </cell>
          <cell r="D610" t="str">
            <v>Услуги Заказчика</v>
          </cell>
          <cell r="E610" t="str">
            <v>051-1001824</v>
          </cell>
          <cell r="F610" t="str">
            <v/>
          </cell>
          <cell r="G610" t="str">
            <v/>
          </cell>
          <cell r="H610" t="str">
            <v/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1.1170380000000001E-2</v>
          </cell>
          <cell r="Z610">
            <v>0.01</v>
          </cell>
          <cell r="AA610">
            <v>0.01</v>
          </cell>
          <cell r="AB610">
            <v>0</v>
          </cell>
          <cell r="AC610">
            <v>0</v>
          </cell>
          <cell r="AD610">
            <v>1.1170380000000001E-2</v>
          </cell>
          <cell r="AE610">
            <v>1.1170380000000001E-2</v>
          </cell>
          <cell r="AF610">
            <v>0</v>
          </cell>
          <cell r="AG610">
            <v>0</v>
          </cell>
          <cell r="AH610">
            <v>0</v>
          </cell>
          <cell r="AI610">
            <v>111.7038</v>
          </cell>
        </row>
        <row r="611">
          <cell r="C611" t="str">
            <v>1.108</v>
          </cell>
          <cell r="D611" t="str">
            <v>Техперевооружение I очереди Оренбургского ГПЗ</v>
          </cell>
          <cell r="E611" t="str">
            <v>051-1001829</v>
          </cell>
          <cell r="F611" t="str">
            <v/>
          </cell>
          <cell r="G611" t="str">
            <v/>
          </cell>
          <cell r="H611" t="str">
            <v>Переработка</v>
          </cell>
          <cell r="I611">
            <v>0</v>
          </cell>
          <cell r="J611">
            <v>0</v>
          </cell>
          <cell r="K611">
            <v>119.24</v>
          </cell>
          <cell r="L611">
            <v>119.24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</row>
        <row r="612">
          <cell r="C612" t="str">
            <v>1.108.1</v>
          </cell>
          <cell r="D612" t="str">
            <v>Прочие, всего</v>
          </cell>
          <cell r="E612" t="str">
            <v>051-1001829</v>
          </cell>
          <cell r="F612" t="str">
            <v/>
          </cell>
          <cell r="G612" t="str">
            <v/>
          </cell>
          <cell r="H612" t="str">
            <v/>
          </cell>
          <cell r="I612">
            <v>0</v>
          </cell>
          <cell r="J612">
            <v>0</v>
          </cell>
          <cell r="K612">
            <v>119.24</v>
          </cell>
          <cell r="L612">
            <v>119.24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</row>
        <row r="613">
          <cell r="C613" t="str">
            <v>1.108.2</v>
          </cell>
          <cell r="D613" t="str">
            <v>Проектные работы ПД/ПД, РД</v>
          </cell>
          <cell r="E613" t="str">
            <v>051-1001829</v>
          </cell>
          <cell r="F613" t="str">
            <v/>
          </cell>
          <cell r="G613" t="str">
            <v/>
          </cell>
          <cell r="H613" t="str">
            <v/>
          </cell>
          <cell r="I613">
            <v>0</v>
          </cell>
          <cell r="J613">
            <v>0</v>
          </cell>
          <cell r="K613">
            <v>110.26</v>
          </cell>
          <cell r="L613">
            <v>110.26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</row>
        <row r="614">
          <cell r="C614" t="str">
            <v>1.108.3</v>
          </cell>
          <cell r="D614" t="str">
            <v>Экспертиза (ПИР)</v>
          </cell>
          <cell r="E614" t="str">
            <v>051-1001829</v>
          </cell>
          <cell r="F614" t="str">
            <v/>
          </cell>
          <cell r="G614" t="str">
            <v/>
          </cell>
          <cell r="H614" t="str">
            <v/>
          </cell>
          <cell r="I614">
            <v>0</v>
          </cell>
          <cell r="J614">
            <v>0</v>
          </cell>
          <cell r="K614">
            <v>4.34</v>
          </cell>
          <cell r="L614">
            <v>4.34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</row>
        <row r="615">
          <cell r="C615" t="str">
            <v>1.108.4</v>
          </cell>
          <cell r="D615" t="str">
            <v>Услуги Заказчика</v>
          </cell>
          <cell r="E615" t="str">
            <v>051-1001829</v>
          </cell>
          <cell r="F615" t="str">
            <v/>
          </cell>
          <cell r="G615" t="str">
            <v/>
          </cell>
          <cell r="H615" t="str">
            <v/>
          </cell>
          <cell r="I615">
            <v>0</v>
          </cell>
          <cell r="J615">
            <v>0</v>
          </cell>
          <cell r="K615">
            <v>4.6399999999999997</v>
          </cell>
          <cell r="L615">
            <v>4.6399999999999997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</row>
        <row r="616">
          <cell r="C616" t="str">
            <v>1.109</v>
          </cell>
          <cell r="D616" t="str">
            <v>Реконструкция ГРС "Новошахтинск"</v>
          </cell>
          <cell r="E616" t="str">
            <v>051-1001888</v>
          </cell>
          <cell r="F616" t="str">
            <v/>
          </cell>
          <cell r="G616" t="str">
            <v/>
          </cell>
          <cell r="H616" t="str">
            <v>Транспорт газа</v>
          </cell>
          <cell r="I616">
            <v>0</v>
          </cell>
          <cell r="J616">
            <v>0</v>
          </cell>
          <cell r="K616">
            <v>15.57</v>
          </cell>
          <cell r="L616">
            <v>15.57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</row>
        <row r="617">
          <cell r="C617" t="str">
            <v>1.109.1</v>
          </cell>
          <cell r="D617" t="str">
            <v>Прочие, всего</v>
          </cell>
          <cell r="E617" t="str">
            <v>051-1001888</v>
          </cell>
          <cell r="F617" t="str">
            <v/>
          </cell>
          <cell r="G617" t="str">
            <v/>
          </cell>
          <cell r="H617" t="str">
            <v/>
          </cell>
          <cell r="I617">
            <v>0</v>
          </cell>
          <cell r="J617">
            <v>0</v>
          </cell>
          <cell r="K617">
            <v>15.57</v>
          </cell>
          <cell r="L617">
            <v>15.57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</row>
        <row r="618">
          <cell r="C618" t="str">
            <v>1.109.2</v>
          </cell>
          <cell r="D618" t="str">
            <v>Проектные работы ПД/ПД, РД</v>
          </cell>
          <cell r="E618" t="str">
            <v>051-1001888</v>
          </cell>
          <cell r="F618" t="str">
            <v/>
          </cell>
          <cell r="G618" t="str">
            <v/>
          </cell>
          <cell r="H618" t="str">
            <v/>
          </cell>
          <cell r="I618">
            <v>0</v>
          </cell>
          <cell r="J618">
            <v>0</v>
          </cell>
          <cell r="K618">
            <v>15</v>
          </cell>
          <cell r="L618">
            <v>15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</row>
        <row r="619">
          <cell r="C619" t="str">
            <v>1.109.3</v>
          </cell>
          <cell r="D619" t="str">
            <v>Услуги Заказчика</v>
          </cell>
          <cell r="E619" t="str">
            <v>051-1001888</v>
          </cell>
          <cell r="F619" t="str">
            <v/>
          </cell>
          <cell r="G619" t="str">
            <v/>
          </cell>
          <cell r="H619" t="str">
            <v/>
          </cell>
          <cell r="I619">
            <v>0</v>
          </cell>
          <cell r="J619">
            <v>0</v>
          </cell>
          <cell r="K619">
            <v>0.56999999999999995</v>
          </cell>
          <cell r="L619">
            <v>0.56999999999999995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</row>
        <row r="620">
          <cell r="C620" t="str">
            <v>1.110</v>
          </cell>
          <cell r="D620" t="str">
            <v>Реконструкция ГРС "Ясногорск"</v>
          </cell>
          <cell r="E620" t="str">
            <v>051-1001893</v>
          </cell>
          <cell r="F620" t="str">
            <v/>
          </cell>
          <cell r="G620" t="str">
            <v/>
          </cell>
          <cell r="H620" t="str">
            <v>Транспорт газа</v>
          </cell>
          <cell r="I620">
            <v>0</v>
          </cell>
          <cell r="J620">
            <v>0</v>
          </cell>
          <cell r="K620">
            <v>6.46</v>
          </cell>
          <cell r="L620">
            <v>6.46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</row>
        <row r="621">
          <cell r="C621" t="str">
            <v>1.110.1</v>
          </cell>
          <cell r="D621" t="str">
            <v>Прочие, всего</v>
          </cell>
          <cell r="E621" t="str">
            <v>051-1001893</v>
          </cell>
          <cell r="F621" t="str">
            <v/>
          </cell>
          <cell r="G621" t="str">
            <v/>
          </cell>
          <cell r="H621" t="str">
            <v/>
          </cell>
          <cell r="I621">
            <v>0</v>
          </cell>
          <cell r="J621">
            <v>0</v>
          </cell>
          <cell r="K621">
            <v>6.46</v>
          </cell>
          <cell r="L621">
            <v>6.46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</row>
        <row r="622">
          <cell r="C622" t="str">
            <v>1.110.2</v>
          </cell>
          <cell r="D622" t="str">
            <v>Проектные работы ПД/ПД, РД</v>
          </cell>
          <cell r="E622" t="str">
            <v>051-1001893</v>
          </cell>
          <cell r="F622" t="str">
            <v/>
          </cell>
          <cell r="G622" t="str">
            <v/>
          </cell>
          <cell r="H622" t="str">
            <v/>
          </cell>
          <cell r="I622">
            <v>0</v>
          </cell>
          <cell r="J622">
            <v>0</v>
          </cell>
          <cell r="K622">
            <v>1.88</v>
          </cell>
          <cell r="L622">
            <v>1.88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</row>
        <row r="623">
          <cell r="C623" t="str">
            <v>1.110.3</v>
          </cell>
          <cell r="D623" t="str">
            <v>Экспертиза (ПИР)</v>
          </cell>
          <cell r="E623" t="str">
            <v>051-1001893</v>
          </cell>
          <cell r="F623" t="str">
            <v/>
          </cell>
          <cell r="G623" t="str">
            <v/>
          </cell>
          <cell r="H623" t="str">
            <v/>
          </cell>
          <cell r="I623">
            <v>0</v>
          </cell>
          <cell r="J623">
            <v>0</v>
          </cell>
          <cell r="K623">
            <v>4.34</v>
          </cell>
          <cell r="L623">
            <v>4.34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</row>
        <row r="624">
          <cell r="C624" t="str">
            <v>1.110.4</v>
          </cell>
          <cell r="D624" t="str">
            <v>Услуги Заказчика</v>
          </cell>
          <cell r="E624" t="str">
            <v>051-1001893</v>
          </cell>
          <cell r="F624" t="str">
            <v/>
          </cell>
          <cell r="G624" t="str">
            <v/>
          </cell>
          <cell r="H624" t="str">
            <v/>
          </cell>
          <cell r="I624">
            <v>0</v>
          </cell>
          <cell r="J624">
            <v>0</v>
          </cell>
          <cell r="K624">
            <v>0.24</v>
          </cell>
          <cell r="L624">
            <v>0.24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</row>
        <row r="625">
          <cell r="C625" t="str">
            <v>1.111</v>
          </cell>
          <cell r="D625" t="str">
            <v>Реконструкция ГРС Северо-Задонская</v>
          </cell>
          <cell r="E625" t="str">
            <v>051-1001894</v>
          </cell>
          <cell r="F625" t="str">
            <v/>
          </cell>
          <cell r="G625" t="str">
            <v/>
          </cell>
          <cell r="H625" t="str">
            <v>Транспорт газа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1.65443261</v>
          </cell>
          <cell r="Z625">
            <v>1.66</v>
          </cell>
          <cell r="AA625">
            <v>1.66</v>
          </cell>
          <cell r="AB625">
            <v>0</v>
          </cell>
          <cell r="AC625">
            <v>0</v>
          </cell>
          <cell r="AD625">
            <v>1.65443261</v>
          </cell>
          <cell r="AE625">
            <v>1.65443261</v>
          </cell>
          <cell r="AF625">
            <v>0</v>
          </cell>
          <cell r="AG625">
            <v>0</v>
          </cell>
          <cell r="AH625">
            <v>0</v>
          </cell>
          <cell r="AI625">
            <v>99.664615060000003</v>
          </cell>
        </row>
        <row r="626">
          <cell r="C626" t="str">
            <v>1.111.1</v>
          </cell>
          <cell r="D626" t="str">
            <v>Прочие, всего</v>
          </cell>
          <cell r="E626" t="str">
            <v>051-1001894</v>
          </cell>
          <cell r="F626" t="str">
            <v/>
          </cell>
          <cell r="G626" t="str">
            <v/>
          </cell>
          <cell r="H626" t="str">
            <v/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1.65443261</v>
          </cell>
          <cell r="Z626">
            <v>1.66</v>
          </cell>
          <cell r="AA626">
            <v>1.66</v>
          </cell>
          <cell r="AB626">
            <v>0</v>
          </cell>
          <cell r="AC626">
            <v>0</v>
          </cell>
          <cell r="AD626">
            <v>1.65443261</v>
          </cell>
          <cell r="AE626">
            <v>1.65443261</v>
          </cell>
          <cell r="AF626">
            <v>0</v>
          </cell>
          <cell r="AG626">
            <v>0</v>
          </cell>
          <cell r="AH626">
            <v>0</v>
          </cell>
          <cell r="AI626">
            <v>99.664615060000003</v>
          </cell>
        </row>
        <row r="627">
          <cell r="C627" t="str">
            <v>1.111.2</v>
          </cell>
          <cell r="D627" t="str">
            <v>Проектные работы ПД/ПД, РД</v>
          </cell>
          <cell r="E627" t="str">
            <v>051-1001894</v>
          </cell>
          <cell r="F627" t="str">
            <v/>
          </cell>
          <cell r="G627" t="str">
            <v/>
          </cell>
          <cell r="H627" t="str">
            <v/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1.5547679999999999</v>
          </cell>
          <cell r="Z627">
            <v>1.56</v>
          </cell>
          <cell r="AA627">
            <v>1.56</v>
          </cell>
          <cell r="AB627">
            <v>0</v>
          </cell>
          <cell r="AC627">
            <v>0</v>
          </cell>
          <cell r="AD627">
            <v>1.5547679999999999</v>
          </cell>
          <cell r="AE627">
            <v>1.5547679999999999</v>
          </cell>
          <cell r="AF627">
            <v>0</v>
          </cell>
          <cell r="AG627">
            <v>0</v>
          </cell>
          <cell r="AH627">
            <v>0</v>
          </cell>
          <cell r="AI627">
            <v>99.664615385000005</v>
          </cell>
        </row>
        <row r="628">
          <cell r="C628" t="str">
            <v>1.111.3</v>
          </cell>
          <cell r="D628" t="str">
            <v>Услуги Заказчика</v>
          </cell>
          <cell r="E628" t="str">
            <v>051-1001894</v>
          </cell>
          <cell r="F628" t="str">
            <v/>
          </cell>
          <cell r="G628" t="str">
            <v/>
          </cell>
          <cell r="H628" t="str">
            <v/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9.9664610000000001E-2</v>
          </cell>
          <cell r="Z628">
            <v>0.1</v>
          </cell>
          <cell r="AA628">
            <v>0.1</v>
          </cell>
          <cell r="AB628">
            <v>0</v>
          </cell>
          <cell r="AC628">
            <v>0</v>
          </cell>
          <cell r="AD628">
            <v>9.9664610000000001E-2</v>
          </cell>
          <cell r="AE628">
            <v>9.9664610000000001E-2</v>
          </cell>
          <cell r="AF628">
            <v>0</v>
          </cell>
          <cell r="AG628">
            <v>0</v>
          </cell>
          <cell r="AH628">
            <v>0</v>
          </cell>
          <cell r="AI628">
            <v>99.664609999999996</v>
          </cell>
        </row>
        <row r="629">
          <cell r="C629" t="str">
            <v>1.112</v>
          </cell>
          <cell r="D629" t="str">
            <v>Защитные сооружения гражданской обороны ООО "Газпром трансгаз Нижний Новгород"</v>
          </cell>
          <cell r="E629" t="str">
            <v>051-1001917</v>
          </cell>
          <cell r="F629" t="str">
            <v/>
          </cell>
          <cell r="G629" t="str">
            <v/>
          </cell>
          <cell r="H629" t="str">
            <v>Прочие</v>
          </cell>
          <cell r="I629">
            <v>0</v>
          </cell>
          <cell r="J629">
            <v>0</v>
          </cell>
          <cell r="K629">
            <v>8.02</v>
          </cell>
          <cell r="L629">
            <v>8.02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0.31113324999999997</v>
          </cell>
          <cell r="Y629">
            <v>24.114654519999998</v>
          </cell>
          <cell r="Z629">
            <v>39.979999999999997</v>
          </cell>
          <cell r="AA629">
            <v>39.979999999999997</v>
          </cell>
          <cell r="AB629">
            <v>0</v>
          </cell>
          <cell r="AC629">
            <v>0</v>
          </cell>
          <cell r="AD629">
            <v>26.664654519999999</v>
          </cell>
          <cell r="AE629">
            <v>24.114654519999998</v>
          </cell>
          <cell r="AF629">
            <v>0</v>
          </cell>
          <cell r="AG629">
            <v>2.5499999999999998</v>
          </cell>
          <cell r="AH629">
            <v>0</v>
          </cell>
          <cell r="AI629">
            <v>66.694983792000002</v>
          </cell>
        </row>
        <row r="630">
          <cell r="C630" t="str">
            <v>1.112.1</v>
          </cell>
          <cell r="D630" t="str">
            <v>Прочие, всего</v>
          </cell>
          <cell r="E630" t="str">
            <v>051-1001917</v>
          </cell>
          <cell r="F630" t="str">
            <v/>
          </cell>
          <cell r="G630" t="str">
            <v/>
          </cell>
          <cell r="H630" t="str">
            <v/>
          </cell>
          <cell r="I630">
            <v>0</v>
          </cell>
          <cell r="J630">
            <v>0</v>
          </cell>
          <cell r="K630">
            <v>8.02</v>
          </cell>
          <cell r="L630">
            <v>8.02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0.31113324999999997</v>
          </cell>
          <cell r="Y630">
            <v>24.114654519999998</v>
          </cell>
          <cell r="Z630">
            <v>39.979999999999997</v>
          </cell>
          <cell r="AA630">
            <v>39.979999999999997</v>
          </cell>
          <cell r="AB630">
            <v>0</v>
          </cell>
          <cell r="AC630">
            <v>0</v>
          </cell>
          <cell r="AD630">
            <v>26.664654519999999</v>
          </cell>
          <cell r="AE630">
            <v>24.114654519999998</v>
          </cell>
          <cell r="AF630">
            <v>0</v>
          </cell>
          <cell r="AG630">
            <v>2.5499999999999998</v>
          </cell>
          <cell r="AH630">
            <v>0</v>
          </cell>
          <cell r="AI630">
            <v>66.694983792000002</v>
          </cell>
        </row>
        <row r="631">
          <cell r="C631" t="str">
            <v>1.112.2</v>
          </cell>
          <cell r="D631" t="str">
            <v>Проектные работы ПД/ПД, РД</v>
          </cell>
          <cell r="E631" t="str">
            <v>051-1001917</v>
          </cell>
          <cell r="F631" t="str">
            <v/>
          </cell>
          <cell r="G631" t="str">
            <v/>
          </cell>
          <cell r="H631" t="str">
            <v/>
          </cell>
          <cell r="I631">
            <v>0</v>
          </cell>
          <cell r="J631">
            <v>0</v>
          </cell>
          <cell r="K631">
            <v>5.73</v>
          </cell>
          <cell r="L631">
            <v>5.73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0.31113324999999997</v>
          </cell>
          <cell r="Y631">
            <v>19.994126340000001</v>
          </cell>
          <cell r="Z631">
            <v>33.57</v>
          </cell>
          <cell r="AA631">
            <v>33.57</v>
          </cell>
          <cell r="AB631">
            <v>0</v>
          </cell>
          <cell r="AC631">
            <v>0</v>
          </cell>
          <cell r="AD631">
            <v>22.544126339999998</v>
          </cell>
          <cell r="AE631">
            <v>19.994126340000001</v>
          </cell>
          <cell r="AF631">
            <v>0</v>
          </cell>
          <cell r="AG631">
            <v>2.5499999999999998</v>
          </cell>
          <cell r="AH631">
            <v>0</v>
          </cell>
          <cell r="AI631">
            <v>67.155574440999999</v>
          </cell>
        </row>
        <row r="632">
          <cell r="C632" t="str">
            <v>1.112.3</v>
          </cell>
          <cell r="D632" t="str">
            <v>Экспертиза (ПИР)</v>
          </cell>
          <cell r="E632" t="str">
            <v>051-1001917</v>
          </cell>
          <cell r="F632" t="str">
            <v/>
          </cell>
          <cell r="G632" t="str">
            <v/>
          </cell>
          <cell r="H632" t="str">
            <v/>
          </cell>
          <cell r="I632">
            <v>0</v>
          </cell>
          <cell r="J632">
            <v>0</v>
          </cell>
          <cell r="K632">
            <v>2</v>
          </cell>
          <cell r="L632">
            <v>2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2</v>
          </cell>
          <cell r="AA632">
            <v>2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</row>
        <row r="633">
          <cell r="C633" t="str">
            <v>1.112.4</v>
          </cell>
          <cell r="D633" t="str">
            <v>Услуги Заказчика</v>
          </cell>
          <cell r="E633" t="str">
            <v>051-1001917</v>
          </cell>
          <cell r="F633" t="str">
            <v/>
          </cell>
          <cell r="G633" t="str">
            <v/>
          </cell>
          <cell r="H633" t="str">
            <v/>
          </cell>
          <cell r="I633">
            <v>0</v>
          </cell>
          <cell r="J633">
            <v>0</v>
          </cell>
          <cell r="K633">
            <v>0.28999999999999998</v>
          </cell>
          <cell r="L633">
            <v>0.28999999999999998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4.12052818</v>
          </cell>
          <cell r="Z633">
            <v>4.41</v>
          </cell>
          <cell r="AA633">
            <v>4.41</v>
          </cell>
          <cell r="AB633">
            <v>0</v>
          </cell>
          <cell r="AC633">
            <v>0</v>
          </cell>
          <cell r="AD633">
            <v>4.12052818</v>
          </cell>
          <cell r="AE633">
            <v>4.12052818</v>
          </cell>
          <cell r="AF633">
            <v>0</v>
          </cell>
          <cell r="AG633">
            <v>0</v>
          </cell>
          <cell r="AH633">
            <v>0</v>
          </cell>
          <cell r="AI633">
            <v>93.436013152000001</v>
          </cell>
        </row>
        <row r="634">
          <cell r="C634" t="str">
            <v>1.113</v>
          </cell>
          <cell r="D634" t="str">
            <v>Техническое перевооружение ГРС Магарамкент</v>
          </cell>
          <cell r="E634" t="str">
            <v>051-1001919</v>
          </cell>
          <cell r="F634" t="str">
            <v/>
          </cell>
          <cell r="G634" t="str">
            <v/>
          </cell>
          <cell r="H634" t="str">
            <v>Транспорт газа</v>
          </cell>
          <cell r="I634">
            <v>0</v>
          </cell>
          <cell r="J634">
            <v>0</v>
          </cell>
          <cell r="K634">
            <v>2.39</v>
          </cell>
          <cell r="L634">
            <v>2.39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0.21</v>
          </cell>
          <cell r="Z634">
            <v>1.81</v>
          </cell>
          <cell r="AA634">
            <v>1.81</v>
          </cell>
          <cell r="AB634">
            <v>0</v>
          </cell>
          <cell r="AC634">
            <v>0</v>
          </cell>
          <cell r="AD634">
            <v>0.21</v>
          </cell>
          <cell r="AE634">
            <v>0.21</v>
          </cell>
          <cell r="AF634">
            <v>0</v>
          </cell>
          <cell r="AG634">
            <v>0</v>
          </cell>
          <cell r="AH634">
            <v>0</v>
          </cell>
          <cell r="AI634">
            <v>11.602209945</v>
          </cell>
        </row>
        <row r="635">
          <cell r="C635" t="str">
            <v>1.113.1</v>
          </cell>
          <cell r="D635" t="str">
            <v>Прочие, всего</v>
          </cell>
          <cell r="E635" t="str">
            <v>051-1001919</v>
          </cell>
          <cell r="F635" t="str">
            <v/>
          </cell>
          <cell r="G635" t="str">
            <v/>
          </cell>
          <cell r="H635" t="str">
            <v/>
          </cell>
          <cell r="I635">
            <v>0</v>
          </cell>
          <cell r="J635">
            <v>0</v>
          </cell>
          <cell r="K635">
            <v>2.39</v>
          </cell>
          <cell r="L635">
            <v>2.39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0.21</v>
          </cell>
          <cell r="Z635">
            <v>1.81</v>
          </cell>
          <cell r="AA635">
            <v>1.81</v>
          </cell>
          <cell r="AB635">
            <v>0</v>
          </cell>
          <cell r="AC635">
            <v>0</v>
          </cell>
          <cell r="AD635">
            <v>0.21</v>
          </cell>
          <cell r="AE635">
            <v>0.21</v>
          </cell>
          <cell r="AF635">
            <v>0</v>
          </cell>
          <cell r="AG635">
            <v>0</v>
          </cell>
          <cell r="AH635">
            <v>0</v>
          </cell>
          <cell r="AI635">
            <v>11.602209945</v>
          </cell>
        </row>
        <row r="636">
          <cell r="C636" t="str">
            <v>1.113.2</v>
          </cell>
          <cell r="D636" t="str">
            <v>Проектные работы ПД/ПД, РД</v>
          </cell>
          <cell r="E636" t="str">
            <v>051-1001919</v>
          </cell>
          <cell r="F636" t="str">
            <v/>
          </cell>
          <cell r="G636" t="str">
            <v/>
          </cell>
          <cell r="H636" t="str">
            <v/>
          </cell>
          <cell r="I636">
            <v>0</v>
          </cell>
          <cell r="J636">
            <v>0</v>
          </cell>
          <cell r="K636">
            <v>2.2999999999999998</v>
          </cell>
          <cell r="L636">
            <v>2.2999999999999998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0.2</v>
          </cell>
          <cell r="Z636">
            <v>1.74</v>
          </cell>
          <cell r="AA636">
            <v>1.74</v>
          </cell>
          <cell r="AB636">
            <v>0</v>
          </cell>
          <cell r="AC636">
            <v>0</v>
          </cell>
          <cell r="AD636">
            <v>0.2</v>
          </cell>
          <cell r="AE636">
            <v>0.2</v>
          </cell>
          <cell r="AF636">
            <v>0</v>
          </cell>
          <cell r="AG636">
            <v>0</v>
          </cell>
          <cell r="AH636">
            <v>0</v>
          </cell>
          <cell r="AI636">
            <v>11.494252874000001</v>
          </cell>
        </row>
        <row r="637">
          <cell r="C637" t="str">
            <v>1.113.3</v>
          </cell>
          <cell r="D637" t="str">
            <v>Услуги Заказчика</v>
          </cell>
          <cell r="E637" t="str">
            <v>051-1001919</v>
          </cell>
          <cell r="F637" t="str">
            <v/>
          </cell>
          <cell r="G637" t="str">
            <v/>
          </cell>
          <cell r="H637" t="str">
            <v/>
          </cell>
          <cell r="I637">
            <v>0</v>
          </cell>
          <cell r="J637">
            <v>0</v>
          </cell>
          <cell r="K637">
            <v>0.09</v>
          </cell>
          <cell r="L637">
            <v>0.09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0.01</v>
          </cell>
          <cell r="Z637">
            <v>7.0000000000000007E-2</v>
          </cell>
          <cell r="AA637">
            <v>7.0000000000000007E-2</v>
          </cell>
          <cell r="AB637">
            <v>0</v>
          </cell>
          <cell r="AC637">
            <v>0</v>
          </cell>
          <cell r="AD637">
            <v>0.01</v>
          </cell>
          <cell r="AE637">
            <v>0.01</v>
          </cell>
          <cell r="AF637">
            <v>0</v>
          </cell>
          <cell r="AG637">
            <v>0</v>
          </cell>
          <cell r="AH637">
            <v>0</v>
          </cell>
          <cell r="AI637">
            <v>14.285714285999999</v>
          </cell>
        </row>
        <row r="638">
          <cell r="C638" t="str">
            <v>1.114</v>
          </cell>
          <cell r="D638" t="str">
            <v>Реконструкция системы учета газа и жидкости ГРП Михайловского ПХГ</v>
          </cell>
          <cell r="E638" t="str">
            <v>051-1001923</v>
          </cell>
          <cell r="F638" t="str">
            <v/>
          </cell>
          <cell r="G638" t="str">
            <v/>
          </cell>
          <cell r="H638" t="str">
            <v>ПХГ</v>
          </cell>
          <cell r="I638">
            <v>0</v>
          </cell>
          <cell r="J638">
            <v>0</v>
          </cell>
          <cell r="K638">
            <v>62.19</v>
          </cell>
          <cell r="L638">
            <v>62.19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8.6383661099999998</v>
          </cell>
          <cell r="Y638">
            <v>13.327110510000001</v>
          </cell>
          <cell r="Z638">
            <v>68.33</v>
          </cell>
          <cell r="AA638">
            <v>68.33</v>
          </cell>
          <cell r="AB638">
            <v>31.1</v>
          </cell>
          <cell r="AC638">
            <v>0</v>
          </cell>
          <cell r="AD638">
            <v>29.987110510000001</v>
          </cell>
          <cell r="AE638">
            <v>13.327110510000001</v>
          </cell>
          <cell r="AF638">
            <v>0</v>
          </cell>
          <cell r="AG638">
            <v>16.66</v>
          </cell>
          <cell r="AH638">
            <v>0</v>
          </cell>
          <cell r="AI638">
            <v>43.885717122999999</v>
          </cell>
        </row>
        <row r="639">
          <cell r="C639" t="str">
            <v>1.114.1</v>
          </cell>
          <cell r="D639" t="str">
            <v>Прочие, всего</v>
          </cell>
          <cell r="E639" t="str">
            <v>051-1001923</v>
          </cell>
          <cell r="F639" t="str">
            <v/>
          </cell>
          <cell r="G639" t="str">
            <v/>
          </cell>
          <cell r="H639" t="str">
            <v/>
          </cell>
          <cell r="I639">
            <v>0</v>
          </cell>
          <cell r="J639">
            <v>0</v>
          </cell>
          <cell r="K639">
            <v>62.19</v>
          </cell>
          <cell r="L639">
            <v>62.19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8.6383661099999998</v>
          </cell>
          <cell r="Y639">
            <v>13.327110510000001</v>
          </cell>
          <cell r="Z639">
            <v>68.33</v>
          </cell>
          <cell r="AA639">
            <v>68.33</v>
          </cell>
          <cell r="AB639">
            <v>31.1</v>
          </cell>
          <cell r="AC639">
            <v>0</v>
          </cell>
          <cell r="AD639">
            <v>29.987110510000001</v>
          </cell>
          <cell r="AE639">
            <v>13.327110510000001</v>
          </cell>
          <cell r="AF639">
            <v>0</v>
          </cell>
          <cell r="AG639">
            <v>16.66</v>
          </cell>
          <cell r="AH639">
            <v>0</v>
          </cell>
          <cell r="AI639">
            <v>43.885717122999999</v>
          </cell>
        </row>
        <row r="640">
          <cell r="C640" t="str">
            <v>1.114.2</v>
          </cell>
          <cell r="D640" t="str">
            <v>Проектные работы ПД/ПД, РД</v>
          </cell>
          <cell r="E640" t="str">
            <v>051-1001923</v>
          </cell>
          <cell r="F640" t="str">
            <v/>
          </cell>
          <cell r="G640" t="str">
            <v/>
          </cell>
          <cell r="H640" t="str">
            <v/>
          </cell>
          <cell r="I640">
            <v>0</v>
          </cell>
          <cell r="J640">
            <v>0</v>
          </cell>
          <cell r="K640">
            <v>59.92</v>
          </cell>
          <cell r="L640">
            <v>59.92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8.6383661099999998</v>
          </cell>
          <cell r="Y640">
            <v>12.047486689999999</v>
          </cell>
          <cell r="Z640">
            <v>64.2</v>
          </cell>
          <cell r="AA640">
            <v>64.2</v>
          </cell>
          <cell r="AB640">
            <v>31.1</v>
          </cell>
          <cell r="AC640">
            <v>0</v>
          </cell>
          <cell r="AD640">
            <v>28.70748669</v>
          </cell>
          <cell r="AE640">
            <v>12.047486689999999</v>
          </cell>
          <cell r="AF640">
            <v>0</v>
          </cell>
          <cell r="AG640">
            <v>16.66</v>
          </cell>
          <cell r="AH640">
            <v>0</v>
          </cell>
          <cell r="AI640">
            <v>44.715711355000003</v>
          </cell>
        </row>
        <row r="641">
          <cell r="C641" t="str">
            <v>1.114.3</v>
          </cell>
          <cell r="D641" t="str">
            <v>Услуги Заказчика</v>
          </cell>
          <cell r="E641" t="str">
            <v>051-1001923</v>
          </cell>
          <cell r="F641" t="str">
            <v/>
          </cell>
          <cell r="G641" t="str">
            <v/>
          </cell>
          <cell r="H641" t="str">
            <v/>
          </cell>
          <cell r="I641">
            <v>0</v>
          </cell>
          <cell r="J641">
            <v>0</v>
          </cell>
          <cell r="K641">
            <v>2.27</v>
          </cell>
          <cell r="L641">
            <v>2.27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1.2796238200000001</v>
          </cell>
          <cell r="Z641">
            <v>4.13</v>
          </cell>
          <cell r="AA641">
            <v>4.13</v>
          </cell>
          <cell r="AB641">
            <v>0</v>
          </cell>
          <cell r="AC641">
            <v>0</v>
          </cell>
          <cell r="AD641">
            <v>1.2796238200000001</v>
          </cell>
          <cell r="AE641">
            <v>1.2796238200000001</v>
          </cell>
          <cell r="AF641">
            <v>0</v>
          </cell>
          <cell r="AG641">
            <v>0</v>
          </cell>
          <cell r="AH641">
            <v>0</v>
          </cell>
          <cell r="AI641">
            <v>30.983627602999999</v>
          </cell>
        </row>
        <row r="642">
          <cell r="C642" t="str">
            <v>1.115</v>
          </cell>
          <cell r="D642" t="str">
            <v>Реконструкция системы учета газа и жидкости ГРП Дмитриевского ПХГ</v>
          </cell>
          <cell r="E642" t="str">
            <v>051-1001924</v>
          </cell>
          <cell r="F642" t="str">
            <v/>
          </cell>
          <cell r="G642" t="str">
            <v/>
          </cell>
          <cell r="H642" t="str">
            <v>ПХГ</v>
          </cell>
          <cell r="I642">
            <v>0</v>
          </cell>
          <cell r="J642">
            <v>0</v>
          </cell>
          <cell r="K642">
            <v>10.38</v>
          </cell>
          <cell r="L642">
            <v>10.38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8.3079999999999998</v>
          </cell>
          <cell r="AA642">
            <v>8.3079999999999998</v>
          </cell>
          <cell r="AB642">
            <v>6.2279999999999998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</row>
        <row r="643">
          <cell r="C643" t="str">
            <v>1.115.1</v>
          </cell>
          <cell r="D643" t="str">
            <v>Прочие, всего</v>
          </cell>
          <cell r="E643" t="str">
            <v>051-1001924</v>
          </cell>
          <cell r="F643" t="str">
            <v/>
          </cell>
          <cell r="G643" t="str">
            <v/>
          </cell>
          <cell r="H643" t="str">
            <v/>
          </cell>
          <cell r="I643">
            <v>0</v>
          </cell>
          <cell r="J643">
            <v>0</v>
          </cell>
          <cell r="K643">
            <v>10.38</v>
          </cell>
          <cell r="L643">
            <v>10.38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8.3079999999999998</v>
          </cell>
          <cell r="AA643">
            <v>8.3079999999999998</v>
          </cell>
          <cell r="AB643">
            <v>6.2279999999999998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</row>
        <row r="644">
          <cell r="C644" t="str">
            <v>1.115.2</v>
          </cell>
          <cell r="D644" t="str">
            <v>Проектные работы ПД/ПД, РД</v>
          </cell>
          <cell r="E644" t="str">
            <v>051-1001924</v>
          </cell>
          <cell r="F644" t="str">
            <v/>
          </cell>
          <cell r="G644" t="str">
            <v/>
          </cell>
          <cell r="H644" t="str">
            <v/>
          </cell>
          <cell r="I644">
            <v>0</v>
          </cell>
          <cell r="J644">
            <v>0</v>
          </cell>
          <cell r="K644">
            <v>10</v>
          </cell>
          <cell r="L644">
            <v>10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8.2279999999999998</v>
          </cell>
          <cell r="AA644">
            <v>8.2279999999999998</v>
          </cell>
          <cell r="AB644">
            <v>6.2279999999999998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</row>
        <row r="645">
          <cell r="C645" t="str">
            <v>1.115.3</v>
          </cell>
          <cell r="D645" t="str">
            <v>Услуги Заказчика</v>
          </cell>
          <cell r="E645" t="str">
            <v>051-1001924</v>
          </cell>
          <cell r="F645" t="str">
            <v/>
          </cell>
          <cell r="G645" t="str">
            <v/>
          </cell>
          <cell r="H645" t="str">
            <v/>
          </cell>
          <cell r="I645">
            <v>0</v>
          </cell>
          <cell r="J645">
            <v>0</v>
          </cell>
          <cell r="K645">
            <v>0.38</v>
          </cell>
          <cell r="L645">
            <v>0.38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0.08</v>
          </cell>
          <cell r="AA645">
            <v>0.08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</row>
        <row r="646">
          <cell r="C646" t="str">
            <v>1.116</v>
          </cell>
          <cell r="D646" t="str">
            <v>Оснащение ИТСО и САЗ узлов подключения Оренбургского ГПУ</v>
          </cell>
          <cell r="E646" t="str">
            <v>051-1001934</v>
          </cell>
          <cell r="F646" t="str">
            <v/>
          </cell>
          <cell r="G646" t="str">
            <v/>
          </cell>
          <cell r="H646" t="str">
            <v>Прочие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3.77868826</v>
          </cell>
          <cell r="Z646">
            <v>3.79</v>
          </cell>
          <cell r="AA646">
            <v>3.79</v>
          </cell>
          <cell r="AB646">
            <v>0</v>
          </cell>
          <cell r="AC646">
            <v>0</v>
          </cell>
          <cell r="AD646">
            <v>3.77868826</v>
          </cell>
          <cell r="AE646">
            <v>3.77868826</v>
          </cell>
          <cell r="AF646">
            <v>0</v>
          </cell>
          <cell r="AG646">
            <v>0</v>
          </cell>
          <cell r="AH646">
            <v>0</v>
          </cell>
          <cell r="AI646">
            <v>99.701537203000001</v>
          </cell>
        </row>
        <row r="647">
          <cell r="C647" t="str">
            <v>1.116.1</v>
          </cell>
          <cell r="D647" t="str">
            <v>Прочие, всего</v>
          </cell>
          <cell r="E647" t="str">
            <v>051-1001934</v>
          </cell>
          <cell r="F647" t="str">
            <v/>
          </cell>
          <cell r="G647" t="str">
            <v/>
          </cell>
          <cell r="H647" t="str">
            <v/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3.77868826</v>
          </cell>
          <cell r="Z647">
            <v>3.79</v>
          </cell>
          <cell r="AA647">
            <v>3.79</v>
          </cell>
          <cell r="AB647">
            <v>0</v>
          </cell>
          <cell r="AC647">
            <v>0</v>
          </cell>
          <cell r="AD647">
            <v>3.77868826</v>
          </cell>
          <cell r="AE647">
            <v>3.77868826</v>
          </cell>
          <cell r="AF647">
            <v>0</v>
          </cell>
          <cell r="AG647">
            <v>0</v>
          </cell>
          <cell r="AH647">
            <v>0</v>
          </cell>
          <cell r="AI647">
            <v>99.701537203000001</v>
          </cell>
        </row>
        <row r="648">
          <cell r="C648" t="str">
            <v>1.116.2</v>
          </cell>
          <cell r="D648" t="str">
            <v>Проектные работы ПД/ПД, РД</v>
          </cell>
          <cell r="E648" t="str">
            <v>051-1001934</v>
          </cell>
          <cell r="F648" t="str">
            <v/>
          </cell>
          <cell r="G648" t="str">
            <v/>
          </cell>
          <cell r="H648" t="str">
            <v/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1.2348576</v>
          </cell>
          <cell r="Z648">
            <v>1.24</v>
          </cell>
          <cell r="AA648">
            <v>1.24</v>
          </cell>
          <cell r="AB648">
            <v>0</v>
          </cell>
          <cell r="AC648">
            <v>0</v>
          </cell>
          <cell r="AD648">
            <v>1.2348576</v>
          </cell>
          <cell r="AE648">
            <v>1.2348576</v>
          </cell>
          <cell r="AF648">
            <v>0</v>
          </cell>
          <cell r="AG648">
            <v>0</v>
          </cell>
          <cell r="AH648">
            <v>0</v>
          </cell>
          <cell r="AI648">
            <v>99.585290322999995</v>
          </cell>
        </row>
        <row r="649">
          <cell r="C649" t="str">
            <v>1.116.3</v>
          </cell>
          <cell r="D649" t="str">
            <v>Экспертиза (ПИР)</v>
          </cell>
          <cell r="E649" t="str">
            <v>051-1001934</v>
          </cell>
          <cell r="F649" t="str">
            <v/>
          </cell>
          <cell r="G649" t="str">
            <v/>
          </cell>
          <cell r="H649" t="str">
            <v/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1.8184338</v>
          </cell>
          <cell r="Z649">
            <v>1.82</v>
          </cell>
          <cell r="AA649">
            <v>1.82</v>
          </cell>
          <cell r="AB649">
            <v>0</v>
          </cell>
          <cell r="AC649">
            <v>0</v>
          </cell>
          <cell r="AD649">
            <v>1.8184338</v>
          </cell>
          <cell r="AE649">
            <v>1.8184338</v>
          </cell>
          <cell r="AF649">
            <v>0</v>
          </cell>
          <cell r="AG649">
            <v>0</v>
          </cell>
          <cell r="AH649">
            <v>0</v>
          </cell>
          <cell r="AI649">
            <v>99.913945054999999</v>
          </cell>
        </row>
        <row r="650">
          <cell r="C650" t="str">
            <v>1.116.4</v>
          </cell>
          <cell r="D650" t="str">
            <v>Услуги Заказчика</v>
          </cell>
          <cell r="E650" t="str">
            <v>051-1001934</v>
          </cell>
          <cell r="F650" t="str">
            <v/>
          </cell>
          <cell r="G650" t="str">
            <v/>
          </cell>
          <cell r="H650" t="str">
            <v/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0.72539686000000003</v>
          </cell>
          <cell r="Z650">
            <v>0.73</v>
          </cell>
          <cell r="AA650">
            <v>0.73</v>
          </cell>
          <cell r="AB650">
            <v>0</v>
          </cell>
          <cell r="AC650">
            <v>0</v>
          </cell>
          <cell r="AD650">
            <v>0.72539686000000003</v>
          </cell>
          <cell r="AE650">
            <v>0.72539686000000003</v>
          </cell>
          <cell r="AF650">
            <v>0</v>
          </cell>
          <cell r="AG650">
            <v>0</v>
          </cell>
          <cell r="AH650">
            <v>0</v>
          </cell>
          <cell r="AI650">
            <v>99.369432876999994</v>
          </cell>
        </row>
        <row r="651">
          <cell r="C651" t="str">
            <v>1.117</v>
          </cell>
          <cell r="D651" t="str">
            <v>Реконструкция магистрального газопровода "Кази-Магомед-Моздок" на участке 600-610 км</v>
          </cell>
          <cell r="E651" t="str">
            <v>051-1001936</v>
          </cell>
          <cell r="F651" t="str">
            <v/>
          </cell>
          <cell r="G651" t="str">
            <v/>
          </cell>
          <cell r="H651" t="str">
            <v>Транспорт газа</v>
          </cell>
          <cell r="I651">
            <v>0</v>
          </cell>
          <cell r="J651">
            <v>0</v>
          </cell>
          <cell r="K651">
            <v>7.3</v>
          </cell>
          <cell r="L651">
            <v>7.3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8.34</v>
          </cell>
          <cell r="AA651">
            <v>8.34</v>
          </cell>
          <cell r="AB651">
            <v>5</v>
          </cell>
          <cell r="AC651">
            <v>0</v>
          </cell>
          <cell r="AD651">
            <v>0.88464673000000005</v>
          </cell>
          <cell r="AE651">
            <v>0</v>
          </cell>
          <cell r="AF651">
            <v>0</v>
          </cell>
          <cell r="AG651">
            <v>0.88464673000000005</v>
          </cell>
          <cell r="AH651">
            <v>0</v>
          </cell>
          <cell r="AI651">
            <v>10.60727494</v>
          </cell>
        </row>
        <row r="652">
          <cell r="C652" t="str">
            <v>1.117.1</v>
          </cell>
          <cell r="D652" t="str">
            <v>Прочие, всего</v>
          </cell>
          <cell r="E652" t="str">
            <v>051-1001936</v>
          </cell>
          <cell r="F652" t="str">
            <v/>
          </cell>
          <cell r="G652" t="str">
            <v/>
          </cell>
          <cell r="H652" t="str">
            <v/>
          </cell>
          <cell r="I652">
            <v>0</v>
          </cell>
          <cell r="J652">
            <v>0</v>
          </cell>
          <cell r="K652">
            <v>7.3</v>
          </cell>
          <cell r="L652">
            <v>7.3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8.34</v>
          </cell>
          <cell r="AA652">
            <v>8.34</v>
          </cell>
          <cell r="AB652">
            <v>5</v>
          </cell>
          <cell r="AC652">
            <v>0</v>
          </cell>
          <cell r="AD652">
            <v>0.88464673000000005</v>
          </cell>
          <cell r="AE652">
            <v>0</v>
          </cell>
          <cell r="AF652">
            <v>0</v>
          </cell>
          <cell r="AG652">
            <v>0.88464673000000005</v>
          </cell>
          <cell r="AH652">
            <v>0</v>
          </cell>
          <cell r="AI652">
            <v>10.60727494</v>
          </cell>
        </row>
        <row r="653">
          <cell r="C653" t="str">
            <v>1.117.2</v>
          </cell>
          <cell r="D653" t="str">
            <v>Проектные работы ПД/ПД, РД</v>
          </cell>
          <cell r="E653" t="str">
            <v>051-1001936</v>
          </cell>
          <cell r="F653" t="str">
            <v/>
          </cell>
          <cell r="G653" t="str">
            <v/>
          </cell>
          <cell r="H653" t="str">
            <v/>
          </cell>
          <cell r="I653">
            <v>0</v>
          </cell>
          <cell r="J653">
            <v>0</v>
          </cell>
          <cell r="K653">
            <v>2.0299999999999998</v>
          </cell>
          <cell r="L653">
            <v>2.0299999999999998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8.34</v>
          </cell>
          <cell r="AA653">
            <v>8.34</v>
          </cell>
          <cell r="AB653">
            <v>5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</row>
        <row r="654">
          <cell r="C654" t="str">
            <v>1.117.3</v>
          </cell>
          <cell r="D654" t="str">
            <v>Экспертиза (ПИР)</v>
          </cell>
          <cell r="E654" t="str">
            <v>051-1001936</v>
          </cell>
          <cell r="F654" t="str">
            <v/>
          </cell>
          <cell r="G654" t="str">
            <v/>
          </cell>
          <cell r="H654" t="str">
            <v/>
          </cell>
          <cell r="I654">
            <v>0</v>
          </cell>
          <cell r="J654">
            <v>0</v>
          </cell>
          <cell r="K654">
            <v>5</v>
          </cell>
          <cell r="L654">
            <v>5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</row>
        <row r="655">
          <cell r="C655" t="str">
            <v>1.117.4</v>
          </cell>
          <cell r="D655" t="str">
            <v>Услуги Заказчика</v>
          </cell>
          <cell r="E655" t="str">
            <v>051-1001936</v>
          </cell>
          <cell r="F655" t="str">
            <v/>
          </cell>
          <cell r="G655" t="str">
            <v/>
          </cell>
          <cell r="H655" t="str">
            <v/>
          </cell>
          <cell r="I655">
            <v>0</v>
          </cell>
          <cell r="J655">
            <v>0</v>
          </cell>
          <cell r="K655">
            <v>0.27</v>
          </cell>
          <cell r="L655">
            <v>0.27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</row>
        <row r="656">
          <cell r="C656" t="str">
            <v>1.117.5</v>
          </cell>
          <cell r="D656" t="str">
            <v>Иные прочие</v>
          </cell>
          <cell r="E656" t="str">
            <v>051-1001936</v>
          </cell>
          <cell r="F656" t="str">
            <v/>
          </cell>
          <cell r="G656" t="str">
            <v/>
          </cell>
          <cell r="H656" t="str">
            <v/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0.88464673000000005</v>
          </cell>
          <cell r="AE656">
            <v>0</v>
          </cell>
          <cell r="AF656">
            <v>0</v>
          </cell>
          <cell r="AG656">
            <v>0.88464673000000005</v>
          </cell>
          <cell r="AH656">
            <v>0</v>
          </cell>
          <cell r="AI656">
            <v>0</v>
          </cell>
        </row>
        <row r="657">
          <cell r="C657" t="str">
            <v>1.118</v>
          </cell>
          <cell r="D657" t="str">
            <v>Реконструкция складов сжиженных углеводородных газов Оренбургского ГПЗ</v>
          </cell>
          <cell r="E657" t="str">
            <v>051-1001950</v>
          </cell>
          <cell r="F657" t="str">
            <v>038-0150П</v>
          </cell>
          <cell r="G657" t="str">
            <v>ПИР будущих лет</v>
          </cell>
          <cell r="H657" t="str">
            <v>Переработка</v>
          </cell>
          <cell r="I657">
            <v>0</v>
          </cell>
          <cell r="J657">
            <v>0</v>
          </cell>
          <cell r="K657">
            <v>31.13</v>
          </cell>
          <cell r="L657">
            <v>31.13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18.68</v>
          </cell>
          <cell r="AA657">
            <v>18.68</v>
          </cell>
          <cell r="AB657">
            <v>18.68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</row>
        <row r="658">
          <cell r="C658" t="str">
            <v>1.118.1</v>
          </cell>
          <cell r="D658" t="str">
            <v>Прочие, всего</v>
          </cell>
          <cell r="E658" t="str">
            <v>051-1001950</v>
          </cell>
          <cell r="F658" t="str">
            <v/>
          </cell>
          <cell r="G658" t="str">
            <v/>
          </cell>
          <cell r="H658" t="str">
            <v/>
          </cell>
          <cell r="I658">
            <v>0</v>
          </cell>
          <cell r="J658">
            <v>0</v>
          </cell>
          <cell r="K658">
            <v>31.13</v>
          </cell>
          <cell r="L658">
            <v>31.13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18.68</v>
          </cell>
          <cell r="AA658">
            <v>18.68</v>
          </cell>
          <cell r="AB658">
            <v>18.68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</row>
        <row r="659">
          <cell r="C659" t="str">
            <v>1.118.2</v>
          </cell>
          <cell r="D659" t="str">
            <v>Проектные работы ПД/ПД, РД</v>
          </cell>
          <cell r="E659" t="str">
            <v>051-1001950</v>
          </cell>
          <cell r="F659" t="str">
            <v/>
          </cell>
          <cell r="G659" t="str">
            <v/>
          </cell>
          <cell r="H659" t="str">
            <v/>
          </cell>
          <cell r="I659">
            <v>0</v>
          </cell>
          <cell r="J659">
            <v>0</v>
          </cell>
          <cell r="K659">
            <v>30</v>
          </cell>
          <cell r="L659">
            <v>30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18.68</v>
          </cell>
          <cell r="AA659">
            <v>18.68</v>
          </cell>
          <cell r="AB659">
            <v>18.68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</row>
        <row r="660">
          <cell r="C660" t="str">
            <v>1.118.3</v>
          </cell>
          <cell r="D660" t="str">
            <v>Услуги Заказчика</v>
          </cell>
          <cell r="E660" t="str">
            <v>051-1001950</v>
          </cell>
          <cell r="F660" t="str">
            <v/>
          </cell>
          <cell r="G660" t="str">
            <v/>
          </cell>
          <cell r="H660" t="str">
            <v/>
          </cell>
          <cell r="I660">
            <v>0</v>
          </cell>
          <cell r="J660">
            <v>0</v>
          </cell>
          <cell r="K660">
            <v>1.1299999999999999</v>
          </cell>
          <cell r="L660">
            <v>1.1299999999999999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</row>
        <row r="661">
          <cell r="C661" t="str">
            <v>1.119</v>
          </cell>
          <cell r="D661" t="str">
            <v>Техническое перевооружение ГРС-34 Новый Буян</v>
          </cell>
          <cell r="E661" t="str">
            <v>051-1002000</v>
          </cell>
          <cell r="F661" t="str">
            <v/>
          </cell>
          <cell r="G661" t="str">
            <v/>
          </cell>
          <cell r="H661" t="str">
            <v>Транспорт газа</v>
          </cell>
          <cell r="I661">
            <v>0</v>
          </cell>
          <cell r="J661">
            <v>0</v>
          </cell>
          <cell r="K661">
            <v>2.39</v>
          </cell>
          <cell r="L661">
            <v>2.39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0.21</v>
          </cell>
          <cell r="Z661">
            <v>1.79</v>
          </cell>
          <cell r="AA661">
            <v>1.79</v>
          </cell>
          <cell r="AB661">
            <v>0</v>
          </cell>
          <cell r="AC661">
            <v>0</v>
          </cell>
          <cell r="AD661">
            <v>0.21</v>
          </cell>
          <cell r="AE661">
            <v>0.21</v>
          </cell>
          <cell r="AF661">
            <v>0</v>
          </cell>
          <cell r="AG661">
            <v>0</v>
          </cell>
          <cell r="AH661">
            <v>0</v>
          </cell>
          <cell r="AI661">
            <v>11.731843574999999</v>
          </cell>
        </row>
        <row r="662">
          <cell r="C662" t="str">
            <v>1.119.1</v>
          </cell>
          <cell r="D662" t="str">
            <v>Прочие, всего</v>
          </cell>
          <cell r="E662" t="str">
            <v>051-1002000</v>
          </cell>
          <cell r="F662" t="str">
            <v/>
          </cell>
          <cell r="G662" t="str">
            <v/>
          </cell>
          <cell r="H662" t="str">
            <v/>
          </cell>
          <cell r="I662">
            <v>0</v>
          </cell>
          <cell r="J662">
            <v>0</v>
          </cell>
          <cell r="K662">
            <v>2.39</v>
          </cell>
          <cell r="L662">
            <v>2.39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0.21</v>
          </cell>
          <cell r="Z662">
            <v>1.79</v>
          </cell>
          <cell r="AA662">
            <v>1.79</v>
          </cell>
          <cell r="AB662">
            <v>0</v>
          </cell>
          <cell r="AC662">
            <v>0</v>
          </cell>
          <cell r="AD662">
            <v>0.21</v>
          </cell>
          <cell r="AE662">
            <v>0.21</v>
          </cell>
          <cell r="AF662">
            <v>0</v>
          </cell>
          <cell r="AG662">
            <v>0</v>
          </cell>
          <cell r="AH662">
            <v>0</v>
          </cell>
          <cell r="AI662">
            <v>11.731843574999999</v>
          </cell>
        </row>
        <row r="663">
          <cell r="C663" t="str">
            <v>1.119.2</v>
          </cell>
          <cell r="D663" t="str">
            <v>Проектные работы ПД/ПД, РД</v>
          </cell>
          <cell r="E663" t="str">
            <v>051-1002000</v>
          </cell>
          <cell r="F663" t="str">
            <v/>
          </cell>
          <cell r="G663" t="str">
            <v/>
          </cell>
          <cell r="H663" t="str">
            <v/>
          </cell>
          <cell r="I663">
            <v>0</v>
          </cell>
          <cell r="J663">
            <v>0</v>
          </cell>
          <cell r="K663">
            <v>2.2999999999999998</v>
          </cell>
          <cell r="L663">
            <v>2.2999999999999998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0.2</v>
          </cell>
          <cell r="Z663">
            <v>1.73</v>
          </cell>
          <cell r="AA663">
            <v>1.73</v>
          </cell>
          <cell r="AB663">
            <v>0</v>
          </cell>
          <cell r="AC663">
            <v>0</v>
          </cell>
          <cell r="AD663">
            <v>0.2</v>
          </cell>
          <cell r="AE663">
            <v>0.2</v>
          </cell>
          <cell r="AF663">
            <v>0</v>
          </cell>
          <cell r="AG663">
            <v>0</v>
          </cell>
          <cell r="AH663">
            <v>0</v>
          </cell>
          <cell r="AI663">
            <v>11.560693642</v>
          </cell>
        </row>
        <row r="664">
          <cell r="C664" t="str">
            <v>1.119.3</v>
          </cell>
          <cell r="D664" t="str">
            <v>Услуги Заказчика</v>
          </cell>
          <cell r="E664" t="str">
            <v>051-1002000</v>
          </cell>
          <cell r="F664" t="str">
            <v/>
          </cell>
          <cell r="G664" t="str">
            <v/>
          </cell>
          <cell r="H664" t="str">
            <v/>
          </cell>
          <cell r="I664">
            <v>0</v>
          </cell>
          <cell r="J664">
            <v>0</v>
          </cell>
          <cell r="K664">
            <v>0.09</v>
          </cell>
          <cell r="L664">
            <v>0.09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0.01</v>
          </cell>
          <cell r="Z664">
            <v>0.06</v>
          </cell>
          <cell r="AA664">
            <v>0.06</v>
          </cell>
          <cell r="AB664">
            <v>0</v>
          </cell>
          <cell r="AC664">
            <v>0</v>
          </cell>
          <cell r="AD664">
            <v>0.01</v>
          </cell>
          <cell r="AE664">
            <v>0.01</v>
          </cell>
          <cell r="AF664">
            <v>0</v>
          </cell>
          <cell r="AG664">
            <v>0</v>
          </cell>
          <cell r="AH664">
            <v>0</v>
          </cell>
          <cell r="AI664">
            <v>16.666666667000001</v>
          </cell>
        </row>
        <row r="665">
          <cell r="C665" t="str">
            <v>1.120</v>
          </cell>
          <cell r="D665" t="str">
            <v>Реконструкция ГРС "Пушкино"</v>
          </cell>
          <cell r="E665" t="str">
            <v>051-1002069</v>
          </cell>
          <cell r="F665" t="str">
            <v/>
          </cell>
          <cell r="G665" t="str">
            <v/>
          </cell>
          <cell r="H665" t="str">
            <v>Транспорт газа</v>
          </cell>
          <cell r="I665">
            <v>0</v>
          </cell>
          <cell r="J665">
            <v>0</v>
          </cell>
          <cell r="K665">
            <v>46.05</v>
          </cell>
          <cell r="L665">
            <v>46.05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61.529663300000003</v>
          </cell>
          <cell r="Y665">
            <v>27.194855539999999</v>
          </cell>
          <cell r="Z665">
            <v>30.08</v>
          </cell>
          <cell r="AA665">
            <v>30.08</v>
          </cell>
          <cell r="AB665">
            <v>24.83</v>
          </cell>
          <cell r="AC665">
            <v>0</v>
          </cell>
          <cell r="AD665">
            <v>27.194855539999999</v>
          </cell>
          <cell r="AE665">
            <v>27.194855539999999</v>
          </cell>
          <cell r="AF665">
            <v>0</v>
          </cell>
          <cell r="AG665">
            <v>0</v>
          </cell>
          <cell r="AH665">
            <v>0</v>
          </cell>
          <cell r="AI665">
            <v>90.408429322000003</v>
          </cell>
        </row>
        <row r="666">
          <cell r="C666" t="str">
            <v>1.120.1</v>
          </cell>
          <cell r="D666" t="str">
            <v>Прочие, всего</v>
          </cell>
          <cell r="E666" t="str">
            <v>051-1002069</v>
          </cell>
          <cell r="F666" t="str">
            <v/>
          </cell>
          <cell r="G666" t="str">
            <v/>
          </cell>
          <cell r="H666" t="str">
            <v/>
          </cell>
          <cell r="I666">
            <v>0</v>
          </cell>
          <cell r="J666">
            <v>0</v>
          </cell>
          <cell r="K666">
            <v>46.05</v>
          </cell>
          <cell r="L666">
            <v>46.05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61.529663300000003</v>
          </cell>
          <cell r="Y666">
            <v>27.194855539999999</v>
          </cell>
          <cell r="Z666">
            <v>30.08</v>
          </cell>
          <cell r="AA666">
            <v>30.08</v>
          </cell>
          <cell r="AB666">
            <v>24.83</v>
          </cell>
          <cell r="AC666">
            <v>0</v>
          </cell>
          <cell r="AD666">
            <v>27.194855539999999</v>
          </cell>
          <cell r="AE666">
            <v>27.194855539999999</v>
          </cell>
          <cell r="AF666">
            <v>0</v>
          </cell>
          <cell r="AG666">
            <v>0</v>
          </cell>
          <cell r="AH666">
            <v>0</v>
          </cell>
          <cell r="AI666">
            <v>90.408429322000003</v>
          </cell>
        </row>
        <row r="667">
          <cell r="C667" t="str">
            <v>1.120.2</v>
          </cell>
          <cell r="D667" t="str">
            <v>Проектные работы ПД/ПД, РД</v>
          </cell>
          <cell r="E667" t="str">
            <v>051-1002069</v>
          </cell>
          <cell r="F667" t="str">
            <v/>
          </cell>
          <cell r="G667" t="str">
            <v/>
          </cell>
          <cell r="H667" t="str">
            <v/>
          </cell>
          <cell r="I667">
            <v>0</v>
          </cell>
          <cell r="J667">
            <v>0</v>
          </cell>
          <cell r="K667">
            <v>42.57</v>
          </cell>
          <cell r="L667">
            <v>42.57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61.529663300000003</v>
          </cell>
          <cell r="Y667">
            <v>24.215336659999998</v>
          </cell>
          <cell r="Z667">
            <v>22.91</v>
          </cell>
          <cell r="AA667">
            <v>22.91</v>
          </cell>
          <cell r="AB667">
            <v>23.03</v>
          </cell>
          <cell r="AC667">
            <v>0</v>
          </cell>
          <cell r="AD667">
            <v>24.215336659999998</v>
          </cell>
          <cell r="AE667">
            <v>24.215336659999998</v>
          </cell>
          <cell r="AF667">
            <v>0</v>
          </cell>
          <cell r="AG667">
            <v>0</v>
          </cell>
          <cell r="AH667">
            <v>0</v>
          </cell>
          <cell r="AI667">
            <v>105.697672021</v>
          </cell>
        </row>
        <row r="668">
          <cell r="C668" t="str">
            <v>1.120.3</v>
          </cell>
          <cell r="D668" t="str">
            <v>Экспертиза (ПИР)</v>
          </cell>
          <cell r="E668" t="str">
            <v>051-1002069</v>
          </cell>
          <cell r="F668" t="str">
            <v/>
          </cell>
          <cell r="G668" t="str">
            <v/>
          </cell>
          <cell r="H668" t="str">
            <v/>
          </cell>
          <cell r="I668">
            <v>0</v>
          </cell>
          <cell r="J668">
            <v>0</v>
          </cell>
          <cell r="K668">
            <v>1.8</v>
          </cell>
          <cell r="L668">
            <v>1.8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1.8</v>
          </cell>
          <cell r="AA668">
            <v>1.8</v>
          </cell>
          <cell r="AB668">
            <v>1.8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</row>
        <row r="669">
          <cell r="C669" t="str">
            <v>1.120.4</v>
          </cell>
          <cell r="D669" t="str">
            <v>Услуги Заказчика</v>
          </cell>
          <cell r="E669" t="str">
            <v>051-1002069</v>
          </cell>
          <cell r="F669" t="str">
            <v/>
          </cell>
          <cell r="G669" t="str">
            <v/>
          </cell>
          <cell r="H669" t="str">
            <v/>
          </cell>
          <cell r="I669">
            <v>0</v>
          </cell>
          <cell r="J669">
            <v>0</v>
          </cell>
          <cell r="K669">
            <v>1.68</v>
          </cell>
          <cell r="L669">
            <v>1.68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2.9795188800000001</v>
          </cell>
          <cell r="Z669">
            <v>5.37</v>
          </cell>
          <cell r="AA669">
            <v>5.37</v>
          </cell>
          <cell r="AB669">
            <v>0</v>
          </cell>
          <cell r="AC669">
            <v>0</v>
          </cell>
          <cell r="AD669">
            <v>2.9795188800000001</v>
          </cell>
          <cell r="AE669">
            <v>2.9795188800000001</v>
          </cell>
          <cell r="AF669">
            <v>0</v>
          </cell>
          <cell r="AG669">
            <v>0</v>
          </cell>
          <cell r="AH669">
            <v>0</v>
          </cell>
          <cell r="AI669">
            <v>55.484522904999999</v>
          </cell>
        </row>
        <row r="670">
          <cell r="C670" t="str">
            <v>1.121</v>
          </cell>
          <cell r="D670" t="str">
            <v>Арбузовское ПХГ в Республике Татарстан</v>
          </cell>
          <cell r="E670" t="str">
            <v>051-1002076</v>
          </cell>
          <cell r="F670" t="str">
            <v/>
          </cell>
          <cell r="G670" t="str">
            <v/>
          </cell>
          <cell r="H670" t="str">
            <v>ПХГ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3.8690999999999999E-3</v>
          </cell>
          <cell r="Y670">
            <v>2.5474285700000001</v>
          </cell>
          <cell r="Z670">
            <v>1.36</v>
          </cell>
          <cell r="AA670">
            <v>1.36</v>
          </cell>
          <cell r="AB670">
            <v>0</v>
          </cell>
          <cell r="AC670">
            <v>0</v>
          </cell>
          <cell r="AD670">
            <v>2.5474285700000001</v>
          </cell>
          <cell r="AE670">
            <v>2.5474285700000001</v>
          </cell>
          <cell r="AF670">
            <v>0</v>
          </cell>
          <cell r="AG670">
            <v>0</v>
          </cell>
          <cell r="AH670">
            <v>0</v>
          </cell>
          <cell r="AI670">
            <v>187.31092426500001</v>
          </cell>
        </row>
        <row r="671">
          <cell r="C671" t="str">
            <v>1.121.1</v>
          </cell>
          <cell r="D671" t="str">
            <v>Прочие, всего</v>
          </cell>
          <cell r="E671" t="str">
            <v>051-1002076</v>
          </cell>
          <cell r="F671" t="str">
            <v/>
          </cell>
          <cell r="G671" t="str">
            <v/>
          </cell>
          <cell r="H671" t="str">
            <v/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3.8690999999999999E-3</v>
          </cell>
          <cell r="Y671">
            <v>2.5474285700000001</v>
          </cell>
          <cell r="Z671">
            <v>1.36</v>
          </cell>
          <cell r="AA671">
            <v>1.36</v>
          </cell>
          <cell r="AB671">
            <v>0</v>
          </cell>
          <cell r="AC671">
            <v>0</v>
          </cell>
          <cell r="AD671">
            <v>2.5474285700000001</v>
          </cell>
          <cell r="AE671">
            <v>2.5474285700000001</v>
          </cell>
          <cell r="AF671">
            <v>0</v>
          </cell>
          <cell r="AG671">
            <v>0</v>
          </cell>
          <cell r="AH671">
            <v>0</v>
          </cell>
          <cell r="AI671">
            <v>187.31092426500001</v>
          </cell>
        </row>
        <row r="672">
          <cell r="C672" t="str">
            <v>1.121.2</v>
          </cell>
          <cell r="D672" t="str">
            <v>Проектные работы ПД/ПД, РД</v>
          </cell>
          <cell r="E672" t="str">
            <v>051-1002076</v>
          </cell>
          <cell r="F672" t="str">
            <v/>
          </cell>
          <cell r="G672" t="str">
            <v/>
          </cell>
          <cell r="H672" t="str">
            <v/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2.4</v>
          </cell>
          <cell r="Z672">
            <v>1.21</v>
          </cell>
          <cell r="AA672">
            <v>1.21</v>
          </cell>
          <cell r="AB672">
            <v>0</v>
          </cell>
          <cell r="AC672">
            <v>0</v>
          </cell>
          <cell r="AD672">
            <v>2.4</v>
          </cell>
          <cell r="AE672">
            <v>2.4</v>
          </cell>
          <cell r="AF672">
            <v>0</v>
          </cell>
          <cell r="AG672">
            <v>0</v>
          </cell>
          <cell r="AH672">
            <v>0</v>
          </cell>
          <cell r="AI672">
            <v>198.34710743799999</v>
          </cell>
        </row>
        <row r="673">
          <cell r="C673" t="str">
            <v>1.121.3</v>
          </cell>
          <cell r="D673" t="str">
            <v>Услуги Заказчика</v>
          </cell>
          <cell r="E673" t="str">
            <v>051-1002076</v>
          </cell>
          <cell r="F673" t="str">
            <v/>
          </cell>
          <cell r="G673" t="str">
            <v/>
          </cell>
          <cell r="H673" t="str">
            <v/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0.14742857000000001</v>
          </cell>
          <cell r="Z673">
            <v>0.15</v>
          </cell>
          <cell r="AA673">
            <v>0.15</v>
          </cell>
          <cell r="AB673">
            <v>0</v>
          </cell>
          <cell r="AC673">
            <v>0</v>
          </cell>
          <cell r="AD673">
            <v>0.14742857000000001</v>
          </cell>
          <cell r="AE673">
            <v>0.14742857000000001</v>
          </cell>
          <cell r="AF673">
            <v>0</v>
          </cell>
          <cell r="AG673">
            <v>0</v>
          </cell>
          <cell r="AH673">
            <v>0</v>
          </cell>
          <cell r="AI673">
            <v>98.285713333000004</v>
          </cell>
        </row>
        <row r="674">
          <cell r="C674" t="str">
            <v>1.121.4</v>
          </cell>
          <cell r="D674" t="str">
            <v>Иные прочие</v>
          </cell>
          <cell r="E674" t="str">
            <v>051-1002076</v>
          </cell>
          <cell r="F674" t="str">
            <v/>
          </cell>
          <cell r="G674" t="str">
            <v/>
          </cell>
          <cell r="H674" t="str">
            <v/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3.8690999999999999E-3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</row>
        <row r="675">
          <cell r="C675" t="str">
            <v>1.122</v>
          </cell>
          <cell r="D675" t="str">
            <v>Реконструкция МГ на участке Северо-Ставропольское ПХГ - Октябрьская - Сохрановка</v>
          </cell>
          <cell r="E675" t="str">
            <v>051-1002080</v>
          </cell>
          <cell r="F675" t="str">
            <v/>
          </cell>
          <cell r="G675" t="str">
            <v/>
          </cell>
          <cell r="H675" t="str">
            <v>Транспорт газа</v>
          </cell>
          <cell r="I675">
            <v>0</v>
          </cell>
          <cell r="J675">
            <v>0</v>
          </cell>
          <cell r="K675">
            <v>83.02</v>
          </cell>
          <cell r="L675">
            <v>83.02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10.62</v>
          </cell>
          <cell r="Z675">
            <v>83.02</v>
          </cell>
          <cell r="AA675">
            <v>83.02</v>
          </cell>
          <cell r="AB675">
            <v>49.811999999999998</v>
          </cell>
          <cell r="AC675">
            <v>0</v>
          </cell>
          <cell r="AD675">
            <v>36.74</v>
          </cell>
          <cell r="AE675">
            <v>10.62</v>
          </cell>
          <cell r="AF675">
            <v>0</v>
          </cell>
          <cell r="AG675">
            <v>26.12</v>
          </cell>
          <cell r="AH675">
            <v>0</v>
          </cell>
          <cell r="AI675">
            <v>44.254396530999998</v>
          </cell>
        </row>
        <row r="676">
          <cell r="C676" t="str">
            <v>1.122.1</v>
          </cell>
          <cell r="D676" t="str">
            <v>Прочие, всего</v>
          </cell>
          <cell r="E676" t="str">
            <v>051-1002080</v>
          </cell>
          <cell r="F676" t="str">
            <v/>
          </cell>
          <cell r="G676" t="str">
            <v/>
          </cell>
          <cell r="H676" t="str">
            <v/>
          </cell>
          <cell r="I676">
            <v>0</v>
          </cell>
          <cell r="J676">
            <v>0</v>
          </cell>
          <cell r="K676">
            <v>83.02</v>
          </cell>
          <cell r="L676">
            <v>83.02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10.62</v>
          </cell>
          <cell r="Z676">
            <v>83.02</v>
          </cell>
          <cell r="AA676">
            <v>83.02</v>
          </cell>
          <cell r="AB676">
            <v>49.811999999999998</v>
          </cell>
          <cell r="AC676">
            <v>0</v>
          </cell>
          <cell r="AD676">
            <v>36.74</v>
          </cell>
          <cell r="AE676">
            <v>10.62</v>
          </cell>
          <cell r="AF676">
            <v>0</v>
          </cell>
          <cell r="AG676">
            <v>26.12</v>
          </cell>
          <cell r="AH676">
            <v>0</v>
          </cell>
          <cell r="AI676">
            <v>44.254396530999998</v>
          </cell>
        </row>
        <row r="677">
          <cell r="C677" t="str">
            <v>1.122.2</v>
          </cell>
          <cell r="D677" t="str">
            <v>Проектные работы ПД/ПД, РД</v>
          </cell>
          <cell r="E677" t="str">
            <v>051-1002080</v>
          </cell>
          <cell r="F677" t="str">
            <v/>
          </cell>
          <cell r="G677" t="str">
            <v/>
          </cell>
          <cell r="H677" t="str">
            <v/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26.12</v>
          </cell>
          <cell r="AE677">
            <v>0</v>
          </cell>
          <cell r="AF677">
            <v>0</v>
          </cell>
          <cell r="AG677">
            <v>26.12</v>
          </cell>
          <cell r="AH677">
            <v>0</v>
          </cell>
          <cell r="AI677">
            <v>0</v>
          </cell>
        </row>
        <row r="678">
          <cell r="C678" t="str">
            <v>1.122.3</v>
          </cell>
          <cell r="D678" t="str">
            <v>Проектные работы (РД)</v>
          </cell>
          <cell r="E678" t="str">
            <v>051-1002080</v>
          </cell>
          <cell r="F678" t="str">
            <v/>
          </cell>
          <cell r="G678" t="str">
            <v/>
          </cell>
          <cell r="H678" t="str">
            <v/>
          </cell>
          <cell r="I678">
            <v>0</v>
          </cell>
          <cell r="J678">
            <v>0</v>
          </cell>
          <cell r="K678">
            <v>80</v>
          </cell>
          <cell r="L678">
            <v>80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10</v>
          </cell>
          <cell r="Z678">
            <v>83.02</v>
          </cell>
          <cell r="AA678">
            <v>83.02</v>
          </cell>
          <cell r="AB678">
            <v>49.811999999999998</v>
          </cell>
          <cell r="AC678">
            <v>0</v>
          </cell>
          <cell r="AD678">
            <v>10</v>
          </cell>
          <cell r="AE678">
            <v>10</v>
          </cell>
          <cell r="AF678">
            <v>0</v>
          </cell>
          <cell r="AG678">
            <v>0</v>
          </cell>
          <cell r="AH678">
            <v>0</v>
          </cell>
          <cell r="AI678">
            <v>12.045290291000001</v>
          </cell>
        </row>
        <row r="679">
          <cell r="C679" t="str">
            <v>1.122.4</v>
          </cell>
          <cell r="D679" t="str">
            <v>Услуги Заказчика</v>
          </cell>
          <cell r="E679" t="str">
            <v>051-1002080</v>
          </cell>
          <cell r="F679" t="str">
            <v/>
          </cell>
          <cell r="G679" t="str">
            <v/>
          </cell>
          <cell r="H679" t="str">
            <v/>
          </cell>
          <cell r="I679">
            <v>0</v>
          </cell>
          <cell r="J679">
            <v>0</v>
          </cell>
          <cell r="K679">
            <v>3.02</v>
          </cell>
          <cell r="L679">
            <v>3.02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0.62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0.62</v>
          </cell>
          <cell r="AE679">
            <v>0.62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</row>
        <row r="680">
          <cell r="C680" t="str">
            <v>1.123</v>
          </cell>
          <cell r="D680" t="str">
            <v>Реконструкция газопровода-отвода и ГРС "Малоярославец"</v>
          </cell>
          <cell r="E680" t="str">
            <v>051-1002090</v>
          </cell>
          <cell r="F680" t="str">
            <v/>
          </cell>
          <cell r="G680" t="str">
            <v/>
          </cell>
          <cell r="H680" t="str">
            <v>Транспорт газа</v>
          </cell>
          <cell r="I680">
            <v>0</v>
          </cell>
          <cell r="J680">
            <v>0</v>
          </cell>
          <cell r="K680">
            <v>4.93</v>
          </cell>
          <cell r="L680">
            <v>4.93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1.4619669500000001</v>
          </cell>
          <cell r="Y680">
            <v>0.38931260000000001</v>
          </cell>
          <cell r="Z680">
            <v>10</v>
          </cell>
          <cell r="AA680">
            <v>10</v>
          </cell>
          <cell r="AB680">
            <v>0</v>
          </cell>
          <cell r="AC680">
            <v>0</v>
          </cell>
          <cell r="AD680">
            <v>0.38931260000000001</v>
          </cell>
          <cell r="AE680">
            <v>0.3667706</v>
          </cell>
          <cell r="AF680">
            <v>0</v>
          </cell>
          <cell r="AG680">
            <v>2.2542E-2</v>
          </cell>
          <cell r="AH680">
            <v>0</v>
          </cell>
          <cell r="AI680">
            <v>3.8931260000000001</v>
          </cell>
        </row>
        <row r="681">
          <cell r="C681" t="str">
            <v>1.123.1</v>
          </cell>
          <cell r="D681" t="str">
            <v>Прочие, всего</v>
          </cell>
          <cell r="E681" t="str">
            <v>051-1002090</v>
          </cell>
          <cell r="F681" t="str">
            <v/>
          </cell>
          <cell r="G681" t="str">
            <v/>
          </cell>
          <cell r="H681" t="str">
            <v/>
          </cell>
          <cell r="I681">
            <v>0</v>
          </cell>
          <cell r="J681">
            <v>0</v>
          </cell>
          <cell r="K681">
            <v>4.93</v>
          </cell>
          <cell r="L681">
            <v>4.93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1.4619669500000001</v>
          </cell>
          <cell r="Y681">
            <v>0.38931260000000001</v>
          </cell>
          <cell r="Z681">
            <v>10</v>
          </cell>
          <cell r="AA681">
            <v>10</v>
          </cell>
          <cell r="AB681">
            <v>0</v>
          </cell>
          <cell r="AC681">
            <v>0</v>
          </cell>
          <cell r="AD681">
            <v>0.38931260000000001</v>
          </cell>
          <cell r="AE681">
            <v>0.3667706</v>
          </cell>
          <cell r="AF681">
            <v>0</v>
          </cell>
          <cell r="AG681">
            <v>2.2542E-2</v>
          </cell>
          <cell r="AH681">
            <v>0</v>
          </cell>
          <cell r="AI681">
            <v>3.8931260000000001</v>
          </cell>
        </row>
        <row r="682">
          <cell r="C682" t="str">
            <v>1.123.2</v>
          </cell>
          <cell r="D682" t="str">
            <v>Проектные работы ПД/ПД, РД</v>
          </cell>
          <cell r="E682" t="str">
            <v>051-1002090</v>
          </cell>
          <cell r="F682" t="str">
            <v/>
          </cell>
          <cell r="G682" t="str">
            <v/>
          </cell>
          <cell r="H682" t="str">
            <v/>
          </cell>
          <cell r="I682">
            <v>0</v>
          </cell>
          <cell r="J682">
            <v>0</v>
          </cell>
          <cell r="K682">
            <v>1.45</v>
          </cell>
          <cell r="L682">
            <v>1.45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1.4619669500000001</v>
          </cell>
          <cell r="Y682">
            <v>0.33428097000000001</v>
          </cell>
          <cell r="Z682">
            <v>5.71</v>
          </cell>
          <cell r="AA682">
            <v>5.71</v>
          </cell>
          <cell r="AB682">
            <v>0</v>
          </cell>
          <cell r="AC682">
            <v>0</v>
          </cell>
          <cell r="AD682">
            <v>0.33428097000000001</v>
          </cell>
          <cell r="AE682">
            <v>0.33428097000000001</v>
          </cell>
          <cell r="AF682">
            <v>0</v>
          </cell>
          <cell r="AG682">
            <v>0</v>
          </cell>
          <cell r="AH682">
            <v>0</v>
          </cell>
          <cell r="AI682">
            <v>5.8543077060000002</v>
          </cell>
        </row>
        <row r="683">
          <cell r="C683" t="str">
            <v>1.123.3</v>
          </cell>
          <cell r="D683" t="str">
            <v>Экспертиза (ПИР)</v>
          </cell>
          <cell r="E683" t="str">
            <v>051-1002090</v>
          </cell>
          <cell r="F683" t="str">
            <v/>
          </cell>
          <cell r="G683" t="str">
            <v/>
          </cell>
          <cell r="H683" t="str">
            <v/>
          </cell>
          <cell r="I683">
            <v>0</v>
          </cell>
          <cell r="J683">
            <v>0</v>
          </cell>
          <cell r="K683">
            <v>3.3</v>
          </cell>
          <cell r="L683">
            <v>3.3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3.29</v>
          </cell>
          <cell r="AA683">
            <v>3.29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</row>
        <row r="684">
          <cell r="C684" t="str">
            <v>1.123.4</v>
          </cell>
          <cell r="D684" t="str">
            <v>Услуги Заказчика</v>
          </cell>
          <cell r="E684" t="str">
            <v>051-1002090</v>
          </cell>
          <cell r="F684" t="str">
            <v/>
          </cell>
          <cell r="G684" t="str">
            <v/>
          </cell>
          <cell r="H684" t="str">
            <v/>
          </cell>
          <cell r="I684">
            <v>0</v>
          </cell>
          <cell r="J684">
            <v>0</v>
          </cell>
          <cell r="K684">
            <v>0.18</v>
          </cell>
          <cell r="L684">
            <v>0.18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3.2489629999999999E-2</v>
          </cell>
          <cell r="Z684">
            <v>0.5</v>
          </cell>
          <cell r="AA684">
            <v>0.5</v>
          </cell>
          <cell r="AB684">
            <v>0</v>
          </cell>
          <cell r="AC684">
            <v>0</v>
          </cell>
          <cell r="AD684">
            <v>3.2489629999999999E-2</v>
          </cell>
          <cell r="AE684">
            <v>3.2489629999999999E-2</v>
          </cell>
          <cell r="AF684">
            <v>0</v>
          </cell>
          <cell r="AG684">
            <v>0</v>
          </cell>
          <cell r="AH684">
            <v>0</v>
          </cell>
          <cell r="AI684">
            <v>6.4979259999999996</v>
          </cell>
        </row>
        <row r="685">
          <cell r="C685" t="str">
            <v>1.123.5</v>
          </cell>
          <cell r="D685" t="str">
            <v>Иные прочие</v>
          </cell>
          <cell r="E685" t="str">
            <v>051-1002090</v>
          </cell>
          <cell r="F685" t="str">
            <v/>
          </cell>
          <cell r="G685" t="str">
            <v/>
          </cell>
          <cell r="H685" t="str">
            <v/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2.2542E-2</v>
          </cell>
          <cell r="Z685">
            <v>0.5</v>
          </cell>
          <cell r="AA685">
            <v>0.5</v>
          </cell>
          <cell r="AB685">
            <v>0</v>
          </cell>
          <cell r="AC685">
            <v>0</v>
          </cell>
          <cell r="AD685">
            <v>2.2542E-2</v>
          </cell>
          <cell r="AE685">
            <v>0</v>
          </cell>
          <cell r="AF685">
            <v>0</v>
          </cell>
          <cell r="AG685">
            <v>2.2542E-2</v>
          </cell>
          <cell r="AH685">
            <v>0</v>
          </cell>
          <cell r="AI685">
            <v>4.5084</v>
          </cell>
        </row>
        <row r="686">
          <cell r="C686" t="str">
            <v>1.124</v>
          </cell>
          <cell r="D686" t="str">
            <v>Реконструкция Кирюшкинского ПХГ с расширением на активный объем 0,29 млрд.м3</v>
          </cell>
          <cell r="E686" t="str">
            <v>051-1002108</v>
          </cell>
          <cell r="F686" t="str">
            <v/>
          </cell>
          <cell r="G686" t="str">
            <v/>
          </cell>
          <cell r="H686" t="str">
            <v>ПХГ</v>
          </cell>
          <cell r="I686">
            <v>0</v>
          </cell>
          <cell r="J686">
            <v>0</v>
          </cell>
          <cell r="K686">
            <v>139.69</v>
          </cell>
          <cell r="L686">
            <v>139.69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22.756673960000001</v>
          </cell>
          <cell r="Z686">
            <v>162.54</v>
          </cell>
          <cell r="AA686">
            <v>162.54</v>
          </cell>
          <cell r="AB686">
            <v>83.81</v>
          </cell>
          <cell r="AC686">
            <v>0</v>
          </cell>
          <cell r="AD686">
            <v>90.056673959999998</v>
          </cell>
          <cell r="AE686">
            <v>22.756673960000001</v>
          </cell>
          <cell r="AF686">
            <v>0</v>
          </cell>
          <cell r="AG686">
            <v>67.3</v>
          </cell>
          <cell r="AH686">
            <v>0</v>
          </cell>
          <cell r="AI686">
            <v>55.405853303999997</v>
          </cell>
        </row>
        <row r="687">
          <cell r="C687" t="str">
            <v>1.124.1</v>
          </cell>
          <cell r="D687" t="str">
            <v>Прочие, всего</v>
          </cell>
          <cell r="E687" t="str">
            <v>051-1002108</v>
          </cell>
          <cell r="F687" t="str">
            <v/>
          </cell>
          <cell r="G687" t="str">
            <v/>
          </cell>
          <cell r="H687" t="str">
            <v/>
          </cell>
          <cell r="I687">
            <v>0</v>
          </cell>
          <cell r="J687">
            <v>0</v>
          </cell>
          <cell r="K687">
            <v>139.69</v>
          </cell>
          <cell r="L687">
            <v>139.69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22.756673960000001</v>
          </cell>
          <cell r="Z687">
            <v>162.54</v>
          </cell>
          <cell r="AA687">
            <v>162.54</v>
          </cell>
          <cell r="AB687">
            <v>83.81</v>
          </cell>
          <cell r="AC687">
            <v>0</v>
          </cell>
          <cell r="AD687">
            <v>90.056673959999998</v>
          </cell>
          <cell r="AE687">
            <v>22.756673960000001</v>
          </cell>
          <cell r="AF687">
            <v>0</v>
          </cell>
          <cell r="AG687">
            <v>67.3</v>
          </cell>
          <cell r="AH687">
            <v>0</v>
          </cell>
          <cell r="AI687">
            <v>55.405853303999997</v>
          </cell>
        </row>
        <row r="688">
          <cell r="C688" t="str">
            <v>1.124.2</v>
          </cell>
          <cell r="D688" t="str">
            <v>Проектные работы ПД/ПД, РД</v>
          </cell>
          <cell r="E688" t="str">
            <v>051-1002108</v>
          </cell>
          <cell r="F688" t="str">
            <v/>
          </cell>
          <cell r="G688" t="str">
            <v/>
          </cell>
          <cell r="H688" t="str">
            <v/>
          </cell>
          <cell r="I688">
            <v>0</v>
          </cell>
          <cell r="J688">
            <v>0</v>
          </cell>
          <cell r="K688">
            <v>134.6</v>
          </cell>
          <cell r="L688">
            <v>134.6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20.91209478</v>
          </cell>
          <cell r="Z688">
            <v>160.04</v>
          </cell>
          <cell r="AA688">
            <v>160.04</v>
          </cell>
          <cell r="AB688">
            <v>83.81</v>
          </cell>
          <cell r="AC688">
            <v>0</v>
          </cell>
          <cell r="AD688">
            <v>88.212094780000001</v>
          </cell>
          <cell r="AE688">
            <v>20.91209478</v>
          </cell>
          <cell r="AF688">
            <v>0</v>
          </cell>
          <cell r="AG688">
            <v>67.3</v>
          </cell>
          <cell r="AH688">
            <v>0</v>
          </cell>
          <cell r="AI688">
            <v>55.118779543000002</v>
          </cell>
        </row>
        <row r="689">
          <cell r="C689" t="str">
            <v>1.124.3</v>
          </cell>
          <cell r="D689" t="str">
            <v>Услуги Заказчика</v>
          </cell>
          <cell r="E689" t="str">
            <v>051-1002108</v>
          </cell>
          <cell r="F689" t="str">
            <v/>
          </cell>
          <cell r="G689" t="str">
            <v/>
          </cell>
          <cell r="H689" t="str">
            <v/>
          </cell>
          <cell r="I689">
            <v>0</v>
          </cell>
          <cell r="J689">
            <v>0</v>
          </cell>
          <cell r="K689">
            <v>5.09</v>
          </cell>
          <cell r="L689">
            <v>5.09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1.84457918</v>
          </cell>
          <cell r="Z689">
            <v>2.5</v>
          </cell>
          <cell r="AA689">
            <v>2.5</v>
          </cell>
          <cell r="AB689">
            <v>0</v>
          </cell>
          <cell r="AC689">
            <v>0</v>
          </cell>
          <cell r="AD689">
            <v>1.84457918</v>
          </cell>
          <cell r="AE689">
            <v>1.84457918</v>
          </cell>
          <cell r="AF689">
            <v>0</v>
          </cell>
          <cell r="AG689">
            <v>0</v>
          </cell>
          <cell r="AH689">
            <v>0</v>
          </cell>
          <cell r="AI689">
            <v>73.783167199999994</v>
          </cell>
        </row>
        <row r="690">
          <cell r="C690" t="str">
            <v>1.125</v>
          </cell>
          <cell r="D690" t="str">
            <v>ГРС-7 г. Саратов</v>
          </cell>
          <cell r="E690" t="str">
            <v>051-1002173</v>
          </cell>
          <cell r="F690" t="str">
            <v/>
          </cell>
          <cell r="G690" t="str">
            <v/>
          </cell>
          <cell r="H690" t="str">
            <v>Транспорт газа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0.80073857000000004</v>
          </cell>
          <cell r="AE690">
            <v>0</v>
          </cell>
          <cell r="AF690">
            <v>0</v>
          </cell>
          <cell r="AG690">
            <v>0.80073857000000004</v>
          </cell>
          <cell r="AH690">
            <v>0</v>
          </cell>
          <cell r="AI690">
            <v>0</v>
          </cell>
        </row>
        <row r="691">
          <cell r="C691" t="str">
            <v>1.125.1</v>
          </cell>
          <cell r="D691" t="str">
            <v>Прочие, всего</v>
          </cell>
          <cell r="E691" t="str">
            <v>051-1002173</v>
          </cell>
          <cell r="F691" t="str">
            <v/>
          </cell>
          <cell r="G691" t="str">
            <v/>
          </cell>
          <cell r="H691" t="str">
            <v/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0.80073857000000004</v>
          </cell>
          <cell r="AE691">
            <v>0</v>
          </cell>
          <cell r="AF691">
            <v>0</v>
          </cell>
          <cell r="AG691">
            <v>0.80073857000000004</v>
          </cell>
          <cell r="AH691">
            <v>0</v>
          </cell>
          <cell r="AI691">
            <v>0</v>
          </cell>
        </row>
        <row r="692">
          <cell r="C692" t="str">
            <v>1.125.2</v>
          </cell>
          <cell r="D692" t="str">
            <v>Экспертиза (ПИР)</v>
          </cell>
          <cell r="E692" t="str">
            <v>051-1002173</v>
          </cell>
          <cell r="F692" t="str">
            <v/>
          </cell>
          <cell r="G692" t="str">
            <v/>
          </cell>
          <cell r="H692" t="str">
            <v/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0.80073857000000004</v>
          </cell>
          <cell r="AE692">
            <v>0</v>
          </cell>
          <cell r="AF692">
            <v>0</v>
          </cell>
          <cell r="AG692">
            <v>0.80073857000000004</v>
          </cell>
          <cell r="AH692">
            <v>0</v>
          </cell>
          <cell r="AI692">
            <v>0</v>
          </cell>
        </row>
        <row r="693">
          <cell r="C693" t="str">
            <v>1.126</v>
          </cell>
          <cell r="D693" t="str">
            <v>ООО "Кавказтрансгаз"Реконструкция газопромысловых сооружений и АСУТП Северо-Ставропольского ПХГООО "Кавказтрансгаз"</v>
          </cell>
          <cell r="E693" t="str">
            <v>051-1002200</v>
          </cell>
          <cell r="F693" t="str">
            <v/>
          </cell>
          <cell r="G693" t="str">
            <v/>
          </cell>
          <cell r="H693" t="str">
            <v>ПХГ</v>
          </cell>
          <cell r="I693">
            <v>0</v>
          </cell>
          <cell r="J693">
            <v>0</v>
          </cell>
          <cell r="K693">
            <v>7.25</v>
          </cell>
          <cell r="L693">
            <v>7.25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1.1499999999999999</v>
          </cell>
          <cell r="AA693">
            <v>1.1499999999999999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</row>
        <row r="694">
          <cell r="C694" t="str">
            <v>1.126.1</v>
          </cell>
          <cell r="D694" t="str">
            <v>Прочие, всего</v>
          </cell>
          <cell r="E694" t="str">
            <v>051-1002200</v>
          </cell>
          <cell r="F694" t="str">
            <v/>
          </cell>
          <cell r="G694" t="str">
            <v/>
          </cell>
          <cell r="H694" t="str">
            <v/>
          </cell>
          <cell r="I694">
            <v>0</v>
          </cell>
          <cell r="J694">
            <v>0</v>
          </cell>
          <cell r="K694">
            <v>7.25</v>
          </cell>
          <cell r="L694">
            <v>7.25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1.1499999999999999</v>
          </cell>
          <cell r="AA694">
            <v>1.1499999999999999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</row>
        <row r="695">
          <cell r="C695" t="str">
            <v>1.126.2</v>
          </cell>
          <cell r="D695" t="str">
            <v>Проектные работы (РД)</v>
          </cell>
          <cell r="E695" t="str">
            <v>051-1002200</v>
          </cell>
          <cell r="F695" t="str">
            <v/>
          </cell>
          <cell r="G695" t="str">
            <v/>
          </cell>
          <cell r="H695" t="str">
            <v/>
          </cell>
          <cell r="I695">
            <v>0</v>
          </cell>
          <cell r="J695">
            <v>0</v>
          </cell>
          <cell r="K695">
            <v>6.99</v>
          </cell>
          <cell r="L695">
            <v>6.99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1.1100000000000001</v>
          </cell>
          <cell r="AA695">
            <v>1.1100000000000001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</row>
        <row r="696">
          <cell r="C696" t="str">
            <v>1.126.3</v>
          </cell>
          <cell r="D696" t="str">
            <v>Услуги Заказчика</v>
          </cell>
          <cell r="E696" t="str">
            <v>051-1002200</v>
          </cell>
          <cell r="F696" t="str">
            <v/>
          </cell>
          <cell r="G696" t="str">
            <v/>
          </cell>
          <cell r="H696" t="str">
            <v/>
          </cell>
          <cell r="I696">
            <v>0</v>
          </cell>
          <cell r="J696">
            <v>0</v>
          </cell>
          <cell r="K696">
            <v>0.26</v>
          </cell>
          <cell r="L696">
            <v>0.26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0.04</v>
          </cell>
          <cell r="AA696">
            <v>0.04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</row>
        <row r="697">
          <cell r="C697" t="str">
            <v>1.127</v>
          </cell>
          <cell r="D697" t="str">
            <v>Реконструкция I и II очередей Астраханского газового комплекса (АГК), как единого промышленного объекта</v>
          </cell>
          <cell r="E697" t="str">
            <v>051-1002203</v>
          </cell>
          <cell r="F697" t="str">
            <v/>
          </cell>
          <cell r="G697" t="str">
            <v/>
          </cell>
          <cell r="H697" t="str">
            <v>Переработка</v>
          </cell>
          <cell r="I697">
            <v>0</v>
          </cell>
          <cell r="J697">
            <v>0</v>
          </cell>
          <cell r="K697">
            <v>992.73</v>
          </cell>
          <cell r="L697">
            <v>992.73</v>
          </cell>
          <cell r="M697">
            <v>2.1465136299999998</v>
          </cell>
          <cell r="N697">
            <v>0.216223306</v>
          </cell>
          <cell r="O697">
            <v>0.216223306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1.353615</v>
          </cell>
          <cell r="Y697">
            <v>651.93740186000002</v>
          </cell>
          <cell r="Z697">
            <v>1512.24</v>
          </cell>
          <cell r="AA697">
            <v>1512.24</v>
          </cell>
          <cell r="AB697">
            <v>587.24</v>
          </cell>
          <cell r="AC697">
            <v>0</v>
          </cell>
          <cell r="AD697">
            <v>1028.4744270599999</v>
          </cell>
          <cell r="AE697">
            <v>541.17578934999995</v>
          </cell>
          <cell r="AF697">
            <v>0</v>
          </cell>
          <cell r="AG697">
            <v>487.29863770999998</v>
          </cell>
          <cell r="AH697">
            <v>0</v>
          </cell>
          <cell r="AI697">
            <v>68.010000202000001</v>
          </cell>
        </row>
        <row r="698">
          <cell r="C698" t="str">
            <v>1.127.1</v>
          </cell>
          <cell r="D698" t="str">
            <v>Прочие, всего</v>
          </cell>
          <cell r="E698" t="str">
            <v>051-1002203</v>
          </cell>
          <cell r="F698" t="str">
            <v/>
          </cell>
          <cell r="G698" t="str">
            <v/>
          </cell>
          <cell r="H698" t="str">
            <v/>
          </cell>
          <cell r="I698">
            <v>0</v>
          </cell>
          <cell r="J698">
            <v>0</v>
          </cell>
          <cell r="K698">
            <v>992.73</v>
          </cell>
          <cell r="L698">
            <v>992.73</v>
          </cell>
          <cell r="M698">
            <v>2.1465136299999998</v>
          </cell>
          <cell r="N698">
            <v>0.216223306</v>
          </cell>
          <cell r="O698">
            <v>0.216223306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1.353615</v>
          </cell>
          <cell r="Y698">
            <v>651.93740186000002</v>
          </cell>
          <cell r="Z698">
            <v>1512.24</v>
          </cell>
          <cell r="AA698">
            <v>1512.24</v>
          </cell>
          <cell r="AB698">
            <v>587.24</v>
          </cell>
          <cell r="AC698">
            <v>0</v>
          </cell>
          <cell r="AD698">
            <v>1028.4744270599999</v>
          </cell>
          <cell r="AE698">
            <v>541.17578934999995</v>
          </cell>
          <cell r="AF698">
            <v>0</v>
          </cell>
          <cell r="AG698">
            <v>487.29863770999998</v>
          </cell>
          <cell r="AH698">
            <v>0</v>
          </cell>
          <cell r="AI698">
            <v>68.010000202000001</v>
          </cell>
        </row>
        <row r="699">
          <cell r="C699" t="str">
            <v>1.127.2</v>
          </cell>
          <cell r="D699" t="str">
            <v>Проектные работы ПД/ПД, РД</v>
          </cell>
          <cell r="E699" t="str">
            <v>051-1002203</v>
          </cell>
          <cell r="F699" t="str">
            <v/>
          </cell>
          <cell r="G699" t="str">
            <v/>
          </cell>
          <cell r="H699" t="str">
            <v/>
          </cell>
          <cell r="I699">
            <v>0</v>
          </cell>
          <cell r="J699">
            <v>0</v>
          </cell>
          <cell r="K699">
            <v>942.56</v>
          </cell>
          <cell r="L699">
            <v>942.56</v>
          </cell>
          <cell r="M699">
            <v>0.79289863000000005</v>
          </cell>
          <cell r="N699">
            <v>8.412182E-2</v>
          </cell>
          <cell r="O699">
            <v>8.412182E-2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616.19852945000002</v>
          </cell>
          <cell r="Z699">
            <v>1428.63</v>
          </cell>
          <cell r="AA699">
            <v>1428.63</v>
          </cell>
          <cell r="AB699">
            <v>578.71</v>
          </cell>
          <cell r="AC699">
            <v>0</v>
          </cell>
          <cell r="AD699">
            <v>959.86691694000001</v>
          </cell>
          <cell r="AE699">
            <v>505.43691694</v>
          </cell>
          <cell r="AF699">
            <v>0</v>
          </cell>
          <cell r="AG699">
            <v>454.43</v>
          </cell>
          <cell r="AH699">
            <v>0</v>
          </cell>
          <cell r="AI699">
            <v>67.187929480999998</v>
          </cell>
        </row>
        <row r="700">
          <cell r="C700" t="str">
            <v>1.127.3</v>
          </cell>
          <cell r="D700" t="str">
            <v>Экспертиза (ПИР)</v>
          </cell>
          <cell r="E700" t="str">
            <v>051-1002203</v>
          </cell>
          <cell r="F700" t="str">
            <v/>
          </cell>
          <cell r="G700" t="str">
            <v/>
          </cell>
          <cell r="H700" t="str">
            <v/>
          </cell>
          <cell r="I700">
            <v>0</v>
          </cell>
          <cell r="J700">
            <v>0</v>
          </cell>
          <cell r="K700">
            <v>14</v>
          </cell>
          <cell r="L700">
            <v>14</v>
          </cell>
          <cell r="M700">
            <v>1.353615</v>
          </cell>
          <cell r="N700">
            <v>9.6686785709999992</v>
          </cell>
          <cell r="O700">
            <v>9.6686785709999992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1.353615</v>
          </cell>
          <cell r="Y700">
            <v>0</v>
          </cell>
          <cell r="Z700">
            <v>14</v>
          </cell>
          <cell r="AA700">
            <v>14</v>
          </cell>
          <cell r="AB700">
            <v>8.5299999999999994</v>
          </cell>
          <cell r="AC700">
            <v>0</v>
          </cell>
          <cell r="AD700">
            <v>32.868637710000002</v>
          </cell>
          <cell r="AE700">
            <v>0</v>
          </cell>
          <cell r="AF700">
            <v>0</v>
          </cell>
          <cell r="AG700">
            <v>32.868637710000002</v>
          </cell>
          <cell r="AH700">
            <v>0</v>
          </cell>
          <cell r="AI700">
            <v>234.77598364299999</v>
          </cell>
        </row>
        <row r="701">
          <cell r="C701" t="str">
            <v>1.127.4</v>
          </cell>
          <cell r="D701" t="str">
            <v>Услуги Заказчика</v>
          </cell>
          <cell r="E701" t="str">
            <v>051-1002203</v>
          </cell>
          <cell r="F701" t="str">
            <v/>
          </cell>
          <cell r="G701" t="str">
            <v/>
          </cell>
          <cell r="H701" t="str">
            <v/>
          </cell>
          <cell r="I701">
            <v>0</v>
          </cell>
          <cell r="J701">
            <v>0</v>
          </cell>
          <cell r="K701">
            <v>36.17</v>
          </cell>
          <cell r="L701">
            <v>36.17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35.738872409999999</v>
          </cell>
          <cell r="Z701">
            <v>69.61</v>
          </cell>
          <cell r="AA701">
            <v>69.61</v>
          </cell>
          <cell r="AB701">
            <v>0</v>
          </cell>
          <cell r="AC701">
            <v>0</v>
          </cell>
          <cell r="AD701">
            <v>35.738872409999999</v>
          </cell>
          <cell r="AE701">
            <v>35.738872409999999</v>
          </cell>
          <cell r="AF701">
            <v>0</v>
          </cell>
          <cell r="AG701">
            <v>0</v>
          </cell>
          <cell r="AH701">
            <v>0</v>
          </cell>
          <cell r="AI701">
            <v>51.341577948999998</v>
          </cell>
        </row>
        <row r="702">
          <cell r="C702" t="str">
            <v>1.128</v>
          </cell>
          <cell r="D702" t="str">
            <v>Реконструкция компрессорного цеха № 1 Касимовского ПХГ</v>
          </cell>
          <cell r="E702" t="str">
            <v>051-1002294</v>
          </cell>
          <cell r="F702" t="str">
            <v/>
          </cell>
          <cell r="G702" t="str">
            <v/>
          </cell>
          <cell r="H702" t="str">
            <v>Транспорт газа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37.672884410000002</v>
          </cell>
          <cell r="Y702">
            <v>6.7339474299999997</v>
          </cell>
          <cell r="Z702">
            <v>12.42</v>
          </cell>
          <cell r="AA702">
            <v>12.42</v>
          </cell>
          <cell r="AB702">
            <v>0</v>
          </cell>
          <cell r="AC702">
            <v>0</v>
          </cell>
          <cell r="AD702">
            <v>6.7339474299999997</v>
          </cell>
          <cell r="AE702">
            <v>6.7339474299999997</v>
          </cell>
          <cell r="AF702">
            <v>0</v>
          </cell>
          <cell r="AG702">
            <v>0</v>
          </cell>
          <cell r="AH702">
            <v>0</v>
          </cell>
          <cell r="AI702">
            <v>54.218578340999997</v>
          </cell>
        </row>
        <row r="703">
          <cell r="C703" t="str">
            <v>1.128.1</v>
          </cell>
          <cell r="D703" t="str">
            <v>Прочие, всего</v>
          </cell>
          <cell r="E703" t="str">
            <v>051-1002294</v>
          </cell>
          <cell r="F703" t="str">
            <v/>
          </cell>
          <cell r="G703" t="str">
            <v/>
          </cell>
          <cell r="H703" t="str">
            <v/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37.672884410000002</v>
          </cell>
          <cell r="Y703">
            <v>6.7339474299999997</v>
          </cell>
          <cell r="Z703">
            <v>12.42</v>
          </cell>
          <cell r="AA703">
            <v>12.42</v>
          </cell>
          <cell r="AB703">
            <v>0</v>
          </cell>
          <cell r="AC703">
            <v>0</v>
          </cell>
          <cell r="AD703">
            <v>6.7339474299999997</v>
          </cell>
          <cell r="AE703">
            <v>6.7339474299999997</v>
          </cell>
          <cell r="AF703">
            <v>0</v>
          </cell>
          <cell r="AG703">
            <v>0</v>
          </cell>
          <cell r="AH703">
            <v>0</v>
          </cell>
          <cell r="AI703">
            <v>54.218578340999997</v>
          </cell>
        </row>
        <row r="704">
          <cell r="C704" t="str">
            <v>1.128.2</v>
          </cell>
          <cell r="D704" t="str">
            <v>Проектные работы ПД/ПД, РД</v>
          </cell>
          <cell r="E704" t="str">
            <v>051-1002294</v>
          </cell>
          <cell r="F704" t="str">
            <v/>
          </cell>
          <cell r="G704" t="str">
            <v/>
          </cell>
          <cell r="H704" t="str">
            <v/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37.672884410000002</v>
          </cell>
          <cell r="Y704">
            <v>3.8067056899999998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3.8067056899999998</v>
          </cell>
          <cell r="AE704">
            <v>3.8067056899999998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</row>
        <row r="705">
          <cell r="C705" t="str">
            <v>1.128.3</v>
          </cell>
          <cell r="D705" t="str">
            <v>Проектные работы (РД)</v>
          </cell>
          <cell r="E705" t="str">
            <v>051-1002294</v>
          </cell>
          <cell r="F705" t="str">
            <v/>
          </cell>
          <cell r="G705" t="str">
            <v/>
          </cell>
          <cell r="H705" t="str">
            <v/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12.42</v>
          </cell>
          <cell r="AA705">
            <v>12.42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</row>
        <row r="706">
          <cell r="C706" t="str">
            <v>1.128.4</v>
          </cell>
          <cell r="D706" t="str">
            <v>Услуги Заказчика</v>
          </cell>
          <cell r="E706" t="str">
            <v>051-1002294</v>
          </cell>
          <cell r="F706" t="str">
            <v/>
          </cell>
          <cell r="G706" t="str">
            <v/>
          </cell>
          <cell r="H706" t="str">
            <v/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2.9272417399999999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2.9272417399999999</v>
          </cell>
          <cell r="AE706">
            <v>2.9272417399999999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</row>
        <row r="707">
          <cell r="C707" t="str">
            <v>1.129</v>
          </cell>
          <cell r="D707" t="str">
            <v>Реконструкция КГМО-1 на участке КС Ногинск - КС Яхрома</v>
          </cell>
          <cell r="E707" t="str">
            <v>051-1002324</v>
          </cell>
          <cell r="F707" t="str">
            <v/>
          </cell>
          <cell r="G707" t="str">
            <v/>
          </cell>
          <cell r="H707" t="str">
            <v>Транспорт газа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5.4600000000000004E-4</v>
          </cell>
          <cell r="Y707">
            <v>0</v>
          </cell>
          <cell r="Z707">
            <v>0.59</v>
          </cell>
          <cell r="AA707">
            <v>0.59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</row>
        <row r="708">
          <cell r="C708" t="str">
            <v>1.129.1</v>
          </cell>
          <cell r="D708" t="str">
            <v>Прочие, всего</v>
          </cell>
          <cell r="E708" t="str">
            <v>051-1002324</v>
          </cell>
          <cell r="F708" t="str">
            <v/>
          </cell>
          <cell r="G708" t="str">
            <v/>
          </cell>
          <cell r="H708" t="str">
            <v/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5.4600000000000004E-4</v>
          </cell>
          <cell r="Y708">
            <v>0</v>
          </cell>
          <cell r="Z708">
            <v>0.59</v>
          </cell>
          <cell r="AA708">
            <v>0.59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</row>
        <row r="709">
          <cell r="C709" t="str">
            <v>1.129.2</v>
          </cell>
          <cell r="D709" t="str">
            <v>Проектные работы ПД/ПД, РД</v>
          </cell>
          <cell r="E709" t="str">
            <v>051-1002324</v>
          </cell>
          <cell r="F709" t="str">
            <v/>
          </cell>
          <cell r="G709" t="str">
            <v/>
          </cell>
          <cell r="H709" t="str">
            <v/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0.59</v>
          </cell>
          <cell r="AA709">
            <v>0.59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</row>
        <row r="710">
          <cell r="C710" t="str">
            <v>1.129.3</v>
          </cell>
          <cell r="D710" t="str">
            <v>Экспертиза (ПИР)</v>
          </cell>
          <cell r="E710" t="str">
            <v>051-1002324</v>
          </cell>
          <cell r="F710" t="str">
            <v/>
          </cell>
          <cell r="G710" t="str">
            <v/>
          </cell>
          <cell r="H710" t="str">
            <v/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5.4600000000000004E-4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</row>
        <row r="711">
          <cell r="C711" t="str">
            <v>1.130</v>
          </cell>
          <cell r="D711" t="str">
            <v>Автозимник продленного действия станция Обская - км 193</v>
          </cell>
          <cell r="E711" t="str">
            <v>051-1002339</v>
          </cell>
          <cell r="F711" t="str">
            <v/>
          </cell>
          <cell r="G711" t="str">
            <v/>
          </cell>
          <cell r="H711" t="str">
            <v>Прочие</v>
          </cell>
          <cell r="I711">
            <v>0</v>
          </cell>
          <cell r="J711">
            <v>0</v>
          </cell>
          <cell r="K711">
            <v>72.8</v>
          </cell>
          <cell r="L711">
            <v>72.8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4.6742830299999998</v>
          </cell>
          <cell r="Z711">
            <v>73.260000000000005</v>
          </cell>
          <cell r="AA711">
            <v>73.260000000000005</v>
          </cell>
          <cell r="AB711">
            <v>0.33</v>
          </cell>
          <cell r="AC711">
            <v>0</v>
          </cell>
          <cell r="AD711">
            <v>4.6742830299999998</v>
          </cell>
          <cell r="AE711">
            <v>4.6742830299999998</v>
          </cell>
          <cell r="AF711">
            <v>0</v>
          </cell>
          <cell r="AG711">
            <v>0</v>
          </cell>
          <cell r="AH711">
            <v>0</v>
          </cell>
          <cell r="AI711">
            <v>6.3804027159999999</v>
          </cell>
        </row>
        <row r="712">
          <cell r="C712" t="str">
            <v>1.130.1</v>
          </cell>
          <cell r="D712" t="str">
            <v>Прочие, всего</v>
          </cell>
          <cell r="E712" t="str">
            <v>051-1002339</v>
          </cell>
          <cell r="F712" t="str">
            <v/>
          </cell>
          <cell r="G712" t="str">
            <v/>
          </cell>
          <cell r="H712" t="str">
            <v/>
          </cell>
          <cell r="I712">
            <v>0</v>
          </cell>
          <cell r="J712">
            <v>0</v>
          </cell>
          <cell r="K712">
            <v>72.8</v>
          </cell>
          <cell r="L712">
            <v>72.8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4.6742830299999998</v>
          </cell>
          <cell r="Z712">
            <v>73.260000000000005</v>
          </cell>
          <cell r="AA712">
            <v>73.260000000000005</v>
          </cell>
          <cell r="AB712">
            <v>0.33</v>
          </cell>
          <cell r="AC712">
            <v>0</v>
          </cell>
          <cell r="AD712">
            <v>4.6742830299999998</v>
          </cell>
          <cell r="AE712">
            <v>4.6742830299999998</v>
          </cell>
          <cell r="AF712">
            <v>0</v>
          </cell>
          <cell r="AG712">
            <v>0</v>
          </cell>
          <cell r="AH712">
            <v>0</v>
          </cell>
          <cell r="AI712">
            <v>6.3804027159999999</v>
          </cell>
        </row>
        <row r="713">
          <cell r="C713" t="str">
            <v>1.130.2</v>
          </cell>
          <cell r="D713" t="str">
            <v>Проектные работы ПД/ПД, РД</v>
          </cell>
          <cell r="E713" t="str">
            <v>051-1002339</v>
          </cell>
          <cell r="F713" t="str">
            <v/>
          </cell>
          <cell r="G713" t="str">
            <v/>
          </cell>
          <cell r="H713" t="str">
            <v/>
          </cell>
          <cell r="I713">
            <v>0</v>
          </cell>
          <cell r="J713">
            <v>0</v>
          </cell>
          <cell r="K713">
            <v>65</v>
          </cell>
          <cell r="L713">
            <v>65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4.4008332000000001</v>
          </cell>
          <cell r="Z713">
            <v>70.2</v>
          </cell>
          <cell r="AA713">
            <v>70.2</v>
          </cell>
          <cell r="AB713">
            <v>0</v>
          </cell>
          <cell r="AC713">
            <v>0</v>
          </cell>
          <cell r="AD713">
            <v>4.4008332000000001</v>
          </cell>
          <cell r="AE713">
            <v>4.4008332000000001</v>
          </cell>
          <cell r="AF713">
            <v>0</v>
          </cell>
          <cell r="AG713">
            <v>0</v>
          </cell>
          <cell r="AH713">
            <v>0</v>
          </cell>
          <cell r="AI713">
            <v>6.2689931620000001</v>
          </cell>
        </row>
        <row r="714">
          <cell r="C714" t="str">
            <v>1.130.3</v>
          </cell>
          <cell r="D714" t="str">
            <v>Экспертиза (ПИР)</v>
          </cell>
          <cell r="E714" t="str">
            <v>051-1002339</v>
          </cell>
          <cell r="F714" t="str">
            <v/>
          </cell>
          <cell r="G714" t="str">
            <v/>
          </cell>
          <cell r="H714" t="str">
            <v/>
          </cell>
          <cell r="I714">
            <v>0</v>
          </cell>
          <cell r="J714">
            <v>0</v>
          </cell>
          <cell r="K714">
            <v>5.15</v>
          </cell>
          <cell r="L714">
            <v>5.15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0.33</v>
          </cell>
          <cell r="AA714">
            <v>0.33</v>
          </cell>
          <cell r="AB714">
            <v>0.33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</row>
        <row r="715">
          <cell r="C715" t="str">
            <v>1.130.4</v>
          </cell>
          <cell r="D715" t="str">
            <v>Услуги Заказчика</v>
          </cell>
          <cell r="E715" t="str">
            <v>051-1002339</v>
          </cell>
          <cell r="F715" t="str">
            <v/>
          </cell>
          <cell r="G715" t="str">
            <v/>
          </cell>
          <cell r="H715" t="str">
            <v/>
          </cell>
          <cell r="I715">
            <v>0</v>
          </cell>
          <cell r="J715">
            <v>0</v>
          </cell>
          <cell r="K715">
            <v>2.65</v>
          </cell>
          <cell r="L715">
            <v>2.65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0.27344983</v>
          </cell>
          <cell r="Z715">
            <v>2.73</v>
          </cell>
          <cell r="AA715">
            <v>2.73</v>
          </cell>
          <cell r="AB715">
            <v>0</v>
          </cell>
          <cell r="AC715">
            <v>0</v>
          </cell>
          <cell r="AD715">
            <v>0.27344983</v>
          </cell>
          <cell r="AE715">
            <v>0.27344983</v>
          </cell>
          <cell r="AF715">
            <v>0</v>
          </cell>
          <cell r="AG715">
            <v>0</v>
          </cell>
          <cell r="AH715">
            <v>0</v>
          </cell>
          <cell r="AI715">
            <v>10.016477288999999</v>
          </cell>
        </row>
        <row r="716">
          <cell r="C716" t="str">
            <v>1.131</v>
          </cell>
          <cell r="D716" t="str">
            <v>Газопровод-отвод к г.Колпино</v>
          </cell>
          <cell r="E716" t="str">
            <v>051-1002382</v>
          </cell>
          <cell r="F716" t="str">
            <v/>
          </cell>
          <cell r="G716" t="str">
            <v>ПИР будущих лет</v>
          </cell>
          <cell r="H716" t="str">
            <v>Транспорт газа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3.3063599999999999E-2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</row>
        <row r="717">
          <cell r="C717" t="str">
            <v>1.131.1</v>
          </cell>
          <cell r="D717" t="str">
            <v>Прочие, всего</v>
          </cell>
          <cell r="E717" t="str">
            <v>051-1002382</v>
          </cell>
          <cell r="F717" t="str">
            <v/>
          </cell>
          <cell r="G717" t="str">
            <v/>
          </cell>
          <cell r="H717" t="str">
            <v/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3.3063599999999999E-2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</row>
        <row r="718">
          <cell r="C718" t="str">
            <v>1.131.2</v>
          </cell>
          <cell r="D718" t="str">
            <v>Иные прочие</v>
          </cell>
          <cell r="E718" t="str">
            <v>051-1002382</v>
          </cell>
          <cell r="F718" t="str">
            <v/>
          </cell>
          <cell r="G718" t="str">
            <v/>
          </cell>
          <cell r="H718" t="str">
            <v/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3.3063599999999999E-2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</row>
        <row r="719">
          <cell r="C719" t="str">
            <v>1.132</v>
          </cell>
          <cell r="D719" t="str">
            <v>Строительство ГРС Лаголово и перемычки между МГ Белоусово-Ленинград и МГ Кохтла-Ярве-Ленинград</v>
          </cell>
          <cell r="E719" t="str">
            <v>051-1002384</v>
          </cell>
          <cell r="F719" t="str">
            <v>51-131</v>
          </cell>
          <cell r="G719" t="str">
            <v>ПИР будущих лет</v>
          </cell>
          <cell r="H719" t="str">
            <v>Транспорт газа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0.37772495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</row>
        <row r="720">
          <cell r="C720" t="str">
            <v>1.132.1</v>
          </cell>
          <cell r="D720" t="str">
            <v>Прочие, всего</v>
          </cell>
          <cell r="E720" t="str">
            <v>051-1002384</v>
          </cell>
          <cell r="F720" t="str">
            <v/>
          </cell>
          <cell r="G720" t="str">
            <v/>
          </cell>
          <cell r="H720" t="str">
            <v/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0.37772495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</row>
        <row r="721">
          <cell r="C721" t="str">
            <v>1.132.2</v>
          </cell>
          <cell r="D721" t="str">
            <v>Иные прочие</v>
          </cell>
          <cell r="E721" t="str">
            <v>051-1002384</v>
          </cell>
          <cell r="F721" t="str">
            <v/>
          </cell>
          <cell r="G721" t="str">
            <v/>
          </cell>
          <cell r="H721" t="str">
            <v/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0.37772495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</row>
        <row r="722">
          <cell r="C722" t="str">
            <v>1.133</v>
          </cell>
          <cell r="D722" t="str">
            <v>Реконструкция КС Валдай, КЦ-1, с заменой электроприводных агрегатов СТД-4000 (7 шт.)</v>
          </cell>
          <cell r="E722" t="str">
            <v>051-1002389</v>
          </cell>
          <cell r="F722" t="str">
            <v>56-114</v>
          </cell>
          <cell r="G722" t="str">
            <v>ПИР будущих лет</v>
          </cell>
          <cell r="H722" t="str">
            <v>Транспорт газа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23.512603030000001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</row>
        <row r="723">
          <cell r="C723" t="str">
            <v>1.133.1</v>
          </cell>
          <cell r="D723" t="str">
            <v>Прочие, всего</v>
          </cell>
          <cell r="E723" t="str">
            <v>051-1002389</v>
          </cell>
          <cell r="F723" t="str">
            <v/>
          </cell>
          <cell r="G723" t="str">
            <v/>
          </cell>
          <cell r="H723" t="str">
            <v/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23.512603030000001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</row>
        <row r="724">
          <cell r="C724" t="str">
            <v>1.133.2</v>
          </cell>
          <cell r="D724" t="str">
            <v>Иные прочие</v>
          </cell>
          <cell r="E724" t="str">
            <v>051-1002389</v>
          </cell>
          <cell r="F724" t="str">
            <v/>
          </cell>
          <cell r="G724" t="str">
            <v/>
          </cell>
          <cell r="H724" t="str">
            <v/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23.512603030000001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</row>
        <row r="725">
          <cell r="C725" t="str">
            <v>1.134</v>
          </cell>
          <cell r="D725" t="str">
            <v>Реконструкция МГ "Серпухов-Ленинград" и МГ "Белоусово-Ленинград"</v>
          </cell>
          <cell r="E725" t="str">
            <v>051-1002394</v>
          </cell>
          <cell r="F725" t="str">
            <v>51-192</v>
          </cell>
          <cell r="G725" t="str">
            <v>ПИР будущих лет</v>
          </cell>
          <cell r="H725" t="str">
            <v>Транспорт газа</v>
          </cell>
          <cell r="I725">
            <v>0</v>
          </cell>
          <cell r="J725">
            <v>0</v>
          </cell>
          <cell r="K725">
            <v>14.91</v>
          </cell>
          <cell r="L725">
            <v>14.91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22.385660290000001</v>
          </cell>
          <cell r="Y725">
            <v>46.549834820000001</v>
          </cell>
          <cell r="Z725">
            <v>60.73</v>
          </cell>
          <cell r="AA725">
            <v>60.73</v>
          </cell>
          <cell r="AB725">
            <v>5.4</v>
          </cell>
          <cell r="AC725">
            <v>0</v>
          </cell>
          <cell r="AD725">
            <v>46.534274379999999</v>
          </cell>
          <cell r="AE725">
            <v>46.534274379999999</v>
          </cell>
          <cell r="AF725">
            <v>0</v>
          </cell>
          <cell r="AG725">
            <v>0</v>
          </cell>
          <cell r="AH725">
            <v>0</v>
          </cell>
          <cell r="AI725">
            <v>76.624854898999999</v>
          </cell>
        </row>
        <row r="726">
          <cell r="C726" t="str">
            <v>1.134.1</v>
          </cell>
          <cell r="D726" t="str">
            <v>Прочие, всего</v>
          </cell>
          <cell r="E726" t="str">
            <v>051-1002394</v>
          </cell>
          <cell r="F726" t="str">
            <v/>
          </cell>
          <cell r="G726" t="str">
            <v/>
          </cell>
          <cell r="H726" t="str">
            <v/>
          </cell>
          <cell r="I726">
            <v>0</v>
          </cell>
          <cell r="J726">
            <v>0</v>
          </cell>
          <cell r="K726">
            <v>14.91</v>
          </cell>
          <cell r="L726">
            <v>14.91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22.385660290000001</v>
          </cell>
          <cell r="Y726">
            <v>46.549834820000001</v>
          </cell>
          <cell r="Z726">
            <v>60.73</v>
          </cell>
          <cell r="AA726">
            <v>60.73</v>
          </cell>
          <cell r="AB726">
            <v>5.4</v>
          </cell>
          <cell r="AC726">
            <v>0</v>
          </cell>
          <cell r="AD726">
            <v>46.534274379999999</v>
          </cell>
          <cell r="AE726">
            <v>46.534274379999999</v>
          </cell>
          <cell r="AF726">
            <v>0</v>
          </cell>
          <cell r="AG726">
            <v>0</v>
          </cell>
          <cell r="AH726">
            <v>0</v>
          </cell>
          <cell r="AI726">
            <v>76.624854898999999</v>
          </cell>
        </row>
        <row r="727">
          <cell r="C727" t="str">
            <v>1.134.2</v>
          </cell>
          <cell r="D727" t="str">
            <v>Проектные работы ПД/ПД, РД</v>
          </cell>
          <cell r="E727" t="str">
            <v>051-1002394</v>
          </cell>
          <cell r="F727" t="str">
            <v/>
          </cell>
          <cell r="G727" t="str">
            <v/>
          </cell>
          <cell r="H727" t="str">
            <v/>
          </cell>
          <cell r="I727">
            <v>0</v>
          </cell>
          <cell r="J727">
            <v>0</v>
          </cell>
          <cell r="K727">
            <v>8.9700000000000006</v>
          </cell>
          <cell r="L727">
            <v>8.9700000000000006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21.990766839999999</v>
          </cell>
          <cell r="Y727">
            <v>28.852864830000001</v>
          </cell>
          <cell r="Z727">
            <v>37.14</v>
          </cell>
          <cell r="AA727">
            <v>37.14</v>
          </cell>
          <cell r="AB727">
            <v>0</v>
          </cell>
          <cell r="AC727">
            <v>0</v>
          </cell>
          <cell r="AD727">
            <v>28.852864830000001</v>
          </cell>
          <cell r="AE727">
            <v>28.852864830000001</v>
          </cell>
          <cell r="AF727">
            <v>0</v>
          </cell>
          <cell r="AG727">
            <v>0</v>
          </cell>
          <cell r="AH727">
            <v>0</v>
          </cell>
          <cell r="AI727">
            <v>77.686765832000006</v>
          </cell>
        </row>
        <row r="728">
          <cell r="C728" t="str">
            <v>1.134.3</v>
          </cell>
          <cell r="D728" t="str">
            <v>Проектные работы (РД)</v>
          </cell>
          <cell r="E728" t="str">
            <v>051-1002394</v>
          </cell>
          <cell r="F728" t="str">
            <v/>
          </cell>
          <cell r="G728" t="str">
            <v/>
          </cell>
          <cell r="H728" t="str">
            <v/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7.3634714099999998</v>
          </cell>
          <cell r="Z728">
            <v>7.36</v>
          </cell>
          <cell r="AA728">
            <v>7.36</v>
          </cell>
          <cell r="AB728">
            <v>0</v>
          </cell>
          <cell r="AC728">
            <v>0</v>
          </cell>
          <cell r="AD728">
            <v>7.3634714099999998</v>
          </cell>
          <cell r="AE728">
            <v>7.3634714099999998</v>
          </cell>
          <cell r="AF728">
            <v>0</v>
          </cell>
          <cell r="AG728">
            <v>0</v>
          </cell>
          <cell r="AH728">
            <v>0</v>
          </cell>
          <cell r="AI728">
            <v>100.047165897</v>
          </cell>
        </row>
        <row r="729">
          <cell r="C729" t="str">
            <v>1.134.4</v>
          </cell>
          <cell r="D729" t="str">
            <v>Экспертиза (ПИР)</v>
          </cell>
          <cell r="E729" t="str">
            <v>051-1002394</v>
          </cell>
          <cell r="F729" t="str">
            <v/>
          </cell>
          <cell r="G729" t="str">
            <v/>
          </cell>
          <cell r="H729" t="str">
            <v/>
          </cell>
          <cell r="I729">
            <v>0</v>
          </cell>
          <cell r="J729">
            <v>0</v>
          </cell>
          <cell r="K729">
            <v>5.4</v>
          </cell>
          <cell r="L729">
            <v>5.4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4.9386000000000005E-4</v>
          </cell>
          <cell r="Y729">
            <v>1.335186E-2</v>
          </cell>
          <cell r="Z729">
            <v>5.41</v>
          </cell>
          <cell r="AA729">
            <v>5.41</v>
          </cell>
          <cell r="AB729">
            <v>5.4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</row>
        <row r="730">
          <cell r="C730" t="str">
            <v>1.134.5</v>
          </cell>
          <cell r="D730" t="str">
            <v>Услуги Заказчика</v>
          </cell>
          <cell r="E730" t="str">
            <v>051-1002394</v>
          </cell>
          <cell r="F730" t="str">
            <v/>
          </cell>
          <cell r="G730" t="str">
            <v/>
          </cell>
          <cell r="H730" t="str">
            <v/>
          </cell>
          <cell r="I730">
            <v>0</v>
          </cell>
          <cell r="J730">
            <v>0</v>
          </cell>
          <cell r="K730">
            <v>0.54</v>
          </cell>
          <cell r="L730">
            <v>0.54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10.28215228</v>
          </cell>
          <cell r="Z730">
            <v>10.82</v>
          </cell>
          <cell r="AA730">
            <v>10.82</v>
          </cell>
          <cell r="AB730">
            <v>0</v>
          </cell>
          <cell r="AC730">
            <v>0</v>
          </cell>
          <cell r="AD730">
            <v>10.28215228</v>
          </cell>
          <cell r="AE730">
            <v>10.28215228</v>
          </cell>
          <cell r="AF730">
            <v>0</v>
          </cell>
          <cell r="AG730">
            <v>0</v>
          </cell>
          <cell r="AH730">
            <v>0</v>
          </cell>
          <cell r="AI730">
            <v>95.029133826000006</v>
          </cell>
        </row>
        <row r="731">
          <cell r="C731" t="str">
            <v>1.134.6</v>
          </cell>
          <cell r="D731" t="str">
            <v>Иные прочие</v>
          </cell>
          <cell r="E731" t="str">
            <v>051-1002394</v>
          </cell>
          <cell r="F731" t="str">
            <v/>
          </cell>
          <cell r="G731" t="str">
            <v/>
          </cell>
          <cell r="H731" t="str">
            <v/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0.39439959000000002</v>
          </cell>
          <cell r="Y731">
            <v>3.7994439999999997E-2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3.5785860000000003E-2</v>
          </cell>
          <cell r="AE731">
            <v>3.5785860000000003E-2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</row>
        <row r="732">
          <cell r="C732" t="str">
            <v>1.135</v>
          </cell>
          <cell r="D732" t="str">
            <v>Лупинг магистрального газопровода "Белоусово - Ленинград" км 735 - км 765</v>
          </cell>
          <cell r="E732" t="str">
            <v>051-1002408</v>
          </cell>
          <cell r="F732" t="str">
            <v>51-229</v>
          </cell>
          <cell r="G732" t="str">
            <v>ПИР будущих лет</v>
          </cell>
          <cell r="H732" t="str">
            <v>Транспорт газа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9.7600099999999995E-3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</row>
        <row r="733">
          <cell r="C733" t="str">
            <v>1.135.1</v>
          </cell>
          <cell r="D733" t="str">
            <v>Прочие, всего</v>
          </cell>
          <cell r="E733" t="str">
            <v>051-1002408</v>
          </cell>
          <cell r="F733" t="str">
            <v/>
          </cell>
          <cell r="G733" t="str">
            <v/>
          </cell>
          <cell r="H733" t="str">
            <v/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9.7600099999999995E-3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</row>
        <row r="734">
          <cell r="C734" t="str">
            <v>1.135.2</v>
          </cell>
          <cell r="D734" t="str">
            <v>Иные прочие</v>
          </cell>
          <cell r="E734" t="str">
            <v>051-1002408</v>
          </cell>
          <cell r="F734" t="str">
            <v/>
          </cell>
          <cell r="G734" t="str">
            <v/>
          </cell>
          <cell r="H734" t="str">
            <v/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9.7600099999999995E-3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</row>
        <row r="735">
          <cell r="C735" t="str">
            <v>1.136</v>
          </cell>
          <cell r="D735" t="str">
            <v>Расширение ГРС "Сестрорецк"</v>
          </cell>
          <cell r="E735" t="str">
            <v>051-1002409</v>
          </cell>
          <cell r="F735" t="str">
            <v/>
          </cell>
          <cell r="G735" t="str">
            <v>ПИР будущих лет</v>
          </cell>
          <cell r="H735" t="str">
            <v>Транспорт газа</v>
          </cell>
          <cell r="I735">
            <v>0</v>
          </cell>
          <cell r="J735">
            <v>0</v>
          </cell>
          <cell r="K735">
            <v>29.27</v>
          </cell>
          <cell r="L735">
            <v>29.27</v>
          </cell>
          <cell r="M735">
            <v>0.12499440000000001</v>
          </cell>
          <cell r="N735">
            <v>0.42703928899999999</v>
          </cell>
          <cell r="O735">
            <v>0.42703928899999999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4.7265122899999996</v>
          </cell>
          <cell r="Z735">
            <v>3.2</v>
          </cell>
          <cell r="AA735">
            <v>3.2</v>
          </cell>
          <cell r="AB735">
            <v>3.2</v>
          </cell>
          <cell r="AC735">
            <v>0</v>
          </cell>
          <cell r="AD735">
            <v>4.7265122899999996</v>
          </cell>
          <cell r="AE735">
            <v>4.7265122899999996</v>
          </cell>
          <cell r="AF735">
            <v>0</v>
          </cell>
          <cell r="AG735">
            <v>0</v>
          </cell>
          <cell r="AH735">
            <v>0</v>
          </cell>
          <cell r="AI735">
            <v>147.70350906300001</v>
          </cell>
        </row>
        <row r="736">
          <cell r="C736" t="str">
            <v>1.136.1</v>
          </cell>
          <cell r="D736" t="str">
            <v>Прочие, всего</v>
          </cell>
          <cell r="E736" t="str">
            <v>051-1002409</v>
          </cell>
          <cell r="F736" t="str">
            <v/>
          </cell>
          <cell r="G736" t="str">
            <v/>
          </cell>
          <cell r="H736" t="str">
            <v/>
          </cell>
          <cell r="I736">
            <v>0</v>
          </cell>
          <cell r="J736">
            <v>0</v>
          </cell>
          <cell r="K736">
            <v>29.27</v>
          </cell>
          <cell r="L736">
            <v>29.27</v>
          </cell>
          <cell r="M736">
            <v>0.12499440000000001</v>
          </cell>
          <cell r="N736">
            <v>0.42703928899999999</v>
          </cell>
          <cell r="O736">
            <v>0.42703928899999999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4.7265122899999996</v>
          </cell>
          <cell r="Z736">
            <v>3.2</v>
          </cell>
          <cell r="AA736">
            <v>3.2</v>
          </cell>
          <cell r="AB736">
            <v>3.2</v>
          </cell>
          <cell r="AC736">
            <v>0</v>
          </cell>
          <cell r="AD736">
            <v>4.7265122899999996</v>
          </cell>
          <cell r="AE736">
            <v>4.7265122899999996</v>
          </cell>
          <cell r="AF736">
            <v>0</v>
          </cell>
          <cell r="AG736">
            <v>0</v>
          </cell>
          <cell r="AH736">
            <v>0</v>
          </cell>
          <cell r="AI736">
            <v>147.70350906300001</v>
          </cell>
        </row>
        <row r="737">
          <cell r="C737" t="str">
            <v>1.136.2</v>
          </cell>
          <cell r="D737" t="str">
            <v>Проектные работы ПД/ПД, РД</v>
          </cell>
          <cell r="E737" t="str">
            <v>051-1002409</v>
          </cell>
          <cell r="F737" t="str">
            <v/>
          </cell>
          <cell r="G737" t="str">
            <v/>
          </cell>
          <cell r="H737" t="str">
            <v/>
          </cell>
          <cell r="I737">
            <v>0</v>
          </cell>
          <cell r="J737">
            <v>0</v>
          </cell>
          <cell r="K737">
            <v>25</v>
          </cell>
          <cell r="L737">
            <v>25</v>
          </cell>
          <cell r="M737">
            <v>0.12499440000000001</v>
          </cell>
          <cell r="N737">
            <v>0.49997760000000002</v>
          </cell>
          <cell r="O737">
            <v>0.49997760000000002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4.4531159899999997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4.4531159899999997</v>
          </cell>
          <cell r="AE737">
            <v>4.4531159899999997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</row>
        <row r="738">
          <cell r="C738" t="str">
            <v>1.136.3</v>
          </cell>
          <cell r="D738" t="str">
            <v>Экспертиза (ПИР)</v>
          </cell>
          <cell r="E738" t="str">
            <v>051-1002409</v>
          </cell>
          <cell r="F738" t="str">
            <v/>
          </cell>
          <cell r="G738" t="str">
            <v/>
          </cell>
          <cell r="H738" t="str">
            <v/>
          </cell>
          <cell r="I738">
            <v>0</v>
          </cell>
          <cell r="J738">
            <v>0</v>
          </cell>
          <cell r="K738">
            <v>3.2</v>
          </cell>
          <cell r="L738">
            <v>3.2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3.2</v>
          </cell>
          <cell r="AA738">
            <v>3.2</v>
          </cell>
          <cell r="AB738">
            <v>3.2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</row>
        <row r="739">
          <cell r="C739" t="str">
            <v>1.136.4</v>
          </cell>
          <cell r="D739" t="str">
            <v>Услуги Заказчика</v>
          </cell>
          <cell r="E739" t="str">
            <v>051-1002409</v>
          </cell>
          <cell r="F739" t="str">
            <v/>
          </cell>
          <cell r="G739" t="str">
            <v/>
          </cell>
          <cell r="H739" t="str">
            <v/>
          </cell>
          <cell r="I739">
            <v>0</v>
          </cell>
          <cell r="J739">
            <v>0</v>
          </cell>
          <cell r="K739">
            <v>1.07</v>
          </cell>
          <cell r="L739">
            <v>1.07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0.27339629999999998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0.27339629999999998</v>
          </cell>
          <cell r="AE739">
            <v>0.27339629999999998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</row>
        <row r="740">
          <cell r="C740" t="str">
            <v>1.137</v>
          </cell>
          <cell r="D740" t="str">
            <v>Реконструкция МГ "Кохтла-Ярве-Ленинград", 1 и 2 нитки</v>
          </cell>
          <cell r="E740" t="str">
            <v>051-1002411</v>
          </cell>
          <cell r="F740" t="str">
            <v>51-178</v>
          </cell>
          <cell r="G740" t="str">
            <v>ПИР будущих лет</v>
          </cell>
          <cell r="H740" t="str">
            <v>Транспорт газа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3.1322038399999999</v>
          </cell>
          <cell r="Z740">
            <v>4.93</v>
          </cell>
          <cell r="AA740">
            <v>4.93</v>
          </cell>
          <cell r="AB740">
            <v>0</v>
          </cell>
          <cell r="AC740">
            <v>0</v>
          </cell>
          <cell r="AD740">
            <v>3.1322038399999999</v>
          </cell>
          <cell r="AE740">
            <v>3.1322038399999999</v>
          </cell>
          <cell r="AF740">
            <v>0</v>
          </cell>
          <cell r="AG740">
            <v>0</v>
          </cell>
          <cell r="AH740">
            <v>0</v>
          </cell>
          <cell r="AI740">
            <v>63.533546450000003</v>
          </cell>
        </row>
        <row r="741">
          <cell r="C741" t="str">
            <v>1.137.1</v>
          </cell>
          <cell r="D741" t="str">
            <v>Прочие, всего</v>
          </cell>
          <cell r="E741" t="str">
            <v>051-1002411</v>
          </cell>
          <cell r="F741" t="str">
            <v/>
          </cell>
          <cell r="G741" t="str">
            <v/>
          </cell>
          <cell r="H741" t="str">
            <v/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3.1322038399999999</v>
          </cell>
          <cell r="Z741">
            <v>4.93</v>
          </cell>
          <cell r="AA741">
            <v>4.93</v>
          </cell>
          <cell r="AB741">
            <v>0</v>
          </cell>
          <cell r="AC741">
            <v>0</v>
          </cell>
          <cell r="AD741">
            <v>3.1322038399999999</v>
          </cell>
          <cell r="AE741">
            <v>3.1322038399999999</v>
          </cell>
          <cell r="AF741">
            <v>0</v>
          </cell>
          <cell r="AG741">
            <v>0</v>
          </cell>
          <cell r="AH741">
            <v>0</v>
          </cell>
          <cell r="AI741">
            <v>63.533546450000003</v>
          </cell>
        </row>
        <row r="742">
          <cell r="C742" t="str">
            <v>1.137.2</v>
          </cell>
          <cell r="D742" t="str">
            <v>Проектные работы ПД/ПД, РД</v>
          </cell>
          <cell r="E742" t="str">
            <v>051-1002411</v>
          </cell>
          <cell r="F742" t="str">
            <v/>
          </cell>
          <cell r="G742" t="str">
            <v/>
          </cell>
          <cell r="H742" t="str">
            <v/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2.8039876800000001</v>
          </cell>
          <cell r="Z742">
            <v>4.3499999999999996</v>
          </cell>
          <cell r="AA742">
            <v>4.3499999999999996</v>
          </cell>
          <cell r="AB742">
            <v>0</v>
          </cell>
          <cell r="AC742">
            <v>0</v>
          </cell>
          <cell r="AD742">
            <v>2.8039876800000001</v>
          </cell>
          <cell r="AE742">
            <v>2.8039876800000001</v>
          </cell>
          <cell r="AF742">
            <v>0</v>
          </cell>
          <cell r="AG742">
            <v>0</v>
          </cell>
          <cell r="AH742">
            <v>0</v>
          </cell>
          <cell r="AI742">
            <v>64.459486897000005</v>
          </cell>
        </row>
        <row r="743">
          <cell r="C743" t="str">
            <v>1.137.3</v>
          </cell>
          <cell r="D743" t="str">
            <v>Услуги Заказчика</v>
          </cell>
          <cell r="E743" t="str">
            <v>051-1002411</v>
          </cell>
          <cell r="F743" t="str">
            <v/>
          </cell>
          <cell r="G743" t="str">
            <v/>
          </cell>
          <cell r="H743" t="str">
            <v/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0.32821615999999998</v>
          </cell>
          <cell r="Z743">
            <v>0.57999999999999996</v>
          </cell>
          <cell r="AA743">
            <v>0.57999999999999996</v>
          </cell>
          <cell r="AB743">
            <v>0</v>
          </cell>
          <cell r="AC743">
            <v>0</v>
          </cell>
          <cell r="AD743">
            <v>0.32821615999999998</v>
          </cell>
          <cell r="AE743">
            <v>0.32821615999999998</v>
          </cell>
          <cell r="AF743">
            <v>0</v>
          </cell>
          <cell r="AG743">
            <v>0</v>
          </cell>
          <cell r="AH743">
            <v>0</v>
          </cell>
          <cell r="AI743">
            <v>56.588993103</v>
          </cell>
        </row>
        <row r="744">
          <cell r="C744" t="str">
            <v>1.138</v>
          </cell>
          <cell r="D744" t="str">
            <v>ГРС "Восточная - 2"</v>
          </cell>
          <cell r="E744" t="str">
            <v>051-1002413</v>
          </cell>
          <cell r="F744" t="str">
            <v/>
          </cell>
          <cell r="G744" t="str">
            <v>ПИР будущих лет</v>
          </cell>
          <cell r="H744" t="str">
            <v>Транспорт газа</v>
          </cell>
          <cell r="I744">
            <v>0</v>
          </cell>
          <cell r="J744">
            <v>0</v>
          </cell>
          <cell r="K744">
            <v>4.95</v>
          </cell>
          <cell r="L744">
            <v>4.95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4.7799453999999999</v>
          </cell>
          <cell r="Z744">
            <v>11.18</v>
          </cell>
          <cell r="AA744">
            <v>11.18</v>
          </cell>
          <cell r="AB744">
            <v>3.8</v>
          </cell>
          <cell r="AC744">
            <v>0</v>
          </cell>
          <cell r="AD744">
            <v>4.7799453999999999</v>
          </cell>
          <cell r="AE744">
            <v>4.7799453999999999</v>
          </cell>
          <cell r="AF744">
            <v>0</v>
          </cell>
          <cell r="AG744">
            <v>0</v>
          </cell>
          <cell r="AH744">
            <v>0</v>
          </cell>
          <cell r="AI744">
            <v>42.754431126999997</v>
          </cell>
        </row>
        <row r="745">
          <cell r="C745" t="str">
            <v>1.138.1</v>
          </cell>
          <cell r="D745" t="str">
            <v>Прочие, всего</v>
          </cell>
          <cell r="E745" t="str">
            <v>051-1002413</v>
          </cell>
          <cell r="F745" t="str">
            <v/>
          </cell>
          <cell r="G745" t="str">
            <v/>
          </cell>
          <cell r="H745" t="str">
            <v/>
          </cell>
          <cell r="I745">
            <v>0</v>
          </cell>
          <cell r="J745">
            <v>0</v>
          </cell>
          <cell r="K745">
            <v>4.95</v>
          </cell>
          <cell r="L745">
            <v>4.95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4.7799453999999999</v>
          </cell>
          <cell r="Z745">
            <v>11.18</v>
          </cell>
          <cell r="AA745">
            <v>11.18</v>
          </cell>
          <cell r="AB745">
            <v>3.8</v>
          </cell>
          <cell r="AC745">
            <v>0</v>
          </cell>
          <cell r="AD745">
            <v>4.7799453999999999</v>
          </cell>
          <cell r="AE745">
            <v>4.7799453999999999</v>
          </cell>
          <cell r="AF745">
            <v>0</v>
          </cell>
          <cell r="AG745">
            <v>0</v>
          </cell>
          <cell r="AH745">
            <v>0</v>
          </cell>
          <cell r="AI745">
            <v>42.754431126999997</v>
          </cell>
        </row>
        <row r="746">
          <cell r="C746" t="str">
            <v>1.138.2</v>
          </cell>
          <cell r="D746" t="str">
            <v>Проектные работы ПД/ПД, РД</v>
          </cell>
          <cell r="E746" t="str">
            <v>051-1002413</v>
          </cell>
          <cell r="F746" t="str">
            <v/>
          </cell>
          <cell r="G746" t="str">
            <v/>
          </cell>
          <cell r="H746" t="str">
            <v/>
          </cell>
          <cell r="I746">
            <v>0</v>
          </cell>
          <cell r="J746">
            <v>0</v>
          </cell>
          <cell r="K746">
            <v>0.97</v>
          </cell>
          <cell r="L746">
            <v>0.97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4.5014390999999998</v>
          </cell>
          <cell r="Z746">
            <v>4.92</v>
          </cell>
          <cell r="AA746">
            <v>4.92</v>
          </cell>
          <cell r="AB746">
            <v>0</v>
          </cell>
          <cell r="AC746">
            <v>0</v>
          </cell>
          <cell r="AD746">
            <v>4.5014390999999998</v>
          </cell>
          <cell r="AE746">
            <v>4.5014390999999998</v>
          </cell>
          <cell r="AF746">
            <v>0</v>
          </cell>
          <cell r="AG746">
            <v>0</v>
          </cell>
          <cell r="AH746">
            <v>0</v>
          </cell>
          <cell r="AI746">
            <v>91.492664633999993</v>
          </cell>
        </row>
        <row r="747">
          <cell r="C747" t="str">
            <v>1.138.3</v>
          </cell>
          <cell r="D747" t="str">
            <v>Экспертиза (ПИР)</v>
          </cell>
          <cell r="E747" t="str">
            <v>051-1002413</v>
          </cell>
          <cell r="F747" t="str">
            <v/>
          </cell>
          <cell r="G747" t="str">
            <v/>
          </cell>
          <cell r="H747" t="str">
            <v/>
          </cell>
          <cell r="I747">
            <v>0</v>
          </cell>
          <cell r="J747">
            <v>0</v>
          </cell>
          <cell r="K747">
            <v>3.8</v>
          </cell>
          <cell r="L747">
            <v>3.8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3.8</v>
          </cell>
          <cell r="AA747">
            <v>3.8</v>
          </cell>
          <cell r="AB747">
            <v>3.8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</row>
        <row r="748">
          <cell r="C748" t="str">
            <v>1.138.4</v>
          </cell>
          <cell r="D748" t="str">
            <v>Услуги Заказчика</v>
          </cell>
          <cell r="E748" t="str">
            <v>051-1002413</v>
          </cell>
          <cell r="F748" t="str">
            <v/>
          </cell>
          <cell r="G748" t="str">
            <v/>
          </cell>
          <cell r="H748" t="str">
            <v/>
          </cell>
          <cell r="I748">
            <v>0</v>
          </cell>
          <cell r="J748">
            <v>0</v>
          </cell>
          <cell r="K748">
            <v>0.18</v>
          </cell>
          <cell r="L748">
            <v>0.18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0.27850629999999998</v>
          </cell>
          <cell r="Z748">
            <v>2.46</v>
          </cell>
          <cell r="AA748">
            <v>2.46</v>
          </cell>
          <cell r="AB748">
            <v>0</v>
          </cell>
          <cell r="AC748">
            <v>0</v>
          </cell>
          <cell r="AD748">
            <v>0.27850629999999998</v>
          </cell>
          <cell r="AE748">
            <v>0.27850629999999998</v>
          </cell>
          <cell r="AF748">
            <v>0</v>
          </cell>
          <cell r="AG748">
            <v>0</v>
          </cell>
          <cell r="AH748">
            <v>0</v>
          </cell>
          <cell r="AI748">
            <v>11.321394309</v>
          </cell>
        </row>
        <row r="749">
          <cell r="C749" t="str">
            <v>1.139</v>
          </cell>
          <cell r="D749" t="str">
            <v>Газопровод-отвод к д. Никитино Демидовского района Смоленской области</v>
          </cell>
          <cell r="E749" t="str">
            <v>051-1002434</v>
          </cell>
          <cell r="F749" t="str">
            <v>51-296</v>
          </cell>
          <cell r="G749" t="str">
            <v>ПИР будущих лет</v>
          </cell>
          <cell r="H749" t="str">
            <v>Транспорт газа</v>
          </cell>
          <cell r="I749">
            <v>0</v>
          </cell>
          <cell r="J749">
            <v>0</v>
          </cell>
          <cell r="K749">
            <v>4.1500000000000004</v>
          </cell>
          <cell r="L749">
            <v>4.1500000000000004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0.13185759999999999</v>
          </cell>
          <cell r="Y749">
            <v>12.1739266</v>
          </cell>
          <cell r="Z749">
            <v>16.829999999999998</v>
          </cell>
          <cell r="AA749">
            <v>16.829999999999998</v>
          </cell>
          <cell r="AB749">
            <v>4</v>
          </cell>
          <cell r="AC749">
            <v>0</v>
          </cell>
          <cell r="AD749">
            <v>14.674938620000001</v>
          </cell>
          <cell r="AE749">
            <v>11.33947944</v>
          </cell>
          <cell r="AF749">
            <v>0</v>
          </cell>
          <cell r="AG749">
            <v>3.33545918</v>
          </cell>
          <cell r="AH749">
            <v>0</v>
          </cell>
          <cell r="AI749">
            <v>87.195119547999994</v>
          </cell>
        </row>
        <row r="750">
          <cell r="C750" t="str">
            <v>1.139.1</v>
          </cell>
          <cell r="D750" t="str">
            <v>Прочие, всего</v>
          </cell>
          <cell r="E750" t="str">
            <v>051-1002434</v>
          </cell>
          <cell r="F750" t="str">
            <v/>
          </cell>
          <cell r="G750" t="str">
            <v/>
          </cell>
          <cell r="H750" t="str">
            <v/>
          </cell>
          <cell r="I750">
            <v>0</v>
          </cell>
          <cell r="J750">
            <v>0</v>
          </cell>
          <cell r="K750">
            <v>4.1500000000000004</v>
          </cell>
          <cell r="L750">
            <v>4.1500000000000004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0.13185759999999999</v>
          </cell>
          <cell r="Y750">
            <v>12.1739266</v>
          </cell>
          <cell r="Z750">
            <v>16.829999999999998</v>
          </cell>
          <cell r="AA750">
            <v>16.829999999999998</v>
          </cell>
          <cell r="AB750">
            <v>4</v>
          </cell>
          <cell r="AC750">
            <v>0</v>
          </cell>
          <cell r="AD750">
            <v>14.674938620000001</v>
          </cell>
          <cell r="AE750">
            <v>11.33947944</v>
          </cell>
          <cell r="AF750">
            <v>0</v>
          </cell>
          <cell r="AG750">
            <v>3.33545918</v>
          </cell>
          <cell r="AH750">
            <v>0</v>
          </cell>
          <cell r="AI750">
            <v>87.195119547999994</v>
          </cell>
        </row>
        <row r="751">
          <cell r="C751" t="str">
            <v>1.139.2</v>
          </cell>
          <cell r="D751" t="str">
            <v>Проектные работы ПД/ПД, РД</v>
          </cell>
          <cell r="E751" t="str">
            <v>051-1002434</v>
          </cell>
          <cell r="F751" t="str">
            <v/>
          </cell>
          <cell r="G751" t="str">
            <v/>
          </cell>
          <cell r="H751" t="str">
            <v/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11.33947944</v>
          </cell>
          <cell r="Z751">
            <v>11.34</v>
          </cell>
          <cell r="AA751">
            <v>11.34</v>
          </cell>
          <cell r="AB751">
            <v>0</v>
          </cell>
          <cell r="AC751">
            <v>0</v>
          </cell>
          <cell r="AD751">
            <v>11.33947944</v>
          </cell>
          <cell r="AE751">
            <v>11.33947944</v>
          </cell>
          <cell r="AF751">
            <v>0</v>
          </cell>
          <cell r="AG751">
            <v>0</v>
          </cell>
          <cell r="AH751">
            <v>0</v>
          </cell>
          <cell r="AI751">
            <v>99.995409523999996</v>
          </cell>
        </row>
        <row r="752">
          <cell r="C752" t="str">
            <v>1.139.3</v>
          </cell>
          <cell r="D752" t="str">
            <v>Экспертиза (ПИР)</v>
          </cell>
          <cell r="E752" t="str">
            <v>051-1002434</v>
          </cell>
          <cell r="F752" t="str">
            <v/>
          </cell>
          <cell r="G752" t="str">
            <v/>
          </cell>
          <cell r="H752" t="str">
            <v/>
          </cell>
          <cell r="I752">
            <v>0</v>
          </cell>
          <cell r="J752">
            <v>0</v>
          </cell>
          <cell r="K752">
            <v>4</v>
          </cell>
          <cell r="L752">
            <v>4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4</v>
          </cell>
          <cell r="AA752">
            <v>4</v>
          </cell>
          <cell r="AB752">
            <v>4</v>
          </cell>
          <cell r="AC752">
            <v>0</v>
          </cell>
          <cell r="AD752">
            <v>3.33545918</v>
          </cell>
          <cell r="AE752">
            <v>0</v>
          </cell>
          <cell r="AF752">
            <v>0</v>
          </cell>
          <cell r="AG752">
            <v>3.33545918</v>
          </cell>
          <cell r="AH752">
            <v>0</v>
          </cell>
          <cell r="AI752">
            <v>83.386479499999993</v>
          </cell>
        </row>
        <row r="753">
          <cell r="C753" t="str">
            <v>1.139.4</v>
          </cell>
          <cell r="D753" t="str">
            <v>Услуги Заказчика</v>
          </cell>
          <cell r="E753" t="str">
            <v>051-1002434</v>
          </cell>
          <cell r="F753" t="str">
            <v/>
          </cell>
          <cell r="G753" t="str">
            <v/>
          </cell>
          <cell r="H753" t="str">
            <v/>
          </cell>
          <cell r="I753">
            <v>0</v>
          </cell>
          <cell r="J753">
            <v>0</v>
          </cell>
          <cell r="K753">
            <v>0.15</v>
          </cell>
          <cell r="L753">
            <v>0.15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0.79617556</v>
          </cell>
          <cell r="Z753">
            <v>0.95</v>
          </cell>
          <cell r="AA753">
            <v>0.95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</row>
        <row r="754">
          <cell r="C754" t="str">
            <v>1.139.5</v>
          </cell>
          <cell r="D754" t="str">
            <v>Иные прочие</v>
          </cell>
          <cell r="E754" t="str">
            <v>051-1002434</v>
          </cell>
          <cell r="F754" t="str">
            <v/>
          </cell>
          <cell r="G754" t="str">
            <v/>
          </cell>
          <cell r="H754" t="str">
            <v/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0.13185759999999999</v>
          </cell>
          <cell r="Y754">
            <v>3.8271600000000003E-2</v>
          </cell>
          <cell r="Z754">
            <v>0.54</v>
          </cell>
          <cell r="AA754">
            <v>0.54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</row>
        <row r="755">
          <cell r="C755" t="str">
            <v>1.140</v>
          </cell>
          <cell r="D755" t="str">
            <v>Газопровод-отвод к г. Солигалич</v>
          </cell>
          <cell r="E755" t="str">
            <v>051-1002437</v>
          </cell>
          <cell r="F755" t="str">
            <v/>
          </cell>
          <cell r="G755" t="str">
            <v>ПИР будущих лет</v>
          </cell>
          <cell r="H755" t="str">
            <v>Транспорт газа</v>
          </cell>
          <cell r="I755">
            <v>0</v>
          </cell>
          <cell r="J755">
            <v>0</v>
          </cell>
          <cell r="K755">
            <v>168.73</v>
          </cell>
          <cell r="L755">
            <v>168.73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31.090002009999999</v>
          </cell>
          <cell r="Y755">
            <v>87.222676250000006</v>
          </cell>
          <cell r="Z755">
            <v>96.55</v>
          </cell>
          <cell r="AA755">
            <v>96.55</v>
          </cell>
          <cell r="AB755">
            <v>92.52</v>
          </cell>
          <cell r="AC755">
            <v>0</v>
          </cell>
          <cell r="AD755">
            <v>86.778428199999993</v>
          </cell>
          <cell r="AE755">
            <v>86.695782039999997</v>
          </cell>
          <cell r="AF755">
            <v>0</v>
          </cell>
          <cell r="AG755">
            <v>8.2646159999999996E-2</v>
          </cell>
          <cell r="AH755">
            <v>0</v>
          </cell>
          <cell r="AI755">
            <v>89.879262764999993</v>
          </cell>
        </row>
        <row r="756">
          <cell r="C756" t="str">
            <v>1.140.1</v>
          </cell>
          <cell r="D756" t="str">
            <v>Прочие, всего</v>
          </cell>
          <cell r="E756" t="str">
            <v>051-1002437</v>
          </cell>
          <cell r="F756" t="str">
            <v/>
          </cell>
          <cell r="G756" t="str">
            <v/>
          </cell>
          <cell r="H756" t="str">
            <v/>
          </cell>
          <cell r="I756">
            <v>0</v>
          </cell>
          <cell r="J756">
            <v>0</v>
          </cell>
          <cell r="K756">
            <v>168.73</v>
          </cell>
          <cell r="L756">
            <v>168.73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31.090002009999999</v>
          </cell>
          <cell r="Y756">
            <v>87.222676250000006</v>
          </cell>
          <cell r="Z756">
            <v>96.55</v>
          </cell>
          <cell r="AA756">
            <v>96.55</v>
          </cell>
          <cell r="AB756">
            <v>92.52</v>
          </cell>
          <cell r="AC756">
            <v>0</v>
          </cell>
          <cell r="AD756">
            <v>86.778428199999993</v>
          </cell>
          <cell r="AE756">
            <v>86.695782039999997</v>
          </cell>
          <cell r="AF756">
            <v>0</v>
          </cell>
          <cell r="AG756">
            <v>8.2646159999999996E-2</v>
          </cell>
          <cell r="AH756">
            <v>0</v>
          </cell>
          <cell r="AI756">
            <v>89.879262764999993</v>
          </cell>
        </row>
        <row r="757">
          <cell r="C757" t="str">
            <v>1.140.2</v>
          </cell>
          <cell r="D757" t="str">
            <v>Проектные работы ПД/ПД, РД</v>
          </cell>
          <cell r="E757" t="str">
            <v>051-1002437</v>
          </cell>
          <cell r="F757" t="str">
            <v/>
          </cell>
          <cell r="G757" t="str">
            <v/>
          </cell>
          <cell r="H757" t="str">
            <v/>
          </cell>
          <cell r="I757">
            <v>0</v>
          </cell>
          <cell r="J757">
            <v>0</v>
          </cell>
          <cell r="K757">
            <v>157.58000000000001</v>
          </cell>
          <cell r="L757">
            <v>157.58000000000001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31.08785962</v>
          </cell>
          <cell r="Y757">
            <v>77.077277409999994</v>
          </cell>
          <cell r="Z757">
            <v>87.52</v>
          </cell>
          <cell r="AA757">
            <v>87.52</v>
          </cell>
          <cell r="AB757">
            <v>87.52</v>
          </cell>
          <cell r="AC757">
            <v>0</v>
          </cell>
          <cell r="AD757">
            <v>76.623559409999999</v>
          </cell>
          <cell r="AE757">
            <v>76.623559409999999</v>
          </cell>
          <cell r="AF757">
            <v>0</v>
          </cell>
          <cell r="AG757">
            <v>0</v>
          </cell>
          <cell r="AH757">
            <v>0</v>
          </cell>
          <cell r="AI757">
            <v>87.549770807000002</v>
          </cell>
        </row>
        <row r="758">
          <cell r="C758" t="str">
            <v>1.140.3</v>
          </cell>
          <cell r="D758" t="str">
            <v>Экспертиза (ПИР)</v>
          </cell>
          <cell r="E758" t="str">
            <v>051-1002437</v>
          </cell>
          <cell r="F758" t="str">
            <v/>
          </cell>
          <cell r="G758" t="str">
            <v/>
          </cell>
          <cell r="H758" t="str">
            <v/>
          </cell>
          <cell r="I758">
            <v>0</v>
          </cell>
          <cell r="J758">
            <v>0</v>
          </cell>
          <cell r="K758">
            <v>5</v>
          </cell>
          <cell r="L758">
            <v>5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5</v>
          </cell>
          <cell r="AA758">
            <v>5</v>
          </cell>
          <cell r="AB758">
            <v>5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</row>
        <row r="759">
          <cell r="C759" t="str">
            <v>1.140.4</v>
          </cell>
          <cell r="D759" t="str">
            <v>Услуги Заказчика</v>
          </cell>
          <cell r="E759" t="str">
            <v>051-1002437</v>
          </cell>
          <cell r="F759" t="str">
            <v/>
          </cell>
          <cell r="G759" t="str">
            <v/>
          </cell>
          <cell r="H759" t="str">
            <v/>
          </cell>
          <cell r="I759">
            <v>0</v>
          </cell>
          <cell r="J759">
            <v>0</v>
          </cell>
          <cell r="K759">
            <v>6.15</v>
          </cell>
          <cell r="L759">
            <v>6.15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10.072222630000001</v>
          </cell>
          <cell r="Z759">
            <v>4.03</v>
          </cell>
          <cell r="AA759">
            <v>4.03</v>
          </cell>
          <cell r="AB759">
            <v>0</v>
          </cell>
          <cell r="AC759">
            <v>0</v>
          </cell>
          <cell r="AD759">
            <v>10.072222630000001</v>
          </cell>
          <cell r="AE759">
            <v>10.072222630000001</v>
          </cell>
          <cell r="AF759">
            <v>0</v>
          </cell>
          <cell r="AG759">
            <v>0</v>
          </cell>
          <cell r="AH759">
            <v>0</v>
          </cell>
          <cell r="AI759">
            <v>249.93108262999999</v>
          </cell>
        </row>
        <row r="760">
          <cell r="C760" t="str">
            <v>1.140.5</v>
          </cell>
          <cell r="D760" t="str">
            <v>Иные прочие</v>
          </cell>
          <cell r="E760" t="str">
            <v>051-1002437</v>
          </cell>
          <cell r="F760" t="str">
            <v/>
          </cell>
          <cell r="G760" t="str">
            <v/>
          </cell>
          <cell r="H760" t="str">
            <v/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2.1423900000000001E-3</v>
          </cell>
          <cell r="Y760">
            <v>7.3176210000000005E-2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8.2646159999999996E-2</v>
          </cell>
          <cell r="AE760">
            <v>0</v>
          </cell>
          <cell r="AF760">
            <v>0</v>
          </cell>
          <cell r="AG760">
            <v>8.2646159999999996E-2</v>
          </cell>
          <cell r="AH760">
            <v>0</v>
          </cell>
          <cell r="AI760">
            <v>0</v>
          </cell>
        </row>
        <row r="761">
          <cell r="C761" t="str">
            <v>1.141</v>
          </cell>
          <cell r="D761" t="str">
            <v>Конденсатопровод Вуктыл-Сосногорский ГПЗ</v>
          </cell>
          <cell r="E761" t="str">
            <v>051-1002458</v>
          </cell>
          <cell r="F761" t="str">
            <v>51-019</v>
          </cell>
          <cell r="G761" t="str">
            <v>ПИР будущих лет</v>
          </cell>
          <cell r="H761" t="str">
            <v>Транспорт газа</v>
          </cell>
          <cell r="I761">
            <v>0</v>
          </cell>
          <cell r="J761">
            <v>0</v>
          </cell>
          <cell r="K761">
            <v>127.76</v>
          </cell>
          <cell r="L761">
            <v>127.76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2.9283506400000001</v>
          </cell>
          <cell r="Y761">
            <v>45.873398569999999</v>
          </cell>
          <cell r="Z761">
            <v>179.33</v>
          </cell>
          <cell r="AA761">
            <v>179.33</v>
          </cell>
          <cell r="AB761">
            <v>76.66</v>
          </cell>
          <cell r="AC761">
            <v>0</v>
          </cell>
          <cell r="AD761">
            <v>104.50339857</v>
          </cell>
          <cell r="AE761">
            <v>45.873398569999999</v>
          </cell>
          <cell r="AF761">
            <v>0</v>
          </cell>
          <cell r="AG761">
            <v>58.63</v>
          </cell>
          <cell r="AH761">
            <v>0</v>
          </cell>
          <cell r="AI761">
            <v>58.274353744000003</v>
          </cell>
        </row>
        <row r="762">
          <cell r="C762" t="str">
            <v>1.141.1</v>
          </cell>
          <cell r="D762" t="str">
            <v>Прочие, всего</v>
          </cell>
          <cell r="E762" t="str">
            <v>051-1002458</v>
          </cell>
          <cell r="F762" t="str">
            <v/>
          </cell>
          <cell r="G762" t="str">
            <v/>
          </cell>
          <cell r="H762" t="str">
            <v/>
          </cell>
          <cell r="I762">
            <v>0</v>
          </cell>
          <cell r="J762">
            <v>0</v>
          </cell>
          <cell r="K762">
            <v>127.76</v>
          </cell>
          <cell r="L762">
            <v>127.76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2.9283506400000001</v>
          </cell>
          <cell r="Y762">
            <v>45.873398569999999</v>
          </cell>
          <cell r="Z762">
            <v>179.33</v>
          </cell>
          <cell r="AA762">
            <v>179.33</v>
          </cell>
          <cell r="AB762">
            <v>76.66</v>
          </cell>
          <cell r="AC762">
            <v>0</v>
          </cell>
          <cell r="AD762">
            <v>104.50339857</v>
          </cell>
          <cell r="AE762">
            <v>45.873398569999999</v>
          </cell>
          <cell r="AF762">
            <v>0</v>
          </cell>
          <cell r="AG762">
            <v>58.63</v>
          </cell>
          <cell r="AH762">
            <v>0</v>
          </cell>
          <cell r="AI762">
            <v>58.274353744000003</v>
          </cell>
        </row>
        <row r="763">
          <cell r="C763" t="str">
            <v>1.141.2</v>
          </cell>
          <cell r="D763" t="str">
            <v>Проектные работы ПД/ПД, РД</v>
          </cell>
          <cell r="E763" t="str">
            <v>051-1002458</v>
          </cell>
          <cell r="F763" t="str">
            <v/>
          </cell>
          <cell r="G763" t="str">
            <v/>
          </cell>
          <cell r="H763" t="str">
            <v/>
          </cell>
          <cell r="I763">
            <v>0</v>
          </cell>
          <cell r="J763">
            <v>0</v>
          </cell>
          <cell r="K763">
            <v>123.11</v>
          </cell>
          <cell r="L763">
            <v>123.11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2.9283506400000001</v>
          </cell>
          <cell r="Y763">
            <v>42.167181839999998</v>
          </cell>
          <cell r="Z763">
            <v>173.6</v>
          </cell>
          <cell r="AA763">
            <v>173.6</v>
          </cell>
          <cell r="AB763">
            <v>76.66</v>
          </cell>
          <cell r="AC763">
            <v>0</v>
          </cell>
          <cell r="AD763">
            <v>100.79718183999999</v>
          </cell>
          <cell r="AE763">
            <v>42.167181839999998</v>
          </cell>
          <cell r="AF763">
            <v>0</v>
          </cell>
          <cell r="AG763">
            <v>58.63</v>
          </cell>
          <cell r="AH763">
            <v>0</v>
          </cell>
          <cell r="AI763">
            <v>58.062892765000001</v>
          </cell>
        </row>
        <row r="764">
          <cell r="C764" t="str">
            <v>1.141.3</v>
          </cell>
          <cell r="D764" t="str">
            <v>Услуги Заказчика</v>
          </cell>
          <cell r="E764" t="str">
            <v>051-1002458</v>
          </cell>
          <cell r="F764" t="str">
            <v/>
          </cell>
          <cell r="G764" t="str">
            <v/>
          </cell>
          <cell r="H764" t="str">
            <v/>
          </cell>
          <cell r="I764">
            <v>0</v>
          </cell>
          <cell r="J764">
            <v>0</v>
          </cell>
          <cell r="K764">
            <v>4.6500000000000004</v>
          </cell>
          <cell r="L764">
            <v>4.6500000000000004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3.70621673</v>
          </cell>
          <cell r="Z764">
            <v>5.73</v>
          </cell>
          <cell r="AA764">
            <v>5.73</v>
          </cell>
          <cell r="AB764">
            <v>0</v>
          </cell>
          <cell r="AC764">
            <v>0</v>
          </cell>
          <cell r="AD764">
            <v>3.70621673</v>
          </cell>
          <cell r="AE764">
            <v>3.70621673</v>
          </cell>
          <cell r="AF764">
            <v>0</v>
          </cell>
          <cell r="AG764">
            <v>0</v>
          </cell>
          <cell r="AH764">
            <v>0</v>
          </cell>
          <cell r="AI764">
            <v>64.680920244000006</v>
          </cell>
        </row>
        <row r="765">
          <cell r="C765" t="str">
            <v>1.142</v>
          </cell>
          <cell r="D765" t="str">
            <v>Реконструкция ГИС Изборск</v>
          </cell>
          <cell r="E765" t="str">
            <v>051-1002460</v>
          </cell>
          <cell r="F765" t="str">
            <v/>
          </cell>
          <cell r="G765" t="str">
            <v>ПИР будущих лет</v>
          </cell>
          <cell r="H765" t="str">
            <v>Прочие</v>
          </cell>
          <cell r="I765">
            <v>0</v>
          </cell>
          <cell r="J765">
            <v>0</v>
          </cell>
          <cell r="K765">
            <v>53.89</v>
          </cell>
          <cell r="L765">
            <v>53.89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10.270590690000001</v>
          </cell>
          <cell r="Z765">
            <v>57.45</v>
          </cell>
          <cell r="AA765">
            <v>57.45</v>
          </cell>
          <cell r="AB765">
            <v>33.19</v>
          </cell>
          <cell r="AC765">
            <v>0</v>
          </cell>
          <cell r="AD765">
            <v>35.160590689999999</v>
          </cell>
          <cell r="AE765">
            <v>10.270590690000001</v>
          </cell>
          <cell r="AF765">
            <v>0</v>
          </cell>
          <cell r="AG765">
            <v>24.89</v>
          </cell>
          <cell r="AH765">
            <v>0</v>
          </cell>
          <cell r="AI765">
            <v>61.202072567000002</v>
          </cell>
        </row>
        <row r="766">
          <cell r="C766" t="str">
            <v>1.142.1</v>
          </cell>
          <cell r="D766" t="str">
            <v>Прочие, всего</v>
          </cell>
          <cell r="E766" t="str">
            <v>051-1002460</v>
          </cell>
          <cell r="F766" t="str">
            <v/>
          </cell>
          <cell r="G766" t="str">
            <v/>
          </cell>
          <cell r="H766" t="str">
            <v/>
          </cell>
          <cell r="I766">
            <v>0</v>
          </cell>
          <cell r="J766">
            <v>0</v>
          </cell>
          <cell r="K766">
            <v>53.89</v>
          </cell>
          <cell r="L766">
            <v>53.89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10.270590690000001</v>
          </cell>
          <cell r="Z766">
            <v>57.45</v>
          </cell>
          <cell r="AA766">
            <v>57.45</v>
          </cell>
          <cell r="AB766">
            <v>33.19</v>
          </cell>
          <cell r="AC766">
            <v>0</v>
          </cell>
          <cell r="AD766">
            <v>35.160590689999999</v>
          </cell>
          <cell r="AE766">
            <v>10.270590690000001</v>
          </cell>
          <cell r="AF766">
            <v>0</v>
          </cell>
          <cell r="AG766">
            <v>24.89</v>
          </cell>
          <cell r="AH766">
            <v>0</v>
          </cell>
          <cell r="AI766">
            <v>61.202072567000002</v>
          </cell>
        </row>
        <row r="767">
          <cell r="C767" t="str">
            <v>1.142.2</v>
          </cell>
          <cell r="D767" t="str">
            <v>Проектные работы ПД/ПД, РД</v>
          </cell>
          <cell r="E767" t="str">
            <v>051-1002460</v>
          </cell>
          <cell r="F767" t="str">
            <v/>
          </cell>
          <cell r="G767" t="str">
            <v/>
          </cell>
          <cell r="H767" t="str">
            <v/>
          </cell>
          <cell r="I767">
            <v>0</v>
          </cell>
          <cell r="J767">
            <v>0</v>
          </cell>
          <cell r="K767">
            <v>49.78</v>
          </cell>
          <cell r="L767">
            <v>49.78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9.6761958099999994</v>
          </cell>
          <cell r="Z767">
            <v>54.12</v>
          </cell>
          <cell r="AA767">
            <v>54.12</v>
          </cell>
          <cell r="AB767">
            <v>30.77</v>
          </cell>
          <cell r="AC767">
            <v>0</v>
          </cell>
          <cell r="AD767">
            <v>34.566195810000004</v>
          </cell>
          <cell r="AE767">
            <v>9.6761958099999994</v>
          </cell>
          <cell r="AF767">
            <v>0</v>
          </cell>
          <cell r="AG767">
            <v>24.89</v>
          </cell>
          <cell r="AH767">
            <v>0</v>
          </cell>
          <cell r="AI767">
            <v>63.869541408000003</v>
          </cell>
        </row>
        <row r="768">
          <cell r="C768" t="str">
            <v>1.142.3</v>
          </cell>
          <cell r="D768" t="str">
            <v>Экспертиза (ПИР)</v>
          </cell>
          <cell r="E768" t="str">
            <v>051-1002460</v>
          </cell>
          <cell r="F768" t="str">
            <v/>
          </cell>
          <cell r="G768" t="str">
            <v/>
          </cell>
          <cell r="H768" t="str">
            <v/>
          </cell>
          <cell r="I768">
            <v>0</v>
          </cell>
          <cell r="J768">
            <v>0</v>
          </cell>
          <cell r="K768">
            <v>2.15</v>
          </cell>
          <cell r="L768">
            <v>2.15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2.15</v>
          </cell>
          <cell r="AA768">
            <v>2.15</v>
          </cell>
          <cell r="AB768">
            <v>2.15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</row>
        <row r="769">
          <cell r="C769" t="str">
            <v>1.142.4</v>
          </cell>
          <cell r="D769" t="str">
            <v>Услуги Заказчика</v>
          </cell>
          <cell r="E769" t="str">
            <v>051-1002460</v>
          </cell>
          <cell r="F769" t="str">
            <v/>
          </cell>
          <cell r="G769" t="str">
            <v/>
          </cell>
          <cell r="H769" t="str">
            <v/>
          </cell>
          <cell r="I769">
            <v>0</v>
          </cell>
          <cell r="J769">
            <v>0</v>
          </cell>
          <cell r="K769">
            <v>1.96</v>
          </cell>
          <cell r="L769">
            <v>1.96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0.59439487999999996</v>
          </cell>
          <cell r="Z769">
            <v>1.18</v>
          </cell>
          <cell r="AA769">
            <v>1.18</v>
          </cell>
          <cell r="AB769">
            <v>0.27</v>
          </cell>
          <cell r="AC769">
            <v>0</v>
          </cell>
          <cell r="AD769">
            <v>0.59439487999999996</v>
          </cell>
          <cell r="AE769">
            <v>0.59439487999999996</v>
          </cell>
          <cell r="AF769">
            <v>0</v>
          </cell>
          <cell r="AG769">
            <v>0</v>
          </cell>
          <cell r="AH769">
            <v>0</v>
          </cell>
          <cell r="AI769">
            <v>50.372447458000003</v>
          </cell>
        </row>
        <row r="770">
          <cell r="C770" t="str">
            <v>1.143</v>
          </cell>
          <cell r="D770" t="str">
            <v>Реконструкция линейной части системы газопроводов Ухта - Торжок. II этап</v>
          </cell>
          <cell r="E770" t="str">
            <v>051-1002472</v>
          </cell>
          <cell r="F770" t="str">
            <v>51-290</v>
          </cell>
          <cell r="G770" t="str">
            <v>ПИР будущих лет</v>
          </cell>
          <cell r="H770" t="str">
            <v>Транспорт газа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5.0792837999999998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</row>
        <row r="771">
          <cell r="C771" t="str">
            <v>1.143.1</v>
          </cell>
          <cell r="D771" t="str">
            <v>Прочие, всего</v>
          </cell>
          <cell r="E771" t="str">
            <v>051-1002472</v>
          </cell>
          <cell r="F771" t="str">
            <v/>
          </cell>
          <cell r="G771" t="str">
            <v/>
          </cell>
          <cell r="H771" t="str">
            <v/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5.0792837999999998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</row>
        <row r="772">
          <cell r="C772" t="str">
            <v>1.143.2</v>
          </cell>
          <cell r="D772" t="str">
            <v>Экспертиза (ПИР)</v>
          </cell>
          <cell r="E772" t="str">
            <v>051-1002472</v>
          </cell>
          <cell r="F772" t="str">
            <v/>
          </cell>
          <cell r="G772" t="str">
            <v/>
          </cell>
          <cell r="H772" t="str">
            <v/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5.0792837999999998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</row>
        <row r="773">
          <cell r="C773" t="str">
            <v>1.144</v>
          </cell>
          <cell r="D773" t="str">
            <v>Газопровод-отвод к с. Никольск Вилегодского района Архангельской области</v>
          </cell>
          <cell r="E773" t="str">
            <v>051-1002549</v>
          </cell>
          <cell r="F773" t="str">
            <v>51-374</v>
          </cell>
          <cell r="G773" t="str">
            <v>ПИР будущих лет</v>
          </cell>
          <cell r="H773" t="str">
            <v>Транспорт газа</v>
          </cell>
          <cell r="I773">
            <v>0</v>
          </cell>
          <cell r="J773">
            <v>0</v>
          </cell>
          <cell r="K773">
            <v>7.26</v>
          </cell>
          <cell r="L773">
            <v>7.26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</row>
        <row r="774">
          <cell r="C774" t="str">
            <v>1.144.1</v>
          </cell>
          <cell r="D774" t="str">
            <v>Прочие, всего</v>
          </cell>
          <cell r="E774" t="str">
            <v>051-1002549</v>
          </cell>
          <cell r="F774" t="str">
            <v/>
          </cell>
          <cell r="G774" t="str">
            <v/>
          </cell>
          <cell r="H774" t="str">
            <v/>
          </cell>
          <cell r="I774">
            <v>0</v>
          </cell>
          <cell r="J774">
            <v>0</v>
          </cell>
          <cell r="K774">
            <v>7.26</v>
          </cell>
          <cell r="L774">
            <v>7.26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</row>
        <row r="775">
          <cell r="C775" t="str">
            <v>1.144.2</v>
          </cell>
          <cell r="D775" t="str">
            <v>Проектные работы ПД/ПД, РД</v>
          </cell>
          <cell r="E775" t="str">
            <v>051-1002549</v>
          </cell>
          <cell r="F775" t="str">
            <v/>
          </cell>
          <cell r="G775" t="str">
            <v/>
          </cell>
          <cell r="H775" t="str">
            <v/>
          </cell>
          <cell r="I775">
            <v>0</v>
          </cell>
          <cell r="J775">
            <v>0</v>
          </cell>
          <cell r="K775">
            <v>7</v>
          </cell>
          <cell r="L775">
            <v>7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</row>
        <row r="776">
          <cell r="C776" t="str">
            <v>1.144.3</v>
          </cell>
          <cell r="D776" t="str">
            <v>Услуги Заказчика</v>
          </cell>
          <cell r="E776" t="str">
            <v>051-1002549</v>
          </cell>
          <cell r="F776" t="str">
            <v/>
          </cell>
          <cell r="G776" t="str">
            <v/>
          </cell>
          <cell r="H776" t="str">
            <v/>
          </cell>
          <cell r="I776">
            <v>0</v>
          </cell>
          <cell r="J776">
            <v>0</v>
          </cell>
          <cell r="K776">
            <v>0.26</v>
          </cell>
          <cell r="L776">
            <v>0.26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</row>
        <row r="777">
          <cell r="C777" t="str">
            <v>1.145</v>
          </cell>
          <cell r="D777" t="str">
            <v>Газопровод-отвод к п. Рассвет, Ленинградской области</v>
          </cell>
          <cell r="E777" t="str">
            <v>051-1002559</v>
          </cell>
          <cell r="F777" t="str">
            <v/>
          </cell>
          <cell r="G777" t="str">
            <v>ПИР будущих лет</v>
          </cell>
          <cell r="H777" t="str">
            <v>Транспорт газа</v>
          </cell>
          <cell r="I777">
            <v>0</v>
          </cell>
          <cell r="J777">
            <v>0</v>
          </cell>
          <cell r="K777">
            <v>3.28</v>
          </cell>
          <cell r="L777">
            <v>3.28</v>
          </cell>
          <cell r="M777">
            <v>0.89729340999999996</v>
          </cell>
          <cell r="N777">
            <v>27.356506402000001</v>
          </cell>
          <cell r="O777">
            <v>27.356506402000001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9.6480000000000003E-3</v>
          </cell>
          <cell r="Y777">
            <v>2.1656237200000001</v>
          </cell>
          <cell r="Z777">
            <v>10.53</v>
          </cell>
          <cell r="AA777">
            <v>10.53</v>
          </cell>
          <cell r="AB777">
            <v>2.27</v>
          </cell>
          <cell r="AC777">
            <v>0</v>
          </cell>
          <cell r="AD777">
            <v>2.0302538700000001</v>
          </cell>
          <cell r="AE777">
            <v>2.0302538700000001</v>
          </cell>
          <cell r="AF777">
            <v>0</v>
          </cell>
          <cell r="AG777">
            <v>0</v>
          </cell>
          <cell r="AH777">
            <v>0</v>
          </cell>
          <cell r="AI777">
            <v>19.280663532999998</v>
          </cell>
        </row>
        <row r="778">
          <cell r="C778" t="str">
            <v>1.145.1</v>
          </cell>
          <cell r="D778" t="str">
            <v>Прочие, всего</v>
          </cell>
          <cell r="E778" t="str">
            <v>051-1002559</v>
          </cell>
          <cell r="F778" t="str">
            <v/>
          </cell>
          <cell r="G778" t="str">
            <v/>
          </cell>
          <cell r="H778" t="str">
            <v/>
          </cell>
          <cell r="I778">
            <v>0</v>
          </cell>
          <cell r="J778">
            <v>0</v>
          </cell>
          <cell r="K778">
            <v>3.28</v>
          </cell>
          <cell r="L778">
            <v>3.28</v>
          </cell>
          <cell r="M778">
            <v>0.89729340999999996</v>
          </cell>
          <cell r="N778">
            <v>27.356506402000001</v>
          </cell>
          <cell r="O778">
            <v>27.356506402000001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9.6480000000000003E-3</v>
          </cell>
          <cell r="Y778">
            <v>2.1656237200000001</v>
          </cell>
          <cell r="Z778">
            <v>10.53</v>
          </cell>
          <cell r="AA778">
            <v>10.53</v>
          </cell>
          <cell r="AB778">
            <v>2.27</v>
          </cell>
          <cell r="AC778">
            <v>0</v>
          </cell>
          <cell r="AD778">
            <v>2.0302538700000001</v>
          </cell>
          <cell r="AE778">
            <v>2.0302538700000001</v>
          </cell>
          <cell r="AF778">
            <v>0</v>
          </cell>
          <cell r="AG778">
            <v>0</v>
          </cell>
          <cell r="AH778">
            <v>0</v>
          </cell>
          <cell r="AI778">
            <v>19.280663532999998</v>
          </cell>
        </row>
        <row r="779">
          <cell r="C779" t="str">
            <v>1.145.2</v>
          </cell>
          <cell r="D779" t="str">
            <v>Проектные работы ПД/ПД, РД</v>
          </cell>
          <cell r="E779" t="str">
            <v>051-1002559</v>
          </cell>
          <cell r="F779" t="str">
            <v/>
          </cell>
          <cell r="G779" t="str">
            <v/>
          </cell>
          <cell r="H779" t="str">
            <v/>
          </cell>
          <cell r="I779">
            <v>0</v>
          </cell>
          <cell r="J779">
            <v>0</v>
          </cell>
          <cell r="K779">
            <v>0.89</v>
          </cell>
          <cell r="L779">
            <v>0.89</v>
          </cell>
          <cell r="M779">
            <v>0.86446559999999995</v>
          </cell>
          <cell r="N779">
            <v>97.130966291999997</v>
          </cell>
          <cell r="O779">
            <v>97.130966291999997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2.0302538700000001</v>
          </cell>
          <cell r="Z779">
            <v>7.75</v>
          </cell>
          <cell r="AA779">
            <v>7.75</v>
          </cell>
          <cell r="AB779">
            <v>0</v>
          </cell>
          <cell r="AC779">
            <v>0</v>
          </cell>
          <cell r="AD779">
            <v>2.0302538700000001</v>
          </cell>
          <cell r="AE779">
            <v>2.0302538700000001</v>
          </cell>
          <cell r="AF779">
            <v>0</v>
          </cell>
          <cell r="AG779">
            <v>0</v>
          </cell>
          <cell r="AH779">
            <v>0</v>
          </cell>
          <cell r="AI779">
            <v>26.196824128999999</v>
          </cell>
        </row>
        <row r="780">
          <cell r="C780" t="str">
            <v>1.145.3</v>
          </cell>
          <cell r="D780" t="str">
            <v>Экспертиза (ПИР)</v>
          </cell>
          <cell r="E780" t="str">
            <v>051-1002559</v>
          </cell>
          <cell r="F780" t="str">
            <v/>
          </cell>
          <cell r="G780" t="str">
            <v/>
          </cell>
          <cell r="H780" t="str">
            <v/>
          </cell>
          <cell r="I780">
            <v>0</v>
          </cell>
          <cell r="J780">
            <v>0</v>
          </cell>
          <cell r="K780">
            <v>2.27</v>
          </cell>
          <cell r="L780">
            <v>2.27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2.27</v>
          </cell>
          <cell r="AA780">
            <v>2.27</v>
          </cell>
          <cell r="AB780">
            <v>2.27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</row>
        <row r="781">
          <cell r="C781" t="str">
            <v>1.145.4</v>
          </cell>
          <cell r="D781" t="str">
            <v>Услуги Заказчика</v>
          </cell>
          <cell r="E781" t="str">
            <v>051-1002559</v>
          </cell>
          <cell r="F781" t="str">
            <v/>
          </cell>
          <cell r="G781" t="str">
            <v/>
          </cell>
          <cell r="H781" t="str">
            <v/>
          </cell>
          <cell r="I781">
            <v>0</v>
          </cell>
          <cell r="J781">
            <v>0</v>
          </cell>
          <cell r="K781">
            <v>0.12</v>
          </cell>
          <cell r="L781">
            <v>0.12</v>
          </cell>
          <cell r="M781">
            <v>3.2827809999999999E-2</v>
          </cell>
          <cell r="N781">
            <v>27.356508333000001</v>
          </cell>
          <cell r="O781">
            <v>27.356508333000001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0.12572185</v>
          </cell>
          <cell r="Z781">
            <v>0.25</v>
          </cell>
          <cell r="AA781">
            <v>0.25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</row>
        <row r="782">
          <cell r="C782" t="str">
            <v>1.145.5</v>
          </cell>
          <cell r="D782" t="str">
            <v>Иные прочие</v>
          </cell>
          <cell r="E782" t="str">
            <v>051-1002559</v>
          </cell>
          <cell r="F782" t="str">
            <v/>
          </cell>
          <cell r="G782" t="str">
            <v/>
          </cell>
          <cell r="H782" t="str">
            <v/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9.6480000000000003E-3</v>
          </cell>
          <cell r="Y782">
            <v>9.6480000000000003E-3</v>
          </cell>
          <cell r="Z782">
            <v>0.26</v>
          </cell>
          <cell r="AA782">
            <v>0.26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</row>
        <row r="783">
          <cell r="C783" t="str">
            <v>1.146</v>
          </cell>
          <cell r="D783" t="str">
            <v>Отдельно стоящее убежище на площадке Валдайского ЛПУ МГ</v>
          </cell>
          <cell r="E783" t="str">
            <v>051-1002569</v>
          </cell>
          <cell r="F783" t="str">
            <v/>
          </cell>
          <cell r="G783" t="str">
            <v>ПИР будущих лет</v>
          </cell>
          <cell r="H783" t="str">
            <v>Прочие</v>
          </cell>
          <cell r="I783">
            <v>0</v>
          </cell>
          <cell r="J783">
            <v>0</v>
          </cell>
          <cell r="K783">
            <v>31.13</v>
          </cell>
          <cell r="L783">
            <v>31.13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15.57</v>
          </cell>
          <cell r="AA783">
            <v>15.57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</row>
        <row r="784">
          <cell r="C784" t="str">
            <v>1.146.1</v>
          </cell>
          <cell r="D784" t="str">
            <v>Прочие, всего</v>
          </cell>
          <cell r="E784" t="str">
            <v>051-1002569</v>
          </cell>
          <cell r="F784" t="str">
            <v/>
          </cell>
          <cell r="G784" t="str">
            <v/>
          </cell>
          <cell r="H784" t="str">
            <v/>
          </cell>
          <cell r="I784">
            <v>0</v>
          </cell>
          <cell r="J784">
            <v>0</v>
          </cell>
          <cell r="K784">
            <v>31.13</v>
          </cell>
          <cell r="L784">
            <v>31.13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15.57</v>
          </cell>
          <cell r="AA784">
            <v>15.57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</row>
        <row r="785">
          <cell r="C785" t="str">
            <v>1.146.2</v>
          </cell>
          <cell r="D785" t="str">
            <v>Проектные работы ПД/ПД, РД</v>
          </cell>
          <cell r="E785" t="str">
            <v>051-1002569</v>
          </cell>
          <cell r="F785" t="str">
            <v/>
          </cell>
          <cell r="G785" t="str">
            <v/>
          </cell>
          <cell r="H785" t="str">
            <v/>
          </cell>
          <cell r="I785">
            <v>0</v>
          </cell>
          <cell r="J785">
            <v>0</v>
          </cell>
          <cell r="K785">
            <v>30</v>
          </cell>
          <cell r="L785">
            <v>30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15</v>
          </cell>
          <cell r="AA785">
            <v>15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</row>
        <row r="786">
          <cell r="C786" t="str">
            <v>1.146.3</v>
          </cell>
          <cell r="D786" t="str">
            <v>Услуги Заказчика</v>
          </cell>
          <cell r="E786" t="str">
            <v>051-1002569</v>
          </cell>
          <cell r="F786" t="str">
            <v/>
          </cell>
          <cell r="G786" t="str">
            <v/>
          </cell>
          <cell r="H786" t="str">
            <v/>
          </cell>
          <cell r="I786">
            <v>0</v>
          </cell>
          <cell r="J786">
            <v>0</v>
          </cell>
          <cell r="K786">
            <v>1.1299999999999999</v>
          </cell>
          <cell r="L786">
            <v>1.1299999999999999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0.56999999999999995</v>
          </cell>
          <cell r="AA786">
            <v>0.56999999999999995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</row>
        <row r="787">
          <cell r="C787" t="str">
            <v>1.147</v>
          </cell>
          <cell r="D787" t="str">
            <v>Газопровод-отвод к п. Туровец Междуреченского района</v>
          </cell>
          <cell r="E787" t="str">
            <v>051-1002571</v>
          </cell>
          <cell r="F787" t="str">
            <v>51-148</v>
          </cell>
          <cell r="G787" t="str">
            <v>ПИР будущих лет</v>
          </cell>
          <cell r="H787" t="str">
            <v>Транспорт газа</v>
          </cell>
          <cell r="I787">
            <v>0</v>
          </cell>
          <cell r="J787">
            <v>0</v>
          </cell>
          <cell r="K787">
            <v>9.89</v>
          </cell>
          <cell r="L787">
            <v>9.89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9.0513558399999994</v>
          </cell>
          <cell r="Y787">
            <v>0.74946104000000002</v>
          </cell>
          <cell r="Z787">
            <v>6.85</v>
          </cell>
          <cell r="AA787">
            <v>6.85</v>
          </cell>
          <cell r="AB787">
            <v>0</v>
          </cell>
          <cell r="AC787">
            <v>0</v>
          </cell>
          <cell r="AD787">
            <v>0.74946104000000002</v>
          </cell>
          <cell r="AE787">
            <v>0.74946104000000002</v>
          </cell>
          <cell r="AF787">
            <v>0</v>
          </cell>
          <cell r="AG787">
            <v>0</v>
          </cell>
          <cell r="AH787">
            <v>0</v>
          </cell>
          <cell r="AI787">
            <v>10.941037079999999</v>
          </cell>
        </row>
        <row r="788">
          <cell r="C788" t="str">
            <v>1.147.1</v>
          </cell>
          <cell r="D788" t="str">
            <v>Прочие, всего</v>
          </cell>
          <cell r="E788" t="str">
            <v>051-1002571</v>
          </cell>
          <cell r="F788" t="str">
            <v/>
          </cell>
          <cell r="G788" t="str">
            <v/>
          </cell>
          <cell r="H788" t="str">
            <v/>
          </cell>
          <cell r="I788">
            <v>0</v>
          </cell>
          <cell r="J788">
            <v>0</v>
          </cell>
          <cell r="K788">
            <v>9.89</v>
          </cell>
          <cell r="L788">
            <v>9.89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9.0513558399999994</v>
          </cell>
          <cell r="Y788">
            <v>0.74946104000000002</v>
          </cell>
          <cell r="Z788">
            <v>6.85</v>
          </cell>
          <cell r="AA788">
            <v>6.85</v>
          </cell>
          <cell r="AB788">
            <v>0</v>
          </cell>
          <cell r="AC788">
            <v>0</v>
          </cell>
          <cell r="AD788">
            <v>0.74946104000000002</v>
          </cell>
          <cell r="AE788">
            <v>0.74946104000000002</v>
          </cell>
          <cell r="AF788">
            <v>0</v>
          </cell>
          <cell r="AG788">
            <v>0</v>
          </cell>
          <cell r="AH788">
            <v>0</v>
          </cell>
          <cell r="AI788">
            <v>10.941037079999999</v>
          </cell>
        </row>
        <row r="789">
          <cell r="C789" t="str">
            <v>1.147.2</v>
          </cell>
          <cell r="D789" t="str">
            <v>Проектные работы ПД/ПД, РД</v>
          </cell>
          <cell r="E789" t="str">
            <v>051-1002571</v>
          </cell>
          <cell r="F789" t="str">
            <v/>
          </cell>
          <cell r="G789" t="str">
            <v/>
          </cell>
          <cell r="H789" t="str">
            <v/>
          </cell>
          <cell r="I789">
            <v>0</v>
          </cell>
          <cell r="J789">
            <v>0</v>
          </cell>
          <cell r="K789">
            <v>8.5299999999999994</v>
          </cell>
          <cell r="L789">
            <v>8.5299999999999994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9.0513558399999994</v>
          </cell>
          <cell r="Y789">
            <v>0.60326763000000005</v>
          </cell>
          <cell r="Z789">
            <v>4.75</v>
          </cell>
          <cell r="AA789">
            <v>4.75</v>
          </cell>
          <cell r="AB789">
            <v>0</v>
          </cell>
          <cell r="AC789">
            <v>0</v>
          </cell>
          <cell r="AD789">
            <v>0.60326763000000005</v>
          </cell>
          <cell r="AE789">
            <v>0.60326763000000005</v>
          </cell>
          <cell r="AF789">
            <v>0</v>
          </cell>
          <cell r="AG789">
            <v>0</v>
          </cell>
          <cell r="AH789">
            <v>0</v>
          </cell>
          <cell r="AI789">
            <v>12.700371157999999</v>
          </cell>
        </row>
        <row r="790">
          <cell r="C790" t="str">
            <v>1.147.3</v>
          </cell>
          <cell r="D790" t="str">
            <v>Экспертиза (ПИР)</v>
          </cell>
          <cell r="E790" t="str">
            <v>051-1002571</v>
          </cell>
          <cell r="F790" t="str">
            <v/>
          </cell>
          <cell r="G790" t="str">
            <v/>
          </cell>
          <cell r="H790" t="str">
            <v/>
          </cell>
          <cell r="I790">
            <v>0</v>
          </cell>
          <cell r="J790">
            <v>0</v>
          </cell>
          <cell r="K790">
            <v>1</v>
          </cell>
          <cell r="L790">
            <v>1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1</v>
          </cell>
          <cell r="AA790">
            <v>1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</row>
        <row r="791">
          <cell r="C791" t="str">
            <v>1.147.4</v>
          </cell>
          <cell r="D791" t="str">
            <v>Услуги Заказчика</v>
          </cell>
          <cell r="E791" t="str">
            <v>051-1002571</v>
          </cell>
          <cell r="F791" t="str">
            <v/>
          </cell>
          <cell r="G791" t="str">
            <v/>
          </cell>
          <cell r="H791" t="str">
            <v/>
          </cell>
          <cell r="I791">
            <v>0</v>
          </cell>
          <cell r="J791">
            <v>0</v>
          </cell>
          <cell r="K791">
            <v>0.36</v>
          </cell>
          <cell r="L791">
            <v>0.36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0.14619341</v>
          </cell>
          <cell r="Z791">
            <v>1.1000000000000001</v>
          </cell>
          <cell r="AA791">
            <v>1.1000000000000001</v>
          </cell>
          <cell r="AB791">
            <v>0</v>
          </cell>
          <cell r="AC791">
            <v>0</v>
          </cell>
          <cell r="AD791">
            <v>0.14619341</v>
          </cell>
          <cell r="AE791">
            <v>0.14619341</v>
          </cell>
          <cell r="AF791">
            <v>0</v>
          </cell>
          <cell r="AG791">
            <v>0</v>
          </cell>
          <cell r="AH791">
            <v>0</v>
          </cell>
          <cell r="AI791">
            <v>13.29031</v>
          </cell>
        </row>
        <row r="792">
          <cell r="C792" t="str">
            <v>1.148</v>
          </cell>
          <cell r="D792" t="str">
            <v>Газоснабжение Сыктывкарского промузла</v>
          </cell>
          <cell r="E792" t="str">
            <v>051-1002573</v>
          </cell>
          <cell r="F792" t="str">
            <v>51-018</v>
          </cell>
          <cell r="G792" t="str">
            <v>ПИР будущих лет</v>
          </cell>
          <cell r="H792" t="str">
            <v>Транспорт газа</v>
          </cell>
          <cell r="I792">
            <v>0</v>
          </cell>
          <cell r="J792">
            <v>0</v>
          </cell>
          <cell r="K792">
            <v>316.52999999999997</v>
          </cell>
          <cell r="L792">
            <v>316.52999999999997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0.107394</v>
          </cell>
          <cell r="Y792">
            <v>115.05039416</v>
          </cell>
          <cell r="Z792">
            <v>354.34</v>
          </cell>
          <cell r="AA792">
            <v>354.34</v>
          </cell>
          <cell r="AB792">
            <v>191.92</v>
          </cell>
          <cell r="AC792">
            <v>0</v>
          </cell>
          <cell r="AD792">
            <v>265.05039416</v>
          </cell>
          <cell r="AE792">
            <v>115.05039416</v>
          </cell>
          <cell r="AF792">
            <v>0</v>
          </cell>
          <cell r="AG792">
            <v>150</v>
          </cell>
          <cell r="AH792">
            <v>0</v>
          </cell>
          <cell r="AI792">
            <v>74.801149788000004</v>
          </cell>
        </row>
        <row r="793">
          <cell r="C793" t="str">
            <v>1.148.1</v>
          </cell>
          <cell r="D793" t="str">
            <v>Прочие, всего</v>
          </cell>
          <cell r="E793" t="str">
            <v>051-1002573</v>
          </cell>
          <cell r="F793" t="str">
            <v/>
          </cell>
          <cell r="G793" t="str">
            <v/>
          </cell>
          <cell r="H793" t="str">
            <v/>
          </cell>
          <cell r="I793">
            <v>0</v>
          </cell>
          <cell r="J793">
            <v>0</v>
          </cell>
          <cell r="K793">
            <v>316.52999999999997</v>
          </cell>
          <cell r="L793">
            <v>316.52999999999997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0.107394</v>
          </cell>
          <cell r="Y793">
            <v>115.05039416</v>
          </cell>
          <cell r="Z793">
            <v>354.34</v>
          </cell>
          <cell r="AA793">
            <v>354.34</v>
          </cell>
          <cell r="AB793">
            <v>191.92</v>
          </cell>
          <cell r="AC793">
            <v>0</v>
          </cell>
          <cell r="AD793">
            <v>265.05039416</v>
          </cell>
          <cell r="AE793">
            <v>115.05039416</v>
          </cell>
          <cell r="AF793">
            <v>0</v>
          </cell>
          <cell r="AG793">
            <v>150</v>
          </cell>
          <cell r="AH793">
            <v>0</v>
          </cell>
          <cell r="AI793">
            <v>74.801149788000004</v>
          </cell>
        </row>
        <row r="794">
          <cell r="C794" t="str">
            <v>1.148.2</v>
          </cell>
          <cell r="D794" t="str">
            <v>Проектные работы ПД/ПД, РД</v>
          </cell>
          <cell r="E794" t="str">
            <v>051-1002573</v>
          </cell>
          <cell r="F794" t="str">
            <v/>
          </cell>
          <cell r="G794" t="str">
            <v/>
          </cell>
          <cell r="H794" t="str">
            <v/>
          </cell>
          <cell r="I794">
            <v>0</v>
          </cell>
          <cell r="J794">
            <v>0</v>
          </cell>
          <cell r="K794">
            <v>300</v>
          </cell>
          <cell r="L794">
            <v>300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112.28039416</v>
          </cell>
          <cell r="Z794">
            <v>347.18</v>
          </cell>
          <cell r="AA794">
            <v>347.18</v>
          </cell>
          <cell r="AB794">
            <v>191.92</v>
          </cell>
          <cell r="AC794">
            <v>0</v>
          </cell>
          <cell r="AD794">
            <v>262.28039416000001</v>
          </cell>
          <cell r="AE794">
            <v>112.28039416</v>
          </cell>
          <cell r="AF794">
            <v>0</v>
          </cell>
          <cell r="AG794">
            <v>150</v>
          </cell>
          <cell r="AH794">
            <v>0</v>
          </cell>
          <cell r="AI794">
            <v>75.545939903999994</v>
          </cell>
        </row>
        <row r="795">
          <cell r="C795" t="str">
            <v>1.148.3</v>
          </cell>
          <cell r="D795" t="str">
            <v>Экспертиза (ПИР)</v>
          </cell>
          <cell r="E795" t="str">
            <v>051-1002573</v>
          </cell>
          <cell r="F795" t="str">
            <v/>
          </cell>
          <cell r="G795" t="str">
            <v/>
          </cell>
          <cell r="H795" t="str">
            <v/>
          </cell>
          <cell r="I795">
            <v>0</v>
          </cell>
          <cell r="J795">
            <v>0</v>
          </cell>
          <cell r="K795">
            <v>5</v>
          </cell>
          <cell r="L795">
            <v>5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</row>
        <row r="796">
          <cell r="C796" t="str">
            <v>1.148.4</v>
          </cell>
          <cell r="D796" t="str">
            <v>Услуги Заказчика</v>
          </cell>
          <cell r="E796" t="str">
            <v>051-1002573</v>
          </cell>
          <cell r="F796" t="str">
            <v/>
          </cell>
          <cell r="G796" t="str">
            <v/>
          </cell>
          <cell r="H796" t="str">
            <v/>
          </cell>
          <cell r="I796">
            <v>0</v>
          </cell>
          <cell r="J796">
            <v>0</v>
          </cell>
          <cell r="K796">
            <v>11.53</v>
          </cell>
          <cell r="L796">
            <v>11.53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2.77</v>
          </cell>
          <cell r="Z796">
            <v>7.16</v>
          </cell>
          <cell r="AA796">
            <v>7.16</v>
          </cell>
          <cell r="AB796">
            <v>0</v>
          </cell>
          <cell r="AC796">
            <v>0</v>
          </cell>
          <cell r="AD796">
            <v>2.77</v>
          </cell>
          <cell r="AE796">
            <v>2.77</v>
          </cell>
          <cell r="AF796">
            <v>0</v>
          </cell>
          <cell r="AG796">
            <v>0</v>
          </cell>
          <cell r="AH796">
            <v>0</v>
          </cell>
          <cell r="AI796">
            <v>38.687150838000001</v>
          </cell>
        </row>
        <row r="797">
          <cell r="C797" t="str">
            <v>1.148.5</v>
          </cell>
          <cell r="D797" t="str">
            <v>Иные прочие</v>
          </cell>
          <cell r="E797" t="str">
            <v>051-1002573</v>
          </cell>
          <cell r="F797" t="str">
            <v/>
          </cell>
          <cell r="G797" t="str">
            <v/>
          </cell>
          <cell r="H797" t="str">
            <v/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0.107394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</row>
        <row r="798">
          <cell r="C798" t="str">
            <v>1.149</v>
          </cell>
          <cell r="D798" t="str">
            <v>Газопровод-отвод к г. Устюжна, Вологодская область</v>
          </cell>
          <cell r="E798" t="str">
            <v>051-1002574</v>
          </cell>
          <cell r="F798" t="str">
            <v>51-358</v>
          </cell>
          <cell r="G798" t="str">
            <v>ПИР будущих лет</v>
          </cell>
          <cell r="H798" t="str">
            <v>Транспорт газа</v>
          </cell>
          <cell r="I798">
            <v>0</v>
          </cell>
          <cell r="J798">
            <v>0</v>
          </cell>
          <cell r="K798">
            <v>20.51</v>
          </cell>
          <cell r="L798">
            <v>20.51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9.5372799999999994E-2</v>
          </cell>
          <cell r="Y798">
            <v>30.298418730000002</v>
          </cell>
          <cell r="Z798">
            <v>22.06</v>
          </cell>
          <cell r="AA798">
            <v>22.06</v>
          </cell>
          <cell r="AB798">
            <v>5.8</v>
          </cell>
          <cell r="AC798">
            <v>0</v>
          </cell>
          <cell r="AD798">
            <v>28.274239219999998</v>
          </cell>
          <cell r="AE798">
            <v>28.274239219999998</v>
          </cell>
          <cell r="AF798">
            <v>0</v>
          </cell>
          <cell r="AG798">
            <v>0</v>
          </cell>
          <cell r="AH798">
            <v>0</v>
          </cell>
          <cell r="AI798">
            <v>128.16971541300001</v>
          </cell>
        </row>
        <row r="799">
          <cell r="C799" t="str">
            <v>1.149.1</v>
          </cell>
          <cell r="D799" t="str">
            <v>Прочие, всего</v>
          </cell>
          <cell r="E799" t="str">
            <v>051-1002574</v>
          </cell>
          <cell r="F799" t="str">
            <v/>
          </cell>
          <cell r="G799" t="str">
            <v/>
          </cell>
          <cell r="H799" t="str">
            <v/>
          </cell>
          <cell r="I799">
            <v>0</v>
          </cell>
          <cell r="J799">
            <v>0</v>
          </cell>
          <cell r="K799">
            <v>20.51</v>
          </cell>
          <cell r="L799">
            <v>20.51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9.5372799999999994E-2</v>
          </cell>
          <cell r="Y799">
            <v>30.298418730000002</v>
          </cell>
          <cell r="Z799">
            <v>22.06</v>
          </cell>
          <cell r="AA799">
            <v>22.06</v>
          </cell>
          <cell r="AB799">
            <v>5.8</v>
          </cell>
          <cell r="AC799">
            <v>0</v>
          </cell>
          <cell r="AD799">
            <v>28.274239219999998</v>
          </cell>
          <cell r="AE799">
            <v>28.274239219999998</v>
          </cell>
          <cell r="AF799">
            <v>0</v>
          </cell>
          <cell r="AG799">
            <v>0</v>
          </cell>
          <cell r="AH799">
            <v>0</v>
          </cell>
          <cell r="AI799">
            <v>128.16971541300001</v>
          </cell>
        </row>
        <row r="800">
          <cell r="C800" t="str">
            <v>1.149.2</v>
          </cell>
          <cell r="D800" t="str">
            <v>Проектные работы ПД/ПД, РД</v>
          </cell>
          <cell r="E800" t="str">
            <v>051-1002574</v>
          </cell>
          <cell r="F800" t="str">
            <v/>
          </cell>
          <cell r="G800" t="str">
            <v/>
          </cell>
          <cell r="H800" t="str">
            <v/>
          </cell>
          <cell r="I800">
            <v>0</v>
          </cell>
          <cell r="J800">
            <v>0</v>
          </cell>
          <cell r="K800">
            <v>13.96</v>
          </cell>
          <cell r="L800">
            <v>13.96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28.274239219999998</v>
          </cell>
          <cell r="Z800">
            <v>16.149999999999999</v>
          </cell>
          <cell r="AA800">
            <v>16.149999999999999</v>
          </cell>
          <cell r="AB800">
            <v>0.12</v>
          </cell>
          <cell r="AC800">
            <v>0</v>
          </cell>
          <cell r="AD800">
            <v>28.274239219999998</v>
          </cell>
          <cell r="AE800">
            <v>28.274239219999998</v>
          </cell>
          <cell r="AF800">
            <v>0</v>
          </cell>
          <cell r="AG800">
            <v>0</v>
          </cell>
          <cell r="AH800">
            <v>0</v>
          </cell>
          <cell r="AI800">
            <v>175.072688669</v>
          </cell>
        </row>
        <row r="801">
          <cell r="C801" t="str">
            <v>1.149.3</v>
          </cell>
          <cell r="D801" t="str">
            <v>Экспертиза (ПИР)</v>
          </cell>
          <cell r="E801" t="str">
            <v>051-1002574</v>
          </cell>
          <cell r="F801" t="str">
            <v/>
          </cell>
          <cell r="G801" t="str">
            <v/>
          </cell>
          <cell r="H801" t="str">
            <v/>
          </cell>
          <cell r="I801">
            <v>0</v>
          </cell>
          <cell r="J801">
            <v>0</v>
          </cell>
          <cell r="K801">
            <v>5.68</v>
          </cell>
          <cell r="L801">
            <v>5.68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5.68</v>
          </cell>
          <cell r="AA801">
            <v>5.68</v>
          </cell>
          <cell r="AB801">
            <v>5.68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</row>
        <row r="802">
          <cell r="C802" t="str">
            <v>1.149.4</v>
          </cell>
          <cell r="D802" t="str">
            <v>Услуги Заказчика</v>
          </cell>
          <cell r="E802" t="str">
            <v>051-1002574</v>
          </cell>
          <cell r="F802" t="str">
            <v/>
          </cell>
          <cell r="G802" t="str">
            <v/>
          </cell>
          <cell r="H802" t="str">
            <v/>
          </cell>
          <cell r="I802">
            <v>0</v>
          </cell>
          <cell r="J802">
            <v>0</v>
          </cell>
          <cell r="K802">
            <v>0.75</v>
          </cell>
          <cell r="L802">
            <v>0.75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1.93230671</v>
          </cell>
          <cell r="Z802">
            <v>0.11</v>
          </cell>
          <cell r="AA802">
            <v>0.11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</row>
        <row r="803">
          <cell r="C803" t="str">
            <v>1.149.5</v>
          </cell>
          <cell r="D803" t="str">
            <v>Иные прочие</v>
          </cell>
          <cell r="E803" t="str">
            <v>051-1002574</v>
          </cell>
          <cell r="F803" t="str">
            <v/>
          </cell>
          <cell r="G803" t="str">
            <v/>
          </cell>
          <cell r="H803" t="str">
            <v/>
          </cell>
          <cell r="I803">
            <v>0</v>
          </cell>
          <cell r="J803">
            <v>0</v>
          </cell>
          <cell r="K803">
            <v>0.12</v>
          </cell>
          <cell r="L803">
            <v>0.12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9.5372799999999994E-2</v>
          </cell>
          <cell r="Y803">
            <v>9.1872800000000004E-2</v>
          </cell>
          <cell r="Z803">
            <v>0.12</v>
          </cell>
          <cell r="AA803">
            <v>0.12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</row>
        <row r="804">
          <cell r="C804" t="str">
            <v>1.150</v>
          </cell>
          <cell r="D804" t="str">
            <v>Газопровод-отвод Галич-Мантурово-Шарья Костромской области</v>
          </cell>
          <cell r="E804" t="str">
            <v>051-1002591</v>
          </cell>
          <cell r="F804" t="str">
            <v>51-140</v>
          </cell>
          <cell r="G804" t="str">
            <v>ПИР будущих лет</v>
          </cell>
          <cell r="H804" t="str">
            <v>Транспорт газа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0.12</v>
          </cell>
          <cell r="AA804">
            <v>0.12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</row>
        <row r="805">
          <cell r="C805" t="str">
            <v>1.150.1</v>
          </cell>
          <cell r="D805" t="str">
            <v>Прочие, всего</v>
          </cell>
          <cell r="E805" t="str">
            <v>051-1002591</v>
          </cell>
          <cell r="F805" t="str">
            <v/>
          </cell>
          <cell r="G805" t="str">
            <v/>
          </cell>
          <cell r="H805" t="str">
            <v/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0.12</v>
          </cell>
          <cell r="AA805">
            <v>0.12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</row>
        <row r="806">
          <cell r="C806" t="str">
            <v>1.150.2</v>
          </cell>
          <cell r="D806" t="str">
            <v>Проектные работы ПД/ПД, РД</v>
          </cell>
          <cell r="E806" t="str">
            <v>051-1002591</v>
          </cell>
          <cell r="F806" t="str">
            <v/>
          </cell>
          <cell r="G806" t="str">
            <v/>
          </cell>
          <cell r="H806" t="str">
            <v/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0.12</v>
          </cell>
          <cell r="AA806">
            <v>0.12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</row>
        <row r="807">
          <cell r="C807" t="str">
            <v>1.151</v>
          </cell>
          <cell r="D807" t="str">
            <v>Реконструкция СП-1 и газосборной сети Невского ПХГ</v>
          </cell>
          <cell r="E807" t="str">
            <v>051-1002595</v>
          </cell>
          <cell r="F807" t="str">
            <v>51-407</v>
          </cell>
          <cell r="G807" t="str">
            <v>ПИР будущих лет</v>
          </cell>
          <cell r="H807" t="str">
            <v>ПХГ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27.57326716</v>
          </cell>
          <cell r="Z807">
            <v>43.36</v>
          </cell>
          <cell r="AA807">
            <v>43.36</v>
          </cell>
          <cell r="AB807">
            <v>0</v>
          </cell>
          <cell r="AC807">
            <v>0</v>
          </cell>
          <cell r="AD807">
            <v>27.57326716</v>
          </cell>
          <cell r="AE807">
            <v>27.57326716</v>
          </cell>
          <cell r="AF807">
            <v>0</v>
          </cell>
          <cell r="AG807">
            <v>0</v>
          </cell>
          <cell r="AH807">
            <v>0</v>
          </cell>
          <cell r="AI807">
            <v>63.591483302999997</v>
          </cell>
        </row>
        <row r="808">
          <cell r="C808" t="str">
            <v>1.151.1</v>
          </cell>
          <cell r="D808" t="str">
            <v>Прочие, всего</v>
          </cell>
          <cell r="E808" t="str">
            <v>051-1002595</v>
          </cell>
          <cell r="F808" t="str">
            <v/>
          </cell>
          <cell r="G808" t="str">
            <v/>
          </cell>
          <cell r="H808" t="str">
            <v/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27.57326716</v>
          </cell>
          <cell r="Z808">
            <v>43.36</v>
          </cell>
          <cell r="AA808">
            <v>43.36</v>
          </cell>
          <cell r="AB808">
            <v>0</v>
          </cell>
          <cell r="AC808">
            <v>0</v>
          </cell>
          <cell r="AD808">
            <v>27.57326716</v>
          </cell>
          <cell r="AE808">
            <v>27.57326716</v>
          </cell>
          <cell r="AF808">
            <v>0</v>
          </cell>
          <cell r="AG808">
            <v>0</v>
          </cell>
          <cell r="AH808">
            <v>0</v>
          </cell>
          <cell r="AI808">
            <v>63.591483302999997</v>
          </cell>
        </row>
        <row r="809">
          <cell r="C809" t="str">
            <v>1.151.2</v>
          </cell>
          <cell r="D809" t="str">
            <v>Проектные работы ПД/ПД, РД</v>
          </cell>
          <cell r="E809" t="str">
            <v>051-1002595</v>
          </cell>
          <cell r="F809" t="str">
            <v/>
          </cell>
          <cell r="G809" t="str">
            <v/>
          </cell>
          <cell r="H809" t="str">
            <v/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23.39540938</v>
          </cell>
          <cell r="Z809">
            <v>43.36</v>
          </cell>
          <cell r="AA809">
            <v>43.36</v>
          </cell>
          <cell r="AB809">
            <v>0</v>
          </cell>
          <cell r="AC809">
            <v>0</v>
          </cell>
          <cell r="AD809">
            <v>23.39540938</v>
          </cell>
          <cell r="AE809">
            <v>23.39540938</v>
          </cell>
          <cell r="AF809">
            <v>0</v>
          </cell>
          <cell r="AG809">
            <v>0</v>
          </cell>
          <cell r="AH809">
            <v>0</v>
          </cell>
          <cell r="AI809">
            <v>53.956202445000002</v>
          </cell>
        </row>
        <row r="810">
          <cell r="C810" t="str">
            <v>1.151.3</v>
          </cell>
          <cell r="D810" t="str">
            <v>Услуги Заказчика</v>
          </cell>
          <cell r="E810" t="str">
            <v>051-1002595</v>
          </cell>
          <cell r="F810" t="str">
            <v/>
          </cell>
          <cell r="G810" t="str">
            <v/>
          </cell>
          <cell r="H810" t="str">
            <v/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4.1778577800000001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4.1778577800000001</v>
          </cell>
          <cell r="AE810">
            <v>4.1778577800000001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</row>
        <row r="811">
          <cell r="C811" t="str">
            <v>1.152</v>
          </cell>
          <cell r="D811" t="str">
            <v>"КС "Северная" (г-д Ленинград-Выборг-Госграница) (2 очередь)" в составе стройки "КС "Северная" (г-д Ленинград-Выборг-Госграница)"</v>
          </cell>
          <cell r="E811" t="str">
            <v>051-1002615</v>
          </cell>
          <cell r="F811" t="str">
            <v>51-067</v>
          </cell>
          <cell r="G811" t="str">
            <v>ПИР будущих лет</v>
          </cell>
          <cell r="H811" t="str">
            <v>Транспорт газа</v>
          </cell>
          <cell r="I811">
            <v>0</v>
          </cell>
          <cell r="J811">
            <v>0</v>
          </cell>
          <cell r="K811">
            <v>4.1500000000000004</v>
          </cell>
          <cell r="L811">
            <v>4.1500000000000004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123.45886564</v>
          </cell>
          <cell r="Z811">
            <v>129.55000000000001</v>
          </cell>
          <cell r="AA811">
            <v>129.55000000000001</v>
          </cell>
          <cell r="AB811">
            <v>4</v>
          </cell>
          <cell r="AC811">
            <v>0</v>
          </cell>
          <cell r="AD811">
            <v>123.45886564</v>
          </cell>
          <cell r="AE811">
            <v>123.45886564</v>
          </cell>
          <cell r="AF811">
            <v>0</v>
          </cell>
          <cell r="AG811">
            <v>0</v>
          </cell>
          <cell r="AH811">
            <v>0</v>
          </cell>
          <cell r="AI811">
            <v>95.298236696000004</v>
          </cell>
        </row>
        <row r="812">
          <cell r="C812" t="str">
            <v>1.152.1</v>
          </cell>
          <cell r="D812" t="str">
            <v>Прочие, всего</v>
          </cell>
          <cell r="E812" t="str">
            <v>051-1002615</v>
          </cell>
          <cell r="F812" t="str">
            <v/>
          </cell>
          <cell r="G812" t="str">
            <v/>
          </cell>
          <cell r="H812" t="str">
            <v/>
          </cell>
          <cell r="I812">
            <v>0</v>
          </cell>
          <cell r="J812">
            <v>0</v>
          </cell>
          <cell r="K812">
            <v>4.1500000000000004</v>
          </cell>
          <cell r="L812">
            <v>4.1500000000000004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123.45886564</v>
          </cell>
          <cell r="Z812">
            <v>129.55000000000001</v>
          </cell>
          <cell r="AA812">
            <v>129.55000000000001</v>
          </cell>
          <cell r="AB812">
            <v>4</v>
          </cell>
          <cell r="AC812">
            <v>0</v>
          </cell>
          <cell r="AD812">
            <v>123.45886564</v>
          </cell>
          <cell r="AE812">
            <v>123.45886564</v>
          </cell>
          <cell r="AF812">
            <v>0</v>
          </cell>
          <cell r="AG812">
            <v>0</v>
          </cell>
          <cell r="AH812">
            <v>0</v>
          </cell>
          <cell r="AI812">
            <v>95.298236696000004</v>
          </cell>
        </row>
        <row r="813">
          <cell r="C813" t="str">
            <v>1.152.2</v>
          </cell>
          <cell r="D813" t="str">
            <v>Проектные работы ПД/ПД, РД</v>
          </cell>
          <cell r="E813" t="str">
            <v>051-1002615</v>
          </cell>
          <cell r="F813" t="str">
            <v/>
          </cell>
          <cell r="G813" t="str">
            <v/>
          </cell>
          <cell r="H813" t="str">
            <v/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116.1493279</v>
          </cell>
          <cell r="Z813">
            <v>117.50829671</v>
          </cell>
          <cell r="AA813">
            <v>117.50829671</v>
          </cell>
          <cell r="AB813">
            <v>0</v>
          </cell>
          <cell r="AC813">
            <v>0</v>
          </cell>
          <cell r="AD813">
            <v>116.1493279</v>
          </cell>
          <cell r="AE813">
            <v>116.1493279</v>
          </cell>
          <cell r="AF813">
            <v>0</v>
          </cell>
          <cell r="AG813">
            <v>0</v>
          </cell>
          <cell r="AH813">
            <v>0</v>
          </cell>
          <cell r="AI813">
            <v>98.843512459999999</v>
          </cell>
        </row>
        <row r="814">
          <cell r="C814" t="str">
            <v>1.152.3</v>
          </cell>
          <cell r="D814" t="str">
            <v>Экспертиза (ПИР)</v>
          </cell>
          <cell r="E814" t="str">
            <v>051-1002615</v>
          </cell>
          <cell r="F814" t="str">
            <v/>
          </cell>
          <cell r="G814" t="str">
            <v/>
          </cell>
          <cell r="H814" t="str">
            <v/>
          </cell>
          <cell r="I814">
            <v>0</v>
          </cell>
          <cell r="J814">
            <v>0</v>
          </cell>
          <cell r="K814">
            <v>4</v>
          </cell>
          <cell r="L814">
            <v>4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4</v>
          </cell>
          <cell r="AA814">
            <v>4</v>
          </cell>
          <cell r="AB814">
            <v>4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</row>
        <row r="815">
          <cell r="C815" t="str">
            <v>1.152.4</v>
          </cell>
          <cell r="D815" t="str">
            <v>Услуги Заказчика</v>
          </cell>
          <cell r="E815" t="str">
            <v>051-1002615</v>
          </cell>
          <cell r="F815" t="str">
            <v/>
          </cell>
          <cell r="G815" t="str">
            <v/>
          </cell>
          <cell r="H815" t="str">
            <v/>
          </cell>
          <cell r="I815">
            <v>0</v>
          </cell>
          <cell r="J815">
            <v>0</v>
          </cell>
          <cell r="K815">
            <v>0.15</v>
          </cell>
          <cell r="L815">
            <v>0.15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7.3095377399999997</v>
          </cell>
          <cell r="Z815">
            <v>8.0417032899999992</v>
          </cell>
          <cell r="AA815">
            <v>8.0417032899999992</v>
          </cell>
          <cell r="AB815">
            <v>0</v>
          </cell>
          <cell r="AC815">
            <v>0</v>
          </cell>
          <cell r="AD815">
            <v>7.3095377399999997</v>
          </cell>
          <cell r="AE815">
            <v>7.3095377399999997</v>
          </cell>
          <cell r="AF815">
            <v>0</v>
          </cell>
          <cell r="AG815">
            <v>0</v>
          </cell>
          <cell r="AH815">
            <v>0</v>
          </cell>
          <cell r="AI815">
            <v>90.895392138000005</v>
          </cell>
        </row>
        <row r="816">
          <cell r="C816" t="str">
            <v>1.153</v>
          </cell>
          <cell r="D816" t="str">
            <v>Газопровод Петрозаводск-Кондопога</v>
          </cell>
          <cell r="E816" t="str">
            <v>051-1002623</v>
          </cell>
          <cell r="F816" t="str">
            <v>51-288</v>
          </cell>
          <cell r="G816" t="str">
            <v>ПИР будущих лет</v>
          </cell>
          <cell r="H816" t="str">
            <v>Транспорт газа</v>
          </cell>
          <cell r="I816">
            <v>0</v>
          </cell>
          <cell r="J816">
            <v>0</v>
          </cell>
          <cell r="K816">
            <v>4.0999999999999996</v>
          </cell>
          <cell r="L816">
            <v>4.0999999999999996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3.5397999999999999E-2</v>
          </cell>
          <cell r="Y816">
            <v>0.51971489999999998</v>
          </cell>
          <cell r="Z816">
            <v>4.87</v>
          </cell>
          <cell r="AA816">
            <v>4.87</v>
          </cell>
          <cell r="AB816">
            <v>3.1</v>
          </cell>
          <cell r="AC816">
            <v>0</v>
          </cell>
          <cell r="AD816">
            <v>0.51971489999999998</v>
          </cell>
          <cell r="AE816">
            <v>0.51971489999999998</v>
          </cell>
          <cell r="AF816">
            <v>0</v>
          </cell>
          <cell r="AG816">
            <v>0</v>
          </cell>
          <cell r="AH816">
            <v>0</v>
          </cell>
          <cell r="AI816">
            <v>10.67176386</v>
          </cell>
        </row>
        <row r="817">
          <cell r="C817" t="str">
            <v>1.153.1</v>
          </cell>
          <cell r="D817" t="str">
            <v>Прочие, всего</v>
          </cell>
          <cell r="E817" t="str">
            <v>051-1002623</v>
          </cell>
          <cell r="F817" t="str">
            <v/>
          </cell>
          <cell r="G817" t="str">
            <v/>
          </cell>
          <cell r="H817" t="str">
            <v/>
          </cell>
          <cell r="I817">
            <v>0</v>
          </cell>
          <cell r="J817">
            <v>0</v>
          </cell>
          <cell r="K817">
            <v>4.0999999999999996</v>
          </cell>
          <cell r="L817">
            <v>4.0999999999999996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3.5397999999999999E-2</v>
          </cell>
          <cell r="Y817">
            <v>0.51971489999999998</v>
          </cell>
          <cell r="Z817">
            <v>4.87</v>
          </cell>
          <cell r="AA817">
            <v>4.87</v>
          </cell>
          <cell r="AB817">
            <v>3.1</v>
          </cell>
          <cell r="AC817">
            <v>0</v>
          </cell>
          <cell r="AD817">
            <v>0.51971489999999998</v>
          </cell>
          <cell r="AE817">
            <v>0.51971489999999998</v>
          </cell>
          <cell r="AF817">
            <v>0</v>
          </cell>
          <cell r="AG817">
            <v>0</v>
          </cell>
          <cell r="AH817">
            <v>0</v>
          </cell>
          <cell r="AI817">
            <v>10.67176386</v>
          </cell>
        </row>
        <row r="818">
          <cell r="C818" t="str">
            <v>1.153.2</v>
          </cell>
          <cell r="D818" t="str">
            <v>Проектные работы ПД/ПД, РД</v>
          </cell>
          <cell r="E818" t="str">
            <v>051-1002623</v>
          </cell>
          <cell r="F818" t="str">
            <v/>
          </cell>
          <cell r="G818" t="str">
            <v/>
          </cell>
          <cell r="H818" t="str">
            <v/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1.25</v>
          </cell>
          <cell r="AA818">
            <v>1.25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</row>
        <row r="819">
          <cell r="C819" t="str">
            <v>1.153.3</v>
          </cell>
          <cell r="D819" t="str">
            <v>Экспертиза (ПИР)</v>
          </cell>
          <cell r="E819" t="str">
            <v>051-1002623</v>
          </cell>
          <cell r="F819" t="str">
            <v/>
          </cell>
          <cell r="G819" t="str">
            <v/>
          </cell>
          <cell r="H819" t="str">
            <v/>
          </cell>
          <cell r="I819">
            <v>0</v>
          </cell>
          <cell r="J819">
            <v>0</v>
          </cell>
          <cell r="K819">
            <v>3.95</v>
          </cell>
          <cell r="L819">
            <v>3.95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3.1</v>
          </cell>
          <cell r="AA819">
            <v>3.1</v>
          </cell>
          <cell r="AB819">
            <v>3.1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</row>
        <row r="820">
          <cell r="C820" t="str">
            <v>1.153.4</v>
          </cell>
          <cell r="D820" t="str">
            <v>Услуги Заказчика</v>
          </cell>
          <cell r="E820" t="str">
            <v>051-1002623</v>
          </cell>
          <cell r="F820" t="str">
            <v/>
          </cell>
          <cell r="G820" t="str">
            <v/>
          </cell>
          <cell r="H820" t="str">
            <v/>
          </cell>
          <cell r="I820">
            <v>0</v>
          </cell>
          <cell r="J820">
            <v>0</v>
          </cell>
          <cell r="K820">
            <v>0.15</v>
          </cell>
          <cell r="L820">
            <v>0.15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0.51971489999999998</v>
          </cell>
          <cell r="Z820">
            <v>0.52</v>
          </cell>
          <cell r="AA820">
            <v>0.52</v>
          </cell>
          <cell r="AB820">
            <v>0</v>
          </cell>
          <cell r="AC820">
            <v>0</v>
          </cell>
          <cell r="AD820">
            <v>0.51971489999999998</v>
          </cell>
          <cell r="AE820">
            <v>0.51971489999999998</v>
          </cell>
          <cell r="AF820">
            <v>0</v>
          </cell>
          <cell r="AG820">
            <v>0</v>
          </cell>
          <cell r="AH820">
            <v>0</v>
          </cell>
          <cell r="AI820">
            <v>99.945173077000007</v>
          </cell>
        </row>
        <row r="821">
          <cell r="C821" t="str">
            <v>1.153.5</v>
          </cell>
          <cell r="D821" t="str">
            <v>Иные прочие</v>
          </cell>
          <cell r="E821" t="str">
            <v>051-1002623</v>
          </cell>
          <cell r="F821" t="str">
            <v/>
          </cell>
          <cell r="G821" t="str">
            <v/>
          </cell>
          <cell r="H821" t="str">
            <v/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3.5397999999999999E-2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</row>
        <row r="822">
          <cell r="C822" t="str">
            <v>1.154</v>
          </cell>
          <cell r="D822" t="str">
            <v>Реконструкция компрессорного цеха № 4 КС-14 Приводино газопровода Пунга-Ухта-Грязовец</v>
          </cell>
          <cell r="E822" t="str">
            <v>051-1002655</v>
          </cell>
          <cell r="F822" t="str">
            <v/>
          </cell>
          <cell r="G822" t="str">
            <v>ПИР будущих лет</v>
          </cell>
          <cell r="H822" t="str">
            <v>Транспорт газа</v>
          </cell>
          <cell r="I822">
            <v>0</v>
          </cell>
          <cell r="J822">
            <v>0</v>
          </cell>
          <cell r="K822">
            <v>3.22</v>
          </cell>
          <cell r="L822">
            <v>3.22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25.062369019999998</v>
          </cell>
          <cell r="Z822">
            <v>36.78</v>
          </cell>
          <cell r="AA822">
            <v>36.78</v>
          </cell>
          <cell r="AB822">
            <v>3.1</v>
          </cell>
          <cell r="AC822">
            <v>0</v>
          </cell>
          <cell r="AD822">
            <v>25.062369019999998</v>
          </cell>
          <cell r="AE822">
            <v>25.062369019999998</v>
          </cell>
          <cell r="AF822">
            <v>0</v>
          </cell>
          <cell r="AG822">
            <v>0</v>
          </cell>
          <cell r="AH822">
            <v>0</v>
          </cell>
          <cell r="AI822">
            <v>68.141296955000001</v>
          </cell>
        </row>
        <row r="823">
          <cell r="C823" t="str">
            <v>1.154.1</v>
          </cell>
          <cell r="D823" t="str">
            <v>Прочие, всего</v>
          </cell>
          <cell r="E823" t="str">
            <v>051-1002655</v>
          </cell>
          <cell r="F823" t="str">
            <v/>
          </cell>
          <cell r="G823" t="str">
            <v/>
          </cell>
          <cell r="H823" t="str">
            <v/>
          </cell>
          <cell r="I823">
            <v>0</v>
          </cell>
          <cell r="J823">
            <v>0</v>
          </cell>
          <cell r="K823">
            <v>3.22</v>
          </cell>
          <cell r="L823">
            <v>3.22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25.062369019999998</v>
          </cell>
          <cell r="Z823">
            <v>36.78</v>
          </cell>
          <cell r="AA823">
            <v>36.78</v>
          </cell>
          <cell r="AB823">
            <v>3.1</v>
          </cell>
          <cell r="AC823">
            <v>0</v>
          </cell>
          <cell r="AD823">
            <v>25.062369019999998</v>
          </cell>
          <cell r="AE823">
            <v>25.062369019999998</v>
          </cell>
          <cell r="AF823">
            <v>0</v>
          </cell>
          <cell r="AG823">
            <v>0</v>
          </cell>
          <cell r="AH823">
            <v>0</v>
          </cell>
          <cell r="AI823">
            <v>68.141296955000001</v>
          </cell>
        </row>
        <row r="824">
          <cell r="C824" t="str">
            <v>1.154.2</v>
          </cell>
          <cell r="D824" t="str">
            <v>Проектные работы ПД/ПД, РД</v>
          </cell>
          <cell r="E824" t="str">
            <v>051-1002655</v>
          </cell>
          <cell r="F824" t="str">
            <v/>
          </cell>
          <cell r="G824" t="str">
            <v/>
          </cell>
          <cell r="H824" t="str">
            <v/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22.902902409999999</v>
          </cell>
          <cell r="Z824">
            <v>30</v>
          </cell>
          <cell r="AA824">
            <v>30</v>
          </cell>
          <cell r="AB824">
            <v>0</v>
          </cell>
          <cell r="AC824">
            <v>0</v>
          </cell>
          <cell r="AD824">
            <v>22.902902409999999</v>
          </cell>
          <cell r="AE824">
            <v>22.902902409999999</v>
          </cell>
          <cell r="AF824">
            <v>0</v>
          </cell>
          <cell r="AG824">
            <v>0</v>
          </cell>
          <cell r="AH824">
            <v>0</v>
          </cell>
          <cell r="AI824">
            <v>76.343008033000004</v>
          </cell>
        </row>
        <row r="825">
          <cell r="C825" t="str">
            <v>1.154.3</v>
          </cell>
          <cell r="D825" t="str">
            <v>Экспертиза (ПИР)</v>
          </cell>
          <cell r="E825" t="str">
            <v>051-1002655</v>
          </cell>
          <cell r="F825" t="str">
            <v/>
          </cell>
          <cell r="G825" t="str">
            <v/>
          </cell>
          <cell r="H825" t="str">
            <v/>
          </cell>
          <cell r="I825">
            <v>0</v>
          </cell>
          <cell r="J825">
            <v>0</v>
          </cell>
          <cell r="K825">
            <v>3.1</v>
          </cell>
          <cell r="L825">
            <v>3.1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3.1</v>
          </cell>
          <cell r="AA825">
            <v>3.1</v>
          </cell>
          <cell r="AB825">
            <v>3.1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</row>
        <row r="826">
          <cell r="C826" t="str">
            <v>1.154.4</v>
          </cell>
          <cell r="D826" t="str">
            <v>Услуги Заказчика</v>
          </cell>
          <cell r="E826" t="str">
            <v>051-1002655</v>
          </cell>
          <cell r="F826" t="str">
            <v/>
          </cell>
          <cell r="G826" t="str">
            <v/>
          </cell>
          <cell r="H826" t="str">
            <v/>
          </cell>
          <cell r="I826">
            <v>0</v>
          </cell>
          <cell r="J826">
            <v>0</v>
          </cell>
          <cell r="K826">
            <v>0.12</v>
          </cell>
          <cell r="L826">
            <v>0.12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2.15946661</v>
          </cell>
          <cell r="Z826">
            <v>3.68</v>
          </cell>
          <cell r="AA826">
            <v>3.68</v>
          </cell>
          <cell r="AB826">
            <v>0</v>
          </cell>
          <cell r="AC826">
            <v>0</v>
          </cell>
          <cell r="AD826">
            <v>2.15946661</v>
          </cell>
          <cell r="AE826">
            <v>2.15946661</v>
          </cell>
          <cell r="AF826">
            <v>0</v>
          </cell>
          <cell r="AG826">
            <v>0</v>
          </cell>
          <cell r="AH826">
            <v>0</v>
          </cell>
          <cell r="AI826">
            <v>58.681157880000001</v>
          </cell>
        </row>
        <row r="827">
          <cell r="C827" t="str">
            <v>1.155</v>
          </cell>
          <cell r="D827" t="str">
            <v>Расширение ЕСГ для обеспечения подачи газа в газопровод "Южный поток"</v>
          </cell>
          <cell r="E827" t="str">
            <v>051-1002669</v>
          </cell>
          <cell r="F827" t="str">
            <v>51-544</v>
          </cell>
          <cell r="G827" t="str">
            <v>ПИР будущих лет</v>
          </cell>
          <cell r="H827" t="str">
            <v>Транспорт газа</v>
          </cell>
          <cell r="I827">
            <v>0</v>
          </cell>
          <cell r="J827">
            <v>0</v>
          </cell>
          <cell r="K827">
            <v>618.39</v>
          </cell>
          <cell r="L827">
            <v>618.39</v>
          </cell>
          <cell r="M827">
            <v>6.43743439</v>
          </cell>
          <cell r="N827">
            <v>1.0409991089999999</v>
          </cell>
          <cell r="O827">
            <v>1.0409991089999999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3.2182388099999999</v>
          </cell>
          <cell r="Y827">
            <v>229.85570089000001</v>
          </cell>
          <cell r="Z827">
            <v>649.67999999999995</v>
          </cell>
          <cell r="AA827">
            <v>649.67999999999995</v>
          </cell>
          <cell r="AB827">
            <v>355.96</v>
          </cell>
          <cell r="AC827">
            <v>0</v>
          </cell>
          <cell r="AD827">
            <v>292.79323513999998</v>
          </cell>
          <cell r="AE827">
            <v>229.85570089000001</v>
          </cell>
          <cell r="AF827">
            <v>0.13753425</v>
          </cell>
          <cell r="AG827">
            <v>62.8</v>
          </cell>
          <cell r="AH827">
            <v>0</v>
          </cell>
          <cell r="AI827">
            <v>45.067300076999999</v>
          </cell>
        </row>
        <row r="828">
          <cell r="C828" t="str">
            <v>1.155.1</v>
          </cell>
          <cell r="D828" t="str">
            <v>Прочие, всего</v>
          </cell>
          <cell r="E828" t="str">
            <v>051-1002669</v>
          </cell>
          <cell r="F828" t="str">
            <v/>
          </cell>
          <cell r="G828" t="str">
            <v/>
          </cell>
          <cell r="H828" t="str">
            <v/>
          </cell>
          <cell r="I828">
            <v>0</v>
          </cell>
          <cell r="J828">
            <v>0</v>
          </cell>
          <cell r="K828">
            <v>618.39</v>
          </cell>
          <cell r="L828">
            <v>618.39</v>
          </cell>
          <cell r="M828">
            <v>6.43743439</v>
          </cell>
          <cell r="N828">
            <v>1.0409991089999999</v>
          </cell>
          <cell r="O828">
            <v>1.0409991089999999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3.2182388099999999</v>
          </cell>
          <cell r="Y828">
            <v>229.85570089000001</v>
          </cell>
          <cell r="Z828">
            <v>649.67999999999995</v>
          </cell>
          <cell r="AA828">
            <v>649.67999999999995</v>
          </cell>
          <cell r="AB828">
            <v>355.96</v>
          </cell>
          <cell r="AC828">
            <v>0</v>
          </cell>
          <cell r="AD828">
            <v>292.79323513999998</v>
          </cell>
          <cell r="AE828">
            <v>229.85570089000001</v>
          </cell>
          <cell r="AF828">
            <v>0.13753425</v>
          </cell>
          <cell r="AG828">
            <v>62.8</v>
          </cell>
          <cell r="AH828">
            <v>0</v>
          </cell>
          <cell r="AI828">
            <v>45.067300076999999</v>
          </cell>
        </row>
        <row r="829">
          <cell r="C829" t="str">
            <v>1.155.2</v>
          </cell>
          <cell r="D829" t="str">
            <v>Проектные работы ПД/ПД, РД</v>
          </cell>
          <cell r="E829" t="str">
            <v>051-1002669</v>
          </cell>
          <cell r="F829" t="str">
            <v/>
          </cell>
          <cell r="G829" t="str">
            <v/>
          </cell>
          <cell r="H829" t="str">
            <v/>
          </cell>
          <cell r="I829">
            <v>0</v>
          </cell>
          <cell r="J829">
            <v>0</v>
          </cell>
          <cell r="K829">
            <v>575.78</v>
          </cell>
          <cell r="L829">
            <v>575.78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169.45254930999999</v>
          </cell>
          <cell r="Z829">
            <v>587.34817559999999</v>
          </cell>
          <cell r="AA829">
            <v>587.34817559999999</v>
          </cell>
          <cell r="AB829">
            <v>352.88</v>
          </cell>
          <cell r="AC829">
            <v>0</v>
          </cell>
          <cell r="AD829">
            <v>232.25254931000001</v>
          </cell>
          <cell r="AE829">
            <v>169.45254930999999</v>
          </cell>
          <cell r="AF829">
            <v>0</v>
          </cell>
          <cell r="AG829">
            <v>62.8</v>
          </cell>
          <cell r="AH829">
            <v>0</v>
          </cell>
          <cell r="AI829">
            <v>39.542567587000001</v>
          </cell>
        </row>
        <row r="830">
          <cell r="C830" t="str">
            <v>1.155.3</v>
          </cell>
          <cell r="D830" t="str">
            <v>Проектные работы (РД)</v>
          </cell>
          <cell r="E830" t="str">
            <v>051-1002669</v>
          </cell>
          <cell r="F830" t="str">
            <v/>
          </cell>
          <cell r="G830" t="str">
            <v/>
          </cell>
          <cell r="H830" t="str">
            <v/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36.712863990000002</v>
          </cell>
          <cell r="Z830">
            <v>23.901017979999999</v>
          </cell>
          <cell r="AA830">
            <v>23.901017979999999</v>
          </cell>
          <cell r="AB830">
            <v>0</v>
          </cell>
          <cell r="AC830">
            <v>0</v>
          </cell>
          <cell r="AD830">
            <v>36.712863990000002</v>
          </cell>
          <cell r="AE830">
            <v>36.712863990000002</v>
          </cell>
          <cell r="AF830">
            <v>0</v>
          </cell>
          <cell r="AG830">
            <v>0</v>
          </cell>
          <cell r="AH830">
            <v>0</v>
          </cell>
          <cell r="AI830">
            <v>153.603767089</v>
          </cell>
        </row>
        <row r="831">
          <cell r="C831" t="str">
            <v>1.155.4</v>
          </cell>
          <cell r="D831" t="str">
            <v>Экспертиза (ПИР)</v>
          </cell>
          <cell r="E831" t="str">
            <v>051-1002669</v>
          </cell>
          <cell r="F831" t="str">
            <v/>
          </cell>
          <cell r="G831" t="str">
            <v/>
          </cell>
          <cell r="H831" t="str">
            <v/>
          </cell>
          <cell r="I831">
            <v>0</v>
          </cell>
          <cell r="J831">
            <v>0</v>
          </cell>
          <cell r="K831">
            <v>20.079999999999998</v>
          </cell>
          <cell r="L831">
            <v>20.079999999999998</v>
          </cell>
          <cell r="M831">
            <v>6.43743439</v>
          </cell>
          <cell r="N831">
            <v>32.058936205000002</v>
          </cell>
          <cell r="O831">
            <v>32.058936205000002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3.0811272199999999</v>
          </cell>
          <cell r="Y831">
            <v>3.2094811700000001</v>
          </cell>
          <cell r="Z831">
            <v>6.16</v>
          </cell>
          <cell r="AA831">
            <v>6.16</v>
          </cell>
          <cell r="AB831">
            <v>3.08</v>
          </cell>
          <cell r="AC831">
            <v>0</v>
          </cell>
          <cell r="AD831">
            <v>3.34701542</v>
          </cell>
          <cell r="AE831">
            <v>3.2094811700000001</v>
          </cell>
          <cell r="AF831">
            <v>0.13753425</v>
          </cell>
          <cell r="AG831">
            <v>0</v>
          </cell>
          <cell r="AH831">
            <v>0</v>
          </cell>
          <cell r="AI831">
            <v>54.334665909000002</v>
          </cell>
        </row>
        <row r="832">
          <cell r="C832" t="str">
            <v>1.155.5</v>
          </cell>
          <cell r="D832" t="str">
            <v>Услуги Заказчика</v>
          </cell>
          <cell r="E832" t="str">
            <v>051-1002669</v>
          </cell>
          <cell r="F832" t="str">
            <v/>
          </cell>
          <cell r="G832" t="str">
            <v/>
          </cell>
          <cell r="H832" t="str">
            <v/>
          </cell>
          <cell r="I832">
            <v>0</v>
          </cell>
          <cell r="J832">
            <v>0</v>
          </cell>
          <cell r="K832">
            <v>22.53</v>
          </cell>
          <cell r="L832">
            <v>22.53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20.48080642</v>
          </cell>
          <cell r="Z832">
            <v>32.27080642</v>
          </cell>
          <cell r="AA832">
            <v>32.27080642</v>
          </cell>
          <cell r="AB832">
            <v>0</v>
          </cell>
          <cell r="AC832">
            <v>0</v>
          </cell>
          <cell r="AD832">
            <v>20.48080642</v>
          </cell>
          <cell r="AE832">
            <v>20.48080642</v>
          </cell>
          <cell r="AF832">
            <v>0</v>
          </cell>
          <cell r="AG832">
            <v>0</v>
          </cell>
          <cell r="AH832">
            <v>0</v>
          </cell>
          <cell r="AI832">
            <v>63.465431119000002</v>
          </cell>
        </row>
        <row r="833">
          <cell r="C833" t="str">
            <v>1.155.6</v>
          </cell>
          <cell r="D833" t="str">
            <v>Иные прочие</v>
          </cell>
          <cell r="E833" t="str">
            <v>051-1002669</v>
          </cell>
          <cell r="F833" t="str">
            <v/>
          </cell>
          <cell r="G833" t="str">
            <v/>
          </cell>
          <cell r="H833" t="str">
            <v/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0.13711159000000001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</row>
        <row r="834">
          <cell r="C834" t="str">
            <v>1.156</v>
          </cell>
          <cell r="D834" t="str">
            <v>Модернизация объектов Сургутского ЗСК для переработки НГКС с высоким содержанием парафиновых углеводородов</v>
          </cell>
          <cell r="E834" t="str">
            <v>051-1002681</v>
          </cell>
          <cell r="F834" t="str">
            <v/>
          </cell>
          <cell r="G834" t="str">
            <v/>
          </cell>
          <cell r="H834" t="str">
            <v>Переработка</v>
          </cell>
          <cell r="I834">
            <v>0</v>
          </cell>
          <cell r="J834">
            <v>0</v>
          </cell>
          <cell r="K834">
            <v>100.22</v>
          </cell>
          <cell r="L834">
            <v>100.22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62.27</v>
          </cell>
          <cell r="AA834">
            <v>62.27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</row>
        <row r="835">
          <cell r="C835" t="str">
            <v>1.156.1</v>
          </cell>
          <cell r="D835" t="str">
            <v>Прочие, всего</v>
          </cell>
          <cell r="E835" t="str">
            <v>051-1002681</v>
          </cell>
          <cell r="F835" t="str">
            <v/>
          </cell>
          <cell r="G835" t="str">
            <v/>
          </cell>
          <cell r="H835" t="str">
            <v/>
          </cell>
          <cell r="I835">
            <v>0</v>
          </cell>
          <cell r="J835">
            <v>0</v>
          </cell>
          <cell r="K835">
            <v>100.22</v>
          </cell>
          <cell r="L835">
            <v>100.22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62.27</v>
          </cell>
          <cell r="AA835">
            <v>62.27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</row>
        <row r="836">
          <cell r="C836" t="str">
            <v>1.156.2</v>
          </cell>
          <cell r="D836" t="str">
            <v>Проектные работы ПД/ПД, РД</v>
          </cell>
          <cell r="E836" t="str">
            <v>051-1002681</v>
          </cell>
          <cell r="F836" t="str">
            <v/>
          </cell>
          <cell r="G836" t="str">
            <v/>
          </cell>
          <cell r="H836" t="str">
            <v/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60</v>
          </cell>
          <cell r="AA836">
            <v>60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</row>
        <row r="837">
          <cell r="C837" t="str">
            <v>1.156.3</v>
          </cell>
          <cell r="D837" t="str">
            <v>Проектные работы (РД)</v>
          </cell>
          <cell r="E837" t="str">
            <v>051-1002681</v>
          </cell>
          <cell r="F837" t="str">
            <v/>
          </cell>
          <cell r="G837" t="str">
            <v/>
          </cell>
          <cell r="H837" t="str">
            <v/>
          </cell>
          <cell r="I837">
            <v>0</v>
          </cell>
          <cell r="J837">
            <v>0</v>
          </cell>
          <cell r="K837">
            <v>96.57</v>
          </cell>
          <cell r="L837">
            <v>96.57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</row>
        <row r="838">
          <cell r="C838" t="str">
            <v>1.156.4</v>
          </cell>
          <cell r="D838" t="str">
            <v>Услуги Заказчика</v>
          </cell>
          <cell r="E838" t="str">
            <v>051-1002681</v>
          </cell>
          <cell r="F838" t="str">
            <v/>
          </cell>
          <cell r="G838" t="str">
            <v/>
          </cell>
          <cell r="H838" t="str">
            <v/>
          </cell>
          <cell r="I838">
            <v>0</v>
          </cell>
          <cell r="J838">
            <v>0</v>
          </cell>
          <cell r="K838">
            <v>3.65</v>
          </cell>
          <cell r="L838">
            <v>3.65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2.27</v>
          </cell>
          <cell r="AA838">
            <v>2.27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</row>
        <row r="839">
          <cell r="C839" t="str">
            <v>1.157</v>
          </cell>
          <cell r="D839" t="str">
            <v>Здание электроцеха Сургутского ЗСК</v>
          </cell>
          <cell r="E839" t="str">
            <v>051-1002688</v>
          </cell>
          <cell r="F839" t="str">
            <v/>
          </cell>
          <cell r="G839" t="str">
            <v/>
          </cell>
          <cell r="H839" t="str">
            <v>Переработка</v>
          </cell>
          <cell r="I839">
            <v>0</v>
          </cell>
          <cell r="J839">
            <v>0</v>
          </cell>
          <cell r="K839">
            <v>6.06</v>
          </cell>
          <cell r="L839">
            <v>6.06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3.66</v>
          </cell>
          <cell r="AA839">
            <v>3.66</v>
          </cell>
          <cell r="AB839">
            <v>2.5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</row>
        <row r="840">
          <cell r="C840" t="str">
            <v>1.157.1</v>
          </cell>
          <cell r="D840" t="str">
            <v>Прочие, всего</v>
          </cell>
          <cell r="E840" t="str">
            <v>051-1002688</v>
          </cell>
          <cell r="F840" t="str">
            <v/>
          </cell>
          <cell r="G840" t="str">
            <v/>
          </cell>
          <cell r="H840" t="str">
            <v/>
          </cell>
          <cell r="I840">
            <v>0</v>
          </cell>
          <cell r="J840">
            <v>0</v>
          </cell>
          <cell r="K840">
            <v>6.06</v>
          </cell>
          <cell r="L840">
            <v>6.06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3.66</v>
          </cell>
          <cell r="AA840">
            <v>3.66</v>
          </cell>
          <cell r="AB840">
            <v>2.5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</row>
        <row r="841">
          <cell r="C841" t="str">
            <v>1.157.2</v>
          </cell>
          <cell r="D841" t="str">
            <v>Проектные работы ПД/ПД, РД</v>
          </cell>
          <cell r="E841" t="str">
            <v>051-1002688</v>
          </cell>
          <cell r="F841" t="str">
            <v/>
          </cell>
          <cell r="G841" t="str">
            <v/>
          </cell>
          <cell r="H841" t="str">
            <v/>
          </cell>
          <cell r="I841">
            <v>0</v>
          </cell>
          <cell r="J841">
            <v>0</v>
          </cell>
          <cell r="K841">
            <v>3.34</v>
          </cell>
          <cell r="L841">
            <v>3.34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1.1200000000000001</v>
          </cell>
          <cell r="AA841">
            <v>1.1200000000000001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</row>
        <row r="842">
          <cell r="C842" t="str">
            <v>1.157.3</v>
          </cell>
          <cell r="D842" t="str">
            <v>Экспертиза (ПИР)</v>
          </cell>
          <cell r="E842" t="str">
            <v>051-1002688</v>
          </cell>
          <cell r="F842" t="str">
            <v/>
          </cell>
          <cell r="G842" t="str">
            <v/>
          </cell>
          <cell r="H842" t="str">
            <v/>
          </cell>
          <cell r="I842">
            <v>0</v>
          </cell>
          <cell r="J842">
            <v>0</v>
          </cell>
          <cell r="K842">
            <v>2.5</v>
          </cell>
          <cell r="L842">
            <v>2.5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2.5</v>
          </cell>
          <cell r="AA842">
            <v>2.5</v>
          </cell>
          <cell r="AB842">
            <v>2.5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</row>
        <row r="843">
          <cell r="C843" t="str">
            <v>1.157.4</v>
          </cell>
          <cell r="D843" t="str">
            <v>Услуги Заказчика</v>
          </cell>
          <cell r="E843" t="str">
            <v>051-1002688</v>
          </cell>
          <cell r="F843" t="str">
            <v/>
          </cell>
          <cell r="G843" t="str">
            <v/>
          </cell>
          <cell r="H843" t="str">
            <v/>
          </cell>
          <cell r="I843">
            <v>0</v>
          </cell>
          <cell r="J843">
            <v>0</v>
          </cell>
          <cell r="K843">
            <v>0.22</v>
          </cell>
          <cell r="L843">
            <v>0.22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0.04</v>
          </cell>
          <cell r="AA843">
            <v>0.04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</row>
        <row r="844">
          <cell r="C844" t="str">
            <v>1.158</v>
          </cell>
          <cell r="D844" t="str">
            <v>Продуктопровод ШФЛУ Сургут - Южный Балык. Участок 13-18 км и 40-76 км (УТЖУ)</v>
          </cell>
          <cell r="E844" t="str">
            <v>051-1002689</v>
          </cell>
          <cell r="F844" t="str">
            <v/>
          </cell>
          <cell r="G844" t="str">
            <v/>
          </cell>
          <cell r="H844" t="str">
            <v>Переработка</v>
          </cell>
          <cell r="I844">
            <v>0</v>
          </cell>
          <cell r="J844">
            <v>0</v>
          </cell>
          <cell r="K844">
            <v>24.18</v>
          </cell>
          <cell r="L844">
            <v>24.18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24.178000000000001</v>
          </cell>
          <cell r="AA844">
            <v>24.178000000000001</v>
          </cell>
          <cell r="AB844">
            <v>14.507999999999999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</row>
        <row r="845">
          <cell r="C845" t="str">
            <v>1.158.1</v>
          </cell>
          <cell r="D845" t="str">
            <v>Прочие, всего</v>
          </cell>
          <cell r="E845" t="str">
            <v>051-1002689</v>
          </cell>
          <cell r="F845" t="str">
            <v/>
          </cell>
          <cell r="G845" t="str">
            <v/>
          </cell>
          <cell r="H845" t="str">
            <v/>
          </cell>
          <cell r="I845">
            <v>0</v>
          </cell>
          <cell r="J845">
            <v>0</v>
          </cell>
          <cell r="K845">
            <v>24.18</v>
          </cell>
          <cell r="L845">
            <v>24.18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24.178000000000001</v>
          </cell>
          <cell r="AA845">
            <v>24.178000000000001</v>
          </cell>
          <cell r="AB845">
            <v>14.507999999999999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</row>
        <row r="846">
          <cell r="C846" t="str">
            <v>1.158.2</v>
          </cell>
          <cell r="D846" t="str">
            <v>Проектные работы ПД/ПД, РД</v>
          </cell>
          <cell r="E846" t="str">
            <v>051-1002689</v>
          </cell>
          <cell r="F846" t="str">
            <v/>
          </cell>
          <cell r="G846" t="str">
            <v/>
          </cell>
          <cell r="H846" t="str">
            <v/>
          </cell>
          <cell r="I846">
            <v>0</v>
          </cell>
          <cell r="J846">
            <v>0</v>
          </cell>
          <cell r="K846">
            <v>23</v>
          </cell>
          <cell r="L846">
            <v>23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23.297999999999998</v>
          </cell>
          <cell r="AA846">
            <v>23.297999999999998</v>
          </cell>
          <cell r="AB846">
            <v>14.507999999999999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</row>
        <row r="847">
          <cell r="C847" t="str">
            <v>1.158.3</v>
          </cell>
          <cell r="D847" t="str">
            <v>Услуги Заказчика</v>
          </cell>
          <cell r="E847" t="str">
            <v>051-1002689</v>
          </cell>
          <cell r="F847" t="str">
            <v/>
          </cell>
          <cell r="G847" t="str">
            <v/>
          </cell>
          <cell r="H847" t="str">
            <v/>
          </cell>
          <cell r="I847">
            <v>0</v>
          </cell>
          <cell r="J847">
            <v>0</v>
          </cell>
          <cell r="K847">
            <v>0.88</v>
          </cell>
          <cell r="L847">
            <v>0.88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0.57999999999999996</v>
          </cell>
          <cell r="AA847">
            <v>0.57999999999999996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</row>
        <row r="848">
          <cell r="C848" t="str">
            <v>1.158.4</v>
          </cell>
          <cell r="D848" t="str">
            <v>Иные прочие</v>
          </cell>
          <cell r="E848" t="str">
            <v>051-1002689</v>
          </cell>
          <cell r="F848" t="str">
            <v/>
          </cell>
          <cell r="G848" t="str">
            <v/>
          </cell>
          <cell r="H848" t="str">
            <v/>
          </cell>
          <cell r="I848">
            <v>0</v>
          </cell>
          <cell r="J848">
            <v>0</v>
          </cell>
          <cell r="K848">
            <v>0.3</v>
          </cell>
          <cell r="L848">
            <v>0.3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0.3</v>
          </cell>
          <cell r="AA848">
            <v>0.3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</row>
        <row r="849">
          <cell r="C849" t="str">
            <v>1.159</v>
          </cell>
          <cell r="D849" t="str">
            <v>Реконструкция и техническое перевооружение Сургутского ЗСК</v>
          </cell>
          <cell r="E849" t="str">
            <v>051-1002692</v>
          </cell>
          <cell r="F849" t="str">
            <v/>
          </cell>
          <cell r="G849" t="str">
            <v/>
          </cell>
          <cell r="H849" t="str">
            <v>Переработка</v>
          </cell>
          <cell r="I849">
            <v>0</v>
          </cell>
          <cell r="J849">
            <v>0</v>
          </cell>
          <cell r="K849">
            <v>116.39</v>
          </cell>
          <cell r="L849">
            <v>116.39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23.66</v>
          </cell>
          <cell r="AA849">
            <v>23.66</v>
          </cell>
          <cell r="AB849">
            <v>7.47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</row>
        <row r="850">
          <cell r="C850" t="str">
            <v>1.159.1</v>
          </cell>
          <cell r="D850" t="str">
            <v>Прочие, всего</v>
          </cell>
          <cell r="E850" t="str">
            <v>051-1002692</v>
          </cell>
          <cell r="F850" t="str">
            <v/>
          </cell>
          <cell r="G850" t="str">
            <v/>
          </cell>
          <cell r="H850" t="str">
            <v/>
          </cell>
          <cell r="I850">
            <v>0</v>
          </cell>
          <cell r="J850">
            <v>0</v>
          </cell>
          <cell r="K850">
            <v>116.39</v>
          </cell>
          <cell r="L850">
            <v>116.39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23.66</v>
          </cell>
          <cell r="AA850">
            <v>23.66</v>
          </cell>
          <cell r="AB850">
            <v>7.47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</row>
        <row r="851">
          <cell r="C851" t="str">
            <v>1.159.2</v>
          </cell>
          <cell r="D851" t="str">
            <v>Проектные работы ПД/ПД, РД</v>
          </cell>
          <cell r="E851" t="str">
            <v>051-1002692</v>
          </cell>
          <cell r="F851" t="str">
            <v/>
          </cell>
          <cell r="G851" t="str">
            <v/>
          </cell>
          <cell r="H851" t="str">
            <v/>
          </cell>
          <cell r="I851">
            <v>0</v>
          </cell>
          <cell r="J851">
            <v>0</v>
          </cell>
          <cell r="K851">
            <v>14.68</v>
          </cell>
          <cell r="L851">
            <v>14.68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14.68</v>
          </cell>
          <cell r="AA851">
            <v>14.68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</row>
        <row r="852">
          <cell r="C852" t="str">
            <v>1.159.3</v>
          </cell>
          <cell r="D852" t="str">
            <v>Проектные работы (РД)</v>
          </cell>
          <cell r="E852" t="str">
            <v>051-1002692</v>
          </cell>
          <cell r="F852" t="str">
            <v/>
          </cell>
          <cell r="G852" t="str">
            <v/>
          </cell>
          <cell r="H852" t="str">
            <v/>
          </cell>
          <cell r="I852">
            <v>0</v>
          </cell>
          <cell r="J852">
            <v>0</v>
          </cell>
          <cell r="K852">
            <v>90</v>
          </cell>
          <cell r="L852">
            <v>90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</row>
        <row r="853">
          <cell r="C853" t="str">
            <v>1.159.4</v>
          </cell>
          <cell r="D853" t="str">
            <v>Экспертиза (ПИР)</v>
          </cell>
          <cell r="E853" t="str">
            <v>051-1002692</v>
          </cell>
          <cell r="F853" t="str">
            <v/>
          </cell>
          <cell r="G853" t="str">
            <v/>
          </cell>
          <cell r="H853" t="str">
            <v/>
          </cell>
          <cell r="I853">
            <v>0</v>
          </cell>
          <cell r="J853">
            <v>0</v>
          </cell>
          <cell r="K853">
            <v>7.47</v>
          </cell>
          <cell r="L853">
            <v>7.47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7.97</v>
          </cell>
          <cell r="AA853">
            <v>7.97</v>
          </cell>
          <cell r="AB853">
            <v>7.47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</row>
        <row r="854">
          <cell r="C854" t="str">
            <v>1.159.5</v>
          </cell>
          <cell r="D854" t="str">
            <v>Услуги Заказчика</v>
          </cell>
          <cell r="E854" t="str">
            <v>051-1002692</v>
          </cell>
          <cell r="F854" t="str">
            <v/>
          </cell>
          <cell r="G854" t="str">
            <v/>
          </cell>
          <cell r="H854" t="str">
            <v/>
          </cell>
          <cell r="I854">
            <v>0</v>
          </cell>
          <cell r="J854">
            <v>0</v>
          </cell>
          <cell r="K854">
            <v>4.24</v>
          </cell>
          <cell r="L854">
            <v>4.24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0.88</v>
          </cell>
          <cell r="AA854">
            <v>0.88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</row>
        <row r="855">
          <cell r="C855" t="str">
            <v>1.159.6</v>
          </cell>
          <cell r="D855" t="str">
            <v>Иные прочие</v>
          </cell>
          <cell r="E855" t="str">
            <v>051-1002692</v>
          </cell>
          <cell r="F855" t="str">
            <v/>
          </cell>
          <cell r="G855" t="str">
            <v/>
          </cell>
          <cell r="H855" t="str">
            <v/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0.13</v>
          </cell>
          <cell r="AA855">
            <v>0.13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</row>
        <row r="856">
          <cell r="C856" t="str">
            <v>1.160</v>
          </cell>
          <cell r="D856" t="str">
            <v>Раздельная переработка газа ОНГКМ и КНГКМ (9 млрд м3) на ГПЗ</v>
          </cell>
          <cell r="E856" t="str">
            <v>051-1002703</v>
          </cell>
          <cell r="F856" t="str">
            <v/>
          </cell>
          <cell r="G856" t="str">
            <v/>
          </cell>
          <cell r="H856" t="str">
            <v>Переработка</v>
          </cell>
          <cell r="I856">
            <v>0</v>
          </cell>
          <cell r="J856">
            <v>0</v>
          </cell>
          <cell r="K856">
            <v>95.47</v>
          </cell>
          <cell r="L856">
            <v>95.47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57.28</v>
          </cell>
          <cell r="AA856">
            <v>57.28</v>
          </cell>
          <cell r="AB856">
            <v>57.28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</row>
        <row r="857">
          <cell r="C857" t="str">
            <v>1.160.1</v>
          </cell>
          <cell r="D857" t="str">
            <v>Прочие, всего</v>
          </cell>
          <cell r="E857" t="str">
            <v>051-1002703</v>
          </cell>
          <cell r="F857" t="str">
            <v/>
          </cell>
          <cell r="G857" t="str">
            <v/>
          </cell>
          <cell r="H857" t="str">
            <v/>
          </cell>
          <cell r="I857">
            <v>0</v>
          </cell>
          <cell r="J857">
            <v>0</v>
          </cell>
          <cell r="K857">
            <v>95.47</v>
          </cell>
          <cell r="L857">
            <v>95.47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57.28</v>
          </cell>
          <cell r="AA857">
            <v>57.28</v>
          </cell>
          <cell r="AB857">
            <v>57.28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</row>
        <row r="858">
          <cell r="C858" t="str">
            <v>1.160.2</v>
          </cell>
          <cell r="D858" t="str">
            <v>Проектные работы ПД/ПД, РД</v>
          </cell>
          <cell r="E858" t="str">
            <v>051-1002703</v>
          </cell>
          <cell r="F858" t="str">
            <v/>
          </cell>
          <cell r="G858" t="str">
            <v/>
          </cell>
          <cell r="H858" t="str">
            <v/>
          </cell>
          <cell r="I858">
            <v>0</v>
          </cell>
          <cell r="J858">
            <v>0</v>
          </cell>
          <cell r="K858">
            <v>91.99</v>
          </cell>
          <cell r="L858">
            <v>91.99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57.28</v>
          </cell>
          <cell r="AA858">
            <v>57.28</v>
          </cell>
          <cell r="AB858">
            <v>57.28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</row>
        <row r="859">
          <cell r="C859" t="str">
            <v>1.160.3</v>
          </cell>
          <cell r="D859" t="str">
            <v>Услуги Заказчика</v>
          </cell>
          <cell r="E859" t="str">
            <v>051-1002703</v>
          </cell>
          <cell r="F859" t="str">
            <v/>
          </cell>
          <cell r="G859" t="str">
            <v/>
          </cell>
          <cell r="H859" t="str">
            <v/>
          </cell>
          <cell r="I859">
            <v>0</v>
          </cell>
          <cell r="J859">
            <v>0</v>
          </cell>
          <cell r="K859">
            <v>3.48</v>
          </cell>
          <cell r="L859">
            <v>3.48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</row>
        <row r="860">
          <cell r="C860" t="str">
            <v>1.161</v>
          </cell>
          <cell r="D860" t="str">
            <v>Дополнительные мощности "сухой" грануляции серы, включая современные механизированные комплексы по погрузке серы</v>
          </cell>
          <cell r="E860" t="str">
            <v>051-1002708</v>
          </cell>
          <cell r="F860" t="str">
            <v/>
          </cell>
          <cell r="G860" t="str">
            <v/>
          </cell>
          <cell r="H860" t="str">
            <v>Переработка</v>
          </cell>
          <cell r="I860">
            <v>0</v>
          </cell>
          <cell r="J860">
            <v>0</v>
          </cell>
          <cell r="K860">
            <v>24.16</v>
          </cell>
          <cell r="L860">
            <v>24.16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22.31</v>
          </cell>
          <cell r="AA860">
            <v>22.31</v>
          </cell>
          <cell r="AB860">
            <v>1.68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</row>
        <row r="861">
          <cell r="C861" t="str">
            <v>1.161.1</v>
          </cell>
          <cell r="D861" t="str">
            <v>Прочие, всего</v>
          </cell>
          <cell r="E861" t="str">
            <v>051-1002708</v>
          </cell>
          <cell r="F861" t="str">
            <v/>
          </cell>
          <cell r="G861" t="str">
            <v/>
          </cell>
          <cell r="H861" t="str">
            <v/>
          </cell>
          <cell r="I861">
            <v>0</v>
          </cell>
          <cell r="J861">
            <v>0</v>
          </cell>
          <cell r="K861">
            <v>24.16</v>
          </cell>
          <cell r="L861">
            <v>24.16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22.31</v>
          </cell>
          <cell r="AA861">
            <v>22.31</v>
          </cell>
          <cell r="AB861">
            <v>1.68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</row>
        <row r="862">
          <cell r="C862" t="str">
            <v>1.161.2</v>
          </cell>
          <cell r="D862" t="str">
            <v>Проектные работы ПД/ПД, РД</v>
          </cell>
          <cell r="E862" t="str">
            <v>051-1002708</v>
          </cell>
          <cell r="F862" t="str">
            <v/>
          </cell>
          <cell r="G862" t="str">
            <v/>
          </cell>
          <cell r="H862" t="str">
            <v/>
          </cell>
          <cell r="I862">
            <v>0</v>
          </cell>
          <cell r="J862">
            <v>0</v>
          </cell>
          <cell r="K862">
            <v>21.5</v>
          </cell>
          <cell r="L862">
            <v>21.5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19.82</v>
          </cell>
          <cell r="AA862">
            <v>19.82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</row>
        <row r="863">
          <cell r="C863" t="str">
            <v>1.161.3</v>
          </cell>
          <cell r="D863" t="str">
            <v>Экспертиза (ПИР)</v>
          </cell>
          <cell r="E863" t="str">
            <v>051-1002708</v>
          </cell>
          <cell r="F863" t="str">
            <v/>
          </cell>
          <cell r="G863" t="str">
            <v/>
          </cell>
          <cell r="H863" t="str">
            <v/>
          </cell>
          <cell r="I863">
            <v>0</v>
          </cell>
          <cell r="J863">
            <v>0</v>
          </cell>
          <cell r="K863">
            <v>1.68</v>
          </cell>
          <cell r="L863">
            <v>1.68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1.68</v>
          </cell>
          <cell r="AA863">
            <v>1.68</v>
          </cell>
          <cell r="AB863">
            <v>1.68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</row>
        <row r="864">
          <cell r="C864" t="str">
            <v>1.161.4</v>
          </cell>
          <cell r="D864" t="str">
            <v>Услуги Заказчика</v>
          </cell>
          <cell r="E864" t="str">
            <v>051-1002708</v>
          </cell>
          <cell r="F864" t="str">
            <v/>
          </cell>
          <cell r="G864" t="str">
            <v/>
          </cell>
          <cell r="H864" t="str">
            <v/>
          </cell>
          <cell r="I864">
            <v>0</v>
          </cell>
          <cell r="J864">
            <v>0</v>
          </cell>
          <cell r="K864">
            <v>0.88</v>
          </cell>
          <cell r="L864">
            <v>0.88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0.81</v>
          </cell>
          <cell r="AA864">
            <v>0.81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</row>
        <row r="865">
          <cell r="C865" t="str">
            <v>1.161.5</v>
          </cell>
          <cell r="D865" t="str">
            <v>Иные прочие</v>
          </cell>
          <cell r="E865" t="str">
            <v>051-1002708</v>
          </cell>
          <cell r="F865" t="str">
            <v/>
          </cell>
          <cell r="G865" t="str">
            <v/>
          </cell>
          <cell r="H865" t="str">
            <v/>
          </cell>
          <cell r="I865">
            <v>0</v>
          </cell>
          <cell r="J865">
            <v>0</v>
          </cell>
          <cell r="K865">
            <v>0.1</v>
          </cell>
          <cell r="L865">
            <v>0.1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</row>
        <row r="866">
          <cell r="C866" t="str">
            <v>1.162</v>
          </cell>
          <cell r="D866" t="str">
            <v>Реконструкция КС Муромская газопровода Горький-Центр с заменой агрегатов</v>
          </cell>
          <cell r="E866" t="str">
            <v>051-1002743</v>
          </cell>
          <cell r="F866" t="str">
            <v/>
          </cell>
          <cell r="G866" t="str">
            <v/>
          </cell>
          <cell r="H866" t="str">
            <v>Транспорт газа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43.559040899999999</v>
          </cell>
          <cell r="Z866">
            <v>43.29</v>
          </cell>
          <cell r="AA866">
            <v>43.29</v>
          </cell>
          <cell r="AB866">
            <v>0</v>
          </cell>
          <cell r="AC866">
            <v>0</v>
          </cell>
          <cell r="AD866">
            <v>43.559040899999999</v>
          </cell>
          <cell r="AE866">
            <v>43.559040899999999</v>
          </cell>
          <cell r="AF866">
            <v>0</v>
          </cell>
          <cell r="AG866">
            <v>0</v>
          </cell>
          <cell r="AH866">
            <v>0</v>
          </cell>
          <cell r="AI866">
            <v>100.6214851</v>
          </cell>
        </row>
        <row r="867">
          <cell r="C867" t="str">
            <v>1.162.1</v>
          </cell>
          <cell r="D867" t="str">
            <v>Прочие, всего</v>
          </cell>
          <cell r="E867" t="str">
            <v>051-1002743</v>
          </cell>
          <cell r="F867" t="str">
            <v/>
          </cell>
          <cell r="G867" t="str">
            <v/>
          </cell>
          <cell r="H867" t="str">
            <v/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43.559040899999999</v>
          </cell>
          <cell r="Z867">
            <v>43.29</v>
          </cell>
          <cell r="AA867">
            <v>43.29</v>
          </cell>
          <cell r="AB867">
            <v>0</v>
          </cell>
          <cell r="AC867">
            <v>0</v>
          </cell>
          <cell r="AD867">
            <v>43.559040899999999</v>
          </cell>
          <cell r="AE867">
            <v>43.559040899999999</v>
          </cell>
          <cell r="AF867">
            <v>0</v>
          </cell>
          <cell r="AG867">
            <v>0</v>
          </cell>
          <cell r="AH867">
            <v>0</v>
          </cell>
          <cell r="AI867">
            <v>100.6214851</v>
          </cell>
        </row>
        <row r="868">
          <cell r="C868" t="str">
            <v>1.162.2</v>
          </cell>
          <cell r="D868" t="str">
            <v>Проектные работы ПД/ПД, РД</v>
          </cell>
          <cell r="E868" t="str">
            <v>051-1002743</v>
          </cell>
          <cell r="F868" t="str">
            <v/>
          </cell>
          <cell r="G868" t="str">
            <v/>
          </cell>
          <cell r="H868" t="str">
            <v/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40.709327819999999</v>
          </cell>
          <cell r="Z868">
            <v>40</v>
          </cell>
          <cell r="AA868">
            <v>40</v>
          </cell>
          <cell r="AB868">
            <v>0</v>
          </cell>
          <cell r="AC868">
            <v>0</v>
          </cell>
          <cell r="AD868">
            <v>40.709327819999999</v>
          </cell>
          <cell r="AE868">
            <v>40.709327819999999</v>
          </cell>
          <cell r="AF868">
            <v>0</v>
          </cell>
          <cell r="AG868">
            <v>0</v>
          </cell>
          <cell r="AH868">
            <v>0</v>
          </cell>
          <cell r="AI868">
            <v>101.77331955</v>
          </cell>
        </row>
        <row r="869">
          <cell r="C869" t="str">
            <v>1.162.3</v>
          </cell>
          <cell r="D869" t="str">
            <v>Услуги Заказчика</v>
          </cell>
          <cell r="E869" t="str">
            <v>051-1002743</v>
          </cell>
          <cell r="F869" t="str">
            <v/>
          </cell>
          <cell r="G869" t="str">
            <v/>
          </cell>
          <cell r="H869" t="str">
            <v/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2.8497130799999999</v>
          </cell>
          <cell r="Z869">
            <v>3.29</v>
          </cell>
          <cell r="AA869">
            <v>3.29</v>
          </cell>
          <cell r="AB869">
            <v>0</v>
          </cell>
          <cell r="AC869">
            <v>0</v>
          </cell>
          <cell r="AD869">
            <v>2.8497130799999999</v>
          </cell>
          <cell r="AE869">
            <v>2.8497130799999999</v>
          </cell>
          <cell r="AF869">
            <v>0</v>
          </cell>
          <cell r="AG869">
            <v>0</v>
          </cell>
          <cell r="AH869">
            <v>0</v>
          </cell>
          <cell r="AI869">
            <v>86.617418845000003</v>
          </cell>
        </row>
        <row r="870">
          <cell r="C870" t="str">
            <v>1.163</v>
          </cell>
          <cell r="D870" t="str">
            <v>Реконструкция КС "Кущевская" (увеличение производительности)</v>
          </cell>
          <cell r="E870" t="str">
            <v>051-1002747</v>
          </cell>
          <cell r="F870" t="str">
            <v/>
          </cell>
          <cell r="G870" t="str">
            <v/>
          </cell>
          <cell r="H870" t="str">
            <v>Транспорт газа</v>
          </cell>
          <cell r="I870">
            <v>0</v>
          </cell>
          <cell r="J870">
            <v>0</v>
          </cell>
          <cell r="K870">
            <v>295.27999999999997</v>
          </cell>
          <cell r="L870">
            <v>295.27999999999997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10.20397887</v>
          </cell>
          <cell r="Y870">
            <v>0.60334325</v>
          </cell>
          <cell r="Z870">
            <v>301.52</v>
          </cell>
          <cell r="AA870">
            <v>301.52</v>
          </cell>
          <cell r="AB870">
            <v>179.17</v>
          </cell>
          <cell r="AC870">
            <v>0</v>
          </cell>
          <cell r="AD870">
            <v>130.16334325</v>
          </cell>
          <cell r="AE870">
            <v>0.60334325</v>
          </cell>
          <cell r="AF870">
            <v>0</v>
          </cell>
          <cell r="AG870">
            <v>129.56</v>
          </cell>
          <cell r="AH870">
            <v>0</v>
          </cell>
          <cell r="AI870">
            <v>43.169057856999999</v>
          </cell>
        </row>
        <row r="871">
          <cell r="C871" t="str">
            <v>1.163.1</v>
          </cell>
          <cell r="D871" t="str">
            <v>Прочие, всего</v>
          </cell>
          <cell r="E871" t="str">
            <v>051-1002747</v>
          </cell>
          <cell r="F871" t="str">
            <v/>
          </cell>
          <cell r="G871" t="str">
            <v/>
          </cell>
          <cell r="H871" t="str">
            <v/>
          </cell>
          <cell r="I871">
            <v>0</v>
          </cell>
          <cell r="J871">
            <v>0</v>
          </cell>
          <cell r="K871">
            <v>295.27999999999997</v>
          </cell>
          <cell r="L871">
            <v>295.27999999999997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10.20397887</v>
          </cell>
          <cell r="Y871">
            <v>0.60334325</v>
          </cell>
          <cell r="Z871">
            <v>301.52</v>
          </cell>
          <cell r="AA871">
            <v>301.52</v>
          </cell>
          <cell r="AB871">
            <v>179.17</v>
          </cell>
          <cell r="AC871">
            <v>0</v>
          </cell>
          <cell r="AD871">
            <v>130.16334325</v>
          </cell>
          <cell r="AE871">
            <v>0.60334325</v>
          </cell>
          <cell r="AF871">
            <v>0</v>
          </cell>
          <cell r="AG871">
            <v>129.56</v>
          </cell>
          <cell r="AH871">
            <v>0</v>
          </cell>
          <cell r="AI871">
            <v>43.169057856999999</v>
          </cell>
        </row>
        <row r="872">
          <cell r="C872" t="str">
            <v>1.163.2</v>
          </cell>
          <cell r="D872" t="str">
            <v>Проектные работы ПД/ПД, РД</v>
          </cell>
          <cell r="E872" t="str">
            <v>051-1002747</v>
          </cell>
          <cell r="F872" t="str">
            <v/>
          </cell>
          <cell r="G872" t="str">
            <v/>
          </cell>
          <cell r="H872" t="str">
            <v/>
          </cell>
          <cell r="I872">
            <v>0</v>
          </cell>
          <cell r="J872">
            <v>0</v>
          </cell>
          <cell r="K872">
            <v>279.52</v>
          </cell>
          <cell r="L872">
            <v>279.52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10.20397887</v>
          </cell>
          <cell r="Y872">
            <v>0</v>
          </cell>
          <cell r="Z872">
            <v>290.61</v>
          </cell>
          <cell r="AA872">
            <v>290.61</v>
          </cell>
          <cell r="AB872">
            <v>174.17</v>
          </cell>
          <cell r="AC872">
            <v>0</v>
          </cell>
          <cell r="AD872">
            <v>129.56</v>
          </cell>
          <cell r="AE872">
            <v>0</v>
          </cell>
          <cell r="AF872">
            <v>0</v>
          </cell>
          <cell r="AG872">
            <v>129.56</v>
          </cell>
          <cell r="AH872">
            <v>0</v>
          </cell>
          <cell r="AI872">
            <v>44.582085956999997</v>
          </cell>
        </row>
        <row r="873">
          <cell r="C873" t="str">
            <v>1.163.3</v>
          </cell>
          <cell r="D873" t="str">
            <v>Экспертиза (ПИР)</v>
          </cell>
          <cell r="E873" t="str">
            <v>051-1002747</v>
          </cell>
          <cell r="F873" t="str">
            <v/>
          </cell>
          <cell r="G873" t="str">
            <v/>
          </cell>
          <cell r="H873" t="str">
            <v/>
          </cell>
          <cell r="I873">
            <v>0</v>
          </cell>
          <cell r="J873">
            <v>0</v>
          </cell>
          <cell r="K873">
            <v>5</v>
          </cell>
          <cell r="L873">
            <v>5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5</v>
          </cell>
          <cell r="AA873">
            <v>5</v>
          </cell>
          <cell r="AB873">
            <v>5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</row>
        <row r="874">
          <cell r="C874" t="str">
            <v>1.163.4</v>
          </cell>
          <cell r="D874" t="str">
            <v>Услуги Заказчика</v>
          </cell>
          <cell r="E874" t="str">
            <v>051-1002747</v>
          </cell>
          <cell r="F874" t="str">
            <v/>
          </cell>
          <cell r="G874" t="str">
            <v/>
          </cell>
          <cell r="H874" t="str">
            <v/>
          </cell>
          <cell r="I874">
            <v>0</v>
          </cell>
          <cell r="J874">
            <v>0</v>
          </cell>
          <cell r="K874">
            <v>10.76</v>
          </cell>
          <cell r="L874">
            <v>10.76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0.60334325</v>
          </cell>
          <cell r="Z874">
            <v>5.91</v>
          </cell>
          <cell r="AA874">
            <v>5.91</v>
          </cell>
          <cell r="AB874">
            <v>0</v>
          </cell>
          <cell r="AC874">
            <v>0</v>
          </cell>
          <cell r="AD874">
            <v>0.60334325</v>
          </cell>
          <cell r="AE874">
            <v>0.60334325</v>
          </cell>
          <cell r="AF874">
            <v>0</v>
          </cell>
          <cell r="AG874">
            <v>0</v>
          </cell>
          <cell r="AH874">
            <v>0</v>
          </cell>
          <cell r="AI874">
            <v>10.208853638000001</v>
          </cell>
        </row>
        <row r="875">
          <cell r="C875" t="str">
            <v>1.164</v>
          </cell>
          <cell r="D875" t="str">
            <v>Реконструкция КС "Поляна" газопроводов Уренгой-Петровск, Уренгой-Новопсков с заменой ГПА</v>
          </cell>
          <cell r="E875" t="str">
            <v>051-1002782</v>
          </cell>
          <cell r="F875" t="str">
            <v/>
          </cell>
          <cell r="G875" t="str">
            <v/>
          </cell>
          <cell r="H875" t="str">
            <v>Транспорт газа</v>
          </cell>
          <cell r="I875">
            <v>0</v>
          </cell>
          <cell r="J875">
            <v>0</v>
          </cell>
          <cell r="K875">
            <v>92.29</v>
          </cell>
          <cell r="L875">
            <v>92.29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0.13581570000000001</v>
          </cell>
          <cell r="Y875">
            <v>22.505178999999998</v>
          </cell>
          <cell r="Z875">
            <v>99.04</v>
          </cell>
          <cell r="AA875">
            <v>99.04</v>
          </cell>
          <cell r="AB875">
            <v>55.37</v>
          </cell>
          <cell r="AC875">
            <v>0</v>
          </cell>
          <cell r="AD875">
            <v>32.895178999999999</v>
          </cell>
          <cell r="AE875">
            <v>22.505178999999998</v>
          </cell>
          <cell r="AF875">
            <v>0</v>
          </cell>
          <cell r="AG875">
            <v>10.39</v>
          </cell>
          <cell r="AH875">
            <v>0</v>
          </cell>
          <cell r="AI875">
            <v>33.214033723999997</v>
          </cell>
        </row>
        <row r="876">
          <cell r="C876" t="str">
            <v>1.164.1</v>
          </cell>
          <cell r="D876" t="str">
            <v>Прочие, всего</v>
          </cell>
          <cell r="E876" t="str">
            <v>051-1002782</v>
          </cell>
          <cell r="F876" t="str">
            <v/>
          </cell>
          <cell r="G876" t="str">
            <v/>
          </cell>
          <cell r="H876" t="str">
            <v/>
          </cell>
          <cell r="I876">
            <v>0</v>
          </cell>
          <cell r="J876">
            <v>0</v>
          </cell>
          <cell r="K876">
            <v>92.29</v>
          </cell>
          <cell r="L876">
            <v>92.29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0.13581570000000001</v>
          </cell>
          <cell r="Y876">
            <v>22.505178999999998</v>
          </cell>
          <cell r="Z876">
            <v>99.04</v>
          </cell>
          <cell r="AA876">
            <v>99.04</v>
          </cell>
          <cell r="AB876">
            <v>55.37</v>
          </cell>
          <cell r="AC876">
            <v>0</v>
          </cell>
          <cell r="AD876">
            <v>32.895178999999999</v>
          </cell>
          <cell r="AE876">
            <v>22.505178999999998</v>
          </cell>
          <cell r="AF876">
            <v>0</v>
          </cell>
          <cell r="AG876">
            <v>10.39</v>
          </cell>
          <cell r="AH876">
            <v>0</v>
          </cell>
          <cell r="AI876">
            <v>33.214033723999997</v>
          </cell>
        </row>
        <row r="877">
          <cell r="C877" t="str">
            <v>1.164.2</v>
          </cell>
          <cell r="D877" t="str">
            <v>Проектные работы ПД/ПД, РД</v>
          </cell>
          <cell r="E877" t="str">
            <v>051-1002782</v>
          </cell>
          <cell r="F877" t="str">
            <v/>
          </cell>
          <cell r="G877" t="str">
            <v/>
          </cell>
          <cell r="H877" t="str">
            <v/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10.39</v>
          </cell>
          <cell r="AE877">
            <v>0</v>
          </cell>
          <cell r="AF877">
            <v>0</v>
          </cell>
          <cell r="AG877">
            <v>10.39</v>
          </cell>
          <cell r="AH877">
            <v>0</v>
          </cell>
          <cell r="AI877">
            <v>0</v>
          </cell>
        </row>
        <row r="878">
          <cell r="C878" t="str">
            <v>1.164.3</v>
          </cell>
          <cell r="D878" t="str">
            <v>Проектные работы (РД)</v>
          </cell>
          <cell r="E878" t="str">
            <v>051-1002782</v>
          </cell>
          <cell r="F878" t="str">
            <v/>
          </cell>
          <cell r="G878" t="str">
            <v/>
          </cell>
          <cell r="H878" t="str">
            <v/>
          </cell>
          <cell r="I878">
            <v>0</v>
          </cell>
          <cell r="J878">
            <v>0</v>
          </cell>
          <cell r="K878">
            <v>88.93</v>
          </cell>
          <cell r="L878">
            <v>88.93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0.13581570000000001</v>
          </cell>
          <cell r="Y878">
            <v>20.683096670000001</v>
          </cell>
          <cell r="Z878">
            <v>96.74</v>
          </cell>
          <cell r="AA878">
            <v>96.74</v>
          </cell>
          <cell r="AB878">
            <v>55.37</v>
          </cell>
          <cell r="AC878">
            <v>0</v>
          </cell>
          <cell r="AD878">
            <v>20.683096670000001</v>
          </cell>
          <cell r="AE878">
            <v>20.683096670000001</v>
          </cell>
          <cell r="AF878">
            <v>0</v>
          </cell>
          <cell r="AG878">
            <v>0</v>
          </cell>
          <cell r="AH878">
            <v>0</v>
          </cell>
          <cell r="AI878">
            <v>21.380087523</v>
          </cell>
        </row>
        <row r="879">
          <cell r="C879" t="str">
            <v>1.164.4</v>
          </cell>
          <cell r="D879" t="str">
            <v>Услуги Заказчика</v>
          </cell>
          <cell r="E879" t="str">
            <v>051-1002782</v>
          </cell>
          <cell r="F879" t="str">
            <v/>
          </cell>
          <cell r="G879" t="str">
            <v/>
          </cell>
          <cell r="H879" t="str">
            <v/>
          </cell>
          <cell r="I879">
            <v>0</v>
          </cell>
          <cell r="J879">
            <v>0</v>
          </cell>
          <cell r="K879">
            <v>3.36</v>
          </cell>
          <cell r="L879">
            <v>3.36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1.82208233</v>
          </cell>
          <cell r="Z879">
            <v>2.2999999999999998</v>
          </cell>
          <cell r="AA879">
            <v>2.2999999999999998</v>
          </cell>
          <cell r="AB879">
            <v>0</v>
          </cell>
          <cell r="AC879">
            <v>0</v>
          </cell>
          <cell r="AD879">
            <v>1.82208233</v>
          </cell>
          <cell r="AE879">
            <v>1.82208233</v>
          </cell>
          <cell r="AF879">
            <v>0</v>
          </cell>
          <cell r="AG879">
            <v>0</v>
          </cell>
          <cell r="AH879">
            <v>0</v>
          </cell>
          <cell r="AI879">
            <v>79.220970870000002</v>
          </cell>
        </row>
        <row r="880">
          <cell r="C880" t="str">
            <v>1.165</v>
          </cell>
          <cell r="D880" t="str">
            <v>Реконструкция КС "Шаран" газопроводов Уренгой-Петровск, Уренгой-Новопсков с заменой ГПА</v>
          </cell>
          <cell r="E880" t="str">
            <v>051-1002783</v>
          </cell>
          <cell r="F880" t="str">
            <v/>
          </cell>
          <cell r="G880" t="str">
            <v/>
          </cell>
          <cell r="H880" t="str">
            <v>Транспорт газа</v>
          </cell>
          <cell r="I880">
            <v>0</v>
          </cell>
          <cell r="J880">
            <v>0</v>
          </cell>
          <cell r="K880">
            <v>90.67</v>
          </cell>
          <cell r="L880">
            <v>90.67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0.14783498</v>
          </cell>
          <cell r="Y880">
            <v>22.474663400000001</v>
          </cell>
          <cell r="Z880">
            <v>96.8</v>
          </cell>
          <cell r="AA880">
            <v>96.8</v>
          </cell>
          <cell r="AB880">
            <v>54.4</v>
          </cell>
          <cell r="AC880">
            <v>0</v>
          </cell>
          <cell r="AD880">
            <v>28.847586069999998</v>
          </cell>
          <cell r="AE880">
            <v>22.307586069999999</v>
          </cell>
          <cell r="AF880">
            <v>0</v>
          </cell>
          <cell r="AG880">
            <v>6.54</v>
          </cell>
          <cell r="AH880">
            <v>0</v>
          </cell>
          <cell r="AI880">
            <v>29.801225279000001</v>
          </cell>
        </row>
        <row r="881">
          <cell r="C881" t="str">
            <v>1.165.1</v>
          </cell>
          <cell r="D881" t="str">
            <v>Прочие, всего</v>
          </cell>
          <cell r="E881" t="str">
            <v>051-1002783</v>
          </cell>
          <cell r="F881" t="str">
            <v/>
          </cell>
          <cell r="G881" t="str">
            <v/>
          </cell>
          <cell r="H881" t="str">
            <v/>
          </cell>
          <cell r="I881">
            <v>0</v>
          </cell>
          <cell r="J881">
            <v>0</v>
          </cell>
          <cell r="K881">
            <v>90.67</v>
          </cell>
          <cell r="L881">
            <v>90.67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0.14783498</v>
          </cell>
          <cell r="Y881">
            <v>22.474663400000001</v>
          </cell>
          <cell r="Z881">
            <v>96.8</v>
          </cell>
          <cell r="AA881">
            <v>96.8</v>
          </cell>
          <cell r="AB881">
            <v>54.4</v>
          </cell>
          <cell r="AC881">
            <v>0</v>
          </cell>
          <cell r="AD881">
            <v>28.847586069999998</v>
          </cell>
          <cell r="AE881">
            <v>22.307586069999999</v>
          </cell>
          <cell r="AF881">
            <v>0</v>
          </cell>
          <cell r="AG881">
            <v>6.54</v>
          </cell>
          <cell r="AH881">
            <v>0</v>
          </cell>
          <cell r="AI881">
            <v>29.801225279000001</v>
          </cell>
        </row>
        <row r="882">
          <cell r="C882" t="str">
            <v>1.165.2</v>
          </cell>
          <cell r="D882" t="str">
            <v>Проектные работы ПД/ПД, РД</v>
          </cell>
          <cell r="E882" t="str">
            <v>051-1002783</v>
          </cell>
          <cell r="F882" t="str">
            <v/>
          </cell>
          <cell r="G882" t="str">
            <v/>
          </cell>
          <cell r="H882" t="str">
            <v/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6.54</v>
          </cell>
          <cell r="AE882">
            <v>0</v>
          </cell>
          <cell r="AF882">
            <v>0</v>
          </cell>
          <cell r="AG882">
            <v>6.54</v>
          </cell>
          <cell r="AH882">
            <v>0</v>
          </cell>
          <cell r="AI882">
            <v>0</v>
          </cell>
        </row>
        <row r="883">
          <cell r="C883" t="str">
            <v>1.165.3</v>
          </cell>
          <cell r="D883" t="str">
            <v>Проектные работы (РД)</v>
          </cell>
          <cell r="E883" t="str">
            <v>051-1002783</v>
          </cell>
          <cell r="F883" t="str">
            <v/>
          </cell>
          <cell r="G883" t="str">
            <v/>
          </cell>
          <cell r="H883" t="str">
            <v/>
          </cell>
          <cell r="I883">
            <v>0</v>
          </cell>
          <cell r="J883">
            <v>0</v>
          </cell>
          <cell r="K883">
            <v>87.37</v>
          </cell>
          <cell r="L883">
            <v>87.37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0.14783498</v>
          </cell>
          <cell r="Y883">
            <v>20.655051700000001</v>
          </cell>
          <cell r="Z883">
            <v>94.93</v>
          </cell>
          <cell r="AA883">
            <v>94.93</v>
          </cell>
          <cell r="AB883">
            <v>54.4</v>
          </cell>
          <cell r="AC883">
            <v>0</v>
          </cell>
          <cell r="AD883">
            <v>20.48797437</v>
          </cell>
          <cell r="AE883">
            <v>20.48797437</v>
          </cell>
          <cell r="AF883">
            <v>0</v>
          </cell>
          <cell r="AG883">
            <v>0</v>
          </cell>
          <cell r="AH883">
            <v>0</v>
          </cell>
          <cell r="AI883">
            <v>21.582191477999999</v>
          </cell>
        </row>
        <row r="884">
          <cell r="C884" t="str">
            <v>1.165.4</v>
          </cell>
          <cell r="D884" t="str">
            <v>Услуги Заказчика</v>
          </cell>
          <cell r="E884" t="str">
            <v>051-1002783</v>
          </cell>
          <cell r="F884" t="str">
            <v/>
          </cell>
          <cell r="G884" t="str">
            <v/>
          </cell>
          <cell r="H884" t="str">
            <v/>
          </cell>
          <cell r="I884">
            <v>0</v>
          </cell>
          <cell r="J884">
            <v>0</v>
          </cell>
          <cell r="K884">
            <v>3.3</v>
          </cell>
          <cell r="L884">
            <v>3.3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1.8196117000000001</v>
          </cell>
          <cell r="Z884">
            <v>1.87</v>
          </cell>
          <cell r="AA884">
            <v>1.87</v>
          </cell>
          <cell r="AB884">
            <v>0</v>
          </cell>
          <cell r="AC884">
            <v>0</v>
          </cell>
          <cell r="AD884">
            <v>1.8196117000000001</v>
          </cell>
          <cell r="AE884">
            <v>1.8196117000000001</v>
          </cell>
          <cell r="AF884">
            <v>0</v>
          </cell>
          <cell r="AG884">
            <v>0</v>
          </cell>
          <cell r="AH884">
            <v>0</v>
          </cell>
          <cell r="AI884">
            <v>97.305438503000005</v>
          </cell>
        </row>
        <row r="885">
          <cell r="C885" t="str">
            <v>1.166</v>
          </cell>
          <cell r="D885" t="str">
            <v>Реконструкция КС-2 "Ургала" с заменой агрегатов ГПУ-10</v>
          </cell>
          <cell r="E885" t="str">
            <v>051-1002842</v>
          </cell>
          <cell r="F885" t="str">
            <v/>
          </cell>
          <cell r="G885" t="str">
            <v/>
          </cell>
          <cell r="H885" t="str">
            <v>Транспорт газа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7.1053389999999994E-2</v>
          </cell>
          <cell r="Y885">
            <v>12.10023683</v>
          </cell>
          <cell r="Z885">
            <v>9.86</v>
          </cell>
          <cell r="AA885">
            <v>9.86</v>
          </cell>
          <cell r="AB885">
            <v>0</v>
          </cell>
          <cell r="AC885">
            <v>0</v>
          </cell>
          <cell r="AD885">
            <v>12.10023683</v>
          </cell>
          <cell r="AE885">
            <v>12.10023683</v>
          </cell>
          <cell r="AF885">
            <v>0</v>
          </cell>
          <cell r="AG885">
            <v>0</v>
          </cell>
          <cell r="AH885">
            <v>0</v>
          </cell>
          <cell r="AI885">
            <v>122.72045466500001</v>
          </cell>
        </row>
        <row r="886">
          <cell r="C886" t="str">
            <v>1.166.1</v>
          </cell>
          <cell r="D886" t="str">
            <v>Прочие, всего</v>
          </cell>
          <cell r="E886" t="str">
            <v>051-1002842</v>
          </cell>
          <cell r="F886" t="str">
            <v/>
          </cell>
          <cell r="G886" t="str">
            <v/>
          </cell>
          <cell r="H886" t="str">
            <v/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7.1053389999999994E-2</v>
          </cell>
          <cell r="Y886">
            <v>12.10023683</v>
          </cell>
          <cell r="Z886">
            <v>9.86</v>
          </cell>
          <cell r="AA886">
            <v>9.86</v>
          </cell>
          <cell r="AB886">
            <v>0</v>
          </cell>
          <cell r="AC886">
            <v>0</v>
          </cell>
          <cell r="AD886">
            <v>12.10023683</v>
          </cell>
          <cell r="AE886">
            <v>12.10023683</v>
          </cell>
          <cell r="AF886">
            <v>0</v>
          </cell>
          <cell r="AG886">
            <v>0</v>
          </cell>
          <cell r="AH886">
            <v>0</v>
          </cell>
          <cell r="AI886">
            <v>122.72045466500001</v>
          </cell>
        </row>
        <row r="887">
          <cell r="C887" t="str">
            <v>1.166.2</v>
          </cell>
          <cell r="D887" t="str">
            <v>Проектные работы ПД/ПД, РД</v>
          </cell>
          <cell r="E887" t="str">
            <v>051-1002842</v>
          </cell>
          <cell r="F887" t="str">
            <v/>
          </cell>
          <cell r="G887" t="str">
            <v/>
          </cell>
          <cell r="H887" t="str">
            <v/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7.1053389999999994E-2</v>
          </cell>
          <cell r="Y887">
            <v>10.778946599999999</v>
          </cell>
          <cell r="Z887">
            <v>9</v>
          </cell>
          <cell r="AA887">
            <v>9</v>
          </cell>
          <cell r="AB887">
            <v>0</v>
          </cell>
          <cell r="AC887">
            <v>0</v>
          </cell>
          <cell r="AD887">
            <v>10.778946599999999</v>
          </cell>
          <cell r="AE887">
            <v>10.778946599999999</v>
          </cell>
          <cell r="AF887">
            <v>0</v>
          </cell>
          <cell r="AG887">
            <v>0</v>
          </cell>
          <cell r="AH887">
            <v>0</v>
          </cell>
          <cell r="AI887">
            <v>119.76607333299999</v>
          </cell>
        </row>
        <row r="888">
          <cell r="C888" t="str">
            <v>1.166.3</v>
          </cell>
          <cell r="D888" t="str">
            <v>Услуги Заказчика</v>
          </cell>
          <cell r="E888" t="str">
            <v>051-1002842</v>
          </cell>
          <cell r="F888" t="str">
            <v/>
          </cell>
          <cell r="G888" t="str">
            <v/>
          </cell>
          <cell r="H888" t="str">
            <v/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1.32129023</v>
          </cell>
          <cell r="Z888">
            <v>0.86</v>
          </cell>
          <cell r="AA888">
            <v>0.86</v>
          </cell>
          <cell r="AB888">
            <v>0</v>
          </cell>
          <cell r="AC888">
            <v>0</v>
          </cell>
          <cell r="AD888">
            <v>1.32129023</v>
          </cell>
          <cell r="AE888">
            <v>1.32129023</v>
          </cell>
          <cell r="AF888">
            <v>0</v>
          </cell>
          <cell r="AG888">
            <v>0</v>
          </cell>
          <cell r="AH888">
            <v>0</v>
          </cell>
          <cell r="AI888">
            <v>153.63839883700001</v>
          </cell>
        </row>
        <row r="889">
          <cell r="C889" t="str">
            <v>1.167</v>
          </cell>
          <cell r="D889" t="str">
            <v>Реконструкция и расширение Кущевского ПХГ свыше 5 млрд. куб. м активной емкости и максимальной суточной производительности до 65 млн. куб. м/сут.</v>
          </cell>
          <cell r="E889" t="str">
            <v>051-1002851</v>
          </cell>
          <cell r="F889" t="str">
            <v/>
          </cell>
          <cell r="G889" t="str">
            <v/>
          </cell>
          <cell r="H889" t="str">
            <v>ПХГ</v>
          </cell>
          <cell r="I889">
            <v>0</v>
          </cell>
          <cell r="J889">
            <v>0</v>
          </cell>
          <cell r="K889">
            <v>363.23</v>
          </cell>
          <cell r="L889">
            <v>363.23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4.45</v>
          </cell>
          <cell r="Y889">
            <v>0</v>
          </cell>
          <cell r="Z889">
            <v>358.78</v>
          </cell>
          <cell r="AA889">
            <v>358.78</v>
          </cell>
          <cell r="AB889">
            <v>217.94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</row>
        <row r="890">
          <cell r="C890" t="str">
            <v>1.167.1</v>
          </cell>
          <cell r="D890" t="str">
            <v>Прочие, всего</v>
          </cell>
          <cell r="E890" t="str">
            <v>051-1002851</v>
          </cell>
          <cell r="F890" t="str">
            <v/>
          </cell>
          <cell r="G890" t="str">
            <v/>
          </cell>
          <cell r="H890" t="str">
            <v/>
          </cell>
          <cell r="I890">
            <v>0</v>
          </cell>
          <cell r="J890">
            <v>0</v>
          </cell>
          <cell r="K890">
            <v>363.23</v>
          </cell>
          <cell r="L890">
            <v>363.23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4.45</v>
          </cell>
          <cell r="Y890">
            <v>0</v>
          </cell>
          <cell r="Z890">
            <v>358.78</v>
          </cell>
          <cell r="AA890">
            <v>358.78</v>
          </cell>
          <cell r="AB890">
            <v>217.94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</row>
        <row r="891">
          <cell r="C891" t="str">
            <v>1.167.2</v>
          </cell>
          <cell r="D891" t="str">
            <v>Проектные работы ПД/ПД, РД</v>
          </cell>
          <cell r="E891" t="str">
            <v>051-1002851</v>
          </cell>
          <cell r="F891" t="str">
            <v/>
          </cell>
          <cell r="G891" t="str">
            <v/>
          </cell>
          <cell r="H891" t="str">
            <v/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4.45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</row>
        <row r="892">
          <cell r="C892" t="str">
            <v>1.167.3</v>
          </cell>
          <cell r="D892" t="str">
            <v>Проектные работы (РД)</v>
          </cell>
          <cell r="E892" t="str">
            <v>051-1002851</v>
          </cell>
          <cell r="F892" t="str">
            <v/>
          </cell>
          <cell r="G892" t="str">
            <v/>
          </cell>
          <cell r="H892" t="str">
            <v/>
          </cell>
          <cell r="I892">
            <v>0</v>
          </cell>
          <cell r="J892">
            <v>0</v>
          </cell>
          <cell r="K892">
            <v>350</v>
          </cell>
          <cell r="L892">
            <v>350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356.89</v>
          </cell>
          <cell r="AA892">
            <v>356.89</v>
          </cell>
          <cell r="AB892">
            <v>217.94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</row>
        <row r="893">
          <cell r="C893" t="str">
            <v>1.167.4</v>
          </cell>
          <cell r="D893" t="str">
            <v>Услуги Заказчика</v>
          </cell>
          <cell r="E893" t="str">
            <v>051-1002851</v>
          </cell>
          <cell r="F893" t="str">
            <v/>
          </cell>
          <cell r="G893" t="str">
            <v/>
          </cell>
          <cell r="H893" t="str">
            <v/>
          </cell>
          <cell r="I893">
            <v>0</v>
          </cell>
          <cell r="J893">
            <v>0</v>
          </cell>
          <cell r="K893">
            <v>13.23</v>
          </cell>
          <cell r="L893">
            <v>13.23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1.89</v>
          </cell>
          <cell r="AA893">
            <v>1.89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</row>
        <row r="894">
          <cell r="C894" t="str">
            <v>1.168</v>
          </cell>
          <cell r="D894" t="str">
            <v>Новомосковское ПХГ</v>
          </cell>
          <cell r="E894" t="str">
            <v>051-1002854</v>
          </cell>
          <cell r="F894" t="str">
            <v/>
          </cell>
          <cell r="G894" t="str">
            <v/>
          </cell>
          <cell r="H894" t="str">
            <v>ПХГ</v>
          </cell>
          <cell r="I894">
            <v>0</v>
          </cell>
          <cell r="J894">
            <v>0</v>
          </cell>
          <cell r="K894">
            <v>155.66999999999999</v>
          </cell>
          <cell r="L894">
            <v>155.66999999999999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45</v>
          </cell>
          <cell r="Y894">
            <v>0</v>
          </cell>
          <cell r="Z894">
            <v>163.75</v>
          </cell>
          <cell r="AA894">
            <v>163.75</v>
          </cell>
          <cell r="AB894">
            <v>77.84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</row>
        <row r="895">
          <cell r="C895" t="str">
            <v>1.168.1</v>
          </cell>
          <cell r="D895" t="str">
            <v>Прочие, всего</v>
          </cell>
          <cell r="E895" t="str">
            <v>051-1002854</v>
          </cell>
          <cell r="F895" t="str">
            <v/>
          </cell>
          <cell r="G895" t="str">
            <v/>
          </cell>
          <cell r="H895" t="str">
            <v/>
          </cell>
          <cell r="I895">
            <v>0</v>
          </cell>
          <cell r="J895">
            <v>0</v>
          </cell>
          <cell r="K895">
            <v>155.66999999999999</v>
          </cell>
          <cell r="L895">
            <v>155.66999999999999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45</v>
          </cell>
          <cell r="Y895">
            <v>0</v>
          </cell>
          <cell r="Z895">
            <v>163.75</v>
          </cell>
          <cell r="AA895">
            <v>163.75</v>
          </cell>
          <cell r="AB895">
            <v>77.84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</row>
        <row r="896">
          <cell r="C896" t="str">
            <v>1.168.2</v>
          </cell>
          <cell r="D896" t="str">
            <v>Проектные работы ПД/ПД, РД</v>
          </cell>
          <cell r="E896" t="str">
            <v>051-1002854</v>
          </cell>
          <cell r="F896" t="str">
            <v/>
          </cell>
          <cell r="G896" t="str">
            <v/>
          </cell>
          <cell r="H896" t="str">
            <v/>
          </cell>
          <cell r="I896">
            <v>0</v>
          </cell>
          <cell r="J896">
            <v>0</v>
          </cell>
          <cell r="K896">
            <v>150</v>
          </cell>
          <cell r="L896">
            <v>150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45</v>
          </cell>
          <cell r="Y896">
            <v>0</v>
          </cell>
          <cell r="Z896">
            <v>159.07</v>
          </cell>
          <cell r="AA896">
            <v>159.07</v>
          </cell>
          <cell r="AB896">
            <v>77.84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</row>
        <row r="897">
          <cell r="C897" t="str">
            <v>1.168.3</v>
          </cell>
          <cell r="D897" t="str">
            <v>Услуги Заказчика</v>
          </cell>
          <cell r="E897" t="str">
            <v>051-1002854</v>
          </cell>
          <cell r="F897" t="str">
            <v/>
          </cell>
          <cell r="G897" t="str">
            <v/>
          </cell>
          <cell r="H897" t="str">
            <v/>
          </cell>
          <cell r="I897">
            <v>0</v>
          </cell>
          <cell r="J897">
            <v>0</v>
          </cell>
          <cell r="K897">
            <v>5.67</v>
          </cell>
          <cell r="L897">
            <v>5.67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4.68</v>
          </cell>
          <cell r="AA897">
            <v>4.68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</row>
        <row r="898">
          <cell r="C898" t="str">
            <v>1.169</v>
          </cell>
          <cell r="D898" t="str">
            <v>Реконструкция компрессорного цеха №4 КС-16 "Юбилейная"</v>
          </cell>
          <cell r="E898" t="str">
            <v>051-1002899</v>
          </cell>
          <cell r="F898" t="str">
            <v/>
          </cell>
          <cell r="G898" t="str">
            <v/>
          </cell>
          <cell r="H898" t="str">
            <v>Транспорт газа</v>
          </cell>
          <cell r="I898">
            <v>0</v>
          </cell>
          <cell r="J898">
            <v>0</v>
          </cell>
          <cell r="K898">
            <v>79.31</v>
          </cell>
          <cell r="L898">
            <v>79.31</v>
          </cell>
          <cell r="M898">
            <v>6.4260201700000001</v>
          </cell>
          <cell r="N898">
            <v>8.1024084859999999</v>
          </cell>
          <cell r="O898">
            <v>8.1024084859999999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15.91738829</v>
          </cell>
          <cell r="Z898">
            <v>79.31</v>
          </cell>
          <cell r="AA898">
            <v>79.31</v>
          </cell>
          <cell r="AB898">
            <v>39.659999999999997</v>
          </cell>
          <cell r="AC898">
            <v>0</v>
          </cell>
          <cell r="AD898">
            <v>45.01738829</v>
          </cell>
          <cell r="AE898">
            <v>15.91738829</v>
          </cell>
          <cell r="AF898">
            <v>0</v>
          </cell>
          <cell r="AG898">
            <v>29.1</v>
          </cell>
          <cell r="AH898">
            <v>0</v>
          </cell>
          <cell r="AI898">
            <v>56.761301588999999</v>
          </cell>
        </row>
        <row r="899">
          <cell r="C899" t="str">
            <v>1.169.1</v>
          </cell>
          <cell r="D899" t="str">
            <v>Прочие, всего</v>
          </cell>
          <cell r="E899" t="str">
            <v>051-1002899</v>
          </cell>
          <cell r="F899" t="str">
            <v/>
          </cell>
          <cell r="G899" t="str">
            <v/>
          </cell>
          <cell r="H899" t="str">
            <v/>
          </cell>
          <cell r="I899">
            <v>0</v>
          </cell>
          <cell r="J899">
            <v>0</v>
          </cell>
          <cell r="K899">
            <v>79.31</v>
          </cell>
          <cell r="L899">
            <v>79.31</v>
          </cell>
          <cell r="M899">
            <v>6.4260201700000001</v>
          </cell>
          <cell r="N899">
            <v>8.1024084859999999</v>
          </cell>
          <cell r="O899">
            <v>8.1024084859999999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15.91738829</v>
          </cell>
          <cell r="Z899">
            <v>79.31</v>
          </cell>
          <cell r="AA899">
            <v>79.31</v>
          </cell>
          <cell r="AB899">
            <v>39.659999999999997</v>
          </cell>
          <cell r="AC899">
            <v>0</v>
          </cell>
          <cell r="AD899">
            <v>45.01738829</v>
          </cell>
          <cell r="AE899">
            <v>15.91738829</v>
          </cell>
          <cell r="AF899">
            <v>0</v>
          </cell>
          <cell r="AG899">
            <v>29.1</v>
          </cell>
          <cell r="AH899">
            <v>0</v>
          </cell>
          <cell r="AI899">
            <v>56.761301588999999</v>
          </cell>
        </row>
        <row r="900">
          <cell r="C900" t="str">
            <v>1.169.2</v>
          </cell>
          <cell r="D900" t="str">
            <v>Проектные работы ПД/ПД, РД</v>
          </cell>
          <cell r="E900" t="str">
            <v>051-1002899</v>
          </cell>
          <cell r="F900" t="str">
            <v/>
          </cell>
          <cell r="G900" t="str">
            <v/>
          </cell>
          <cell r="H900" t="str">
            <v/>
          </cell>
          <cell r="I900">
            <v>0</v>
          </cell>
          <cell r="J900">
            <v>0</v>
          </cell>
          <cell r="K900">
            <v>60.52</v>
          </cell>
          <cell r="L900">
            <v>60.52</v>
          </cell>
          <cell r="M900">
            <v>6.4260201700000001</v>
          </cell>
          <cell r="N900">
            <v>10.618010856</v>
          </cell>
          <cell r="O900">
            <v>10.618010856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14.997539209999999</v>
          </cell>
          <cell r="Z900">
            <v>64.84</v>
          </cell>
          <cell r="AA900">
            <v>64.84</v>
          </cell>
          <cell r="AB900">
            <v>39.659999999999997</v>
          </cell>
          <cell r="AC900">
            <v>0</v>
          </cell>
          <cell r="AD900">
            <v>44.097539210000001</v>
          </cell>
          <cell r="AE900">
            <v>14.997539209999999</v>
          </cell>
          <cell r="AF900">
            <v>0</v>
          </cell>
          <cell r="AG900">
            <v>29.1</v>
          </cell>
          <cell r="AH900">
            <v>0</v>
          </cell>
          <cell r="AI900">
            <v>68.009776696000003</v>
          </cell>
        </row>
        <row r="901">
          <cell r="C901" t="str">
            <v>1.169.3</v>
          </cell>
          <cell r="D901" t="str">
            <v>Проектные работы (РД)</v>
          </cell>
          <cell r="E901" t="str">
            <v>051-1002899</v>
          </cell>
          <cell r="F901" t="str">
            <v/>
          </cell>
          <cell r="G901" t="str">
            <v/>
          </cell>
          <cell r="H901" t="str">
            <v/>
          </cell>
          <cell r="I901">
            <v>0</v>
          </cell>
          <cell r="J901">
            <v>0</v>
          </cell>
          <cell r="K901">
            <v>13.4</v>
          </cell>
          <cell r="L901">
            <v>13.4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10.46</v>
          </cell>
          <cell r="AA901">
            <v>10.46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</row>
        <row r="902">
          <cell r="C902" t="str">
            <v>1.169.4</v>
          </cell>
          <cell r="D902" t="str">
            <v>Экспертиза (ПИР)</v>
          </cell>
          <cell r="E902" t="str">
            <v>051-1002899</v>
          </cell>
          <cell r="F902" t="str">
            <v/>
          </cell>
          <cell r="G902" t="str">
            <v/>
          </cell>
          <cell r="H902" t="str">
            <v/>
          </cell>
          <cell r="I902">
            <v>0</v>
          </cell>
          <cell r="J902">
            <v>0</v>
          </cell>
          <cell r="K902">
            <v>2.5</v>
          </cell>
          <cell r="L902">
            <v>2.5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2.5</v>
          </cell>
          <cell r="AA902">
            <v>2.5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</row>
        <row r="903">
          <cell r="C903" t="str">
            <v>1.169.5</v>
          </cell>
          <cell r="D903" t="str">
            <v>Услуги Заказчика</v>
          </cell>
          <cell r="E903" t="str">
            <v>051-1002899</v>
          </cell>
          <cell r="F903" t="str">
            <v/>
          </cell>
          <cell r="G903" t="str">
            <v/>
          </cell>
          <cell r="H903" t="str">
            <v/>
          </cell>
          <cell r="I903">
            <v>0</v>
          </cell>
          <cell r="J903">
            <v>0</v>
          </cell>
          <cell r="K903">
            <v>2.89</v>
          </cell>
          <cell r="L903">
            <v>2.89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0.91984907999999999</v>
          </cell>
          <cell r="Z903">
            <v>1.51</v>
          </cell>
          <cell r="AA903">
            <v>1.51</v>
          </cell>
          <cell r="AB903">
            <v>0</v>
          </cell>
          <cell r="AC903">
            <v>0</v>
          </cell>
          <cell r="AD903">
            <v>0.91984907999999999</v>
          </cell>
          <cell r="AE903">
            <v>0.91984907999999999</v>
          </cell>
          <cell r="AF903">
            <v>0</v>
          </cell>
          <cell r="AG903">
            <v>0</v>
          </cell>
          <cell r="AH903">
            <v>0</v>
          </cell>
          <cell r="AI903">
            <v>60.917157615999997</v>
          </cell>
        </row>
        <row r="904">
          <cell r="C904" t="str">
            <v>1.170</v>
          </cell>
          <cell r="D904" t="str">
            <v>Реконструкция цеха № 4 КС-15 Нюксеница (III этап)</v>
          </cell>
          <cell r="E904" t="str">
            <v>051-1002918</v>
          </cell>
          <cell r="F904" t="str">
            <v/>
          </cell>
          <cell r="G904" t="str">
            <v/>
          </cell>
          <cell r="H904" t="str">
            <v>Транспорт газа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31.250149409999999</v>
          </cell>
          <cell r="Z904">
            <v>31.25</v>
          </cell>
          <cell r="AA904">
            <v>31.25</v>
          </cell>
          <cell r="AB904">
            <v>0</v>
          </cell>
          <cell r="AC904">
            <v>0</v>
          </cell>
          <cell r="AD904">
            <v>31.250149409999999</v>
          </cell>
          <cell r="AE904">
            <v>31.250149409999999</v>
          </cell>
          <cell r="AF904">
            <v>0</v>
          </cell>
          <cell r="AG904">
            <v>0</v>
          </cell>
          <cell r="AH904">
            <v>0</v>
          </cell>
          <cell r="AI904">
            <v>100.000478112</v>
          </cell>
        </row>
        <row r="905">
          <cell r="C905" t="str">
            <v>1.170.1</v>
          </cell>
          <cell r="D905" t="str">
            <v>Прочие, всего</v>
          </cell>
          <cell r="E905" t="str">
            <v>051-1002918</v>
          </cell>
          <cell r="F905" t="str">
            <v/>
          </cell>
          <cell r="G905" t="str">
            <v/>
          </cell>
          <cell r="H905" t="str">
            <v/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31.250149409999999</v>
          </cell>
          <cell r="Z905">
            <v>31.25</v>
          </cell>
          <cell r="AA905">
            <v>31.25</v>
          </cell>
          <cell r="AB905">
            <v>0</v>
          </cell>
          <cell r="AC905">
            <v>0</v>
          </cell>
          <cell r="AD905">
            <v>31.250149409999999</v>
          </cell>
          <cell r="AE905">
            <v>31.250149409999999</v>
          </cell>
          <cell r="AF905">
            <v>0</v>
          </cell>
          <cell r="AG905">
            <v>0</v>
          </cell>
          <cell r="AH905">
            <v>0</v>
          </cell>
          <cell r="AI905">
            <v>100.000478112</v>
          </cell>
        </row>
        <row r="906">
          <cell r="C906" t="str">
            <v>1.170.2</v>
          </cell>
          <cell r="D906" t="str">
            <v>Проектные работы ПД/ПД, РД</v>
          </cell>
          <cell r="E906" t="str">
            <v>051-1002918</v>
          </cell>
          <cell r="F906" t="str">
            <v/>
          </cell>
          <cell r="G906" t="str">
            <v/>
          </cell>
          <cell r="H906" t="str">
            <v/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29.436199299999998</v>
          </cell>
          <cell r="Z906">
            <v>29.44</v>
          </cell>
          <cell r="AA906">
            <v>29.44</v>
          </cell>
          <cell r="AB906">
            <v>0</v>
          </cell>
          <cell r="AC906">
            <v>0</v>
          </cell>
          <cell r="AD906">
            <v>29.436199299999998</v>
          </cell>
          <cell r="AE906">
            <v>29.436199299999998</v>
          </cell>
          <cell r="AF906">
            <v>0</v>
          </cell>
          <cell r="AG906">
            <v>0</v>
          </cell>
          <cell r="AH906">
            <v>0</v>
          </cell>
          <cell r="AI906">
            <v>99.987090014000003</v>
          </cell>
        </row>
        <row r="907">
          <cell r="C907" t="str">
            <v>1.170.3</v>
          </cell>
          <cell r="D907" t="str">
            <v>Услуги Заказчика</v>
          </cell>
          <cell r="E907" t="str">
            <v>051-1002918</v>
          </cell>
          <cell r="F907" t="str">
            <v/>
          </cell>
          <cell r="G907" t="str">
            <v/>
          </cell>
          <cell r="H907" t="str">
            <v/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1.8139501099999999</v>
          </cell>
          <cell r="Z907">
            <v>1.81</v>
          </cell>
          <cell r="AA907">
            <v>1.81</v>
          </cell>
          <cell r="AB907">
            <v>0</v>
          </cell>
          <cell r="AC907">
            <v>0</v>
          </cell>
          <cell r="AD907">
            <v>1.8139501099999999</v>
          </cell>
          <cell r="AE907">
            <v>1.8139501099999999</v>
          </cell>
          <cell r="AF907">
            <v>0</v>
          </cell>
          <cell r="AG907">
            <v>0</v>
          </cell>
          <cell r="AH907">
            <v>0</v>
          </cell>
          <cell r="AI907">
            <v>100.218238122</v>
          </cell>
        </row>
        <row r="908">
          <cell r="C908" t="str">
            <v>1.171</v>
          </cell>
          <cell r="D908" t="str">
            <v>Газопровод-отвод и ГРС "Медвенка-2" Курской области</v>
          </cell>
          <cell r="E908" t="str">
            <v>051-1002922</v>
          </cell>
          <cell r="F908" t="str">
            <v/>
          </cell>
          <cell r="G908" t="str">
            <v/>
          </cell>
          <cell r="H908" t="str">
            <v>Транспорт газа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0.39</v>
          </cell>
          <cell r="AA908">
            <v>0.39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</row>
        <row r="909">
          <cell r="C909" t="str">
            <v>1.171.1</v>
          </cell>
          <cell r="D909" t="str">
            <v>Прочие, всего</v>
          </cell>
          <cell r="E909" t="str">
            <v>051-1002922</v>
          </cell>
          <cell r="F909" t="str">
            <v/>
          </cell>
          <cell r="G909" t="str">
            <v/>
          </cell>
          <cell r="H909" t="str">
            <v/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0.39</v>
          </cell>
          <cell r="AA909">
            <v>0.39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</row>
        <row r="910">
          <cell r="C910" t="str">
            <v>1.171.2</v>
          </cell>
          <cell r="D910" t="str">
            <v>Услуги Заказчика</v>
          </cell>
          <cell r="E910" t="str">
            <v>051-1002922</v>
          </cell>
          <cell r="F910" t="str">
            <v/>
          </cell>
          <cell r="G910" t="str">
            <v/>
          </cell>
          <cell r="H910" t="str">
            <v/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0.39</v>
          </cell>
          <cell r="AA910">
            <v>0.39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</row>
        <row r="911">
          <cell r="C911" t="str">
            <v>1.172</v>
          </cell>
          <cell r="D911" t="str">
            <v>Реконструкция ГРС п. Пролетарск Ростовской области</v>
          </cell>
          <cell r="E911" t="str">
            <v>051-1002923</v>
          </cell>
          <cell r="F911" t="str">
            <v/>
          </cell>
          <cell r="G911" t="str">
            <v/>
          </cell>
          <cell r="H911" t="str">
            <v>Транспорт газа</v>
          </cell>
          <cell r="I911">
            <v>0</v>
          </cell>
          <cell r="J911">
            <v>0</v>
          </cell>
          <cell r="K911">
            <v>12.72</v>
          </cell>
          <cell r="L911">
            <v>12.72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1.4012657100000001</v>
          </cell>
          <cell r="Y911">
            <v>1.2007536400000001</v>
          </cell>
          <cell r="Z911">
            <v>13.34</v>
          </cell>
          <cell r="AA911">
            <v>13.34</v>
          </cell>
          <cell r="AB911">
            <v>7.86</v>
          </cell>
          <cell r="AC911">
            <v>0</v>
          </cell>
          <cell r="AD911">
            <v>1.2007536400000001</v>
          </cell>
          <cell r="AE911">
            <v>1.2007536400000001</v>
          </cell>
          <cell r="AF911">
            <v>0</v>
          </cell>
          <cell r="AG911">
            <v>0</v>
          </cell>
          <cell r="AH911">
            <v>0</v>
          </cell>
          <cell r="AI911">
            <v>9.0011517239999996</v>
          </cell>
        </row>
        <row r="912">
          <cell r="C912" t="str">
            <v>1.172.1</v>
          </cell>
          <cell r="D912" t="str">
            <v>Прочие, всего</v>
          </cell>
          <cell r="E912" t="str">
            <v>051-1002923</v>
          </cell>
          <cell r="F912" t="str">
            <v/>
          </cell>
          <cell r="G912" t="str">
            <v/>
          </cell>
          <cell r="H912" t="str">
            <v/>
          </cell>
          <cell r="I912">
            <v>0</v>
          </cell>
          <cell r="J912">
            <v>0</v>
          </cell>
          <cell r="K912">
            <v>12.72</v>
          </cell>
          <cell r="L912">
            <v>12.72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1.4012657100000001</v>
          </cell>
          <cell r="Y912">
            <v>1.2007536400000001</v>
          </cell>
          <cell r="Z912">
            <v>13.34</v>
          </cell>
          <cell r="AA912">
            <v>13.34</v>
          </cell>
          <cell r="AB912">
            <v>7.86</v>
          </cell>
          <cell r="AC912">
            <v>0</v>
          </cell>
          <cell r="AD912">
            <v>1.2007536400000001</v>
          </cell>
          <cell r="AE912">
            <v>1.2007536400000001</v>
          </cell>
          <cell r="AF912">
            <v>0</v>
          </cell>
          <cell r="AG912">
            <v>0</v>
          </cell>
          <cell r="AH912">
            <v>0</v>
          </cell>
          <cell r="AI912">
            <v>9.0011517239999996</v>
          </cell>
        </row>
        <row r="913">
          <cell r="C913" t="str">
            <v>1.172.2</v>
          </cell>
          <cell r="D913" t="str">
            <v>Проектные работы ПД/ПД, РД</v>
          </cell>
          <cell r="E913" t="str">
            <v>051-1002923</v>
          </cell>
          <cell r="F913" t="str">
            <v/>
          </cell>
          <cell r="G913" t="str">
            <v/>
          </cell>
          <cell r="H913" t="str">
            <v/>
          </cell>
          <cell r="I913">
            <v>0</v>
          </cell>
          <cell r="J913">
            <v>0</v>
          </cell>
          <cell r="K913">
            <v>9.26</v>
          </cell>
          <cell r="L913">
            <v>9.26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1.4012657100000001</v>
          </cell>
          <cell r="Y913">
            <v>0.58657965999999995</v>
          </cell>
          <cell r="Z913">
            <v>9.8800000000000008</v>
          </cell>
          <cell r="AA913">
            <v>9.8800000000000008</v>
          </cell>
          <cell r="AB913">
            <v>4.8600000000000003</v>
          </cell>
          <cell r="AC913">
            <v>0</v>
          </cell>
          <cell r="AD913">
            <v>0.58657965999999995</v>
          </cell>
          <cell r="AE913">
            <v>0.58657965999999995</v>
          </cell>
          <cell r="AF913">
            <v>0</v>
          </cell>
          <cell r="AG913">
            <v>0</v>
          </cell>
          <cell r="AH913">
            <v>0</v>
          </cell>
          <cell r="AI913">
            <v>5.9370410930000004</v>
          </cell>
        </row>
        <row r="914">
          <cell r="C914" t="str">
            <v>1.172.3</v>
          </cell>
          <cell r="D914" t="str">
            <v>Экспертиза (ПИР)</v>
          </cell>
          <cell r="E914" t="str">
            <v>051-1002923</v>
          </cell>
          <cell r="F914" t="str">
            <v/>
          </cell>
          <cell r="G914" t="str">
            <v/>
          </cell>
          <cell r="H914" t="str">
            <v/>
          </cell>
          <cell r="I914">
            <v>0</v>
          </cell>
          <cell r="J914">
            <v>0</v>
          </cell>
          <cell r="K914">
            <v>3</v>
          </cell>
          <cell r="L914">
            <v>3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3</v>
          </cell>
          <cell r="AA914">
            <v>3</v>
          </cell>
          <cell r="AB914">
            <v>3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</row>
        <row r="915">
          <cell r="C915" t="str">
            <v>1.172.4</v>
          </cell>
          <cell r="D915" t="str">
            <v>Услуги Заказчика</v>
          </cell>
          <cell r="E915" t="str">
            <v>051-1002923</v>
          </cell>
          <cell r="F915" t="str">
            <v/>
          </cell>
          <cell r="G915" t="str">
            <v/>
          </cell>
          <cell r="H915" t="str">
            <v/>
          </cell>
          <cell r="I915">
            <v>0</v>
          </cell>
          <cell r="J915">
            <v>0</v>
          </cell>
          <cell r="K915">
            <v>0.46</v>
          </cell>
          <cell r="L915">
            <v>0.46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0.61417398000000001</v>
          </cell>
          <cell r="Z915">
            <v>0.46</v>
          </cell>
          <cell r="AA915">
            <v>0.46</v>
          </cell>
          <cell r="AB915">
            <v>0</v>
          </cell>
          <cell r="AC915">
            <v>0</v>
          </cell>
          <cell r="AD915">
            <v>0.61417398000000001</v>
          </cell>
          <cell r="AE915">
            <v>0.61417398000000001</v>
          </cell>
          <cell r="AF915">
            <v>0</v>
          </cell>
          <cell r="AG915">
            <v>0</v>
          </cell>
          <cell r="AH915">
            <v>0</v>
          </cell>
          <cell r="AI915">
            <v>133.51608260899999</v>
          </cell>
        </row>
        <row r="916">
          <cell r="C916" t="str">
            <v>1.173</v>
          </cell>
          <cell r="D916" t="str">
            <v>Реконструкция ГРС п. Орловский Ростовской области</v>
          </cell>
          <cell r="E916" t="str">
            <v>051-1002935</v>
          </cell>
          <cell r="F916" t="str">
            <v/>
          </cell>
          <cell r="G916" t="str">
            <v/>
          </cell>
          <cell r="H916" t="str">
            <v>Транспорт газа</v>
          </cell>
          <cell r="I916">
            <v>0</v>
          </cell>
          <cell r="J916">
            <v>0</v>
          </cell>
          <cell r="K916">
            <v>7.44</v>
          </cell>
          <cell r="L916">
            <v>7.44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7.44</v>
          </cell>
          <cell r="AA916">
            <v>7.44</v>
          </cell>
          <cell r="AB916">
            <v>5.26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</row>
        <row r="917">
          <cell r="C917" t="str">
            <v>1.173.1</v>
          </cell>
          <cell r="D917" t="str">
            <v>Прочие, всего</v>
          </cell>
          <cell r="E917" t="str">
            <v>051-1002935</v>
          </cell>
          <cell r="F917" t="str">
            <v/>
          </cell>
          <cell r="G917" t="str">
            <v/>
          </cell>
          <cell r="H917" t="str">
            <v/>
          </cell>
          <cell r="I917">
            <v>0</v>
          </cell>
          <cell r="J917">
            <v>0</v>
          </cell>
          <cell r="K917">
            <v>7.44</v>
          </cell>
          <cell r="L917">
            <v>7.44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7.44</v>
          </cell>
          <cell r="AA917">
            <v>7.44</v>
          </cell>
          <cell r="AB917">
            <v>5.26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</row>
        <row r="918">
          <cell r="C918" t="str">
            <v>1.173.2</v>
          </cell>
          <cell r="D918" t="str">
            <v>Проектные работы ПД/ПД, РД</v>
          </cell>
          <cell r="E918" t="str">
            <v>051-1002935</v>
          </cell>
          <cell r="F918" t="str">
            <v/>
          </cell>
          <cell r="G918" t="str">
            <v/>
          </cell>
          <cell r="H918" t="str">
            <v/>
          </cell>
          <cell r="I918">
            <v>0</v>
          </cell>
          <cell r="J918">
            <v>0</v>
          </cell>
          <cell r="K918">
            <v>5.17</v>
          </cell>
          <cell r="L918">
            <v>5.17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5.44</v>
          </cell>
          <cell r="AA918">
            <v>5.44</v>
          </cell>
          <cell r="AB918">
            <v>3.26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</row>
        <row r="919">
          <cell r="C919" t="str">
            <v>1.173.3</v>
          </cell>
          <cell r="D919" t="str">
            <v>Экспертиза (ПИР)</v>
          </cell>
          <cell r="E919" t="str">
            <v>051-1002935</v>
          </cell>
          <cell r="F919" t="str">
            <v/>
          </cell>
          <cell r="G919" t="str">
            <v/>
          </cell>
          <cell r="H919" t="str">
            <v/>
          </cell>
          <cell r="I919">
            <v>0</v>
          </cell>
          <cell r="J919">
            <v>0</v>
          </cell>
          <cell r="K919">
            <v>2</v>
          </cell>
          <cell r="L919">
            <v>2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2</v>
          </cell>
          <cell r="AA919">
            <v>2</v>
          </cell>
          <cell r="AB919">
            <v>2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</row>
        <row r="920">
          <cell r="C920" t="str">
            <v>1.173.4</v>
          </cell>
          <cell r="D920" t="str">
            <v>Услуги Заказчика</v>
          </cell>
          <cell r="E920" t="str">
            <v>051-1002935</v>
          </cell>
          <cell r="F920" t="str">
            <v/>
          </cell>
          <cell r="G920" t="str">
            <v/>
          </cell>
          <cell r="H920" t="str">
            <v/>
          </cell>
          <cell r="I920">
            <v>0</v>
          </cell>
          <cell r="J920">
            <v>0</v>
          </cell>
          <cell r="K920">
            <v>0.27</v>
          </cell>
          <cell r="L920">
            <v>0.27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</row>
        <row r="921">
          <cell r="C921" t="str">
            <v>1.174</v>
          </cell>
          <cell r="D921" t="str">
            <v>Реконструкция газопровода-отвода и ГРС "Селятино" со строительством КРП-20</v>
          </cell>
          <cell r="E921" t="str">
            <v>051-1002937</v>
          </cell>
          <cell r="F921" t="str">
            <v/>
          </cell>
          <cell r="G921" t="str">
            <v/>
          </cell>
          <cell r="H921" t="str">
            <v>Транспорт газа</v>
          </cell>
          <cell r="I921">
            <v>0</v>
          </cell>
          <cell r="J921">
            <v>0</v>
          </cell>
          <cell r="K921">
            <v>24.76</v>
          </cell>
          <cell r="L921">
            <v>24.76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26.9</v>
          </cell>
          <cell r="AA921">
            <v>26.9</v>
          </cell>
          <cell r="AB921">
            <v>16.79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</row>
        <row r="922">
          <cell r="C922" t="str">
            <v>1.174.1</v>
          </cell>
          <cell r="D922" t="str">
            <v>Прочие, всего</v>
          </cell>
          <cell r="E922" t="str">
            <v>051-1002937</v>
          </cell>
          <cell r="F922" t="str">
            <v/>
          </cell>
          <cell r="G922" t="str">
            <v/>
          </cell>
          <cell r="H922" t="str">
            <v/>
          </cell>
          <cell r="I922">
            <v>0</v>
          </cell>
          <cell r="J922">
            <v>0</v>
          </cell>
          <cell r="K922">
            <v>24.76</v>
          </cell>
          <cell r="L922">
            <v>24.76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26.9</v>
          </cell>
          <cell r="AA922">
            <v>26.9</v>
          </cell>
          <cell r="AB922">
            <v>16.79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</row>
        <row r="923">
          <cell r="C923" t="str">
            <v>1.174.2</v>
          </cell>
          <cell r="D923" t="str">
            <v>Проектные работы ПД/ПД, РД</v>
          </cell>
          <cell r="E923" t="str">
            <v>051-1002937</v>
          </cell>
          <cell r="F923" t="str">
            <v/>
          </cell>
          <cell r="G923" t="str">
            <v/>
          </cell>
          <cell r="H923" t="str">
            <v/>
          </cell>
          <cell r="I923">
            <v>0</v>
          </cell>
          <cell r="J923">
            <v>0</v>
          </cell>
          <cell r="K923">
            <v>19.02</v>
          </cell>
          <cell r="L923">
            <v>19.02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21.16</v>
          </cell>
          <cell r="AA923">
            <v>21.16</v>
          </cell>
          <cell r="AB923">
            <v>11.95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</row>
        <row r="924">
          <cell r="C924" t="str">
            <v>1.174.3</v>
          </cell>
          <cell r="D924" t="str">
            <v>Экспертиза (ПИР)</v>
          </cell>
          <cell r="E924" t="str">
            <v>051-1002937</v>
          </cell>
          <cell r="F924" t="str">
            <v/>
          </cell>
          <cell r="G924" t="str">
            <v/>
          </cell>
          <cell r="H924" t="str">
            <v/>
          </cell>
          <cell r="I924">
            <v>0</v>
          </cell>
          <cell r="J924">
            <v>0</v>
          </cell>
          <cell r="K924">
            <v>4.84</v>
          </cell>
          <cell r="L924">
            <v>4.84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4.84</v>
          </cell>
          <cell r="AA924">
            <v>4.84</v>
          </cell>
          <cell r="AB924">
            <v>4.84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</row>
        <row r="925">
          <cell r="C925" t="str">
            <v>1.174.4</v>
          </cell>
          <cell r="D925" t="str">
            <v>Услуги Заказчика</v>
          </cell>
          <cell r="E925" t="str">
            <v>051-1002937</v>
          </cell>
          <cell r="F925" t="str">
            <v/>
          </cell>
          <cell r="G925" t="str">
            <v/>
          </cell>
          <cell r="H925" t="str">
            <v/>
          </cell>
          <cell r="I925">
            <v>0</v>
          </cell>
          <cell r="J925">
            <v>0</v>
          </cell>
          <cell r="K925">
            <v>0.9</v>
          </cell>
          <cell r="L925">
            <v>0.9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0.9</v>
          </cell>
          <cell r="AA925">
            <v>0.9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</row>
        <row r="926">
          <cell r="C926" t="str">
            <v>1.175</v>
          </cell>
          <cell r="D926" t="str">
            <v>Реконструкция ГРС "Кокрек"</v>
          </cell>
          <cell r="E926" t="str">
            <v>051-1002940</v>
          </cell>
          <cell r="F926" t="str">
            <v/>
          </cell>
          <cell r="G926" t="str">
            <v/>
          </cell>
          <cell r="H926" t="str">
            <v>Транспорт газа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3.27427307</v>
          </cell>
          <cell r="Z926">
            <v>6.63</v>
          </cell>
          <cell r="AA926">
            <v>6.63</v>
          </cell>
          <cell r="AB926">
            <v>0</v>
          </cell>
          <cell r="AC926">
            <v>0</v>
          </cell>
          <cell r="AD926">
            <v>3.27427307</v>
          </cell>
          <cell r="AE926">
            <v>3.27427307</v>
          </cell>
          <cell r="AF926">
            <v>0</v>
          </cell>
          <cell r="AG926">
            <v>0</v>
          </cell>
          <cell r="AH926">
            <v>0</v>
          </cell>
          <cell r="AI926">
            <v>49.385717495999998</v>
          </cell>
        </row>
        <row r="927">
          <cell r="C927" t="str">
            <v>1.175.1</v>
          </cell>
          <cell r="D927" t="str">
            <v>Прочие, всего</v>
          </cell>
          <cell r="E927" t="str">
            <v>051-1002940</v>
          </cell>
          <cell r="F927" t="str">
            <v/>
          </cell>
          <cell r="G927" t="str">
            <v/>
          </cell>
          <cell r="H927" t="str">
            <v/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3.27427307</v>
          </cell>
          <cell r="Z927">
            <v>6.63</v>
          </cell>
          <cell r="AA927">
            <v>6.63</v>
          </cell>
          <cell r="AB927">
            <v>0</v>
          </cell>
          <cell r="AC927">
            <v>0</v>
          </cell>
          <cell r="AD927">
            <v>3.27427307</v>
          </cell>
          <cell r="AE927">
            <v>3.27427307</v>
          </cell>
          <cell r="AF927">
            <v>0</v>
          </cell>
          <cell r="AG927">
            <v>0</v>
          </cell>
          <cell r="AH927">
            <v>0</v>
          </cell>
          <cell r="AI927">
            <v>49.385717495999998</v>
          </cell>
        </row>
        <row r="928">
          <cell r="C928" t="str">
            <v>1.175.2</v>
          </cell>
          <cell r="D928" t="str">
            <v>Проектные работы ПД/ПД, РД</v>
          </cell>
          <cell r="E928" t="str">
            <v>051-1002940</v>
          </cell>
          <cell r="F928" t="str">
            <v/>
          </cell>
          <cell r="G928" t="str">
            <v/>
          </cell>
          <cell r="H928" t="str">
            <v/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2.8878749199999998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2.8878749199999998</v>
          </cell>
          <cell r="AE928">
            <v>2.8878749199999998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</row>
        <row r="929">
          <cell r="C929" t="str">
            <v>1.175.3</v>
          </cell>
          <cell r="D929" t="str">
            <v>Проектные работы (РД)</v>
          </cell>
          <cell r="E929" t="str">
            <v>051-1002940</v>
          </cell>
          <cell r="F929" t="str">
            <v/>
          </cell>
          <cell r="G929" t="str">
            <v/>
          </cell>
          <cell r="H929" t="str">
            <v/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5.74</v>
          </cell>
          <cell r="AA929">
            <v>5.74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</row>
        <row r="930">
          <cell r="C930" t="str">
            <v>1.175.4</v>
          </cell>
          <cell r="D930" t="str">
            <v>Услуги Заказчика</v>
          </cell>
          <cell r="E930" t="str">
            <v>051-1002940</v>
          </cell>
          <cell r="F930" t="str">
            <v/>
          </cell>
          <cell r="G930" t="str">
            <v/>
          </cell>
          <cell r="H930" t="str">
            <v/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0.38639815</v>
          </cell>
          <cell r="Z930">
            <v>0.89</v>
          </cell>
          <cell r="AA930">
            <v>0.89</v>
          </cell>
          <cell r="AB930">
            <v>0</v>
          </cell>
          <cell r="AC930">
            <v>0</v>
          </cell>
          <cell r="AD930">
            <v>0.38639815</v>
          </cell>
          <cell r="AE930">
            <v>0.38639815</v>
          </cell>
          <cell r="AF930">
            <v>0</v>
          </cell>
          <cell r="AG930">
            <v>0</v>
          </cell>
          <cell r="AH930">
            <v>0</v>
          </cell>
          <cell r="AI930">
            <v>43.415522471999999</v>
          </cell>
        </row>
        <row r="931">
          <cell r="C931" t="str">
            <v>1.176</v>
          </cell>
          <cell r="D931" t="str">
            <v>Реконструкция газопровода-подключения Краснодарского ПХГ с обеспечением возможности очистки внутренней полости газопровода и проведения ВТД</v>
          </cell>
          <cell r="E931" t="str">
            <v>051-1002945</v>
          </cell>
          <cell r="F931" t="str">
            <v/>
          </cell>
          <cell r="G931" t="str">
            <v/>
          </cell>
          <cell r="H931" t="str">
            <v>Транспорт газа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24.465536879999998</v>
          </cell>
          <cell r="Z931">
            <v>27.75</v>
          </cell>
          <cell r="AA931">
            <v>27.75</v>
          </cell>
          <cell r="AB931">
            <v>0</v>
          </cell>
          <cell r="AC931">
            <v>0</v>
          </cell>
          <cell r="AD931">
            <v>24.465536879999998</v>
          </cell>
          <cell r="AE931">
            <v>24.465536879999998</v>
          </cell>
          <cell r="AF931">
            <v>0</v>
          </cell>
          <cell r="AG931">
            <v>0</v>
          </cell>
          <cell r="AH931">
            <v>0</v>
          </cell>
          <cell r="AI931">
            <v>88.164096865000005</v>
          </cell>
        </row>
        <row r="932">
          <cell r="C932" t="str">
            <v>1.176.1</v>
          </cell>
          <cell r="D932" t="str">
            <v>Прочие, всего</v>
          </cell>
          <cell r="E932" t="str">
            <v>051-1002945</v>
          </cell>
          <cell r="F932" t="str">
            <v/>
          </cell>
          <cell r="G932" t="str">
            <v/>
          </cell>
          <cell r="H932" t="str">
            <v/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24.465536879999998</v>
          </cell>
          <cell r="Z932">
            <v>27.75</v>
          </cell>
          <cell r="AA932">
            <v>27.75</v>
          </cell>
          <cell r="AB932">
            <v>0</v>
          </cell>
          <cell r="AC932">
            <v>0</v>
          </cell>
          <cell r="AD932">
            <v>24.465536879999998</v>
          </cell>
          <cell r="AE932">
            <v>24.465536879999998</v>
          </cell>
          <cell r="AF932">
            <v>0</v>
          </cell>
          <cell r="AG932">
            <v>0</v>
          </cell>
          <cell r="AH932">
            <v>0</v>
          </cell>
          <cell r="AI932">
            <v>88.164096865000005</v>
          </cell>
        </row>
        <row r="933">
          <cell r="C933" t="str">
            <v>1.176.2</v>
          </cell>
          <cell r="D933" t="str">
            <v>Проектные работы (РД)</v>
          </cell>
          <cell r="E933" t="str">
            <v>051-1002945</v>
          </cell>
          <cell r="F933" t="str">
            <v/>
          </cell>
          <cell r="G933" t="str">
            <v/>
          </cell>
          <cell r="H933" t="str">
            <v/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23.046094920000002</v>
          </cell>
          <cell r="Z933">
            <v>26.14</v>
          </cell>
          <cell r="AA933">
            <v>26.14</v>
          </cell>
          <cell r="AB933">
            <v>0</v>
          </cell>
          <cell r="AC933">
            <v>0</v>
          </cell>
          <cell r="AD933">
            <v>23.046094920000002</v>
          </cell>
          <cell r="AE933">
            <v>23.046094920000002</v>
          </cell>
          <cell r="AF933">
            <v>0</v>
          </cell>
          <cell r="AG933">
            <v>0</v>
          </cell>
          <cell r="AH933">
            <v>0</v>
          </cell>
          <cell r="AI933">
            <v>88.164096862999997</v>
          </cell>
        </row>
        <row r="934">
          <cell r="C934" t="str">
            <v>1.176.3</v>
          </cell>
          <cell r="D934" t="str">
            <v>Услуги Заказчика</v>
          </cell>
          <cell r="E934" t="str">
            <v>051-1002945</v>
          </cell>
          <cell r="F934" t="str">
            <v/>
          </cell>
          <cell r="G934" t="str">
            <v/>
          </cell>
          <cell r="H934" t="str">
            <v/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1.4194419599999999</v>
          </cell>
          <cell r="Z934">
            <v>1.61</v>
          </cell>
          <cell r="AA934">
            <v>1.61</v>
          </cell>
          <cell r="AB934">
            <v>0</v>
          </cell>
          <cell r="AC934">
            <v>0</v>
          </cell>
          <cell r="AD934">
            <v>1.4194419599999999</v>
          </cell>
          <cell r="AE934">
            <v>1.4194419599999999</v>
          </cell>
          <cell r="AF934">
            <v>0</v>
          </cell>
          <cell r="AG934">
            <v>0</v>
          </cell>
          <cell r="AH934">
            <v>0</v>
          </cell>
          <cell r="AI934">
            <v>88.164096893999996</v>
          </cell>
        </row>
        <row r="935">
          <cell r="C935" t="str">
            <v>1.177</v>
          </cell>
          <cell r="D935" t="str">
            <v>Реконструкция ГРС Воронеж-2А</v>
          </cell>
          <cell r="E935" t="str">
            <v>051-1002961</v>
          </cell>
          <cell r="F935" t="str">
            <v/>
          </cell>
          <cell r="G935" t="str">
            <v/>
          </cell>
          <cell r="H935" t="str">
            <v>Транспорт газа</v>
          </cell>
          <cell r="I935">
            <v>0</v>
          </cell>
          <cell r="J935">
            <v>0</v>
          </cell>
          <cell r="K935">
            <v>7.94</v>
          </cell>
          <cell r="L935">
            <v>7.94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</row>
        <row r="936">
          <cell r="C936" t="str">
            <v>1.177.1</v>
          </cell>
          <cell r="D936" t="str">
            <v>Прочие, всего</v>
          </cell>
          <cell r="E936" t="str">
            <v>051-1002961</v>
          </cell>
          <cell r="F936" t="str">
            <v/>
          </cell>
          <cell r="G936" t="str">
            <v/>
          </cell>
          <cell r="H936" t="str">
            <v/>
          </cell>
          <cell r="I936">
            <v>0</v>
          </cell>
          <cell r="J936">
            <v>0</v>
          </cell>
          <cell r="K936">
            <v>7.94</v>
          </cell>
          <cell r="L936">
            <v>7.94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</row>
        <row r="937">
          <cell r="C937" t="str">
            <v>1.177.2</v>
          </cell>
          <cell r="D937" t="str">
            <v>Проектные работы ПД/ПД, РД</v>
          </cell>
          <cell r="E937" t="str">
            <v>051-1002961</v>
          </cell>
          <cell r="F937" t="str">
            <v/>
          </cell>
          <cell r="G937" t="str">
            <v/>
          </cell>
          <cell r="H937" t="str">
            <v/>
          </cell>
          <cell r="I937">
            <v>0</v>
          </cell>
          <cell r="J937">
            <v>0</v>
          </cell>
          <cell r="K937">
            <v>7.65</v>
          </cell>
          <cell r="L937">
            <v>7.65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</row>
        <row r="938">
          <cell r="C938" t="str">
            <v>1.177.3</v>
          </cell>
          <cell r="D938" t="str">
            <v>Услуги Заказчика</v>
          </cell>
          <cell r="E938" t="str">
            <v>051-1002961</v>
          </cell>
          <cell r="F938" t="str">
            <v/>
          </cell>
          <cell r="G938" t="str">
            <v/>
          </cell>
          <cell r="H938" t="str">
            <v/>
          </cell>
          <cell r="I938">
            <v>0</v>
          </cell>
          <cell r="J938">
            <v>0</v>
          </cell>
          <cell r="K938">
            <v>0.28999999999999998</v>
          </cell>
          <cell r="L938">
            <v>0.28999999999999998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</row>
        <row r="939">
          <cell r="C939" t="str">
            <v>1.178</v>
          </cell>
          <cell r="D939" t="str">
            <v>Реконструкция ГРС г. Россошь</v>
          </cell>
          <cell r="E939" t="str">
            <v>051-1002963</v>
          </cell>
          <cell r="F939" t="str">
            <v/>
          </cell>
          <cell r="G939" t="str">
            <v/>
          </cell>
          <cell r="H939" t="str">
            <v>Транспорт газа</v>
          </cell>
          <cell r="I939">
            <v>0</v>
          </cell>
          <cell r="J939">
            <v>0</v>
          </cell>
          <cell r="K939">
            <v>24.91</v>
          </cell>
          <cell r="L939">
            <v>24.91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14.95</v>
          </cell>
          <cell r="AA939">
            <v>14.95</v>
          </cell>
          <cell r="AB939">
            <v>14.95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</row>
        <row r="940">
          <cell r="C940" t="str">
            <v>1.178.1</v>
          </cell>
          <cell r="D940" t="str">
            <v>Прочие, всего</v>
          </cell>
          <cell r="E940" t="str">
            <v>051-1002963</v>
          </cell>
          <cell r="F940" t="str">
            <v/>
          </cell>
          <cell r="G940" t="str">
            <v/>
          </cell>
          <cell r="H940" t="str">
            <v/>
          </cell>
          <cell r="I940">
            <v>0</v>
          </cell>
          <cell r="J940">
            <v>0</v>
          </cell>
          <cell r="K940">
            <v>24.91</v>
          </cell>
          <cell r="L940">
            <v>24.91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14.95</v>
          </cell>
          <cell r="AA940">
            <v>14.95</v>
          </cell>
          <cell r="AB940">
            <v>14.95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</row>
        <row r="941">
          <cell r="C941" t="str">
            <v>1.178.2</v>
          </cell>
          <cell r="D941" t="str">
            <v>Проектные работы ПД/ПД, РД</v>
          </cell>
          <cell r="E941" t="str">
            <v>051-1002963</v>
          </cell>
          <cell r="F941" t="str">
            <v/>
          </cell>
          <cell r="G941" t="str">
            <v/>
          </cell>
          <cell r="H941" t="str">
            <v/>
          </cell>
          <cell r="I941">
            <v>0</v>
          </cell>
          <cell r="J941">
            <v>0</v>
          </cell>
          <cell r="K941">
            <v>24</v>
          </cell>
          <cell r="L941">
            <v>24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14.95</v>
          </cell>
          <cell r="AA941">
            <v>14.95</v>
          </cell>
          <cell r="AB941">
            <v>14.95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</row>
        <row r="942">
          <cell r="C942" t="str">
            <v>1.178.3</v>
          </cell>
          <cell r="D942" t="str">
            <v>Услуги Заказчика</v>
          </cell>
          <cell r="E942" t="str">
            <v>051-1002963</v>
          </cell>
          <cell r="F942" t="str">
            <v/>
          </cell>
          <cell r="G942" t="str">
            <v/>
          </cell>
          <cell r="H942" t="str">
            <v/>
          </cell>
          <cell r="I942">
            <v>0</v>
          </cell>
          <cell r="J942">
            <v>0</v>
          </cell>
          <cell r="K942">
            <v>0.91</v>
          </cell>
          <cell r="L942">
            <v>0.91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</row>
        <row r="943">
          <cell r="C943" t="str">
            <v>1.179</v>
          </cell>
          <cell r="D943" t="str">
            <v>ГИС Абатская ООО "Газпром трансгаз Сургут"</v>
          </cell>
          <cell r="E943" t="str">
            <v>051-1003109</v>
          </cell>
          <cell r="F943" t="str">
            <v/>
          </cell>
          <cell r="G943" t="str">
            <v/>
          </cell>
          <cell r="H943" t="str">
            <v>Прочие</v>
          </cell>
          <cell r="I943">
            <v>0</v>
          </cell>
          <cell r="J943">
            <v>0</v>
          </cell>
          <cell r="K943">
            <v>34.4</v>
          </cell>
          <cell r="L943">
            <v>34.4</v>
          </cell>
          <cell r="M943">
            <v>4.7702771300000002</v>
          </cell>
          <cell r="N943">
            <v>13.86708468</v>
          </cell>
          <cell r="O943">
            <v>13.86708468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0.19972382</v>
          </cell>
          <cell r="Y943">
            <v>20.695546019999998</v>
          </cell>
          <cell r="Z943">
            <v>54.21</v>
          </cell>
          <cell r="AA943">
            <v>54.21</v>
          </cell>
          <cell r="AB943">
            <v>20.64</v>
          </cell>
          <cell r="AC943">
            <v>0</v>
          </cell>
          <cell r="AD943">
            <v>22.155546019999999</v>
          </cell>
          <cell r="AE943">
            <v>20.695546019999998</v>
          </cell>
          <cell r="AF943">
            <v>0</v>
          </cell>
          <cell r="AG943">
            <v>1.46</v>
          </cell>
          <cell r="AH943">
            <v>0</v>
          </cell>
          <cell r="AI943">
            <v>40.869850618000001</v>
          </cell>
        </row>
        <row r="944">
          <cell r="C944" t="str">
            <v>1.179.1</v>
          </cell>
          <cell r="D944" t="str">
            <v>Прочие, всего</v>
          </cell>
          <cell r="E944" t="str">
            <v>051-1003109</v>
          </cell>
          <cell r="F944" t="str">
            <v/>
          </cell>
          <cell r="G944" t="str">
            <v/>
          </cell>
          <cell r="H944" t="str">
            <v/>
          </cell>
          <cell r="I944">
            <v>0</v>
          </cell>
          <cell r="J944">
            <v>0</v>
          </cell>
          <cell r="K944">
            <v>34.4</v>
          </cell>
          <cell r="L944">
            <v>34.4</v>
          </cell>
          <cell r="M944">
            <v>4.7702771300000002</v>
          </cell>
          <cell r="N944">
            <v>13.86708468</v>
          </cell>
          <cell r="O944">
            <v>13.86708468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0.19972382</v>
          </cell>
          <cell r="Y944">
            <v>20.695546019999998</v>
          </cell>
          <cell r="Z944">
            <v>54.21</v>
          </cell>
          <cell r="AA944">
            <v>54.21</v>
          </cell>
          <cell r="AB944">
            <v>20.64</v>
          </cell>
          <cell r="AC944">
            <v>0</v>
          </cell>
          <cell r="AD944">
            <v>22.155546019999999</v>
          </cell>
          <cell r="AE944">
            <v>20.695546019999998</v>
          </cell>
          <cell r="AF944">
            <v>0</v>
          </cell>
          <cell r="AG944">
            <v>1.46</v>
          </cell>
          <cell r="AH944">
            <v>0</v>
          </cell>
          <cell r="AI944">
            <v>40.869850618000001</v>
          </cell>
        </row>
        <row r="945">
          <cell r="C945" t="str">
            <v>1.179.2</v>
          </cell>
          <cell r="D945" t="str">
            <v>Проектные работы ПД/ПД, РД</v>
          </cell>
          <cell r="E945" t="str">
            <v>051-1003109</v>
          </cell>
          <cell r="F945" t="str">
            <v/>
          </cell>
          <cell r="G945" t="str">
            <v/>
          </cell>
          <cell r="H945" t="str">
            <v/>
          </cell>
          <cell r="I945">
            <v>0</v>
          </cell>
          <cell r="J945">
            <v>0</v>
          </cell>
          <cell r="K945">
            <v>30.35</v>
          </cell>
          <cell r="L945">
            <v>30.35</v>
          </cell>
          <cell r="M945">
            <v>4.7702771300000002</v>
          </cell>
          <cell r="N945">
            <v>15.717552323</v>
          </cell>
          <cell r="O945">
            <v>15.717552323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0.19972382</v>
          </cell>
          <cell r="Y945">
            <v>18.438333780000001</v>
          </cell>
          <cell r="Z945">
            <v>54.21</v>
          </cell>
          <cell r="AA945">
            <v>54.21</v>
          </cell>
          <cell r="AB945">
            <v>20.64</v>
          </cell>
          <cell r="AC945">
            <v>0</v>
          </cell>
          <cell r="AD945">
            <v>19.898333780000002</v>
          </cell>
          <cell r="AE945">
            <v>18.438333780000001</v>
          </cell>
          <cell r="AF945">
            <v>0</v>
          </cell>
          <cell r="AG945">
            <v>1.46</v>
          </cell>
          <cell r="AH945">
            <v>0</v>
          </cell>
          <cell r="AI945">
            <v>36.706020623999997</v>
          </cell>
        </row>
        <row r="946">
          <cell r="C946" t="str">
            <v>1.179.3</v>
          </cell>
          <cell r="D946" t="str">
            <v>Экспертиза (ПИР)</v>
          </cell>
          <cell r="E946" t="str">
            <v>051-1003109</v>
          </cell>
          <cell r="F946" t="str">
            <v/>
          </cell>
          <cell r="G946" t="str">
            <v/>
          </cell>
          <cell r="H946" t="str">
            <v/>
          </cell>
          <cell r="I946">
            <v>0</v>
          </cell>
          <cell r="J946">
            <v>0</v>
          </cell>
          <cell r="K946">
            <v>2.8</v>
          </cell>
          <cell r="L946">
            <v>2.8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</row>
        <row r="947">
          <cell r="C947" t="str">
            <v>1.179.4</v>
          </cell>
          <cell r="D947" t="str">
            <v>Услуги Заказчика</v>
          </cell>
          <cell r="E947" t="str">
            <v>051-1003109</v>
          </cell>
          <cell r="F947" t="str">
            <v/>
          </cell>
          <cell r="G947" t="str">
            <v/>
          </cell>
          <cell r="H947" t="str">
            <v/>
          </cell>
          <cell r="I947">
            <v>0</v>
          </cell>
          <cell r="J947">
            <v>0</v>
          </cell>
          <cell r="K947">
            <v>1.25</v>
          </cell>
          <cell r="L947">
            <v>1.25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2.2572122399999999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2.2572122399999999</v>
          </cell>
          <cell r="AE947">
            <v>2.2572122399999999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</row>
        <row r="948">
          <cell r="C948" t="str">
            <v>1.180</v>
          </cell>
          <cell r="D948" t="str">
            <v>Реконструкция ГИС-3.1 Заполярное-Уренгой на перемычке ГКС-2 - СРТО Торжок 1 нитка ООО "Газпром трансгаз Сургут"</v>
          </cell>
          <cell r="E948" t="str">
            <v>051-1003110</v>
          </cell>
          <cell r="F948" t="str">
            <v/>
          </cell>
          <cell r="G948" t="str">
            <v/>
          </cell>
          <cell r="H948" t="str">
            <v>Прочие</v>
          </cell>
          <cell r="I948">
            <v>0</v>
          </cell>
          <cell r="J948">
            <v>0</v>
          </cell>
          <cell r="K948">
            <v>25.23</v>
          </cell>
          <cell r="L948">
            <v>25.23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0.12967894999999999</v>
          </cell>
          <cell r="Y948">
            <v>5.7647819599999996</v>
          </cell>
          <cell r="Z948">
            <v>30.63</v>
          </cell>
          <cell r="AA948">
            <v>30.63</v>
          </cell>
          <cell r="AB948">
            <v>15.14</v>
          </cell>
          <cell r="AC948">
            <v>0</v>
          </cell>
          <cell r="AD948">
            <v>17.78478196</v>
          </cell>
          <cell r="AE948">
            <v>5.7647819599999996</v>
          </cell>
          <cell r="AF948">
            <v>0</v>
          </cell>
          <cell r="AG948">
            <v>12.02</v>
          </cell>
          <cell r="AH948">
            <v>0</v>
          </cell>
          <cell r="AI948">
            <v>58.063277702000001</v>
          </cell>
        </row>
        <row r="949">
          <cell r="C949" t="str">
            <v>1.180.1</v>
          </cell>
          <cell r="D949" t="str">
            <v>Прочие, всего</v>
          </cell>
          <cell r="E949" t="str">
            <v>051-1003110</v>
          </cell>
          <cell r="F949" t="str">
            <v/>
          </cell>
          <cell r="G949" t="str">
            <v/>
          </cell>
          <cell r="H949" t="str">
            <v/>
          </cell>
          <cell r="I949">
            <v>0</v>
          </cell>
          <cell r="J949">
            <v>0</v>
          </cell>
          <cell r="K949">
            <v>25.23</v>
          </cell>
          <cell r="L949">
            <v>25.23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0.12967894999999999</v>
          </cell>
          <cell r="Y949">
            <v>5.7647819599999996</v>
          </cell>
          <cell r="Z949">
            <v>30.63</v>
          </cell>
          <cell r="AA949">
            <v>30.63</v>
          </cell>
          <cell r="AB949">
            <v>15.14</v>
          </cell>
          <cell r="AC949">
            <v>0</v>
          </cell>
          <cell r="AD949">
            <v>17.78478196</v>
          </cell>
          <cell r="AE949">
            <v>5.7647819599999996</v>
          </cell>
          <cell r="AF949">
            <v>0</v>
          </cell>
          <cell r="AG949">
            <v>12.02</v>
          </cell>
          <cell r="AH949">
            <v>0</v>
          </cell>
          <cell r="AI949">
            <v>58.063277702000001</v>
          </cell>
        </row>
        <row r="950">
          <cell r="C950" t="str">
            <v>1.180.2</v>
          </cell>
          <cell r="D950" t="str">
            <v>Проектные работы ПД/ПД, РД</v>
          </cell>
          <cell r="E950" t="str">
            <v>051-1003110</v>
          </cell>
          <cell r="F950" t="str">
            <v/>
          </cell>
          <cell r="G950" t="str">
            <v/>
          </cell>
          <cell r="H950" t="str">
            <v/>
          </cell>
          <cell r="I950">
            <v>0</v>
          </cell>
          <cell r="J950">
            <v>0</v>
          </cell>
          <cell r="K950">
            <v>24.31</v>
          </cell>
          <cell r="L950">
            <v>24.31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0.12967894999999999</v>
          </cell>
          <cell r="Y950">
            <v>5.2974157899999996</v>
          </cell>
          <cell r="Z950">
            <v>30.63</v>
          </cell>
          <cell r="AA950">
            <v>30.63</v>
          </cell>
          <cell r="AB950">
            <v>15.14</v>
          </cell>
          <cell r="AC950">
            <v>0</v>
          </cell>
          <cell r="AD950">
            <v>17.317415789999998</v>
          </cell>
          <cell r="AE950">
            <v>5.2974157899999996</v>
          </cell>
          <cell r="AF950">
            <v>0</v>
          </cell>
          <cell r="AG950">
            <v>12.02</v>
          </cell>
          <cell r="AH950">
            <v>0</v>
          </cell>
          <cell r="AI950">
            <v>56.537433202999999</v>
          </cell>
        </row>
        <row r="951">
          <cell r="C951" t="str">
            <v>1.180.3</v>
          </cell>
          <cell r="D951" t="str">
            <v>Услуги Заказчика</v>
          </cell>
          <cell r="E951" t="str">
            <v>051-1003110</v>
          </cell>
          <cell r="F951" t="str">
            <v/>
          </cell>
          <cell r="G951" t="str">
            <v/>
          </cell>
          <cell r="H951" t="str">
            <v/>
          </cell>
          <cell r="I951">
            <v>0</v>
          </cell>
          <cell r="J951">
            <v>0</v>
          </cell>
          <cell r="K951">
            <v>0.92</v>
          </cell>
          <cell r="L951">
            <v>0.92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0.46736617000000003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0.46736617000000003</v>
          </cell>
          <cell r="AE951">
            <v>0.46736617000000003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</row>
        <row r="952">
          <cell r="C952" t="str">
            <v>1.181</v>
          </cell>
          <cell r="D952" t="str">
            <v>Реконструкция системы измерения количества и показателей качества газового конденсата (СИК ГК) на входе Уренгойского завода по подготовке конденсата к транспорту ООО "Газпром переработка"</v>
          </cell>
          <cell r="E952" t="str">
            <v>051-1003126</v>
          </cell>
          <cell r="F952" t="str">
            <v/>
          </cell>
          <cell r="G952" t="str">
            <v/>
          </cell>
          <cell r="H952" t="str">
            <v>Прочие</v>
          </cell>
          <cell r="I952">
            <v>0</v>
          </cell>
          <cell r="J952">
            <v>0</v>
          </cell>
          <cell r="K952">
            <v>31.07</v>
          </cell>
          <cell r="L952">
            <v>31.07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13.1</v>
          </cell>
          <cell r="AA952">
            <v>13.1</v>
          </cell>
          <cell r="AB952">
            <v>2.5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</row>
        <row r="953">
          <cell r="C953" t="str">
            <v>1.181.1</v>
          </cell>
          <cell r="D953" t="str">
            <v>Прочие, всего</v>
          </cell>
          <cell r="E953" t="str">
            <v>051-1003126</v>
          </cell>
          <cell r="F953" t="str">
            <v/>
          </cell>
          <cell r="G953" t="str">
            <v/>
          </cell>
          <cell r="H953" t="str">
            <v/>
          </cell>
          <cell r="I953">
            <v>0</v>
          </cell>
          <cell r="J953">
            <v>0</v>
          </cell>
          <cell r="K953">
            <v>31.07</v>
          </cell>
          <cell r="L953">
            <v>31.07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13.1</v>
          </cell>
          <cell r="AA953">
            <v>13.1</v>
          </cell>
          <cell r="AB953">
            <v>2.5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</row>
        <row r="954">
          <cell r="C954" t="str">
            <v>1.181.2</v>
          </cell>
          <cell r="D954" t="str">
            <v>Проектные работы ПД/ПД, РД</v>
          </cell>
          <cell r="E954" t="str">
            <v>051-1003126</v>
          </cell>
          <cell r="F954" t="str">
            <v/>
          </cell>
          <cell r="G954" t="str">
            <v/>
          </cell>
          <cell r="H954" t="str">
            <v/>
          </cell>
          <cell r="I954">
            <v>0</v>
          </cell>
          <cell r="J954">
            <v>0</v>
          </cell>
          <cell r="K954">
            <v>0.44</v>
          </cell>
          <cell r="L954">
            <v>0.44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0.44</v>
          </cell>
          <cell r="AA954">
            <v>0.44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</row>
        <row r="955">
          <cell r="C955" t="str">
            <v>1.181.3</v>
          </cell>
          <cell r="D955" t="str">
            <v>Проектные работы (РД)</v>
          </cell>
          <cell r="E955" t="str">
            <v>051-1003126</v>
          </cell>
          <cell r="F955" t="str">
            <v/>
          </cell>
          <cell r="G955" t="str">
            <v/>
          </cell>
          <cell r="H955" t="str">
            <v/>
          </cell>
          <cell r="I955">
            <v>0</v>
          </cell>
          <cell r="J955">
            <v>0</v>
          </cell>
          <cell r="K955">
            <v>27</v>
          </cell>
          <cell r="L955">
            <v>27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7</v>
          </cell>
          <cell r="AA955">
            <v>7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</row>
        <row r="956">
          <cell r="C956" t="str">
            <v>1.181.4</v>
          </cell>
          <cell r="D956" t="str">
            <v>Экспертиза (ПИР)</v>
          </cell>
          <cell r="E956" t="str">
            <v>051-1003126</v>
          </cell>
          <cell r="F956" t="str">
            <v/>
          </cell>
          <cell r="G956" t="str">
            <v/>
          </cell>
          <cell r="H956" t="str">
            <v/>
          </cell>
          <cell r="I956">
            <v>0</v>
          </cell>
          <cell r="J956">
            <v>0</v>
          </cell>
          <cell r="K956">
            <v>2.5</v>
          </cell>
          <cell r="L956">
            <v>2.5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5</v>
          </cell>
          <cell r="AA956">
            <v>5</v>
          </cell>
          <cell r="AB956">
            <v>2.5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</row>
        <row r="957">
          <cell r="C957" t="str">
            <v>1.181.5</v>
          </cell>
          <cell r="D957" t="str">
            <v>Услуги Заказчика</v>
          </cell>
          <cell r="E957" t="str">
            <v>051-1003126</v>
          </cell>
          <cell r="F957" t="str">
            <v/>
          </cell>
          <cell r="G957" t="str">
            <v/>
          </cell>
          <cell r="H957" t="str">
            <v/>
          </cell>
          <cell r="I957">
            <v>0</v>
          </cell>
          <cell r="J957">
            <v>0</v>
          </cell>
          <cell r="K957">
            <v>1.1299999999999999</v>
          </cell>
          <cell r="L957">
            <v>1.1299999999999999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0.66</v>
          </cell>
          <cell r="AA957">
            <v>0.66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</row>
        <row r="958">
          <cell r="C958" t="str">
            <v>1.182</v>
          </cell>
          <cell r="D958" t="str">
            <v>Строительство узлов измерения расхода газа на скважинах ООО "Газпром добыча Ноябрьск"</v>
          </cell>
          <cell r="E958" t="str">
            <v>051-1003129</v>
          </cell>
          <cell r="F958" t="str">
            <v/>
          </cell>
          <cell r="G958" t="str">
            <v/>
          </cell>
          <cell r="H958" t="str">
            <v>Прочие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33.460907489999997</v>
          </cell>
          <cell r="Z958">
            <v>34.03</v>
          </cell>
          <cell r="AA958">
            <v>34.03</v>
          </cell>
          <cell r="AB958">
            <v>0</v>
          </cell>
          <cell r="AC958">
            <v>0</v>
          </cell>
          <cell r="AD958">
            <v>33.460907489999997</v>
          </cell>
          <cell r="AE958">
            <v>33.460907489999997</v>
          </cell>
          <cell r="AF958">
            <v>0</v>
          </cell>
          <cell r="AG958">
            <v>0</v>
          </cell>
          <cell r="AH958">
            <v>0</v>
          </cell>
          <cell r="AI958">
            <v>98.327674082000001</v>
          </cell>
        </row>
        <row r="959">
          <cell r="C959" t="str">
            <v>1.182.1</v>
          </cell>
          <cell r="D959" t="str">
            <v>Прочие, всего</v>
          </cell>
          <cell r="E959" t="str">
            <v>051-1003129</v>
          </cell>
          <cell r="F959" t="str">
            <v/>
          </cell>
          <cell r="G959" t="str">
            <v/>
          </cell>
          <cell r="H959" t="str">
            <v/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33.460907489999997</v>
          </cell>
          <cell r="Z959">
            <v>34.03</v>
          </cell>
          <cell r="AA959">
            <v>34.03</v>
          </cell>
          <cell r="AB959">
            <v>0</v>
          </cell>
          <cell r="AC959">
            <v>0</v>
          </cell>
          <cell r="AD959">
            <v>33.460907489999997</v>
          </cell>
          <cell r="AE959">
            <v>33.460907489999997</v>
          </cell>
          <cell r="AF959">
            <v>0</v>
          </cell>
          <cell r="AG959">
            <v>0</v>
          </cell>
          <cell r="AH959">
            <v>0</v>
          </cell>
          <cell r="AI959">
            <v>98.327674082000001</v>
          </cell>
        </row>
        <row r="960">
          <cell r="C960" t="str">
            <v>1.182.2</v>
          </cell>
          <cell r="D960" t="str">
            <v>Проектные работы (РД)</v>
          </cell>
          <cell r="E960" t="str">
            <v>051-1003129</v>
          </cell>
          <cell r="F960" t="str">
            <v/>
          </cell>
          <cell r="G960" t="str">
            <v/>
          </cell>
          <cell r="H960" t="str">
            <v/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31.524408139999998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31.524408139999998</v>
          </cell>
          <cell r="AE960">
            <v>31.524408139999998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</row>
        <row r="961">
          <cell r="C961" t="str">
            <v>1.182.3</v>
          </cell>
          <cell r="D961" t="str">
            <v>Услуги Заказчика</v>
          </cell>
          <cell r="E961" t="str">
            <v>051-1003129</v>
          </cell>
          <cell r="F961" t="str">
            <v/>
          </cell>
          <cell r="G961" t="str">
            <v/>
          </cell>
          <cell r="H961" t="str">
            <v/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1.9364993500000001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1.9364993500000001</v>
          </cell>
          <cell r="AE961">
            <v>1.9364993500000001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</row>
        <row r="962">
          <cell r="C962" t="str">
            <v>1.182.4</v>
          </cell>
          <cell r="D962" t="str">
            <v>Иные прочие</v>
          </cell>
          <cell r="E962" t="str">
            <v>051-1003129</v>
          </cell>
          <cell r="F962" t="str">
            <v/>
          </cell>
          <cell r="G962" t="str">
            <v/>
          </cell>
          <cell r="H962" t="str">
            <v/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34.03</v>
          </cell>
          <cell r="AA962">
            <v>34.03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</row>
        <row r="963">
          <cell r="C963" t="str">
            <v>1.183</v>
          </cell>
          <cell r="D963" t="str">
            <v>Расширение газотранспортных мощностей для поставок газа потребителям центральных районов Ростовской области на участке г. Шахты - г. Волгодонск</v>
          </cell>
          <cell r="E963" t="str">
            <v>051-1003208</v>
          </cell>
          <cell r="F963" t="str">
            <v/>
          </cell>
          <cell r="G963" t="str">
            <v/>
          </cell>
          <cell r="H963" t="str">
            <v>Транспорт газа</v>
          </cell>
          <cell r="I963">
            <v>0</v>
          </cell>
          <cell r="J963">
            <v>0</v>
          </cell>
          <cell r="K963">
            <v>157.9</v>
          </cell>
          <cell r="L963">
            <v>157.9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5.7958257499999997</v>
          </cell>
          <cell r="Y963">
            <v>40.319997489999999</v>
          </cell>
          <cell r="Z963">
            <v>159.13</v>
          </cell>
          <cell r="AA963">
            <v>159.13</v>
          </cell>
          <cell r="AB963">
            <v>0</v>
          </cell>
          <cell r="AC963">
            <v>0</v>
          </cell>
          <cell r="AD963">
            <v>40.425249489999999</v>
          </cell>
          <cell r="AE963">
            <v>40.319997489999999</v>
          </cell>
          <cell r="AF963">
            <v>0</v>
          </cell>
          <cell r="AG963">
            <v>0.105252</v>
          </cell>
          <cell r="AH963">
            <v>0</v>
          </cell>
          <cell r="AI963">
            <v>25.403914717999999</v>
          </cell>
        </row>
        <row r="964">
          <cell r="C964" t="str">
            <v>1.183.1</v>
          </cell>
          <cell r="D964" t="str">
            <v>Прочие, всего</v>
          </cell>
          <cell r="E964" t="str">
            <v>051-1003208</v>
          </cell>
          <cell r="F964" t="str">
            <v/>
          </cell>
          <cell r="G964" t="str">
            <v/>
          </cell>
          <cell r="H964" t="str">
            <v/>
          </cell>
          <cell r="I964">
            <v>0</v>
          </cell>
          <cell r="J964">
            <v>0</v>
          </cell>
          <cell r="K964">
            <v>157.9</v>
          </cell>
          <cell r="L964">
            <v>157.9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5.7958257499999997</v>
          </cell>
          <cell r="Y964">
            <v>40.319997489999999</v>
          </cell>
          <cell r="Z964">
            <v>159.13</v>
          </cell>
          <cell r="AA964">
            <v>159.13</v>
          </cell>
          <cell r="AB964">
            <v>0</v>
          </cell>
          <cell r="AC964">
            <v>0</v>
          </cell>
          <cell r="AD964">
            <v>40.425249489999999</v>
          </cell>
          <cell r="AE964">
            <v>40.319997489999999</v>
          </cell>
          <cell r="AF964">
            <v>0</v>
          </cell>
          <cell r="AG964">
            <v>0.105252</v>
          </cell>
          <cell r="AH964">
            <v>0</v>
          </cell>
          <cell r="AI964">
            <v>25.403914717999999</v>
          </cell>
        </row>
        <row r="965">
          <cell r="C965" t="str">
            <v>1.183.2</v>
          </cell>
          <cell r="D965" t="str">
            <v>Проектные работы ПД/ПД, РД</v>
          </cell>
          <cell r="E965" t="str">
            <v>051-1003208</v>
          </cell>
          <cell r="F965" t="str">
            <v/>
          </cell>
          <cell r="G965" t="str">
            <v/>
          </cell>
          <cell r="H965" t="str">
            <v/>
          </cell>
          <cell r="I965">
            <v>0</v>
          </cell>
          <cell r="J965">
            <v>0</v>
          </cell>
          <cell r="K965">
            <v>100.35</v>
          </cell>
          <cell r="L965">
            <v>100.35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6.9837269600000003</v>
          </cell>
          <cell r="Z965">
            <v>110.03372947</v>
          </cell>
          <cell r="AA965">
            <v>110.03372947</v>
          </cell>
          <cell r="AB965">
            <v>0</v>
          </cell>
          <cell r="AC965">
            <v>0</v>
          </cell>
          <cell r="AD965">
            <v>6.9837269600000003</v>
          </cell>
          <cell r="AE965">
            <v>6.9837269600000003</v>
          </cell>
          <cell r="AF965">
            <v>0</v>
          </cell>
          <cell r="AG965">
            <v>0</v>
          </cell>
          <cell r="AH965">
            <v>0</v>
          </cell>
          <cell r="AI965">
            <v>6.3468965319999997</v>
          </cell>
        </row>
        <row r="966">
          <cell r="C966" t="str">
            <v>1.183.3</v>
          </cell>
          <cell r="D966" t="str">
            <v>Проектные работы (РД)</v>
          </cell>
          <cell r="E966" t="str">
            <v>051-1003208</v>
          </cell>
          <cell r="F966" t="str">
            <v/>
          </cell>
          <cell r="G966" t="str">
            <v/>
          </cell>
          <cell r="H966" t="str">
            <v/>
          </cell>
          <cell r="I966">
            <v>0</v>
          </cell>
          <cell r="J966">
            <v>0</v>
          </cell>
          <cell r="K966">
            <v>40</v>
          </cell>
          <cell r="L966">
            <v>40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31.406073549999999</v>
          </cell>
          <cell r="Z966">
            <v>31.406073549999999</v>
          </cell>
          <cell r="AA966">
            <v>31.406073549999999</v>
          </cell>
          <cell r="AB966">
            <v>0</v>
          </cell>
          <cell r="AC966">
            <v>0</v>
          </cell>
          <cell r="AD966">
            <v>31.406073549999999</v>
          </cell>
          <cell r="AE966">
            <v>31.406073549999999</v>
          </cell>
          <cell r="AF966">
            <v>0</v>
          </cell>
          <cell r="AG966">
            <v>0</v>
          </cell>
          <cell r="AH966">
            <v>0</v>
          </cell>
          <cell r="AI966">
            <v>100</v>
          </cell>
        </row>
        <row r="967">
          <cell r="C967" t="str">
            <v>1.183.4</v>
          </cell>
          <cell r="D967" t="str">
            <v>Экспертиза (ПИР)</v>
          </cell>
          <cell r="E967" t="str">
            <v>051-1003208</v>
          </cell>
          <cell r="F967" t="str">
            <v/>
          </cell>
          <cell r="G967" t="str">
            <v/>
          </cell>
          <cell r="H967" t="str">
            <v/>
          </cell>
          <cell r="I967">
            <v>0</v>
          </cell>
          <cell r="J967">
            <v>0</v>
          </cell>
          <cell r="K967">
            <v>11.8</v>
          </cell>
          <cell r="L967">
            <v>11.8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5.2810857499999999</v>
          </cell>
          <cell r="Y967">
            <v>0</v>
          </cell>
          <cell r="Z967">
            <v>11.8</v>
          </cell>
          <cell r="AA967">
            <v>11.8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</row>
        <row r="968">
          <cell r="C968" t="str">
            <v>1.183.5</v>
          </cell>
          <cell r="D968" t="str">
            <v>Услуги Заказчика</v>
          </cell>
          <cell r="E968" t="str">
            <v>051-1003208</v>
          </cell>
          <cell r="F968" t="str">
            <v/>
          </cell>
          <cell r="G968" t="str">
            <v/>
          </cell>
          <cell r="H968" t="str">
            <v/>
          </cell>
          <cell r="I968">
            <v>0</v>
          </cell>
          <cell r="J968">
            <v>0</v>
          </cell>
          <cell r="K968">
            <v>5.75</v>
          </cell>
          <cell r="L968">
            <v>5.75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1.9301969800000001</v>
          </cell>
          <cell r="Z968">
            <v>5.8901969799999998</v>
          </cell>
          <cell r="AA968">
            <v>5.8901969799999998</v>
          </cell>
          <cell r="AB968">
            <v>0</v>
          </cell>
          <cell r="AC968">
            <v>0</v>
          </cell>
          <cell r="AD968">
            <v>1.9301969800000001</v>
          </cell>
          <cell r="AE968">
            <v>1.9301969800000001</v>
          </cell>
          <cell r="AF968">
            <v>0</v>
          </cell>
          <cell r="AG968">
            <v>0</v>
          </cell>
          <cell r="AH968">
            <v>0</v>
          </cell>
          <cell r="AI968">
            <v>32.769650769999998</v>
          </cell>
        </row>
        <row r="969">
          <cell r="C969" t="str">
            <v>1.183.6</v>
          </cell>
          <cell r="D969" t="str">
            <v>Иные прочие</v>
          </cell>
          <cell r="E969" t="str">
            <v>051-1003208</v>
          </cell>
          <cell r="F969" t="str">
            <v/>
          </cell>
          <cell r="G969" t="str">
            <v/>
          </cell>
          <cell r="H969" t="str">
            <v/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0.51473999999999998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0.105252</v>
          </cell>
          <cell r="AE969">
            <v>0</v>
          </cell>
          <cell r="AF969">
            <v>0</v>
          </cell>
          <cell r="AG969">
            <v>0.105252</v>
          </cell>
          <cell r="AH969">
            <v>0</v>
          </cell>
          <cell r="AI969">
            <v>0</v>
          </cell>
        </row>
        <row r="970">
          <cell r="C970" t="str">
            <v>1.184</v>
          </cell>
          <cell r="D970" t="str">
            <v>Реконструкция ГРС Михайлов и газопровод-отвод</v>
          </cell>
          <cell r="E970" t="str">
            <v>051-1003222</v>
          </cell>
          <cell r="F970" t="str">
            <v/>
          </cell>
          <cell r="G970" t="str">
            <v/>
          </cell>
          <cell r="H970" t="str">
            <v>Транспорт газа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0.01</v>
          </cell>
          <cell r="AA970">
            <v>0.01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</row>
        <row r="971">
          <cell r="C971" t="str">
            <v>1.184.1</v>
          </cell>
          <cell r="D971" t="str">
            <v>Прочие, всего</v>
          </cell>
          <cell r="E971" t="str">
            <v>051-1003222</v>
          </cell>
          <cell r="F971" t="str">
            <v/>
          </cell>
          <cell r="G971" t="str">
            <v/>
          </cell>
          <cell r="H971" t="str">
            <v/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0.01</v>
          </cell>
          <cell r="AA971">
            <v>0.01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</row>
        <row r="972">
          <cell r="C972" t="str">
            <v>1.184.2</v>
          </cell>
          <cell r="D972" t="str">
            <v>Услуги Заказчика</v>
          </cell>
          <cell r="E972" t="str">
            <v>051-1003222</v>
          </cell>
          <cell r="F972" t="str">
            <v/>
          </cell>
          <cell r="G972" t="str">
            <v/>
          </cell>
          <cell r="H972" t="str">
            <v/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0.01</v>
          </cell>
          <cell r="AA972">
            <v>0.01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</row>
        <row r="973">
          <cell r="C973" t="str">
            <v>1.185</v>
          </cell>
          <cell r="D973" t="str">
            <v>Компрессорный цех I ступени сжатия на Канчуринско-Мусинском комплексе ПХГ</v>
          </cell>
          <cell r="E973" t="str">
            <v>051-1003228</v>
          </cell>
          <cell r="F973" t="str">
            <v/>
          </cell>
          <cell r="G973" t="str">
            <v/>
          </cell>
          <cell r="H973" t="str">
            <v>Транспорт газа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21.32</v>
          </cell>
          <cell r="Y973">
            <v>33.686106340000002</v>
          </cell>
          <cell r="Z973">
            <v>12.68</v>
          </cell>
          <cell r="AA973">
            <v>12.68</v>
          </cell>
          <cell r="AB973">
            <v>0</v>
          </cell>
          <cell r="AC973">
            <v>0</v>
          </cell>
          <cell r="AD973">
            <v>33.686106340000002</v>
          </cell>
          <cell r="AE973">
            <v>33.686106340000002</v>
          </cell>
          <cell r="AF973">
            <v>0</v>
          </cell>
          <cell r="AG973">
            <v>0</v>
          </cell>
          <cell r="AH973">
            <v>0</v>
          </cell>
          <cell r="AI973">
            <v>265.66329921099998</v>
          </cell>
        </row>
        <row r="974">
          <cell r="C974" t="str">
            <v>1.185.1</v>
          </cell>
          <cell r="D974" t="str">
            <v>Прочие, всего</v>
          </cell>
          <cell r="E974" t="str">
            <v>051-1003228</v>
          </cell>
          <cell r="F974" t="str">
            <v/>
          </cell>
          <cell r="G974" t="str">
            <v/>
          </cell>
          <cell r="H974" t="str">
            <v/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21.32</v>
          </cell>
          <cell r="Y974">
            <v>33.686106340000002</v>
          </cell>
          <cell r="Z974">
            <v>12.68</v>
          </cell>
          <cell r="AA974">
            <v>12.68</v>
          </cell>
          <cell r="AB974">
            <v>0</v>
          </cell>
          <cell r="AC974">
            <v>0</v>
          </cell>
          <cell r="AD974">
            <v>33.686106340000002</v>
          </cell>
          <cell r="AE974">
            <v>33.686106340000002</v>
          </cell>
          <cell r="AF974">
            <v>0</v>
          </cell>
          <cell r="AG974">
            <v>0</v>
          </cell>
          <cell r="AH974">
            <v>0</v>
          </cell>
          <cell r="AI974">
            <v>265.66329921099998</v>
          </cell>
        </row>
        <row r="975">
          <cell r="C975" t="str">
            <v>1.185.2</v>
          </cell>
          <cell r="D975" t="str">
            <v>Проектные работы ПД/ПД, РД</v>
          </cell>
          <cell r="E975" t="str">
            <v>051-1003228</v>
          </cell>
          <cell r="F975" t="str">
            <v/>
          </cell>
          <cell r="G975" t="str">
            <v/>
          </cell>
          <cell r="H975" t="str">
            <v/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21.32</v>
          </cell>
          <cell r="Y975">
            <v>31.731593849999999</v>
          </cell>
          <cell r="Z975">
            <v>12.68</v>
          </cell>
          <cell r="AA975">
            <v>12.68</v>
          </cell>
          <cell r="AB975">
            <v>0</v>
          </cell>
          <cell r="AC975">
            <v>0</v>
          </cell>
          <cell r="AD975">
            <v>31.731593849999999</v>
          </cell>
          <cell r="AE975">
            <v>31.731593849999999</v>
          </cell>
          <cell r="AF975">
            <v>0</v>
          </cell>
          <cell r="AG975">
            <v>0</v>
          </cell>
          <cell r="AH975">
            <v>0</v>
          </cell>
          <cell r="AI975">
            <v>250.24916285500001</v>
          </cell>
        </row>
        <row r="976">
          <cell r="C976" t="str">
            <v>1.185.3</v>
          </cell>
          <cell r="D976" t="str">
            <v>Услуги Заказчика</v>
          </cell>
          <cell r="E976" t="str">
            <v>051-1003228</v>
          </cell>
          <cell r="F976" t="str">
            <v/>
          </cell>
          <cell r="G976" t="str">
            <v/>
          </cell>
          <cell r="H976" t="str">
            <v/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1.9545124899999999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1.9545124899999999</v>
          </cell>
          <cell r="AE976">
            <v>1.9545124899999999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</row>
        <row r="977">
          <cell r="C977" t="str">
            <v>1.186</v>
          </cell>
          <cell r="D977" t="str">
            <v>Реконструкция ГРС "Семикаракорск" Ростовской области</v>
          </cell>
          <cell r="E977" t="str">
            <v>051-1003297</v>
          </cell>
          <cell r="F977" t="str">
            <v/>
          </cell>
          <cell r="G977" t="str">
            <v/>
          </cell>
          <cell r="H977" t="str">
            <v>Транспорт газа</v>
          </cell>
          <cell r="I977">
            <v>0</v>
          </cell>
          <cell r="J977">
            <v>0</v>
          </cell>
          <cell r="K977">
            <v>28.99</v>
          </cell>
          <cell r="L977">
            <v>28.99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1.07965873</v>
          </cell>
          <cell r="Y977">
            <v>4.2573423500000001</v>
          </cell>
          <cell r="Z977">
            <v>13.36</v>
          </cell>
          <cell r="AA977">
            <v>13.36</v>
          </cell>
          <cell r="AB977">
            <v>0</v>
          </cell>
          <cell r="AC977">
            <v>0</v>
          </cell>
          <cell r="AD977">
            <v>10.00734235</v>
          </cell>
          <cell r="AE977">
            <v>4.2573423500000001</v>
          </cell>
          <cell r="AF977">
            <v>0</v>
          </cell>
          <cell r="AG977">
            <v>5.75</v>
          </cell>
          <cell r="AH977">
            <v>0</v>
          </cell>
          <cell r="AI977">
            <v>74.905257110999997</v>
          </cell>
        </row>
        <row r="978">
          <cell r="C978" t="str">
            <v>1.186.1</v>
          </cell>
          <cell r="D978" t="str">
            <v>Прочие, всего</v>
          </cell>
          <cell r="E978" t="str">
            <v>051-1003297</v>
          </cell>
          <cell r="F978" t="str">
            <v/>
          </cell>
          <cell r="G978" t="str">
            <v/>
          </cell>
          <cell r="H978" t="str">
            <v/>
          </cell>
          <cell r="I978">
            <v>0</v>
          </cell>
          <cell r="J978">
            <v>0</v>
          </cell>
          <cell r="K978">
            <v>28.99</v>
          </cell>
          <cell r="L978">
            <v>28.99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1.07965873</v>
          </cell>
          <cell r="Y978">
            <v>4.2573423500000001</v>
          </cell>
          <cell r="Z978">
            <v>13.36</v>
          </cell>
          <cell r="AA978">
            <v>13.36</v>
          </cell>
          <cell r="AB978">
            <v>0</v>
          </cell>
          <cell r="AC978">
            <v>0</v>
          </cell>
          <cell r="AD978">
            <v>10.00734235</v>
          </cell>
          <cell r="AE978">
            <v>4.2573423500000001</v>
          </cell>
          <cell r="AF978">
            <v>0</v>
          </cell>
          <cell r="AG978">
            <v>5.75</v>
          </cell>
          <cell r="AH978">
            <v>0</v>
          </cell>
          <cell r="AI978">
            <v>74.905257110999997</v>
          </cell>
        </row>
        <row r="979">
          <cell r="C979" t="str">
            <v>1.186.2</v>
          </cell>
          <cell r="D979" t="str">
            <v>Проектные работы ПД/ПД, РД</v>
          </cell>
          <cell r="E979" t="str">
            <v>051-1003297</v>
          </cell>
          <cell r="F979" t="str">
            <v/>
          </cell>
          <cell r="G979" t="str">
            <v/>
          </cell>
          <cell r="H979" t="str">
            <v/>
          </cell>
          <cell r="I979">
            <v>0</v>
          </cell>
          <cell r="J979">
            <v>0</v>
          </cell>
          <cell r="K979">
            <v>24.73</v>
          </cell>
          <cell r="L979">
            <v>24.73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1.07965873</v>
          </cell>
          <cell r="Y979">
            <v>3.1950088299999999</v>
          </cell>
          <cell r="Z979">
            <v>11.847666480000001</v>
          </cell>
          <cell r="AA979">
            <v>11.847666480000001</v>
          </cell>
          <cell r="AB979">
            <v>0</v>
          </cell>
          <cell r="AC979">
            <v>0</v>
          </cell>
          <cell r="AD979">
            <v>8.9450088300000008</v>
          </cell>
          <cell r="AE979">
            <v>3.1950088299999999</v>
          </cell>
          <cell r="AF979">
            <v>0</v>
          </cell>
          <cell r="AG979">
            <v>5.75</v>
          </cell>
          <cell r="AH979">
            <v>0</v>
          </cell>
          <cell r="AI979">
            <v>75.500174190999999</v>
          </cell>
        </row>
        <row r="980">
          <cell r="C980" t="str">
            <v>1.186.3</v>
          </cell>
          <cell r="D980" t="str">
            <v>Экспертиза (ПИР)</v>
          </cell>
          <cell r="E980" t="str">
            <v>051-1003297</v>
          </cell>
          <cell r="F980" t="str">
            <v/>
          </cell>
          <cell r="G980" t="str">
            <v/>
          </cell>
          <cell r="H980" t="str">
            <v/>
          </cell>
          <cell r="I980">
            <v>0</v>
          </cell>
          <cell r="J980">
            <v>0</v>
          </cell>
          <cell r="K980">
            <v>3.2</v>
          </cell>
          <cell r="L980">
            <v>3.2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</row>
        <row r="981">
          <cell r="C981" t="str">
            <v>1.186.4</v>
          </cell>
          <cell r="D981" t="str">
            <v>Услуги Заказчика</v>
          </cell>
          <cell r="E981" t="str">
            <v>051-1003297</v>
          </cell>
          <cell r="F981" t="str">
            <v/>
          </cell>
          <cell r="G981" t="str">
            <v/>
          </cell>
          <cell r="H981" t="str">
            <v/>
          </cell>
          <cell r="I981">
            <v>0</v>
          </cell>
          <cell r="J981">
            <v>0</v>
          </cell>
          <cell r="K981">
            <v>1.06</v>
          </cell>
          <cell r="L981">
            <v>1.06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1.0623335199999999</v>
          </cell>
          <cell r="Z981">
            <v>1.5123335200000001</v>
          </cell>
          <cell r="AA981">
            <v>1.5123335200000001</v>
          </cell>
          <cell r="AB981">
            <v>0</v>
          </cell>
          <cell r="AC981">
            <v>0</v>
          </cell>
          <cell r="AD981">
            <v>1.0623335199999999</v>
          </cell>
          <cell r="AE981">
            <v>1.0623335199999999</v>
          </cell>
          <cell r="AF981">
            <v>0</v>
          </cell>
          <cell r="AG981">
            <v>0</v>
          </cell>
          <cell r="AH981">
            <v>0</v>
          </cell>
          <cell r="AI981">
            <v>70.244658731000001</v>
          </cell>
        </row>
        <row r="982">
          <cell r="C982" t="str">
            <v>1.187</v>
          </cell>
          <cell r="D982" t="str">
            <v>Реконструкция ГРС "Сальск" Ростовской области</v>
          </cell>
          <cell r="E982" t="str">
            <v>051-1003298</v>
          </cell>
          <cell r="F982" t="str">
            <v/>
          </cell>
          <cell r="G982" t="str">
            <v/>
          </cell>
          <cell r="H982" t="str">
            <v>Транспорт газа</v>
          </cell>
          <cell r="I982">
            <v>0</v>
          </cell>
          <cell r="J982">
            <v>0</v>
          </cell>
          <cell r="K982">
            <v>137.68</v>
          </cell>
          <cell r="L982">
            <v>137.68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0.76517658</v>
          </cell>
          <cell r="Y982">
            <v>2.0440163299999998</v>
          </cell>
          <cell r="Z982">
            <v>130.66999999999999</v>
          </cell>
          <cell r="AA982">
            <v>130.66999999999999</v>
          </cell>
          <cell r="AB982">
            <v>83.81</v>
          </cell>
          <cell r="AC982">
            <v>0</v>
          </cell>
          <cell r="AD982">
            <v>38.564016330000001</v>
          </cell>
          <cell r="AE982">
            <v>2.0440163299999998</v>
          </cell>
          <cell r="AF982">
            <v>0</v>
          </cell>
          <cell r="AG982">
            <v>36.520000000000003</v>
          </cell>
          <cell r="AH982">
            <v>0</v>
          </cell>
          <cell r="AI982">
            <v>29.512524933000002</v>
          </cell>
        </row>
        <row r="983">
          <cell r="C983" t="str">
            <v>1.187.1</v>
          </cell>
          <cell r="D983" t="str">
            <v>Прочие, всего</v>
          </cell>
          <cell r="E983" t="str">
            <v>051-1003298</v>
          </cell>
          <cell r="F983" t="str">
            <v/>
          </cell>
          <cell r="G983" t="str">
            <v/>
          </cell>
          <cell r="H983" t="str">
            <v/>
          </cell>
          <cell r="I983">
            <v>0</v>
          </cell>
          <cell r="J983">
            <v>0</v>
          </cell>
          <cell r="K983">
            <v>137.68</v>
          </cell>
          <cell r="L983">
            <v>137.68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0.76517658</v>
          </cell>
          <cell r="Y983">
            <v>2.0440163299999998</v>
          </cell>
          <cell r="Z983">
            <v>130.66999999999999</v>
          </cell>
          <cell r="AA983">
            <v>130.66999999999999</v>
          </cell>
          <cell r="AB983">
            <v>83.81</v>
          </cell>
          <cell r="AC983">
            <v>0</v>
          </cell>
          <cell r="AD983">
            <v>38.564016330000001</v>
          </cell>
          <cell r="AE983">
            <v>2.0440163299999998</v>
          </cell>
          <cell r="AF983">
            <v>0</v>
          </cell>
          <cell r="AG983">
            <v>36.520000000000003</v>
          </cell>
          <cell r="AH983">
            <v>0</v>
          </cell>
          <cell r="AI983">
            <v>29.512524933000002</v>
          </cell>
        </row>
        <row r="984">
          <cell r="C984" t="str">
            <v>1.187.2</v>
          </cell>
          <cell r="D984" t="str">
            <v>Проектные работы ПД/ПД, РД</v>
          </cell>
          <cell r="E984" t="str">
            <v>051-1003298</v>
          </cell>
          <cell r="F984" t="str">
            <v/>
          </cell>
          <cell r="G984" t="str">
            <v/>
          </cell>
          <cell r="H984" t="str">
            <v/>
          </cell>
          <cell r="I984">
            <v>0</v>
          </cell>
          <cell r="J984">
            <v>0</v>
          </cell>
          <cell r="K984">
            <v>129.66</v>
          </cell>
          <cell r="L984">
            <v>129.66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0.76517658</v>
          </cell>
          <cell r="Y984">
            <v>1.8522351399999999</v>
          </cell>
          <cell r="Z984">
            <v>122.88</v>
          </cell>
          <cell r="AA984">
            <v>122.88</v>
          </cell>
          <cell r="AB984">
            <v>80.81</v>
          </cell>
          <cell r="AC984">
            <v>0</v>
          </cell>
          <cell r="AD984">
            <v>38.372235140000001</v>
          </cell>
          <cell r="AE984">
            <v>1.8522351399999999</v>
          </cell>
          <cell r="AF984">
            <v>0</v>
          </cell>
          <cell r="AG984">
            <v>36.520000000000003</v>
          </cell>
          <cell r="AH984">
            <v>0</v>
          </cell>
          <cell r="AI984">
            <v>31.227404899</v>
          </cell>
        </row>
        <row r="985">
          <cell r="C985" t="str">
            <v>1.187.3</v>
          </cell>
          <cell r="D985" t="str">
            <v>Экспертиза (ПИР)</v>
          </cell>
          <cell r="E985" t="str">
            <v>051-1003298</v>
          </cell>
          <cell r="F985" t="str">
            <v/>
          </cell>
          <cell r="G985" t="str">
            <v/>
          </cell>
          <cell r="H985" t="str">
            <v/>
          </cell>
          <cell r="I985">
            <v>0</v>
          </cell>
          <cell r="J985">
            <v>0</v>
          </cell>
          <cell r="K985">
            <v>3</v>
          </cell>
          <cell r="L985">
            <v>3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3.19</v>
          </cell>
          <cell r="AA985">
            <v>3.19</v>
          </cell>
          <cell r="AB985">
            <v>3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</row>
        <row r="986">
          <cell r="C986" t="str">
            <v>1.187.4</v>
          </cell>
          <cell r="D986" t="str">
            <v>Услуги Заказчика</v>
          </cell>
          <cell r="E986" t="str">
            <v>051-1003298</v>
          </cell>
          <cell r="F986" t="str">
            <v/>
          </cell>
          <cell r="G986" t="str">
            <v/>
          </cell>
          <cell r="H986" t="str">
            <v/>
          </cell>
          <cell r="I986">
            <v>0</v>
          </cell>
          <cell r="J986">
            <v>0</v>
          </cell>
          <cell r="K986">
            <v>5.0199999999999996</v>
          </cell>
          <cell r="L986">
            <v>5.0199999999999996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0.19178118999999999</v>
          </cell>
          <cell r="Z986">
            <v>4.5999999999999996</v>
          </cell>
          <cell r="AA986">
            <v>4.5999999999999996</v>
          </cell>
          <cell r="AB986">
            <v>0</v>
          </cell>
          <cell r="AC986">
            <v>0</v>
          </cell>
          <cell r="AD986">
            <v>0.19178118999999999</v>
          </cell>
          <cell r="AE986">
            <v>0.19178118999999999</v>
          </cell>
          <cell r="AF986">
            <v>0</v>
          </cell>
          <cell r="AG986">
            <v>0</v>
          </cell>
          <cell r="AH986">
            <v>0</v>
          </cell>
          <cell r="AI986">
            <v>4.1691563040000004</v>
          </cell>
        </row>
        <row r="987">
          <cell r="C987" t="str">
            <v>1.188</v>
          </cell>
          <cell r="D987" t="str">
            <v>УКПГ-7 с технологическими объектами и коммуникациями на горном отводе АГКМ</v>
          </cell>
          <cell r="E987" t="str">
            <v>051-1004001</v>
          </cell>
          <cell r="F987" t="str">
            <v/>
          </cell>
          <cell r="G987" t="str">
            <v/>
          </cell>
          <cell r="H987" t="str">
            <v>Добыча газа</v>
          </cell>
          <cell r="I987">
            <v>0</v>
          </cell>
          <cell r="J987">
            <v>0</v>
          </cell>
          <cell r="K987">
            <v>269.69</v>
          </cell>
          <cell r="L987">
            <v>269.69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64.723851870000004</v>
          </cell>
          <cell r="Y987">
            <v>81.800347220000006</v>
          </cell>
          <cell r="Z987">
            <v>248.87</v>
          </cell>
          <cell r="AA987">
            <v>248.87</v>
          </cell>
          <cell r="AB987">
            <v>163.12</v>
          </cell>
          <cell r="AC987">
            <v>0</v>
          </cell>
          <cell r="AD987">
            <v>81.800347220000006</v>
          </cell>
          <cell r="AE987">
            <v>81.800347220000006</v>
          </cell>
          <cell r="AF987">
            <v>0</v>
          </cell>
          <cell r="AG987">
            <v>0</v>
          </cell>
          <cell r="AH987">
            <v>0</v>
          </cell>
          <cell r="AI987">
            <v>32.868705437000003</v>
          </cell>
        </row>
        <row r="988">
          <cell r="C988" t="str">
            <v>1.188.1</v>
          </cell>
          <cell r="D988" t="str">
            <v>Прочие, всего</v>
          </cell>
          <cell r="E988" t="str">
            <v>051-1004001</v>
          </cell>
          <cell r="F988" t="str">
            <v/>
          </cell>
          <cell r="G988" t="str">
            <v/>
          </cell>
          <cell r="H988" t="str">
            <v/>
          </cell>
          <cell r="I988">
            <v>0</v>
          </cell>
          <cell r="J988">
            <v>0</v>
          </cell>
          <cell r="K988">
            <v>269.69</v>
          </cell>
          <cell r="L988">
            <v>269.69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64.723851870000004</v>
          </cell>
          <cell r="Y988">
            <v>81.800347220000006</v>
          </cell>
          <cell r="Z988">
            <v>248.87</v>
          </cell>
          <cell r="AA988">
            <v>248.87</v>
          </cell>
          <cell r="AB988">
            <v>163.12</v>
          </cell>
          <cell r="AC988">
            <v>0</v>
          </cell>
          <cell r="AD988">
            <v>81.800347220000006</v>
          </cell>
          <cell r="AE988">
            <v>81.800347220000006</v>
          </cell>
          <cell r="AF988">
            <v>0</v>
          </cell>
          <cell r="AG988">
            <v>0</v>
          </cell>
          <cell r="AH988">
            <v>0</v>
          </cell>
          <cell r="AI988">
            <v>32.868705437000003</v>
          </cell>
        </row>
        <row r="989">
          <cell r="C989" t="str">
            <v>1.188.2</v>
          </cell>
          <cell r="D989" t="str">
            <v>Проектные работы ПД/ПД, РД</v>
          </cell>
          <cell r="E989" t="str">
            <v>051-1004001</v>
          </cell>
          <cell r="F989" t="str">
            <v/>
          </cell>
          <cell r="G989" t="str">
            <v/>
          </cell>
          <cell r="H989" t="str">
            <v/>
          </cell>
          <cell r="I989">
            <v>0</v>
          </cell>
          <cell r="J989">
            <v>0</v>
          </cell>
          <cell r="K989">
            <v>204.51</v>
          </cell>
          <cell r="L989">
            <v>204.51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64.723851870000004</v>
          </cell>
          <cell r="Y989">
            <v>72.841148110000006</v>
          </cell>
          <cell r="Z989">
            <v>236.59080089</v>
          </cell>
          <cell r="AA989">
            <v>236.59080089</v>
          </cell>
          <cell r="AB989">
            <v>159.85</v>
          </cell>
          <cell r="AC989">
            <v>0</v>
          </cell>
          <cell r="AD989">
            <v>72.841148110000006</v>
          </cell>
          <cell r="AE989">
            <v>72.841148110000006</v>
          </cell>
          <cell r="AF989">
            <v>0</v>
          </cell>
          <cell r="AG989">
            <v>0</v>
          </cell>
          <cell r="AH989">
            <v>0</v>
          </cell>
          <cell r="AI989">
            <v>30.787819237000001</v>
          </cell>
        </row>
        <row r="990">
          <cell r="C990" t="str">
            <v>1.188.3</v>
          </cell>
          <cell r="D990" t="str">
            <v>Проектные работы (РД)</v>
          </cell>
          <cell r="E990" t="str">
            <v>051-1004001</v>
          </cell>
          <cell r="F990" t="str">
            <v/>
          </cell>
          <cell r="G990" t="str">
            <v/>
          </cell>
          <cell r="H990" t="str">
            <v/>
          </cell>
          <cell r="I990">
            <v>0</v>
          </cell>
          <cell r="J990">
            <v>0</v>
          </cell>
          <cell r="K990">
            <v>50</v>
          </cell>
          <cell r="L990">
            <v>50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</row>
        <row r="991">
          <cell r="C991" t="str">
            <v>1.188.4</v>
          </cell>
          <cell r="D991" t="str">
            <v>Экспертиза (ПИР)</v>
          </cell>
          <cell r="E991" t="str">
            <v>051-1004001</v>
          </cell>
          <cell r="F991" t="str">
            <v/>
          </cell>
          <cell r="G991" t="str">
            <v/>
          </cell>
          <cell r="H991" t="str">
            <v/>
          </cell>
          <cell r="I991">
            <v>0</v>
          </cell>
          <cell r="J991">
            <v>0</v>
          </cell>
          <cell r="K991">
            <v>5.27</v>
          </cell>
          <cell r="L991">
            <v>5.27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3.27</v>
          </cell>
          <cell r="AA991">
            <v>3.27</v>
          </cell>
          <cell r="AB991">
            <v>3.27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</row>
        <row r="992">
          <cell r="C992" t="str">
            <v>1.188.5</v>
          </cell>
          <cell r="D992" t="str">
            <v>Услуги Заказчика</v>
          </cell>
          <cell r="E992" t="str">
            <v>051-1004001</v>
          </cell>
          <cell r="F992" t="str">
            <v/>
          </cell>
          <cell r="G992" t="str">
            <v/>
          </cell>
          <cell r="H992" t="str">
            <v/>
          </cell>
          <cell r="I992">
            <v>0</v>
          </cell>
          <cell r="J992">
            <v>0</v>
          </cell>
          <cell r="K992">
            <v>9.91</v>
          </cell>
          <cell r="L992">
            <v>9.91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8.9591991100000001</v>
          </cell>
          <cell r="Z992">
            <v>9.0091991100000008</v>
          </cell>
          <cell r="AA992">
            <v>9.0091991100000008</v>
          </cell>
          <cell r="AB992">
            <v>0</v>
          </cell>
          <cell r="AC992">
            <v>0</v>
          </cell>
          <cell r="AD992">
            <v>8.9591991100000001</v>
          </cell>
          <cell r="AE992">
            <v>8.9591991100000001</v>
          </cell>
          <cell r="AF992">
            <v>0</v>
          </cell>
          <cell r="AG992">
            <v>0</v>
          </cell>
          <cell r="AH992">
            <v>0</v>
          </cell>
          <cell r="AI992">
            <v>99.445011711000006</v>
          </cell>
        </row>
        <row r="993">
          <cell r="C993" t="str">
            <v>1.189</v>
          </cell>
          <cell r="D993" t="str">
            <v>Реконструкция ДКС-3 Оренбургского НГКМ</v>
          </cell>
          <cell r="E993" t="str">
            <v>051-1004003</v>
          </cell>
          <cell r="F993" t="str">
            <v/>
          </cell>
          <cell r="G993" t="str">
            <v/>
          </cell>
          <cell r="H993" t="str">
            <v>Добыча газа</v>
          </cell>
          <cell r="I993">
            <v>0</v>
          </cell>
          <cell r="J993">
            <v>0</v>
          </cell>
          <cell r="K993">
            <v>44.63</v>
          </cell>
          <cell r="L993">
            <v>44.63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4.5</v>
          </cell>
          <cell r="Y993">
            <v>0</v>
          </cell>
          <cell r="Z993">
            <v>40.130000000000003</v>
          </cell>
          <cell r="AA993">
            <v>40.130000000000003</v>
          </cell>
          <cell r="AB993">
            <v>26.78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</row>
        <row r="994">
          <cell r="C994" t="str">
            <v>1.189.1</v>
          </cell>
          <cell r="D994" t="str">
            <v>Прочие, всего</v>
          </cell>
          <cell r="E994" t="str">
            <v>051-1004003</v>
          </cell>
          <cell r="F994" t="str">
            <v/>
          </cell>
          <cell r="G994" t="str">
            <v/>
          </cell>
          <cell r="H994" t="str">
            <v/>
          </cell>
          <cell r="I994">
            <v>0</v>
          </cell>
          <cell r="J994">
            <v>0</v>
          </cell>
          <cell r="K994">
            <v>44.63</v>
          </cell>
          <cell r="L994">
            <v>44.63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4.5</v>
          </cell>
          <cell r="Y994">
            <v>0</v>
          </cell>
          <cell r="Z994">
            <v>40.130000000000003</v>
          </cell>
          <cell r="AA994">
            <v>40.130000000000003</v>
          </cell>
          <cell r="AB994">
            <v>26.78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</row>
        <row r="995">
          <cell r="C995" t="str">
            <v>1.189.2</v>
          </cell>
          <cell r="D995" t="str">
            <v>Проектные работы ПД/ПД, РД</v>
          </cell>
          <cell r="E995" t="str">
            <v>051-1004003</v>
          </cell>
          <cell r="F995" t="str">
            <v/>
          </cell>
          <cell r="G995" t="str">
            <v/>
          </cell>
          <cell r="H995" t="str">
            <v/>
          </cell>
          <cell r="I995">
            <v>0</v>
          </cell>
          <cell r="J995">
            <v>0</v>
          </cell>
          <cell r="K995">
            <v>43</v>
          </cell>
          <cell r="L995">
            <v>43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4.5</v>
          </cell>
          <cell r="Y995">
            <v>0</v>
          </cell>
          <cell r="Z995">
            <v>39.53</v>
          </cell>
          <cell r="AA995">
            <v>39.53</v>
          </cell>
          <cell r="AB995">
            <v>26.78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</row>
        <row r="996">
          <cell r="C996" t="str">
            <v>1.189.3</v>
          </cell>
          <cell r="D996" t="str">
            <v>Услуги Заказчика</v>
          </cell>
          <cell r="E996" t="str">
            <v>051-1004003</v>
          </cell>
          <cell r="F996" t="str">
            <v/>
          </cell>
          <cell r="G996" t="str">
            <v/>
          </cell>
          <cell r="H996" t="str">
            <v/>
          </cell>
          <cell r="I996">
            <v>0</v>
          </cell>
          <cell r="J996">
            <v>0</v>
          </cell>
          <cell r="K996">
            <v>1.63</v>
          </cell>
          <cell r="L996">
            <v>1.63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0.6</v>
          </cell>
          <cell r="AA996">
            <v>0.6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</row>
        <row r="997">
          <cell r="C997" t="str">
            <v>1.190</v>
          </cell>
          <cell r="D997" t="str">
            <v>Обустройство туронской залежи Заполярного НГКМ на период ОПР</v>
          </cell>
          <cell r="E997" t="str">
            <v>051-1004010</v>
          </cell>
          <cell r="F997" t="str">
            <v/>
          </cell>
          <cell r="G997" t="str">
            <v/>
          </cell>
          <cell r="H997" t="str">
            <v>Добыча газа</v>
          </cell>
          <cell r="I997">
            <v>0</v>
          </cell>
          <cell r="J997">
            <v>0</v>
          </cell>
          <cell r="K997">
            <v>8.42</v>
          </cell>
          <cell r="L997">
            <v>8.42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24.582840260000001</v>
          </cell>
          <cell r="Z997">
            <v>43.24</v>
          </cell>
          <cell r="AA997">
            <v>43.24</v>
          </cell>
          <cell r="AB997">
            <v>3.8</v>
          </cell>
          <cell r="AC997">
            <v>0</v>
          </cell>
          <cell r="AD997">
            <v>26.57284026</v>
          </cell>
          <cell r="AE997">
            <v>24.582840260000001</v>
          </cell>
          <cell r="AF997">
            <v>0</v>
          </cell>
          <cell r="AG997">
            <v>1.99</v>
          </cell>
          <cell r="AH997">
            <v>0</v>
          </cell>
          <cell r="AI997">
            <v>61.454302173999999</v>
          </cell>
        </row>
        <row r="998">
          <cell r="C998" t="str">
            <v>1.190.1</v>
          </cell>
          <cell r="D998" t="str">
            <v>Прочие, всего</v>
          </cell>
          <cell r="E998" t="str">
            <v>051-1004010</v>
          </cell>
          <cell r="F998" t="str">
            <v/>
          </cell>
          <cell r="G998" t="str">
            <v/>
          </cell>
          <cell r="H998" t="str">
            <v/>
          </cell>
          <cell r="I998">
            <v>0</v>
          </cell>
          <cell r="J998">
            <v>0</v>
          </cell>
          <cell r="K998">
            <v>8.42</v>
          </cell>
          <cell r="L998">
            <v>8.42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24.582840260000001</v>
          </cell>
          <cell r="Z998">
            <v>43.24</v>
          </cell>
          <cell r="AA998">
            <v>43.24</v>
          </cell>
          <cell r="AB998">
            <v>3.8</v>
          </cell>
          <cell r="AC998">
            <v>0</v>
          </cell>
          <cell r="AD998">
            <v>26.57284026</v>
          </cell>
          <cell r="AE998">
            <v>24.582840260000001</v>
          </cell>
          <cell r="AF998">
            <v>0</v>
          </cell>
          <cell r="AG998">
            <v>1.99</v>
          </cell>
          <cell r="AH998">
            <v>0</v>
          </cell>
          <cell r="AI998">
            <v>61.454302173999999</v>
          </cell>
        </row>
        <row r="999">
          <cell r="C999" t="str">
            <v>1.190.2</v>
          </cell>
          <cell r="D999" t="str">
            <v>Проектные работы ПД/ПД, РД</v>
          </cell>
          <cell r="E999" t="str">
            <v>051-1004010</v>
          </cell>
          <cell r="F999" t="str">
            <v/>
          </cell>
          <cell r="G999" t="str">
            <v/>
          </cell>
          <cell r="H999" t="str">
            <v/>
          </cell>
          <cell r="I999">
            <v>0</v>
          </cell>
          <cell r="J999">
            <v>0</v>
          </cell>
          <cell r="K999">
            <v>4.3099999999999996</v>
          </cell>
          <cell r="L999">
            <v>4.3099999999999996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22.705836619999999</v>
          </cell>
          <cell r="Z999">
            <v>37.409999999999997</v>
          </cell>
          <cell r="AA999">
            <v>37.409999999999997</v>
          </cell>
          <cell r="AB999">
            <v>0</v>
          </cell>
          <cell r="AC999">
            <v>0</v>
          </cell>
          <cell r="AD999">
            <v>24.695836620000001</v>
          </cell>
          <cell r="AE999">
            <v>22.705836619999999</v>
          </cell>
          <cell r="AF999">
            <v>0</v>
          </cell>
          <cell r="AG999">
            <v>1.99</v>
          </cell>
          <cell r="AH999">
            <v>0</v>
          </cell>
          <cell r="AI999">
            <v>66.013997915000004</v>
          </cell>
        </row>
        <row r="1000">
          <cell r="C1000" t="str">
            <v>1.190.3</v>
          </cell>
          <cell r="D1000" t="str">
            <v>Экспертиза (ПИР)</v>
          </cell>
          <cell r="E1000" t="str">
            <v>051-1004010</v>
          </cell>
          <cell r="F1000" t="str">
            <v/>
          </cell>
          <cell r="G1000" t="str">
            <v/>
          </cell>
          <cell r="H1000" t="str">
            <v/>
          </cell>
          <cell r="I1000">
            <v>0</v>
          </cell>
          <cell r="J1000">
            <v>0</v>
          </cell>
          <cell r="K1000">
            <v>3.8</v>
          </cell>
          <cell r="L1000">
            <v>3.8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3.8</v>
          </cell>
          <cell r="AA1000">
            <v>3.8</v>
          </cell>
          <cell r="AB1000">
            <v>3.8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</row>
        <row r="1001">
          <cell r="C1001" t="str">
            <v>1.190.4</v>
          </cell>
          <cell r="D1001" t="str">
            <v>Услуги Заказчика</v>
          </cell>
          <cell r="E1001" t="str">
            <v>051-1004010</v>
          </cell>
          <cell r="F1001" t="str">
            <v/>
          </cell>
          <cell r="G1001" t="str">
            <v/>
          </cell>
          <cell r="H1001" t="str">
            <v/>
          </cell>
          <cell r="I1001">
            <v>0</v>
          </cell>
          <cell r="J1001">
            <v>0</v>
          </cell>
          <cell r="K1001">
            <v>0.31</v>
          </cell>
          <cell r="L1001">
            <v>0.31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1.8770036400000001</v>
          </cell>
          <cell r="Z1001">
            <v>2.0299999999999998</v>
          </cell>
          <cell r="AA1001">
            <v>2.0299999999999998</v>
          </cell>
          <cell r="AB1001">
            <v>0</v>
          </cell>
          <cell r="AC1001">
            <v>0</v>
          </cell>
          <cell r="AD1001">
            <v>1.8770036400000001</v>
          </cell>
          <cell r="AE1001">
            <v>1.8770036400000001</v>
          </cell>
          <cell r="AF1001">
            <v>0</v>
          </cell>
          <cell r="AG1001">
            <v>0</v>
          </cell>
          <cell r="AH1001">
            <v>0</v>
          </cell>
          <cell r="AI1001">
            <v>92.463233497999994</v>
          </cell>
        </row>
        <row r="1002">
          <cell r="C1002" t="str">
            <v>1.191</v>
          </cell>
          <cell r="D1002" t="str">
            <v>Техническое перевооружение газовой скважины № 514 ГКП-5 Уренгойского НГКМ. Оснащение концентрической лифтовой колонной</v>
          </cell>
          <cell r="E1002" t="str">
            <v>051-1004015</v>
          </cell>
          <cell r="F1002" t="str">
            <v/>
          </cell>
          <cell r="G1002" t="str">
            <v/>
          </cell>
          <cell r="H1002" t="str">
            <v>Добыча газа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0.63586673999999999</v>
          </cell>
          <cell r="Z1002">
            <v>0.67</v>
          </cell>
          <cell r="AA1002">
            <v>0.67</v>
          </cell>
          <cell r="AB1002">
            <v>0</v>
          </cell>
          <cell r="AC1002">
            <v>0</v>
          </cell>
          <cell r="AD1002">
            <v>0.63586673999999999</v>
          </cell>
          <cell r="AE1002">
            <v>0.63586673999999999</v>
          </cell>
          <cell r="AF1002">
            <v>0</v>
          </cell>
          <cell r="AG1002">
            <v>0</v>
          </cell>
          <cell r="AH1002">
            <v>0</v>
          </cell>
          <cell r="AI1002">
            <v>94.905483582000002</v>
          </cell>
        </row>
        <row r="1003">
          <cell r="C1003" t="str">
            <v>1.191.1</v>
          </cell>
          <cell r="D1003" t="str">
            <v>Прочие, всего</v>
          </cell>
          <cell r="E1003" t="str">
            <v>051-1004015</v>
          </cell>
          <cell r="F1003" t="str">
            <v/>
          </cell>
          <cell r="G1003" t="str">
            <v/>
          </cell>
          <cell r="H1003" t="str">
            <v/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0.63586673999999999</v>
          </cell>
          <cell r="Z1003">
            <v>0.67</v>
          </cell>
          <cell r="AA1003">
            <v>0.67</v>
          </cell>
          <cell r="AB1003">
            <v>0</v>
          </cell>
          <cell r="AC1003">
            <v>0</v>
          </cell>
          <cell r="AD1003">
            <v>0.63586673999999999</v>
          </cell>
          <cell r="AE1003">
            <v>0.63586673999999999</v>
          </cell>
          <cell r="AF1003">
            <v>0</v>
          </cell>
          <cell r="AG1003">
            <v>0</v>
          </cell>
          <cell r="AH1003">
            <v>0</v>
          </cell>
          <cell r="AI1003">
            <v>94.905483582000002</v>
          </cell>
        </row>
        <row r="1004">
          <cell r="C1004" t="str">
            <v>1.191.2</v>
          </cell>
          <cell r="D1004" t="str">
            <v>Проектные работы ПД/ПД, РД</v>
          </cell>
          <cell r="E1004" t="str">
            <v>051-1004015</v>
          </cell>
          <cell r="F1004" t="str">
            <v/>
          </cell>
          <cell r="G1004" t="str">
            <v/>
          </cell>
          <cell r="H1004" t="str">
            <v/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0.62451197999999997</v>
          </cell>
          <cell r="Z1004">
            <v>0.66</v>
          </cell>
          <cell r="AA1004">
            <v>0.66</v>
          </cell>
          <cell r="AB1004">
            <v>0</v>
          </cell>
          <cell r="AC1004">
            <v>0</v>
          </cell>
          <cell r="AD1004">
            <v>0.62451197999999997</v>
          </cell>
          <cell r="AE1004">
            <v>0.62451197999999997</v>
          </cell>
          <cell r="AF1004">
            <v>0</v>
          </cell>
          <cell r="AG1004">
            <v>0</v>
          </cell>
          <cell r="AH1004">
            <v>0</v>
          </cell>
          <cell r="AI1004">
            <v>94.623027273000005</v>
          </cell>
        </row>
        <row r="1005">
          <cell r="C1005" t="str">
            <v>1.191.3</v>
          </cell>
          <cell r="D1005" t="str">
            <v>Услуги Заказчика</v>
          </cell>
          <cell r="E1005" t="str">
            <v>051-1004015</v>
          </cell>
          <cell r="F1005" t="str">
            <v/>
          </cell>
          <cell r="G1005" t="str">
            <v/>
          </cell>
          <cell r="H1005" t="str">
            <v/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1.135476E-2</v>
          </cell>
          <cell r="Z1005">
            <v>0.01</v>
          </cell>
          <cell r="AA1005">
            <v>0.01</v>
          </cell>
          <cell r="AB1005">
            <v>0</v>
          </cell>
          <cell r="AC1005">
            <v>0</v>
          </cell>
          <cell r="AD1005">
            <v>1.135476E-2</v>
          </cell>
          <cell r="AE1005">
            <v>1.135476E-2</v>
          </cell>
          <cell r="AF1005">
            <v>0</v>
          </cell>
          <cell r="AG1005">
            <v>0</v>
          </cell>
          <cell r="AH1005">
            <v>0</v>
          </cell>
          <cell r="AI1005">
            <v>113.5476</v>
          </cell>
        </row>
        <row r="1006">
          <cell r="C1006" t="str">
            <v>1.192</v>
          </cell>
          <cell r="D1006" t="str">
            <v>Реконструкция ГРС-2 Саранска Республики Мордовия</v>
          </cell>
          <cell r="E1006" t="str">
            <v>051-1004016</v>
          </cell>
          <cell r="F1006" t="str">
            <v/>
          </cell>
          <cell r="G1006" t="str">
            <v/>
          </cell>
          <cell r="H1006" t="str">
            <v>Транспорт газа</v>
          </cell>
          <cell r="I1006">
            <v>0</v>
          </cell>
          <cell r="J1006">
            <v>0</v>
          </cell>
          <cell r="K1006">
            <v>4.75</v>
          </cell>
          <cell r="L1006">
            <v>4.75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1.4293695200000001</v>
          </cell>
          <cell r="Z1006">
            <v>4.53</v>
          </cell>
          <cell r="AA1006">
            <v>4.53</v>
          </cell>
          <cell r="AB1006">
            <v>3.1</v>
          </cell>
          <cell r="AC1006">
            <v>0</v>
          </cell>
          <cell r="AD1006">
            <v>1.4293695200000001</v>
          </cell>
          <cell r="AE1006">
            <v>1.4293695200000001</v>
          </cell>
          <cell r="AF1006">
            <v>0</v>
          </cell>
          <cell r="AG1006">
            <v>0</v>
          </cell>
          <cell r="AH1006">
            <v>0</v>
          </cell>
          <cell r="AI1006">
            <v>31.553411038</v>
          </cell>
        </row>
        <row r="1007">
          <cell r="C1007" t="str">
            <v>1.192.1</v>
          </cell>
          <cell r="D1007" t="str">
            <v>Прочие, всего</v>
          </cell>
          <cell r="E1007" t="str">
            <v>051-1004016</v>
          </cell>
          <cell r="F1007" t="str">
            <v/>
          </cell>
          <cell r="G1007" t="str">
            <v/>
          </cell>
          <cell r="H1007" t="str">
            <v/>
          </cell>
          <cell r="I1007">
            <v>0</v>
          </cell>
          <cell r="J1007">
            <v>0</v>
          </cell>
          <cell r="K1007">
            <v>4.75</v>
          </cell>
          <cell r="L1007">
            <v>4.75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1.4293695200000001</v>
          </cell>
          <cell r="Z1007">
            <v>4.53</v>
          </cell>
          <cell r="AA1007">
            <v>4.53</v>
          </cell>
          <cell r="AB1007">
            <v>3.1</v>
          </cell>
          <cell r="AC1007">
            <v>0</v>
          </cell>
          <cell r="AD1007">
            <v>1.4293695200000001</v>
          </cell>
          <cell r="AE1007">
            <v>1.4293695200000001</v>
          </cell>
          <cell r="AF1007">
            <v>0</v>
          </cell>
          <cell r="AG1007">
            <v>0</v>
          </cell>
          <cell r="AH1007">
            <v>0</v>
          </cell>
          <cell r="AI1007">
            <v>31.553411038</v>
          </cell>
        </row>
        <row r="1008">
          <cell r="C1008" t="str">
            <v>1.192.2</v>
          </cell>
          <cell r="D1008" t="str">
            <v>Проектные работы ПД/ПД, РД</v>
          </cell>
          <cell r="E1008" t="str">
            <v>051-1004016</v>
          </cell>
          <cell r="F1008" t="str">
            <v/>
          </cell>
          <cell r="G1008" t="str">
            <v/>
          </cell>
          <cell r="H1008" t="str">
            <v/>
          </cell>
          <cell r="I1008">
            <v>0</v>
          </cell>
          <cell r="J1008">
            <v>0</v>
          </cell>
          <cell r="K1008">
            <v>1.48</v>
          </cell>
          <cell r="L1008">
            <v>1.48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1.34940478</v>
          </cell>
          <cell r="Z1008">
            <v>1.35</v>
          </cell>
          <cell r="AA1008">
            <v>1.35</v>
          </cell>
          <cell r="AB1008">
            <v>0</v>
          </cell>
          <cell r="AC1008">
            <v>0</v>
          </cell>
          <cell r="AD1008">
            <v>1.34940478</v>
          </cell>
          <cell r="AE1008">
            <v>1.34940478</v>
          </cell>
          <cell r="AF1008">
            <v>0</v>
          </cell>
          <cell r="AG1008">
            <v>0</v>
          </cell>
          <cell r="AH1008">
            <v>0</v>
          </cell>
          <cell r="AI1008">
            <v>99.955909629999994</v>
          </cell>
        </row>
        <row r="1009">
          <cell r="C1009" t="str">
            <v>1.192.3</v>
          </cell>
          <cell r="D1009" t="str">
            <v>Экспертиза (ПИР)</v>
          </cell>
          <cell r="E1009" t="str">
            <v>051-1004016</v>
          </cell>
          <cell r="F1009" t="str">
            <v/>
          </cell>
          <cell r="G1009" t="str">
            <v/>
          </cell>
          <cell r="H1009" t="str">
            <v/>
          </cell>
          <cell r="I1009">
            <v>0</v>
          </cell>
          <cell r="J1009">
            <v>0</v>
          </cell>
          <cell r="K1009">
            <v>3.1</v>
          </cell>
          <cell r="L1009">
            <v>3.1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3.1</v>
          </cell>
          <cell r="AA1009">
            <v>3.1</v>
          </cell>
          <cell r="AB1009">
            <v>3.1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</row>
        <row r="1010">
          <cell r="C1010" t="str">
            <v>1.192.4</v>
          </cell>
          <cell r="D1010" t="str">
            <v>Услуги Заказчика</v>
          </cell>
          <cell r="E1010" t="str">
            <v>051-1004016</v>
          </cell>
          <cell r="F1010" t="str">
            <v/>
          </cell>
          <cell r="G1010" t="str">
            <v/>
          </cell>
          <cell r="H1010" t="str">
            <v/>
          </cell>
          <cell r="I1010">
            <v>0</v>
          </cell>
          <cell r="J1010">
            <v>0</v>
          </cell>
          <cell r="K1010">
            <v>0.17</v>
          </cell>
          <cell r="L1010">
            <v>0.17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7.9964740000000006E-2</v>
          </cell>
          <cell r="Z1010">
            <v>0.08</v>
          </cell>
          <cell r="AA1010">
            <v>0.08</v>
          </cell>
          <cell r="AB1010">
            <v>0</v>
          </cell>
          <cell r="AC1010">
            <v>0</v>
          </cell>
          <cell r="AD1010">
            <v>7.9964740000000006E-2</v>
          </cell>
          <cell r="AE1010">
            <v>7.9964740000000006E-2</v>
          </cell>
          <cell r="AF1010">
            <v>0</v>
          </cell>
          <cell r="AG1010">
            <v>0</v>
          </cell>
          <cell r="AH1010">
            <v>0</v>
          </cell>
          <cell r="AI1010">
            <v>99.955924999999993</v>
          </cell>
        </row>
        <row r="1011">
          <cell r="C1011" t="str">
            <v>1.193</v>
          </cell>
          <cell r="D1011" t="str">
            <v>Реконструкция действующих и строительство новых объектов водорассольного комплекса, водозабора и сброса рассола в Балтийское море Калининградского ПХГ до проектного активного объема 800 млн. куб.м.</v>
          </cell>
          <cell r="E1011" t="str">
            <v>051-1004018</v>
          </cell>
          <cell r="F1011" t="str">
            <v/>
          </cell>
          <cell r="G1011" t="str">
            <v>ПИР будущих лет</v>
          </cell>
          <cell r="H1011" t="str">
            <v>ПХГ</v>
          </cell>
          <cell r="I1011">
            <v>0</v>
          </cell>
          <cell r="J1011">
            <v>0</v>
          </cell>
          <cell r="K1011">
            <v>69.77</v>
          </cell>
          <cell r="L1011">
            <v>69.77</v>
          </cell>
          <cell r="M1011">
            <v>28.518135569999998</v>
          </cell>
          <cell r="N1011">
            <v>40.874495584999998</v>
          </cell>
          <cell r="O1011">
            <v>40.874495584999998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2.26762548</v>
          </cell>
          <cell r="Y1011">
            <v>33.089557589999998</v>
          </cell>
          <cell r="Z1011">
            <v>106.45</v>
          </cell>
          <cell r="AA1011">
            <v>106.45</v>
          </cell>
          <cell r="AB1011">
            <v>42.46</v>
          </cell>
          <cell r="AC1011">
            <v>0</v>
          </cell>
          <cell r="AD1011">
            <v>88.388908180000001</v>
          </cell>
          <cell r="AE1011">
            <v>33.089557589999998</v>
          </cell>
          <cell r="AF1011">
            <v>22.43935059</v>
          </cell>
          <cell r="AG1011">
            <v>32.86</v>
          </cell>
          <cell r="AH1011">
            <v>0</v>
          </cell>
          <cell r="AI1011">
            <v>83.033262734000004</v>
          </cell>
        </row>
        <row r="1012">
          <cell r="C1012" t="str">
            <v>1.193.1</v>
          </cell>
          <cell r="D1012" t="str">
            <v>Прочие, всего</v>
          </cell>
          <cell r="E1012" t="str">
            <v>051-1004018</v>
          </cell>
          <cell r="F1012" t="str">
            <v/>
          </cell>
          <cell r="G1012" t="str">
            <v/>
          </cell>
          <cell r="H1012" t="str">
            <v/>
          </cell>
          <cell r="I1012">
            <v>0</v>
          </cell>
          <cell r="J1012">
            <v>0</v>
          </cell>
          <cell r="K1012">
            <v>69.77</v>
          </cell>
          <cell r="L1012">
            <v>69.77</v>
          </cell>
          <cell r="M1012">
            <v>28.518135569999998</v>
          </cell>
          <cell r="N1012">
            <v>40.874495584999998</v>
          </cell>
          <cell r="O1012">
            <v>40.874495584999998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2.26762548</v>
          </cell>
          <cell r="Y1012">
            <v>33.089557589999998</v>
          </cell>
          <cell r="Z1012">
            <v>106.45</v>
          </cell>
          <cell r="AA1012">
            <v>106.45</v>
          </cell>
          <cell r="AB1012">
            <v>42.46</v>
          </cell>
          <cell r="AC1012">
            <v>0</v>
          </cell>
          <cell r="AD1012">
            <v>88.388908180000001</v>
          </cell>
          <cell r="AE1012">
            <v>33.089557589999998</v>
          </cell>
          <cell r="AF1012">
            <v>22.43935059</v>
          </cell>
          <cell r="AG1012">
            <v>32.86</v>
          </cell>
          <cell r="AH1012">
            <v>0</v>
          </cell>
          <cell r="AI1012">
            <v>83.033262734000004</v>
          </cell>
        </row>
        <row r="1013">
          <cell r="C1013" t="str">
            <v>1.193.2</v>
          </cell>
          <cell r="D1013" t="str">
            <v>Проектные работы ПД/ПД, РД</v>
          </cell>
          <cell r="E1013" t="str">
            <v>051-1004018</v>
          </cell>
          <cell r="F1013" t="str">
            <v/>
          </cell>
          <cell r="G1013" t="str">
            <v/>
          </cell>
          <cell r="H1013" t="str">
            <v/>
          </cell>
          <cell r="I1013">
            <v>0</v>
          </cell>
          <cell r="J1013">
            <v>0</v>
          </cell>
          <cell r="K1013">
            <v>65.73</v>
          </cell>
          <cell r="L1013">
            <v>65.73</v>
          </cell>
          <cell r="M1013">
            <v>27.267795069999998</v>
          </cell>
          <cell r="N1013">
            <v>41.484550540000001</v>
          </cell>
          <cell r="O1013">
            <v>41.484550540000001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29.940666849999999</v>
          </cell>
          <cell r="Z1013">
            <v>100.51</v>
          </cell>
          <cell r="AA1013">
            <v>100.51</v>
          </cell>
          <cell r="AB1013">
            <v>40.96</v>
          </cell>
          <cell r="AC1013">
            <v>0</v>
          </cell>
          <cell r="AD1013">
            <v>85.240017440000003</v>
          </cell>
          <cell r="AE1013">
            <v>29.940666849999999</v>
          </cell>
          <cell r="AF1013">
            <v>22.43935059</v>
          </cell>
          <cell r="AG1013">
            <v>32.86</v>
          </cell>
          <cell r="AH1013">
            <v>0</v>
          </cell>
          <cell r="AI1013">
            <v>84.807499194000002</v>
          </cell>
        </row>
        <row r="1014">
          <cell r="C1014" t="str">
            <v>1.193.3</v>
          </cell>
          <cell r="D1014" t="str">
            <v>Экспертиза (ПИР)</v>
          </cell>
          <cell r="E1014" t="str">
            <v>051-1004018</v>
          </cell>
          <cell r="F1014" t="str">
            <v/>
          </cell>
          <cell r="G1014" t="str">
            <v/>
          </cell>
          <cell r="H1014" t="str">
            <v/>
          </cell>
          <cell r="I1014">
            <v>0</v>
          </cell>
          <cell r="J1014">
            <v>0</v>
          </cell>
          <cell r="K1014">
            <v>1.5</v>
          </cell>
          <cell r="L1014">
            <v>1.5</v>
          </cell>
          <cell r="M1014">
            <v>1.2503405000000001</v>
          </cell>
          <cell r="N1014">
            <v>83.356033332999999</v>
          </cell>
          <cell r="O1014">
            <v>83.356033332999999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2.26762548</v>
          </cell>
          <cell r="Y1014">
            <v>0</v>
          </cell>
          <cell r="Z1014">
            <v>1.5</v>
          </cell>
          <cell r="AA1014">
            <v>1.5</v>
          </cell>
          <cell r="AB1014">
            <v>1.5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</row>
        <row r="1015">
          <cell r="C1015" t="str">
            <v>1.193.4</v>
          </cell>
          <cell r="D1015" t="str">
            <v>Услуги Заказчика</v>
          </cell>
          <cell r="E1015" t="str">
            <v>051-1004018</v>
          </cell>
          <cell r="F1015" t="str">
            <v/>
          </cell>
          <cell r="G1015" t="str">
            <v/>
          </cell>
          <cell r="H1015" t="str">
            <v/>
          </cell>
          <cell r="I1015">
            <v>0</v>
          </cell>
          <cell r="J1015">
            <v>0</v>
          </cell>
          <cell r="K1015">
            <v>2.54</v>
          </cell>
          <cell r="L1015">
            <v>2.54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3.1488907400000001</v>
          </cell>
          <cell r="Z1015">
            <v>4.4400000000000004</v>
          </cell>
          <cell r="AA1015">
            <v>4.4400000000000004</v>
          </cell>
          <cell r="AB1015">
            <v>0</v>
          </cell>
          <cell r="AC1015">
            <v>0</v>
          </cell>
          <cell r="AD1015">
            <v>3.1488907400000001</v>
          </cell>
          <cell r="AE1015">
            <v>3.1488907400000001</v>
          </cell>
          <cell r="AF1015">
            <v>0</v>
          </cell>
          <cell r="AG1015">
            <v>0</v>
          </cell>
          <cell r="AH1015">
            <v>0</v>
          </cell>
          <cell r="AI1015">
            <v>70.920962613</v>
          </cell>
        </row>
        <row r="1016">
          <cell r="C1016" t="str">
            <v>1.194</v>
          </cell>
          <cell r="D1016" t="str">
            <v>Реконструкция газосборной сети с применением МКУ и объединением УКПГ Ямбургского НГКМ</v>
          </cell>
          <cell r="E1016" t="str">
            <v>051-1004023</v>
          </cell>
          <cell r="F1016" t="str">
            <v/>
          </cell>
          <cell r="G1016" t="str">
            <v/>
          </cell>
          <cell r="H1016" t="str">
            <v>Добыча газа</v>
          </cell>
          <cell r="I1016">
            <v>0</v>
          </cell>
          <cell r="J1016">
            <v>0</v>
          </cell>
          <cell r="K1016">
            <v>382.76</v>
          </cell>
          <cell r="L1016">
            <v>382.76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174.11993079999999</v>
          </cell>
          <cell r="Z1016">
            <v>455.61000001000002</v>
          </cell>
          <cell r="AA1016">
            <v>455.61000001000002</v>
          </cell>
          <cell r="AB1016">
            <v>6</v>
          </cell>
          <cell r="AC1016">
            <v>0</v>
          </cell>
          <cell r="AD1016">
            <v>174.11993079999999</v>
          </cell>
          <cell r="AE1016">
            <v>174.11993079999999</v>
          </cell>
          <cell r="AF1016">
            <v>0</v>
          </cell>
          <cell r="AG1016">
            <v>0</v>
          </cell>
          <cell r="AH1016">
            <v>0</v>
          </cell>
          <cell r="AI1016">
            <v>38.216880840000002</v>
          </cell>
        </row>
        <row r="1017">
          <cell r="C1017" t="str">
            <v>1.194.1</v>
          </cell>
          <cell r="D1017" t="str">
            <v>Прочие, всего</v>
          </cell>
          <cell r="E1017" t="str">
            <v>051-1004023</v>
          </cell>
          <cell r="F1017" t="str">
            <v/>
          </cell>
          <cell r="G1017" t="str">
            <v/>
          </cell>
          <cell r="H1017" t="str">
            <v/>
          </cell>
          <cell r="I1017">
            <v>0</v>
          </cell>
          <cell r="J1017">
            <v>0</v>
          </cell>
          <cell r="K1017">
            <v>382.76</v>
          </cell>
          <cell r="L1017">
            <v>382.76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174.11993079999999</v>
          </cell>
          <cell r="Z1017">
            <v>455.61000001000002</v>
          </cell>
          <cell r="AA1017">
            <v>455.61000001000002</v>
          </cell>
          <cell r="AB1017">
            <v>6</v>
          </cell>
          <cell r="AC1017">
            <v>0</v>
          </cell>
          <cell r="AD1017">
            <v>174.11993079999999</v>
          </cell>
          <cell r="AE1017">
            <v>174.11993079999999</v>
          </cell>
          <cell r="AF1017">
            <v>0</v>
          </cell>
          <cell r="AG1017">
            <v>0</v>
          </cell>
          <cell r="AH1017">
            <v>0</v>
          </cell>
          <cell r="AI1017">
            <v>38.216880840000002</v>
          </cell>
        </row>
        <row r="1018">
          <cell r="C1018" t="str">
            <v>1.194.2</v>
          </cell>
          <cell r="D1018" t="str">
            <v>Проектные работы ПД/ПД, РД</v>
          </cell>
          <cell r="E1018" t="str">
            <v>051-1004023</v>
          </cell>
          <cell r="F1018" t="str">
            <v/>
          </cell>
          <cell r="G1018" t="str">
            <v/>
          </cell>
          <cell r="H1018" t="str">
            <v/>
          </cell>
          <cell r="I1018">
            <v>0</v>
          </cell>
          <cell r="J1018">
            <v>0</v>
          </cell>
          <cell r="K1018">
            <v>162.82</v>
          </cell>
          <cell r="L1018">
            <v>162.82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162.82987735</v>
          </cell>
          <cell r="Z1018">
            <v>433.79664148000001</v>
          </cell>
          <cell r="AA1018">
            <v>433.79664148000001</v>
          </cell>
          <cell r="AB1018">
            <v>0</v>
          </cell>
          <cell r="AC1018">
            <v>0</v>
          </cell>
          <cell r="AD1018">
            <v>162.82987735</v>
          </cell>
          <cell r="AE1018">
            <v>162.82987735</v>
          </cell>
          <cell r="AF1018">
            <v>0</v>
          </cell>
          <cell r="AG1018">
            <v>0</v>
          </cell>
          <cell r="AH1018">
            <v>0</v>
          </cell>
          <cell r="AI1018">
            <v>37.535993085000001</v>
          </cell>
        </row>
        <row r="1019">
          <cell r="C1019" t="str">
            <v>1.194.3</v>
          </cell>
          <cell r="D1019" t="str">
            <v>Проектные работы (РД)</v>
          </cell>
          <cell r="E1019" t="str">
            <v>051-1004023</v>
          </cell>
          <cell r="F1019" t="str">
            <v/>
          </cell>
          <cell r="G1019" t="str">
            <v/>
          </cell>
          <cell r="H1019" t="str">
            <v/>
          </cell>
          <cell r="I1019">
            <v>0</v>
          </cell>
          <cell r="J1019">
            <v>0</v>
          </cell>
          <cell r="K1019">
            <v>200</v>
          </cell>
          <cell r="L1019">
            <v>200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0.30669491999999998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0.30669491999999998</v>
          </cell>
          <cell r="AE1019">
            <v>0.30669491999999998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</row>
        <row r="1020">
          <cell r="C1020" t="str">
            <v>1.194.4</v>
          </cell>
          <cell r="D1020" t="str">
            <v>Экспертиза (ПИР)</v>
          </cell>
          <cell r="E1020" t="str">
            <v>051-1004023</v>
          </cell>
          <cell r="F1020" t="str">
            <v/>
          </cell>
          <cell r="G1020" t="str">
            <v/>
          </cell>
          <cell r="H1020" t="str">
            <v/>
          </cell>
          <cell r="I1020">
            <v>0</v>
          </cell>
          <cell r="J1020">
            <v>0</v>
          </cell>
          <cell r="K1020">
            <v>6</v>
          </cell>
          <cell r="L1020">
            <v>6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6</v>
          </cell>
          <cell r="AA1020">
            <v>6</v>
          </cell>
          <cell r="AB1020">
            <v>6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</row>
        <row r="1021">
          <cell r="C1021" t="str">
            <v>1.194.5</v>
          </cell>
          <cell r="D1021" t="str">
            <v>Услуги Заказчика</v>
          </cell>
          <cell r="E1021" t="str">
            <v>051-1004023</v>
          </cell>
          <cell r="F1021" t="str">
            <v/>
          </cell>
          <cell r="G1021" t="str">
            <v/>
          </cell>
          <cell r="H1021" t="str">
            <v/>
          </cell>
          <cell r="I1021">
            <v>0</v>
          </cell>
          <cell r="J1021">
            <v>0</v>
          </cell>
          <cell r="K1021">
            <v>13.94</v>
          </cell>
          <cell r="L1021">
            <v>13.94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10.98335853</v>
          </cell>
          <cell r="Z1021">
            <v>15.81335853</v>
          </cell>
          <cell r="AA1021">
            <v>15.81335853</v>
          </cell>
          <cell r="AB1021">
            <v>0</v>
          </cell>
          <cell r="AC1021">
            <v>0</v>
          </cell>
          <cell r="AD1021">
            <v>10.98335853</v>
          </cell>
          <cell r="AE1021">
            <v>10.98335853</v>
          </cell>
          <cell r="AF1021">
            <v>0</v>
          </cell>
          <cell r="AG1021">
            <v>0</v>
          </cell>
          <cell r="AH1021">
            <v>0</v>
          </cell>
          <cell r="AI1021">
            <v>69.456203810999995</v>
          </cell>
        </row>
        <row r="1022">
          <cell r="C1022" t="str">
            <v>1.195</v>
          </cell>
          <cell r="D1022" t="str">
            <v>Общежитие на 156 мест на ВЖК УКПГ-9 Харвутинской площади Ямбургского НГКМ</v>
          </cell>
          <cell r="E1022" t="str">
            <v>051-1004026</v>
          </cell>
          <cell r="F1022" t="str">
            <v/>
          </cell>
          <cell r="G1022" t="str">
            <v/>
          </cell>
          <cell r="H1022" t="str">
            <v>Добыча газа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11.09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</row>
        <row r="1023">
          <cell r="C1023" t="str">
            <v>1.195.1</v>
          </cell>
          <cell r="D1023" t="str">
            <v>Прочие, всего</v>
          </cell>
          <cell r="E1023" t="str">
            <v>051-1004026</v>
          </cell>
          <cell r="F1023" t="str">
            <v/>
          </cell>
          <cell r="G1023" t="str">
            <v/>
          </cell>
          <cell r="H1023" t="str">
            <v/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11.09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</row>
        <row r="1024">
          <cell r="C1024" t="str">
            <v>1.195.2</v>
          </cell>
          <cell r="D1024" t="str">
            <v>Проектные работы ПД/ПД, РД</v>
          </cell>
          <cell r="E1024" t="str">
            <v>051-1004026</v>
          </cell>
          <cell r="F1024" t="str">
            <v/>
          </cell>
          <cell r="G1024" t="str">
            <v/>
          </cell>
          <cell r="H1024" t="str">
            <v/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11.09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0</v>
          </cell>
        </row>
        <row r="1025">
          <cell r="C1025" t="str">
            <v>1.196</v>
          </cell>
          <cell r="D1025" t="str">
            <v>Дообустройство Песцовой площади Уренгойского НГКМ. УКПГ-16</v>
          </cell>
          <cell r="E1025" t="str">
            <v>051-1004033</v>
          </cell>
          <cell r="F1025" t="str">
            <v/>
          </cell>
          <cell r="G1025" t="str">
            <v/>
          </cell>
          <cell r="H1025" t="str">
            <v>Добыча газа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2.3872148000000002</v>
          </cell>
          <cell r="Z1025">
            <v>2.39</v>
          </cell>
          <cell r="AA1025">
            <v>2.39</v>
          </cell>
          <cell r="AB1025">
            <v>0</v>
          </cell>
          <cell r="AC1025">
            <v>0</v>
          </cell>
          <cell r="AD1025">
            <v>2.3872148000000002</v>
          </cell>
          <cell r="AE1025">
            <v>2.3872148000000002</v>
          </cell>
          <cell r="AF1025">
            <v>0</v>
          </cell>
          <cell r="AG1025">
            <v>0</v>
          </cell>
          <cell r="AH1025">
            <v>0</v>
          </cell>
          <cell r="AI1025">
            <v>99.883464434999993</v>
          </cell>
        </row>
        <row r="1026">
          <cell r="C1026" t="str">
            <v>1.196.1</v>
          </cell>
          <cell r="D1026" t="str">
            <v>Прочие, всего</v>
          </cell>
          <cell r="E1026" t="str">
            <v>051-1004033</v>
          </cell>
          <cell r="F1026" t="str">
            <v/>
          </cell>
          <cell r="G1026" t="str">
            <v/>
          </cell>
          <cell r="H1026" t="str">
            <v/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2.3872148000000002</v>
          </cell>
          <cell r="Z1026">
            <v>2.39</v>
          </cell>
          <cell r="AA1026">
            <v>2.39</v>
          </cell>
          <cell r="AB1026">
            <v>0</v>
          </cell>
          <cell r="AC1026">
            <v>0</v>
          </cell>
          <cell r="AD1026">
            <v>2.3872148000000002</v>
          </cell>
          <cell r="AE1026">
            <v>2.3872148000000002</v>
          </cell>
          <cell r="AF1026">
            <v>0</v>
          </cell>
          <cell r="AG1026">
            <v>0</v>
          </cell>
          <cell r="AH1026">
            <v>0</v>
          </cell>
          <cell r="AI1026">
            <v>99.883464434999993</v>
          </cell>
        </row>
        <row r="1027">
          <cell r="C1027" t="str">
            <v>1.196.2</v>
          </cell>
          <cell r="D1027" t="str">
            <v>Проектные работы ПД/ПД, РД</v>
          </cell>
          <cell r="E1027" t="str">
            <v>051-1004033</v>
          </cell>
          <cell r="F1027" t="str">
            <v/>
          </cell>
          <cell r="G1027" t="str">
            <v/>
          </cell>
          <cell r="H1027" t="str">
            <v/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2.2478482199999998</v>
          </cell>
          <cell r="Z1027">
            <v>2.25</v>
          </cell>
          <cell r="AA1027">
            <v>2.25</v>
          </cell>
          <cell r="AB1027">
            <v>0</v>
          </cell>
          <cell r="AC1027">
            <v>0</v>
          </cell>
          <cell r="AD1027">
            <v>2.2478482199999998</v>
          </cell>
          <cell r="AE1027">
            <v>2.2478482199999998</v>
          </cell>
          <cell r="AF1027">
            <v>0</v>
          </cell>
          <cell r="AG1027">
            <v>0</v>
          </cell>
          <cell r="AH1027">
            <v>0</v>
          </cell>
          <cell r="AI1027">
            <v>99.904365333000001</v>
          </cell>
        </row>
        <row r="1028">
          <cell r="C1028" t="str">
            <v>1.196.3</v>
          </cell>
          <cell r="D1028" t="str">
            <v>Услуги Заказчика</v>
          </cell>
          <cell r="E1028" t="str">
            <v>051-1004033</v>
          </cell>
          <cell r="F1028" t="str">
            <v/>
          </cell>
          <cell r="G1028" t="str">
            <v/>
          </cell>
          <cell r="H1028" t="str">
            <v/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0.13936657999999999</v>
          </cell>
          <cell r="Z1028">
            <v>0.14000000000000001</v>
          </cell>
          <cell r="AA1028">
            <v>0.14000000000000001</v>
          </cell>
          <cell r="AB1028">
            <v>0</v>
          </cell>
          <cell r="AC1028">
            <v>0</v>
          </cell>
          <cell r="AD1028">
            <v>0.13936657999999999</v>
          </cell>
          <cell r="AE1028">
            <v>0.13936657999999999</v>
          </cell>
          <cell r="AF1028">
            <v>0</v>
          </cell>
          <cell r="AG1028">
            <v>0</v>
          </cell>
          <cell r="AH1028">
            <v>0</v>
          </cell>
          <cell r="AI1028">
            <v>99.547557143000006</v>
          </cell>
        </row>
        <row r="1029">
          <cell r="C1029" t="str">
            <v>1.197</v>
          </cell>
          <cell r="D1029" t="str">
            <v>Дообустройство Уренгойской площади, в т.ч. Таб-Яхинский участок УКПГ-10</v>
          </cell>
          <cell r="E1029" t="str">
            <v>051-1004034</v>
          </cell>
          <cell r="F1029" t="str">
            <v/>
          </cell>
          <cell r="G1029" t="str">
            <v/>
          </cell>
          <cell r="H1029" t="str">
            <v>Добыча газа</v>
          </cell>
          <cell r="I1029">
            <v>0</v>
          </cell>
          <cell r="J1029">
            <v>0</v>
          </cell>
          <cell r="K1029">
            <v>82.35</v>
          </cell>
          <cell r="L1029">
            <v>82.35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2.07414436</v>
          </cell>
          <cell r="Y1029">
            <v>15.07182031</v>
          </cell>
          <cell r="Z1029">
            <v>19.079999999999998</v>
          </cell>
          <cell r="AA1029">
            <v>19.079999999999998</v>
          </cell>
          <cell r="AB1029">
            <v>3</v>
          </cell>
          <cell r="AC1029">
            <v>0</v>
          </cell>
          <cell r="AD1029">
            <v>15.07182031</v>
          </cell>
          <cell r="AE1029">
            <v>15.07182031</v>
          </cell>
          <cell r="AF1029">
            <v>0</v>
          </cell>
          <cell r="AG1029">
            <v>0</v>
          </cell>
          <cell r="AH1029">
            <v>0</v>
          </cell>
          <cell r="AI1029">
            <v>78.992768920000003</v>
          </cell>
        </row>
        <row r="1030">
          <cell r="C1030" t="str">
            <v>1.197.1</v>
          </cell>
          <cell r="D1030" t="str">
            <v>Прочие, всего</v>
          </cell>
          <cell r="E1030" t="str">
            <v>051-1004034</v>
          </cell>
          <cell r="F1030" t="str">
            <v/>
          </cell>
          <cell r="G1030" t="str">
            <v/>
          </cell>
          <cell r="H1030" t="str">
            <v/>
          </cell>
          <cell r="I1030">
            <v>0</v>
          </cell>
          <cell r="J1030">
            <v>0</v>
          </cell>
          <cell r="K1030">
            <v>82.35</v>
          </cell>
          <cell r="L1030">
            <v>82.35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2.07414436</v>
          </cell>
          <cell r="Y1030">
            <v>15.07182031</v>
          </cell>
          <cell r="Z1030">
            <v>19.079999999999998</v>
          </cell>
          <cell r="AA1030">
            <v>19.079999999999998</v>
          </cell>
          <cell r="AB1030">
            <v>3</v>
          </cell>
          <cell r="AC1030">
            <v>0</v>
          </cell>
          <cell r="AD1030">
            <v>15.07182031</v>
          </cell>
          <cell r="AE1030">
            <v>15.07182031</v>
          </cell>
          <cell r="AF1030">
            <v>0</v>
          </cell>
          <cell r="AG1030">
            <v>0</v>
          </cell>
          <cell r="AH1030">
            <v>0</v>
          </cell>
          <cell r="AI1030">
            <v>78.992768920000003</v>
          </cell>
        </row>
        <row r="1031">
          <cell r="C1031" t="str">
            <v>1.197.2</v>
          </cell>
          <cell r="D1031" t="str">
            <v>Проектные работы ПД/ПД, РД</v>
          </cell>
          <cell r="E1031" t="str">
            <v>051-1004034</v>
          </cell>
          <cell r="F1031" t="str">
            <v/>
          </cell>
          <cell r="G1031" t="str">
            <v/>
          </cell>
          <cell r="H1031" t="str">
            <v/>
          </cell>
          <cell r="I1031">
            <v>0</v>
          </cell>
          <cell r="J1031">
            <v>0</v>
          </cell>
          <cell r="K1031">
            <v>71.08</v>
          </cell>
          <cell r="L1031">
            <v>71.08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14.197733749999999</v>
          </cell>
          <cell r="Z1031">
            <v>14.66</v>
          </cell>
          <cell r="AA1031">
            <v>14.66</v>
          </cell>
          <cell r="AB1031">
            <v>0</v>
          </cell>
          <cell r="AC1031">
            <v>0</v>
          </cell>
          <cell r="AD1031">
            <v>14.197733749999999</v>
          </cell>
          <cell r="AE1031">
            <v>14.197733749999999</v>
          </cell>
          <cell r="AF1031">
            <v>0</v>
          </cell>
          <cell r="AG1031">
            <v>0</v>
          </cell>
          <cell r="AH1031">
            <v>0</v>
          </cell>
          <cell r="AI1031">
            <v>96.846751363999999</v>
          </cell>
        </row>
        <row r="1032">
          <cell r="C1032" t="str">
            <v>1.197.3</v>
          </cell>
          <cell r="D1032" t="str">
            <v>Экспертиза (ПИР)</v>
          </cell>
          <cell r="E1032" t="str">
            <v>051-1004034</v>
          </cell>
          <cell r="F1032" t="str">
            <v/>
          </cell>
          <cell r="G1032" t="str">
            <v/>
          </cell>
          <cell r="H1032" t="str">
            <v/>
          </cell>
          <cell r="I1032">
            <v>0</v>
          </cell>
          <cell r="J1032">
            <v>0</v>
          </cell>
          <cell r="K1032">
            <v>8.27</v>
          </cell>
          <cell r="L1032">
            <v>8.27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2.07414436</v>
          </cell>
          <cell r="Y1032">
            <v>0</v>
          </cell>
          <cell r="Z1032">
            <v>3</v>
          </cell>
          <cell r="AA1032">
            <v>3</v>
          </cell>
          <cell r="AB1032">
            <v>3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</row>
        <row r="1033">
          <cell r="C1033" t="str">
            <v>1.197.4</v>
          </cell>
          <cell r="D1033" t="str">
            <v>Услуги Заказчика</v>
          </cell>
          <cell r="E1033" t="str">
            <v>051-1004034</v>
          </cell>
          <cell r="F1033" t="str">
            <v/>
          </cell>
          <cell r="G1033" t="str">
            <v/>
          </cell>
          <cell r="H1033" t="str">
            <v/>
          </cell>
          <cell r="I1033">
            <v>0</v>
          </cell>
          <cell r="J1033">
            <v>0</v>
          </cell>
          <cell r="K1033">
            <v>3</v>
          </cell>
          <cell r="L1033">
            <v>3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0.87408655999999996</v>
          </cell>
          <cell r="Z1033">
            <v>1.42</v>
          </cell>
          <cell r="AA1033">
            <v>1.42</v>
          </cell>
          <cell r="AB1033">
            <v>0</v>
          </cell>
          <cell r="AC1033">
            <v>0</v>
          </cell>
          <cell r="AD1033">
            <v>0.87408655999999996</v>
          </cell>
          <cell r="AE1033">
            <v>0.87408655999999996</v>
          </cell>
          <cell r="AF1033">
            <v>0</v>
          </cell>
          <cell r="AG1033">
            <v>0</v>
          </cell>
          <cell r="AH1033">
            <v>0</v>
          </cell>
          <cell r="AI1033">
            <v>61.555391548999999</v>
          </cell>
        </row>
        <row r="1034">
          <cell r="C1034" t="str">
            <v>1.198</v>
          </cell>
          <cell r="D1034" t="str">
            <v>Реконструкция АГРС п/ф "Юбилейная"</v>
          </cell>
          <cell r="E1034" t="str">
            <v>051-1004059</v>
          </cell>
          <cell r="F1034" t="str">
            <v/>
          </cell>
          <cell r="G1034" t="str">
            <v/>
          </cell>
          <cell r="H1034" t="str">
            <v>Транспорт газа</v>
          </cell>
          <cell r="I1034">
            <v>0</v>
          </cell>
          <cell r="J1034">
            <v>0</v>
          </cell>
          <cell r="K1034">
            <v>5.44</v>
          </cell>
          <cell r="L1034">
            <v>5.44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2.92440386</v>
          </cell>
          <cell r="Z1034">
            <v>8.36</v>
          </cell>
          <cell r="AA1034">
            <v>8.36</v>
          </cell>
          <cell r="AB1034">
            <v>3.8</v>
          </cell>
          <cell r="AC1034">
            <v>0</v>
          </cell>
          <cell r="AD1034">
            <v>2.92440386</v>
          </cell>
          <cell r="AE1034">
            <v>2.92440386</v>
          </cell>
          <cell r="AF1034">
            <v>0</v>
          </cell>
          <cell r="AG1034">
            <v>0</v>
          </cell>
          <cell r="AH1034">
            <v>0</v>
          </cell>
          <cell r="AI1034">
            <v>34.980907416000001</v>
          </cell>
        </row>
        <row r="1035">
          <cell r="C1035" t="str">
            <v>1.198.1</v>
          </cell>
          <cell r="D1035" t="str">
            <v>Прочие, всего</v>
          </cell>
          <cell r="E1035" t="str">
            <v>051-1004059</v>
          </cell>
          <cell r="F1035" t="str">
            <v/>
          </cell>
          <cell r="G1035" t="str">
            <v/>
          </cell>
          <cell r="H1035" t="str">
            <v/>
          </cell>
          <cell r="I1035">
            <v>0</v>
          </cell>
          <cell r="J1035">
            <v>0</v>
          </cell>
          <cell r="K1035">
            <v>5.44</v>
          </cell>
          <cell r="L1035">
            <v>5.44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2.92440386</v>
          </cell>
          <cell r="Z1035">
            <v>8.36</v>
          </cell>
          <cell r="AA1035">
            <v>8.36</v>
          </cell>
          <cell r="AB1035">
            <v>3.8</v>
          </cell>
          <cell r="AC1035">
            <v>0</v>
          </cell>
          <cell r="AD1035">
            <v>2.92440386</v>
          </cell>
          <cell r="AE1035">
            <v>2.92440386</v>
          </cell>
          <cell r="AF1035">
            <v>0</v>
          </cell>
          <cell r="AG1035">
            <v>0</v>
          </cell>
          <cell r="AH1035">
            <v>0</v>
          </cell>
          <cell r="AI1035">
            <v>34.980907416000001</v>
          </cell>
        </row>
        <row r="1036">
          <cell r="C1036" t="str">
            <v>1.198.2</v>
          </cell>
          <cell r="D1036" t="str">
            <v>Проектные работы ПД/ПД, РД</v>
          </cell>
          <cell r="E1036" t="str">
            <v>051-1004059</v>
          </cell>
          <cell r="F1036" t="str">
            <v/>
          </cell>
          <cell r="G1036" t="str">
            <v/>
          </cell>
          <cell r="H1036" t="str">
            <v/>
          </cell>
          <cell r="I1036">
            <v>0</v>
          </cell>
          <cell r="J1036">
            <v>0</v>
          </cell>
          <cell r="K1036">
            <v>1.44</v>
          </cell>
          <cell r="L1036">
            <v>1.44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2.7044038600000002</v>
          </cell>
          <cell r="Z1036">
            <v>4.1399999999999997</v>
          </cell>
          <cell r="AA1036">
            <v>4.1399999999999997</v>
          </cell>
          <cell r="AB1036">
            <v>0</v>
          </cell>
          <cell r="AC1036">
            <v>0</v>
          </cell>
          <cell r="AD1036">
            <v>2.7044038600000002</v>
          </cell>
          <cell r="AE1036">
            <v>2.7044038600000002</v>
          </cell>
          <cell r="AF1036">
            <v>0</v>
          </cell>
          <cell r="AG1036">
            <v>0</v>
          </cell>
          <cell r="AH1036">
            <v>0</v>
          </cell>
          <cell r="AI1036">
            <v>65.323764733999994</v>
          </cell>
        </row>
        <row r="1037">
          <cell r="C1037" t="str">
            <v>1.198.3</v>
          </cell>
          <cell r="D1037" t="str">
            <v>Экспертиза (ПИР)</v>
          </cell>
          <cell r="E1037" t="str">
            <v>051-1004059</v>
          </cell>
          <cell r="F1037" t="str">
            <v/>
          </cell>
          <cell r="G1037" t="str">
            <v/>
          </cell>
          <cell r="H1037" t="str">
            <v/>
          </cell>
          <cell r="I1037">
            <v>0</v>
          </cell>
          <cell r="J1037">
            <v>0</v>
          </cell>
          <cell r="K1037">
            <v>3.8</v>
          </cell>
          <cell r="L1037">
            <v>3.8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3.8</v>
          </cell>
          <cell r="AA1037">
            <v>3.8</v>
          </cell>
          <cell r="AB1037">
            <v>3.8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0</v>
          </cell>
        </row>
        <row r="1038">
          <cell r="C1038" t="str">
            <v>1.198.4</v>
          </cell>
          <cell r="D1038" t="str">
            <v>Услуги Заказчика</v>
          </cell>
          <cell r="E1038" t="str">
            <v>051-1004059</v>
          </cell>
          <cell r="F1038" t="str">
            <v/>
          </cell>
          <cell r="G1038" t="str">
            <v/>
          </cell>
          <cell r="H1038" t="str">
            <v/>
          </cell>
          <cell r="I1038">
            <v>0</v>
          </cell>
          <cell r="J1038">
            <v>0</v>
          </cell>
          <cell r="K1038">
            <v>0.2</v>
          </cell>
          <cell r="L1038">
            <v>0.2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0.22</v>
          </cell>
          <cell r="Z1038">
            <v>0.42</v>
          </cell>
          <cell r="AA1038">
            <v>0.42</v>
          </cell>
          <cell r="AB1038">
            <v>0</v>
          </cell>
          <cell r="AC1038">
            <v>0</v>
          </cell>
          <cell r="AD1038">
            <v>0.22</v>
          </cell>
          <cell r="AE1038">
            <v>0.22</v>
          </cell>
          <cell r="AF1038">
            <v>0</v>
          </cell>
          <cell r="AG1038">
            <v>0</v>
          </cell>
          <cell r="AH1038">
            <v>0</v>
          </cell>
          <cell r="AI1038">
            <v>52.380952381</v>
          </cell>
        </row>
        <row r="1039">
          <cell r="C1039" t="str">
            <v>1.199</v>
          </cell>
          <cell r="D1039" t="str">
            <v>Реконструкция ГРС Сафоново</v>
          </cell>
          <cell r="E1039" t="str">
            <v>051-1004231</v>
          </cell>
          <cell r="F1039" t="str">
            <v/>
          </cell>
          <cell r="G1039" t="str">
            <v/>
          </cell>
          <cell r="H1039" t="str">
            <v>Транспорт газа</v>
          </cell>
          <cell r="I1039">
            <v>0</v>
          </cell>
          <cell r="J1039">
            <v>0</v>
          </cell>
          <cell r="K1039">
            <v>21.72</v>
          </cell>
          <cell r="L1039">
            <v>21.72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2.3368117700000002</v>
          </cell>
          <cell r="Y1039">
            <v>9.6009632099999997</v>
          </cell>
          <cell r="Z1039">
            <v>28.54</v>
          </cell>
          <cell r="AA1039">
            <v>28.54</v>
          </cell>
          <cell r="AB1039">
            <v>14.43</v>
          </cell>
          <cell r="AC1039">
            <v>0</v>
          </cell>
          <cell r="AD1039">
            <v>14.10096321</v>
          </cell>
          <cell r="AE1039">
            <v>9.6009632099999997</v>
          </cell>
          <cell r="AF1039">
            <v>0</v>
          </cell>
          <cell r="AG1039">
            <v>4.5</v>
          </cell>
          <cell r="AH1039">
            <v>0</v>
          </cell>
          <cell r="AI1039">
            <v>49.407719727</v>
          </cell>
        </row>
        <row r="1040">
          <cell r="C1040" t="str">
            <v>1.199.1</v>
          </cell>
          <cell r="D1040" t="str">
            <v>Прочие, всего</v>
          </cell>
          <cell r="E1040" t="str">
            <v>051-1004231</v>
          </cell>
          <cell r="F1040" t="str">
            <v/>
          </cell>
          <cell r="G1040" t="str">
            <v/>
          </cell>
          <cell r="H1040" t="str">
            <v/>
          </cell>
          <cell r="I1040">
            <v>0</v>
          </cell>
          <cell r="J1040">
            <v>0</v>
          </cell>
          <cell r="K1040">
            <v>21.72</v>
          </cell>
          <cell r="L1040">
            <v>21.72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2.3368117700000002</v>
          </cell>
          <cell r="Y1040">
            <v>9.6009632099999997</v>
          </cell>
          <cell r="Z1040">
            <v>28.54</v>
          </cell>
          <cell r="AA1040">
            <v>28.54</v>
          </cell>
          <cell r="AB1040">
            <v>14.43</v>
          </cell>
          <cell r="AC1040">
            <v>0</v>
          </cell>
          <cell r="AD1040">
            <v>14.10096321</v>
          </cell>
          <cell r="AE1040">
            <v>9.6009632099999997</v>
          </cell>
          <cell r="AF1040">
            <v>0</v>
          </cell>
          <cell r="AG1040">
            <v>4.5</v>
          </cell>
          <cell r="AH1040">
            <v>0</v>
          </cell>
          <cell r="AI1040">
            <v>49.407719727</v>
          </cell>
        </row>
        <row r="1041">
          <cell r="C1041" t="str">
            <v>1.199.2</v>
          </cell>
          <cell r="D1041" t="str">
            <v>Проектные работы ПД/ПД, РД</v>
          </cell>
          <cell r="E1041" t="str">
            <v>051-1004231</v>
          </cell>
          <cell r="F1041" t="str">
            <v/>
          </cell>
          <cell r="G1041" t="str">
            <v/>
          </cell>
          <cell r="H1041" t="str">
            <v/>
          </cell>
          <cell r="I1041">
            <v>0</v>
          </cell>
          <cell r="J1041">
            <v>0</v>
          </cell>
          <cell r="K1041">
            <v>17.43</v>
          </cell>
          <cell r="L1041">
            <v>17.43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2.3368117700000002</v>
          </cell>
          <cell r="Y1041">
            <v>8.7716353100000006</v>
          </cell>
          <cell r="Z1041">
            <v>23.97</v>
          </cell>
          <cell r="AA1041">
            <v>23.97</v>
          </cell>
          <cell r="AB1041">
            <v>10.93</v>
          </cell>
          <cell r="AC1041">
            <v>0</v>
          </cell>
          <cell r="AD1041">
            <v>13.271635310000001</v>
          </cell>
          <cell r="AE1041">
            <v>8.7716353100000006</v>
          </cell>
          <cell r="AF1041">
            <v>0</v>
          </cell>
          <cell r="AG1041">
            <v>4.5</v>
          </cell>
          <cell r="AH1041">
            <v>0</v>
          </cell>
          <cell r="AI1041">
            <v>55.367690070999998</v>
          </cell>
        </row>
        <row r="1042">
          <cell r="C1042" t="str">
            <v>1.199.3</v>
          </cell>
          <cell r="D1042" t="str">
            <v>Экспертиза (ПИР)</v>
          </cell>
          <cell r="E1042" t="str">
            <v>051-1004231</v>
          </cell>
          <cell r="F1042" t="str">
            <v/>
          </cell>
          <cell r="G1042" t="str">
            <v/>
          </cell>
          <cell r="H1042" t="str">
            <v/>
          </cell>
          <cell r="I1042">
            <v>0</v>
          </cell>
          <cell r="J1042">
            <v>0</v>
          </cell>
          <cell r="K1042">
            <v>3.5</v>
          </cell>
          <cell r="L1042">
            <v>3.5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3.5</v>
          </cell>
          <cell r="AA1042">
            <v>3.5</v>
          </cell>
          <cell r="AB1042">
            <v>3.5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</row>
        <row r="1043">
          <cell r="C1043" t="str">
            <v>1.199.4</v>
          </cell>
          <cell r="D1043" t="str">
            <v>Услуги Заказчика</v>
          </cell>
          <cell r="E1043" t="str">
            <v>051-1004231</v>
          </cell>
          <cell r="F1043" t="str">
            <v/>
          </cell>
          <cell r="G1043" t="str">
            <v/>
          </cell>
          <cell r="H1043" t="str">
            <v/>
          </cell>
          <cell r="I1043">
            <v>0</v>
          </cell>
          <cell r="J1043">
            <v>0</v>
          </cell>
          <cell r="K1043">
            <v>0.79</v>
          </cell>
          <cell r="L1043">
            <v>0.79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0.82932790000000001</v>
          </cell>
          <cell r="Z1043">
            <v>1.07</v>
          </cell>
          <cell r="AA1043">
            <v>1.07</v>
          </cell>
          <cell r="AB1043">
            <v>0</v>
          </cell>
          <cell r="AC1043">
            <v>0</v>
          </cell>
          <cell r="AD1043">
            <v>0.82932790000000001</v>
          </cell>
          <cell r="AE1043">
            <v>0.82932790000000001</v>
          </cell>
          <cell r="AF1043">
            <v>0</v>
          </cell>
          <cell r="AG1043">
            <v>0</v>
          </cell>
          <cell r="AH1043">
            <v>0</v>
          </cell>
          <cell r="AI1043">
            <v>77.507280374000004</v>
          </cell>
        </row>
        <row r="1044">
          <cell r="C1044" t="str">
            <v>1.200</v>
          </cell>
          <cell r="D1044" t="str">
            <v>Техперевооружение систем контроля качества газа. Установка потоковых анализаторов на объектах ООО "Газпром трансгаз Саратов"</v>
          </cell>
          <cell r="E1044" t="str">
            <v>051-1004411</v>
          </cell>
          <cell r="F1044" t="str">
            <v/>
          </cell>
          <cell r="G1044" t="str">
            <v/>
          </cell>
          <cell r="H1044" t="str">
            <v>Транспорт газа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0.24644137999999999</v>
          </cell>
          <cell r="Z1044">
            <v>0.25</v>
          </cell>
          <cell r="AA1044">
            <v>0.25</v>
          </cell>
          <cell r="AB1044">
            <v>0</v>
          </cell>
          <cell r="AC1044">
            <v>0</v>
          </cell>
          <cell r="AD1044">
            <v>0.24644137999999999</v>
          </cell>
          <cell r="AE1044">
            <v>0.24644137999999999</v>
          </cell>
          <cell r="AF1044">
            <v>0</v>
          </cell>
          <cell r="AG1044">
            <v>0</v>
          </cell>
          <cell r="AH1044">
            <v>0</v>
          </cell>
          <cell r="AI1044">
            <v>98.576552000000007</v>
          </cell>
        </row>
        <row r="1045">
          <cell r="C1045" t="str">
            <v>1.200.1</v>
          </cell>
          <cell r="D1045" t="str">
            <v>Прочие, всего</v>
          </cell>
          <cell r="E1045" t="str">
            <v>051-1004411</v>
          </cell>
          <cell r="F1045" t="str">
            <v/>
          </cell>
          <cell r="G1045" t="str">
            <v/>
          </cell>
          <cell r="H1045" t="str">
            <v/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0.24644137999999999</v>
          </cell>
          <cell r="Z1045">
            <v>0.25</v>
          </cell>
          <cell r="AA1045">
            <v>0.25</v>
          </cell>
          <cell r="AB1045">
            <v>0</v>
          </cell>
          <cell r="AC1045">
            <v>0</v>
          </cell>
          <cell r="AD1045">
            <v>0.24644137999999999</v>
          </cell>
          <cell r="AE1045">
            <v>0.24644137999999999</v>
          </cell>
          <cell r="AF1045">
            <v>0</v>
          </cell>
          <cell r="AG1045">
            <v>0</v>
          </cell>
          <cell r="AH1045">
            <v>0</v>
          </cell>
          <cell r="AI1045">
            <v>98.576552000000007</v>
          </cell>
        </row>
        <row r="1046">
          <cell r="C1046" t="str">
            <v>1.200.2</v>
          </cell>
          <cell r="D1046" t="str">
            <v>Проектные работы ПД/ПД, РД</v>
          </cell>
          <cell r="E1046" t="str">
            <v>051-1004411</v>
          </cell>
          <cell r="F1046" t="str">
            <v/>
          </cell>
          <cell r="G1046" t="str">
            <v/>
          </cell>
          <cell r="H1046" t="str">
            <v/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0.23666334999999999</v>
          </cell>
          <cell r="Z1046">
            <v>0.24022197000000001</v>
          </cell>
          <cell r="AA1046">
            <v>0.24022197000000001</v>
          </cell>
          <cell r="AB1046">
            <v>0</v>
          </cell>
          <cell r="AC1046">
            <v>0</v>
          </cell>
          <cell r="AD1046">
            <v>0.23666334999999999</v>
          </cell>
          <cell r="AE1046">
            <v>0.23666334999999999</v>
          </cell>
          <cell r="AF1046">
            <v>0</v>
          </cell>
          <cell r="AG1046">
            <v>0</v>
          </cell>
          <cell r="AH1046">
            <v>0</v>
          </cell>
          <cell r="AI1046">
            <v>98.518611766000006</v>
          </cell>
        </row>
        <row r="1047">
          <cell r="C1047" t="str">
            <v>1.200.3</v>
          </cell>
          <cell r="D1047" t="str">
            <v>Услуги Заказчика</v>
          </cell>
          <cell r="E1047" t="str">
            <v>051-1004411</v>
          </cell>
          <cell r="F1047" t="str">
            <v/>
          </cell>
          <cell r="G1047" t="str">
            <v/>
          </cell>
          <cell r="H1047" t="str">
            <v/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9.7780300000000001E-3</v>
          </cell>
          <cell r="Z1047">
            <v>9.7780300000000001E-3</v>
          </cell>
          <cell r="AA1047">
            <v>9.7780300000000001E-3</v>
          </cell>
          <cell r="AB1047">
            <v>0</v>
          </cell>
          <cell r="AC1047">
            <v>0</v>
          </cell>
          <cell r="AD1047">
            <v>9.7780300000000001E-3</v>
          </cell>
          <cell r="AE1047">
            <v>9.7780300000000001E-3</v>
          </cell>
          <cell r="AF1047">
            <v>0</v>
          </cell>
          <cell r="AG1047">
            <v>0</v>
          </cell>
          <cell r="AH1047">
            <v>0</v>
          </cell>
          <cell r="AI1047">
            <v>100</v>
          </cell>
        </row>
        <row r="1048">
          <cell r="C1048" t="str">
            <v>1.201</v>
          </cell>
          <cell r="D1048" t="str">
            <v>Проезд с мостом через реку Сестру от ул. Заречная до Малоэтажного жилого комплекса в пос. Ленинское</v>
          </cell>
          <cell r="E1048" t="str">
            <v>051-1004418</v>
          </cell>
          <cell r="F1048" t="str">
            <v/>
          </cell>
          <cell r="G1048" t="str">
            <v/>
          </cell>
          <cell r="H1048" t="str">
            <v>Прочие</v>
          </cell>
          <cell r="I1048">
            <v>0</v>
          </cell>
          <cell r="J1048">
            <v>0</v>
          </cell>
          <cell r="K1048">
            <v>13.28</v>
          </cell>
          <cell r="L1048">
            <v>13.28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0.6</v>
          </cell>
          <cell r="AA1048">
            <v>0.6</v>
          </cell>
          <cell r="AB1048">
            <v>0.6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</row>
        <row r="1049">
          <cell r="C1049" t="str">
            <v>1.201.1</v>
          </cell>
          <cell r="D1049" t="str">
            <v>Прочие, всего</v>
          </cell>
          <cell r="E1049" t="str">
            <v>051-1004418</v>
          </cell>
          <cell r="F1049" t="str">
            <v/>
          </cell>
          <cell r="G1049" t="str">
            <v/>
          </cell>
          <cell r="H1049" t="str">
            <v/>
          </cell>
          <cell r="I1049">
            <v>0</v>
          </cell>
          <cell r="J1049">
            <v>0</v>
          </cell>
          <cell r="K1049">
            <v>13.28</v>
          </cell>
          <cell r="L1049">
            <v>13.28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0.6</v>
          </cell>
          <cell r="AA1049">
            <v>0.6</v>
          </cell>
          <cell r="AB1049">
            <v>0.6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</row>
        <row r="1050">
          <cell r="C1050" t="str">
            <v>1.201.2</v>
          </cell>
          <cell r="D1050" t="str">
            <v>Проектные работы ПД/ПД, РД</v>
          </cell>
          <cell r="E1050" t="str">
            <v>051-1004418</v>
          </cell>
          <cell r="F1050" t="str">
            <v/>
          </cell>
          <cell r="G1050" t="str">
            <v/>
          </cell>
          <cell r="H1050" t="str">
            <v/>
          </cell>
          <cell r="I1050">
            <v>0</v>
          </cell>
          <cell r="J1050">
            <v>0</v>
          </cell>
          <cell r="K1050">
            <v>12.2</v>
          </cell>
          <cell r="L1050">
            <v>12.2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</row>
        <row r="1051">
          <cell r="C1051" t="str">
            <v>1.201.3</v>
          </cell>
          <cell r="D1051" t="str">
            <v>Экспертиза (ПИР)</v>
          </cell>
          <cell r="E1051" t="str">
            <v>051-1004418</v>
          </cell>
          <cell r="F1051" t="str">
            <v/>
          </cell>
          <cell r="G1051" t="str">
            <v/>
          </cell>
          <cell r="H1051" t="str">
            <v/>
          </cell>
          <cell r="I1051">
            <v>0</v>
          </cell>
          <cell r="J1051">
            <v>0</v>
          </cell>
          <cell r="K1051">
            <v>0.6</v>
          </cell>
          <cell r="L1051">
            <v>0.6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0.6</v>
          </cell>
          <cell r="AA1051">
            <v>0.6</v>
          </cell>
          <cell r="AB1051">
            <v>0.6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</row>
        <row r="1052">
          <cell r="C1052" t="str">
            <v>1.201.4</v>
          </cell>
          <cell r="D1052" t="str">
            <v>Услуги Заказчика</v>
          </cell>
          <cell r="E1052" t="str">
            <v>051-1004418</v>
          </cell>
          <cell r="F1052" t="str">
            <v/>
          </cell>
          <cell r="G1052" t="str">
            <v/>
          </cell>
          <cell r="H1052" t="str">
            <v/>
          </cell>
          <cell r="I1052">
            <v>0</v>
          </cell>
          <cell r="J1052">
            <v>0</v>
          </cell>
          <cell r="K1052">
            <v>0.48</v>
          </cell>
          <cell r="L1052">
            <v>0.48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</row>
        <row r="1053">
          <cell r="C1053" t="str">
            <v>1.202</v>
          </cell>
          <cell r="D1053" t="str">
            <v>Горно-туристский центр ОАО "Газпром" в с.Эстосадок Адлерского района г.Сочи, 3-я очередь строительства</v>
          </cell>
          <cell r="E1053" t="str">
            <v>051-1004426</v>
          </cell>
          <cell r="F1053" t="str">
            <v/>
          </cell>
          <cell r="G1053" t="str">
            <v/>
          </cell>
          <cell r="H1053" t="str">
            <v>Прочие</v>
          </cell>
          <cell r="I1053">
            <v>0</v>
          </cell>
          <cell r="J1053">
            <v>0</v>
          </cell>
          <cell r="K1053">
            <v>14.05</v>
          </cell>
          <cell r="L1053">
            <v>14.05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5.18790452</v>
          </cell>
          <cell r="Y1053">
            <v>31.694558430000001</v>
          </cell>
          <cell r="Z1053">
            <v>41.71</v>
          </cell>
          <cell r="AA1053">
            <v>41.71</v>
          </cell>
          <cell r="AB1053">
            <v>0</v>
          </cell>
          <cell r="AC1053">
            <v>0</v>
          </cell>
          <cell r="AD1053">
            <v>31.694558430000001</v>
          </cell>
          <cell r="AE1053">
            <v>31.694558430000001</v>
          </cell>
          <cell r="AF1053">
            <v>0</v>
          </cell>
          <cell r="AG1053">
            <v>0</v>
          </cell>
          <cell r="AH1053">
            <v>0</v>
          </cell>
          <cell r="AI1053">
            <v>75.987912803</v>
          </cell>
        </row>
        <row r="1054">
          <cell r="C1054" t="str">
            <v>1.202.1</v>
          </cell>
          <cell r="D1054" t="str">
            <v>Прочие, всего</v>
          </cell>
          <cell r="E1054" t="str">
            <v>051-1004426</v>
          </cell>
          <cell r="F1054" t="str">
            <v/>
          </cell>
          <cell r="G1054" t="str">
            <v/>
          </cell>
          <cell r="H1054" t="str">
            <v/>
          </cell>
          <cell r="I1054">
            <v>0</v>
          </cell>
          <cell r="J1054">
            <v>0</v>
          </cell>
          <cell r="K1054">
            <v>14.05</v>
          </cell>
          <cell r="L1054">
            <v>14.05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5.18790452</v>
          </cell>
          <cell r="Y1054">
            <v>31.694558430000001</v>
          </cell>
          <cell r="Z1054">
            <v>41.71</v>
          </cell>
          <cell r="AA1054">
            <v>41.71</v>
          </cell>
          <cell r="AB1054">
            <v>0</v>
          </cell>
          <cell r="AC1054">
            <v>0</v>
          </cell>
          <cell r="AD1054">
            <v>31.694558430000001</v>
          </cell>
          <cell r="AE1054">
            <v>31.694558430000001</v>
          </cell>
          <cell r="AF1054">
            <v>0</v>
          </cell>
          <cell r="AG1054">
            <v>0</v>
          </cell>
          <cell r="AH1054">
            <v>0</v>
          </cell>
          <cell r="AI1054">
            <v>75.987912803</v>
          </cell>
        </row>
        <row r="1055">
          <cell r="C1055" t="str">
            <v>1.202.2</v>
          </cell>
          <cell r="D1055" t="str">
            <v>Услуги Заказчика</v>
          </cell>
          <cell r="E1055" t="str">
            <v>051-1004426</v>
          </cell>
          <cell r="F1055" t="str">
            <v/>
          </cell>
          <cell r="G1055" t="str">
            <v/>
          </cell>
          <cell r="H1055" t="str">
            <v/>
          </cell>
          <cell r="I1055">
            <v>0</v>
          </cell>
          <cell r="J1055">
            <v>0</v>
          </cell>
          <cell r="K1055">
            <v>0.51</v>
          </cell>
          <cell r="L1055">
            <v>0.51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2.5614101300000001</v>
          </cell>
          <cell r="Z1055">
            <v>3.17</v>
          </cell>
          <cell r="AA1055">
            <v>3.17</v>
          </cell>
          <cell r="AB1055">
            <v>0</v>
          </cell>
          <cell r="AC1055">
            <v>0</v>
          </cell>
          <cell r="AD1055">
            <v>2.5614101300000001</v>
          </cell>
          <cell r="AE1055">
            <v>2.5614101300000001</v>
          </cell>
          <cell r="AF1055">
            <v>0</v>
          </cell>
          <cell r="AG1055">
            <v>0</v>
          </cell>
          <cell r="AH1055">
            <v>0</v>
          </cell>
          <cell r="AI1055">
            <v>80.801581388000002</v>
          </cell>
        </row>
        <row r="1056">
          <cell r="C1056" t="str">
            <v>1.202.3</v>
          </cell>
          <cell r="D1056" t="str">
            <v>Иные прочие</v>
          </cell>
          <cell r="E1056" t="str">
            <v>051-1004426</v>
          </cell>
          <cell r="F1056" t="str">
            <v/>
          </cell>
          <cell r="G1056" t="str">
            <v/>
          </cell>
          <cell r="H1056" t="str">
            <v/>
          </cell>
          <cell r="I1056">
            <v>0</v>
          </cell>
          <cell r="J1056">
            <v>0</v>
          </cell>
          <cell r="K1056">
            <v>13.54</v>
          </cell>
          <cell r="L1056">
            <v>13.54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5.18790452</v>
          </cell>
          <cell r="Y1056">
            <v>29.133148299999998</v>
          </cell>
          <cell r="Z1056">
            <v>38.54</v>
          </cell>
          <cell r="AA1056">
            <v>38.54</v>
          </cell>
          <cell r="AB1056">
            <v>0</v>
          </cell>
          <cell r="AC1056">
            <v>0</v>
          </cell>
          <cell r="AD1056">
            <v>29.133148299999998</v>
          </cell>
          <cell r="AE1056">
            <v>29.133148299999998</v>
          </cell>
          <cell r="AF1056">
            <v>0</v>
          </cell>
          <cell r="AG1056">
            <v>0</v>
          </cell>
          <cell r="AH1056">
            <v>0</v>
          </cell>
          <cell r="AI1056">
            <v>75.591977944999996</v>
          </cell>
        </row>
        <row r="1057">
          <cell r="C1057" t="str">
            <v>1.203</v>
          </cell>
          <cell r="D1057" t="str">
            <v>Магистральный газопровод "Сила Сибири". Участок "Ковыкта - Чаянда"</v>
          </cell>
          <cell r="E1057" t="str">
            <v>051-1004430</v>
          </cell>
          <cell r="F1057" t="str">
            <v/>
          </cell>
          <cell r="G1057" t="str">
            <v/>
          </cell>
          <cell r="H1057" t="str">
            <v>Транспорт газа</v>
          </cell>
          <cell r="I1057">
            <v>0</v>
          </cell>
          <cell r="J1057">
            <v>0</v>
          </cell>
          <cell r="K1057">
            <v>875.27</v>
          </cell>
          <cell r="L1057">
            <v>875.27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37.813294560000003</v>
          </cell>
          <cell r="Y1057">
            <v>299.78863175999999</v>
          </cell>
          <cell r="Z1057">
            <v>1112.06</v>
          </cell>
          <cell r="AA1057">
            <v>1112.06</v>
          </cell>
          <cell r="AB1057">
            <v>528.39</v>
          </cell>
          <cell r="AC1057">
            <v>0</v>
          </cell>
          <cell r="AD1057">
            <v>467.54975840999998</v>
          </cell>
          <cell r="AE1057">
            <v>272.63963977999998</v>
          </cell>
          <cell r="AF1057">
            <v>0</v>
          </cell>
          <cell r="AG1057">
            <v>194.91011863</v>
          </cell>
          <cell r="AH1057">
            <v>0</v>
          </cell>
          <cell r="AI1057">
            <v>42.043573045999999</v>
          </cell>
        </row>
        <row r="1058">
          <cell r="C1058" t="str">
            <v>1.203.1</v>
          </cell>
          <cell r="D1058" t="str">
            <v>Прочие, всего</v>
          </cell>
          <cell r="E1058" t="str">
            <v>051-1004430</v>
          </cell>
          <cell r="F1058" t="str">
            <v/>
          </cell>
          <cell r="G1058" t="str">
            <v/>
          </cell>
          <cell r="H1058" t="str">
            <v/>
          </cell>
          <cell r="I1058">
            <v>0</v>
          </cell>
          <cell r="J1058">
            <v>0</v>
          </cell>
          <cell r="K1058">
            <v>875.27</v>
          </cell>
          <cell r="L1058">
            <v>875.27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37.813294560000003</v>
          </cell>
          <cell r="Y1058">
            <v>299.78863175999999</v>
          </cell>
          <cell r="Z1058">
            <v>1112.06</v>
          </cell>
          <cell r="AA1058">
            <v>1112.06</v>
          </cell>
          <cell r="AB1058">
            <v>528.39</v>
          </cell>
          <cell r="AC1058">
            <v>0</v>
          </cell>
          <cell r="AD1058">
            <v>467.54975840999998</v>
          </cell>
          <cell r="AE1058">
            <v>272.63963977999998</v>
          </cell>
          <cell r="AF1058">
            <v>0</v>
          </cell>
          <cell r="AG1058">
            <v>194.91011863</v>
          </cell>
          <cell r="AH1058">
            <v>0</v>
          </cell>
          <cell r="AI1058">
            <v>42.043573045999999</v>
          </cell>
        </row>
        <row r="1059">
          <cell r="C1059" t="str">
            <v>1.203.2</v>
          </cell>
          <cell r="D1059" t="str">
            <v>Проектные работы ПД/ПД, РД</v>
          </cell>
          <cell r="E1059" t="str">
            <v>051-1004430</v>
          </cell>
          <cell r="F1059" t="str">
            <v/>
          </cell>
          <cell r="G1059" t="str">
            <v/>
          </cell>
          <cell r="H1059" t="str">
            <v/>
          </cell>
          <cell r="I1059">
            <v>0</v>
          </cell>
          <cell r="J1059">
            <v>0</v>
          </cell>
          <cell r="K1059">
            <v>613.29999999999995</v>
          </cell>
          <cell r="L1059">
            <v>613.29999999999995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265.66881271</v>
          </cell>
          <cell r="Z1059">
            <v>824.89</v>
          </cell>
          <cell r="AA1059">
            <v>824.89</v>
          </cell>
          <cell r="AB1059">
            <v>528.39</v>
          </cell>
          <cell r="AC1059">
            <v>0</v>
          </cell>
          <cell r="AD1059">
            <v>433.76536472999999</v>
          </cell>
          <cell r="AE1059">
            <v>238.85536472999999</v>
          </cell>
          <cell r="AF1059">
            <v>0</v>
          </cell>
          <cell r="AG1059">
            <v>194.91</v>
          </cell>
          <cell r="AH1059">
            <v>0</v>
          </cell>
          <cell r="AI1059">
            <v>52.584631250999998</v>
          </cell>
        </row>
        <row r="1060">
          <cell r="C1060" t="str">
            <v>1.203.3</v>
          </cell>
          <cell r="D1060" t="str">
            <v>Проектные работы (РД)</v>
          </cell>
          <cell r="E1060" t="str">
            <v>051-1004430</v>
          </cell>
          <cell r="F1060" t="str">
            <v/>
          </cell>
          <cell r="G1060" t="str">
            <v/>
          </cell>
          <cell r="H1060" t="str">
            <v/>
          </cell>
          <cell r="I1060">
            <v>0</v>
          </cell>
          <cell r="J1060">
            <v>0</v>
          </cell>
          <cell r="K1060">
            <v>222.01</v>
          </cell>
          <cell r="L1060">
            <v>222.01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37.80979456</v>
          </cell>
          <cell r="Y1060">
            <v>0</v>
          </cell>
          <cell r="Z1060">
            <v>222.01</v>
          </cell>
          <cell r="AA1060">
            <v>222.01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</row>
        <row r="1061">
          <cell r="C1061" t="str">
            <v>1.203.4</v>
          </cell>
          <cell r="D1061" t="str">
            <v>Экспертиза (ПИР)</v>
          </cell>
          <cell r="E1061" t="str">
            <v>051-1004430</v>
          </cell>
          <cell r="F1061" t="str">
            <v/>
          </cell>
          <cell r="G1061" t="str">
            <v/>
          </cell>
          <cell r="H1061" t="str">
            <v/>
          </cell>
          <cell r="I1061">
            <v>0</v>
          </cell>
          <cell r="J1061">
            <v>0</v>
          </cell>
          <cell r="K1061">
            <v>8.08</v>
          </cell>
          <cell r="L1061">
            <v>8.08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0.33554400000000001</v>
          </cell>
          <cell r="Z1061">
            <v>0.34</v>
          </cell>
          <cell r="AA1061">
            <v>0.34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</row>
        <row r="1062">
          <cell r="C1062" t="str">
            <v>1.203.5</v>
          </cell>
          <cell r="D1062" t="str">
            <v>Услуги Заказчика</v>
          </cell>
          <cell r="E1062" t="str">
            <v>051-1004430</v>
          </cell>
          <cell r="F1062" t="str">
            <v/>
          </cell>
          <cell r="G1062" t="str">
            <v/>
          </cell>
          <cell r="H1062" t="str">
            <v/>
          </cell>
          <cell r="I1062">
            <v>0</v>
          </cell>
          <cell r="J1062">
            <v>0</v>
          </cell>
          <cell r="K1062">
            <v>31.88</v>
          </cell>
          <cell r="L1062">
            <v>31.88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33.784275049999998</v>
          </cell>
          <cell r="Z1062">
            <v>64.819999999999993</v>
          </cell>
          <cell r="AA1062">
            <v>64.819999999999993</v>
          </cell>
          <cell r="AB1062">
            <v>0</v>
          </cell>
          <cell r="AC1062">
            <v>0</v>
          </cell>
          <cell r="AD1062">
            <v>33.784275049999998</v>
          </cell>
          <cell r="AE1062">
            <v>33.784275049999998</v>
          </cell>
          <cell r="AF1062">
            <v>0</v>
          </cell>
          <cell r="AG1062">
            <v>0</v>
          </cell>
          <cell r="AH1062">
            <v>0</v>
          </cell>
          <cell r="AI1062">
            <v>52.120140466000002</v>
          </cell>
        </row>
        <row r="1063">
          <cell r="C1063" t="str">
            <v>1.203.6</v>
          </cell>
          <cell r="D1063" t="str">
            <v>Иные прочие</v>
          </cell>
          <cell r="E1063" t="str">
            <v>051-1004430</v>
          </cell>
          <cell r="F1063" t="str">
            <v/>
          </cell>
          <cell r="G1063" t="str">
            <v/>
          </cell>
          <cell r="H1063" t="str">
            <v/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3.5000000000000001E-3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1.1862999999999999E-4</v>
          </cell>
          <cell r="AE1063">
            <v>0</v>
          </cell>
          <cell r="AF1063">
            <v>0</v>
          </cell>
          <cell r="AG1063">
            <v>1.1862999999999999E-4</v>
          </cell>
          <cell r="AH1063">
            <v>0</v>
          </cell>
          <cell r="AI1063">
            <v>0</v>
          </cell>
        </row>
        <row r="1064">
          <cell r="C1064" t="str">
            <v>1.204</v>
          </cell>
          <cell r="D1064" t="str">
            <v>Реконструкция обвязки кустов газовых скважин Ямбургского НГКМ</v>
          </cell>
          <cell r="E1064" t="str">
            <v>051-1004432</v>
          </cell>
          <cell r="F1064" t="str">
            <v/>
          </cell>
          <cell r="G1064" t="str">
            <v/>
          </cell>
          <cell r="H1064" t="str">
            <v>Добыча газа</v>
          </cell>
          <cell r="I1064">
            <v>0</v>
          </cell>
          <cell r="J1064">
            <v>0</v>
          </cell>
          <cell r="K1064">
            <v>95.48</v>
          </cell>
          <cell r="L1064">
            <v>95.48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95.48</v>
          </cell>
          <cell r="AA1064">
            <v>95.48</v>
          </cell>
          <cell r="AB1064">
            <v>58.09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</row>
        <row r="1065">
          <cell r="C1065" t="str">
            <v>1.204.1</v>
          </cell>
          <cell r="D1065" t="str">
            <v>Прочие, всего</v>
          </cell>
          <cell r="E1065" t="str">
            <v>051-1004432</v>
          </cell>
          <cell r="F1065" t="str">
            <v/>
          </cell>
          <cell r="G1065" t="str">
            <v/>
          </cell>
          <cell r="H1065" t="str">
            <v/>
          </cell>
          <cell r="I1065">
            <v>0</v>
          </cell>
          <cell r="J1065">
            <v>0</v>
          </cell>
          <cell r="K1065">
            <v>95.48</v>
          </cell>
          <cell r="L1065">
            <v>95.48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95.48</v>
          </cell>
          <cell r="AA1065">
            <v>95.48</v>
          </cell>
          <cell r="AB1065">
            <v>58.09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0</v>
          </cell>
        </row>
        <row r="1066">
          <cell r="C1066" t="str">
            <v>1.204.2</v>
          </cell>
          <cell r="D1066" t="str">
            <v>Проектные работы ПД/ПД, РД</v>
          </cell>
          <cell r="E1066" t="str">
            <v>051-1004432</v>
          </cell>
          <cell r="F1066" t="str">
            <v/>
          </cell>
          <cell r="G1066" t="str">
            <v/>
          </cell>
          <cell r="H1066" t="str">
            <v/>
          </cell>
          <cell r="I1066">
            <v>0</v>
          </cell>
          <cell r="J1066">
            <v>0</v>
          </cell>
          <cell r="K1066">
            <v>90</v>
          </cell>
          <cell r="L1066">
            <v>90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91.78</v>
          </cell>
          <cell r="AA1066">
            <v>91.78</v>
          </cell>
          <cell r="AB1066">
            <v>56.09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</row>
        <row r="1067">
          <cell r="C1067" t="str">
            <v>1.204.3</v>
          </cell>
          <cell r="D1067" t="str">
            <v>Экспертиза (ПИР)</v>
          </cell>
          <cell r="E1067" t="str">
            <v>051-1004432</v>
          </cell>
          <cell r="F1067" t="str">
            <v/>
          </cell>
          <cell r="G1067" t="str">
            <v/>
          </cell>
          <cell r="H1067" t="str">
            <v/>
          </cell>
          <cell r="I1067">
            <v>0</v>
          </cell>
          <cell r="J1067">
            <v>0</v>
          </cell>
          <cell r="K1067">
            <v>2</v>
          </cell>
          <cell r="L1067">
            <v>2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2</v>
          </cell>
          <cell r="AA1067">
            <v>2</v>
          </cell>
          <cell r="AB1067">
            <v>2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</row>
        <row r="1068">
          <cell r="C1068" t="str">
            <v>1.204.4</v>
          </cell>
          <cell r="D1068" t="str">
            <v>Услуги Заказчика</v>
          </cell>
          <cell r="E1068" t="str">
            <v>051-1004432</v>
          </cell>
          <cell r="F1068" t="str">
            <v/>
          </cell>
          <cell r="G1068" t="str">
            <v/>
          </cell>
          <cell r="H1068" t="str">
            <v/>
          </cell>
          <cell r="I1068">
            <v>0</v>
          </cell>
          <cell r="J1068">
            <v>0</v>
          </cell>
          <cell r="K1068">
            <v>3.48</v>
          </cell>
          <cell r="L1068">
            <v>3.48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1.7</v>
          </cell>
          <cell r="AA1068">
            <v>1.7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  <cell r="AI1068">
            <v>0</v>
          </cell>
        </row>
        <row r="1069">
          <cell r="C1069" t="str">
            <v>1.205</v>
          </cell>
          <cell r="D1069" t="str">
            <v>Реконструкция обвязок кустов газовых, газоконденсатных скважин Уренгойского НГКМ</v>
          </cell>
          <cell r="E1069" t="str">
            <v>051-1004433</v>
          </cell>
          <cell r="F1069" t="str">
            <v/>
          </cell>
          <cell r="G1069" t="str">
            <v/>
          </cell>
          <cell r="H1069" t="str">
            <v>Добыча газа</v>
          </cell>
          <cell r="I1069">
            <v>0</v>
          </cell>
          <cell r="J1069">
            <v>0</v>
          </cell>
          <cell r="K1069">
            <v>560.11</v>
          </cell>
          <cell r="L1069">
            <v>560.11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19.092711269999999</v>
          </cell>
          <cell r="Y1069">
            <v>4.5882850000000003E-2</v>
          </cell>
          <cell r="Z1069">
            <v>542.27</v>
          </cell>
          <cell r="AA1069">
            <v>542.27</v>
          </cell>
          <cell r="AB1069">
            <v>336.07</v>
          </cell>
          <cell r="AC1069">
            <v>0</v>
          </cell>
          <cell r="AD1069">
            <v>4.5882850000000003E-2</v>
          </cell>
          <cell r="AE1069">
            <v>4.5882850000000003E-2</v>
          </cell>
          <cell r="AF1069">
            <v>0</v>
          </cell>
          <cell r="AG1069">
            <v>0</v>
          </cell>
          <cell r="AH1069">
            <v>0</v>
          </cell>
          <cell r="AI1069">
            <v>8.4612550000000009E-3</v>
          </cell>
        </row>
        <row r="1070">
          <cell r="C1070" t="str">
            <v>1.205.1</v>
          </cell>
          <cell r="D1070" t="str">
            <v>Прочие, всего</v>
          </cell>
          <cell r="E1070" t="str">
            <v>051-1004433</v>
          </cell>
          <cell r="F1070" t="str">
            <v/>
          </cell>
          <cell r="G1070" t="str">
            <v/>
          </cell>
          <cell r="H1070" t="str">
            <v/>
          </cell>
          <cell r="I1070">
            <v>0</v>
          </cell>
          <cell r="J1070">
            <v>0</v>
          </cell>
          <cell r="K1070">
            <v>560.11</v>
          </cell>
          <cell r="L1070">
            <v>560.11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19.092711269999999</v>
          </cell>
          <cell r="Y1070">
            <v>4.5882850000000003E-2</v>
          </cell>
          <cell r="Z1070">
            <v>542.27</v>
          </cell>
          <cell r="AA1070">
            <v>542.27</v>
          </cell>
          <cell r="AB1070">
            <v>336.07</v>
          </cell>
          <cell r="AC1070">
            <v>0</v>
          </cell>
          <cell r="AD1070">
            <v>4.5882850000000003E-2</v>
          </cell>
          <cell r="AE1070">
            <v>4.5882850000000003E-2</v>
          </cell>
          <cell r="AF1070">
            <v>0</v>
          </cell>
          <cell r="AG1070">
            <v>0</v>
          </cell>
          <cell r="AH1070">
            <v>0</v>
          </cell>
          <cell r="AI1070">
            <v>8.4612550000000009E-3</v>
          </cell>
        </row>
        <row r="1071">
          <cell r="C1071" t="str">
            <v>1.205.2</v>
          </cell>
          <cell r="D1071" t="str">
            <v>Проектные работы ПД/ПД, РД</v>
          </cell>
          <cell r="E1071" t="str">
            <v>051-1004433</v>
          </cell>
          <cell r="F1071" t="str">
            <v/>
          </cell>
          <cell r="G1071" t="str">
            <v/>
          </cell>
          <cell r="H1071" t="str">
            <v/>
          </cell>
          <cell r="I1071">
            <v>0</v>
          </cell>
          <cell r="J1071">
            <v>0</v>
          </cell>
          <cell r="K1071">
            <v>539.70000000000005</v>
          </cell>
          <cell r="L1071">
            <v>539.70000000000005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19.092711269999999</v>
          </cell>
          <cell r="Y1071">
            <v>0</v>
          </cell>
          <cell r="Z1071">
            <v>529.37</v>
          </cell>
          <cell r="AA1071">
            <v>529.37</v>
          </cell>
          <cell r="AB1071">
            <v>336.07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  <cell r="AI1071">
            <v>0</v>
          </cell>
        </row>
        <row r="1072">
          <cell r="C1072" t="str">
            <v>1.205.3</v>
          </cell>
          <cell r="D1072" t="str">
            <v>Услуги Заказчика</v>
          </cell>
          <cell r="E1072" t="str">
            <v>051-1004433</v>
          </cell>
          <cell r="F1072" t="str">
            <v/>
          </cell>
          <cell r="G1072" t="str">
            <v/>
          </cell>
          <cell r="H1072" t="str">
            <v/>
          </cell>
          <cell r="I1072">
            <v>0</v>
          </cell>
          <cell r="J1072">
            <v>0</v>
          </cell>
          <cell r="K1072">
            <v>20.41</v>
          </cell>
          <cell r="L1072">
            <v>20.41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4.5882850000000003E-2</v>
          </cell>
          <cell r="Z1072">
            <v>12.9</v>
          </cell>
          <cell r="AA1072">
            <v>12.9</v>
          </cell>
          <cell r="AB1072">
            <v>0</v>
          </cell>
          <cell r="AC1072">
            <v>0</v>
          </cell>
          <cell r="AD1072">
            <v>4.5882850000000003E-2</v>
          </cell>
          <cell r="AE1072">
            <v>4.5882850000000003E-2</v>
          </cell>
          <cell r="AF1072">
            <v>0</v>
          </cell>
          <cell r="AG1072">
            <v>0</v>
          </cell>
          <cell r="AH1072">
            <v>0</v>
          </cell>
          <cell r="AI1072">
            <v>0.35568100800000002</v>
          </cell>
        </row>
        <row r="1073">
          <cell r="C1073" t="str">
            <v>1.206</v>
          </cell>
          <cell r="D1073" t="str">
            <v>Дооснащение ИТСО КС Гавриловского ЛПУМГ, Истьинского ЛПУМГ и Путятинского ЛПУМГ</v>
          </cell>
          <cell r="E1073" t="str">
            <v>051-1004439</v>
          </cell>
          <cell r="F1073" t="str">
            <v/>
          </cell>
          <cell r="G1073" t="str">
            <v/>
          </cell>
          <cell r="H1073" t="str">
            <v>Прочие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0.28999999999999998</v>
          </cell>
          <cell r="AA1073">
            <v>0.28999999999999998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</row>
        <row r="1074">
          <cell r="C1074" t="str">
            <v>1.206.1</v>
          </cell>
          <cell r="D1074" t="str">
            <v>Прочие, всего</v>
          </cell>
          <cell r="E1074" t="str">
            <v>051-1004439</v>
          </cell>
          <cell r="F1074" t="str">
            <v/>
          </cell>
          <cell r="G1074" t="str">
            <v/>
          </cell>
          <cell r="H1074" t="str">
            <v/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0.28999999999999998</v>
          </cell>
          <cell r="AA1074">
            <v>0.28999999999999998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</row>
        <row r="1075">
          <cell r="C1075" t="str">
            <v>1.206.2</v>
          </cell>
          <cell r="D1075" t="str">
            <v>Услуги Заказчика</v>
          </cell>
          <cell r="E1075" t="str">
            <v>051-1004439</v>
          </cell>
          <cell r="F1075" t="str">
            <v/>
          </cell>
          <cell r="G1075" t="str">
            <v/>
          </cell>
          <cell r="H1075" t="str">
            <v/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0.28999999999999998</v>
          </cell>
          <cell r="AA1075">
            <v>0.28999999999999998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  <cell r="AI1075">
            <v>0</v>
          </cell>
        </row>
        <row r="1076">
          <cell r="C1076" t="str">
            <v>1.207</v>
          </cell>
          <cell r="D1076" t="str">
            <v>Дооснащение ИТСО КС Владимирского ЛПУ МГ, Приокского ЛПУ МГ, Вятского ЛПУ МГ и Ивановского ЛПУ МГ</v>
          </cell>
          <cell r="E1076" t="str">
            <v>051-1004441</v>
          </cell>
          <cell r="F1076" t="str">
            <v/>
          </cell>
          <cell r="G1076" t="str">
            <v/>
          </cell>
          <cell r="H1076" t="str">
            <v>Прочие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0.37</v>
          </cell>
          <cell r="AA1076">
            <v>0.37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</row>
        <row r="1077">
          <cell r="C1077" t="str">
            <v>1.207.1</v>
          </cell>
          <cell r="D1077" t="str">
            <v>Прочие, всего</v>
          </cell>
          <cell r="E1077" t="str">
            <v>051-1004441</v>
          </cell>
          <cell r="F1077" t="str">
            <v/>
          </cell>
          <cell r="G1077" t="str">
            <v/>
          </cell>
          <cell r="H1077" t="str">
            <v/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0.37</v>
          </cell>
          <cell r="AA1077">
            <v>0.37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  <cell r="AI1077">
            <v>0</v>
          </cell>
        </row>
        <row r="1078">
          <cell r="C1078" t="str">
            <v>1.207.2</v>
          </cell>
          <cell r="D1078" t="str">
            <v>Услуги Заказчика</v>
          </cell>
          <cell r="E1078" t="str">
            <v>051-1004441</v>
          </cell>
          <cell r="F1078" t="str">
            <v/>
          </cell>
          <cell r="G1078" t="str">
            <v/>
          </cell>
          <cell r="H1078" t="str">
            <v/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0.37</v>
          </cell>
          <cell r="AA1078">
            <v>0.37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</row>
        <row r="1079">
          <cell r="C1079" t="str">
            <v>1.208</v>
          </cell>
          <cell r="D1079" t="str">
            <v>Дооснащение ИТСО ГРС Пензенского ЛПУ МГ</v>
          </cell>
          <cell r="E1079" t="str">
            <v>051-1004446</v>
          </cell>
          <cell r="F1079" t="str">
            <v/>
          </cell>
          <cell r="G1079" t="str">
            <v/>
          </cell>
          <cell r="H1079" t="str">
            <v>Прочие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0.32</v>
          </cell>
          <cell r="AA1079">
            <v>0.32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  <cell r="AI1079">
            <v>0</v>
          </cell>
        </row>
        <row r="1080">
          <cell r="C1080" t="str">
            <v>1.208.1</v>
          </cell>
          <cell r="D1080" t="str">
            <v>Прочие, всего</v>
          </cell>
          <cell r="E1080" t="str">
            <v>051-1004446</v>
          </cell>
          <cell r="F1080" t="str">
            <v/>
          </cell>
          <cell r="G1080" t="str">
            <v/>
          </cell>
          <cell r="H1080" t="str">
            <v/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0.32</v>
          </cell>
          <cell r="AA1080">
            <v>0.32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</row>
        <row r="1081">
          <cell r="C1081" t="str">
            <v>1.208.2</v>
          </cell>
          <cell r="D1081" t="str">
            <v>Услуги Заказчика</v>
          </cell>
          <cell r="E1081" t="str">
            <v>051-1004446</v>
          </cell>
          <cell r="F1081" t="str">
            <v/>
          </cell>
          <cell r="G1081" t="str">
            <v/>
          </cell>
          <cell r="H1081" t="str">
            <v/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0.32</v>
          </cell>
          <cell r="AA1081">
            <v>0.32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  <cell r="AI1081">
            <v>0</v>
          </cell>
        </row>
        <row r="1082">
          <cell r="C1082" t="str">
            <v>1.209</v>
          </cell>
          <cell r="D1082" t="str">
            <v>Дооснащение ИТСО КС Бубновского ЛПУ МГ, Усть-Бузулукского ЛПУ МГ и Калининского ЛПУ МГ</v>
          </cell>
          <cell r="E1082" t="str">
            <v>051-1004449</v>
          </cell>
          <cell r="F1082" t="str">
            <v/>
          </cell>
          <cell r="G1082" t="str">
            <v/>
          </cell>
          <cell r="H1082" t="str">
            <v>Прочие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0.26987934000000002</v>
          </cell>
          <cell r="Z1082">
            <v>0.27</v>
          </cell>
          <cell r="AA1082">
            <v>0.27</v>
          </cell>
          <cell r="AB1082">
            <v>0</v>
          </cell>
          <cell r="AC1082">
            <v>0</v>
          </cell>
          <cell r="AD1082">
            <v>0.26987934000000002</v>
          </cell>
          <cell r="AE1082">
            <v>0.26987934000000002</v>
          </cell>
          <cell r="AF1082">
            <v>0</v>
          </cell>
          <cell r="AG1082">
            <v>0</v>
          </cell>
          <cell r="AH1082">
            <v>0</v>
          </cell>
          <cell r="AI1082">
            <v>99.955311111</v>
          </cell>
        </row>
        <row r="1083">
          <cell r="C1083" t="str">
            <v>1.209.1</v>
          </cell>
          <cell r="D1083" t="str">
            <v>Прочие, всего</v>
          </cell>
          <cell r="E1083" t="str">
            <v>051-1004449</v>
          </cell>
          <cell r="F1083" t="str">
            <v/>
          </cell>
          <cell r="G1083" t="str">
            <v/>
          </cell>
          <cell r="H1083" t="str">
            <v/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0.26987934000000002</v>
          </cell>
          <cell r="Z1083">
            <v>0.27</v>
          </cell>
          <cell r="AA1083">
            <v>0.27</v>
          </cell>
          <cell r="AB1083">
            <v>0</v>
          </cell>
          <cell r="AC1083">
            <v>0</v>
          </cell>
          <cell r="AD1083">
            <v>0.26987934000000002</v>
          </cell>
          <cell r="AE1083">
            <v>0.26987934000000002</v>
          </cell>
          <cell r="AF1083">
            <v>0</v>
          </cell>
          <cell r="AG1083">
            <v>0</v>
          </cell>
          <cell r="AH1083">
            <v>0</v>
          </cell>
          <cell r="AI1083">
            <v>99.955311111</v>
          </cell>
        </row>
        <row r="1084">
          <cell r="C1084" t="str">
            <v>1.209.2</v>
          </cell>
          <cell r="D1084" t="str">
            <v>Услуги Заказчика</v>
          </cell>
          <cell r="E1084" t="str">
            <v>051-1004449</v>
          </cell>
          <cell r="F1084" t="str">
            <v/>
          </cell>
          <cell r="G1084" t="str">
            <v/>
          </cell>
          <cell r="H1084" t="str">
            <v/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0.26987934000000002</v>
          </cell>
          <cell r="Z1084">
            <v>0.27</v>
          </cell>
          <cell r="AA1084">
            <v>0.27</v>
          </cell>
          <cell r="AB1084">
            <v>0</v>
          </cell>
          <cell r="AC1084">
            <v>0</v>
          </cell>
          <cell r="AD1084">
            <v>0.26987934000000002</v>
          </cell>
          <cell r="AE1084">
            <v>0.26987934000000002</v>
          </cell>
          <cell r="AF1084">
            <v>0</v>
          </cell>
          <cell r="AG1084">
            <v>0</v>
          </cell>
          <cell r="AH1084">
            <v>0</v>
          </cell>
          <cell r="AI1084">
            <v>99.955311111</v>
          </cell>
        </row>
        <row r="1085">
          <cell r="C1085" t="str">
            <v>1.210</v>
          </cell>
          <cell r="D1085" t="str">
            <v>Дооснащение ИТСО ГРС Избербашского ЛПУ МГ</v>
          </cell>
          <cell r="E1085" t="str">
            <v>051-1004458</v>
          </cell>
          <cell r="F1085" t="str">
            <v/>
          </cell>
          <cell r="G1085" t="str">
            <v/>
          </cell>
          <cell r="H1085" t="str">
            <v>Прочие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0.14000000000000001</v>
          </cell>
          <cell r="AA1085">
            <v>0.14000000000000001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</row>
        <row r="1086">
          <cell r="C1086" t="str">
            <v>1.210.1</v>
          </cell>
          <cell r="D1086" t="str">
            <v>Прочие, всего</v>
          </cell>
          <cell r="E1086" t="str">
            <v>051-1004458</v>
          </cell>
          <cell r="F1086" t="str">
            <v/>
          </cell>
          <cell r="G1086" t="str">
            <v/>
          </cell>
          <cell r="H1086" t="str">
            <v/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0.14000000000000001</v>
          </cell>
          <cell r="AA1086">
            <v>0.14000000000000001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</row>
        <row r="1087">
          <cell r="C1087" t="str">
            <v>1.210.2</v>
          </cell>
          <cell r="D1087" t="str">
            <v>Услуги Заказчика</v>
          </cell>
          <cell r="E1087" t="str">
            <v>051-1004458</v>
          </cell>
          <cell r="F1087" t="str">
            <v/>
          </cell>
          <cell r="G1087" t="str">
            <v/>
          </cell>
          <cell r="H1087" t="str">
            <v/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0.14000000000000001</v>
          </cell>
          <cell r="AA1087">
            <v>0.14000000000000001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</row>
        <row r="1088">
          <cell r="C1088" t="str">
            <v>1.211</v>
          </cell>
          <cell r="D1088" t="str">
            <v>Дооснащение ИТСО ГРС Дербентского ЛПУ МГ</v>
          </cell>
          <cell r="E1088" t="str">
            <v>051-1004459</v>
          </cell>
          <cell r="F1088" t="str">
            <v/>
          </cell>
          <cell r="G1088" t="str">
            <v/>
          </cell>
          <cell r="H1088" t="str">
            <v>Прочие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0.17</v>
          </cell>
          <cell r="AA1088">
            <v>0.17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</row>
        <row r="1089">
          <cell r="C1089" t="str">
            <v>1.211.1</v>
          </cell>
          <cell r="D1089" t="str">
            <v>Прочие, всего</v>
          </cell>
          <cell r="E1089" t="str">
            <v>051-1004459</v>
          </cell>
          <cell r="F1089" t="str">
            <v/>
          </cell>
          <cell r="G1089" t="str">
            <v/>
          </cell>
          <cell r="H1089" t="str">
            <v/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0.17</v>
          </cell>
          <cell r="AA1089">
            <v>0.17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</row>
        <row r="1090">
          <cell r="C1090" t="str">
            <v>1.211.2</v>
          </cell>
          <cell r="D1090" t="str">
            <v>Услуги Заказчика</v>
          </cell>
          <cell r="E1090" t="str">
            <v>051-1004459</v>
          </cell>
          <cell r="F1090" t="str">
            <v/>
          </cell>
          <cell r="G1090" t="str">
            <v/>
          </cell>
          <cell r="H1090" t="str">
            <v/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0.17</v>
          </cell>
          <cell r="AA1090">
            <v>0.17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0</v>
          </cell>
          <cell r="AI1090">
            <v>0</v>
          </cell>
        </row>
        <row r="1091">
          <cell r="C1091" t="str">
            <v>1.212</v>
          </cell>
          <cell r="D1091" t="str">
            <v>Техперевооружение и реконструкция скважин, обвязки устья скважин подземных хранилищ газа, эксплуатируемых ООО "Газпром ПХГ"</v>
          </cell>
          <cell r="E1091" t="str">
            <v>051-1004465</v>
          </cell>
          <cell r="F1091" t="str">
            <v/>
          </cell>
          <cell r="G1091" t="str">
            <v/>
          </cell>
          <cell r="H1091" t="str">
            <v>ПХГ</v>
          </cell>
          <cell r="I1091">
            <v>0</v>
          </cell>
          <cell r="J1091">
            <v>0</v>
          </cell>
          <cell r="K1091">
            <v>123.25</v>
          </cell>
          <cell r="L1091">
            <v>123.25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230.23201789999999</v>
          </cell>
          <cell r="Y1091">
            <v>624.11231968000004</v>
          </cell>
          <cell r="Z1091">
            <v>712.5</v>
          </cell>
          <cell r="AA1091">
            <v>712.5</v>
          </cell>
          <cell r="AB1091">
            <v>0</v>
          </cell>
          <cell r="AC1091">
            <v>75.95</v>
          </cell>
          <cell r="AD1091">
            <v>618.04427317</v>
          </cell>
          <cell r="AE1091">
            <v>618.04427317</v>
          </cell>
          <cell r="AF1091">
            <v>0</v>
          </cell>
          <cell r="AG1091">
            <v>0</v>
          </cell>
          <cell r="AH1091">
            <v>0</v>
          </cell>
          <cell r="AI1091">
            <v>86.743055884</v>
          </cell>
        </row>
        <row r="1092">
          <cell r="C1092" t="str">
            <v>1.212.1</v>
          </cell>
          <cell r="D1092" t="str">
            <v>Прочие, всего</v>
          </cell>
          <cell r="E1092" t="str">
            <v>051-1004465</v>
          </cell>
          <cell r="F1092" t="str">
            <v/>
          </cell>
          <cell r="G1092" t="str">
            <v/>
          </cell>
          <cell r="H1092" t="str">
            <v/>
          </cell>
          <cell r="I1092">
            <v>0</v>
          </cell>
          <cell r="J1092">
            <v>0</v>
          </cell>
          <cell r="K1092">
            <v>123.25</v>
          </cell>
          <cell r="L1092">
            <v>123.25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230.23201789999999</v>
          </cell>
          <cell r="Y1092">
            <v>624.11231968000004</v>
          </cell>
          <cell r="Z1092">
            <v>712.5</v>
          </cell>
          <cell r="AA1092">
            <v>712.5</v>
          </cell>
          <cell r="AB1092">
            <v>0</v>
          </cell>
          <cell r="AC1092">
            <v>75.95</v>
          </cell>
          <cell r="AD1092">
            <v>618.04427317</v>
          </cell>
          <cell r="AE1092">
            <v>618.04427317</v>
          </cell>
          <cell r="AF1092">
            <v>0</v>
          </cell>
          <cell r="AG1092">
            <v>0</v>
          </cell>
          <cell r="AH1092">
            <v>0</v>
          </cell>
          <cell r="AI1092">
            <v>86.743055884</v>
          </cell>
        </row>
        <row r="1093">
          <cell r="C1093" t="str">
            <v>1.212.2</v>
          </cell>
          <cell r="D1093" t="str">
            <v>Проектные работы ПД/ПД, РД</v>
          </cell>
          <cell r="E1093" t="str">
            <v>051-1004465</v>
          </cell>
          <cell r="F1093" t="str">
            <v/>
          </cell>
          <cell r="G1093" t="str">
            <v/>
          </cell>
          <cell r="H1093" t="str">
            <v/>
          </cell>
          <cell r="I1093">
            <v>0</v>
          </cell>
          <cell r="J1093">
            <v>0</v>
          </cell>
          <cell r="K1093">
            <v>13.76</v>
          </cell>
          <cell r="L1093">
            <v>13.76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230.23201789999999</v>
          </cell>
          <cell r="Y1093">
            <v>561.43226388999994</v>
          </cell>
          <cell r="Z1093">
            <v>644.82000000000005</v>
          </cell>
          <cell r="AA1093">
            <v>644.82000000000005</v>
          </cell>
          <cell r="AB1093">
            <v>0</v>
          </cell>
          <cell r="AC1093">
            <v>70.95</v>
          </cell>
          <cell r="AD1093">
            <v>555.36421738000001</v>
          </cell>
          <cell r="AE1093">
            <v>555.36421738000001</v>
          </cell>
          <cell r="AF1093">
            <v>0</v>
          </cell>
          <cell r="AG1093">
            <v>0</v>
          </cell>
          <cell r="AH1093">
            <v>0</v>
          </cell>
          <cell r="AI1093">
            <v>86.127014884999994</v>
          </cell>
        </row>
        <row r="1094">
          <cell r="C1094" t="str">
            <v>1.212.3</v>
          </cell>
          <cell r="D1094" t="str">
            <v>Проектные работы (РД)</v>
          </cell>
          <cell r="E1094" t="str">
            <v>051-1004465</v>
          </cell>
          <cell r="F1094" t="str">
            <v/>
          </cell>
          <cell r="G1094" t="str">
            <v/>
          </cell>
          <cell r="H1094" t="str">
            <v/>
          </cell>
          <cell r="I1094">
            <v>0</v>
          </cell>
          <cell r="J1094">
            <v>0</v>
          </cell>
          <cell r="K1094">
            <v>100</v>
          </cell>
          <cell r="L1094">
            <v>100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</row>
        <row r="1095">
          <cell r="C1095" t="str">
            <v>1.212.4</v>
          </cell>
          <cell r="D1095" t="str">
            <v>Экспертиза (ПИР)</v>
          </cell>
          <cell r="E1095" t="str">
            <v>051-1004465</v>
          </cell>
          <cell r="F1095" t="str">
            <v/>
          </cell>
          <cell r="G1095" t="str">
            <v/>
          </cell>
          <cell r="H1095" t="str">
            <v/>
          </cell>
          <cell r="I1095">
            <v>0</v>
          </cell>
          <cell r="J1095">
            <v>0</v>
          </cell>
          <cell r="K1095">
            <v>5</v>
          </cell>
          <cell r="L1095">
            <v>5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5</v>
          </cell>
          <cell r="AA1095">
            <v>5</v>
          </cell>
          <cell r="AB1095">
            <v>0</v>
          </cell>
          <cell r="AC1095">
            <v>5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</row>
        <row r="1096">
          <cell r="C1096" t="str">
            <v>1.212.5</v>
          </cell>
          <cell r="D1096" t="str">
            <v>Услуги Заказчика</v>
          </cell>
          <cell r="E1096" t="str">
            <v>051-1004465</v>
          </cell>
          <cell r="F1096" t="str">
            <v/>
          </cell>
          <cell r="G1096" t="str">
            <v/>
          </cell>
          <cell r="H1096" t="str">
            <v/>
          </cell>
          <cell r="I1096">
            <v>0</v>
          </cell>
          <cell r="J1096">
            <v>0</v>
          </cell>
          <cell r="K1096">
            <v>4.49</v>
          </cell>
          <cell r="L1096">
            <v>4.49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62.680055789999997</v>
          </cell>
          <cell r="Z1096">
            <v>62.68</v>
          </cell>
          <cell r="AA1096">
            <v>62.68</v>
          </cell>
          <cell r="AB1096">
            <v>0</v>
          </cell>
          <cell r="AC1096">
            <v>0</v>
          </cell>
          <cell r="AD1096">
            <v>62.680055789999997</v>
          </cell>
          <cell r="AE1096">
            <v>62.680055789999997</v>
          </cell>
          <cell r="AF1096">
            <v>0</v>
          </cell>
          <cell r="AG1096">
            <v>0</v>
          </cell>
          <cell r="AH1096">
            <v>0</v>
          </cell>
          <cell r="AI1096">
            <v>100.000089008</v>
          </cell>
        </row>
        <row r="1097">
          <cell r="C1097" t="str">
            <v>1.213</v>
          </cell>
          <cell r="D1097" t="str">
            <v>Оснащение автоматизированной системой заказа пропусков объектов ООО "Газпром добыча Иркутск"</v>
          </cell>
          <cell r="E1097" t="str">
            <v>051-1004471</v>
          </cell>
          <cell r="F1097" t="str">
            <v/>
          </cell>
          <cell r="G1097" t="str">
            <v/>
          </cell>
          <cell r="H1097" t="str">
            <v>Прочие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0.10033768</v>
          </cell>
          <cell r="Z1097">
            <v>0.1</v>
          </cell>
          <cell r="AA1097">
            <v>0.1</v>
          </cell>
          <cell r="AB1097">
            <v>0</v>
          </cell>
          <cell r="AC1097">
            <v>0</v>
          </cell>
          <cell r="AD1097">
            <v>0.10033768</v>
          </cell>
          <cell r="AE1097">
            <v>0.10033768</v>
          </cell>
          <cell r="AF1097">
            <v>0</v>
          </cell>
          <cell r="AG1097">
            <v>0</v>
          </cell>
          <cell r="AH1097">
            <v>0</v>
          </cell>
          <cell r="AI1097">
            <v>100.33768000000001</v>
          </cell>
        </row>
        <row r="1098">
          <cell r="C1098" t="str">
            <v>1.213.1</v>
          </cell>
          <cell r="D1098" t="str">
            <v>Прочие, всего</v>
          </cell>
          <cell r="E1098" t="str">
            <v>051-1004471</v>
          </cell>
          <cell r="F1098" t="str">
            <v/>
          </cell>
          <cell r="G1098" t="str">
            <v/>
          </cell>
          <cell r="H1098" t="str">
            <v/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0.10033768</v>
          </cell>
          <cell r="Z1098">
            <v>0.1</v>
          </cell>
          <cell r="AA1098">
            <v>0.1</v>
          </cell>
          <cell r="AB1098">
            <v>0</v>
          </cell>
          <cell r="AC1098">
            <v>0</v>
          </cell>
          <cell r="AD1098">
            <v>0.10033768</v>
          </cell>
          <cell r="AE1098">
            <v>0.10033768</v>
          </cell>
          <cell r="AF1098">
            <v>0</v>
          </cell>
          <cell r="AG1098">
            <v>0</v>
          </cell>
          <cell r="AH1098">
            <v>0</v>
          </cell>
          <cell r="AI1098">
            <v>100.33768000000001</v>
          </cell>
        </row>
        <row r="1099">
          <cell r="C1099" t="str">
            <v>1.213.2</v>
          </cell>
          <cell r="D1099" t="str">
            <v>Проектные работы ПД/ПД, РД</v>
          </cell>
          <cell r="E1099" t="str">
            <v>051-1004471</v>
          </cell>
          <cell r="F1099" t="str">
            <v/>
          </cell>
          <cell r="G1099" t="str">
            <v/>
          </cell>
          <cell r="H1099" t="str">
            <v/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9.0822E-2</v>
          </cell>
          <cell r="Z1099">
            <v>9.0484319999999993E-2</v>
          </cell>
          <cell r="AA1099">
            <v>9.0484319999999993E-2</v>
          </cell>
          <cell r="AB1099">
            <v>0</v>
          </cell>
          <cell r="AC1099">
            <v>0</v>
          </cell>
          <cell r="AD1099">
            <v>9.0822E-2</v>
          </cell>
          <cell r="AE1099">
            <v>9.0822E-2</v>
          </cell>
          <cell r="AF1099">
            <v>0</v>
          </cell>
          <cell r="AG1099">
            <v>0</v>
          </cell>
          <cell r="AH1099">
            <v>0</v>
          </cell>
          <cell r="AI1099">
            <v>100.37319173100001</v>
          </cell>
        </row>
        <row r="1100">
          <cell r="C1100" t="str">
            <v>1.213.3</v>
          </cell>
          <cell r="D1100" t="str">
            <v>Услуги Заказчика</v>
          </cell>
          <cell r="E1100" t="str">
            <v>051-1004471</v>
          </cell>
          <cell r="F1100" t="str">
            <v/>
          </cell>
          <cell r="G1100" t="str">
            <v/>
          </cell>
          <cell r="H1100" t="str">
            <v/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9.5156800000000003E-3</v>
          </cell>
          <cell r="Z1100">
            <v>9.5156800000000003E-3</v>
          </cell>
          <cell r="AA1100">
            <v>9.5156800000000003E-3</v>
          </cell>
          <cell r="AB1100">
            <v>0</v>
          </cell>
          <cell r="AC1100">
            <v>0</v>
          </cell>
          <cell r="AD1100">
            <v>9.5156800000000003E-3</v>
          </cell>
          <cell r="AE1100">
            <v>9.5156800000000003E-3</v>
          </cell>
          <cell r="AF1100">
            <v>0</v>
          </cell>
          <cell r="AG1100">
            <v>0</v>
          </cell>
          <cell r="AH1100">
            <v>0</v>
          </cell>
          <cell r="AI1100">
            <v>100</v>
          </cell>
        </row>
        <row r="1101">
          <cell r="C1101" t="str">
            <v>1.214</v>
          </cell>
          <cell r="D1101" t="str">
            <v>Реконструкция объектов II очереди Уренгойского ЗПКТ для переработки конденсата ачимовских залежей</v>
          </cell>
          <cell r="E1101" t="str">
            <v>051-1004475</v>
          </cell>
          <cell r="F1101" t="str">
            <v/>
          </cell>
          <cell r="G1101" t="str">
            <v/>
          </cell>
          <cell r="H1101" t="str">
            <v>Переработка</v>
          </cell>
          <cell r="I1101">
            <v>0</v>
          </cell>
          <cell r="J1101">
            <v>0</v>
          </cell>
          <cell r="K1101">
            <v>5.67</v>
          </cell>
          <cell r="L1101">
            <v>5.67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5.96</v>
          </cell>
          <cell r="AA1101">
            <v>5.96</v>
          </cell>
          <cell r="AB1101">
            <v>2.77</v>
          </cell>
          <cell r="AC1101">
            <v>0</v>
          </cell>
          <cell r="AD1101">
            <v>0</v>
          </cell>
          <cell r="AE1101">
            <v>0</v>
          </cell>
          <cell r="AF1101">
            <v>0</v>
          </cell>
          <cell r="AG1101">
            <v>0</v>
          </cell>
          <cell r="AH1101">
            <v>0</v>
          </cell>
          <cell r="AI1101">
            <v>0</v>
          </cell>
        </row>
        <row r="1102">
          <cell r="C1102" t="str">
            <v>1.214.1</v>
          </cell>
          <cell r="D1102" t="str">
            <v>Прочие, всего</v>
          </cell>
          <cell r="E1102" t="str">
            <v>051-1004475</v>
          </cell>
          <cell r="F1102" t="str">
            <v/>
          </cell>
          <cell r="G1102" t="str">
            <v/>
          </cell>
          <cell r="H1102" t="str">
            <v/>
          </cell>
          <cell r="I1102">
            <v>0</v>
          </cell>
          <cell r="J1102">
            <v>0</v>
          </cell>
          <cell r="K1102">
            <v>5.67</v>
          </cell>
          <cell r="L1102">
            <v>5.67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5.96</v>
          </cell>
          <cell r="AA1102">
            <v>5.96</v>
          </cell>
          <cell r="AB1102">
            <v>2.77</v>
          </cell>
          <cell r="AC1102">
            <v>0</v>
          </cell>
          <cell r="AD1102">
            <v>0</v>
          </cell>
          <cell r="AE1102">
            <v>0</v>
          </cell>
          <cell r="AF1102">
            <v>0</v>
          </cell>
          <cell r="AG1102">
            <v>0</v>
          </cell>
          <cell r="AH1102">
            <v>0</v>
          </cell>
          <cell r="AI1102">
            <v>0</v>
          </cell>
        </row>
        <row r="1103">
          <cell r="C1103" t="str">
            <v>1.214.2</v>
          </cell>
          <cell r="D1103" t="str">
            <v>Проектные работы ПД/ПД, РД</v>
          </cell>
          <cell r="E1103" t="str">
            <v>051-1004475</v>
          </cell>
          <cell r="F1103" t="str">
            <v/>
          </cell>
          <cell r="G1103" t="str">
            <v/>
          </cell>
          <cell r="H1103" t="str">
            <v/>
          </cell>
          <cell r="I1103">
            <v>0</v>
          </cell>
          <cell r="J1103">
            <v>0</v>
          </cell>
          <cell r="K1103">
            <v>2.69</v>
          </cell>
          <cell r="L1103">
            <v>2.69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2.5</v>
          </cell>
          <cell r="AA1103">
            <v>2.5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</row>
        <row r="1104">
          <cell r="C1104" t="str">
            <v>1.214.3</v>
          </cell>
          <cell r="D1104" t="str">
            <v>Экспертиза (ПИР)</v>
          </cell>
          <cell r="E1104" t="str">
            <v>051-1004475</v>
          </cell>
          <cell r="F1104" t="str">
            <v/>
          </cell>
          <cell r="G1104" t="str">
            <v/>
          </cell>
          <cell r="H1104" t="str">
            <v/>
          </cell>
          <cell r="I1104">
            <v>0</v>
          </cell>
          <cell r="J1104">
            <v>0</v>
          </cell>
          <cell r="K1104">
            <v>2.77</v>
          </cell>
          <cell r="L1104">
            <v>2.77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2.77</v>
          </cell>
          <cell r="AA1104">
            <v>2.77</v>
          </cell>
          <cell r="AB1104">
            <v>2.77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  <cell r="AI1104">
            <v>0</v>
          </cell>
        </row>
        <row r="1105">
          <cell r="C1105" t="str">
            <v>1.214.4</v>
          </cell>
          <cell r="D1105" t="str">
            <v>Услуги Заказчика</v>
          </cell>
          <cell r="E1105" t="str">
            <v>051-1004475</v>
          </cell>
          <cell r="F1105" t="str">
            <v/>
          </cell>
          <cell r="G1105" t="str">
            <v/>
          </cell>
          <cell r="H1105" t="str">
            <v/>
          </cell>
          <cell r="I1105">
            <v>0</v>
          </cell>
          <cell r="J1105">
            <v>0</v>
          </cell>
          <cell r="K1105">
            <v>0.21</v>
          </cell>
          <cell r="L1105">
            <v>0.21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0.69</v>
          </cell>
          <cell r="AA1105">
            <v>0.69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</row>
        <row r="1106">
          <cell r="C1106" t="str">
            <v>1.215</v>
          </cell>
          <cell r="D1106" t="str">
            <v>Дооснащение ИТСО ГРС Екатериновского ЛПУ МГ</v>
          </cell>
          <cell r="E1106" t="str">
            <v>051-1004509</v>
          </cell>
          <cell r="F1106" t="str">
            <v/>
          </cell>
          <cell r="G1106" t="str">
            <v/>
          </cell>
          <cell r="H1106" t="str">
            <v>Прочие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0.23</v>
          </cell>
          <cell r="AA1106">
            <v>0.23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</row>
        <row r="1107">
          <cell r="C1107" t="str">
            <v>1.215.1</v>
          </cell>
          <cell r="D1107" t="str">
            <v>Прочие, всего</v>
          </cell>
          <cell r="E1107" t="str">
            <v>051-1004509</v>
          </cell>
          <cell r="F1107" t="str">
            <v/>
          </cell>
          <cell r="G1107" t="str">
            <v/>
          </cell>
          <cell r="H1107" t="str">
            <v/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0.23</v>
          </cell>
          <cell r="AA1107">
            <v>0.23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</row>
        <row r="1108">
          <cell r="C1108" t="str">
            <v>1.215.2</v>
          </cell>
          <cell r="D1108" t="str">
            <v>Услуги Заказчика</v>
          </cell>
          <cell r="E1108" t="str">
            <v>051-1004509</v>
          </cell>
          <cell r="F1108" t="str">
            <v/>
          </cell>
          <cell r="G1108" t="str">
            <v/>
          </cell>
          <cell r="H1108" t="str">
            <v/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0.23</v>
          </cell>
          <cell r="AA1108">
            <v>0.23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</row>
        <row r="1109">
          <cell r="C1109" t="str">
            <v>1.216</v>
          </cell>
          <cell r="D1109" t="str">
            <v>Дооснащение ИТСО ГРС Приволжского ЛПУ МГ</v>
          </cell>
          <cell r="E1109" t="str">
            <v>051-1004510</v>
          </cell>
          <cell r="F1109" t="str">
            <v/>
          </cell>
          <cell r="G1109" t="str">
            <v/>
          </cell>
          <cell r="H1109" t="str">
            <v>Прочие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0.23</v>
          </cell>
          <cell r="AA1109">
            <v>0.23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</row>
        <row r="1110">
          <cell r="C1110" t="str">
            <v>1.216.1</v>
          </cell>
          <cell r="D1110" t="str">
            <v>Прочие, всего</v>
          </cell>
          <cell r="E1110" t="str">
            <v>051-1004510</v>
          </cell>
          <cell r="F1110" t="str">
            <v/>
          </cell>
          <cell r="G1110" t="str">
            <v/>
          </cell>
          <cell r="H1110" t="str">
            <v/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0.23</v>
          </cell>
          <cell r="AA1110">
            <v>0.23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</row>
        <row r="1111">
          <cell r="C1111" t="str">
            <v>1.216.2</v>
          </cell>
          <cell r="D1111" t="str">
            <v>Услуги Заказчика</v>
          </cell>
          <cell r="E1111" t="str">
            <v>051-1004510</v>
          </cell>
          <cell r="F1111" t="str">
            <v/>
          </cell>
          <cell r="G1111" t="str">
            <v/>
          </cell>
          <cell r="H1111" t="str">
            <v/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0.23</v>
          </cell>
          <cell r="AA1111">
            <v>0.23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</row>
        <row r="1112">
          <cell r="C1112" t="str">
            <v>1.217</v>
          </cell>
          <cell r="D1112" t="str">
            <v>Дооснащение ИТСО ГРС Мещерского ЛПУ МГ</v>
          </cell>
          <cell r="E1112" t="str">
            <v>051-1004513</v>
          </cell>
          <cell r="F1112" t="str">
            <v/>
          </cell>
          <cell r="G1112" t="str">
            <v/>
          </cell>
          <cell r="H1112" t="str">
            <v>Прочие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0.22</v>
          </cell>
          <cell r="AA1112">
            <v>0.22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</row>
        <row r="1113">
          <cell r="C1113" t="str">
            <v>1.217.1</v>
          </cell>
          <cell r="D1113" t="str">
            <v>Прочие, всего</v>
          </cell>
          <cell r="E1113" t="str">
            <v>051-1004513</v>
          </cell>
          <cell r="F1113" t="str">
            <v/>
          </cell>
          <cell r="G1113" t="str">
            <v/>
          </cell>
          <cell r="H1113" t="str">
            <v/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0.22</v>
          </cell>
          <cell r="AA1113">
            <v>0.22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I1113">
            <v>0</v>
          </cell>
        </row>
        <row r="1114">
          <cell r="C1114" t="str">
            <v>1.217.2</v>
          </cell>
          <cell r="D1114" t="str">
            <v>Услуги Заказчика</v>
          </cell>
          <cell r="E1114" t="str">
            <v>051-1004513</v>
          </cell>
          <cell r="F1114" t="str">
            <v/>
          </cell>
          <cell r="G1114" t="str">
            <v/>
          </cell>
          <cell r="H1114" t="str">
            <v/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0.22</v>
          </cell>
          <cell r="AA1114">
            <v>0.22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</row>
        <row r="1115">
          <cell r="C1115" t="str">
            <v>1.218</v>
          </cell>
          <cell r="D1115" t="str">
            <v>Оснащение автоматизированной системой заказа пропусков объектов ООО "Газпром трансгаз Саратов"</v>
          </cell>
          <cell r="E1115" t="str">
            <v>051-1004514</v>
          </cell>
          <cell r="F1115" t="str">
            <v/>
          </cell>
          <cell r="G1115" t="str">
            <v/>
          </cell>
          <cell r="H1115" t="str">
            <v>Транспорт газа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9.8106680000000002E-2</v>
          </cell>
          <cell r="Z1115">
            <v>0.1</v>
          </cell>
          <cell r="AA1115">
            <v>0.1</v>
          </cell>
          <cell r="AB1115">
            <v>0</v>
          </cell>
          <cell r="AC1115">
            <v>0</v>
          </cell>
          <cell r="AD1115">
            <v>9.8106680000000002E-2</v>
          </cell>
          <cell r="AE1115">
            <v>9.8106680000000002E-2</v>
          </cell>
          <cell r="AF1115">
            <v>0</v>
          </cell>
          <cell r="AG1115">
            <v>0</v>
          </cell>
          <cell r="AH1115">
            <v>0</v>
          </cell>
          <cell r="AI1115">
            <v>98.106679999999997</v>
          </cell>
        </row>
        <row r="1116">
          <cell r="C1116" t="str">
            <v>1.218.1</v>
          </cell>
          <cell r="D1116" t="str">
            <v>Прочие, всего</v>
          </cell>
          <cell r="E1116" t="str">
            <v>051-1004514</v>
          </cell>
          <cell r="F1116" t="str">
            <v/>
          </cell>
          <cell r="G1116" t="str">
            <v/>
          </cell>
          <cell r="H1116" t="str">
            <v/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9.8106680000000002E-2</v>
          </cell>
          <cell r="Z1116">
            <v>0.1</v>
          </cell>
          <cell r="AA1116">
            <v>0.1</v>
          </cell>
          <cell r="AB1116">
            <v>0</v>
          </cell>
          <cell r="AC1116">
            <v>0</v>
          </cell>
          <cell r="AD1116">
            <v>9.8106680000000002E-2</v>
          </cell>
          <cell r="AE1116">
            <v>9.8106680000000002E-2</v>
          </cell>
          <cell r="AF1116">
            <v>0</v>
          </cell>
          <cell r="AG1116">
            <v>0</v>
          </cell>
          <cell r="AH1116">
            <v>0</v>
          </cell>
          <cell r="AI1116">
            <v>98.106679999999997</v>
          </cell>
        </row>
        <row r="1117">
          <cell r="C1117" t="str">
            <v>1.218.2</v>
          </cell>
          <cell r="D1117" t="str">
            <v>Проектные работы ПД/ПД, РД</v>
          </cell>
          <cell r="E1117" t="str">
            <v>051-1004514</v>
          </cell>
          <cell r="F1117" t="str">
            <v/>
          </cell>
          <cell r="G1117" t="str">
            <v/>
          </cell>
          <cell r="H1117" t="str">
            <v/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8.8598399999999994E-2</v>
          </cell>
          <cell r="Z1117">
            <v>9.0491719999999998E-2</v>
          </cell>
          <cell r="AA1117">
            <v>9.0491719999999998E-2</v>
          </cell>
          <cell r="AB1117">
            <v>0</v>
          </cell>
          <cell r="AC1117">
            <v>0</v>
          </cell>
          <cell r="AD1117">
            <v>8.8598399999999994E-2</v>
          </cell>
          <cell r="AE1117">
            <v>8.8598399999999994E-2</v>
          </cell>
          <cell r="AF1117">
            <v>0</v>
          </cell>
          <cell r="AG1117">
            <v>0</v>
          </cell>
          <cell r="AH1117">
            <v>0</v>
          </cell>
          <cell r="AI1117">
            <v>97.907742276999997</v>
          </cell>
        </row>
        <row r="1118">
          <cell r="C1118" t="str">
            <v>1.218.3</v>
          </cell>
          <cell r="D1118" t="str">
            <v>Услуги Заказчика</v>
          </cell>
          <cell r="E1118" t="str">
            <v>051-1004514</v>
          </cell>
          <cell r="F1118" t="str">
            <v/>
          </cell>
          <cell r="G1118" t="str">
            <v/>
          </cell>
          <cell r="H1118" t="str">
            <v/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9.5082799999999992E-3</v>
          </cell>
          <cell r="Z1118">
            <v>9.5082799999999992E-3</v>
          </cell>
          <cell r="AA1118">
            <v>9.5082799999999992E-3</v>
          </cell>
          <cell r="AB1118">
            <v>0</v>
          </cell>
          <cell r="AC1118">
            <v>0</v>
          </cell>
          <cell r="AD1118">
            <v>9.5082799999999992E-3</v>
          </cell>
          <cell r="AE1118">
            <v>9.5082799999999992E-3</v>
          </cell>
          <cell r="AF1118">
            <v>0</v>
          </cell>
          <cell r="AG1118">
            <v>0</v>
          </cell>
          <cell r="AH1118">
            <v>0</v>
          </cell>
          <cell r="AI1118">
            <v>100</v>
          </cell>
        </row>
        <row r="1119">
          <cell r="C1119" t="str">
            <v>1.219</v>
          </cell>
          <cell r="D1119" t="str">
            <v>Дооснащение ИТСО ГРС Северного ЛПУМГ</v>
          </cell>
          <cell r="E1119" t="str">
            <v>051-1004592</v>
          </cell>
          <cell r="F1119" t="str">
            <v/>
          </cell>
          <cell r="G1119" t="str">
            <v/>
          </cell>
          <cell r="H1119" t="str">
            <v>Прочие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0.28999999999999998</v>
          </cell>
          <cell r="AA1119">
            <v>0.28999999999999998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0</v>
          </cell>
        </row>
        <row r="1120">
          <cell r="C1120" t="str">
            <v>1.219.1</v>
          </cell>
          <cell r="D1120" t="str">
            <v>Прочие, всего</v>
          </cell>
          <cell r="E1120" t="str">
            <v>051-1004592</v>
          </cell>
          <cell r="F1120" t="str">
            <v/>
          </cell>
          <cell r="G1120" t="str">
            <v/>
          </cell>
          <cell r="H1120" t="str">
            <v/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0.28999999999999998</v>
          </cell>
          <cell r="AA1120">
            <v>0.28999999999999998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</row>
        <row r="1121">
          <cell r="C1121" t="str">
            <v>1.219.2</v>
          </cell>
          <cell r="D1121" t="str">
            <v>Услуги Заказчика</v>
          </cell>
          <cell r="E1121" t="str">
            <v>051-1004592</v>
          </cell>
          <cell r="F1121" t="str">
            <v/>
          </cell>
          <cell r="G1121" t="str">
            <v/>
          </cell>
          <cell r="H1121" t="str">
            <v/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0.28999999999999998</v>
          </cell>
          <cell r="AA1121">
            <v>0.28999999999999998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</row>
        <row r="1122">
          <cell r="C1122" t="str">
            <v>1.220</v>
          </cell>
          <cell r="D1122" t="str">
            <v>Дооснащение ИТСО ГРС Барабинского ЛПУ МГ и Омского ЛПУ МГ</v>
          </cell>
          <cell r="E1122" t="str">
            <v>051-1004621</v>
          </cell>
          <cell r="F1122" t="str">
            <v/>
          </cell>
          <cell r="G1122" t="str">
            <v/>
          </cell>
          <cell r="H1122" t="str">
            <v>Прочие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0.10990535</v>
          </cell>
          <cell r="Z1122">
            <v>0.11</v>
          </cell>
          <cell r="AA1122">
            <v>0.11</v>
          </cell>
          <cell r="AB1122">
            <v>0</v>
          </cell>
          <cell r="AC1122">
            <v>0</v>
          </cell>
          <cell r="AD1122">
            <v>0.10990535</v>
          </cell>
          <cell r="AE1122">
            <v>0.10990535</v>
          </cell>
          <cell r="AF1122">
            <v>0</v>
          </cell>
          <cell r="AG1122">
            <v>0</v>
          </cell>
          <cell r="AH1122">
            <v>0</v>
          </cell>
          <cell r="AI1122">
            <v>99.913954544999996</v>
          </cell>
        </row>
        <row r="1123">
          <cell r="C1123" t="str">
            <v>1.220.1</v>
          </cell>
          <cell r="D1123" t="str">
            <v>Прочие, всего</v>
          </cell>
          <cell r="E1123" t="str">
            <v>051-1004621</v>
          </cell>
          <cell r="F1123" t="str">
            <v/>
          </cell>
          <cell r="G1123" t="str">
            <v/>
          </cell>
          <cell r="H1123" t="str">
            <v/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0.10990535</v>
          </cell>
          <cell r="Z1123">
            <v>0.11</v>
          </cell>
          <cell r="AA1123">
            <v>0.11</v>
          </cell>
          <cell r="AB1123">
            <v>0</v>
          </cell>
          <cell r="AC1123">
            <v>0</v>
          </cell>
          <cell r="AD1123">
            <v>0.10990535</v>
          </cell>
          <cell r="AE1123">
            <v>0.10990535</v>
          </cell>
          <cell r="AF1123">
            <v>0</v>
          </cell>
          <cell r="AG1123">
            <v>0</v>
          </cell>
          <cell r="AH1123">
            <v>0</v>
          </cell>
          <cell r="AI1123">
            <v>99.913954544999996</v>
          </cell>
        </row>
        <row r="1124">
          <cell r="C1124" t="str">
            <v>1.220.2</v>
          </cell>
          <cell r="D1124" t="str">
            <v>Услуги Заказчика</v>
          </cell>
          <cell r="E1124" t="str">
            <v>051-1004621</v>
          </cell>
          <cell r="F1124" t="str">
            <v/>
          </cell>
          <cell r="G1124" t="str">
            <v/>
          </cell>
          <cell r="H1124" t="str">
            <v/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0.10990535</v>
          </cell>
          <cell r="Z1124">
            <v>0.11</v>
          </cell>
          <cell r="AA1124">
            <v>0.11</v>
          </cell>
          <cell r="AB1124">
            <v>0</v>
          </cell>
          <cell r="AC1124">
            <v>0</v>
          </cell>
          <cell r="AD1124">
            <v>0.10990535</v>
          </cell>
          <cell r="AE1124">
            <v>0.10990535</v>
          </cell>
          <cell r="AF1124">
            <v>0</v>
          </cell>
          <cell r="AG1124">
            <v>0</v>
          </cell>
          <cell r="AH1124">
            <v>0</v>
          </cell>
          <cell r="AI1124">
            <v>99.913954544999996</v>
          </cell>
        </row>
        <row r="1125">
          <cell r="C1125" t="str">
            <v>1.221</v>
          </cell>
          <cell r="D1125" t="str">
            <v>Дооснащение ИТСО объектов Микуньского ЛПУ МГ и Синдорского ЛПУ МГ</v>
          </cell>
          <cell r="E1125" t="str">
            <v>051-1004646</v>
          </cell>
          <cell r="F1125" t="str">
            <v/>
          </cell>
          <cell r="G1125" t="str">
            <v/>
          </cell>
          <cell r="H1125" t="str">
            <v>Прочие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0.45</v>
          </cell>
          <cell r="AA1125">
            <v>0.45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</row>
        <row r="1126">
          <cell r="C1126" t="str">
            <v>1.221.1</v>
          </cell>
          <cell r="D1126" t="str">
            <v>Прочие, всего</v>
          </cell>
          <cell r="E1126" t="str">
            <v>051-1004646</v>
          </cell>
          <cell r="F1126" t="str">
            <v/>
          </cell>
          <cell r="G1126" t="str">
            <v/>
          </cell>
          <cell r="H1126" t="str">
            <v/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0.45</v>
          </cell>
          <cell r="AA1126">
            <v>0.45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</row>
        <row r="1127">
          <cell r="C1127" t="str">
            <v>1.221.2</v>
          </cell>
          <cell r="D1127" t="str">
            <v>Услуги Заказчика</v>
          </cell>
          <cell r="E1127" t="str">
            <v>051-1004646</v>
          </cell>
          <cell r="F1127" t="str">
            <v/>
          </cell>
          <cell r="G1127" t="str">
            <v/>
          </cell>
          <cell r="H1127" t="str">
            <v/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0.45</v>
          </cell>
          <cell r="AA1127">
            <v>0.45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</row>
        <row r="1128">
          <cell r="C1128" t="str">
            <v>1.222</v>
          </cell>
          <cell r="D1128" t="str">
            <v>Дооснащение ИТСО КС Юбилейного ЛПУ МГ</v>
          </cell>
          <cell r="E1128" t="str">
            <v>051-1004649</v>
          </cell>
          <cell r="F1128" t="str">
            <v/>
          </cell>
          <cell r="G1128" t="str">
            <v/>
          </cell>
          <cell r="H1128" t="str">
            <v>Прочие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0.32</v>
          </cell>
          <cell r="AA1128">
            <v>0.32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</row>
        <row r="1129">
          <cell r="C1129" t="str">
            <v>1.222.1</v>
          </cell>
          <cell r="D1129" t="str">
            <v>Прочие, всего</v>
          </cell>
          <cell r="E1129" t="str">
            <v>051-1004649</v>
          </cell>
          <cell r="F1129" t="str">
            <v/>
          </cell>
          <cell r="G1129" t="str">
            <v/>
          </cell>
          <cell r="H1129" t="str">
            <v/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0.32</v>
          </cell>
          <cell r="AA1129">
            <v>0.32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</row>
        <row r="1130">
          <cell r="C1130" t="str">
            <v>1.222.2</v>
          </cell>
          <cell r="D1130" t="str">
            <v>Услуги Заказчика</v>
          </cell>
          <cell r="E1130" t="str">
            <v>051-1004649</v>
          </cell>
          <cell r="F1130" t="str">
            <v/>
          </cell>
          <cell r="G1130" t="str">
            <v/>
          </cell>
          <cell r="H1130" t="str">
            <v/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0.32</v>
          </cell>
          <cell r="AA1130">
            <v>0.32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</row>
        <row r="1131">
          <cell r="C1131" t="str">
            <v>1.223</v>
          </cell>
          <cell r="D1131" t="str">
            <v>Дооснащение ИТСО КС Грязовецкого ЛПУ МГ и Мышкинского ЛПУ МГ</v>
          </cell>
          <cell r="E1131" t="str">
            <v>051-1004650</v>
          </cell>
          <cell r="F1131" t="str">
            <v/>
          </cell>
          <cell r="G1131" t="str">
            <v/>
          </cell>
          <cell r="H1131" t="str">
            <v>Прочие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0.32</v>
          </cell>
          <cell r="AA1131">
            <v>0.32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</row>
        <row r="1132">
          <cell r="C1132" t="str">
            <v>1.223.1</v>
          </cell>
          <cell r="D1132" t="str">
            <v>Прочие, всего</v>
          </cell>
          <cell r="E1132" t="str">
            <v>051-1004650</v>
          </cell>
          <cell r="F1132" t="str">
            <v/>
          </cell>
          <cell r="G1132" t="str">
            <v/>
          </cell>
          <cell r="H1132" t="str">
            <v/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0.32</v>
          </cell>
          <cell r="AA1132">
            <v>0.32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</row>
        <row r="1133">
          <cell r="C1133" t="str">
            <v>1.223.2</v>
          </cell>
          <cell r="D1133" t="str">
            <v>Услуги Заказчика</v>
          </cell>
          <cell r="E1133" t="str">
            <v>051-1004650</v>
          </cell>
          <cell r="F1133" t="str">
            <v/>
          </cell>
          <cell r="G1133" t="str">
            <v/>
          </cell>
          <cell r="H1133" t="str">
            <v/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0.32</v>
          </cell>
          <cell r="AA1133">
            <v>0.32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</row>
        <row r="1134">
          <cell r="C1134" t="str">
            <v>1.224</v>
          </cell>
          <cell r="D1134" t="str">
            <v>Дооснащение ИТСО КС Алмазного ЛПУ МГ и Кунгурского ЛПУ МГ</v>
          </cell>
          <cell r="E1134" t="str">
            <v>051-1004653</v>
          </cell>
          <cell r="F1134" t="str">
            <v/>
          </cell>
          <cell r="G1134" t="str">
            <v/>
          </cell>
          <cell r="H1134" t="str">
            <v>Прочие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0.38</v>
          </cell>
          <cell r="AA1134">
            <v>0.38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</row>
        <row r="1135">
          <cell r="C1135" t="str">
            <v>1.224.1</v>
          </cell>
          <cell r="D1135" t="str">
            <v>Прочие, всего</v>
          </cell>
          <cell r="E1135" t="str">
            <v>051-1004653</v>
          </cell>
          <cell r="F1135" t="str">
            <v/>
          </cell>
          <cell r="G1135" t="str">
            <v/>
          </cell>
          <cell r="H1135" t="str">
            <v/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0.38</v>
          </cell>
          <cell r="AA1135">
            <v>0.38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  <cell r="AI1135">
            <v>0</v>
          </cell>
        </row>
        <row r="1136">
          <cell r="C1136" t="str">
            <v>1.224.2</v>
          </cell>
          <cell r="D1136" t="str">
            <v>Услуги Заказчика</v>
          </cell>
          <cell r="E1136" t="str">
            <v>051-1004653</v>
          </cell>
          <cell r="F1136" t="str">
            <v/>
          </cell>
          <cell r="G1136" t="str">
            <v/>
          </cell>
          <cell r="H1136" t="str">
            <v/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0.38</v>
          </cell>
          <cell r="AA1136">
            <v>0.38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</row>
        <row r="1137">
          <cell r="C1137" t="str">
            <v>1.225</v>
          </cell>
          <cell r="D1137" t="str">
            <v>Дооснащение ИТСО КС Бардымского ЛПУ МГ и Чайковского ЛПУ МГ</v>
          </cell>
          <cell r="E1137" t="str">
            <v>051-1004655</v>
          </cell>
          <cell r="F1137" t="str">
            <v/>
          </cell>
          <cell r="G1137" t="str">
            <v/>
          </cell>
          <cell r="H1137" t="str">
            <v>Прочие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0.38</v>
          </cell>
          <cell r="AA1137">
            <v>0.38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</row>
        <row r="1138">
          <cell r="C1138" t="str">
            <v>1.225.1</v>
          </cell>
          <cell r="D1138" t="str">
            <v>Прочие, всего</v>
          </cell>
          <cell r="E1138" t="str">
            <v>051-1004655</v>
          </cell>
          <cell r="F1138" t="str">
            <v/>
          </cell>
          <cell r="G1138" t="str">
            <v/>
          </cell>
          <cell r="H1138" t="str">
            <v/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0.38</v>
          </cell>
          <cell r="AA1138">
            <v>0.38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</row>
        <row r="1139">
          <cell r="C1139" t="str">
            <v>1.225.2</v>
          </cell>
          <cell r="D1139" t="str">
            <v>Услуги Заказчика</v>
          </cell>
          <cell r="E1139" t="str">
            <v>051-1004655</v>
          </cell>
          <cell r="F1139" t="str">
            <v/>
          </cell>
          <cell r="G1139" t="str">
            <v/>
          </cell>
          <cell r="H1139" t="str">
            <v/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0.38</v>
          </cell>
          <cell r="AA1139">
            <v>0.38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0</v>
          </cell>
        </row>
        <row r="1140">
          <cell r="C1140" t="str">
            <v>1.226</v>
          </cell>
          <cell r="D1140" t="str">
            <v>Дооснащение ИТСО КС Воткинского ЛПУ МГ, Можгинского ЛПУ МГ и Увинского ЛПУ МГ</v>
          </cell>
          <cell r="E1140" t="str">
            <v>051-1004658</v>
          </cell>
          <cell r="F1140" t="str">
            <v/>
          </cell>
          <cell r="G1140" t="str">
            <v/>
          </cell>
          <cell r="H1140" t="str">
            <v>Прочие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0.39</v>
          </cell>
          <cell r="AA1140">
            <v>0.39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</row>
        <row r="1141">
          <cell r="C1141" t="str">
            <v>1.226.1</v>
          </cell>
          <cell r="D1141" t="str">
            <v>Прочие, всего</v>
          </cell>
          <cell r="E1141" t="str">
            <v>051-1004658</v>
          </cell>
          <cell r="F1141" t="str">
            <v/>
          </cell>
          <cell r="G1141" t="str">
            <v/>
          </cell>
          <cell r="H1141" t="str">
            <v/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0.39</v>
          </cell>
          <cell r="AA1141">
            <v>0.39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  <cell r="AI1141">
            <v>0</v>
          </cell>
        </row>
        <row r="1142">
          <cell r="C1142" t="str">
            <v>1.226.2</v>
          </cell>
          <cell r="D1142" t="str">
            <v>Услуги Заказчика</v>
          </cell>
          <cell r="E1142" t="str">
            <v>051-1004658</v>
          </cell>
          <cell r="F1142" t="str">
            <v/>
          </cell>
          <cell r="G1142" t="str">
            <v/>
          </cell>
          <cell r="H1142" t="str">
            <v/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0.39</v>
          </cell>
          <cell r="AA1142">
            <v>0.39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0</v>
          </cell>
        </row>
        <row r="1143">
          <cell r="C1143" t="str">
            <v>1.227</v>
          </cell>
          <cell r="D1143" t="str">
            <v>Дооснащение ИТСО КС Новоуренгойского ЛПУ МГ</v>
          </cell>
          <cell r="E1143" t="str">
            <v>051-1004663</v>
          </cell>
          <cell r="F1143" t="str">
            <v/>
          </cell>
          <cell r="G1143" t="str">
            <v/>
          </cell>
          <cell r="H1143" t="str">
            <v>Прочие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5.6301937300000002</v>
          </cell>
          <cell r="Z1143">
            <v>5.64</v>
          </cell>
          <cell r="AA1143">
            <v>5.64</v>
          </cell>
          <cell r="AB1143">
            <v>0</v>
          </cell>
          <cell r="AC1143">
            <v>0</v>
          </cell>
          <cell r="AD1143">
            <v>5.6301937300000002</v>
          </cell>
          <cell r="AE1143">
            <v>5.6301937300000002</v>
          </cell>
          <cell r="AF1143">
            <v>0</v>
          </cell>
          <cell r="AG1143">
            <v>0</v>
          </cell>
          <cell r="AH1143">
            <v>0</v>
          </cell>
          <cell r="AI1143">
            <v>99.826129965000007</v>
          </cell>
        </row>
        <row r="1144">
          <cell r="C1144" t="str">
            <v>1.227.1</v>
          </cell>
          <cell r="D1144" t="str">
            <v>Прочие, всего</v>
          </cell>
          <cell r="E1144" t="str">
            <v>051-1004663</v>
          </cell>
          <cell r="F1144" t="str">
            <v/>
          </cell>
          <cell r="G1144" t="str">
            <v/>
          </cell>
          <cell r="H1144" t="str">
            <v/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5.6301937300000002</v>
          </cell>
          <cell r="Z1144">
            <v>5.64</v>
          </cell>
          <cell r="AA1144">
            <v>5.64</v>
          </cell>
          <cell r="AB1144">
            <v>0</v>
          </cell>
          <cell r="AC1144">
            <v>0</v>
          </cell>
          <cell r="AD1144">
            <v>5.6301937300000002</v>
          </cell>
          <cell r="AE1144">
            <v>5.6301937300000002</v>
          </cell>
          <cell r="AF1144">
            <v>0</v>
          </cell>
          <cell r="AG1144">
            <v>0</v>
          </cell>
          <cell r="AH1144">
            <v>0</v>
          </cell>
          <cell r="AI1144">
            <v>99.826129965000007</v>
          </cell>
        </row>
        <row r="1145">
          <cell r="C1145" t="str">
            <v>1.227.2</v>
          </cell>
          <cell r="D1145" t="str">
            <v>Проектные работы ПД/ПД, РД</v>
          </cell>
          <cell r="E1145" t="str">
            <v>051-1004663</v>
          </cell>
          <cell r="F1145" t="str">
            <v/>
          </cell>
          <cell r="G1145" t="str">
            <v/>
          </cell>
          <cell r="H1145" t="str">
            <v/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3.4593731999999999</v>
          </cell>
          <cell r="Z1145">
            <v>3.4691794699999998</v>
          </cell>
          <cell r="AA1145">
            <v>3.4691794699999998</v>
          </cell>
          <cell r="AB1145">
            <v>0</v>
          </cell>
          <cell r="AC1145">
            <v>0</v>
          </cell>
          <cell r="AD1145">
            <v>3.4593731999999999</v>
          </cell>
          <cell r="AE1145">
            <v>3.4593731999999999</v>
          </cell>
          <cell r="AF1145">
            <v>0</v>
          </cell>
          <cell r="AG1145">
            <v>0</v>
          </cell>
          <cell r="AH1145">
            <v>0</v>
          </cell>
          <cell r="AI1145">
            <v>99.717331717999997</v>
          </cell>
        </row>
        <row r="1146">
          <cell r="C1146" t="str">
            <v>1.227.3</v>
          </cell>
          <cell r="D1146" t="str">
            <v>Экспертиза (ПИР)</v>
          </cell>
          <cell r="E1146" t="str">
            <v>051-1004663</v>
          </cell>
          <cell r="F1146" t="str">
            <v/>
          </cell>
          <cell r="G1146" t="str">
            <v/>
          </cell>
          <cell r="H1146" t="str">
            <v/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1.8184338</v>
          </cell>
          <cell r="Z1146">
            <v>1.8184338</v>
          </cell>
          <cell r="AA1146">
            <v>1.8184338</v>
          </cell>
          <cell r="AB1146">
            <v>0</v>
          </cell>
          <cell r="AC1146">
            <v>0</v>
          </cell>
          <cell r="AD1146">
            <v>1.8184338</v>
          </cell>
          <cell r="AE1146">
            <v>1.8184338</v>
          </cell>
          <cell r="AF1146">
            <v>0</v>
          </cell>
          <cell r="AG1146">
            <v>0</v>
          </cell>
          <cell r="AH1146">
            <v>0</v>
          </cell>
          <cell r="AI1146">
            <v>100</v>
          </cell>
        </row>
        <row r="1147">
          <cell r="C1147" t="str">
            <v>1.227.4</v>
          </cell>
          <cell r="D1147" t="str">
            <v>Услуги Заказчика</v>
          </cell>
          <cell r="E1147" t="str">
            <v>051-1004663</v>
          </cell>
          <cell r="F1147" t="str">
            <v/>
          </cell>
          <cell r="G1147" t="str">
            <v/>
          </cell>
          <cell r="H1147" t="str">
            <v/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0.35238672999999998</v>
          </cell>
          <cell r="Z1147">
            <v>0.35238672999999998</v>
          </cell>
          <cell r="AA1147">
            <v>0.35238672999999998</v>
          </cell>
          <cell r="AB1147">
            <v>0</v>
          </cell>
          <cell r="AC1147">
            <v>0</v>
          </cell>
          <cell r="AD1147">
            <v>0.35238672999999998</v>
          </cell>
          <cell r="AE1147">
            <v>0.35238672999999998</v>
          </cell>
          <cell r="AF1147">
            <v>0</v>
          </cell>
          <cell r="AG1147">
            <v>0</v>
          </cell>
          <cell r="AH1147">
            <v>0</v>
          </cell>
          <cell r="AI1147">
            <v>100</v>
          </cell>
        </row>
        <row r="1148">
          <cell r="C1148" t="str">
            <v>1.228</v>
          </cell>
          <cell r="D1148" t="str">
            <v>Дооснащение ИТСО КС Лонг-Юганского ЛПУ МГ и Сорумского ЛПУ МГ</v>
          </cell>
          <cell r="E1148" t="str">
            <v>051-1004665</v>
          </cell>
          <cell r="F1148" t="str">
            <v/>
          </cell>
          <cell r="G1148" t="str">
            <v/>
          </cell>
          <cell r="H1148" t="str">
            <v>Прочие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7.7891627999999997</v>
          </cell>
          <cell r="Z1148">
            <v>0.55000000000000004</v>
          </cell>
          <cell r="AA1148">
            <v>0.55000000000000004</v>
          </cell>
          <cell r="AB1148">
            <v>0</v>
          </cell>
          <cell r="AC1148">
            <v>0</v>
          </cell>
          <cell r="AD1148">
            <v>7.7891627999999997</v>
          </cell>
          <cell r="AE1148">
            <v>7.7891627999999997</v>
          </cell>
          <cell r="AF1148">
            <v>0</v>
          </cell>
          <cell r="AG1148">
            <v>0</v>
          </cell>
          <cell r="AH1148">
            <v>0</v>
          </cell>
          <cell r="AI1148">
            <v>1416.211418182</v>
          </cell>
        </row>
        <row r="1149">
          <cell r="C1149" t="str">
            <v>1.228.1</v>
          </cell>
          <cell r="D1149" t="str">
            <v>Прочие, всего</v>
          </cell>
          <cell r="E1149" t="str">
            <v>051-1004665</v>
          </cell>
          <cell r="F1149" t="str">
            <v/>
          </cell>
          <cell r="G1149" t="str">
            <v/>
          </cell>
          <cell r="H1149" t="str">
            <v/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7.7891627999999997</v>
          </cell>
          <cell r="Z1149">
            <v>0.55000000000000004</v>
          </cell>
          <cell r="AA1149">
            <v>0.55000000000000004</v>
          </cell>
          <cell r="AB1149">
            <v>0</v>
          </cell>
          <cell r="AC1149">
            <v>0</v>
          </cell>
          <cell r="AD1149">
            <v>7.7891627999999997</v>
          </cell>
          <cell r="AE1149">
            <v>7.7891627999999997</v>
          </cell>
          <cell r="AF1149">
            <v>0</v>
          </cell>
          <cell r="AG1149">
            <v>0</v>
          </cell>
          <cell r="AH1149">
            <v>0</v>
          </cell>
          <cell r="AI1149">
            <v>1416.211418182</v>
          </cell>
        </row>
        <row r="1150">
          <cell r="C1150" t="str">
            <v>1.228.2</v>
          </cell>
          <cell r="D1150" t="str">
            <v>Проектные работы ПД/ПД, РД</v>
          </cell>
          <cell r="E1150" t="str">
            <v>051-1004665</v>
          </cell>
          <cell r="F1150" t="str">
            <v/>
          </cell>
          <cell r="G1150" t="str">
            <v/>
          </cell>
          <cell r="H1150" t="str">
            <v/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7.7891627999999997</v>
          </cell>
          <cell r="Z1150">
            <v>0.55000000000000004</v>
          </cell>
          <cell r="AA1150">
            <v>0.55000000000000004</v>
          </cell>
          <cell r="AB1150">
            <v>0</v>
          </cell>
          <cell r="AC1150">
            <v>0</v>
          </cell>
          <cell r="AD1150">
            <v>7.7891627999999997</v>
          </cell>
          <cell r="AE1150">
            <v>7.7891627999999997</v>
          </cell>
          <cell r="AF1150">
            <v>0</v>
          </cell>
          <cell r="AG1150">
            <v>0</v>
          </cell>
          <cell r="AH1150">
            <v>0</v>
          </cell>
          <cell r="AI1150">
            <v>1416.211418182</v>
          </cell>
        </row>
        <row r="1151">
          <cell r="C1151" t="str">
            <v>1.229</v>
          </cell>
          <cell r="D1151" t="str">
            <v>Дооснащение ИТСО КС Перегребнинского ЛПУ МГ и Пунгинского ЛПУ МГ</v>
          </cell>
          <cell r="E1151" t="str">
            <v>051-1004670</v>
          </cell>
          <cell r="F1151" t="str">
            <v/>
          </cell>
          <cell r="G1151" t="str">
            <v/>
          </cell>
          <cell r="H1151" t="str">
            <v>Прочие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4.4579940000000002</v>
          </cell>
          <cell r="Z1151">
            <v>0.35</v>
          </cell>
          <cell r="AA1151">
            <v>0.35</v>
          </cell>
          <cell r="AB1151">
            <v>0</v>
          </cell>
          <cell r="AC1151">
            <v>0</v>
          </cell>
          <cell r="AD1151">
            <v>4.4579940000000002</v>
          </cell>
          <cell r="AE1151">
            <v>4.4579940000000002</v>
          </cell>
          <cell r="AF1151">
            <v>0</v>
          </cell>
          <cell r="AG1151">
            <v>0</v>
          </cell>
          <cell r="AH1151">
            <v>0</v>
          </cell>
          <cell r="AI1151">
            <v>1273.712571429</v>
          </cell>
        </row>
        <row r="1152">
          <cell r="C1152" t="str">
            <v>1.229.1</v>
          </cell>
          <cell r="D1152" t="str">
            <v>Прочие, всего</v>
          </cell>
          <cell r="E1152" t="str">
            <v>051-1004670</v>
          </cell>
          <cell r="F1152" t="str">
            <v/>
          </cell>
          <cell r="G1152" t="str">
            <v/>
          </cell>
          <cell r="H1152" t="str">
            <v/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4.4579940000000002</v>
          </cell>
          <cell r="Z1152">
            <v>0.35</v>
          </cell>
          <cell r="AA1152">
            <v>0.35</v>
          </cell>
          <cell r="AB1152">
            <v>0</v>
          </cell>
          <cell r="AC1152">
            <v>0</v>
          </cell>
          <cell r="AD1152">
            <v>4.4579940000000002</v>
          </cell>
          <cell r="AE1152">
            <v>4.4579940000000002</v>
          </cell>
          <cell r="AF1152">
            <v>0</v>
          </cell>
          <cell r="AG1152">
            <v>0</v>
          </cell>
          <cell r="AH1152">
            <v>0</v>
          </cell>
          <cell r="AI1152">
            <v>1273.712571429</v>
          </cell>
        </row>
        <row r="1153">
          <cell r="C1153" t="str">
            <v>1.229.2</v>
          </cell>
          <cell r="D1153" t="str">
            <v>Проектные работы ПД/ПД, РД</v>
          </cell>
          <cell r="E1153" t="str">
            <v>051-1004670</v>
          </cell>
          <cell r="F1153" t="str">
            <v/>
          </cell>
          <cell r="G1153" t="str">
            <v/>
          </cell>
          <cell r="H1153" t="str">
            <v/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4.4579940000000002</v>
          </cell>
          <cell r="Z1153">
            <v>0.35</v>
          </cell>
          <cell r="AA1153">
            <v>0.35</v>
          </cell>
          <cell r="AB1153">
            <v>0</v>
          </cell>
          <cell r="AC1153">
            <v>0</v>
          </cell>
          <cell r="AD1153">
            <v>4.4579940000000002</v>
          </cell>
          <cell r="AE1153">
            <v>4.4579940000000002</v>
          </cell>
          <cell r="AF1153">
            <v>0</v>
          </cell>
          <cell r="AG1153">
            <v>0</v>
          </cell>
          <cell r="AH1153">
            <v>0</v>
          </cell>
          <cell r="AI1153">
            <v>1273.712571429</v>
          </cell>
        </row>
        <row r="1154">
          <cell r="C1154" t="str">
            <v>1.230</v>
          </cell>
          <cell r="D1154" t="str">
            <v>Дооснащение ИТСО КС Сосьвинского ЛПУ МГ и Уральского ЛПУ МГ</v>
          </cell>
          <cell r="E1154" t="str">
            <v>051-1004671</v>
          </cell>
          <cell r="F1154" t="str">
            <v/>
          </cell>
          <cell r="G1154" t="str">
            <v/>
          </cell>
          <cell r="H1154" t="str">
            <v>Прочие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5.0373156000000003</v>
          </cell>
          <cell r="Z1154">
            <v>0.38</v>
          </cell>
          <cell r="AA1154">
            <v>0.38</v>
          </cell>
          <cell r="AB1154">
            <v>0</v>
          </cell>
          <cell r="AC1154">
            <v>0</v>
          </cell>
          <cell r="AD1154">
            <v>5.0373156000000003</v>
          </cell>
          <cell r="AE1154">
            <v>5.0373156000000003</v>
          </cell>
          <cell r="AF1154">
            <v>0</v>
          </cell>
          <cell r="AG1154">
            <v>0</v>
          </cell>
          <cell r="AH1154">
            <v>0</v>
          </cell>
          <cell r="AI1154">
            <v>1325.609368421</v>
          </cell>
        </row>
        <row r="1155">
          <cell r="C1155" t="str">
            <v>1.230.1</v>
          </cell>
          <cell r="D1155" t="str">
            <v>Прочие, всего</v>
          </cell>
          <cell r="E1155" t="str">
            <v>051-1004671</v>
          </cell>
          <cell r="F1155" t="str">
            <v/>
          </cell>
          <cell r="G1155" t="str">
            <v/>
          </cell>
          <cell r="H1155" t="str">
            <v/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5.0373156000000003</v>
          </cell>
          <cell r="Z1155">
            <v>0.38</v>
          </cell>
          <cell r="AA1155">
            <v>0.38</v>
          </cell>
          <cell r="AB1155">
            <v>0</v>
          </cell>
          <cell r="AC1155">
            <v>0</v>
          </cell>
          <cell r="AD1155">
            <v>5.0373156000000003</v>
          </cell>
          <cell r="AE1155">
            <v>5.0373156000000003</v>
          </cell>
          <cell r="AF1155">
            <v>0</v>
          </cell>
          <cell r="AG1155">
            <v>0</v>
          </cell>
          <cell r="AH1155">
            <v>0</v>
          </cell>
          <cell r="AI1155">
            <v>1325.609368421</v>
          </cell>
        </row>
        <row r="1156">
          <cell r="C1156" t="str">
            <v>1.230.2</v>
          </cell>
          <cell r="D1156" t="str">
            <v>Проектные работы ПД/ПД, РД</v>
          </cell>
          <cell r="E1156" t="str">
            <v>051-1004671</v>
          </cell>
          <cell r="F1156" t="str">
            <v/>
          </cell>
          <cell r="G1156" t="str">
            <v/>
          </cell>
          <cell r="H1156" t="str">
            <v/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5.0373156000000003</v>
          </cell>
          <cell r="Z1156">
            <v>0.38</v>
          </cell>
          <cell r="AA1156">
            <v>0.38</v>
          </cell>
          <cell r="AB1156">
            <v>0</v>
          </cell>
          <cell r="AC1156">
            <v>0</v>
          </cell>
          <cell r="AD1156">
            <v>5.0373156000000003</v>
          </cell>
          <cell r="AE1156">
            <v>5.0373156000000003</v>
          </cell>
          <cell r="AF1156">
            <v>0</v>
          </cell>
          <cell r="AG1156">
            <v>0</v>
          </cell>
          <cell r="AH1156">
            <v>0</v>
          </cell>
          <cell r="AI1156">
            <v>1325.609368421</v>
          </cell>
        </row>
        <row r="1157">
          <cell r="C1157" t="str">
            <v>1.231</v>
          </cell>
          <cell r="D1157" t="str">
            <v>Расширение ЕСГ для увеличения поставок газа в Турцию до 19 млрд куб.м в год (I этап)</v>
          </cell>
          <cell r="E1157" t="str">
            <v>051-1004672</v>
          </cell>
          <cell r="F1157" t="str">
            <v/>
          </cell>
          <cell r="G1157" t="str">
            <v/>
          </cell>
          <cell r="H1157" t="str">
            <v>Транспорт газа</v>
          </cell>
          <cell r="I1157">
            <v>0</v>
          </cell>
          <cell r="J1157">
            <v>0</v>
          </cell>
          <cell r="K1157">
            <v>6.95</v>
          </cell>
          <cell r="L1157">
            <v>6.95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13.91099496</v>
          </cell>
          <cell r="Z1157">
            <v>26.38</v>
          </cell>
          <cell r="AA1157">
            <v>26.38</v>
          </cell>
          <cell r="AB1157">
            <v>3.3</v>
          </cell>
          <cell r="AC1157">
            <v>0</v>
          </cell>
          <cell r="AD1157">
            <v>16.496312199999998</v>
          </cell>
          <cell r="AE1157">
            <v>13.91099496</v>
          </cell>
          <cell r="AF1157">
            <v>0</v>
          </cell>
          <cell r="AG1157">
            <v>2.5853172400000002</v>
          </cell>
          <cell r="AH1157">
            <v>0</v>
          </cell>
          <cell r="AI1157">
            <v>62.533404851999997</v>
          </cell>
        </row>
        <row r="1158">
          <cell r="C1158" t="str">
            <v>1.231.1</v>
          </cell>
          <cell r="D1158" t="str">
            <v>Прочие, всего</v>
          </cell>
          <cell r="E1158" t="str">
            <v>051-1004672</v>
          </cell>
          <cell r="F1158" t="str">
            <v/>
          </cell>
          <cell r="G1158" t="str">
            <v/>
          </cell>
          <cell r="H1158" t="str">
            <v/>
          </cell>
          <cell r="I1158">
            <v>0</v>
          </cell>
          <cell r="J1158">
            <v>0</v>
          </cell>
          <cell r="K1158">
            <v>6.95</v>
          </cell>
          <cell r="L1158">
            <v>6.95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13.91099496</v>
          </cell>
          <cell r="Z1158">
            <v>26.38</v>
          </cell>
          <cell r="AA1158">
            <v>26.38</v>
          </cell>
          <cell r="AB1158">
            <v>3.3</v>
          </cell>
          <cell r="AC1158">
            <v>0</v>
          </cell>
          <cell r="AD1158">
            <v>16.496312199999998</v>
          </cell>
          <cell r="AE1158">
            <v>13.91099496</v>
          </cell>
          <cell r="AF1158">
            <v>0</v>
          </cell>
          <cell r="AG1158">
            <v>2.5853172400000002</v>
          </cell>
          <cell r="AH1158">
            <v>0</v>
          </cell>
          <cell r="AI1158">
            <v>62.533404851999997</v>
          </cell>
        </row>
        <row r="1159">
          <cell r="C1159" t="str">
            <v>1.231.2</v>
          </cell>
          <cell r="D1159" t="str">
            <v>Проектные работы ПД/ПД, РД</v>
          </cell>
          <cell r="E1159" t="str">
            <v>051-1004672</v>
          </cell>
          <cell r="F1159" t="str">
            <v/>
          </cell>
          <cell r="G1159" t="str">
            <v/>
          </cell>
          <cell r="H1159" t="str">
            <v/>
          </cell>
          <cell r="I1159">
            <v>0</v>
          </cell>
          <cell r="J1159">
            <v>0</v>
          </cell>
          <cell r="K1159">
            <v>3.4</v>
          </cell>
          <cell r="L1159">
            <v>3.4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13.0809069</v>
          </cell>
          <cell r="Z1159">
            <v>18.7</v>
          </cell>
          <cell r="AA1159">
            <v>18.7</v>
          </cell>
          <cell r="AB1159">
            <v>0</v>
          </cell>
          <cell r="AC1159">
            <v>0</v>
          </cell>
          <cell r="AD1159">
            <v>13.0809069</v>
          </cell>
          <cell r="AE1159">
            <v>13.0809069</v>
          </cell>
          <cell r="AF1159">
            <v>0</v>
          </cell>
          <cell r="AG1159">
            <v>0</v>
          </cell>
          <cell r="AH1159">
            <v>0</v>
          </cell>
          <cell r="AI1159">
            <v>69.951373797000002</v>
          </cell>
        </row>
        <row r="1160">
          <cell r="C1160" t="str">
            <v>1.231.3</v>
          </cell>
          <cell r="D1160" t="str">
            <v>Экспертиза (ПИР)</v>
          </cell>
          <cell r="E1160" t="str">
            <v>051-1004672</v>
          </cell>
          <cell r="F1160" t="str">
            <v/>
          </cell>
          <cell r="G1160" t="str">
            <v/>
          </cell>
          <cell r="H1160" t="str">
            <v/>
          </cell>
          <cell r="I1160">
            <v>0</v>
          </cell>
          <cell r="J1160">
            <v>0</v>
          </cell>
          <cell r="K1160">
            <v>3.3</v>
          </cell>
          <cell r="L1160">
            <v>3.3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6.6</v>
          </cell>
          <cell r="AA1160">
            <v>6.6</v>
          </cell>
          <cell r="AB1160">
            <v>3.3</v>
          </cell>
          <cell r="AC1160">
            <v>0</v>
          </cell>
          <cell r="AD1160">
            <v>2.5853172400000002</v>
          </cell>
          <cell r="AE1160">
            <v>0</v>
          </cell>
          <cell r="AF1160">
            <v>0</v>
          </cell>
          <cell r="AG1160">
            <v>2.5853172400000002</v>
          </cell>
          <cell r="AH1160">
            <v>0</v>
          </cell>
          <cell r="AI1160">
            <v>39.171473333000002</v>
          </cell>
        </row>
        <row r="1161">
          <cell r="C1161" t="str">
            <v>1.231.4</v>
          </cell>
          <cell r="D1161" t="str">
            <v>Услуги Заказчика</v>
          </cell>
          <cell r="E1161" t="str">
            <v>051-1004672</v>
          </cell>
          <cell r="F1161" t="str">
            <v/>
          </cell>
          <cell r="G1161" t="str">
            <v/>
          </cell>
          <cell r="H1161" t="str">
            <v/>
          </cell>
          <cell r="I1161">
            <v>0</v>
          </cell>
          <cell r="J1161">
            <v>0</v>
          </cell>
          <cell r="K1161">
            <v>0.25</v>
          </cell>
          <cell r="L1161">
            <v>0.25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0.83008806000000002</v>
          </cell>
          <cell r="Z1161">
            <v>1.08</v>
          </cell>
          <cell r="AA1161">
            <v>1.08</v>
          </cell>
          <cell r="AB1161">
            <v>0</v>
          </cell>
          <cell r="AC1161">
            <v>0</v>
          </cell>
          <cell r="AD1161">
            <v>0.83008806000000002</v>
          </cell>
          <cell r="AE1161">
            <v>0.83008806000000002</v>
          </cell>
          <cell r="AF1161">
            <v>0</v>
          </cell>
          <cell r="AG1161">
            <v>0</v>
          </cell>
          <cell r="AH1161">
            <v>0</v>
          </cell>
          <cell r="AI1161">
            <v>76.860005556000004</v>
          </cell>
        </row>
        <row r="1162">
          <cell r="C1162" t="str">
            <v>1.232</v>
          </cell>
          <cell r="D1162" t="str">
            <v>Дообустройство сеноман-аптских залежей Бованенковского НГКМ</v>
          </cell>
          <cell r="E1162" t="str">
            <v>051-1004674</v>
          </cell>
          <cell r="F1162" t="str">
            <v/>
          </cell>
          <cell r="G1162" t="str">
            <v/>
          </cell>
          <cell r="H1162" t="str">
            <v>Добыча газа</v>
          </cell>
          <cell r="I1162">
            <v>2357.28367265</v>
          </cell>
          <cell r="J1162">
            <v>1058.7479360299999</v>
          </cell>
          <cell r="K1162">
            <v>946.07</v>
          </cell>
          <cell r="L1162">
            <v>946.07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41.271550750000003</v>
          </cell>
          <cell r="Y1162">
            <v>26.551693499999999</v>
          </cell>
          <cell r="Z1162">
            <v>829.53</v>
          </cell>
          <cell r="AA1162">
            <v>829.53</v>
          </cell>
          <cell r="AB1162">
            <v>10.18</v>
          </cell>
          <cell r="AC1162">
            <v>0</v>
          </cell>
          <cell r="AD1162">
            <v>383.29092050000003</v>
          </cell>
          <cell r="AE1162">
            <v>26.551693499999999</v>
          </cell>
          <cell r="AF1162">
            <v>0</v>
          </cell>
          <cell r="AG1162">
            <v>356.73922700000003</v>
          </cell>
          <cell r="AH1162">
            <v>0</v>
          </cell>
          <cell r="AI1162">
            <v>46.205793702000001</v>
          </cell>
        </row>
        <row r="1163">
          <cell r="C1163" t="str">
            <v>1.232.1</v>
          </cell>
          <cell r="D1163" t="str">
            <v>Прочие, всего</v>
          </cell>
          <cell r="E1163" t="str">
            <v>051-1004674</v>
          </cell>
          <cell r="F1163" t="str">
            <v/>
          </cell>
          <cell r="G1163" t="str">
            <v/>
          </cell>
          <cell r="H1163" t="str">
            <v/>
          </cell>
          <cell r="I1163">
            <v>2357.28367265</v>
          </cell>
          <cell r="J1163">
            <v>1058.7479360299999</v>
          </cell>
          <cell r="K1163">
            <v>946.07</v>
          </cell>
          <cell r="L1163">
            <v>946.07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41.271550750000003</v>
          </cell>
          <cell r="Y1163">
            <v>26.551693499999999</v>
          </cell>
          <cell r="Z1163">
            <v>829.53</v>
          </cell>
          <cell r="AA1163">
            <v>829.53</v>
          </cell>
          <cell r="AB1163">
            <v>10.18</v>
          </cell>
          <cell r="AC1163">
            <v>0</v>
          </cell>
          <cell r="AD1163">
            <v>383.29092050000003</v>
          </cell>
          <cell r="AE1163">
            <v>26.551693499999999</v>
          </cell>
          <cell r="AF1163">
            <v>0</v>
          </cell>
          <cell r="AG1163">
            <v>356.73922700000003</v>
          </cell>
          <cell r="AH1163">
            <v>0</v>
          </cell>
          <cell r="AI1163">
            <v>46.205793702000001</v>
          </cell>
        </row>
        <row r="1164">
          <cell r="C1164" t="str">
            <v>1.232.2</v>
          </cell>
          <cell r="D1164" t="str">
            <v>Проектные работы ПД/ПД, РД</v>
          </cell>
          <cell r="E1164" t="str">
            <v>051-1004674</v>
          </cell>
          <cell r="F1164" t="str">
            <v/>
          </cell>
          <cell r="G1164" t="str">
            <v/>
          </cell>
          <cell r="H1164" t="str">
            <v/>
          </cell>
          <cell r="I1164">
            <v>1593.92986608</v>
          </cell>
          <cell r="J1164">
            <v>335.71793602999998</v>
          </cell>
          <cell r="K1164">
            <v>33.619999999999997</v>
          </cell>
          <cell r="L1164">
            <v>33.619999999999997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41.271550750000003</v>
          </cell>
          <cell r="Y1164">
            <v>0</v>
          </cell>
          <cell r="Z1164">
            <v>10.18</v>
          </cell>
          <cell r="AA1164">
            <v>10.18</v>
          </cell>
          <cell r="AB1164">
            <v>10.18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0</v>
          </cell>
        </row>
        <row r="1165">
          <cell r="C1165" t="str">
            <v>1.232.3</v>
          </cell>
          <cell r="D1165" t="str">
            <v>Проектные работы (РД)</v>
          </cell>
          <cell r="E1165" t="str">
            <v>051-1004674</v>
          </cell>
          <cell r="F1165" t="str">
            <v/>
          </cell>
          <cell r="G1165" t="str">
            <v/>
          </cell>
          <cell r="H1165" t="str">
            <v/>
          </cell>
          <cell r="I1165">
            <v>676.57</v>
          </cell>
          <cell r="J1165">
            <v>676.57</v>
          </cell>
          <cell r="K1165">
            <v>873.99</v>
          </cell>
          <cell r="L1165">
            <v>873.99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8.5955702299999999</v>
          </cell>
          <cell r="Z1165">
            <v>770.55</v>
          </cell>
          <cell r="AA1165">
            <v>770.55</v>
          </cell>
          <cell r="AB1165">
            <v>0</v>
          </cell>
          <cell r="AC1165">
            <v>0</v>
          </cell>
          <cell r="AD1165">
            <v>365.28557023000002</v>
          </cell>
          <cell r="AE1165">
            <v>8.5955702299999999</v>
          </cell>
          <cell r="AF1165">
            <v>0</v>
          </cell>
          <cell r="AG1165">
            <v>356.69</v>
          </cell>
          <cell r="AH1165">
            <v>0</v>
          </cell>
          <cell r="AI1165">
            <v>47.405823142999999</v>
          </cell>
        </row>
        <row r="1166">
          <cell r="C1166" t="str">
            <v>1.232.4</v>
          </cell>
          <cell r="D1166" t="str">
            <v>Экспертиза (ПИР)</v>
          </cell>
          <cell r="E1166" t="str">
            <v>051-1004674</v>
          </cell>
          <cell r="F1166" t="str">
            <v/>
          </cell>
          <cell r="G1166" t="str">
            <v/>
          </cell>
          <cell r="H1166" t="str">
            <v/>
          </cell>
          <cell r="I1166">
            <v>26.86</v>
          </cell>
          <cell r="J1166">
            <v>12</v>
          </cell>
          <cell r="K1166">
            <v>4</v>
          </cell>
          <cell r="L1166">
            <v>4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4</v>
          </cell>
          <cell r="AA1166">
            <v>4</v>
          </cell>
          <cell r="AB1166">
            <v>0</v>
          </cell>
          <cell r="AC1166">
            <v>0</v>
          </cell>
          <cell r="AD1166">
            <v>4.9227E-2</v>
          </cell>
          <cell r="AE1166">
            <v>0</v>
          </cell>
          <cell r="AF1166">
            <v>0</v>
          </cell>
          <cell r="AG1166">
            <v>4.9227E-2</v>
          </cell>
          <cell r="AH1166">
            <v>0</v>
          </cell>
          <cell r="AI1166">
            <v>1.230675</v>
          </cell>
        </row>
        <row r="1167">
          <cell r="C1167" t="str">
            <v>1.232.5</v>
          </cell>
          <cell r="D1167" t="str">
            <v>Услуги Заказчика</v>
          </cell>
          <cell r="E1167" t="str">
            <v>051-1004674</v>
          </cell>
          <cell r="F1167" t="str">
            <v/>
          </cell>
          <cell r="G1167" t="str">
            <v/>
          </cell>
          <cell r="H1167" t="str">
            <v/>
          </cell>
          <cell r="I1167">
            <v>59.787267569999997</v>
          </cell>
          <cell r="J1167">
            <v>34.46</v>
          </cell>
          <cell r="K1167">
            <v>34.46</v>
          </cell>
          <cell r="L1167">
            <v>34.46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17.956123269999999</v>
          </cell>
          <cell r="Z1167">
            <v>44.8</v>
          </cell>
          <cell r="AA1167">
            <v>44.8</v>
          </cell>
          <cell r="AB1167">
            <v>0</v>
          </cell>
          <cell r="AC1167">
            <v>0</v>
          </cell>
          <cell r="AD1167">
            <v>17.956123269999999</v>
          </cell>
          <cell r="AE1167">
            <v>17.956123269999999</v>
          </cell>
          <cell r="AF1167">
            <v>0</v>
          </cell>
          <cell r="AG1167">
            <v>0</v>
          </cell>
          <cell r="AH1167">
            <v>0</v>
          </cell>
          <cell r="AI1167">
            <v>40.080632299000001</v>
          </cell>
        </row>
        <row r="1168">
          <cell r="C1168" t="str">
            <v>1.232.6</v>
          </cell>
          <cell r="D1168" t="str">
            <v>Иные прочие</v>
          </cell>
          <cell r="E1168" t="str">
            <v>051-1004674</v>
          </cell>
          <cell r="F1168" t="str">
            <v/>
          </cell>
          <cell r="G1168" t="str">
            <v/>
          </cell>
          <cell r="H1168" t="str">
            <v/>
          </cell>
          <cell r="I1168">
            <v>0.13653899999999999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</row>
        <row r="1169">
          <cell r="C1169" t="str">
            <v>1.233</v>
          </cell>
          <cell r="D1169" t="str">
            <v>Реконструкция обвязок кустов газовых скважин Ямсовейского НГКМ</v>
          </cell>
          <cell r="E1169" t="str">
            <v>051-1004678</v>
          </cell>
          <cell r="F1169" t="str">
            <v/>
          </cell>
          <cell r="G1169" t="str">
            <v/>
          </cell>
          <cell r="H1169" t="str">
            <v>Добыча газа</v>
          </cell>
          <cell r="I1169">
            <v>0</v>
          </cell>
          <cell r="J1169">
            <v>0</v>
          </cell>
          <cell r="K1169">
            <v>12.63</v>
          </cell>
          <cell r="L1169">
            <v>12.63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3.44</v>
          </cell>
          <cell r="Y1169">
            <v>0</v>
          </cell>
          <cell r="Z1169">
            <v>8.4600000000000009</v>
          </cell>
          <cell r="AA1169">
            <v>8.4600000000000009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</row>
        <row r="1170">
          <cell r="C1170" t="str">
            <v>1.233.1</v>
          </cell>
          <cell r="D1170" t="str">
            <v>Прочие, всего</v>
          </cell>
          <cell r="E1170" t="str">
            <v>051-1004678</v>
          </cell>
          <cell r="F1170" t="str">
            <v/>
          </cell>
          <cell r="G1170" t="str">
            <v/>
          </cell>
          <cell r="H1170" t="str">
            <v/>
          </cell>
          <cell r="I1170">
            <v>0</v>
          </cell>
          <cell r="J1170">
            <v>0</v>
          </cell>
          <cell r="K1170">
            <v>12.63</v>
          </cell>
          <cell r="L1170">
            <v>12.63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3.44</v>
          </cell>
          <cell r="Y1170">
            <v>0</v>
          </cell>
          <cell r="Z1170">
            <v>8.4600000000000009</v>
          </cell>
          <cell r="AA1170">
            <v>8.4600000000000009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</row>
        <row r="1171">
          <cell r="C1171" t="str">
            <v>1.233.2</v>
          </cell>
          <cell r="D1171" t="str">
            <v>Проектные работы ПД/ПД, РД</v>
          </cell>
          <cell r="E1171" t="str">
            <v>051-1004678</v>
          </cell>
          <cell r="F1171" t="str">
            <v/>
          </cell>
          <cell r="G1171" t="str">
            <v/>
          </cell>
          <cell r="H1171" t="str">
            <v/>
          </cell>
          <cell r="I1171">
            <v>0</v>
          </cell>
          <cell r="J1171">
            <v>0</v>
          </cell>
          <cell r="K1171">
            <v>11.47</v>
          </cell>
          <cell r="L1171">
            <v>11.47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3.44</v>
          </cell>
          <cell r="Y1171">
            <v>0</v>
          </cell>
          <cell r="Z1171">
            <v>8.0299999999999994</v>
          </cell>
          <cell r="AA1171">
            <v>8.0299999999999994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</row>
        <row r="1172">
          <cell r="C1172" t="str">
            <v>1.233.3</v>
          </cell>
          <cell r="D1172" t="str">
            <v>Экспертиза (ПИР)</v>
          </cell>
          <cell r="E1172" t="str">
            <v>051-1004678</v>
          </cell>
          <cell r="F1172" t="str">
            <v/>
          </cell>
          <cell r="G1172" t="str">
            <v/>
          </cell>
          <cell r="H1172" t="str">
            <v/>
          </cell>
          <cell r="I1172">
            <v>0</v>
          </cell>
          <cell r="J1172">
            <v>0</v>
          </cell>
          <cell r="K1172">
            <v>0.7</v>
          </cell>
          <cell r="L1172">
            <v>0.7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</row>
        <row r="1173">
          <cell r="C1173" t="str">
            <v>1.233.4</v>
          </cell>
          <cell r="D1173" t="str">
            <v>Услуги Заказчика</v>
          </cell>
          <cell r="E1173" t="str">
            <v>051-1004678</v>
          </cell>
          <cell r="F1173" t="str">
            <v/>
          </cell>
          <cell r="G1173" t="str">
            <v/>
          </cell>
          <cell r="H1173" t="str">
            <v/>
          </cell>
          <cell r="I1173">
            <v>0</v>
          </cell>
          <cell r="J1173">
            <v>0</v>
          </cell>
          <cell r="K1173">
            <v>0.46</v>
          </cell>
          <cell r="L1173">
            <v>0.46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0.43</v>
          </cell>
          <cell r="AA1173">
            <v>0.43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</row>
        <row r="1174">
          <cell r="C1174" t="str">
            <v>1.234</v>
          </cell>
          <cell r="D1174" t="str">
            <v>Реконструкция ФА и технологических трубопроводов с установкой средств коррозионного мониторинга объектов на Бованенковском НГКМ</v>
          </cell>
          <cell r="E1174" t="str">
            <v>051-1004681</v>
          </cell>
          <cell r="F1174" t="str">
            <v/>
          </cell>
          <cell r="G1174" t="str">
            <v/>
          </cell>
          <cell r="H1174" t="str">
            <v>Добыча газа</v>
          </cell>
          <cell r="I1174">
            <v>104.2</v>
          </cell>
          <cell r="J1174">
            <v>104.2</v>
          </cell>
          <cell r="K1174">
            <v>46.71</v>
          </cell>
          <cell r="L1174">
            <v>46.71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20</v>
          </cell>
          <cell r="Y1174">
            <v>0</v>
          </cell>
          <cell r="Z1174">
            <v>23.18</v>
          </cell>
          <cell r="AA1174">
            <v>23.18</v>
          </cell>
          <cell r="AB1174">
            <v>0</v>
          </cell>
          <cell r="AC1174">
            <v>0</v>
          </cell>
          <cell r="AD1174">
            <v>2.5000225700000001</v>
          </cell>
          <cell r="AE1174">
            <v>0</v>
          </cell>
          <cell r="AF1174">
            <v>0</v>
          </cell>
          <cell r="AG1174">
            <v>2.5000225700000001</v>
          </cell>
          <cell r="AH1174">
            <v>0</v>
          </cell>
          <cell r="AI1174">
            <v>10.785256989000001</v>
          </cell>
        </row>
        <row r="1175">
          <cell r="C1175" t="str">
            <v>1.234.1</v>
          </cell>
          <cell r="D1175" t="str">
            <v>Прочие, всего</v>
          </cell>
          <cell r="E1175" t="str">
            <v>051-1004681</v>
          </cell>
          <cell r="F1175" t="str">
            <v/>
          </cell>
          <cell r="G1175" t="str">
            <v/>
          </cell>
          <cell r="H1175" t="str">
            <v/>
          </cell>
          <cell r="I1175">
            <v>104.2</v>
          </cell>
          <cell r="J1175">
            <v>104.2</v>
          </cell>
          <cell r="K1175">
            <v>46.71</v>
          </cell>
          <cell r="L1175">
            <v>46.71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20</v>
          </cell>
          <cell r="Y1175">
            <v>0</v>
          </cell>
          <cell r="Z1175">
            <v>23.18</v>
          </cell>
          <cell r="AA1175">
            <v>23.18</v>
          </cell>
          <cell r="AB1175">
            <v>0</v>
          </cell>
          <cell r="AC1175">
            <v>0</v>
          </cell>
          <cell r="AD1175">
            <v>2.5000225700000001</v>
          </cell>
          <cell r="AE1175">
            <v>0</v>
          </cell>
          <cell r="AF1175">
            <v>0</v>
          </cell>
          <cell r="AG1175">
            <v>2.5000225700000001</v>
          </cell>
          <cell r="AH1175">
            <v>0</v>
          </cell>
          <cell r="AI1175">
            <v>10.785256989000001</v>
          </cell>
        </row>
        <row r="1176">
          <cell r="C1176" t="str">
            <v>1.234.2</v>
          </cell>
          <cell r="D1176" t="str">
            <v>Проектные работы (РД)</v>
          </cell>
          <cell r="E1176" t="str">
            <v>051-1004681</v>
          </cell>
          <cell r="F1176" t="str">
            <v/>
          </cell>
          <cell r="G1176" t="str">
            <v/>
          </cell>
          <cell r="H1176" t="str">
            <v/>
          </cell>
          <cell r="I1176">
            <v>97.5</v>
          </cell>
          <cell r="J1176">
            <v>97.5</v>
          </cell>
          <cell r="K1176">
            <v>45.01</v>
          </cell>
          <cell r="L1176">
            <v>45.01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20</v>
          </cell>
          <cell r="Y1176">
            <v>0</v>
          </cell>
          <cell r="Z1176">
            <v>21.61</v>
          </cell>
          <cell r="AA1176">
            <v>21.61</v>
          </cell>
          <cell r="AB1176">
            <v>0</v>
          </cell>
          <cell r="AC1176">
            <v>0</v>
          </cell>
          <cell r="AD1176">
            <v>2.5</v>
          </cell>
          <cell r="AE1176">
            <v>0</v>
          </cell>
          <cell r="AF1176">
            <v>0</v>
          </cell>
          <cell r="AG1176">
            <v>2.5</v>
          </cell>
          <cell r="AH1176">
            <v>0</v>
          </cell>
          <cell r="AI1176">
            <v>11.568718186</v>
          </cell>
        </row>
        <row r="1177">
          <cell r="C1177" t="str">
            <v>1.234.3</v>
          </cell>
          <cell r="D1177" t="str">
            <v>Экспертиза (ПИР)</v>
          </cell>
          <cell r="E1177" t="str">
            <v>051-1004681</v>
          </cell>
          <cell r="F1177" t="str">
            <v/>
          </cell>
          <cell r="G1177" t="str">
            <v/>
          </cell>
          <cell r="H1177" t="str">
            <v/>
          </cell>
          <cell r="I1177">
            <v>5</v>
          </cell>
          <cell r="J1177">
            <v>5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</row>
        <row r="1178">
          <cell r="C1178" t="str">
            <v>1.234.4</v>
          </cell>
          <cell r="D1178" t="str">
            <v>Услуги Заказчика</v>
          </cell>
          <cell r="E1178" t="str">
            <v>051-1004681</v>
          </cell>
          <cell r="F1178" t="str">
            <v/>
          </cell>
          <cell r="G1178" t="str">
            <v/>
          </cell>
          <cell r="H1178" t="str">
            <v/>
          </cell>
          <cell r="I1178">
            <v>1.7</v>
          </cell>
          <cell r="J1178">
            <v>1.7</v>
          </cell>
          <cell r="K1178">
            <v>1.7</v>
          </cell>
          <cell r="L1178">
            <v>1.7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1.57</v>
          </cell>
          <cell r="AA1178">
            <v>1.57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</row>
        <row r="1179">
          <cell r="C1179" t="str">
            <v>1.234.5</v>
          </cell>
          <cell r="D1179" t="str">
            <v>Иные прочие</v>
          </cell>
          <cell r="E1179" t="str">
            <v>051-1004681</v>
          </cell>
          <cell r="F1179" t="str">
            <v/>
          </cell>
          <cell r="G1179" t="str">
            <v/>
          </cell>
          <cell r="H1179" t="str">
            <v/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2.2569999999999999E-5</v>
          </cell>
          <cell r="AE1179">
            <v>0</v>
          </cell>
          <cell r="AF1179">
            <v>0</v>
          </cell>
          <cell r="AG1179">
            <v>2.2569999999999999E-5</v>
          </cell>
          <cell r="AH1179">
            <v>0</v>
          </cell>
          <cell r="AI1179">
            <v>0</v>
          </cell>
        </row>
        <row r="1180">
          <cell r="C1180" t="str">
            <v>1.235</v>
          </cell>
          <cell r="D1180" t="str">
            <v>Подключение скважин №57 и №210 Юбилейного НГКМ</v>
          </cell>
          <cell r="E1180" t="str">
            <v>051-1004682</v>
          </cell>
          <cell r="F1180" t="str">
            <v/>
          </cell>
          <cell r="G1180" t="str">
            <v/>
          </cell>
          <cell r="H1180" t="str">
            <v>Добыча газа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14.60066823</v>
          </cell>
          <cell r="Z1180">
            <v>13.75</v>
          </cell>
          <cell r="AA1180">
            <v>13.75</v>
          </cell>
          <cell r="AB1180">
            <v>0</v>
          </cell>
          <cell r="AC1180">
            <v>0</v>
          </cell>
          <cell r="AD1180">
            <v>14.60066823</v>
          </cell>
          <cell r="AE1180">
            <v>14.60066823</v>
          </cell>
          <cell r="AF1180">
            <v>0</v>
          </cell>
          <cell r="AG1180">
            <v>0</v>
          </cell>
          <cell r="AH1180">
            <v>0</v>
          </cell>
          <cell r="AI1180">
            <v>106.186678036</v>
          </cell>
        </row>
        <row r="1181">
          <cell r="C1181" t="str">
            <v>1.235.1</v>
          </cell>
          <cell r="D1181" t="str">
            <v>Прочие, всего</v>
          </cell>
          <cell r="E1181" t="str">
            <v>051-1004682</v>
          </cell>
          <cell r="F1181" t="str">
            <v/>
          </cell>
          <cell r="G1181" t="str">
            <v/>
          </cell>
          <cell r="H1181" t="str">
            <v/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14.60066823</v>
          </cell>
          <cell r="Z1181">
            <v>13.75</v>
          </cell>
          <cell r="AA1181">
            <v>13.75</v>
          </cell>
          <cell r="AB1181">
            <v>0</v>
          </cell>
          <cell r="AC1181">
            <v>0</v>
          </cell>
          <cell r="AD1181">
            <v>14.60066823</v>
          </cell>
          <cell r="AE1181">
            <v>14.60066823</v>
          </cell>
          <cell r="AF1181">
            <v>0</v>
          </cell>
          <cell r="AG1181">
            <v>0</v>
          </cell>
          <cell r="AH1181">
            <v>0</v>
          </cell>
          <cell r="AI1181">
            <v>106.186678036</v>
          </cell>
        </row>
        <row r="1182">
          <cell r="C1182" t="str">
            <v>1.235.2</v>
          </cell>
          <cell r="D1182" t="str">
            <v>Проектные работы (РД)</v>
          </cell>
          <cell r="E1182" t="str">
            <v>051-1004682</v>
          </cell>
          <cell r="F1182" t="str">
            <v/>
          </cell>
          <cell r="G1182" t="str">
            <v/>
          </cell>
          <cell r="H1182" t="str">
            <v/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13.75066823</v>
          </cell>
          <cell r="Z1182">
            <v>13.75</v>
          </cell>
          <cell r="AA1182">
            <v>13.75</v>
          </cell>
          <cell r="AB1182">
            <v>0</v>
          </cell>
          <cell r="AC1182">
            <v>0</v>
          </cell>
          <cell r="AD1182">
            <v>13.75066823</v>
          </cell>
          <cell r="AE1182">
            <v>13.75066823</v>
          </cell>
          <cell r="AF1182">
            <v>0</v>
          </cell>
          <cell r="AG1182">
            <v>0</v>
          </cell>
          <cell r="AH1182">
            <v>0</v>
          </cell>
          <cell r="AI1182">
            <v>100.00485985500001</v>
          </cell>
        </row>
        <row r="1183">
          <cell r="C1183" t="str">
            <v>1.235.3</v>
          </cell>
          <cell r="D1183" t="str">
            <v>Услуги Заказчика</v>
          </cell>
          <cell r="E1183" t="str">
            <v>051-1004682</v>
          </cell>
          <cell r="F1183" t="str">
            <v/>
          </cell>
          <cell r="G1183" t="str">
            <v/>
          </cell>
          <cell r="H1183" t="str">
            <v/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0.85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0.85</v>
          </cell>
          <cell r="AE1183">
            <v>0.85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</row>
        <row r="1184">
          <cell r="C1184" t="str">
            <v>1.236</v>
          </cell>
          <cell r="D1184" t="str">
            <v>Техперевооружение газовых скважин Западно-Таркосалинского газового промысла</v>
          </cell>
          <cell r="E1184" t="str">
            <v>051-1004683</v>
          </cell>
          <cell r="F1184" t="str">
            <v/>
          </cell>
          <cell r="G1184" t="str">
            <v/>
          </cell>
          <cell r="H1184" t="str">
            <v>Добыча газа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11.808238080000001</v>
          </cell>
          <cell r="Y1184">
            <v>1.6288897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1.6288897</v>
          </cell>
          <cell r="AE1184">
            <v>1.6288897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</row>
        <row r="1185">
          <cell r="C1185" t="str">
            <v>1.236.1</v>
          </cell>
          <cell r="D1185" t="str">
            <v>Прочие, всего</v>
          </cell>
          <cell r="E1185" t="str">
            <v>051-1004683</v>
          </cell>
          <cell r="F1185" t="str">
            <v/>
          </cell>
          <cell r="G1185" t="str">
            <v/>
          </cell>
          <cell r="H1185" t="str">
            <v/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11.808238080000001</v>
          </cell>
          <cell r="Y1185">
            <v>1.6288897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1.6288897</v>
          </cell>
          <cell r="AE1185">
            <v>1.6288897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</row>
        <row r="1186">
          <cell r="C1186" t="str">
            <v>1.236.2</v>
          </cell>
          <cell r="D1186" t="str">
            <v>Проектные работы ПД/ПД, РД</v>
          </cell>
          <cell r="E1186" t="str">
            <v>051-1004683</v>
          </cell>
          <cell r="F1186" t="str">
            <v/>
          </cell>
          <cell r="G1186" t="str">
            <v/>
          </cell>
          <cell r="H1186" t="str">
            <v/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11.808238080000001</v>
          </cell>
          <cell r="Y1186">
            <v>1.49744448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1.49744448</v>
          </cell>
          <cell r="AE1186">
            <v>1.49744448</v>
          </cell>
          <cell r="AF1186">
            <v>0</v>
          </cell>
          <cell r="AG1186">
            <v>0</v>
          </cell>
          <cell r="AH1186">
            <v>0</v>
          </cell>
          <cell r="AI1186">
            <v>0</v>
          </cell>
        </row>
        <row r="1187">
          <cell r="C1187" t="str">
            <v>1.236.3</v>
          </cell>
          <cell r="D1187" t="str">
            <v>Услуги Заказчика</v>
          </cell>
          <cell r="E1187" t="str">
            <v>051-1004683</v>
          </cell>
          <cell r="F1187" t="str">
            <v/>
          </cell>
          <cell r="G1187" t="str">
            <v/>
          </cell>
          <cell r="H1187" t="str">
            <v/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0.13144522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0.13144522</v>
          </cell>
          <cell r="AE1187">
            <v>0.13144522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</row>
        <row r="1188">
          <cell r="C1188" t="str">
            <v>1.237</v>
          </cell>
          <cell r="D1188" t="str">
            <v>Техперевооружение обвязки кустов газовых скважин Комсомольского газового промысла</v>
          </cell>
          <cell r="E1188" t="str">
            <v>051-1004687</v>
          </cell>
          <cell r="F1188" t="str">
            <v/>
          </cell>
          <cell r="G1188" t="str">
            <v/>
          </cell>
          <cell r="H1188" t="str">
            <v>Добыча газа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7.95</v>
          </cell>
          <cell r="Y1188">
            <v>0</v>
          </cell>
          <cell r="Z1188">
            <v>1.32</v>
          </cell>
          <cell r="AA1188">
            <v>1.32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0</v>
          </cell>
          <cell r="AI1188">
            <v>0</v>
          </cell>
        </row>
        <row r="1189">
          <cell r="C1189" t="str">
            <v>1.237.1</v>
          </cell>
          <cell r="D1189" t="str">
            <v>Прочие, всего</v>
          </cell>
          <cell r="E1189" t="str">
            <v>051-1004687</v>
          </cell>
          <cell r="F1189" t="str">
            <v/>
          </cell>
          <cell r="G1189" t="str">
            <v/>
          </cell>
          <cell r="H1189" t="str">
            <v/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7.95</v>
          </cell>
          <cell r="Y1189">
            <v>0</v>
          </cell>
          <cell r="Z1189">
            <v>1.32</v>
          </cell>
          <cell r="AA1189">
            <v>1.32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  <cell r="AI1189">
            <v>0</v>
          </cell>
        </row>
        <row r="1190">
          <cell r="C1190" t="str">
            <v>1.237.2</v>
          </cell>
          <cell r="D1190" t="str">
            <v>Проектные работы ПД/ПД, РД</v>
          </cell>
          <cell r="E1190" t="str">
            <v>051-1004687</v>
          </cell>
          <cell r="F1190" t="str">
            <v/>
          </cell>
          <cell r="G1190" t="str">
            <v/>
          </cell>
          <cell r="H1190" t="str">
            <v/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7.95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  <cell r="AI1190">
            <v>0</v>
          </cell>
        </row>
        <row r="1191">
          <cell r="C1191" t="str">
            <v>1.237.3</v>
          </cell>
          <cell r="D1191" t="str">
            <v>Иные прочие</v>
          </cell>
          <cell r="E1191" t="str">
            <v>051-1004687</v>
          </cell>
          <cell r="F1191" t="str">
            <v/>
          </cell>
          <cell r="G1191" t="str">
            <v/>
          </cell>
          <cell r="H1191" t="str">
            <v/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1.32</v>
          </cell>
          <cell r="AA1191">
            <v>1.32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  <cell r="AI1191">
            <v>0</v>
          </cell>
        </row>
        <row r="1192">
          <cell r="C1192" t="str">
            <v>1.238</v>
          </cell>
          <cell r="D1192" t="str">
            <v>ДКС Нижне-Квакчикского газоконденсатного месторождения</v>
          </cell>
          <cell r="E1192" t="str">
            <v>051-1004688</v>
          </cell>
          <cell r="F1192" t="str">
            <v/>
          </cell>
          <cell r="G1192" t="str">
            <v/>
          </cell>
          <cell r="H1192" t="str">
            <v>Добыча газа</v>
          </cell>
          <cell r="I1192">
            <v>0</v>
          </cell>
          <cell r="J1192">
            <v>0</v>
          </cell>
          <cell r="K1192">
            <v>31.13</v>
          </cell>
          <cell r="L1192">
            <v>31.13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56.613788909999997</v>
          </cell>
          <cell r="Z1192">
            <v>82.42</v>
          </cell>
          <cell r="AA1192">
            <v>82.42</v>
          </cell>
          <cell r="AB1192">
            <v>20.59</v>
          </cell>
          <cell r="AC1192">
            <v>0</v>
          </cell>
          <cell r="AD1192">
            <v>56.613788909999997</v>
          </cell>
          <cell r="AE1192">
            <v>56.613788909999997</v>
          </cell>
          <cell r="AF1192">
            <v>0</v>
          </cell>
          <cell r="AG1192">
            <v>0</v>
          </cell>
          <cell r="AH1192">
            <v>0</v>
          </cell>
          <cell r="AI1192">
            <v>68.689382322</v>
          </cell>
        </row>
        <row r="1193">
          <cell r="C1193" t="str">
            <v>1.238.1</v>
          </cell>
          <cell r="D1193" t="str">
            <v>Прочие, всего</v>
          </cell>
          <cell r="E1193" t="str">
            <v>051-1004688</v>
          </cell>
          <cell r="F1193" t="str">
            <v/>
          </cell>
          <cell r="G1193" t="str">
            <v/>
          </cell>
          <cell r="H1193" t="str">
            <v/>
          </cell>
          <cell r="I1193">
            <v>0</v>
          </cell>
          <cell r="J1193">
            <v>0</v>
          </cell>
          <cell r="K1193">
            <v>31.13</v>
          </cell>
          <cell r="L1193">
            <v>31.13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56.613788909999997</v>
          </cell>
          <cell r="Z1193">
            <v>82.42</v>
          </cell>
          <cell r="AA1193">
            <v>82.42</v>
          </cell>
          <cell r="AB1193">
            <v>20.59</v>
          </cell>
          <cell r="AC1193">
            <v>0</v>
          </cell>
          <cell r="AD1193">
            <v>56.613788909999997</v>
          </cell>
          <cell r="AE1193">
            <v>56.613788909999997</v>
          </cell>
          <cell r="AF1193">
            <v>0</v>
          </cell>
          <cell r="AG1193">
            <v>0</v>
          </cell>
          <cell r="AH1193">
            <v>0</v>
          </cell>
          <cell r="AI1193">
            <v>68.689382322</v>
          </cell>
        </row>
        <row r="1194">
          <cell r="C1194" t="str">
            <v>1.238.2</v>
          </cell>
          <cell r="D1194" t="str">
            <v>Проектные работы ПД/ПД, РД</v>
          </cell>
          <cell r="E1194" t="str">
            <v>051-1004688</v>
          </cell>
          <cell r="F1194" t="str">
            <v/>
          </cell>
          <cell r="G1194" t="str">
            <v/>
          </cell>
          <cell r="H1194" t="str">
            <v/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52.985266150000001</v>
          </cell>
          <cell r="Z1194">
            <v>82.42</v>
          </cell>
          <cell r="AA1194">
            <v>82.42</v>
          </cell>
          <cell r="AB1194">
            <v>20.59</v>
          </cell>
          <cell r="AC1194">
            <v>0</v>
          </cell>
          <cell r="AD1194">
            <v>52.985266150000001</v>
          </cell>
          <cell r="AE1194">
            <v>52.985266150000001</v>
          </cell>
          <cell r="AF1194">
            <v>0</v>
          </cell>
          <cell r="AG1194">
            <v>0</v>
          </cell>
          <cell r="AH1194">
            <v>0</v>
          </cell>
          <cell r="AI1194">
            <v>64.286903846000001</v>
          </cell>
        </row>
        <row r="1195">
          <cell r="C1195" t="str">
            <v>1.238.3</v>
          </cell>
          <cell r="D1195" t="str">
            <v>Проектные работы (РД)</v>
          </cell>
          <cell r="E1195" t="str">
            <v>051-1004688</v>
          </cell>
          <cell r="F1195" t="str">
            <v/>
          </cell>
          <cell r="G1195" t="str">
            <v/>
          </cell>
          <cell r="H1195" t="str">
            <v/>
          </cell>
          <cell r="I1195">
            <v>0</v>
          </cell>
          <cell r="J1195">
            <v>0</v>
          </cell>
          <cell r="K1195">
            <v>25.23</v>
          </cell>
          <cell r="L1195">
            <v>25.23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</row>
        <row r="1196">
          <cell r="C1196" t="str">
            <v>1.238.4</v>
          </cell>
          <cell r="D1196" t="str">
            <v>Экспертиза (ПИР)</v>
          </cell>
          <cell r="E1196" t="str">
            <v>051-1004688</v>
          </cell>
          <cell r="F1196" t="str">
            <v/>
          </cell>
          <cell r="G1196" t="str">
            <v/>
          </cell>
          <cell r="H1196" t="str">
            <v/>
          </cell>
          <cell r="I1196">
            <v>0</v>
          </cell>
          <cell r="J1196">
            <v>0</v>
          </cell>
          <cell r="K1196">
            <v>4.7699999999999996</v>
          </cell>
          <cell r="L1196">
            <v>4.7699999999999996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</row>
        <row r="1197">
          <cell r="C1197" t="str">
            <v>1.238.5</v>
          </cell>
          <cell r="D1197" t="str">
            <v>Услуги Заказчика</v>
          </cell>
          <cell r="E1197" t="str">
            <v>051-1004688</v>
          </cell>
          <cell r="F1197" t="str">
            <v/>
          </cell>
          <cell r="G1197" t="str">
            <v/>
          </cell>
          <cell r="H1197" t="str">
            <v/>
          </cell>
          <cell r="I1197">
            <v>0</v>
          </cell>
          <cell r="J1197">
            <v>0</v>
          </cell>
          <cell r="K1197">
            <v>1.1299999999999999</v>
          </cell>
          <cell r="L1197">
            <v>1.1299999999999999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3.6285227600000001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3.6285227600000001</v>
          </cell>
          <cell r="AE1197">
            <v>3.6285227600000001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</row>
        <row r="1198">
          <cell r="C1198" t="str">
            <v>1.239</v>
          </cell>
          <cell r="D1198" t="str">
            <v>Дообустройство Нижне-Квакчикского газоконденсатного месторождения</v>
          </cell>
          <cell r="E1198" t="str">
            <v>051-1004690</v>
          </cell>
          <cell r="F1198" t="str">
            <v/>
          </cell>
          <cell r="G1198" t="str">
            <v/>
          </cell>
          <cell r="H1198" t="str">
            <v>Добыча газа</v>
          </cell>
          <cell r="I1198">
            <v>0</v>
          </cell>
          <cell r="J1198">
            <v>0</v>
          </cell>
          <cell r="K1198">
            <v>59.65</v>
          </cell>
          <cell r="L1198">
            <v>59.65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0.59646803000000004</v>
          </cell>
          <cell r="Y1198">
            <v>3.6291046200000001</v>
          </cell>
          <cell r="Z1198">
            <v>33.97</v>
          </cell>
          <cell r="AA1198">
            <v>33.97</v>
          </cell>
          <cell r="AB1198">
            <v>0</v>
          </cell>
          <cell r="AC1198">
            <v>0</v>
          </cell>
          <cell r="AD1198">
            <v>5.1266706199999996</v>
          </cell>
          <cell r="AE1198">
            <v>3.60667062</v>
          </cell>
          <cell r="AF1198">
            <v>0</v>
          </cell>
          <cell r="AG1198">
            <v>1.52</v>
          </cell>
          <cell r="AH1198">
            <v>0</v>
          </cell>
          <cell r="AI1198">
            <v>15.091759258</v>
          </cell>
        </row>
        <row r="1199">
          <cell r="C1199" t="str">
            <v>1.239.1</v>
          </cell>
          <cell r="D1199" t="str">
            <v>Прочие, всего</v>
          </cell>
          <cell r="E1199" t="str">
            <v>051-1004690</v>
          </cell>
          <cell r="F1199" t="str">
            <v/>
          </cell>
          <cell r="G1199" t="str">
            <v/>
          </cell>
          <cell r="H1199" t="str">
            <v/>
          </cell>
          <cell r="I1199">
            <v>0</v>
          </cell>
          <cell r="J1199">
            <v>0</v>
          </cell>
          <cell r="K1199">
            <v>59.65</v>
          </cell>
          <cell r="L1199">
            <v>59.65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0.59646803000000004</v>
          </cell>
          <cell r="Y1199">
            <v>3.6291046200000001</v>
          </cell>
          <cell r="Z1199">
            <v>33.97</v>
          </cell>
          <cell r="AA1199">
            <v>33.97</v>
          </cell>
          <cell r="AB1199">
            <v>0</v>
          </cell>
          <cell r="AC1199">
            <v>0</v>
          </cell>
          <cell r="AD1199">
            <v>5.1266706199999996</v>
          </cell>
          <cell r="AE1199">
            <v>3.60667062</v>
          </cell>
          <cell r="AF1199">
            <v>0</v>
          </cell>
          <cell r="AG1199">
            <v>1.52</v>
          </cell>
          <cell r="AH1199">
            <v>0</v>
          </cell>
          <cell r="AI1199">
            <v>15.091759258</v>
          </cell>
        </row>
        <row r="1200">
          <cell r="C1200" t="str">
            <v>1.239.2</v>
          </cell>
          <cell r="D1200" t="str">
            <v>Проектные работы ПД/ПД, РД</v>
          </cell>
          <cell r="E1200" t="str">
            <v>051-1004690</v>
          </cell>
          <cell r="F1200" t="str">
            <v/>
          </cell>
          <cell r="G1200" t="str">
            <v/>
          </cell>
          <cell r="H1200" t="str">
            <v/>
          </cell>
          <cell r="I1200">
            <v>0</v>
          </cell>
          <cell r="J1200">
            <v>0</v>
          </cell>
          <cell r="K1200">
            <v>4.24</v>
          </cell>
          <cell r="L1200">
            <v>4.24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0.59646803000000004</v>
          </cell>
          <cell r="Y1200">
            <v>2.4665647800000001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3.9865647800000001</v>
          </cell>
          <cell r="AE1200">
            <v>2.4665647800000001</v>
          </cell>
          <cell r="AF1200">
            <v>0</v>
          </cell>
          <cell r="AG1200">
            <v>1.52</v>
          </cell>
          <cell r="AH1200">
            <v>0</v>
          </cell>
          <cell r="AI1200">
            <v>0</v>
          </cell>
        </row>
        <row r="1201">
          <cell r="C1201" t="str">
            <v>1.239.3</v>
          </cell>
          <cell r="D1201" t="str">
            <v>Проектные работы (РД)</v>
          </cell>
          <cell r="E1201" t="str">
            <v>051-1004690</v>
          </cell>
          <cell r="F1201" t="str">
            <v/>
          </cell>
          <cell r="G1201" t="str">
            <v/>
          </cell>
          <cell r="H1201" t="str">
            <v/>
          </cell>
          <cell r="I1201">
            <v>0</v>
          </cell>
          <cell r="J1201">
            <v>0</v>
          </cell>
          <cell r="K1201">
            <v>49.24</v>
          </cell>
          <cell r="L1201">
            <v>49.24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32.01</v>
          </cell>
          <cell r="AA1201">
            <v>32.01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</row>
        <row r="1202">
          <cell r="C1202" t="str">
            <v>1.239.4</v>
          </cell>
          <cell r="D1202" t="str">
            <v>Экспертиза (ПИР)</v>
          </cell>
          <cell r="E1202" t="str">
            <v>051-1004690</v>
          </cell>
          <cell r="F1202" t="str">
            <v/>
          </cell>
          <cell r="G1202" t="str">
            <v/>
          </cell>
          <cell r="H1202" t="str">
            <v/>
          </cell>
          <cell r="I1202">
            <v>0</v>
          </cell>
          <cell r="J1202">
            <v>0</v>
          </cell>
          <cell r="K1202">
            <v>4</v>
          </cell>
          <cell r="L1202">
            <v>4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</row>
        <row r="1203">
          <cell r="C1203" t="str">
            <v>1.239.5</v>
          </cell>
          <cell r="D1203" t="str">
            <v>Услуги Заказчика</v>
          </cell>
          <cell r="E1203" t="str">
            <v>051-1004690</v>
          </cell>
          <cell r="F1203" t="str">
            <v/>
          </cell>
          <cell r="G1203" t="str">
            <v/>
          </cell>
          <cell r="H1203" t="str">
            <v/>
          </cell>
          <cell r="I1203">
            <v>0</v>
          </cell>
          <cell r="J1203">
            <v>0</v>
          </cell>
          <cell r="K1203">
            <v>2.17</v>
          </cell>
          <cell r="L1203">
            <v>2.17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1.1401058399999999</v>
          </cell>
          <cell r="Z1203">
            <v>1.96</v>
          </cell>
          <cell r="AA1203">
            <v>1.96</v>
          </cell>
          <cell r="AB1203">
            <v>0</v>
          </cell>
          <cell r="AC1203">
            <v>0</v>
          </cell>
          <cell r="AD1203">
            <v>1.1401058399999999</v>
          </cell>
          <cell r="AE1203">
            <v>1.1401058399999999</v>
          </cell>
          <cell r="AF1203">
            <v>0</v>
          </cell>
          <cell r="AG1203">
            <v>0</v>
          </cell>
          <cell r="AH1203">
            <v>0</v>
          </cell>
          <cell r="AI1203">
            <v>58.168665306000001</v>
          </cell>
        </row>
        <row r="1204">
          <cell r="C1204" t="str">
            <v>1.239.6</v>
          </cell>
          <cell r="D1204" t="str">
            <v>Иные прочие</v>
          </cell>
          <cell r="E1204" t="str">
            <v>051-1004690</v>
          </cell>
          <cell r="F1204" t="str">
            <v/>
          </cell>
          <cell r="G1204" t="str">
            <v/>
          </cell>
          <cell r="H1204" t="str">
            <v/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2.2433999999999999E-2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</row>
        <row r="1205">
          <cell r="C1205" t="str">
            <v>1.240</v>
          </cell>
          <cell r="D1205" t="str">
            <v>Инженерная защита балочных переходов газопроводов-шлейфов и межпромысловых коллекторов Ямбургского НГКМ</v>
          </cell>
          <cell r="E1205" t="str">
            <v>051-1004693</v>
          </cell>
          <cell r="F1205" t="str">
            <v/>
          </cell>
          <cell r="G1205" t="str">
            <v/>
          </cell>
          <cell r="H1205" t="str">
            <v>Добыча газа</v>
          </cell>
          <cell r="I1205">
            <v>0</v>
          </cell>
          <cell r="J1205">
            <v>0</v>
          </cell>
          <cell r="K1205">
            <v>78.41</v>
          </cell>
          <cell r="L1205">
            <v>78.41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18.899999999999999</v>
          </cell>
          <cell r="Y1205">
            <v>0</v>
          </cell>
          <cell r="Z1205">
            <v>49.45</v>
          </cell>
          <cell r="AA1205">
            <v>49.45</v>
          </cell>
          <cell r="AB1205">
            <v>49.45</v>
          </cell>
          <cell r="AC1205">
            <v>0</v>
          </cell>
          <cell r="AD1205">
            <v>15.87</v>
          </cell>
          <cell r="AE1205">
            <v>0</v>
          </cell>
          <cell r="AF1205">
            <v>0</v>
          </cell>
          <cell r="AG1205">
            <v>15.87</v>
          </cell>
          <cell r="AH1205">
            <v>0</v>
          </cell>
          <cell r="AI1205">
            <v>32.093023256000002</v>
          </cell>
        </row>
        <row r="1206">
          <cell r="C1206" t="str">
            <v>1.240.1</v>
          </cell>
          <cell r="D1206" t="str">
            <v>Прочие, всего</v>
          </cell>
          <cell r="E1206" t="str">
            <v>051-1004693</v>
          </cell>
          <cell r="F1206" t="str">
            <v/>
          </cell>
          <cell r="G1206" t="str">
            <v/>
          </cell>
          <cell r="H1206" t="str">
            <v/>
          </cell>
          <cell r="I1206">
            <v>0</v>
          </cell>
          <cell r="J1206">
            <v>0</v>
          </cell>
          <cell r="K1206">
            <v>78.41</v>
          </cell>
          <cell r="L1206">
            <v>78.41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18.899999999999999</v>
          </cell>
          <cell r="Y1206">
            <v>0</v>
          </cell>
          <cell r="Z1206">
            <v>49.45</v>
          </cell>
          <cell r="AA1206">
            <v>49.45</v>
          </cell>
          <cell r="AB1206">
            <v>49.45</v>
          </cell>
          <cell r="AC1206">
            <v>0</v>
          </cell>
          <cell r="AD1206">
            <v>15.87</v>
          </cell>
          <cell r="AE1206">
            <v>0</v>
          </cell>
          <cell r="AF1206">
            <v>0</v>
          </cell>
          <cell r="AG1206">
            <v>15.87</v>
          </cell>
          <cell r="AH1206">
            <v>0</v>
          </cell>
          <cell r="AI1206">
            <v>32.093023256000002</v>
          </cell>
        </row>
        <row r="1207">
          <cell r="C1207" t="str">
            <v>1.240.2</v>
          </cell>
          <cell r="D1207" t="str">
            <v>Проектные работы ПД/ПД, РД</v>
          </cell>
          <cell r="E1207" t="str">
            <v>051-1004693</v>
          </cell>
          <cell r="F1207" t="str">
            <v/>
          </cell>
          <cell r="G1207" t="str">
            <v/>
          </cell>
          <cell r="H1207" t="str">
            <v/>
          </cell>
          <cell r="I1207">
            <v>0</v>
          </cell>
          <cell r="J1207">
            <v>0</v>
          </cell>
          <cell r="K1207">
            <v>69.55</v>
          </cell>
          <cell r="L1207">
            <v>69.55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18.899999999999999</v>
          </cell>
          <cell r="Y1207">
            <v>0</v>
          </cell>
          <cell r="Z1207">
            <v>43.45</v>
          </cell>
          <cell r="AA1207">
            <v>43.45</v>
          </cell>
          <cell r="AB1207">
            <v>43.45</v>
          </cell>
          <cell r="AC1207">
            <v>0</v>
          </cell>
          <cell r="AD1207">
            <v>15.87</v>
          </cell>
          <cell r="AE1207">
            <v>0</v>
          </cell>
          <cell r="AF1207">
            <v>0</v>
          </cell>
          <cell r="AG1207">
            <v>15.87</v>
          </cell>
          <cell r="AH1207">
            <v>0</v>
          </cell>
          <cell r="AI1207">
            <v>36.524741081999998</v>
          </cell>
        </row>
        <row r="1208">
          <cell r="C1208" t="str">
            <v>1.240.3</v>
          </cell>
          <cell r="D1208" t="str">
            <v>Экспертиза (ПИР)</v>
          </cell>
          <cell r="E1208" t="str">
            <v>051-1004693</v>
          </cell>
          <cell r="F1208" t="str">
            <v/>
          </cell>
          <cell r="G1208" t="str">
            <v/>
          </cell>
          <cell r="H1208" t="str">
            <v/>
          </cell>
          <cell r="I1208">
            <v>0</v>
          </cell>
          <cell r="J1208">
            <v>0</v>
          </cell>
          <cell r="K1208">
            <v>6</v>
          </cell>
          <cell r="L1208">
            <v>6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6</v>
          </cell>
          <cell r="AA1208">
            <v>6</v>
          </cell>
          <cell r="AB1208">
            <v>6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</row>
        <row r="1209">
          <cell r="C1209" t="str">
            <v>1.240.4</v>
          </cell>
          <cell r="D1209" t="str">
            <v>Услуги Заказчика</v>
          </cell>
          <cell r="E1209" t="str">
            <v>051-1004693</v>
          </cell>
          <cell r="F1209" t="str">
            <v/>
          </cell>
          <cell r="G1209" t="str">
            <v/>
          </cell>
          <cell r="H1209" t="str">
            <v/>
          </cell>
          <cell r="I1209">
            <v>0</v>
          </cell>
          <cell r="J1209">
            <v>0</v>
          </cell>
          <cell r="K1209">
            <v>2.86</v>
          </cell>
          <cell r="L1209">
            <v>2.86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</row>
        <row r="1210">
          <cell r="C1210" t="str">
            <v>1.241</v>
          </cell>
          <cell r="D1210" t="str">
            <v>Обустройство меловых отложений Тамбейского месторождения и транспорт газа</v>
          </cell>
          <cell r="E1210" t="str">
            <v>051-1004696</v>
          </cell>
          <cell r="F1210" t="str">
            <v/>
          </cell>
          <cell r="G1210" t="str">
            <v/>
          </cell>
          <cell r="H1210" t="str">
            <v>Добыча газа</v>
          </cell>
          <cell r="I1210">
            <v>91.21</v>
          </cell>
          <cell r="J1210">
            <v>91.21</v>
          </cell>
          <cell r="K1210">
            <v>307.81</v>
          </cell>
          <cell r="L1210">
            <v>307.81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46.283856470000003</v>
          </cell>
          <cell r="Z1210">
            <v>254.92</v>
          </cell>
          <cell r="AA1210">
            <v>254.92</v>
          </cell>
          <cell r="AB1210">
            <v>184.69</v>
          </cell>
          <cell r="AC1210">
            <v>0</v>
          </cell>
          <cell r="AD1210">
            <v>55.723856470000001</v>
          </cell>
          <cell r="AE1210">
            <v>46.283856470000003</v>
          </cell>
          <cell r="AF1210">
            <v>0</v>
          </cell>
          <cell r="AG1210">
            <v>9.44</v>
          </cell>
          <cell r="AH1210">
            <v>0</v>
          </cell>
          <cell r="AI1210">
            <v>21.859350569</v>
          </cell>
        </row>
        <row r="1211">
          <cell r="C1211" t="str">
            <v>1.241.1</v>
          </cell>
          <cell r="D1211" t="str">
            <v>Прочие, всего</v>
          </cell>
          <cell r="E1211" t="str">
            <v>051-1004696</v>
          </cell>
          <cell r="F1211" t="str">
            <v/>
          </cell>
          <cell r="G1211" t="str">
            <v/>
          </cell>
          <cell r="H1211" t="str">
            <v/>
          </cell>
          <cell r="I1211">
            <v>91.21</v>
          </cell>
          <cell r="J1211">
            <v>91.21</v>
          </cell>
          <cell r="K1211">
            <v>307.81</v>
          </cell>
          <cell r="L1211">
            <v>307.81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46.283856470000003</v>
          </cell>
          <cell r="Z1211">
            <v>254.92</v>
          </cell>
          <cell r="AA1211">
            <v>254.92</v>
          </cell>
          <cell r="AB1211">
            <v>184.69</v>
          </cell>
          <cell r="AC1211">
            <v>0</v>
          </cell>
          <cell r="AD1211">
            <v>55.723856470000001</v>
          </cell>
          <cell r="AE1211">
            <v>46.283856470000003</v>
          </cell>
          <cell r="AF1211">
            <v>0</v>
          </cell>
          <cell r="AG1211">
            <v>9.44</v>
          </cell>
          <cell r="AH1211">
            <v>0</v>
          </cell>
          <cell r="AI1211">
            <v>21.859350569</v>
          </cell>
        </row>
        <row r="1212">
          <cell r="C1212" t="str">
            <v>1.241.2</v>
          </cell>
          <cell r="D1212" t="str">
            <v>Проектные работы ПД/ПД, РД</v>
          </cell>
          <cell r="E1212" t="str">
            <v>051-1004696</v>
          </cell>
          <cell r="F1212" t="str">
            <v/>
          </cell>
          <cell r="G1212" t="str">
            <v/>
          </cell>
          <cell r="H1212" t="str">
            <v/>
          </cell>
          <cell r="I1212">
            <v>80</v>
          </cell>
          <cell r="J1212">
            <v>80</v>
          </cell>
          <cell r="K1212">
            <v>296.60000000000002</v>
          </cell>
          <cell r="L1212">
            <v>296.60000000000002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43.602314149999998</v>
          </cell>
          <cell r="Z1212">
            <v>251.52845768</v>
          </cell>
          <cell r="AA1212">
            <v>251.52845768</v>
          </cell>
          <cell r="AB1212">
            <v>184.69</v>
          </cell>
          <cell r="AC1212">
            <v>0</v>
          </cell>
          <cell r="AD1212">
            <v>53.042314150000003</v>
          </cell>
          <cell r="AE1212">
            <v>43.602314149999998</v>
          </cell>
          <cell r="AF1212">
            <v>0</v>
          </cell>
          <cell r="AG1212">
            <v>9.44</v>
          </cell>
          <cell r="AH1212">
            <v>0</v>
          </cell>
          <cell r="AI1212">
            <v>21.087997215000001</v>
          </cell>
        </row>
        <row r="1213">
          <cell r="C1213" t="str">
            <v>1.241.3</v>
          </cell>
          <cell r="D1213" t="str">
            <v>Услуги Заказчика</v>
          </cell>
          <cell r="E1213" t="str">
            <v>051-1004696</v>
          </cell>
          <cell r="F1213" t="str">
            <v/>
          </cell>
          <cell r="G1213" t="str">
            <v/>
          </cell>
          <cell r="H1213" t="str">
            <v/>
          </cell>
          <cell r="I1213">
            <v>11.21</v>
          </cell>
          <cell r="J1213">
            <v>11.21</v>
          </cell>
          <cell r="K1213">
            <v>11.21</v>
          </cell>
          <cell r="L1213">
            <v>11.21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2.6815423200000001</v>
          </cell>
          <cell r="Z1213">
            <v>3.3915423200000001</v>
          </cell>
          <cell r="AA1213">
            <v>3.3915423200000001</v>
          </cell>
          <cell r="AB1213">
            <v>0</v>
          </cell>
          <cell r="AC1213">
            <v>0</v>
          </cell>
          <cell r="AD1213">
            <v>2.6815423200000001</v>
          </cell>
          <cell r="AE1213">
            <v>2.6815423200000001</v>
          </cell>
          <cell r="AF1213">
            <v>0</v>
          </cell>
          <cell r="AG1213">
            <v>0</v>
          </cell>
          <cell r="AH1213">
            <v>0</v>
          </cell>
          <cell r="AI1213">
            <v>79.065571559999995</v>
          </cell>
        </row>
        <row r="1214">
          <cell r="C1214" t="str">
            <v>1.242</v>
          </cell>
          <cell r="D1214" t="str">
            <v>Опытный полигон для отработки технологии обратной закачки на разбуренной части АГКМ</v>
          </cell>
          <cell r="E1214" t="str">
            <v>051-1004715</v>
          </cell>
          <cell r="F1214" t="str">
            <v/>
          </cell>
          <cell r="G1214" t="str">
            <v/>
          </cell>
          <cell r="H1214" t="str">
            <v>Добыча газа</v>
          </cell>
          <cell r="I1214">
            <v>0</v>
          </cell>
          <cell r="J1214">
            <v>0</v>
          </cell>
          <cell r="K1214">
            <v>10.66</v>
          </cell>
          <cell r="L1214">
            <v>10.66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207.85775254000001</v>
          </cell>
          <cell r="Z1214">
            <v>231.36</v>
          </cell>
          <cell r="AA1214">
            <v>231.36</v>
          </cell>
          <cell r="AB1214">
            <v>8.75</v>
          </cell>
          <cell r="AC1214">
            <v>1.52</v>
          </cell>
          <cell r="AD1214">
            <v>207.85775254000001</v>
          </cell>
          <cell r="AE1214">
            <v>207.85775254000001</v>
          </cell>
          <cell r="AF1214">
            <v>0</v>
          </cell>
          <cell r="AG1214">
            <v>0</v>
          </cell>
          <cell r="AH1214">
            <v>0</v>
          </cell>
          <cell r="AI1214">
            <v>89.841698019999995</v>
          </cell>
        </row>
        <row r="1215">
          <cell r="C1215" t="str">
            <v>1.242.1</v>
          </cell>
          <cell r="D1215" t="str">
            <v>Прочие, всего</v>
          </cell>
          <cell r="E1215" t="str">
            <v>051-1004715</v>
          </cell>
          <cell r="F1215" t="str">
            <v/>
          </cell>
          <cell r="G1215" t="str">
            <v/>
          </cell>
          <cell r="H1215" t="str">
            <v/>
          </cell>
          <cell r="I1215">
            <v>0</v>
          </cell>
          <cell r="J1215">
            <v>0</v>
          </cell>
          <cell r="K1215">
            <v>10.66</v>
          </cell>
          <cell r="L1215">
            <v>10.66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207.85775254000001</v>
          </cell>
          <cell r="Z1215">
            <v>231.36</v>
          </cell>
          <cell r="AA1215">
            <v>231.36</v>
          </cell>
          <cell r="AB1215">
            <v>8.75</v>
          </cell>
          <cell r="AC1215">
            <v>1.52</v>
          </cell>
          <cell r="AD1215">
            <v>207.85775254000001</v>
          </cell>
          <cell r="AE1215">
            <v>207.85775254000001</v>
          </cell>
          <cell r="AF1215">
            <v>0</v>
          </cell>
          <cell r="AG1215">
            <v>0</v>
          </cell>
          <cell r="AH1215">
            <v>0</v>
          </cell>
          <cell r="AI1215">
            <v>89.841698019999995</v>
          </cell>
        </row>
        <row r="1216">
          <cell r="C1216" t="str">
            <v>1.242.2</v>
          </cell>
          <cell r="D1216" t="str">
            <v>Проектные работы ПД/ПД, РД</v>
          </cell>
          <cell r="E1216" t="str">
            <v>051-1004715</v>
          </cell>
          <cell r="F1216" t="str">
            <v/>
          </cell>
          <cell r="G1216" t="str">
            <v/>
          </cell>
          <cell r="H1216" t="str">
            <v/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191.55474183999999</v>
          </cell>
          <cell r="Z1216">
            <v>204.78698929999999</v>
          </cell>
          <cell r="AA1216">
            <v>204.78698929999999</v>
          </cell>
          <cell r="AB1216">
            <v>0</v>
          </cell>
          <cell r="AC1216">
            <v>0</v>
          </cell>
          <cell r="AD1216">
            <v>191.55474183999999</v>
          </cell>
          <cell r="AE1216">
            <v>191.55474183999999</v>
          </cell>
          <cell r="AF1216">
            <v>0</v>
          </cell>
          <cell r="AG1216">
            <v>0</v>
          </cell>
          <cell r="AH1216">
            <v>0</v>
          </cell>
          <cell r="AI1216">
            <v>93.538531180999996</v>
          </cell>
        </row>
        <row r="1217">
          <cell r="C1217" t="str">
            <v>1.242.3</v>
          </cell>
          <cell r="D1217" t="str">
            <v>Экспертиза (ПИР)</v>
          </cell>
          <cell r="E1217" t="str">
            <v>051-1004715</v>
          </cell>
          <cell r="F1217" t="str">
            <v/>
          </cell>
          <cell r="G1217" t="str">
            <v/>
          </cell>
          <cell r="H1217" t="str">
            <v/>
          </cell>
          <cell r="I1217">
            <v>0</v>
          </cell>
          <cell r="J1217">
            <v>0</v>
          </cell>
          <cell r="K1217">
            <v>10.27</v>
          </cell>
          <cell r="L1217">
            <v>10.27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10.27</v>
          </cell>
          <cell r="AA1217">
            <v>10.27</v>
          </cell>
          <cell r="AB1217">
            <v>8.75</v>
          </cell>
          <cell r="AC1217">
            <v>1.52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</row>
        <row r="1218">
          <cell r="C1218" t="str">
            <v>1.242.4</v>
          </cell>
          <cell r="D1218" t="str">
            <v>Услуги Заказчика</v>
          </cell>
          <cell r="E1218" t="str">
            <v>051-1004715</v>
          </cell>
          <cell r="F1218" t="str">
            <v/>
          </cell>
          <cell r="G1218" t="str">
            <v/>
          </cell>
          <cell r="H1218" t="str">
            <v/>
          </cell>
          <cell r="I1218">
            <v>0</v>
          </cell>
          <cell r="J1218">
            <v>0</v>
          </cell>
          <cell r="K1218">
            <v>0.39</v>
          </cell>
          <cell r="L1218">
            <v>0.39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16.303010700000002</v>
          </cell>
          <cell r="Z1218">
            <v>16.303010700000002</v>
          </cell>
          <cell r="AA1218">
            <v>16.303010700000002</v>
          </cell>
          <cell r="AB1218">
            <v>0</v>
          </cell>
          <cell r="AC1218">
            <v>0</v>
          </cell>
          <cell r="AD1218">
            <v>16.303010700000002</v>
          </cell>
          <cell r="AE1218">
            <v>16.303010700000002</v>
          </cell>
          <cell r="AF1218">
            <v>0</v>
          </cell>
          <cell r="AG1218">
            <v>0</v>
          </cell>
          <cell r="AH1218">
            <v>0</v>
          </cell>
          <cell r="AI1218">
            <v>100</v>
          </cell>
        </row>
        <row r="1219">
          <cell r="C1219" t="str">
            <v>1.243</v>
          </cell>
          <cell r="D1219" t="str">
            <v>Газопровод-отвод и ГРС от с. Ребриха до г. Рубцовск Алтайского края</v>
          </cell>
          <cell r="E1219" t="str">
            <v>051-1004718</v>
          </cell>
          <cell r="F1219" t="str">
            <v/>
          </cell>
          <cell r="G1219" t="str">
            <v/>
          </cell>
          <cell r="H1219" t="str">
            <v>Транспорт газа</v>
          </cell>
          <cell r="I1219">
            <v>112.51679636999999</v>
          </cell>
          <cell r="J1219">
            <v>36.26</v>
          </cell>
          <cell r="K1219">
            <v>16.350000000000001</v>
          </cell>
          <cell r="L1219">
            <v>16.350000000000001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21.13</v>
          </cell>
          <cell r="AA1219">
            <v>21.13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</row>
        <row r="1220">
          <cell r="C1220" t="str">
            <v>1.243.1</v>
          </cell>
          <cell r="D1220" t="str">
            <v>Прочие, всего</v>
          </cell>
          <cell r="E1220" t="str">
            <v>051-1004718</v>
          </cell>
          <cell r="F1220" t="str">
            <v/>
          </cell>
          <cell r="G1220" t="str">
            <v/>
          </cell>
          <cell r="H1220" t="str">
            <v/>
          </cell>
          <cell r="I1220">
            <v>112.51679636999999</v>
          </cell>
          <cell r="J1220">
            <v>36.26</v>
          </cell>
          <cell r="K1220">
            <v>16.350000000000001</v>
          </cell>
          <cell r="L1220">
            <v>16.350000000000001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21.13</v>
          </cell>
          <cell r="AA1220">
            <v>21.13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</row>
        <row r="1221">
          <cell r="C1221" t="str">
            <v>1.243.2</v>
          </cell>
          <cell r="D1221" t="str">
            <v>Проектные работы ПД/ПД, РД</v>
          </cell>
          <cell r="E1221" t="str">
            <v>051-1004718</v>
          </cell>
          <cell r="F1221" t="str">
            <v/>
          </cell>
          <cell r="G1221" t="str">
            <v/>
          </cell>
          <cell r="H1221" t="str">
            <v/>
          </cell>
          <cell r="I1221">
            <v>107.15396947000001</v>
          </cell>
          <cell r="J1221">
            <v>31.66</v>
          </cell>
          <cell r="K1221">
            <v>11.75</v>
          </cell>
          <cell r="L1221">
            <v>11.75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19.91</v>
          </cell>
          <cell r="AA1221">
            <v>19.91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0</v>
          </cell>
        </row>
        <row r="1222">
          <cell r="C1222" t="str">
            <v>1.243.3</v>
          </cell>
          <cell r="D1222" t="str">
            <v>Экспертиза (ПИР)</v>
          </cell>
          <cell r="E1222" t="str">
            <v>051-1004718</v>
          </cell>
          <cell r="F1222" t="str">
            <v/>
          </cell>
          <cell r="G1222" t="str">
            <v/>
          </cell>
          <cell r="H1222" t="str">
            <v/>
          </cell>
          <cell r="I1222">
            <v>4</v>
          </cell>
          <cell r="J1222">
            <v>4</v>
          </cell>
          <cell r="K1222">
            <v>4</v>
          </cell>
          <cell r="L1222">
            <v>4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</row>
        <row r="1223">
          <cell r="C1223" t="str">
            <v>1.243.4</v>
          </cell>
          <cell r="D1223" t="str">
            <v>Услуги Заказчика</v>
          </cell>
          <cell r="E1223" t="str">
            <v>051-1004718</v>
          </cell>
          <cell r="F1223" t="str">
            <v/>
          </cell>
          <cell r="G1223" t="str">
            <v/>
          </cell>
          <cell r="H1223" t="str">
            <v/>
          </cell>
          <cell r="I1223">
            <v>1.3628269</v>
          </cell>
          <cell r="J1223">
            <v>0.6</v>
          </cell>
          <cell r="K1223">
            <v>0.6</v>
          </cell>
          <cell r="L1223">
            <v>0.6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1.22</v>
          </cell>
          <cell r="AA1223">
            <v>1.22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</row>
        <row r="1224">
          <cell r="C1224" t="str">
            <v>1.244</v>
          </cell>
          <cell r="D1224" t="str">
            <v>Газопровод-отвод и ГРС от с. Ребриха до г. Славгород Алтайского края</v>
          </cell>
          <cell r="E1224" t="str">
            <v>051-1004719</v>
          </cell>
          <cell r="F1224" t="str">
            <v/>
          </cell>
          <cell r="G1224" t="str">
            <v/>
          </cell>
          <cell r="H1224" t="str">
            <v>Транспорт газа</v>
          </cell>
          <cell r="I1224">
            <v>121.72322036</v>
          </cell>
          <cell r="J1224">
            <v>36.57</v>
          </cell>
          <cell r="K1224">
            <v>15.83</v>
          </cell>
          <cell r="L1224">
            <v>15.83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22.02</v>
          </cell>
          <cell r="AA1224">
            <v>22.02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</row>
        <row r="1225">
          <cell r="C1225" t="str">
            <v>1.244.1</v>
          </cell>
          <cell r="D1225" t="str">
            <v>Прочие, всего</v>
          </cell>
          <cell r="E1225" t="str">
            <v>051-1004719</v>
          </cell>
          <cell r="F1225" t="str">
            <v/>
          </cell>
          <cell r="G1225" t="str">
            <v/>
          </cell>
          <cell r="H1225" t="str">
            <v/>
          </cell>
          <cell r="I1225">
            <v>121.72322036</v>
          </cell>
          <cell r="J1225">
            <v>36.57</v>
          </cell>
          <cell r="K1225">
            <v>15.83</v>
          </cell>
          <cell r="L1225">
            <v>15.83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22.02</v>
          </cell>
          <cell r="AA1225">
            <v>22.02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</row>
        <row r="1226">
          <cell r="C1226" t="str">
            <v>1.244.2</v>
          </cell>
          <cell r="D1226" t="str">
            <v>Проектные работы ПД/ПД, РД</v>
          </cell>
          <cell r="E1226" t="str">
            <v>051-1004719</v>
          </cell>
          <cell r="F1226" t="str">
            <v/>
          </cell>
          <cell r="G1226" t="str">
            <v/>
          </cell>
          <cell r="H1226" t="str">
            <v/>
          </cell>
          <cell r="I1226">
            <v>116.29823952</v>
          </cell>
          <cell r="J1226">
            <v>31.99</v>
          </cell>
          <cell r="K1226">
            <v>11.25</v>
          </cell>
          <cell r="L1226">
            <v>11.25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20.74</v>
          </cell>
          <cell r="AA1226">
            <v>20.74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</row>
        <row r="1227">
          <cell r="C1227" t="str">
            <v>1.244.3</v>
          </cell>
          <cell r="D1227" t="str">
            <v>Экспертиза (ПИР)</v>
          </cell>
          <cell r="E1227" t="str">
            <v>051-1004719</v>
          </cell>
          <cell r="F1227" t="str">
            <v/>
          </cell>
          <cell r="G1227" t="str">
            <v/>
          </cell>
          <cell r="H1227" t="str">
            <v/>
          </cell>
          <cell r="I1227">
            <v>4</v>
          </cell>
          <cell r="J1227">
            <v>4</v>
          </cell>
          <cell r="K1227">
            <v>4</v>
          </cell>
          <cell r="L1227">
            <v>4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</row>
        <row r="1228">
          <cell r="C1228" t="str">
            <v>1.244.4</v>
          </cell>
          <cell r="D1228" t="str">
            <v>Услуги Заказчика</v>
          </cell>
          <cell r="E1228" t="str">
            <v>051-1004719</v>
          </cell>
          <cell r="F1228" t="str">
            <v/>
          </cell>
          <cell r="G1228" t="str">
            <v/>
          </cell>
          <cell r="H1228" t="str">
            <v/>
          </cell>
          <cell r="I1228">
            <v>1.4249808399999999</v>
          </cell>
          <cell r="J1228">
            <v>0.57999999999999996</v>
          </cell>
          <cell r="K1228">
            <v>0.57999999999999996</v>
          </cell>
          <cell r="L1228">
            <v>0.57999999999999996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1.28</v>
          </cell>
          <cell r="AA1228">
            <v>1.28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</row>
        <row r="1229">
          <cell r="C1229" t="str">
            <v>1.245</v>
          </cell>
          <cell r="D1229" t="str">
            <v>Техперевооружение систем контроля качества газа. Установка потоковых анализаторов на объектах ООО "Газпром трансгаз Нижний Новгород"</v>
          </cell>
          <cell r="E1229" t="str">
            <v>051-1004721</v>
          </cell>
          <cell r="F1229" t="str">
            <v/>
          </cell>
          <cell r="G1229" t="str">
            <v/>
          </cell>
          <cell r="H1229" t="str">
            <v>Транспорт газа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0.53315568000000002</v>
          </cell>
          <cell r="Z1229">
            <v>0.54</v>
          </cell>
          <cell r="AA1229">
            <v>0.54</v>
          </cell>
          <cell r="AB1229">
            <v>0</v>
          </cell>
          <cell r="AC1229">
            <v>0</v>
          </cell>
          <cell r="AD1229">
            <v>0.53315568000000002</v>
          </cell>
          <cell r="AE1229">
            <v>0.53315568000000002</v>
          </cell>
          <cell r="AF1229">
            <v>0</v>
          </cell>
          <cell r="AG1229">
            <v>0</v>
          </cell>
          <cell r="AH1229">
            <v>0</v>
          </cell>
          <cell r="AI1229">
            <v>98.732533333000006</v>
          </cell>
        </row>
        <row r="1230">
          <cell r="C1230" t="str">
            <v>1.245.1</v>
          </cell>
          <cell r="D1230" t="str">
            <v>Прочие, всего</v>
          </cell>
          <cell r="E1230" t="str">
            <v>051-1004721</v>
          </cell>
          <cell r="F1230" t="str">
            <v/>
          </cell>
          <cell r="G1230" t="str">
            <v/>
          </cell>
          <cell r="H1230" t="str">
            <v/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0.53315568000000002</v>
          </cell>
          <cell r="Z1230">
            <v>0.54</v>
          </cell>
          <cell r="AA1230">
            <v>0.54</v>
          </cell>
          <cell r="AB1230">
            <v>0</v>
          </cell>
          <cell r="AC1230">
            <v>0</v>
          </cell>
          <cell r="AD1230">
            <v>0.53315568000000002</v>
          </cell>
          <cell r="AE1230">
            <v>0.53315568000000002</v>
          </cell>
          <cell r="AF1230">
            <v>0</v>
          </cell>
          <cell r="AG1230">
            <v>0</v>
          </cell>
          <cell r="AH1230">
            <v>0</v>
          </cell>
          <cell r="AI1230">
            <v>98.732533333000006</v>
          </cell>
        </row>
        <row r="1231">
          <cell r="C1231" t="str">
            <v>1.245.2</v>
          </cell>
          <cell r="D1231" t="str">
            <v>Проектные работы ПД/ПД, РД</v>
          </cell>
          <cell r="E1231" t="str">
            <v>051-1004721</v>
          </cell>
          <cell r="F1231" t="str">
            <v/>
          </cell>
          <cell r="G1231" t="str">
            <v/>
          </cell>
          <cell r="H1231" t="str">
            <v/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0.50353592000000003</v>
          </cell>
          <cell r="Z1231">
            <v>0.5</v>
          </cell>
          <cell r="AA1231">
            <v>0.5</v>
          </cell>
          <cell r="AB1231">
            <v>0</v>
          </cell>
          <cell r="AC1231">
            <v>0</v>
          </cell>
          <cell r="AD1231">
            <v>0.50353592000000003</v>
          </cell>
          <cell r="AE1231">
            <v>0.50353592000000003</v>
          </cell>
          <cell r="AF1231">
            <v>0</v>
          </cell>
          <cell r="AG1231">
            <v>0</v>
          </cell>
          <cell r="AH1231">
            <v>0</v>
          </cell>
          <cell r="AI1231">
            <v>100.707184</v>
          </cell>
        </row>
        <row r="1232">
          <cell r="C1232" t="str">
            <v>1.245.3</v>
          </cell>
          <cell r="D1232" t="str">
            <v>Услуги Заказчика</v>
          </cell>
          <cell r="E1232" t="str">
            <v>051-1004721</v>
          </cell>
          <cell r="F1232" t="str">
            <v/>
          </cell>
          <cell r="G1232" t="str">
            <v/>
          </cell>
          <cell r="H1232" t="str">
            <v/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2.9619759999999998E-2</v>
          </cell>
          <cell r="Z1232">
            <v>0.04</v>
          </cell>
          <cell r="AA1232">
            <v>0.04</v>
          </cell>
          <cell r="AB1232">
            <v>0</v>
          </cell>
          <cell r="AC1232">
            <v>0</v>
          </cell>
          <cell r="AD1232">
            <v>2.9619759999999998E-2</v>
          </cell>
          <cell r="AE1232">
            <v>2.9619759999999998E-2</v>
          </cell>
          <cell r="AF1232">
            <v>0</v>
          </cell>
          <cell r="AG1232">
            <v>0</v>
          </cell>
          <cell r="AH1232">
            <v>0</v>
          </cell>
          <cell r="AI1232">
            <v>74.049400000000006</v>
          </cell>
        </row>
        <row r="1233">
          <cell r="C1233" t="str">
            <v>1.246</v>
          </cell>
          <cell r="D1233" t="str">
            <v>Техперевооружение систем контроля качества газа. Установка потоковых анализаторов на объектах ООО "Газпром трансгаз Ухта"</v>
          </cell>
          <cell r="E1233" t="str">
            <v>051-1004722</v>
          </cell>
          <cell r="F1233" t="str">
            <v/>
          </cell>
          <cell r="G1233" t="str">
            <v/>
          </cell>
          <cell r="H1233" t="str">
            <v>Транспорт газа</v>
          </cell>
          <cell r="I1233">
            <v>0</v>
          </cell>
          <cell r="J1233">
            <v>0</v>
          </cell>
          <cell r="K1233">
            <v>0.34</v>
          </cell>
          <cell r="L1233">
            <v>0.34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0.22649706</v>
          </cell>
          <cell r="Z1233">
            <v>0.46</v>
          </cell>
          <cell r="AA1233">
            <v>0.46</v>
          </cell>
          <cell r="AB1233">
            <v>0</v>
          </cell>
          <cell r="AC1233">
            <v>0</v>
          </cell>
          <cell r="AD1233">
            <v>0.22649706</v>
          </cell>
          <cell r="AE1233">
            <v>0.22649706</v>
          </cell>
          <cell r="AF1233">
            <v>0</v>
          </cell>
          <cell r="AG1233">
            <v>0</v>
          </cell>
          <cell r="AH1233">
            <v>0</v>
          </cell>
          <cell r="AI1233">
            <v>49.238491304</v>
          </cell>
        </row>
        <row r="1234">
          <cell r="C1234" t="str">
            <v>1.246.1</v>
          </cell>
          <cell r="D1234" t="str">
            <v>Прочие, всего</v>
          </cell>
          <cell r="E1234" t="str">
            <v>051-1004722</v>
          </cell>
          <cell r="F1234" t="str">
            <v/>
          </cell>
          <cell r="G1234" t="str">
            <v/>
          </cell>
          <cell r="H1234" t="str">
            <v/>
          </cell>
          <cell r="I1234">
            <v>0</v>
          </cell>
          <cell r="J1234">
            <v>0</v>
          </cell>
          <cell r="K1234">
            <v>0.34</v>
          </cell>
          <cell r="L1234">
            <v>0.34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0.22649706</v>
          </cell>
          <cell r="Z1234">
            <v>0.46</v>
          </cell>
          <cell r="AA1234">
            <v>0.46</v>
          </cell>
          <cell r="AB1234">
            <v>0</v>
          </cell>
          <cell r="AC1234">
            <v>0</v>
          </cell>
          <cell r="AD1234">
            <v>0.22649706</v>
          </cell>
          <cell r="AE1234">
            <v>0.22649706</v>
          </cell>
          <cell r="AF1234">
            <v>0</v>
          </cell>
          <cell r="AG1234">
            <v>0</v>
          </cell>
          <cell r="AH1234">
            <v>0</v>
          </cell>
          <cell r="AI1234">
            <v>49.238491304</v>
          </cell>
        </row>
        <row r="1235">
          <cell r="C1235" t="str">
            <v>1.246.2</v>
          </cell>
          <cell r="D1235" t="str">
            <v>Проектные работы ПД/ПД, РД</v>
          </cell>
          <cell r="E1235" t="str">
            <v>051-1004722</v>
          </cell>
          <cell r="F1235" t="str">
            <v/>
          </cell>
          <cell r="G1235" t="str">
            <v/>
          </cell>
          <cell r="H1235" t="str">
            <v/>
          </cell>
          <cell r="I1235">
            <v>0</v>
          </cell>
          <cell r="J1235">
            <v>0</v>
          </cell>
          <cell r="K1235">
            <v>0.33</v>
          </cell>
          <cell r="L1235">
            <v>0.33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0.21355436</v>
          </cell>
          <cell r="Z1235">
            <v>0.41</v>
          </cell>
          <cell r="AA1235">
            <v>0.41</v>
          </cell>
          <cell r="AB1235">
            <v>0</v>
          </cell>
          <cell r="AC1235">
            <v>0</v>
          </cell>
          <cell r="AD1235">
            <v>0.21355436</v>
          </cell>
          <cell r="AE1235">
            <v>0.21355436</v>
          </cell>
          <cell r="AF1235">
            <v>0</v>
          </cell>
          <cell r="AG1235">
            <v>0</v>
          </cell>
          <cell r="AH1235">
            <v>0</v>
          </cell>
          <cell r="AI1235">
            <v>52.086429268000003</v>
          </cell>
        </row>
        <row r="1236">
          <cell r="C1236" t="str">
            <v>1.246.3</v>
          </cell>
          <cell r="D1236" t="str">
            <v>Услуги Заказчика</v>
          </cell>
          <cell r="E1236" t="str">
            <v>051-1004722</v>
          </cell>
          <cell r="F1236" t="str">
            <v/>
          </cell>
          <cell r="G1236" t="str">
            <v/>
          </cell>
          <cell r="H1236" t="str">
            <v/>
          </cell>
          <cell r="I1236">
            <v>0</v>
          </cell>
          <cell r="J1236">
            <v>0</v>
          </cell>
          <cell r="K1236">
            <v>0.01</v>
          </cell>
          <cell r="L1236">
            <v>0.01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1.29427E-2</v>
          </cell>
          <cell r="Z1236">
            <v>0.05</v>
          </cell>
          <cell r="AA1236">
            <v>0.05</v>
          </cell>
          <cell r="AB1236">
            <v>0</v>
          </cell>
          <cell r="AC1236">
            <v>0</v>
          </cell>
          <cell r="AD1236">
            <v>1.29427E-2</v>
          </cell>
          <cell r="AE1236">
            <v>1.29427E-2</v>
          </cell>
          <cell r="AF1236">
            <v>0</v>
          </cell>
          <cell r="AG1236">
            <v>0</v>
          </cell>
          <cell r="AH1236">
            <v>0</v>
          </cell>
          <cell r="AI1236">
            <v>25.885400000000001</v>
          </cell>
        </row>
        <row r="1237">
          <cell r="C1237" t="str">
            <v>1.247</v>
          </cell>
          <cell r="D1237" t="str">
            <v>Техперевооружение систем контроля качества газа. Установка потоковых анализаторов на объектах ООО "Газпром трансгаз Санкт-Петербург"</v>
          </cell>
          <cell r="E1237" t="str">
            <v>051-1004723</v>
          </cell>
          <cell r="F1237" t="str">
            <v/>
          </cell>
          <cell r="G1237" t="str">
            <v/>
          </cell>
          <cell r="H1237" t="str">
            <v>Транспорт газа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0.27488384999999999</v>
          </cell>
          <cell r="Z1237">
            <v>0.28000000000000003</v>
          </cell>
          <cell r="AA1237">
            <v>0.28000000000000003</v>
          </cell>
          <cell r="AB1237">
            <v>0</v>
          </cell>
          <cell r="AC1237">
            <v>0</v>
          </cell>
          <cell r="AD1237">
            <v>0.27488384999999999</v>
          </cell>
          <cell r="AE1237">
            <v>0.27488384999999999</v>
          </cell>
          <cell r="AF1237">
            <v>0</v>
          </cell>
          <cell r="AG1237">
            <v>0</v>
          </cell>
          <cell r="AH1237">
            <v>0</v>
          </cell>
          <cell r="AI1237">
            <v>98.172803571000003</v>
          </cell>
        </row>
        <row r="1238">
          <cell r="C1238" t="str">
            <v>1.247.1</v>
          </cell>
          <cell r="D1238" t="str">
            <v>Прочие, всего</v>
          </cell>
          <cell r="E1238" t="str">
            <v>051-1004723</v>
          </cell>
          <cell r="F1238" t="str">
            <v/>
          </cell>
          <cell r="G1238" t="str">
            <v/>
          </cell>
          <cell r="H1238" t="str">
            <v/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0.27488384999999999</v>
          </cell>
          <cell r="Z1238">
            <v>0.28000000000000003</v>
          </cell>
          <cell r="AA1238">
            <v>0.28000000000000003</v>
          </cell>
          <cell r="AB1238">
            <v>0</v>
          </cell>
          <cell r="AC1238">
            <v>0</v>
          </cell>
          <cell r="AD1238">
            <v>0.27488384999999999</v>
          </cell>
          <cell r="AE1238">
            <v>0.27488384999999999</v>
          </cell>
          <cell r="AF1238">
            <v>0</v>
          </cell>
          <cell r="AG1238">
            <v>0</v>
          </cell>
          <cell r="AH1238">
            <v>0</v>
          </cell>
          <cell r="AI1238">
            <v>98.172803571000003</v>
          </cell>
        </row>
        <row r="1239">
          <cell r="C1239" t="str">
            <v>1.247.2</v>
          </cell>
          <cell r="D1239" t="str">
            <v>Проектные работы ПД/ПД, РД</v>
          </cell>
          <cell r="E1239" t="str">
            <v>051-1004723</v>
          </cell>
          <cell r="F1239" t="str">
            <v/>
          </cell>
          <cell r="G1239" t="str">
            <v/>
          </cell>
          <cell r="H1239" t="str">
            <v/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0.25540438999999998</v>
          </cell>
          <cell r="Z1239">
            <v>0.26052054000000002</v>
          </cell>
          <cell r="AA1239">
            <v>0.26052054000000002</v>
          </cell>
          <cell r="AB1239">
            <v>0</v>
          </cell>
          <cell r="AC1239">
            <v>0</v>
          </cell>
          <cell r="AD1239">
            <v>0.25540438999999998</v>
          </cell>
          <cell r="AE1239">
            <v>0.25540438999999998</v>
          </cell>
          <cell r="AF1239">
            <v>0</v>
          </cell>
          <cell r="AG1239">
            <v>0</v>
          </cell>
          <cell r="AH1239">
            <v>0</v>
          </cell>
          <cell r="AI1239">
            <v>98.036181714999998</v>
          </cell>
        </row>
        <row r="1240">
          <cell r="C1240" t="str">
            <v>1.247.3</v>
          </cell>
          <cell r="D1240" t="str">
            <v>Услуги Заказчика</v>
          </cell>
          <cell r="E1240" t="str">
            <v>051-1004723</v>
          </cell>
          <cell r="F1240" t="str">
            <v/>
          </cell>
          <cell r="G1240" t="str">
            <v/>
          </cell>
          <cell r="H1240" t="str">
            <v/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1.9479460000000001E-2</v>
          </cell>
          <cell r="Z1240">
            <v>1.9479460000000001E-2</v>
          </cell>
          <cell r="AA1240">
            <v>1.9479460000000001E-2</v>
          </cell>
          <cell r="AB1240">
            <v>0</v>
          </cell>
          <cell r="AC1240">
            <v>0</v>
          </cell>
          <cell r="AD1240">
            <v>1.9479460000000001E-2</v>
          </cell>
          <cell r="AE1240">
            <v>1.9479460000000001E-2</v>
          </cell>
          <cell r="AF1240">
            <v>0</v>
          </cell>
          <cell r="AG1240">
            <v>0</v>
          </cell>
          <cell r="AH1240">
            <v>0</v>
          </cell>
          <cell r="AI1240">
            <v>100</v>
          </cell>
        </row>
        <row r="1241">
          <cell r="C1241" t="str">
            <v>1.248</v>
          </cell>
          <cell r="D1241" t="str">
            <v>Техперевооружение систем контроля качества газа. Установка потоковых анализаторов на объектах ООО "Газпром трансгаз Чайковский"</v>
          </cell>
          <cell r="E1241" t="str">
            <v>051-1004724</v>
          </cell>
          <cell r="F1241" t="str">
            <v/>
          </cell>
          <cell r="G1241" t="str">
            <v/>
          </cell>
          <cell r="H1241" t="str">
            <v>Транспорт газа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0.34437952999999999</v>
          </cell>
          <cell r="Z1241">
            <v>0.35</v>
          </cell>
          <cell r="AA1241">
            <v>0.35</v>
          </cell>
          <cell r="AB1241">
            <v>0</v>
          </cell>
          <cell r="AC1241">
            <v>0</v>
          </cell>
          <cell r="AD1241">
            <v>0.34437952999999999</v>
          </cell>
          <cell r="AE1241">
            <v>0.34437952999999999</v>
          </cell>
          <cell r="AF1241">
            <v>0</v>
          </cell>
          <cell r="AG1241">
            <v>0</v>
          </cell>
          <cell r="AH1241">
            <v>0</v>
          </cell>
          <cell r="AI1241">
            <v>98.394151429000004</v>
          </cell>
        </row>
        <row r="1242">
          <cell r="C1242" t="str">
            <v>1.248.1</v>
          </cell>
          <cell r="D1242" t="str">
            <v>Прочие, всего</v>
          </cell>
          <cell r="E1242" t="str">
            <v>051-1004724</v>
          </cell>
          <cell r="F1242" t="str">
            <v/>
          </cell>
          <cell r="G1242" t="str">
            <v/>
          </cell>
          <cell r="H1242" t="str">
            <v/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0.34437952999999999</v>
          </cell>
          <cell r="Z1242">
            <v>0.35</v>
          </cell>
          <cell r="AA1242">
            <v>0.35</v>
          </cell>
          <cell r="AB1242">
            <v>0</v>
          </cell>
          <cell r="AC1242">
            <v>0</v>
          </cell>
          <cell r="AD1242">
            <v>0.34437952999999999</v>
          </cell>
          <cell r="AE1242">
            <v>0.34437952999999999</v>
          </cell>
          <cell r="AF1242">
            <v>0</v>
          </cell>
          <cell r="AG1242">
            <v>0</v>
          </cell>
          <cell r="AH1242">
            <v>0</v>
          </cell>
          <cell r="AI1242">
            <v>98.394151429000004</v>
          </cell>
        </row>
        <row r="1243">
          <cell r="C1243" t="str">
            <v>1.248.2</v>
          </cell>
          <cell r="D1243" t="str">
            <v>Проектные работы ПД/ПД, РД</v>
          </cell>
          <cell r="E1243" t="str">
            <v>051-1004724</v>
          </cell>
          <cell r="F1243" t="str">
            <v/>
          </cell>
          <cell r="G1243" t="str">
            <v/>
          </cell>
          <cell r="H1243" t="str">
            <v/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0.32484629999999998</v>
          </cell>
          <cell r="Z1243">
            <v>0.33046677000000002</v>
          </cell>
          <cell r="AA1243">
            <v>0.33046677000000002</v>
          </cell>
          <cell r="AB1243">
            <v>0</v>
          </cell>
          <cell r="AC1243">
            <v>0</v>
          </cell>
          <cell r="AD1243">
            <v>0.32484629999999998</v>
          </cell>
          <cell r="AE1243">
            <v>0.32484629999999998</v>
          </cell>
          <cell r="AF1243">
            <v>0</v>
          </cell>
          <cell r="AG1243">
            <v>0</v>
          </cell>
          <cell r="AH1243">
            <v>0</v>
          </cell>
          <cell r="AI1243">
            <v>98.299232930000002</v>
          </cell>
        </row>
        <row r="1244">
          <cell r="C1244" t="str">
            <v>1.248.3</v>
          </cell>
          <cell r="D1244" t="str">
            <v>Услуги Заказчика</v>
          </cell>
          <cell r="E1244" t="str">
            <v>051-1004724</v>
          </cell>
          <cell r="F1244" t="str">
            <v/>
          </cell>
          <cell r="G1244" t="str">
            <v/>
          </cell>
          <cell r="H1244" t="str">
            <v/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1.9533229999999999E-2</v>
          </cell>
          <cell r="Z1244">
            <v>1.9533229999999999E-2</v>
          </cell>
          <cell r="AA1244">
            <v>1.9533229999999999E-2</v>
          </cell>
          <cell r="AB1244">
            <v>0</v>
          </cell>
          <cell r="AC1244">
            <v>0</v>
          </cell>
          <cell r="AD1244">
            <v>1.9533229999999999E-2</v>
          </cell>
          <cell r="AE1244">
            <v>1.9533229999999999E-2</v>
          </cell>
          <cell r="AF1244">
            <v>0</v>
          </cell>
          <cell r="AG1244">
            <v>0</v>
          </cell>
          <cell r="AH1244">
            <v>0</v>
          </cell>
          <cell r="AI1244">
            <v>100</v>
          </cell>
        </row>
        <row r="1245">
          <cell r="C1245" t="str">
            <v>1.249</v>
          </cell>
          <cell r="D1245" t="str">
            <v>Техперевооружение систем контроля качества газа. Установка потоковых анализаторов на объектах ООО "Газпром трансгаз Москва"</v>
          </cell>
          <cell r="E1245" t="str">
            <v>051-1004725</v>
          </cell>
          <cell r="F1245" t="str">
            <v/>
          </cell>
          <cell r="G1245" t="str">
            <v/>
          </cell>
          <cell r="H1245" t="str">
            <v>Транспорт газа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0.44896301999999999</v>
          </cell>
          <cell r="Z1245">
            <v>0.46</v>
          </cell>
          <cell r="AA1245">
            <v>0.46</v>
          </cell>
          <cell r="AB1245">
            <v>0</v>
          </cell>
          <cell r="AC1245">
            <v>0</v>
          </cell>
          <cell r="AD1245">
            <v>0.44896301999999999</v>
          </cell>
          <cell r="AE1245">
            <v>0.44896301999999999</v>
          </cell>
          <cell r="AF1245">
            <v>0</v>
          </cell>
          <cell r="AG1245">
            <v>0</v>
          </cell>
          <cell r="AH1245">
            <v>0</v>
          </cell>
          <cell r="AI1245">
            <v>97.600656521999994</v>
          </cell>
        </row>
        <row r="1246">
          <cell r="C1246" t="str">
            <v>1.249.1</v>
          </cell>
          <cell r="D1246" t="str">
            <v>Прочие, всего</v>
          </cell>
          <cell r="E1246" t="str">
            <v>051-1004725</v>
          </cell>
          <cell r="F1246" t="str">
            <v/>
          </cell>
          <cell r="G1246" t="str">
            <v/>
          </cell>
          <cell r="H1246" t="str">
            <v/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0.44896301999999999</v>
          </cell>
          <cell r="Z1246">
            <v>0.46</v>
          </cell>
          <cell r="AA1246">
            <v>0.46</v>
          </cell>
          <cell r="AB1246">
            <v>0</v>
          </cell>
          <cell r="AC1246">
            <v>0</v>
          </cell>
          <cell r="AD1246">
            <v>0.44896301999999999</v>
          </cell>
          <cell r="AE1246">
            <v>0.44896301999999999</v>
          </cell>
          <cell r="AF1246">
            <v>0</v>
          </cell>
          <cell r="AG1246">
            <v>0</v>
          </cell>
          <cell r="AH1246">
            <v>0</v>
          </cell>
          <cell r="AI1246">
            <v>97.600656521999994</v>
          </cell>
        </row>
        <row r="1247">
          <cell r="C1247" t="str">
            <v>1.249.2</v>
          </cell>
          <cell r="D1247" t="str">
            <v>Проектные работы ПД/ПД, РД</v>
          </cell>
          <cell r="E1247" t="str">
            <v>051-1004725</v>
          </cell>
          <cell r="F1247" t="str">
            <v/>
          </cell>
          <cell r="G1247" t="str">
            <v/>
          </cell>
          <cell r="H1247" t="str">
            <v/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0.42001307999999998</v>
          </cell>
          <cell r="Z1247">
            <v>0.43105006000000001</v>
          </cell>
          <cell r="AA1247">
            <v>0.43105006000000001</v>
          </cell>
          <cell r="AB1247">
            <v>0</v>
          </cell>
          <cell r="AC1247">
            <v>0</v>
          </cell>
          <cell r="AD1247">
            <v>0.42001307999999998</v>
          </cell>
          <cell r="AE1247">
            <v>0.42001307999999998</v>
          </cell>
          <cell r="AF1247">
            <v>0</v>
          </cell>
          <cell r="AG1247">
            <v>0</v>
          </cell>
          <cell r="AH1247">
            <v>0</v>
          </cell>
          <cell r="AI1247">
            <v>97.439513173999998</v>
          </cell>
        </row>
        <row r="1248">
          <cell r="C1248" t="str">
            <v>1.249.3</v>
          </cell>
          <cell r="D1248" t="str">
            <v>Услуги Заказчика</v>
          </cell>
          <cell r="E1248" t="str">
            <v>051-1004725</v>
          </cell>
          <cell r="F1248" t="str">
            <v/>
          </cell>
          <cell r="G1248" t="str">
            <v/>
          </cell>
          <cell r="H1248" t="str">
            <v/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2.894994E-2</v>
          </cell>
          <cell r="Z1248">
            <v>2.894994E-2</v>
          </cell>
          <cell r="AA1248">
            <v>2.894994E-2</v>
          </cell>
          <cell r="AB1248">
            <v>0</v>
          </cell>
          <cell r="AC1248">
            <v>0</v>
          </cell>
          <cell r="AD1248">
            <v>2.894994E-2</v>
          </cell>
          <cell r="AE1248">
            <v>2.894994E-2</v>
          </cell>
          <cell r="AF1248">
            <v>0</v>
          </cell>
          <cell r="AG1248">
            <v>0</v>
          </cell>
          <cell r="AH1248">
            <v>0</v>
          </cell>
          <cell r="AI1248">
            <v>100</v>
          </cell>
        </row>
        <row r="1249">
          <cell r="C1249" t="str">
            <v>1.250</v>
          </cell>
          <cell r="D1249" t="str">
            <v>Техперевооружение систем контроля качества газа. Установка потоковых анализаторов на объектах ООО "Газпром трансгаз Самара"</v>
          </cell>
          <cell r="E1249" t="str">
            <v>051-1004726</v>
          </cell>
          <cell r="F1249" t="str">
            <v/>
          </cell>
          <cell r="G1249" t="str">
            <v/>
          </cell>
          <cell r="H1249" t="str">
            <v>Транспорт газа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0.27510044</v>
          </cell>
          <cell r="Z1249">
            <v>0.28000000000000003</v>
          </cell>
          <cell r="AA1249">
            <v>0.28000000000000003</v>
          </cell>
          <cell r="AB1249">
            <v>0</v>
          </cell>
          <cell r="AC1249">
            <v>0</v>
          </cell>
          <cell r="AD1249">
            <v>0.27510044</v>
          </cell>
          <cell r="AE1249">
            <v>0.27510044</v>
          </cell>
          <cell r="AF1249">
            <v>0</v>
          </cell>
          <cell r="AG1249">
            <v>0</v>
          </cell>
          <cell r="AH1249">
            <v>0</v>
          </cell>
          <cell r="AI1249">
            <v>98.250157142999996</v>
          </cell>
        </row>
        <row r="1250">
          <cell r="C1250" t="str">
            <v>1.250.1</v>
          </cell>
          <cell r="D1250" t="str">
            <v>Прочие, всего</v>
          </cell>
          <cell r="E1250" t="str">
            <v>051-1004726</v>
          </cell>
          <cell r="F1250" t="str">
            <v/>
          </cell>
          <cell r="G1250" t="str">
            <v/>
          </cell>
          <cell r="H1250" t="str">
            <v/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0.27510044</v>
          </cell>
          <cell r="Z1250">
            <v>0.28000000000000003</v>
          </cell>
          <cell r="AA1250">
            <v>0.28000000000000003</v>
          </cell>
          <cell r="AB1250">
            <v>0</v>
          </cell>
          <cell r="AC1250">
            <v>0</v>
          </cell>
          <cell r="AD1250">
            <v>0.27510044</v>
          </cell>
          <cell r="AE1250">
            <v>0.27510044</v>
          </cell>
          <cell r="AF1250">
            <v>0</v>
          </cell>
          <cell r="AG1250">
            <v>0</v>
          </cell>
          <cell r="AH1250">
            <v>0</v>
          </cell>
          <cell r="AI1250">
            <v>98.250157142999996</v>
          </cell>
        </row>
        <row r="1251">
          <cell r="C1251" t="str">
            <v>1.250.2</v>
          </cell>
          <cell r="D1251" t="str">
            <v>Проектные работы ПД/ПД, РД</v>
          </cell>
          <cell r="E1251" t="str">
            <v>051-1004726</v>
          </cell>
          <cell r="F1251" t="str">
            <v/>
          </cell>
          <cell r="G1251" t="str">
            <v/>
          </cell>
          <cell r="H1251" t="str">
            <v/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0.25561747000000001</v>
          </cell>
          <cell r="Z1251">
            <v>0.26051702999999998</v>
          </cell>
          <cell r="AA1251">
            <v>0.26051702999999998</v>
          </cell>
          <cell r="AB1251">
            <v>0</v>
          </cell>
          <cell r="AC1251">
            <v>0</v>
          </cell>
          <cell r="AD1251">
            <v>0.25561747000000001</v>
          </cell>
          <cell r="AE1251">
            <v>0.25561747000000001</v>
          </cell>
          <cell r="AF1251">
            <v>0</v>
          </cell>
          <cell r="AG1251">
            <v>0</v>
          </cell>
          <cell r="AH1251">
            <v>0</v>
          </cell>
          <cell r="AI1251">
            <v>98.119293775000003</v>
          </cell>
        </row>
        <row r="1252">
          <cell r="C1252" t="str">
            <v>1.250.3</v>
          </cell>
          <cell r="D1252" t="str">
            <v>Услуги Заказчика</v>
          </cell>
          <cell r="E1252" t="str">
            <v>051-1004726</v>
          </cell>
          <cell r="F1252" t="str">
            <v/>
          </cell>
          <cell r="G1252" t="str">
            <v/>
          </cell>
          <cell r="H1252" t="str">
            <v/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1.9482969999999999E-2</v>
          </cell>
          <cell r="Z1252">
            <v>1.9482969999999999E-2</v>
          </cell>
          <cell r="AA1252">
            <v>1.9482969999999999E-2</v>
          </cell>
          <cell r="AB1252">
            <v>0</v>
          </cell>
          <cell r="AC1252">
            <v>0</v>
          </cell>
          <cell r="AD1252">
            <v>1.9482969999999999E-2</v>
          </cell>
          <cell r="AE1252">
            <v>1.9482969999999999E-2</v>
          </cell>
          <cell r="AF1252">
            <v>0</v>
          </cell>
          <cell r="AG1252">
            <v>0</v>
          </cell>
          <cell r="AH1252">
            <v>0</v>
          </cell>
          <cell r="AI1252">
            <v>100</v>
          </cell>
        </row>
        <row r="1253">
          <cell r="C1253" t="str">
            <v>1.251</v>
          </cell>
          <cell r="D1253" t="str">
            <v>Техперевооружение систем контроля качества газа. Установка потоковых анализаторов на объектах ООО "Газпром трансгаз Махачкала"</v>
          </cell>
          <cell r="E1253" t="str">
            <v>051-1004727</v>
          </cell>
          <cell r="F1253" t="str">
            <v/>
          </cell>
          <cell r="G1253" t="str">
            <v/>
          </cell>
          <cell r="H1253" t="str">
            <v>Транспорт газа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0.64122674999999996</v>
          </cell>
          <cell r="Z1253">
            <v>0.65</v>
          </cell>
          <cell r="AA1253">
            <v>0.65</v>
          </cell>
          <cell r="AB1253">
            <v>0</v>
          </cell>
          <cell r="AC1253">
            <v>0</v>
          </cell>
          <cell r="AD1253">
            <v>0.64122674999999996</v>
          </cell>
          <cell r="AE1253">
            <v>0.64122674999999996</v>
          </cell>
          <cell r="AF1253">
            <v>0</v>
          </cell>
          <cell r="AG1253">
            <v>0</v>
          </cell>
          <cell r="AH1253">
            <v>0</v>
          </cell>
          <cell r="AI1253">
            <v>98.650269230999996</v>
          </cell>
        </row>
        <row r="1254">
          <cell r="C1254" t="str">
            <v>1.251.1</v>
          </cell>
          <cell r="D1254" t="str">
            <v>Прочие, всего</v>
          </cell>
          <cell r="E1254" t="str">
            <v>051-1004727</v>
          </cell>
          <cell r="F1254" t="str">
            <v/>
          </cell>
          <cell r="G1254" t="str">
            <v/>
          </cell>
          <cell r="H1254" t="str">
            <v/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0.64122674999999996</v>
          </cell>
          <cell r="Z1254">
            <v>0.65</v>
          </cell>
          <cell r="AA1254">
            <v>0.65</v>
          </cell>
          <cell r="AB1254">
            <v>0</v>
          </cell>
          <cell r="AC1254">
            <v>0</v>
          </cell>
          <cell r="AD1254">
            <v>0.64122674999999996</v>
          </cell>
          <cell r="AE1254">
            <v>0.64122674999999996</v>
          </cell>
          <cell r="AF1254">
            <v>0</v>
          </cell>
          <cell r="AG1254">
            <v>0</v>
          </cell>
          <cell r="AH1254">
            <v>0</v>
          </cell>
          <cell r="AI1254">
            <v>98.650269230999996</v>
          </cell>
        </row>
        <row r="1255">
          <cell r="C1255" t="str">
            <v>1.251.2</v>
          </cell>
          <cell r="D1255" t="str">
            <v>Проектные работы ПД/ПД, РД</v>
          </cell>
          <cell r="E1255" t="str">
            <v>051-1004727</v>
          </cell>
          <cell r="F1255" t="str">
            <v/>
          </cell>
          <cell r="G1255" t="str">
            <v/>
          </cell>
          <cell r="H1255" t="str">
            <v/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0.60180014999999998</v>
          </cell>
          <cell r="Z1255">
            <v>0.61057340000000004</v>
          </cell>
          <cell r="AA1255">
            <v>0.61057340000000004</v>
          </cell>
          <cell r="AB1255">
            <v>0</v>
          </cell>
          <cell r="AC1255">
            <v>0</v>
          </cell>
          <cell r="AD1255">
            <v>0.60180014999999998</v>
          </cell>
          <cell r="AE1255">
            <v>0.60180014999999998</v>
          </cell>
          <cell r="AF1255">
            <v>0</v>
          </cell>
          <cell r="AG1255">
            <v>0</v>
          </cell>
          <cell r="AH1255">
            <v>0</v>
          </cell>
          <cell r="AI1255">
            <v>98.563112969000002</v>
          </cell>
        </row>
        <row r="1256">
          <cell r="C1256" t="str">
            <v>1.251.3</v>
          </cell>
          <cell r="D1256" t="str">
            <v>Услуги Заказчика</v>
          </cell>
          <cell r="E1256" t="str">
            <v>051-1004727</v>
          </cell>
          <cell r="F1256" t="str">
            <v/>
          </cell>
          <cell r="G1256" t="str">
            <v/>
          </cell>
          <cell r="H1256" t="str">
            <v/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3.9426599999999999E-2</v>
          </cell>
          <cell r="Z1256">
            <v>3.9426599999999999E-2</v>
          </cell>
          <cell r="AA1256">
            <v>3.9426599999999999E-2</v>
          </cell>
          <cell r="AB1256">
            <v>0</v>
          </cell>
          <cell r="AC1256">
            <v>0</v>
          </cell>
          <cell r="AD1256">
            <v>3.9426599999999999E-2</v>
          </cell>
          <cell r="AE1256">
            <v>3.9426599999999999E-2</v>
          </cell>
          <cell r="AF1256">
            <v>0</v>
          </cell>
          <cell r="AG1256">
            <v>0</v>
          </cell>
          <cell r="AH1256">
            <v>0</v>
          </cell>
          <cell r="AI1256">
            <v>100</v>
          </cell>
        </row>
        <row r="1257">
          <cell r="C1257" t="str">
            <v>1.252</v>
          </cell>
          <cell r="D1257" t="str">
            <v>Техперевооружение систем контроля качества газа. Установка потоковых анализаторов на объектах ООО "Газпром трансгаз Сургут"</v>
          </cell>
          <cell r="E1257" t="str">
            <v>051-1004735</v>
          </cell>
          <cell r="F1257" t="str">
            <v/>
          </cell>
          <cell r="G1257" t="str">
            <v/>
          </cell>
          <cell r="H1257" t="str">
            <v>Транспорт газа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0.23893497999999999</v>
          </cell>
          <cell r="Z1257">
            <v>0.24</v>
          </cell>
          <cell r="AA1257">
            <v>0.24</v>
          </cell>
          <cell r="AB1257">
            <v>0</v>
          </cell>
          <cell r="AC1257">
            <v>0</v>
          </cell>
          <cell r="AD1257">
            <v>0.23893497999999999</v>
          </cell>
          <cell r="AE1257">
            <v>0.23893497999999999</v>
          </cell>
          <cell r="AF1257">
            <v>0</v>
          </cell>
          <cell r="AG1257">
            <v>0</v>
          </cell>
          <cell r="AH1257">
            <v>0</v>
          </cell>
          <cell r="AI1257">
            <v>99.556241666999995</v>
          </cell>
        </row>
        <row r="1258">
          <cell r="C1258" t="str">
            <v>1.252.1</v>
          </cell>
          <cell r="D1258" t="str">
            <v>Прочие, всего</v>
          </cell>
          <cell r="E1258" t="str">
            <v>051-1004735</v>
          </cell>
          <cell r="F1258" t="str">
            <v/>
          </cell>
          <cell r="G1258" t="str">
            <v/>
          </cell>
          <cell r="H1258" t="str">
            <v/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0.23893497999999999</v>
          </cell>
          <cell r="Z1258">
            <v>0.24</v>
          </cell>
          <cell r="AA1258">
            <v>0.24</v>
          </cell>
          <cell r="AB1258">
            <v>0</v>
          </cell>
          <cell r="AC1258">
            <v>0</v>
          </cell>
          <cell r="AD1258">
            <v>0.23893497999999999</v>
          </cell>
          <cell r="AE1258">
            <v>0.23893497999999999</v>
          </cell>
          <cell r="AF1258">
            <v>0</v>
          </cell>
          <cell r="AG1258">
            <v>0</v>
          </cell>
          <cell r="AH1258">
            <v>0</v>
          </cell>
          <cell r="AI1258">
            <v>99.556241666999995</v>
          </cell>
        </row>
        <row r="1259">
          <cell r="C1259" t="str">
            <v>1.252.2</v>
          </cell>
          <cell r="D1259" t="str">
            <v>Проектные работы ПД/ПД, РД</v>
          </cell>
          <cell r="E1259" t="str">
            <v>051-1004735</v>
          </cell>
          <cell r="F1259" t="str">
            <v/>
          </cell>
          <cell r="G1259" t="str">
            <v/>
          </cell>
          <cell r="H1259" t="str">
            <v/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0.22900139</v>
          </cell>
          <cell r="Z1259">
            <v>0.23</v>
          </cell>
          <cell r="AA1259">
            <v>0.23</v>
          </cell>
          <cell r="AB1259">
            <v>0</v>
          </cell>
          <cell r="AC1259">
            <v>0</v>
          </cell>
          <cell r="AD1259">
            <v>0.22900139</v>
          </cell>
          <cell r="AE1259">
            <v>0.22900139</v>
          </cell>
          <cell r="AF1259">
            <v>0</v>
          </cell>
          <cell r="AG1259">
            <v>0</v>
          </cell>
          <cell r="AH1259">
            <v>0</v>
          </cell>
          <cell r="AI1259">
            <v>99.565821739</v>
          </cell>
        </row>
        <row r="1260">
          <cell r="C1260" t="str">
            <v>1.252.3</v>
          </cell>
          <cell r="D1260" t="str">
            <v>Услуги Заказчика</v>
          </cell>
          <cell r="E1260" t="str">
            <v>051-1004735</v>
          </cell>
          <cell r="F1260" t="str">
            <v/>
          </cell>
          <cell r="G1260" t="str">
            <v/>
          </cell>
          <cell r="H1260" t="str">
            <v/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9.9335900000000008E-3</v>
          </cell>
          <cell r="Z1260">
            <v>0.01</v>
          </cell>
          <cell r="AA1260">
            <v>0.01</v>
          </cell>
          <cell r="AB1260">
            <v>0</v>
          </cell>
          <cell r="AC1260">
            <v>0</v>
          </cell>
          <cell r="AD1260">
            <v>9.9335900000000008E-3</v>
          </cell>
          <cell r="AE1260">
            <v>9.9335900000000008E-3</v>
          </cell>
          <cell r="AF1260">
            <v>0</v>
          </cell>
          <cell r="AG1260">
            <v>0</v>
          </cell>
          <cell r="AH1260">
            <v>0</v>
          </cell>
          <cell r="AI1260">
            <v>99.335899999999995</v>
          </cell>
        </row>
        <row r="1261">
          <cell r="C1261" t="str">
            <v>1.253</v>
          </cell>
          <cell r="D1261" t="str">
            <v>Техперевооружение систем контроля качества газа. Установка потоковых анализаторов на объектах ООО "Газпром трансгаз Екатеринбург"</v>
          </cell>
          <cell r="E1261" t="str">
            <v>051-1004756</v>
          </cell>
          <cell r="F1261" t="str">
            <v/>
          </cell>
          <cell r="G1261" t="str">
            <v/>
          </cell>
          <cell r="H1261" t="str">
            <v>Прочие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0.2226815</v>
          </cell>
          <cell r="Z1261">
            <v>0.23</v>
          </cell>
          <cell r="AA1261">
            <v>0.23</v>
          </cell>
          <cell r="AB1261">
            <v>0</v>
          </cell>
          <cell r="AC1261">
            <v>0</v>
          </cell>
          <cell r="AD1261">
            <v>0.2226815</v>
          </cell>
          <cell r="AE1261">
            <v>0.2226815</v>
          </cell>
          <cell r="AF1261">
            <v>0</v>
          </cell>
          <cell r="AG1261">
            <v>0</v>
          </cell>
          <cell r="AH1261">
            <v>0</v>
          </cell>
          <cell r="AI1261">
            <v>96.818043478000007</v>
          </cell>
        </row>
        <row r="1262">
          <cell r="C1262" t="str">
            <v>1.253.1</v>
          </cell>
          <cell r="D1262" t="str">
            <v>Прочие, всего</v>
          </cell>
          <cell r="E1262" t="str">
            <v>051-1004756</v>
          </cell>
          <cell r="F1262" t="str">
            <v/>
          </cell>
          <cell r="G1262" t="str">
            <v/>
          </cell>
          <cell r="H1262" t="str">
            <v/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0.2226815</v>
          </cell>
          <cell r="Z1262">
            <v>0.23</v>
          </cell>
          <cell r="AA1262">
            <v>0.23</v>
          </cell>
          <cell r="AB1262">
            <v>0</v>
          </cell>
          <cell r="AC1262">
            <v>0</v>
          </cell>
          <cell r="AD1262">
            <v>0.2226815</v>
          </cell>
          <cell r="AE1262">
            <v>0.2226815</v>
          </cell>
          <cell r="AF1262">
            <v>0</v>
          </cell>
          <cell r="AG1262">
            <v>0</v>
          </cell>
          <cell r="AH1262">
            <v>0</v>
          </cell>
          <cell r="AI1262">
            <v>96.818043478000007</v>
          </cell>
        </row>
        <row r="1263">
          <cell r="C1263" t="str">
            <v>1.253.2</v>
          </cell>
          <cell r="D1263" t="str">
            <v>Проектные работы ПД/ПД, РД</v>
          </cell>
          <cell r="E1263" t="str">
            <v>051-1004756</v>
          </cell>
          <cell r="F1263" t="str">
            <v/>
          </cell>
          <cell r="G1263" t="str">
            <v/>
          </cell>
          <cell r="H1263" t="str">
            <v/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0.21317527</v>
          </cell>
          <cell r="Z1263">
            <v>0.22049377000000001</v>
          </cell>
          <cell r="AA1263">
            <v>0.22049377000000001</v>
          </cell>
          <cell r="AB1263">
            <v>0</v>
          </cell>
          <cell r="AC1263">
            <v>0</v>
          </cell>
          <cell r="AD1263">
            <v>0.21317527</v>
          </cell>
          <cell r="AE1263">
            <v>0.21317527</v>
          </cell>
          <cell r="AF1263">
            <v>0</v>
          </cell>
          <cell r="AG1263">
            <v>0</v>
          </cell>
          <cell r="AH1263">
            <v>0</v>
          </cell>
          <cell r="AI1263">
            <v>96.680858602000001</v>
          </cell>
        </row>
        <row r="1264">
          <cell r="C1264" t="str">
            <v>1.253.3</v>
          </cell>
          <cell r="D1264" t="str">
            <v>Услуги Заказчика</v>
          </cell>
          <cell r="E1264" t="str">
            <v>051-1004756</v>
          </cell>
          <cell r="F1264" t="str">
            <v/>
          </cell>
          <cell r="G1264" t="str">
            <v/>
          </cell>
          <cell r="H1264" t="str">
            <v/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9.5062299999999992E-3</v>
          </cell>
          <cell r="Z1264">
            <v>9.5062299999999992E-3</v>
          </cell>
          <cell r="AA1264">
            <v>9.5062299999999992E-3</v>
          </cell>
          <cell r="AB1264">
            <v>0</v>
          </cell>
          <cell r="AC1264">
            <v>0</v>
          </cell>
          <cell r="AD1264">
            <v>9.5062299999999992E-3</v>
          </cell>
          <cell r="AE1264">
            <v>9.5062299999999992E-3</v>
          </cell>
          <cell r="AF1264">
            <v>0</v>
          </cell>
          <cell r="AG1264">
            <v>0</v>
          </cell>
          <cell r="AH1264">
            <v>0</v>
          </cell>
          <cell r="AI1264">
            <v>100</v>
          </cell>
        </row>
        <row r="1265">
          <cell r="C1265" t="str">
            <v>1.254</v>
          </cell>
          <cell r="D1265" t="str">
            <v>Обустройство Восточно-Харвутинской площади Ямбургского НГКМ</v>
          </cell>
          <cell r="E1265" t="str">
            <v>051-1004952</v>
          </cell>
          <cell r="F1265" t="str">
            <v/>
          </cell>
          <cell r="G1265" t="str">
            <v/>
          </cell>
          <cell r="H1265" t="str">
            <v>Добыча газа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24.231576929999999</v>
          </cell>
          <cell r="Z1265">
            <v>24.24</v>
          </cell>
          <cell r="AA1265">
            <v>24.24</v>
          </cell>
          <cell r="AB1265">
            <v>0</v>
          </cell>
          <cell r="AC1265">
            <v>0</v>
          </cell>
          <cell r="AD1265">
            <v>24.231576929999999</v>
          </cell>
          <cell r="AE1265">
            <v>24.231576929999999</v>
          </cell>
          <cell r="AF1265">
            <v>0</v>
          </cell>
          <cell r="AG1265">
            <v>0</v>
          </cell>
          <cell r="AH1265">
            <v>0</v>
          </cell>
          <cell r="AI1265">
            <v>99.965251361</v>
          </cell>
        </row>
        <row r="1266">
          <cell r="C1266" t="str">
            <v>1.254.1</v>
          </cell>
          <cell r="D1266" t="str">
            <v>Прочие, всего</v>
          </cell>
          <cell r="E1266" t="str">
            <v>051-1004952</v>
          </cell>
          <cell r="F1266" t="str">
            <v/>
          </cell>
          <cell r="G1266" t="str">
            <v/>
          </cell>
          <cell r="H1266" t="str">
            <v/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24.231576929999999</v>
          </cell>
          <cell r="Z1266">
            <v>24.24</v>
          </cell>
          <cell r="AA1266">
            <v>24.24</v>
          </cell>
          <cell r="AB1266">
            <v>0</v>
          </cell>
          <cell r="AC1266">
            <v>0</v>
          </cell>
          <cell r="AD1266">
            <v>24.231576929999999</v>
          </cell>
          <cell r="AE1266">
            <v>24.231576929999999</v>
          </cell>
          <cell r="AF1266">
            <v>0</v>
          </cell>
          <cell r="AG1266">
            <v>0</v>
          </cell>
          <cell r="AH1266">
            <v>0</v>
          </cell>
          <cell r="AI1266">
            <v>99.965251361</v>
          </cell>
        </row>
        <row r="1267">
          <cell r="C1267" t="str">
            <v>1.254.2</v>
          </cell>
          <cell r="D1267" t="str">
            <v>Проектные работы ПД/ПД, РД</v>
          </cell>
          <cell r="E1267" t="str">
            <v>051-1004952</v>
          </cell>
          <cell r="F1267" t="str">
            <v/>
          </cell>
          <cell r="G1267" t="str">
            <v/>
          </cell>
          <cell r="H1267" t="str">
            <v/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22.825189930000001</v>
          </cell>
          <cell r="Z1267">
            <v>22.83</v>
          </cell>
          <cell r="AA1267">
            <v>22.83</v>
          </cell>
          <cell r="AB1267">
            <v>0</v>
          </cell>
          <cell r="AC1267">
            <v>0</v>
          </cell>
          <cell r="AD1267">
            <v>22.825189930000001</v>
          </cell>
          <cell r="AE1267">
            <v>22.825189930000001</v>
          </cell>
          <cell r="AF1267">
            <v>0</v>
          </cell>
          <cell r="AG1267">
            <v>0</v>
          </cell>
          <cell r="AH1267">
            <v>0</v>
          </cell>
          <cell r="AI1267">
            <v>99.978930923999997</v>
          </cell>
        </row>
        <row r="1268">
          <cell r="C1268" t="str">
            <v>1.254.3</v>
          </cell>
          <cell r="D1268" t="str">
            <v>Услуги Заказчика</v>
          </cell>
          <cell r="E1268" t="str">
            <v>051-1004952</v>
          </cell>
          <cell r="F1268" t="str">
            <v/>
          </cell>
          <cell r="G1268" t="str">
            <v/>
          </cell>
          <cell r="H1268" t="str">
            <v/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1.4063870000000001</v>
          </cell>
          <cell r="Z1268">
            <v>1.41</v>
          </cell>
          <cell r="AA1268">
            <v>1.41</v>
          </cell>
          <cell r="AB1268">
            <v>0</v>
          </cell>
          <cell r="AC1268">
            <v>0</v>
          </cell>
          <cell r="AD1268">
            <v>1.4063870000000001</v>
          </cell>
          <cell r="AE1268">
            <v>1.4063870000000001</v>
          </cell>
          <cell r="AF1268">
            <v>0</v>
          </cell>
          <cell r="AG1268">
            <v>0</v>
          </cell>
          <cell r="AH1268">
            <v>0</v>
          </cell>
          <cell r="AI1268">
            <v>99.743758865000004</v>
          </cell>
        </row>
        <row r="1269">
          <cell r="C1269" t="str">
            <v>1.255</v>
          </cell>
          <cell r="D1269" t="str">
            <v>Развитие газотранспортных мощностей ЕСГ Северо-Западного региона, участок Грязовец - КС Славянская</v>
          </cell>
          <cell r="E1269" t="str">
            <v>051-1004956</v>
          </cell>
          <cell r="F1269" t="str">
            <v/>
          </cell>
          <cell r="G1269" t="str">
            <v/>
          </cell>
          <cell r="H1269" t="str">
            <v>Транспорт газа</v>
          </cell>
          <cell r="I1269">
            <v>0</v>
          </cell>
          <cell r="J1269">
            <v>0</v>
          </cell>
          <cell r="K1269">
            <v>840.62</v>
          </cell>
          <cell r="L1269">
            <v>840.62</v>
          </cell>
          <cell r="M1269">
            <v>0.38412047999999999</v>
          </cell>
          <cell r="N1269">
            <v>4.5694901000000003E-2</v>
          </cell>
          <cell r="O1269">
            <v>4.5694901000000003E-2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16.284382749999999</v>
          </cell>
          <cell r="Y1269">
            <v>2.5641721099999999</v>
          </cell>
          <cell r="Z1269">
            <v>868.31</v>
          </cell>
          <cell r="AA1269">
            <v>868.31</v>
          </cell>
          <cell r="AB1269">
            <v>508.37200000000001</v>
          </cell>
          <cell r="AC1269">
            <v>0</v>
          </cell>
          <cell r="AD1269">
            <v>4.1065940200000002</v>
          </cell>
          <cell r="AE1269">
            <v>1.8366302699999999</v>
          </cell>
          <cell r="AF1269">
            <v>0</v>
          </cell>
          <cell r="AG1269">
            <v>2.2699637500000001</v>
          </cell>
          <cell r="AH1269">
            <v>0</v>
          </cell>
          <cell r="AI1269">
            <v>0.47294100300000003</v>
          </cell>
        </row>
        <row r="1270">
          <cell r="C1270" t="str">
            <v>1.255.1</v>
          </cell>
          <cell r="D1270" t="str">
            <v>Прочие, всего</v>
          </cell>
          <cell r="E1270" t="str">
            <v>051-1004956</v>
          </cell>
          <cell r="F1270" t="str">
            <v/>
          </cell>
          <cell r="G1270" t="str">
            <v/>
          </cell>
          <cell r="H1270" t="str">
            <v/>
          </cell>
          <cell r="I1270">
            <v>0</v>
          </cell>
          <cell r="J1270">
            <v>0</v>
          </cell>
          <cell r="K1270">
            <v>840.62</v>
          </cell>
          <cell r="L1270">
            <v>840.62</v>
          </cell>
          <cell r="M1270">
            <v>0.38412047999999999</v>
          </cell>
          <cell r="N1270">
            <v>4.5694901000000003E-2</v>
          </cell>
          <cell r="O1270">
            <v>4.5694901000000003E-2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16.284382749999999</v>
          </cell>
          <cell r="Y1270">
            <v>2.5641721099999999</v>
          </cell>
          <cell r="Z1270">
            <v>868.31</v>
          </cell>
          <cell r="AA1270">
            <v>868.31</v>
          </cell>
          <cell r="AB1270">
            <v>508.37200000000001</v>
          </cell>
          <cell r="AC1270">
            <v>0</v>
          </cell>
          <cell r="AD1270">
            <v>4.1065940200000002</v>
          </cell>
          <cell r="AE1270">
            <v>1.8366302699999999</v>
          </cell>
          <cell r="AF1270">
            <v>0</v>
          </cell>
          <cell r="AG1270">
            <v>2.2699637500000001</v>
          </cell>
          <cell r="AH1270">
            <v>0</v>
          </cell>
          <cell r="AI1270">
            <v>0.47294100300000003</v>
          </cell>
        </row>
        <row r="1271">
          <cell r="C1271" t="str">
            <v>1.255.2</v>
          </cell>
          <cell r="D1271" t="str">
            <v>Проектные работы ПД/ПД, РД</v>
          </cell>
          <cell r="E1271" t="str">
            <v>051-1004956</v>
          </cell>
          <cell r="F1271" t="str">
            <v/>
          </cell>
          <cell r="G1271" t="str">
            <v/>
          </cell>
          <cell r="H1271" t="str">
            <v/>
          </cell>
          <cell r="I1271">
            <v>0</v>
          </cell>
          <cell r="J1271">
            <v>0</v>
          </cell>
          <cell r="K1271">
            <v>800</v>
          </cell>
          <cell r="L1271">
            <v>800</v>
          </cell>
          <cell r="M1271">
            <v>0.38412047999999999</v>
          </cell>
          <cell r="N1271">
            <v>4.8015059999999998E-2</v>
          </cell>
          <cell r="O1271">
            <v>4.8015059999999998E-2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16.125832750000001</v>
          </cell>
          <cell r="Y1271">
            <v>1.1847451</v>
          </cell>
          <cell r="Z1271">
            <v>830.61</v>
          </cell>
          <cell r="AA1271">
            <v>830.61</v>
          </cell>
          <cell r="AB1271">
            <v>498.37200000000001</v>
          </cell>
          <cell r="AC1271">
            <v>0</v>
          </cell>
          <cell r="AD1271">
            <v>1.1847451</v>
          </cell>
          <cell r="AE1271">
            <v>1.1847451</v>
          </cell>
          <cell r="AF1271">
            <v>0</v>
          </cell>
          <cell r="AG1271">
            <v>0</v>
          </cell>
          <cell r="AH1271">
            <v>0</v>
          </cell>
          <cell r="AI1271">
            <v>0.142635545</v>
          </cell>
        </row>
        <row r="1272">
          <cell r="C1272" t="str">
            <v>1.255.3</v>
          </cell>
          <cell r="D1272" t="str">
            <v>Экспертиза (ПИР)</v>
          </cell>
          <cell r="E1272" t="str">
            <v>051-1004956</v>
          </cell>
          <cell r="F1272" t="str">
            <v/>
          </cell>
          <cell r="G1272" t="str">
            <v/>
          </cell>
          <cell r="H1272" t="str">
            <v/>
          </cell>
          <cell r="I1272">
            <v>0</v>
          </cell>
          <cell r="J1272">
            <v>0</v>
          </cell>
          <cell r="K1272">
            <v>10</v>
          </cell>
          <cell r="L1272">
            <v>10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0.14241239999999999</v>
          </cell>
          <cell r="Z1272">
            <v>10.14</v>
          </cell>
          <cell r="AA1272">
            <v>10.14</v>
          </cell>
          <cell r="AB1272">
            <v>10</v>
          </cell>
          <cell r="AC1272">
            <v>0</v>
          </cell>
          <cell r="AD1272">
            <v>2.2699637500000001</v>
          </cell>
          <cell r="AE1272">
            <v>0</v>
          </cell>
          <cell r="AF1272">
            <v>0</v>
          </cell>
          <cell r="AG1272">
            <v>2.2699637500000001</v>
          </cell>
          <cell r="AH1272">
            <v>0</v>
          </cell>
          <cell r="AI1272">
            <v>22.386230275999999</v>
          </cell>
        </row>
        <row r="1273">
          <cell r="C1273" t="str">
            <v>1.255.4</v>
          </cell>
          <cell r="D1273" t="str">
            <v>Услуги Заказчика</v>
          </cell>
          <cell r="E1273" t="str">
            <v>051-1004956</v>
          </cell>
          <cell r="F1273" t="str">
            <v/>
          </cell>
          <cell r="G1273" t="str">
            <v/>
          </cell>
          <cell r="H1273" t="str">
            <v/>
          </cell>
          <cell r="I1273">
            <v>0</v>
          </cell>
          <cell r="J1273">
            <v>0</v>
          </cell>
          <cell r="K1273">
            <v>30.62</v>
          </cell>
          <cell r="L1273">
            <v>30.62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0.65188517000000001</v>
          </cell>
          <cell r="Z1273">
            <v>26.97</v>
          </cell>
          <cell r="AA1273">
            <v>26.97</v>
          </cell>
          <cell r="AB1273">
            <v>0</v>
          </cell>
          <cell r="AC1273">
            <v>0</v>
          </cell>
          <cell r="AD1273">
            <v>0.65188517000000001</v>
          </cell>
          <cell r="AE1273">
            <v>0.65188517000000001</v>
          </cell>
          <cell r="AF1273">
            <v>0</v>
          </cell>
          <cell r="AG1273">
            <v>0</v>
          </cell>
          <cell r="AH1273">
            <v>0</v>
          </cell>
          <cell r="AI1273">
            <v>2.4170751579999998</v>
          </cell>
        </row>
        <row r="1274">
          <cell r="C1274" t="str">
            <v>1.255.5</v>
          </cell>
          <cell r="D1274" t="str">
            <v>Иные прочие</v>
          </cell>
          <cell r="E1274" t="str">
            <v>051-1004956</v>
          </cell>
          <cell r="F1274" t="str">
            <v/>
          </cell>
          <cell r="G1274" t="str">
            <v/>
          </cell>
          <cell r="H1274" t="str">
            <v/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0.15855</v>
          </cell>
          <cell r="Y1274">
            <v>0.58512944</v>
          </cell>
          <cell r="Z1274">
            <v>0.59</v>
          </cell>
          <cell r="AA1274">
            <v>0.59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</row>
        <row r="1275">
          <cell r="C1275" t="str">
            <v>1.256</v>
          </cell>
          <cell r="D1275" t="str">
            <v>Реконструкция ГРС Жуково</v>
          </cell>
          <cell r="E1275" t="str">
            <v>051-1004992</v>
          </cell>
          <cell r="F1275" t="str">
            <v/>
          </cell>
          <cell r="G1275" t="str">
            <v/>
          </cell>
          <cell r="H1275" t="str">
            <v>Транспорт газа</v>
          </cell>
          <cell r="I1275">
            <v>0</v>
          </cell>
          <cell r="J1275">
            <v>0</v>
          </cell>
          <cell r="K1275">
            <v>17.37</v>
          </cell>
          <cell r="L1275">
            <v>17.37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3.6594283500000002</v>
          </cell>
          <cell r="Y1275">
            <v>0.48182023000000002</v>
          </cell>
          <cell r="Z1275">
            <v>8.44</v>
          </cell>
          <cell r="AA1275">
            <v>8.44</v>
          </cell>
          <cell r="AB1275">
            <v>3.54</v>
          </cell>
          <cell r="AC1275">
            <v>0</v>
          </cell>
          <cell r="AD1275">
            <v>3.4218202299999998</v>
          </cell>
          <cell r="AE1275">
            <v>0.48182023000000002</v>
          </cell>
          <cell r="AF1275">
            <v>0</v>
          </cell>
          <cell r="AG1275">
            <v>2.94</v>
          </cell>
          <cell r="AH1275">
            <v>0</v>
          </cell>
          <cell r="AI1275">
            <v>40.542893720000002</v>
          </cell>
        </row>
        <row r="1276">
          <cell r="C1276" t="str">
            <v>1.256.1</v>
          </cell>
          <cell r="D1276" t="str">
            <v>Прочие, всего</v>
          </cell>
          <cell r="E1276" t="str">
            <v>051-1004992</v>
          </cell>
          <cell r="F1276" t="str">
            <v/>
          </cell>
          <cell r="G1276" t="str">
            <v/>
          </cell>
          <cell r="H1276" t="str">
            <v/>
          </cell>
          <cell r="I1276">
            <v>0</v>
          </cell>
          <cell r="J1276">
            <v>0</v>
          </cell>
          <cell r="K1276">
            <v>17.37</v>
          </cell>
          <cell r="L1276">
            <v>17.37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3.6594283500000002</v>
          </cell>
          <cell r="Y1276">
            <v>0.48182023000000002</v>
          </cell>
          <cell r="Z1276">
            <v>8.44</v>
          </cell>
          <cell r="AA1276">
            <v>8.44</v>
          </cell>
          <cell r="AB1276">
            <v>3.54</v>
          </cell>
          <cell r="AC1276">
            <v>0</v>
          </cell>
          <cell r="AD1276">
            <v>3.4218202299999998</v>
          </cell>
          <cell r="AE1276">
            <v>0.48182023000000002</v>
          </cell>
          <cell r="AF1276">
            <v>0</v>
          </cell>
          <cell r="AG1276">
            <v>2.94</v>
          </cell>
          <cell r="AH1276">
            <v>0</v>
          </cell>
          <cell r="AI1276">
            <v>40.542893720000002</v>
          </cell>
        </row>
        <row r="1277">
          <cell r="C1277" t="str">
            <v>1.256.2</v>
          </cell>
          <cell r="D1277" t="str">
            <v>Проектные работы ПД/ПД, РД</v>
          </cell>
          <cell r="E1277" t="str">
            <v>051-1004992</v>
          </cell>
          <cell r="F1277" t="str">
            <v/>
          </cell>
          <cell r="G1277" t="str">
            <v/>
          </cell>
          <cell r="H1277" t="str">
            <v/>
          </cell>
          <cell r="I1277">
            <v>0</v>
          </cell>
          <cell r="J1277">
            <v>0</v>
          </cell>
          <cell r="K1277">
            <v>13.2</v>
          </cell>
          <cell r="L1277">
            <v>13.2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3.6594283500000002</v>
          </cell>
          <cell r="Y1277">
            <v>0.26101270999999998</v>
          </cell>
          <cell r="Z1277">
            <v>3.87</v>
          </cell>
          <cell r="AA1277">
            <v>3.87</v>
          </cell>
          <cell r="AB1277">
            <v>0</v>
          </cell>
          <cell r="AC1277">
            <v>0</v>
          </cell>
          <cell r="AD1277">
            <v>3.2010127100000001</v>
          </cell>
          <cell r="AE1277">
            <v>0.26101270999999998</v>
          </cell>
          <cell r="AF1277">
            <v>0</v>
          </cell>
          <cell r="AG1277">
            <v>2.94</v>
          </cell>
          <cell r="AH1277">
            <v>0</v>
          </cell>
          <cell r="AI1277">
            <v>82.713506718000005</v>
          </cell>
        </row>
        <row r="1278">
          <cell r="C1278" t="str">
            <v>1.256.3</v>
          </cell>
          <cell r="D1278" t="str">
            <v>Экспертиза (ПИР)</v>
          </cell>
          <cell r="E1278" t="str">
            <v>051-1004992</v>
          </cell>
          <cell r="F1278" t="str">
            <v/>
          </cell>
          <cell r="G1278" t="str">
            <v/>
          </cell>
          <cell r="H1278" t="str">
            <v/>
          </cell>
          <cell r="I1278">
            <v>0</v>
          </cell>
          <cell r="J1278">
            <v>0</v>
          </cell>
          <cell r="K1278">
            <v>3.54</v>
          </cell>
          <cell r="L1278">
            <v>3.54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3.54</v>
          </cell>
          <cell r="AA1278">
            <v>3.54</v>
          </cell>
          <cell r="AB1278">
            <v>3.54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</row>
        <row r="1279">
          <cell r="C1279" t="str">
            <v>1.256.4</v>
          </cell>
          <cell r="D1279" t="str">
            <v>Услуги Заказчика</v>
          </cell>
          <cell r="E1279" t="str">
            <v>051-1004992</v>
          </cell>
          <cell r="F1279" t="str">
            <v/>
          </cell>
          <cell r="G1279" t="str">
            <v/>
          </cell>
          <cell r="H1279" t="str">
            <v/>
          </cell>
          <cell r="I1279">
            <v>0</v>
          </cell>
          <cell r="J1279">
            <v>0</v>
          </cell>
          <cell r="K1279">
            <v>0.63</v>
          </cell>
          <cell r="L1279">
            <v>0.63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0.22080752000000001</v>
          </cell>
          <cell r="Z1279">
            <v>1.03</v>
          </cell>
          <cell r="AA1279">
            <v>1.03</v>
          </cell>
          <cell r="AB1279">
            <v>0</v>
          </cell>
          <cell r="AC1279">
            <v>0</v>
          </cell>
          <cell r="AD1279">
            <v>0.22080752000000001</v>
          </cell>
          <cell r="AE1279">
            <v>0.22080752000000001</v>
          </cell>
          <cell r="AF1279">
            <v>0</v>
          </cell>
          <cell r="AG1279">
            <v>0</v>
          </cell>
          <cell r="AH1279">
            <v>0</v>
          </cell>
          <cell r="AI1279">
            <v>21.437623300999999</v>
          </cell>
        </row>
        <row r="1280">
          <cell r="C1280" t="str">
            <v>1.257</v>
          </cell>
          <cell r="D1280" t="str">
            <v>Реконструкция кольцевого газосборного коллектора Северо-Ставропольского ПХГ</v>
          </cell>
          <cell r="E1280" t="str">
            <v>051-1004993</v>
          </cell>
          <cell r="F1280" t="str">
            <v/>
          </cell>
          <cell r="G1280" t="str">
            <v/>
          </cell>
          <cell r="H1280" t="str">
            <v>Транспорт газа</v>
          </cell>
          <cell r="I1280">
            <v>0</v>
          </cell>
          <cell r="J1280">
            <v>0</v>
          </cell>
          <cell r="K1280">
            <v>6.55</v>
          </cell>
          <cell r="L1280">
            <v>6.55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4.28</v>
          </cell>
          <cell r="AA1280">
            <v>4.28</v>
          </cell>
          <cell r="AB1280">
            <v>4.28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</row>
        <row r="1281">
          <cell r="C1281" t="str">
            <v>1.257.1</v>
          </cell>
          <cell r="D1281" t="str">
            <v>Прочие, всего</v>
          </cell>
          <cell r="E1281" t="str">
            <v>051-1004993</v>
          </cell>
          <cell r="F1281" t="str">
            <v/>
          </cell>
          <cell r="G1281" t="str">
            <v/>
          </cell>
          <cell r="H1281" t="str">
            <v/>
          </cell>
          <cell r="I1281">
            <v>0</v>
          </cell>
          <cell r="J1281">
            <v>0</v>
          </cell>
          <cell r="K1281">
            <v>6.55</v>
          </cell>
          <cell r="L1281">
            <v>6.55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4.28</v>
          </cell>
          <cell r="AA1281">
            <v>4.28</v>
          </cell>
          <cell r="AB1281">
            <v>4.28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</row>
        <row r="1282">
          <cell r="C1282" t="str">
            <v>1.257.2</v>
          </cell>
          <cell r="D1282" t="str">
            <v>Проектные работы ПД/ПД, РД</v>
          </cell>
          <cell r="E1282" t="str">
            <v>051-1004993</v>
          </cell>
          <cell r="F1282" t="str">
            <v/>
          </cell>
          <cell r="G1282" t="str">
            <v/>
          </cell>
          <cell r="H1282" t="str">
            <v/>
          </cell>
          <cell r="I1282">
            <v>0</v>
          </cell>
          <cell r="J1282">
            <v>0</v>
          </cell>
          <cell r="K1282">
            <v>2.0299999999999998</v>
          </cell>
          <cell r="L1282">
            <v>2.0299999999999998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</row>
        <row r="1283">
          <cell r="C1283" t="str">
            <v>1.257.3</v>
          </cell>
          <cell r="D1283" t="str">
            <v>Экспертиза (ПИР)</v>
          </cell>
          <cell r="E1283" t="str">
            <v>051-1004993</v>
          </cell>
          <cell r="F1283" t="str">
            <v/>
          </cell>
          <cell r="G1283" t="str">
            <v/>
          </cell>
          <cell r="H1283" t="str">
            <v/>
          </cell>
          <cell r="I1283">
            <v>0</v>
          </cell>
          <cell r="J1283">
            <v>0</v>
          </cell>
          <cell r="K1283">
            <v>4.28</v>
          </cell>
          <cell r="L1283">
            <v>4.28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4.28</v>
          </cell>
          <cell r="AA1283">
            <v>4.28</v>
          </cell>
          <cell r="AB1283">
            <v>4.28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</row>
        <row r="1284">
          <cell r="C1284" t="str">
            <v>1.257.4</v>
          </cell>
          <cell r="D1284" t="str">
            <v>Услуги Заказчика</v>
          </cell>
          <cell r="E1284" t="str">
            <v>051-1004993</v>
          </cell>
          <cell r="F1284" t="str">
            <v/>
          </cell>
          <cell r="G1284" t="str">
            <v/>
          </cell>
          <cell r="H1284" t="str">
            <v/>
          </cell>
          <cell r="I1284">
            <v>0</v>
          </cell>
          <cell r="J1284">
            <v>0</v>
          </cell>
          <cell r="K1284">
            <v>0.24</v>
          </cell>
          <cell r="L1284">
            <v>0.24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0</v>
          </cell>
        </row>
        <row r="1285">
          <cell r="C1285" t="str">
            <v>1.258</v>
          </cell>
          <cell r="D1285" t="str">
            <v>Техперевооружение систем контроля качества газа. Установка потоковых анализаторов на объектах ООО "Газпром трансгаз Югорск"</v>
          </cell>
          <cell r="E1285" t="str">
            <v>051-1005018</v>
          </cell>
          <cell r="F1285" t="str">
            <v/>
          </cell>
          <cell r="G1285" t="str">
            <v/>
          </cell>
          <cell r="H1285" t="str">
            <v>Прочие</v>
          </cell>
          <cell r="I1285">
            <v>0</v>
          </cell>
          <cell r="J1285">
            <v>0</v>
          </cell>
          <cell r="K1285">
            <v>1.63</v>
          </cell>
          <cell r="L1285">
            <v>1.63</v>
          </cell>
          <cell r="M1285">
            <v>0.24</v>
          </cell>
          <cell r="N1285">
            <v>14.72392638</v>
          </cell>
          <cell r="O1285">
            <v>14.72392638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0.24</v>
          </cell>
          <cell r="Y1285">
            <v>0.47001820999999999</v>
          </cell>
          <cell r="Z1285">
            <v>2.4700000000000002</v>
          </cell>
          <cell r="AA1285">
            <v>2.4700000000000002</v>
          </cell>
          <cell r="AB1285">
            <v>0.97</v>
          </cell>
          <cell r="AC1285">
            <v>0</v>
          </cell>
          <cell r="AD1285">
            <v>0.47001820999999999</v>
          </cell>
          <cell r="AE1285">
            <v>0.47001820999999999</v>
          </cell>
          <cell r="AF1285">
            <v>0</v>
          </cell>
          <cell r="AG1285">
            <v>0</v>
          </cell>
          <cell r="AH1285">
            <v>0</v>
          </cell>
          <cell r="AI1285">
            <v>19.029077328</v>
          </cell>
        </row>
        <row r="1286">
          <cell r="C1286" t="str">
            <v>1.258.1</v>
          </cell>
          <cell r="D1286" t="str">
            <v>Прочие, всего</v>
          </cell>
          <cell r="E1286" t="str">
            <v>051-1005018</v>
          </cell>
          <cell r="F1286" t="str">
            <v/>
          </cell>
          <cell r="G1286" t="str">
            <v/>
          </cell>
          <cell r="H1286" t="str">
            <v/>
          </cell>
          <cell r="I1286">
            <v>0</v>
          </cell>
          <cell r="J1286">
            <v>0</v>
          </cell>
          <cell r="K1286">
            <v>1.63</v>
          </cell>
          <cell r="L1286">
            <v>1.63</v>
          </cell>
          <cell r="M1286">
            <v>0.24</v>
          </cell>
          <cell r="N1286">
            <v>14.72392638</v>
          </cell>
          <cell r="O1286">
            <v>14.72392638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0.24</v>
          </cell>
          <cell r="Y1286">
            <v>0.47001820999999999</v>
          </cell>
          <cell r="Z1286">
            <v>2.4700000000000002</v>
          </cell>
          <cell r="AA1286">
            <v>2.4700000000000002</v>
          </cell>
          <cell r="AB1286">
            <v>0.97</v>
          </cell>
          <cell r="AC1286">
            <v>0</v>
          </cell>
          <cell r="AD1286">
            <v>0.47001820999999999</v>
          </cell>
          <cell r="AE1286">
            <v>0.47001820999999999</v>
          </cell>
          <cell r="AF1286">
            <v>0</v>
          </cell>
          <cell r="AG1286">
            <v>0</v>
          </cell>
          <cell r="AH1286">
            <v>0</v>
          </cell>
          <cell r="AI1286">
            <v>19.029077328</v>
          </cell>
        </row>
        <row r="1287">
          <cell r="C1287" t="str">
            <v>1.258.2</v>
          </cell>
          <cell r="D1287" t="str">
            <v>Проектные работы ПД/ПД, РД</v>
          </cell>
          <cell r="E1287" t="str">
            <v>051-1005018</v>
          </cell>
          <cell r="F1287" t="str">
            <v/>
          </cell>
          <cell r="G1287" t="str">
            <v/>
          </cell>
          <cell r="H1287" t="str">
            <v/>
          </cell>
          <cell r="I1287">
            <v>0</v>
          </cell>
          <cell r="J1287">
            <v>0</v>
          </cell>
          <cell r="K1287">
            <v>0.6</v>
          </cell>
          <cell r="L1287">
            <v>0.6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0.44187341000000002</v>
          </cell>
          <cell r="Z1287">
            <v>1.3</v>
          </cell>
          <cell r="AA1287">
            <v>1.3</v>
          </cell>
          <cell r="AB1287">
            <v>0</v>
          </cell>
          <cell r="AC1287">
            <v>0</v>
          </cell>
          <cell r="AD1287">
            <v>0.44187341000000002</v>
          </cell>
          <cell r="AE1287">
            <v>0.44187341000000002</v>
          </cell>
          <cell r="AF1287">
            <v>0</v>
          </cell>
          <cell r="AG1287">
            <v>0</v>
          </cell>
          <cell r="AH1287">
            <v>0</v>
          </cell>
          <cell r="AI1287">
            <v>33.990262307999998</v>
          </cell>
        </row>
        <row r="1288">
          <cell r="C1288" t="str">
            <v>1.258.3</v>
          </cell>
          <cell r="D1288" t="str">
            <v>Экспертиза (ПИР)</v>
          </cell>
          <cell r="E1288" t="str">
            <v>051-1005018</v>
          </cell>
          <cell r="F1288" t="str">
            <v/>
          </cell>
          <cell r="G1288" t="str">
            <v/>
          </cell>
          <cell r="H1288" t="str">
            <v/>
          </cell>
          <cell r="I1288">
            <v>0</v>
          </cell>
          <cell r="J1288">
            <v>0</v>
          </cell>
          <cell r="K1288">
            <v>0.97</v>
          </cell>
          <cell r="L1288">
            <v>0.97</v>
          </cell>
          <cell r="M1288">
            <v>0.24</v>
          </cell>
          <cell r="N1288">
            <v>24.742268040999999</v>
          </cell>
          <cell r="O1288">
            <v>24.742268040999999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0.24</v>
          </cell>
          <cell r="Y1288">
            <v>0</v>
          </cell>
          <cell r="Z1288">
            <v>0.97</v>
          </cell>
          <cell r="AA1288">
            <v>0.97</v>
          </cell>
          <cell r="AB1288">
            <v>0.97</v>
          </cell>
          <cell r="AC1288">
            <v>0</v>
          </cell>
          <cell r="AD1288">
            <v>0</v>
          </cell>
          <cell r="AE1288">
            <v>0</v>
          </cell>
          <cell r="AF1288">
            <v>0</v>
          </cell>
          <cell r="AG1288">
            <v>0</v>
          </cell>
          <cell r="AH1288">
            <v>0</v>
          </cell>
          <cell r="AI1288">
            <v>0</v>
          </cell>
        </row>
        <row r="1289">
          <cell r="C1289" t="str">
            <v>1.258.4</v>
          </cell>
          <cell r="D1289" t="str">
            <v>Услуги Заказчика</v>
          </cell>
          <cell r="E1289" t="str">
            <v>051-1005018</v>
          </cell>
          <cell r="F1289" t="str">
            <v/>
          </cell>
          <cell r="G1289" t="str">
            <v/>
          </cell>
          <cell r="H1289" t="str">
            <v/>
          </cell>
          <cell r="I1289">
            <v>0</v>
          </cell>
          <cell r="J1289">
            <v>0</v>
          </cell>
          <cell r="K1289">
            <v>0.06</v>
          </cell>
          <cell r="L1289">
            <v>0.06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2.8144800000000001E-2</v>
          </cell>
          <cell r="Z1289">
            <v>0.2</v>
          </cell>
          <cell r="AA1289">
            <v>0.2</v>
          </cell>
          <cell r="AB1289">
            <v>0</v>
          </cell>
          <cell r="AC1289">
            <v>0</v>
          </cell>
          <cell r="AD1289">
            <v>2.8144800000000001E-2</v>
          </cell>
          <cell r="AE1289">
            <v>2.8144800000000001E-2</v>
          </cell>
          <cell r="AF1289">
            <v>0</v>
          </cell>
          <cell r="AG1289">
            <v>0</v>
          </cell>
          <cell r="AH1289">
            <v>0</v>
          </cell>
          <cell r="AI1289">
            <v>14.0724</v>
          </cell>
        </row>
        <row r="1290">
          <cell r="C1290" t="str">
            <v>1.259</v>
          </cell>
          <cell r="D1290" t="str">
            <v>Дооснащение ИТСО Щелковского ПХГ</v>
          </cell>
          <cell r="E1290" t="str">
            <v>051-1005055</v>
          </cell>
          <cell r="F1290" t="str">
            <v/>
          </cell>
          <cell r="G1290" t="str">
            <v/>
          </cell>
          <cell r="H1290" t="str">
            <v>Прочие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0.17</v>
          </cell>
          <cell r="AA1290">
            <v>0.17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</row>
        <row r="1291">
          <cell r="C1291" t="str">
            <v>1.259.1</v>
          </cell>
          <cell r="D1291" t="str">
            <v>Прочие, всего</v>
          </cell>
          <cell r="E1291" t="str">
            <v>051-1005055</v>
          </cell>
          <cell r="F1291" t="str">
            <v/>
          </cell>
          <cell r="G1291" t="str">
            <v/>
          </cell>
          <cell r="H1291" t="str">
            <v/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0.17</v>
          </cell>
          <cell r="AA1291">
            <v>0.17</v>
          </cell>
          <cell r="AB1291">
            <v>0</v>
          </cell>
          <cell r="AC1291">
            <v>0</v>
          </cell>
          <cell r="AD1291">
            <v>0</v>
          </cell>
          <cell r="AE1291">
            <v>0</v>
          </cell>
          <cell r="AF1291">
            <v>0</v>
          </cell>
          <cell r="AG1291">
            <v>0</v>
          </cell>
          <cell r="AH1291">
            <v>0</v>
          </cell>
          <cell r="AI1291">
            <v>0</v>
          </cell>
        </row>
        <row r="1292">
          <cell r="C1292" t="str">
            <v>1.259.2</v>
          </cell>
          <cell r="D1292" t="str">
            <v>Услуги Заказчика</v>
          </cell>
          <cell r="E1292" t="str">
            <v>051-1005055</v>
          </cell>
          <cell r="F1292" t="str">
            <v/>
          </cell>
          <cell r="G1292" t="str">
            <v/>
          </cell>
          <cell r="H1292" t="str">
            <v/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0.17</v>
          </cell>
          <cell r="AA1292">
            <v>0.17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0</v>
          </cell>
        </row>
        <row r="1293">
          <cell r="C1293" t="str">
            <v>1.260</v>
          </cell>
          <cell r="D1293" t="str">
            <v>Дооснащение ИТСО Калужского ПХГ</v>
          </cell>
          <cell r="E1293" t="str">
            <v>051-1005056</v>
          </cell>
          <cell r="F1293" t="str">
            <v/>
          </cell>
          <cell r="G1293" t="str">
            <v/>
          </cell>
          <cell r="H1293" t="str">
            <v>Прочие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0.19</v>
          </cell>
          <cell r="AA1293">
            <v>0.19</v>
          </cell>
          <cell r="AB1293">
            <v>0</v>
          </cell>
          <cell r="AC1293">
            <v>0</v>
          </cell>
          <cell r="AD1293">
            <v>0</v>
          </cell>
          <cell r="AE1293">
            <v>0</v>
          </cell>
          <cell r="AF1293">
            <v>0</v>
          </cell>
          <cell r="AG1293">
            <v>0</v>
          </cell>
          <cell r="AH1293">
            <v>0</v>
          </cell>
          <cell r="AI1293">
            <v>0</v>
          </cell>
        </row>
        <row r="1294">
          <cell r="C1294" t="str">
            <v>1.260.1</v>
          </cell>
          <cell r="D1294" t="str">
            <v>Прочие, всего</v>
          </cell>
          <cell r="E1294" t="str">
            <v>051-1005056</v>
          </cell>
          <cell r="F1294" t="str">
            <v/>
          </cell>
          <cell r="G1294" t="str">
            <v/>
          </cell>
          <cell r="H1294" t="str">
            <v/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0.19</v>
          </cell>
          <cell r="AA1294">
            <v>0.19</v>
          </cell>
          <cell r="AB1294">
            <v>0</v>
          </cell>
          <cell r="AC1294">
            <v>0</v>
          </cell>
          <cell r="AD1294">
            <v>0</v>
          </cell>
          <cell r="AE1294">
            <v>0</v>
          </cell>
          <cell r="AF1294">
            <v>0</v>
          </cell>
          <cell r="AG1294">
            <v>0</v>
          </cell>
          <cell r="AH1294">
            <v>0</v>
          </cell>
          <cell r="AI1294">
            <v>0</v>
          </cell>
        </row>
        <row r="1295">
          <cell r="C1295" t="str">
            <v>1.260.2</v>
          </cell>
          <cell r="D1295" t="str">
            <v>Услуги Заказчика</v>
          </cell>
          <cell r="E1295" t="str">
            <v>051-1005056</v>
          </cell>
          <cell r="F1295" t="str">
            <v/>
          </cell>
          <cell r="G1295" t="str">
            <v/>
          </cell>
          <cell r="H1295" t="str">
            <v/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0.19</v>
          </cell>
          <cell r="AA1295">
            <v>0.19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  <cell r="AF1295">
            <v>0</v>
          </cell>
          <cell r="AG1295">
            <v>0</v>
          </cell>
          <cell r="AH1295">
            <v>0</v>
          </cell>
          <cell r="AI1295">
            <v>0</v>
          </cell>
        </row>
        <row r="1296">
          <cell r="C1296" t="str">
            <v>1.261</v>
          </cell>
          <cell r="D1296" t="str">
            <v>Дооснащение ИТСО Невского УПХГ</v>
          </cell>
          <cell r="E1296" t="str">
            <v>051-1005057</v>
          </cell>
          <cell r="F1296" t="str">
            <v/>
          </cell>
          <cell r="G1296" t="str">
            <v/>
          </cell>
          <cell r="H1296" t="str">
            <v>Прочие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0.32</v>
          </cell>
          <cell r="AA1296">
            <v>0.32</v>
          </cell>
          <cell r="AB1296">
            <v>0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0</v>
          </cell>
          <cell r="AI1296">
            <v>0</v>
          </cell>
        </row>
        <row r="1297">
          <cell r="C1297" t="str">
            <v>1.261.1</v>
          </cell>
          <cell r="D1297" t="str">
            <v>Прочие, всего</v>
          </cell>
          <cell r="E1297" t="str">
            <v>051-1005057</v>
          </cell>
          <cell r="F1297" t="str">
            <v/>
          </cell>
          <cell r="G1297" t="str">
            <v/>
          </cell>
          <cell r="H1297" t="str">
            <v/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0.32</v>
          </cell>
          <cell r="AA1297">
            <v>0.32</v>
          </cell>
          <cell r="AB1297">
            <v>0</v>
          </cell>
          <cell r="AC1297">
            <v>0</v>
          </cell>
          <cell r="AD1297">
            <v>0</v>
          </cell>
          <cell r="AE1297">
            <v>0</v>
          </cell>
          <cell r="AF1297">
            <v>0</v>
          </cell>
          <cell r="AG1297">
            <v>0</v>
          </cell>
          <cell r="AH1297">
            <v>0</v>
          </cell>
          <cell r="AI1297">
            <v>0</v>
          </cell>
        </row>
        <row r="1298">
          <cell r="C1298" t="str">
            <v>1.261.2</v>
          </cell>
          <cell r="D1298" t="str">
            <v>Услуги Заказчика</v>
          </cell>
          <cell r="E1298" t="str">
            <v>051-1005057</v>
          </cell>
          <cell r="F1298" t="str">
            <v/>
          </cell>
          <cell r="G1298" t="str">
            <v/>
          </cell>
          <cell r="H1298" t="str">
            <v/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0.32</v>
          </cell>
          <cell r="AA1298">
            <v>0.32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</row>
        <row r="1299">
          <cell r="C1299" t="str">
            <v>1.262</v>
          </cell>
          <cell r="D1299" t="str">
            <v>Дооснащение ИТСО объектов Похвистневского УПХГ</v>
          </cell>
          <cell r="E1299" t="str">
            <v>051-1005058</v>
          </cell>
          <cell r="F1299" t="str">
            <v/>
          </cell>
          <cell r="G1299" t="str">
            <v/>
          </cell>
          <cell r="H1299" t="str">
            <v>Прочие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0.19</v>
          </cell>
          <cell r="Z1299">
            <v>0.19</v>
          </cell>
          <cell r="AA1299">
            <v>0.19</v>
          </cell>
          <cell r="AB1299">
            <v>0</v>
          </cell>
          <cell r="AC1299">
            <v>0</v>
          </cell>
          <cell r="AD1299">
            <v>0.19</v>
          </cell>
          <cell r="AE1299">
            <v>0.19</v>
          </cell>
          <cell r="AF1299">
            <v>0</v>
          </cell>
          <cell r="AG1299">
            <v>0</v>
          </cell>
          <cell r="AH1299">
            <v>0</v>
          </cell>
          <cell r="AI1299">
            <v>100</v>
          </cell>
        </row>
        <row r="1300">
          <cell r="C1300" t="str">
            <v>1.262.1</v>
          </cell>
          <cell r="D1300" t="str">
            <v>Прочие, всего</v>
          </cell>
          <cell r="E1300" t="str">
            <v>051-1005058</v>
          </cell>
          <cell r="F1300" t="str">
            <v/>
          </cell>
          <cell r="G1300" t="str">
            <v/>
          </cell>
          <cell r="H1300" t="str">
            <v/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0.19</v>
          </cell>
          <cell r="Z1300">
            <v>0.19</v>
          </cell>
          <cell r="AA1300">
            <v>0.19</v>
          </cell>
          <cell r="AB1300">
            <v>0</v>
          </cell>
          <cell r="AC1300">
            <v>0</v>
          </cell>
          <cell r="AD1300">
            <v>0.19</v>
          </cell>
          <cell r="AE1300">
            <v>0.19</v>
          </cell>
          <cell r="AF1300">
            <v>0</v>
          </cell>
          <cell r="AG1300">
            <v>0</v>
          </cell>
          <cell r="AH1300">
            <v>0</v>
          </cell>
          <cell r="AI1300">
            <v>100</v>
          </cell>
        </row>
        <row r="1301">
          <cell r="C1301" t="str">
            <v>1.262.2</v>
          </cell>
          <cell r="D1301" t="str">
            <v>Услуги Заказчика</v>
          </cell>
          <cell r="E1301" t="str">
            <v>051-1005058</v>
          </cell>
          <cell r="F1301" t="str">
            <v/>
          </cell>
          <cell r="G1301" t="str">
            <v/>
          </cell>
          <cell r="H1301" t="str">
            <v/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0.19</v>
          </cell>
          <cell r="Z1301">
            <v>0.19</v>
          </cell>
          <cell r="AA1301">
            <v>0.19</v>
          </cell>
          <cell r="AB1301">
            <v>0</v>
          </cell>
          <cell r="AC1301">
            <v>0</v>
          </cell>
          <cell r="AD1301">
            <v>0.19</v>
          </cell>
          <cell r="AE1301">
            <v>0.19</v>
          </cell>
          <cell r="AF1301">
            <v>0</v>
          </cell>
          <cell r="AG1301">
            <v>0</v>
          </cell>
          <cell r="AH1301">
            <v>0</v>
          </cell>
          <cell r="AI1301">
            <v>100</v>
          </cell>
        </row>
        <row r="1302">
          <cell r="C1302" t="str">
            <v>1.263</v>
          </cell>
          <cell r="D1302" t="str">
            <v>Дооснащение ИТСО Ленинградского ПХГ</v>
          </cell>
          <cell r="E1302" t="str">
            <v>051-1005059</v>
          </cell>
          <cell r="F1302" t="str">
            <v/>
          </cell>
          <cell r="G1302" t="str">
            <v/>
          </cell>
          <cell r="H1302" t="str">
            <v>Прочие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0.17</v>
          </cell>
          <cell r="AA1302">
            <v>0.17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</row>
        <row r="1303">
          <cell r="C1303" t="str">
            <v>1.263.1</v>
          </cell>
          <cell r="D1303" t="str">
            <v>Прочие, всего</v>
          </cell>
          <cell r="E1303" t="str">
            <v>051-1005059</v>
          </cell>
          <cell r="F1303" t="str">
            <v/>
          </cell>
          <cell r="G1303" t="str">
            <v/>
          </cell>
          <cell r="H1303" t="str">
            <v/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0.17</v>
          </cell>
          <cell r="AA1303">
            <v>0.17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</row>
        <row r="1304">
          <cell r="C1304" t="str">
            <v>1.263.2</v>
          </cell>
          <cell r="D1304" t="str">
            <v>Услуги Заказчика</v>
          </cell>
          <cell r="E1304" t="str">
            <v>051-1005059</v>
          </cell>
          <cell r="F1304" t="str">
            <v/>
          </cell>
          <cell r="G1304" t="str">
            <v/>
          </cell>
          <cell r="H1304" t="str">
            <v/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0.17</v>
          </cell>
          <cell r="AA1304">
            <v>0.17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</row>
        <row r="1305">
          <cell r="C1305" t="str">
            <v>1.264</v>
          </cell>
          <cell r="D1305" t="str">
            <v>Дооснащение ИТСО КС Антиповского ЛПУ МГ, Жирновского ЛПУ МГ, Палласовского ЛПУ МГ и Фроловского ЛПУ МГ</v>
          </cell>
          <cell r="E1305" t="str">
            <v>051-1005060</v>
          </cell>
          <cell r="F1305" t="str">
            <v/>
          </cell>
          <cell r="G1305" t="str">
            <v/>
          </cell>
          <cell r="H1305" t="str">
            <v>Прочие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9.1811875799999996</v>
          </cell>
          <cell r="Z1305">
            <v>9.18</v>
          </cell>
          <cell r="AA1305">
            <v>9.18</v>
          </cell>
          <cell r="AB1305">
            <v>0</v>
          </cell>
          <cell r="AC1305">
            <v>0</v>
          </cell>
          <cell r="AD1305">
            <v>9.1811875799999996</v>
          </cell>
          <cell r="AE1305">
            <v>9.1811875799999996</v>
          </cell>
          <cell r="AF1305">
            <v>0</v>
          </cell>
          <cell r="AG1305">
            <v>0</v>
          </cell>
          <cell r="AH1305">
            <v>0</v>
          </cell>
          <cell r="AI1305">
            <v>100.01293660100001</v>
          </cell>
        </row>
        <row r="1306">
          <cell r="C1306" t="str">
            <v>1.264.1</v>
          </cell>
          <cell r="D1306" t="str">
            <v>Прочие, всего</v>
          </cell>
          <cell r="E1306" t="str">
            <v>051-1005060</v>
          </cell>
          <cell r="F1306" t="str">
            <v/>
          </cell>
          <cell r="G1306" t="str">
            <v/>
          </cell>
          <cell r="H1306" t="str">
            <v/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9.1811875799999996</v>
          </cell>
          <cell r="Z1306">
            <v>9.18</v>
          </cell>
          <cell r="AA1306">
            <v>9.18</v>
          </cell>
          <cell r="AB1306">
            <v>0</v>
          </cell>
          <cell r="AC1306">
            <v>0</v>
          </cell>
          <cell r="AD1306">
            <v>9.1811875799999996</v>
          </cell>
          <cell r="AE1306">
            <v>9.1811875799999996</v>
          </cell>
          <cell r="AF1306">
            <v>0</v>
          </cell>
          <cell r="AG1306">
            <v>0</v>
          </cell>
          <cell r="AH1306">
            <v>0</v>
          </cell>
          <cell r="AI1306">
            <v>100.01293660100001</v>
          </cell>
        </row>
        <row r="1307">
          <cell r="C1307" t="str">
            <v>1.264.2</v>
          </cell>
          <cell r="D1307" t="str">
            <v>Проектные работы ПД/ПД, РД</v>
          </cell>
          <cell r="E1307" t="str">
            <v>051-1005060</v>
          </cell>
          <cell r="F1307" t="str">
            <v/>
          </cell>
          <cell r="G1307" t="str">
            <v/>
          </cell>
          <cell r="H1307" t="str">
            <v/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6.7856807999999997</v>
          </cell>
          <cell r="Z1307">
            <v>6.7844932199999999</v>
          </cell>
          <cell r="AA1307">
            <v>6.7844932199999999</v>
          </cell>
          <cell r="AB1307">
            <v>0</v>
          </cell>
          <cell r="AC1307">
            <v>0</v>
          </cell>
          <cell r="AD1307">
            <v>6.7856807999999997</v>
          </cell>
          <cell r="AE1307">
            <v>6.7856807999999997</v>
          </cell>
          <cell r="AF1307">
            <v>0</v>
          </cell>
          <cell r="AG1307">
            <v>0</v>
          </cell>
          <cell r="AH1307">
            <v>0</v>
          </cell>
          <cell r="AI1307">
            <v>100.017504329</v>
          </cell>
        </row>
        <row r="1308">
          <cell r="C1308" t="str">
            <v>1.264.3</v>
          </cell>
          <cell r="D1308" t="str">
            <v>Экспертиза (ПИР)</v>
          </cell>
          <cell r="E1308" t="str">
            <v>051-1005060</v>
          </cell>
          <cell r="F1308" t="str">
            <v/>
          </cell>
          <cell r="G1308" t="str">
            <v/>
          </cell>
          <cell r="H1308" t="str">
            <v/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1.8184338</v>
          </cell>
          <cell r="Z1308">
            <v>1.8184338</v>
          </cell>
          <cell r="AA1308">
            <v>1.8184338</v>
          </cell>
          <cell r="AB1308">
            <v>0</v>
          </cell>
          <cell r="AC1308">
            <v>0</v>
          </cell>
          <cell r="AD1308">
            <v>1.8184338</v>
          </cell>
          <cell r="AE1308">
            <v>1.8184338</v>
          </cell>
          <cell r="AF1308">
            <v>0</v>
          </cell>
          <cell r="AG1308">
            <v>0</v>
          </cell>
          <cell r="AH1308">
            <v>0</v>
          </cell>
          <cell r="AI1308">
            <v>100</v>
          </cell>
        </row>
        <row r="1309">
          <cell r="C1309" t="str">
            <v>1.264.4</v>
          </cell>
          <cell r="D1309" t="str">
            <v>Услуги Заказчика</v>
          </cell>
          <cell r="E1309" t="str">
            <v>051-1005060</v>
          </cell>
          <cell r="F1309" t="str">
            <v/>
          </cell>
          <cell r="G1309" t="str">
            <v/>
          </cell>
          <cell r="H1309" t="str">
            <v/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0.57707297999999996</v>
          </cell>
          <cell r="Z1309">
            <v>0.57707297999999996</v>
          </cell>
          <cell r="AA1309">
            <v>0.57707297999999996</v>
          </cell>
          <cell r="AB1309">
            <v>0</v>
          </cell>
          <cell r="AC1309">
            <v>0</v>
          </cell>
          <cell r="AD1309">
            <v>0.57707297999999996</v>
          </cell>
          <cell r="AE1309">
            <v>0.57707297999999996</v>
          </cell>
          <cell r="AF1309">
            <v>0</v>
          </cell>
          <cell r="AG1309">
            <v>0</v>
          </cell>
          <cell r="AH1309">
            <v>0</v>
          </cell>
          <cell r="AI1309">
            <v>100</v>
          </cell>
        </row>
        <row r="1310">
          <cell r="C1310" t="str">
            <v>1.265</v>
          </cell>
          <cell r="D1310" t="str">
            <v>Дооснащение ИТСО ГРС Альметьевского ЛПУ МГ и Константиновского ЛПУ МГ</v>
          </cell>
          <cell r="E1310" t="str">
            <v>051-1005061</v>
          </cell>
          <cell r="F1310" t="str">
            <v/>
          </cell>
          <cell r="G1310" t="str">
            <v/>
          </cell>
          <cell r="H1310" t="str">
            <v>Прочие</v>
          </cell>
          <cell r="I1310">
            <v>0</v>
          </cell>
          <cell r="J1310">
            <v>0</v>
          </cell>
          <cell r="K1310">
            <v>4.0999999999999996</v>
          </cell>
          <cell r="L1310">
            <v>4.0999999999999996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1.7076725800000001</v>
          </cell>
          <cell r="Z1310">
            <v>3.93</v>
          </cell>
          <cell r="AA1310">
            <v>3.93</v>
          </cell>
          <cell r="AB1310">
            <v>0</v>
          </cell>
          <cell r="AC1310">
            <v>0</v>
          </cell>
          <cell r="AD1310">
            <v>1.7076725800000001</v>
          </cell>
          <cell r="AE1310">
            <v>1.7076725800000001</v>
          </cell>
          <cell r="AF1310">
            <v>0</v>
          </cell>
          <cell r="AG1310">
            <v>0</v>
          </cell>
          <cell r="AH1310">
            <v>0</v>
          </cell>
          <cell r="AI1310">
            <v>43.452228499</v>
          </cell>
        </row>
        <row r="1311">
          <cell r="C1311" t="str">
            <v>1.265.1</v>
          </cell>
          <cell r="D1311" t="str">
            <v>Прочие, всего</v>
          </cell>
          <cell r="E1311" t="str">
            <v>051-1005061</v>
          </cell>
          <cell r="F1311" t="str">
            <v/>
          </cell>
          <cell r="G1311" t="str">
            <v/>
          </cell>
          <cell r="H1311" t="str">
            <v/>
          </cell>
          <cell r="I1311">
            <v>0</v>
          </cell>
          <cell r="J1311">
            <v>0</v>
          </cell>
          <cell r="K1311">
            <v>4.0999999999999996</v>
          </cell>
          <cell r="L1311">
            <v>4.0999999999999996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1.7076725800000001</v>
          </cell>
          <cell r="Z1311">
            <v>3.93</v>
          </cell>
          <cell r="AA1311">
            <v>3.93</v>
          </cell>
          <cell r="AB1311">
            <v>0</v>
          </cell>
          <cell r="AC1311">
            <v>0</v>
          </cell>
          <cell r="AD1311">
            <v>1.7076725800000001</v>
          </cell>
          <cell r="AE1311">
            <v>1.7076725800000001</v>
          </cell>
          <cell r="AF1311">
            <v>0</v>
          </cell>
          <cell r="AG1311">
            <v>0</v>
          </cell>
          <cell r="AH1311">
            <v>0</v>
          </cell>
          <cell r="AI1311">
            <v>43.452228499</v>
          </cell>
        </row>
        <row r="1312">
          <cell r="C1312" t="str">
            <v>1.265.2</v>
          </cell>
          <cell r="D1312" t="str">
            <v>Проектные работы ПД/ПД, РД</v>
          </cell>
          <cell r="E1312" t="str">
            <v>051-1005061</v>
          </cell>
          <cell r="F1312" t="str">
            <v/>
          </cell>
          <cell r="G1312" t="str">
            <v/>
          </cell>
          <cell r="H1312" t="str">
            <v/>
          </cell>
          <cell r="I1312">
            <v>0</v>
          </cell>
          <cell r="J1312">
            <v>0</v>
          </cell>
          <cell r="K1312">
            <v>2.13</v>
          </cell>
          <cell r="L1312">
            <v>2.13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1.2829379999999999</v>
          </cell>
          <cell r="Z1312">
            <v>3.43</v>
          </cell>
          <cell r="AA1312">
            <v>3.43</v>
          </cell>
          <cell r="AB1312">
            <v>0</v>
          </cell>
          <cell r="AC1312">
            <v>0</v>
          </cell>
          <cell r="AD1312">
            <v>1.2829379999999999</v>
          </cell>
          <cell r="AE1312">
            <v>1.2829379999999999</v>
          </cell>
          <cell r="AF1312">
            <v>0</v>
          </cell>
          <cell r="AG1312">
            <v>0</v>
          </cell>
          <cell r="AH1312">
            <v>0</v>
          </cell>
          <cell r="AI1312">
            <v>37.403440232999998</v>
          </cell>
        </row>
        <row r="1313">
          <cell r="C1313" t="str">
            <v>1.265.3</v>
          </cell>
          <cell r="D1313" t="str">
            <v>Экспертиза (ПИР)</v>
          </cell>
          <cell r="E1313" t="str">
            <v>051-1005061</v>
          </cell>
          <cell r="F1313" t="str">
            <v/>
          </cell>
          <cell r="G1313" t="str">
            <v/>
          </cell>
          <cell r="H1313" t="str">
            <v/>
          </cell>
          <cell r="I1313">
            <v>0</v>
          </cell>
          <cell r="J1313">
            <v>0</v>
          </cell>
          <cell r="K1313">
            <v>1.82</v>
          </cell>
          <cell r="L1313">
            <v>1.82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0</v>
          </cell>
        </row>
        <row r="1314">
          <cell r="C1314" t="str">
            <v>1.265.4</v>
          </cell>
          <cell r="D1314" t="str">
            <v>Услуги Заказчика</v>
          </cell>
          <cell r="E1314" t="str">
            <v>051-1005061</v>
          </cell>
          <cell r="F1314" t="str">
            <v/>
          </cell>
          <cell r="G1314" t="str">
            <v/>
          </cell>
          <cell r="H1314" t="str">
            <v/>
          </cell>
          <cell r="I1314">
            <v>0</v>
          </cell>
          <cell r="J1314">
            <v>0</v>
          </cell>
          <cell r="K1314">
            <v>0.15</v>
          </cell>
          <cell r="L1314">
            <v>0.15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0.42473457999999997</v>
          </cell>
          <cell r="Z1314">
            <v>0.5</v>
          </cell>
          <cell r="AA1314">
            <v>0.5</v>
          </cell>
          <cell r="AB1314">
            <v>0</v>
          </cell>
          <cell r="AC1314">
            <v>0</v>
          </cell>
          <cell r="AD1314">
            <v>0.42473457999999997</v>
          </cell>
          <cell r="AE1314">
            <v>0.42473457999999997</v>
          </cell>
          <cell r="AF1314">
            <v>0</v>
          </cell>
          <cell r="AG1314">
            <v>0</v>
          </cell>
          <cell r="AH1314">
            <v>0</v>
          </cell>
          <cell r="AI1314">
            <v>84.946916000000002</v>
          </cell>
        </row>
        <row r="1315">
          <cell r="C1315" t="str">
            <v>1.266</v>
          </cell>
          <cell r="D1315" t="str">
            <v>Дооснащение ИТСО ГРС Абдулинского ЛПУ МГ</v>
          </cell>
          <cell r="E1315" t="str">
            <v>051-1005062</v>
          </cell>
          <cell r="F1315" t="str">
            <v/>
          </cell>
          <cell r="G1315" t="str">
            <v/>
          </cell>
          <cell r="H1315" t="str">
            <v>Прочие</v>
          </cell>
          <cell r="I1315">
            <v>0</v>
          </cell>
          <cell r="J1315">
            <v>0</v>
          </cell>
          <cell r="K1315">
            <v>3.52</v>
          </cell>
          <cell r="L1315">
            <v>3.52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1.4780563900000001</v>
          </cell>
          <cell r="Z1315">
            <v>3.11</v>
          </cell>
          <cell r="AA1315">
            <v>3.11</v>
          </cell>
          <cell r="AB1315">
            <v>0</v>
          </cell>
          <cell r="AC1315">
            <v>0</v>
          </cell>
          <cell r="AD1315">
            <v>1.4780563900000001</v>
          </cell>
          <cell r="AE1315">
            <v>1.4780563900000001</v>
          </cell>
          <cell r="AF1315">
            <v>0</v>
          </cell>
          <cell r="AG1315">
            <v>0</v>
          </cell>
          <cell r="AH1315">
            <v>0</v>
          </cell>
          <cell r="AI1315">
            <v>47.525928939000003</v>
          </cell>
        </row>
        <row r="1316">
          <cell r="C1316" t="str">
            <v>1.266.1</v>
          </cell>
          <cell r="D1316" t="str">
            <v>Прочие, всего</v>
          </cell>
          <cell r="E1316" t="str">
            <v>051-1005062</v>
          </cell>
          <cell r="F1316" t="str">
            <v/>
          </cell>
          <cell r="G1316" t="str">
            <v/>
          </cell>
          <cell r="H1316" t="str">
            <v/>
          </cell>
          <cell r="I1316">
            <v>0</v>
          </cell>
          <cell r="J1316">
            <v>0</v>
          </cell>
          <cell r="K1316">
            <v>3.52</v>
          </cell>
          <cell r="L1316">
            <v>3.52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1.4780563900000001</v>
          </cell>
          <cell r="Z1316">
            <v>3.11</v>
          </cell>
          <cell r="AA1316">
            <v>3.11</v>
          </cell>
          <cell r="AB1316">
            <v>0</v>
          </cell>
          <cell r="AC1316">
            <v>0</v>
          </cell>
          <cell r="AD1316">
            <v>1.4780563900000001</v>
          </cell>
          <cell r="AE1316">
            <v>1.4780563900000001</v>
          </cell>
          <cell r="AF1316">
            <v>0</v>
          </cell>
          <cell r="AG1316">
            <v>0</v>
          </cell>
          <cell r="AH1316">
            <v>0</v>
          </cell>
          <cell r="AI1316">
            <v>47.525928939000003</v>
          </cell>
        </row>
        <row r="1317">
          <cell r="C1317" t="str">
            <v>1.266.2</v>
          </cell>
          <cell r="D1317" t="str">
            <v>Проектные работы ПД/ПД, РД</v>
          </cell>
          <cell r="E1317" t="str">
            <v>051-1005062</v>
          </cell>
          <cell r="F1317" t="str">
            <v/>
          </cell>
          <cell r="G1317" t="str">
            <v/>
          </cell>
          <cell r="H1317" t="str">
            <v/>
          </cell>
          <cell r="I1317">
            <v>0</v>
          </cell>
          <cell r="J1317">
            <v>0</v>
          </cell>
          <cell r="K1317">
            <v>1.57</v>
          </cell>
          <cell r="L1317">
            <v>1.57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1.1564627999999999</v>
          </cell>
          <cell r="Z1317">
            <v>2.73</v>
          </cell>
          <cell r="AA1317">
            <v>2.73</v>
          </cell>
          <cell r="AB1317">
            <v>0</v>
          </cell>
          <cell r="AC1317">
            <v>0</v>
          </cell>
          <cell r="AD1317">
            <v>1.1564627999999999</v>
          </cell>
          <cell r="AE1317">
            <v>1.1564627999999999</v>
          </cell>
          <cell r="AF1317">
            <v>0</v>
          </cell>
          <cell r="AG1317">
            <v>0</v>
          </cell>
          <cell r="AH1317">
            <v>0</v>
          </cell>
          <cell r="AI1317">
            <v>42.361274725000001</v>
          </cell>
        </row>
        <row r="1318">
          <cell r="C1318" t="str">
            <v>1.266.3</v>
          </cell>
          <cell r="D1318" t="str">
            <v>Экспертиза (ПИР)</v>
          </cell>
          <cell r="E1318" t="str">
            <v>051-1005062</v>
          </cell>
          <cell r="F1318" t="str">
            <v/>
          </cell>
          <cell r="G1318" t="str">
            <v/>
          </cell>
          <cell r="H1318" t="str">
            <v/>
          </cell>
          <cell r="I1318">
            <v>0</v>
          </cell>
          <cell r="J1318">
            <v>0</v>
          </cell>
          <cell r="K1318">
            <v>1.82</v>
          </cell>
          <cell r="L1318">
            <v>1.82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>
            <v>0</v>
          </cell>
          <cell r="AI1318">
            <v>0</v>
          </cell>
        </row>
        <row r="1319">
          <cell r="C1319" t="str">
            <v>1.266.4</v>
          </cell>
          <cell r="D1319" t="str">
            <v>Услуги Заказчика</v>
          </cell>
          <cell r="E1319" t="str">
            <v>051-1005062</v>
          </cell>
          <cell r="F1319" t="str">
            <v/>
          </cell>
          <cell r="G1319" t="str">
            <v/>
          </cell>
          <cell r="H1319" t="str">
            <v/>
          </cell>
          <cell r="I1319">
            <v>0</v>
          </cell>
          <cell r="J1319">
            <v>0</v>
          </cell>
          <cell r="K1319">
            <v>0.13</v>
          </cell>
          <cell r="L1319">
            <v>0.13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0.32159358999999998</v>
          </cell>
          <cell r="Z1319">
            <v>0.38</v>
          </cell>
          <cell r="AA1319">
            <v>0.38</v>
          </cell>
          <cell r="AB1319">
            <v>0</v>
          </cell>
          <cell r="AC1319">
            <v>0</v>
          </cell>
          <cell r="AD1319">
            <v>0.32159358999999998</v>
          </cell>
          <cell r="AE1319">
            <v>0.32159358999999998</v>
          </cell>
          <cell r="AF1319">
            <v>0</v>
          </cell>
          <cell r="AG1319">
            <v>0</v>
          </cell>
          <cell r="AH1319">
            <v>0</v>
          </cell>
          <cell r="AI1319">
            <v>84.629892104999996</v>
          </cell>
        </row>
        <row r="1320">
          <cell r="C1320" t="str">
            <v>1.267</v>
          </cell>
          <cell r="D1320" t="str">
            <v>Дооснащение ИТСО объектов ООО "Газпром трансгаз Краснодар"</v>
          </cell>
          <cell r="E1320" t="str">
            <v>051-1005063</v>
          </cell>
          <cell r="F1320" t="str">
            <v/>
          </cell>
          <cell r="G1320" t="str">
            <v/>
          </cell>
          <cell r="H1320" t="str">
            <v>Прочие</v>
          </cell>
          <cell r="I1320">
            <v>0</v>
          </cell>
          <cell r="J1320">
            <v>0</v>
          </cell>
          <cell r="K1320">
            <v>6.79</v>
          </cell>
          <cell r="L1320">
            <v>6.79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12.522474470000001</v>
          </cell>
          <cell r="Z1320">
            <v>17.43</v>
          </cell>
          <cell r="AA1320">
            <v>17.43</v>
          </cell>
          <cell r="AB1320">
            <v>0</v>
          </cell>
          <cell r="AC1320">
            <v>0</v>
          </cell>
          <cell r="AD1320">
            <v>12.522474470000001</v>
          </cell>
          <cell r="AE1320">
            <v>12.522474470000001</v>
          </cell>
          <cell r="AF1320">
            <v>0</v>
          </cell>
          <cell r="AG1320">
            <v>0</v>
          </cell>
          <cell r="AH1320">
            <v>0</v>
          </cell>
          <cell r="AI1320">
            <v>71.844374469000002</v>
          </cell>
        </row>
        <row r="1321">
          <cell r="C1321" t="str">
            <v>1.267.1</v>
          </cell>
          <cell r="D1321" t="str">
            <v>Прочие, всего</v>
          </cell>
          <cell r="E1321" t="str">
            <v>051-1005063</v>
          </cell>
          <cell r="F1321" t="str">
            <v/>
          </cell>
          <cell r="G1321" t="str">
            <v/>
          </cell>
          <cell r="H1321" t="str">
            <v/>
          </cell>
          <cell r="I1321">
            <v>0</v>
          </cell>
          <cell r="J1321">
            <v>0</v>
          </cell>
          <cell r="K1321">
            <v>6.79</v>
          </cell>
          <cell r="L1321">
            <v>6.79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12.522474470000001</v>
          </cell>
          <cell r="Z1321">
            <v>17.43</v>
          </cell>
          <cell r="AA1321">
            <v>17.43</v>
          </cell>
          <cell r="AB1321">
            <v>0</v>
          </cell>
          <cell r="AC1321">
            <v>0</v>
          </cell>
          <cell r="AD1321">
            <v>12.522474470000001</v>
          </cell>
          <cell r="AE1321">
            <v>12.522474470000001</v>
          </cell>
          <cell r="AF1321">
            <v>0</v>
          </cell>
          <cell r="AG1321">
            <v>0</v>
          </cell>
          <cell r="AH1321">
            <v>0</v>
          </cell>
          <cell r="AI1321">
            <v>71.844374469000002</v>
          </cell>
        </row>
        <row r="1322">
          <cell r="C1322" t="str">
            <v>1.267.2</v>
          </cell>
          <cell r="D1322" t="str">
            <v>Проектные работы ПД/ПД, РД</v>
          </cell>
          <cell r="E1322" t="str">
            <v>051-1005063</v>
          </cell>
          <cell r="F1322" t="str">
            <v/>
          </cell>
          <cell r="G1322" t="str">
            <v/>
          </cell>
          <cell r="H1322" t="str">
            <v/>
          </cell>
          <cell r="I1322">
            <v>0</v>
          </cell>
          <cell r="J1322">
            <v>0</v>
          </cell>
          <cell r="K1322">
            <v>4.72</v>
          </cell>
          <cell r="L1322">
            <v>4.72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11.1378124</v>
          </cell>
          <cell r="Z1322">
            <v>15.87</v>
          </cell>
          <cell r="AA1322">
            <v>15.87</v>
          </cell>
          <cell r="AB1322">
            <v>0</v>
          </cell>
          <cell r="AC1322">
            <v>0</v>
          </cell>
          <cell r="AD1322">
            <v>11.1378124</v>
          </cell>
          <cell r="AE1322">
            <v>11.1378124</v>
          </cell>
          <cell r="AF1322">
            <v>0</v>
          </cell>
          <cell r="AG1322">
            <v>0</v>
          </cell>
          <cell r="AH1322">
            <v>0</v>
          </cell>
          <cell r="AI1322">
            <v>70.181552615000001</v>
          </cell>
        </row>
        <row r="1323">
          <cell r="C1323" t="str">
            <v>1.267.3</v>
          </cell>
          <cell r="D1323" t="str">
            <v>Экспертиза (ПИР)</v>
          </cell>
          <cell r="E1323" t="str">
            <v>051-1005063</v>
          </cell>
          <cell r="F1323" t="str">
            <v/>
          </cell>
          <cell r="G1323" t="str">
            <v/>
          </cell>
          <cell r="H1323" t="str">
            <v/>
          </cell>
          <cell r="I1323">
            <v>0</v>
          </cell>
          <cell r="J1323">
            <v>0</v>
          </cell>
          <cell r="K1323">
            <v>1.82</v>
          </cell>
          <cell r="L1323">
            <v>1.82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0</v>
          </cell>
          <cell r="AF1323">
            <v>0</v>
          </cell>
          <cell r="AG1323">
            <v>0</v>
          </cell>
          <cell r="AH1323">
            <v>0</v>
          </cell>
          <cell r="AI1323">
            <v>0</v>
          </cell>
        </row>
        <row r="1324">
          <cell r="C1324" t="str">
            <v>1.267.4</v>
          </cell>
          <cell r="D1324" t="str">
            <v>Услуги Заказчика</v>
          </cell>
          <cell r="E1324" t="str">
            <v>051-1005063</v>
          </cell>
          <cell r="F1324" t="str">
            <v/>
          </cell>
          <cell r="G1324" t="str">
            <v/>
          </cell>
          <cell r="H1324" t="str">
            <v/>
          </cell>
          <cell r="I1324">
            <v>0</v>
          </cell>
          <cell r="J1324">
            <v>0</v>
          </cell>
          <cell r="K1324">
            <v>0.25</v>
          </cell>
          <cell r="L1324">
            <v>0.25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1.3846620700000001</v>
          </cell>
          <cell r="Z1324">
            <v>1.56</v>
          </cell>
          <cell r="AA1324">
            <v>1.56</v>
          </cell>
          <cell r="AB1324">
            <v>0</v>
          </cell>
          <cell r="AC1324">
            <v>0</v>
          </cell>
          <cell r="AD1324">
            <v>1.3846620700000001</v>
          </cell>
          <cell r="AE1324">
            <v>1.3846620700000001</v>
          </cell>
          <cell r="AF1324">
            <v>0</v>
          </cell>
          <cell r="AG1324">
            <v>0</v>
          </cell>
          <cell r="AH1324">
            <v>0</v>
          </cell>
          <cell r="AI1324">
            <v>88.760389102999994</v>
          </cell>
        </row>
        <row r="1325">
          <cell r="C1325" t="str">
            <v>1.268</v>
          </cell>
          <cell r="D1325" t="str">
            <v>Дооснащение ИТСО ГРС Белгородского ЛПУ МГ, Воронежского ЛПУ МГ, Острогожского ЛПУ МГ и Брянского ЛПУ МГ</v>
          </cell>
          <cell r="E1325" t="str">
            <v>051-1005064</v>
          </cell>
          <cell r="F1325" t="str">
            <v/>
          </cell>
          <cell r="G1325" t="str">
            <v/>
          </cell>
          <cell r="H1325" t="str">
            <v>Прочие</v>
          </cell>
          <cell r="I1325">
            <v>0</v>
          </cell>
          <cell r="J1325">
            <v>0</v>
          </cell>
          <cell r="K1325">
            <v>3.94</v>
          </cell>
          <cell r="L1325">
            <v>3.94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3.2233754999999999</v>
          </cell>
          <cell r="Z1325">
            <v>5.28</v>
          </cell>
          <cell r="AA1325">
            <v>5.28</v>
          </cell>
          <cell r="AB1325">
            <v>0</v>
          </cell>
          <cell r="AC1325">
            <v>0</v>
          </cell>
          <cell r="AD1325">
            <v>3.2233754999999999</v>
          </cell>
          <cell r="AE1325">
            <v>3.2233754999999999</v>
          </cell>
          <cell r="AF1325">
            <v>0</v>
          </cell>
          <cell r="AG1325">
            <v>0</v>
          </cell>
          <cell r="AH1325">
            <v>0</v>
          </cell>
          <cell r="AI1325">
            <v>61.048778409000001</v>
          </cell>
        </row>
        <row r="1326">
          <cell r="C1326" t="str">
            <v>1.268.1</v>
          </cell>
          <cell r="D1326" t="str">
            <v>Прочие, всего</v>
          </cell>
          <cell r="E1326" t="str">
            <v>051-1005064</v>
          </cell>
          <cell r="F1326" t="str">
            <v/>
          </cell>
          <cell r="G1326" t="str">
            <v/>
          </cell>
          <cell r="H1326" t="str">
            <v/>
          </cell>
          <cell r="I1326">
            <v>0</v>
          </cell>
          <cell r="J1326">
            <v>0</v>
          </cell>
          <cell r="K1326">
            <v>3.94</v>
          </cell>
          <cell r="L1326">
            <v>3.94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3.2233754999999999</v>
          </cell>
          <cell r="Z1326">
            <v>5.28</v>
          </cell>
          <cell r="AA1326">
            <v>5.28</v>
          </cell>
          <cell r="AB1326">
            <v>0</v>
          </cell>
          <cell r="AC1326">
            <v>0</v>
          </cell>
          <cell r="AD1326">
            <v>3.2233754999999999</v>
          </cell>
          <cell r="AE1326">
            <v>3.2233754999999999</v>
          </cell>
          <cell r="AF1326">
            <v>0</v>
          </cell>
          <cell r="AG1326">
            <v>0</v>
          </cell>
          <cell r="AH1326">
            <v>0</v>
          </cell>
          <cell r="AI1326">
            <v>61.048778409000001</v>
          </cell>
        </row>
        <row r="1327">
          <cell r="C1327" t="str">
            <v>1.268.2</v>
          </cell>
          <cell r="D1327" t="str">
            <v>Проектные работы ПД/ПД, РД</v>
          </cell>
          <cell r="E1327" t="str">
            <v>051-1005064</v>
          </cell>
          <cell r="F1327" t="str">
            <v/>
          </cell>
          <cell r="G1327" t="str">
            <v/>
          </cell>
          <cell r="H1327" t="str">
            <v/>
          </cell>
          <cell r="I1327">
            <v>0</v>
          </cell>
          <cell r="J1327">
            <v>0</v>
          </cell>
          <cell r="K1327">
            <v>1.98</v>
          </cell>
          <cell r="L1327">
            <v>1.98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2.7774312000000001</v>
          </cell>
          <cell r="Z1327">
            <v>4.76</v>
          </cell>
          <cell r="AA1327">
            <v>4.76</v>
          </cell>
          <cell r="AB1327">
            <v>0</v>
          </cell>
          <cell r="AC1327">
            <v>0</v>
          </cell>
          <cell r="AD1327">
            <v>2.7774312000000001</v>
          </cell>
          <cell r="AE1327">
            <v>2.7774312000000001</v>
          </cell>
          <cell r="AF1327">
            <v>0</v>
          </cell>
          <cell r="AG1327">
            <v>0</v>
          </cell>
          <cell r="AH1327">
            <v>0</v>
          </cell>
          <cell r="AI1327">
            <v>58.349394957999998</v>
          </cell>
        </row>
        <row r="1328">
          <cell r="C1328" t="str">
            <v>1.268.3</v>
          </cell>
          <cell r="D1328" t="str">
            <v>Экспертиза (ПИР)</v>
          </cell>
          <cell r="E1328" t="str">
            <v>051-1005064</v>
          </cell>
          <cell r="F1328" t="str">
            <v/>
          </cell>
          <cell r="G1328" t="str">
            <v/>
          </cell>
          <cell r="H1328" t="str">
            <v/>
          </cell>
          <cell r="I1328">
            <v>0</v>
          </cell>
          <cell r="J1328">
            <v>0</v>
          </cell>
          <cell r="K1328">
            <v>1.82</v>
          </cell>
          <cell r="L1328">
            <v>1.82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</row>
        <row r="1329">
          <cell r="C1329" t="str">
            <v>1.268.4</v>
          </cell>
          <cell r="D1329" t="str">
            <v>Услуги Заказчика</v>
          </cell>
          <cell r="E1329" t="str">
            <v>051-1005064</v>
          </cell>
          <cell r="F1329" t="str">
            <v/>
          </cell>
          <cell r="G1329" t="str">
            <v/>
          </cell>
          <cell r="H1329" t="str">
            <v/>
          </cell>
          <cell r="I1329">
            <v>0</v>
          </cell>
          <cell r="J1329">
            <v>0</v>
          </cell>
          <cell r="K1329">
            <v>0.14000000000000001</v>
          </cell>
          <cell r="L1329">
            <v>0.14000000000000001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0.44594430000000002</v>
          </cell>
          <cell r="Z1329">
            <v>0.52</v>
          </cell>
          <cell r="AA1329">
            <v>0.52</v>
          </cell>
          <cell r="AB1329">
            <v>0</v>
          </cell>
          <cell r="AC1329">
            <v>0</v>
          </cell>
          <cell r="AD1329">
            <v>0.44594430000000002</v>
          </cell>
          <cell r="AE1329">
            <v>0.44594430000000002</v>
          </cell>
          <cell r="AF1329">
            <v>0</v>
          </cell>
          <cell r="AG1329">
            <v>0</v>
          </cell>
          <cell r="AH1329">
            <v>0</v>
          </cell>
          <cell r="AI1329">
            <v>85.758519230999994</v>
          </cell>
        </row>
        <row r="1330">
          <cell r="C1330" t="str">
            <v>1.269</v>
          </cell>
          <cell r="D1330" t="str">
            <v>Дооснащение ИТСО ГРС Брянского ЛПУ МГ, Орловского ЛПУ МГ и Тульского ЛПУ МГ</v>
          </cell>
          <cell r="E1330" t="str">
            <v>051-1005065</v>
          </cell>
          <cell r="F1330" t="str">
            <v/>
          </cell>
          <cell r="G1330" t="str">
            <v/>
          </cell>
          <cell r="H1330" t="str">
            <v>Прочие</v>
          </cell>
          <cell r="I1330">
            <v>0</v>
          </cell>
          <cell r="J1330">
            <v>0</v>
          </cell>
          <cell r="K1330">
            <v>5.38</v>
          </cell>
          <cell r="L1330">
            <v>5.38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6.4968092500000001</v>
          </cell>
          <cell r="Z1330">
            <v>9.99</v>
          </cell>
          <cell r="AA1330">
            <v>9.99</v>
          </cell>
          <cell r="AB1330">
            <v>0</v>
          </cell>
          <cell r="AC1330">
            <v>0</v>
          </cell>
          <cell r="AD1330">
            <v>6.4968092500000001</v>
          </cell>
          <cell r="AE1330">
            <v>6.4968092500000001</v>
          </cell>
          <cell r="AF1330">
            <v>0</v>
          </cell>
          <cell r="AG1330">
            <v>0</v>
          </cell>
          <cell r="AH1330">
            <v>0</v>
          </cell>
          <cell r="AI1330">
            <v>65.033125626</v>
          </cell>
        </row>
        <row r="1331">
          <cell r="C1331" t="str">
            <v>1.269.1</v>
          </cell>
          <cell r="D1331" t="str">
            <v>Прочие, всего</v>
          </cell>
          <cell r="E1331" t="str">
            <v>051-1005065</v>
          </cell>
          <cell r="F1331" t="str">
            <v/>
          </cell>
          <cell r="G1331" t="str">
            <v/>
          </cell>
          <cell r="H1331" t="str">
            <v/>
          </cell>
          <cell r="I1331">
            <v>0</v>
          </cell>
          <cell r="J1331">
            <v>0</v>
          </cell>
          <cell r="K1331">
            <v>5.38</v>
          </cell>
          <cell r="L1331">
            <v>5.38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6.4968092500000001</v>
          </cell>
          <cell r="Z1331">
            <v>9.99</v>
          </cell>
          <cell r="AA1331">
            <v>9.99</v>
          </cell>
          <cell r="AB1331">
            <v>0</v>
          </cell>
          <cell r="AC1331">
            <v>0</v>
          </cell>
          <cell r="AD1331">
            <v>6.4968092500000001</v>
          </cell>
          <cell r="AE1331">
            <v>6.4968092500000001</v>
          </cell>
          <cell r="AF1331">
            <v>0</v>
          </cell>
          <cell r="AG1331">
            <v>0</v>
          </cell>
          <cell r="AH1331">
            <v>0</v>
          </cell>
          <cell r="AI1331">
            <v>65.033125626</v>
          </cell>
        </row>
        <row r="1332">
          <cell r="C1332" t="str">
            <v>1.269.2</v>
          </cell>
          <cell r="D1332" t="str">
            <v>Проектные работы ПД/ПД, РД</v>
          </cell>
          <cell r="E1332" t="str">
            <v>051-1005065</v>
          </cell>
          <cell r="F1332" t="str">
            <v/>
          </cell>
          <cell r="G1332" t="str">
            <v/>
          </cell>
          <cell r="H1332" t="str">
            <v/>
          </cell>
          <cell r="I1332">
            <v>0</v>
          </cell>
          <cell r="J1332">
            <v>0</v>
          </cell>
          <cell r="K1332">
            <v>3.36</v>
          </cell>
          <cell r="L1332">
            <v>3.36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5.6719055999999997</v>
          </cell>
          <cell r="Z1332">
            <v>9.0399999999999991</v>
          </cell>
          <cell r="AA1332">
            <v>9.0399999999999991</v>
          </cell>
          <cell r="AB1332">
            <v>0</v>
          </cell>
          <cell r="AC1332">
            <v>0</v>
          </cell>
          <cell r="AD1332">
            <v>5.6719055999999997</v>
          </cell>
          <cell r="AE1332">
            <v>5.6719055999999997</v>
          </cell>
          <cell r="AF1332">
            <v>0</v>
          </cell>
          <cell r="AG1332">
            <v>0</v>
          </cell>
          <cell r="AH1332">
            <v>0</v>
          </cell>
          <cell r="AI1332">
            <v>62.742318584000003</v>
          </cell>
        </row>
        <row r="1333">
          <cell r="C1333" t="str">
            <v>1.269.3</v>
          </cell>
          <cell r="D1333" t="str">
            <v>Экспертиза (ПИР)</v>
          </cell>
          <cell r="E1333" t="str">
            <v>051-1005065</v>
          </cell>
          <cell r="F1333" t="str">
            <v/>
          </cell>
          <cell r="G1333" t="str">
            <v/>
          </cell>
          <cell r="H1333" t="str">
            <v/>
          </cell>
          <cell r="I1333">
            <v>0</v>
          </cell>
          <cell r="J1333">
            <v>0</v>
          </cell>
          <cell r="K1333">
            <v>1.82</v>
          </cell>
          <cell r="L1333">
            <v>1.82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</row>
        <row r="1334">
          <cell r="C1334" t="str">
            <v>1.269.4</v>
          </cell>
          <cell r="D1334" t="str">
            <v>Услуги Заказчика</v>
          </cell>
          <cell r="E1334" t="str">
            <v>051-1005065</v>
          </cell>
          <cell r="F1334" t="str">
            <v/>
          </cell>
          <cell r="G1334" t="str">
            <v/>
          </cell>
          <cell r="H1334" t="str">
            <v/>
          </cell>
          <cell r="I1334">
            <v>0</v>
          </cell>
          <cell r="J1334">
            <v>0</v>
          </cell>
          <cell r="K1334">
            <v>0.2</v>
          </cell>
          <cell r="L1334">
            <v>0.2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0.82490364999999999</v>
          </cell>
          <cell r="Z1334">
            <v>0.95</v>
          </cell>
          <cell r="AA1334">
            <v>0.95</v>
          </cell>
          <cell r="AB1334">
            <v>0</v>
          </cell>
          <cell r="AC1334">
            <v>0</v>
          </cell>
          <cell r="AD1334">
            <v>0.82490364999999999</v>
          </cell>
          <cell r="AE1334">
            <v>0.82490364999999999</v>
          </cell>
          <cell r="AF1334">
            <v>0</v>
          </cell>
          <cell r="AG1334">
            <v>0</v>
          </cell>
          <cell r="AH1334">
            <v>0</v>
          </cell>
          <cell r="AI1334">
            <v>86.831963157999994</v>
          </cell>
        </row>
        <row r="1335">
          <cell r="C1335" t="str">
            <v>1.270</v>
          </cell>
          <cell r="D1335" t="str">
            <v>Дооснащение ИТСО ГРС Московского ЛПУ МГ</v>
          </cell>
          <cell r="E1335" t="str">
            <v>051-1005066</v>
          </cell>
          <cell r="F1335" t="str">
            <v/>
          </cell>
          <cell r="G1335" t="str">
            <v/>
          </cell>
          <cell r="H1335" t="str">
            <v>Прочие</v>
          </cell>
          <cell r="I1335">
            <v>0</v>
          </cell>
          <cell r="J1335">
            <v>0</v>
          </cell>
          <cell r="K1335">
            <v>5.49</v>
          </cell>
          <cell r="L1335">
            <v>5.49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8.4786537600000003</v>
          </cell>
          <cell r="Z1335">
            <v>12.1</v>
          </cell>
          <cell r="AA1335">
            <v>12.1</v>
          </cell>
          <cell r="AB1335">
            <v>0</v>
          </cell>
          <cell r="AC1335">
            <v>0</v>
          </cell>
          <cell r="AD1335">
            <v>8.4786537600000003</v>
          </cell>
          <cell r="AE1335">
            <v>8.4786537600000003</v>
          </cell>
          <cell r="AF1335">
            <v>0</v>
          </cell>
          <cell r="AG1335">
            <v>0</v>
          </cell>
          <cell r="AH1335">
            <v>0</v>
          </cell>
          <cell r="AI1335">
            <v>70.071518678000004</v>
          </cell>
        </row>
        <row r="1336">
          <cell r="C1336" t="str">
            <v>1.270.1</v>
          </cell>
          <cell r="D1336" t="str">
            <v>Прочие, всего</v>
          </cell>
          <cell r="E1336" t="str">
            <v>051-1005066</v>
          </cell>
          <cell r="F1336" t="str">
            <v/>
          </cell>
          <cell r="G1336" t="str">
            <v/>
          </cell>
          <cell r="H1336" t="str">
            <v/>
          </cell>
          <cell r="I1336">
            <v>0</v>
          </cell>
          <cell r="J1336">
            <v>0</v>
          </cell>
          <cell r="K1336">
            <v>5.49</v>
          </cell>
          <cell r="L1336">
            <v>5.49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8.4786537600000003</v>
          </cell>
          <cell r="Z1336">
            <v>12.1</v>
          </cell>
          <cell r="AA1336">
            <v>12.1</v>
          </cell>
          <cell r="AB1336">
            <v>0</v>
          </cell>
          <cell r="AC1336">
            <v>0</v>
          </cell>
          <cell r="AD1336">
            <v>8.4786537600000003</v>
          </cell>
          <cell r="AE1336">
            <v>8.4786537600000003</v>
          </cell>
          <cell r="AF1336">
            <v>0</v>
          </cell>
          <cell r="AG1336">
            <v>0</v>
          </cell>
          <cell r="AH1336">
            <v>0</v>
          </cell>
          <cell r="AI1336">
            <v>70.071518678000004</v>
          </cell>
        </row>
        <row r="1337">
          <cell r="C1337" t="str">
            <v>1.270.2</v>
          </cell>
          <cell r="D1337" t="str">
            <v>Проектные работы ПД/ПД, РД</v>
          </cell>
          <cell r="E1337" t="str">
            <v>051-1005066</v>
          </cell>
          <cell r="F1337" t="str">
            <v/>
          </cell>
          <cell r="G1337" t="str">
            <v/>
          </cell>
          <cell r="H1337" t="str">
            <v/>
          </cell>
          <cell r="I1337">
            <v>0</v>
          </cell>
          <cell r="J1337">
            <v>0</v>
          </cell>
          <cell r="K1337">
            <v>3.47</v>
          </cell>
          <cell r="L1337">
            <v>3.47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7.5008412</v>
          </cell>
          <cell r="Z1337">
            <v>10.99</v>
          </cell>
          <cell r="AA1337">
            <v>10.99</v>
          </cell>
          <cell r="AB1337">
            <v>0</v>
          </cell>
          <cell r="AC1337">
            <v>0</v>
          </cell>
          <cell r="AD1337">
            <v>7.5008412</v>
          </cell>
          <cell r="AE1337">
            <v>7.5008412</v>
          </cell>
          <cell r="AF1337">
            <v>0</v>
          </cell>
          <cell r="AG1337">
            <v>0</v>
          </cell>
          <cell r="AH1337">
            <v>0</v>
          </cell>
          <cell r="AI1337">
            <v>68.251512284</v>
          </cell>
        </row>
        <row r="1338">
          <cell r="C1338" t="str">
            <v>1.270.3</v>
          </cell>
          <cell r="D1338" t="str">
            <v>Экспертиза (ПИР)</v>
          </cell>
          <cell r="E1338" t="str">
            <v>051-1005066</v>
          </cell>
          <cell r="F1338" t="str">
            <v/>
          </cell>
          <cell r="G1338" t="str">
            <v/>
          </cell>
          <cell r="H1338" t="str">
            <v/>
          </cell>
          <cell r="I1338">
            <v>0</v>
          </cell>
          <cell r="J1338">
            <v>0</v>
          </cell>
          <cell r="K1338">
            <v>1.82</v>
          </cell>
          <cell r="L1338">
            <v>1.82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0</v>
          </cell>
          <cell r="AF1338">
            <v>0</v>
          </cell>
          <cell r="AG1338">
            <v>0</v>
          </cell>
          <cell r="AH1338">
            <v>0</v>
          </cell>
          <cell r="AI1338">
            <v>0</v>
          </cell>
        </row>
        <row r="1339">
          <cell r="C1339" t="str">
            <v>1.270.4</v>
          </cell>
          <cell r="D1339" t="str">
            <v>Услуги Заказчика</v>
          </cell>
          <cell r="E1339" t="str">
            <v>051-1005066</v>
          </cell>
          <cell r="F1339" t="str">
            <v/>
          </cell>
          <cell r="G1339" t="str">
            <v/>
          </cell>
          <cell r="H1339" t="str">
            <v/>
          </cell>
          <cell r="I1339">
            <v>0</v>
          </cell>
          <cell r="J1339">
            <v>0</v>
          </cell>
          <cell r="K1339">
            <v>0.2</v>
          </cell>
          <cell r="L1339">
            <v>0.2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0.97781256000000005</v>
          </cell>
          <cell r="Z1339">
            <v>1.1100000000000001</v>
          </cell>
          <cell r="AA1339">
            <v>1.1100000000000001</v>
          </cell>
          <cell r="AB1339">
            <v>0</v>
          </cell>
          <cell r="AC1339">
            <v>0</v>
          </cell>
          <cell r="AD1339">
            <v>0.97781256000000005</v>
          </cell>
          <cell r="AE1339">
            <v>0.97781256000000005</v>
          </cell>
          <cell r="AF1339">
            <v>0</v>
          </cell>
          <cell r="AG1339">
            <v>0</v>
          </cell>
          <cell r="AH1339">
            <v>0</v>
          </cell>
          <cell r="AI1339">
            <v>88.091221622000006</v>
          </cell>
        </row>
        <row r="1340">
          <cell r="C1340" t="str">
            <v>1.271</v>
          </cell>
          <cell r="D1340" t="str">
            <v>Дооснащение ИТСО ГРС Пильненского ЛПУ МГ и Починковского ЛПУ МГ</v>
          </cell>
          <cell r="E1340" t="str">
            <v>051-1005067</v>
          </cell>
          <cell r="F1340" t="str">
            <v/>
          </cell>
          <cell r="G1340" t="str">
            <v/>
          </cell>
          <cell r="H1340" t="str">
            <v>Прочие</v>
          </cell>
          <cell r="I1340">
            <v>0</v>
          </cell>
          <cell r="J1340">
            <v>0</v>
          </cell>
          <cell r="K1340">
            <v>5.74</v>
          </cell>
          <cell r="L1340">
            <v>5.74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2.9316572999999999</v>
          </cell>
          <cell r="Z1340">
            <v>6.78</v>
          </cell>
          <cell r="AA1340">
            <v>6.78</v>
          </cell>
          <cell r="AB1340">
            <v>0</v>
          </cell>
          <cell r="AC1340">
            <v>0</v>
          </cell>
          <cell r="AD1340">
            <v>2.9316572999999999</v>
          </cell>
          <cell r="AE1340">
            <v>2.9316572999999999</v>
          </cell>
          <cell r="AF1340">
            <v>0</v>
          </cell>
          <cell r="AG1340">
            <v>0</v>
          </cell>
          <cell r="AH1340">
            <v>0</v>
          </cell>
          <cell r="AI1340">
            <v>43.239783185999997</v>
          </cell>
        </row>
        <row r="1341">
          <cell r="C1341" t="str">
            <v>1.271.1</v>
          </cell>
          <cell r="D1341" t="str">
            <v>Прочие, всего</v>
          </cell>
          <cell r="E1341" t="str">
            <v>051-1005067</v>
          </cell>
          <cell r="F1341" t="str">
            <v/>
          </cell>
          <cell r="G1341" t="str">
            <v/>
          </cell>
          <cell r="H1341" t="str">
            <v/>
          </cell>
          <cell r="I1341">
            <v>0</v>
          </cell>
          <cell r="J1341">
            <v>0</v>
          </cell>
          <cell r="K1341">
            <v>5.74</v>
          </cell>
          <cell r="L1341">
            <v>5.74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2.9316572999999999</v>
          </cell>
          <cell r="Z1341">
            <v>6.78</v>
          </cell>
          <cell r="AA1341">
            <v>6.78</v>
          </cell>
          <cell r="AB1341">
            <v>0</v>
          </cell>
          <cell r="AC1341">
            <v>0</v>
          </cell>
          <cell r="AD1341">
            <v>2.9316572999999999</v>
          </cell>
          <cell r="AE1341">
            <v>2.9316572999999999</v>
          </cell>
          <cell r="AF1341">
            <v>0</v>
          </cell>
          <cell r="AG1341">
            <v>0</v>
          </cell>
          <cell r="AH1341">
            <v>0</v>
          </cell>
          <cell r="AI1341">
            <v>43.239783185999997</v>
          </cell>
        </row>
        <row r="1342">
          <cell r="C1342" t="str">
            <v>1.271.2</v>
          </cell>
          <cell r="D1342" t="str">
            <v>Проектные работы ПД/ПД, РД</v>
          </cell>
          <cell r="E1342" t="str">
            <v>051-1005067</v>
          </cell>
          <cell r="F1342" t="str">
            <v/>
          </cell>
          <cell r="G1342" t="str">
            <v/>
          </cell>
          <cell r="H1342" t="str">
            <v/>
          </cell>
          <cell r="I1342">
            <v>0</v>
          </cell>
          <cell r="J1342">
            <v>0</v>
          </cell>
          <cell r="K1342">
            <v>3.71</v>
          </cell>
          <cell r="L1342">
            <v>3.71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2.1432587999999999</v>
          </cell>
          <cell r="Z1342">
            <v>5.85</v>
          </cell>
          <cell r="AA1342">
            <v>5.85</v>
          </cell>
          <cell r="AB1342">
            <v>0</v>
          </cell>
          <cell r="AC1342">
            <v>0</v>
          </cell>
          <cell r="AD1342">
            <v>2.1432587999999999</v>
          </cell>
          <cell r="AE1342">
            <v>2.1432587999999999</v>
          </cell>
          <cell r="AF1342">
            <v>0</v>
          </cell>
          <cell r="AG1342">
            <v>0</v>
          </cell>
          <cell r="AH1342">
            <v>0</v>
          </cell>
          <cell r="AI1342">
            <v>36.636902564000003</v>
          </cell>
        </row>
        <row r="1343">
          <cell r="C1343" t="str">
            <v>1.271.3</v>
          </cell>
          <cell r="D1343" t="str">
            <v>Экспертиза (ПИР)</v>
          </cell>
          <cell r="E1343" t="str">
            <v>051-1005067</v>
          </cell>
          <cell r="F1343" t="str">
            <v/>
          </cell>
          <cell r="G1343" t="str">
            <v/>
          </cell>
          <cell r="H1343" t="str">
            <v/>
          </cell>
          <cell r="I1343">
            <v>0</v>
          </cell>
          <cell r="J1343">
            <v>0</v>
          </cell>
          <cell r="K1343">
            <v>1.82</v>
          </cell>
          <cell r="L1343">
            <v>1.82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0</v>
          </cell>
          <cell r="AF1343">
            <v>0</v>
          </cell>
          <cell r="AG1343">
            <v>0</v>
          </cell>
          <cell r="AH1343">
            <v>0</v>
          </cell>
          <cell r="AI1343">
            <v>0</v>
          </cell>
        </row>
        <row r="1344">
          <cell r="C1344" t="str">
            <v>1.271.4</v>
          </cell>
          <cell r="D1344" t="str">
            <v>Услуги Заказчика</v>
          </cell>
          <cell r="E1344" t="str">
            <v>051-1005067</v>
          </cell>
          <cell r="F1344" t="str">
            <v/>
          </cell>
          <cell r="G1344" t="str">
            <v/>
          </cell>
          <cell r="H1344" t="str">
            <v/>
          </cell>
          <cell r="I1344">
            <v>0</v>
          </cell>
          <cell r="J1344">
            <v>0</v>
          </cell>
          <cell r="K1344">
            <v>0.21</v>
          </cell>
          <cell r="L1344">
            <v>0.21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0.7883985</v>
          </cell>
          <cell r="Z1344">
            <v>0.93</v>
          </cell>
          <cell r="AA1344">
            <v>0.93</v>
          </cell>
          <cell r="AB1344">
            <v>0</v>
          </cell>
          <cell r="AC1344">
            <v>0</v>
          </cell>
          <cell r="AD1344">
            <v>0.7883985</v>
          </cell>
          <cell r="AE1344">
            <v>0.7883985</v>
          </cell>
          <cell r="AF1344">
            <v>0</v>
          </cell>
          <cell r="AG1344">
            <v>0</v>
          </cell>
          <cell r="AH1344">
            <v>0</v>
          </cell>
          <cell r="AI1344">
            <v>84.774032258000005</v>
          </cell>
        </row>
        <row r="1345">
          <cell r="C1345" t="str">
            <v>1.272</v>
          </cell>
          <cell r="D1345" t="str">
            <v>Дооснащение ИТСО ГРС Семеновского ЛПУ МГ</v>
          </cell>
          <cell r="E1345" t="str">
            <v>051-1005068</v>
          </cell>
          <cell r="F1345" t="str">
            <v/>
          </cell>
          <cell r="G1345" t="str">
            <v/>
          </cell>
          <cell r="H1345" t="str">
            <v>Прочие</v>
          </cell>
          <cell r="I1345">
            <v>0</v>
          </cell>
          <cell r="J1345">
            <v>0</v>
          </cell>
          <cell r="K1345">
            <v>4.47</v>
          </cell>
          <cell r="L1345">
            <v>4.47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1.8702280600000001</v>
          </cell>
          <cell r="Z1345">
            <v>4.46</v>
          </cell>
          <cell r="AA1345">
            <v>4.46</v>
          </cell>
          <cell r="AB1345">
            <v>0</v>
          </cell>
          <cell r="AC1345">
            <v>0</v>
          </cell>
          <cell r="AD1345">
            <v>1.8702280600000001</v>
          </cell>
          <cell r="AE1345">
            <v>1.8702280600000001</v>
          </cell>
          <cell r="AF1345">
            <v>0</v>
          </cell>
          <cell r="AG1345">
            <v>0</v>
          </cell>
          <cell r="AH1345">
            <v>0</v>
          </cell>
          <cell r="AI1345">
            <v>41.933364574000002</v>
          </cell>
        </row>
        <row r="1346">
          <cell r="C1346" t="str">
            <v>1.272.1</v>
          </cell>
          <cell r="D1346" t="str">
            <v>Прочие, всего</v>
          </cell>
          <cell r="E1346" t="str">
            <v>051-1005068</v>
          </cell>
          <cell r="F1346" t="str">
            <v/>
          </cell>
          <cell r="G1346" t="str">
            <v/>
          </cell>
          <cell r="H1346" t="str">
            <v/>
          </cell>
          <cell r="I1346">
            <v>0</v>
          </cell>
          <cell r="J1346">
            <v>0</v>
          </cell>
          <cell r="K1346">
            <v>4.47</v>
          </cell>
          <cell r="L1346">
            <v>4.47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1.8702280600000001</v>
          </cell>
          <cell r="Z1346">
            <v>4.46</v>
          </cell>
          <cell r="AA1346">
            <v>4.46</v>
          </cell>
          <cell r="AB1346">
            <v>0</v>
          </cell>
          <cell r="AC1346">
            <v>0</v>
          </cell>
          <cell r="AD1346">
            <v>1.8702280600000001</v>
          </cell>
          <cell r="AE1346">
            <v>1.8702280600000001</v>
          </cell>
          <cell r="AF1346">
            <v>0</v>
          </cell>
          <cell r="AG1346">
            <v>0</v>
          </cell>
          <cell r="AH1346">
            <v>0</v>
          </cell>
          <cell r="AI1346">
            <v>41.933364574000002</v>
          </cell>
        </row>
        <row r="1347">
          <cell r="C1347" t="str">
            <v>1.272.2</v>
          </cell>
          <cell r="D1347" t="str">
            <v>Проектные работы ПД/ПД, РД</v>
          </cell>
          <cell r="E1347" t="str">
            <v>051-1005068</v>
          </cell>
          <cell r="F1347" t="str">
            <v/>
          </cell>
          <cell r="G1347" t="str">
            <v/>
          </cell>
          <cell r="H1347" t="str">
            <v/>
          </cell>
          <cell r="I1347">
            <v>0</v>
          </cell>
          <cell r="J1347">
            <v>0</v>
          </cell>
          <cell r="K1347">
            <v>2.4900000000000002</v>
          </cell>
          <cell r="L1347">
            <v>2.4900000000000002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1.5212676000000001</v>
          </cell>
          <cell r="Z1347">
            <v>4.0199999999999996</v>
          </cell>
          <cell r="AA1347">
            <v>4.0199999999999996</v>
          </cell>
          <cell r="AB1347">
            <v>0</v>
          </cell>
          <cell r="AC1347">
            <v>0</v>
          </cell>
          <cell r="AD1347">
            <v>1.5212676000000001</v>
          </cell>
          <cell r="AE1347">
            <v>1.5212676000000001</v>
          </cell>
          <cell r="AF1347">
            <v>0</v>
          </cell>
          <cell r="AG1347">
            <v>0</v>
          </cell>
          <cell r="AH1347">
            <v>0</v>
          </cell>
          <cell r="AI1347">
            <v>37.842477612000003</v>
          </cell>
        </row>
        <row r="1348">
          <cell r="C1348" t="str">
            <v>1.272.3</v>
          </cell>
          <cell r="D1348" t="str">
            <v>Экспертиза (ПИР)</v>
          </cell>
          <cell r="E1348" t="str">
            <v>051-1005068</v>
          </cell>
          <cell r="F1348" t="str">
            <v/>
          </cell>
          <cell r="G1348" t="str">
            <v/>
          </cell>
          <cell r="H1348" t="str">
            <v/>
          </cell>
          <cell r="I1348">
            <v>0</v>
          </cell>
          <cell r="J1348">
            <v>0</v>
          </cell>
          <cell r="K1348">
            <v>1.82</v>
          </cell>
          <cell r="L1348">
            <v>1.82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0</v>
          </cell>
          <cell r="AF1348">
            <v>0</v>
          </cell>
          <cell r="AG1348">
            <v>0</v>
          </cell>
          <cell r="AH1348">
            <v>0</v>
          </cell>
          <cell r="AI1348">
            <v>0</v>
          </cell>
        </row>
        <row r="1349">
          <cell r="C1349" t="str">
            <v>1.272.4</v>
          </cell>
          <cell r="D1349" t="str">
            <v>Услуги Заказчика</v>
          </cell>
          <cell r="E1349" t="str">
            <v>051-1005068</v>
          </cell>
          <cell r="F1349" t="str">
            <v/>
          </cell>
          <cell r="G1349" t="str">
            <v/>
          </cell>
          <cell r="H1349" t="str">
            <v/>
          </cell>
          <cell r="I1349">
            <v>0</v>
          </cell>
          <cell r="J1349">
            <v>0</v>
          </cell>
          <cell r="K1349">
            <v>0.16</v>
          </cell>
          <cell r="L1349">
            <v>0.16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0.34896045999999997</v>
          </cell>
          <cell r="Z1349">
            <v>0.44</v>
          </cell>
          <cell r="AA1349">
            <v>0.44</v>
          </cell>
          <cell r="AB1349">
            <v>0</v>
          </cell>
          <cell r="AC1349">
            <v>0</v>
          </cell>
          <cell r="AD1349">
            <v>0.34896045999999997</v>
          </cell>
          <cell r="AE1349">
            <v>0.34896045999999997</v>
          </cell>
          <cell r="AF1349">
            <v>0</v>
          </cell>
          <cell r="AG1349">
            <v>0</v>
          </cell>
          <cell r="AH1349">
            <v>0</v>
          </cell>
          <cell r="AI1349">
            <v>79.309195454999994</v>
          </cell>
        </row>
        <row r="1350">
          <cell r="C1350" t="str">
            <v>1.273</v>
          </cell>
          <cell r="D1350" t="str">
            <v>Дооснащение ИТСО ГРС Приокского ЛПУ МГ</v>
          </cell>
          <cell r="E1350" t="str">
            <v>051-1005069</v>
          </cell>
          <cell r="F1350" t="str">
            <v/>
          </cell>
          <cell r="G1350" t="str">
            <v/>
          </cell>
          <cell r="H1350" t="str">
            <v>Прочие</v>
          </cell>
          <cell r="I1350">
            <v>0</v>
          </cell>
          <cell r="J1350">
            <v>0</v>
          </cell>
          <cell r="K1350">
            <v>7.02</v>
          </cell>
          <cell r="L1350">
            <v>7.02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1.68078295</v>
          </cell>
          <cell r="Z1350">
            <v>6.81</v>
          </cell>
          <cell r="AA1350">
            <v>6.81</v>
          </cell>
          <cell r="AB1350">
            <v>0</v>
          </cell>
          <cell r="AC1350">
            <v>0</v>
          </cell>
          <cell r="AD1350">
            <v>1.68078295</v>
          </cell>
          <cell r="AE1350">
            <v>1.68078295</v>
          </cell>
          <cell r="AF1350">
            <v>0</v>
          </cell>
          <cell r="AG1350">
            <v>0</v>
          </cell>
          <cell r="AH1350">
            <v>0</v>
          </cell>
          <cell r="AI1350">
            <v>24.681100587</v>
          </cell>
        </row>
        <row r="1351">
          <cell r="C1351" t="str">
            <v>1.273.1</v>
          </cell>
          <cell r="D1351" t="str">
            <v>Прочие, всего</v>
          </cell>
          <cell r="E1351" t="str">
            <v>051-1005069</v>
          </cell>
          <cell r="F1351" t="str">
            <v/>
          </cell>
          <cell r="G1351" t="str">
            <v/>
          </cell>
          <cell r="H1351" t="str">
            <v/>
          </cell>
          <cell r="I1351">
            <v>0</v>
          </cell>
          <cell r="J1351">
            <v>0</v>
          </cell>
          <cell r="K1351">
            <v>7.02</v>
          </cell>
          <cell r="L1351">
            <v>7.02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1.68078295</v>
          </cell>
          <cell r="Z1351">
            <v>6.81</v>
          </cell>
          <cell r="AA1351">
            <v>6.81</v>
          </cell>
          <cell r="AB1351">
            <v>0</v>
          </cell>
          <cell r="AC1351">
            <v>0</v>
          </cell>
          <cell r="AD1351">
            <v>1.68078295</v>
          </cell>
          <cell r="AE1351">
            <v>1.68078295</v>
          </cell>
          <cell r="AF1351">
            <v>0</v>
          </cell>
          <cell r="AG1351">
            <v>0</v>
          </cell>
          <cell r="AH1351">
            <v>0</v>
          </cell>
          <cell r="AI1351">
            <v>24.681100587</v>
          </cell>
        </row>
        <row r="1352">
          <cell r="C1352" t="str">
            <v>1.273.2</v>
          </cell>
          <cell r="D1352" t="str">
            <v>Проектные работы ПД/ПД, РД</v>
          </cell>
          <cell r="E1352" t="str">
            <v>051-1005069</v>
          </cell>
          <cell r="F1352" t="str">
            <v/>
          </cell>
          <cell r="G1352" t="str">
            <v/>
          </cell>
          <cell r="H1352" t="str">
            <v/>
          </cell>
          <cell r="I1352">
            <v>0</v>
          </cell>
          <cell r="J1352">
            <v>0</v>
          </cell>
          <cell r="K1352">
            <v>4.9400000000000004</v>
          </cell>
          <cell r="L1352">
            <v>4.9400000000000004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0.32640360000000002</v>
          </cell>
          <cell r="Z1352">
            <v>5.27</v>
          </cell>
          <cell r="AA1352">
            <v>5.27</v>
          </cell>
          <cell r="AB1352">
            <v>0</v>
          </cell>
          <cell r="AC1352">
            <v>0</v>
          </cell>
          <cell r="AD1352">
            <v>0.32640360000000002</v>
          </cell>
          <cell r="AE1352">
            <v>0.32640360000000002</v>
          </cell>
          <cell r="AF1352">
            <v>0</v>
          </cell>
          <cell r="AG1352">
            <v>0</v>
          </cell>
          <cell r="AH1352">
            <v>0</v>
          </cell>
          <cell r="AI1352">
            <v>6.1936166979999996</v>
          </cell>
        </row>
        <row r="1353">
          <cell r="C1353" t="str">
            <v>1.273.3</v>
          </cell>
          <cell r="D1353" t="str">
            <v>Экспертиза (ПИР)</v>
          </cell>
          <cell r="E1353" t="str">
            <v>051-1005069</v>
          </cell>
          <cell r="F1353" t="str">
            <v/>
          </cell>
          <cell r="G1353" t="str">
            <v/>
          </cell>
          <cell r="H1353" t="str">
            <v/>
          </cell>
          <cell r="I1353">
            <v>0</v>
          </cell>
          <cell r="J1353">
            <v>0</v>
          </cell>
          <cell r="K1353">
            <v>1.82</v>
          </cell>
          <cell r="L1353">
            <v>1.82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0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</row>
        <row r="1354">
          <cell r="C1354" t="str">
            <v>1.273.4</v>
          </cell>
          <cell r="D1354" t="str">
            <v>Услуги Заказчика</v>
          </cell>
          <cell r="E1354" t="str">
            <v>051-1005069</v>
          </cell>
          <cell r="F1354" t="str">
            <v/>
          </cell>
          <cell r="G1354" t="str">
            <v/>
          </cell>
          <cell r="H1354" t="str">
            <v/>
          </cell>
          <cell r="I1354">
            <v>0</v>
          </cell>
          <cell r="J1354">
            <v>0</v>
          </cell>
          <cell r="K1354">
            <v>0.26</v>
          </cell>
          <cell r="L1354">
            <v>0.26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1.3543793500000001</v>
          </cell>
          <cell r="Z1354">
            <v>1.54</v>
          </cell>
          <cell r="AA1354">
            <v>1.54</v>
          </cell>
          <cell r="AB1354">
            <v>0</v>
          </cell>
          <cell r="AC1354">
            <v>0</v>
          </cell>
          <cell r="AD1354">
            <v>1.3543793500000001</v>
          </cell>
          <cell r="AE1354">
            <v>1.3543793500000001</v>
          </cell>
          <cell r="AF1354">
            <v>0</v>
          </cell>
          <cell r="AG1354">
            <v>0</v>
          </cell>
          <cell r="AH1354">
            <v>0</v>
          </cell>
          <cell r="AI1354">
            <v>87.946711038999993</v>
          </cell>
        </row>
        <row r="1355">
          <cell r="C1355" t="str">
            <v>1.274</v>
          </cell>
          <cell r="D1355" t="str">
            <v>Дооснащение ИТСО ГРС Ивановского ЛПУ МГ</v>
          </cell>
          <cell r="E1355" t="str">
            <v>051-1005070</v>
          </cell>
          <cell r="F1355" t="str">
            <v/>
          </cell>
          <cell r="G1355" t="str">
            <v/>
          </cell>
          <cell r="H1355" t="str">
            <v>Прочие</v>
          </cell>
          <cell r="I1355">
            <v>0</v>
          </cell>
          <cell r="J1355">
            <v>0</v>
          </cell>
          <cell r="K1355">
            <v>6.17</v>
          </cell>
          <cell r="L1355">
            <v>6.17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4.5672111199999996</v>
          </cell>
          <cell r="Z1355">
            <v>8.85</v>
          </cell>
          <cell r="AA1355">
            <v>8.85</v>
          </cell>
          <cell r="AB1355">
            <v>0</v>
          </cell>
          <cell r="AC1355">
            <v>0</v>
          </cell>
          <cell r="AD1355">
            <v>4.5672111199999996</v>
          </cell>
          <cell r="AE1355">
            <v>4.5672111199999996</v>
          </cell>
          <cell r="AF1355">
            <v>0</v>
          </cell>
          <cell r="AG1355">
            <v>0</v>
          </cell>
          <cell r="AH1355">
            <v>0</v>
          </cell>
          <cell r="AI1355">
            <v>51.606905310999998</v>
          </cell>
        </row>
        <row r="1356">
          <cell r="C1356" t="str">
            <v>1.274.1</v>
          </cell>
          <cell r="D1356" t="str">
            <v>Прочие, всего</v>
          </cell>
          <cell r="E1356" t="str">
            <v>051-1005070</v>
          </cell>
          <cell r="F1356" t="str">
            <v/>
          </cell>
          <cell r="G1356" t="str">
            <v/>
          </cell>
          <cell r="H1356" t="str">
            <v/>
          </cell>
          <cell r="I1356">
            <v>0</v>
          </cell>
          <cell r="J1356">
            <v>0</v>
          </cell>
          <cell r="K1356">
            <v>6.17</v>
          </cell>
          <cell r="L1356">
            <v>6.17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4.5672111199999996</v>
          </cell>
          <cell r="Z1356">
            <v>8.85</v>
          </cell>
          <cell r="AA1356">
            <v>8.85</v>
          </cell>
          <cell r="AB1356">
            <v>0</v>
          </cell>
          <cell r="AC1356">
            <v>0</v>
          </cell>
          <cell r="AD1356">
            <v>4.5672111199999996</v>
          </cell>
          <cell r="AE1356">
            <v>4.5672111199999996</v>
          </cell>
          <cell r="AF1356">
            <v>0</v>
          </cell>
          <cell r="AG1356">
            <v>0</v>
          </cell>
          <cell r="AH1356">
            <v>0</v>
          </cell>
          <cell r="AI1356">
            <v>51.606905310999998</v>
          </cell>
        </row>
        <row r="1357">
          <cell r="C1357" t="str">
            <v>1.274.2</v>
          </cell>
          <cell r="D1357" t="str">
            <v>Проектные работы ПД/ПД, РД</v>
          </cell>
          <cell r="E1357" t="str">
            <v>051-1005070</v>
          </cell>
          <cell r="F1357" t="str">
            <v/>
          </cell>
          <cell r="G1357" t="str">
            <v/>
          </cell>
          <cell r="H1357" t="str">
            <v/>
          </cell>
          <cell r="I1357">
            <v>0</v>
          </cell>
          <cell r="J1357">
            <v>0</v>
          </cell>
          <cell r="K1357">
            <v>4.13</v>
          </cell>
          <cell r="L1357">
            <v>4.13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3.4507091999999999</v>
          </cell>
          <cell r="Z1357">
            <v>7.58</v>
          </cell>
          <cell r="AA1357">
            <v>7.58</v>
          </cell>
          <cell r="AB1357">
            <v>0</v>
          </cell>
          <cell r="AC1357">
            <v>0</v>
          </cell>
          <cell r="AD1357">
            <v>3.4507091999999999</v>
          </cell>
          <cell r="AE1357">
            <v>3.4507091999999999</v>
          </cell>
          <cell r="AF1357">
            <v>0</v>
          </cell>
          <cell r="AG1357">
            <v>0</v>
          </cell>
          <cell r="AH1357">
            <v>0</v>
          </cell>
          <cell r="AI1357">
            <v>45.523868073999999</v>
          </cell>
        </row>
        <row r="1358">
          <cell r="C1358" t="str">
            <v>1.274.3</v>
          </cell>
          <cell r="D1358" t="str">
            <v>Экспертиза (ПИР)</v>
          </cell>
          <cell r="E1358" t="str">
            <v>051-1005070</v>
          </cell>
          <cell r="F1358" t="str">
            <v/>
          </cell>
          <cell r="G1358" t="str">
            <v/>
          </cell>
          <cell r="H1358" t="str">
            <v/>
          </cell>
          <cell r="I1358">
            <v>0</v>
          </cell>
          <cell r="J1358">
            <v>0</v>
          </cell>
          <cell r="K1358">
            <v>1.82</v>
          </cell>
          <cell r="L1358">
            <v>1.82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</row>
        <row r="1359">
          <cell r="C1359" t="str">
            <v>1.274.4</v>
          </cell>
          <cell r="D1359" t="str">
            <v>Услуги Заказчика</v>
          </cell>
          <cell r="E1359" t="str">
            <v>051-1005070</v>
          </cell>
          <cell r="F1359" t="str">
            <v/>
          </cell>
          <cell r="G1359" t="str">
            <v/>
          </cell>
          <cell r="H1359" t="str">
            <v/>
          </cell>
          <cell r="I1359">
            <v>0</v>
          </cell>
          <cell r="J1359">
            <v>0</v>
          </cell>
          <cell r="K1359">
            <v>0.22</v>
          </cell>
          <cell r="L1359">
            <v>0.22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1.1165019199999999</v>
          </cell>
          <cell r="Z1359">
            <v>1.27</v>
          </cell>
          <cell r="AA1359">
            <v>1.27</v>
          </cell>
          <cell r="AB1359">
            <v>0</v>
          </cell>
          <cell r="AC1359">
            <v>0</v>
          </cell>
          <cell r="AD1359">
            <v>1.1165019199999999</v>
          </cell>
          <cell r="AE1359">
            <v>1.1165019199999999</v>
          </cell>
          <cell r="AF1359">
            <v>0</v>
          </cell>
          <cell r="AG1359">
            <v>0</v>
          </cell>
          <cell r="AH1359">
            <v>0</v>
          </cell>
          <cell r="AI1359">
            <v>87.913537008000006</v>
          </cell>
        </row>
        <row r="1360">
          <cell r="C1360" t="str">
            <v>1.275</v>
          </cell>
          <cell r="D1360" t="str">
            <v>Дооснащение ИТСО ГРС Чебоксарского ЛПУ МГ</v>
          </cell>
          <cell r="E1360" t="str">
            <v>051-1005071</v>
          </cell>
          <cell r="F1360" t="str">
            <v/>
          </cell>
          <cell r="G1360" t="str">
            <v/>
          </cell>
          <cell r="H1360" t="str">
            <v>Прочие</v>
          </cell>
          <cell r="I1360">
            <v>0</v>
          </cell>
          <cell r="J1360">
            <v>0</v>
          </cell>
          <cell r="K1360">
            <v>6.74</v>
          </cell>
          <cell r="L1360">
            <v>6.74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13.34684242</v>
          </cell>
          <cell r="Z1360">
            <v>18.2</v>
          </cell>
          <cell r="AA1360">
            <v>18.2</v>
          </cell>
          <cell r="AB1360">
            <v>0</v>
          </cell>
          <cell r="AC1360">
            <v>0</v>
          </cell>
          <cell r="AD1360">
            <v>13.34684242</v>
          </cell>
          <cell r="AE1360">
            <v>13.34684242</v>
          </cell>
          <cell r="AF1360">
            <v>0</v>
          </cell>
          <cell r="AG1360">
            <v>0</v>
          </cell>
          <cell r="AH1360">
            <v>0</v>
          </cell>
          <cell r="AI1360">
            <v>73.334299010999999</v>
          </cell>
        </row>
        <row r="1361">
          <cell r="C1361" t="str">
            <v>1.275.1</v>
          </cell>
          <cell r="D1361" t="str">
            <v>Прочие, всего</v>
          </cell>
          <cell r="E1361" t="str">
            <v>051-1005071</v>
          </cell>
          <cell r="F1361" t="str">
            <v/>
          </cell>
          <cell r="G1361" t="str">
            <v/>
          </cell>
          <cell r="H1361" t="str">
            <v/>
          </cell>
          <cell r="I1361">
            <v>0</v>
          </cell>
          <cell r="J1361">
            <v>0</v>
          </cell>
          <cell r="K1361">
            <v>6.74</v>
          </cell>
          <cell r="L1361">
            <v>6.74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13.34684242</v>
          </cell>
          <cell r="Z1361">
            <v>18.2</v>
          </cell>
          <cell r="AA1361">
            <v>18.2</v>
          </cell>
          <cell r="AB1361">
            <v>0</v>
          </cell>
          <cell r="AC1361">
            <v>0</v>
          </cell>
          <cell r="AD1361">
            <v>13.34684242</v>
          </cell>
          <cell r="AE1361">
            <v>13.34684242</v>
          </cell>
          <cell r="AF1361">
            <v>0</v>
          </cell>
          <cell r="AG1361">
            <v>0</v>
          </cell>
          <cell r="AH1361">
            <v>0</v>
          </cell>
          <cell r="AI1361">
            <v>73.334299010999999</v>
          </cell>
        </row>
        <row r="1362">
          <cell r="C1362" t="str">
            <v>1.275.2</v>
          </cell>
          <cell r="D1362" t="str">
            <v>Проектные работы ПД/ПД, РД</v>
          </cell>
          <cell r="E1362" t="str">
            <v>051-1005071</v>
          </cell>
          <cell r="F1362" t="str">
            <v/>
          </cell>
          <cell r="G1362" t="str">
            <v/>
          </cell>
          <cell r="H1362" t="str">
            <v/>
          </cell>
          <cell r="I1362">
            <v>0</v>
          </cell>
          <cell r="J1362">
            <v>0</v>
          </cell>
          <cell r="K1362">
            <v>4.67</v>
          </cell>
          <cell r="L1362">
            <v>4.67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11.9364876</v>
          </cell>
          <cell r="Z1362">
            <v>16.61</v>
          </cell>
          <cell r="AA1362">
            <v>16.61</v>
          </cell>
          <cell r="AB1362">
            <v>0</v>
          </cell>
          <cell r="AC1362">
            <v>0</v>
          </cell>
          <cell r="AD1362">
            <v>11.9364876</v>
          </cell>
          <cell r="AE1362">
            <v>11.9364876</v>
          </cell>
          <cell r="AF1362">
            <v>0</v>
          </cell>
          <cell r="AG1362">
            <v>0</v>
          </cell>
          <cell r="AH1362">
            <v>0</v>
          </cell>
          <cell r="AI1362">
            <v>71.863260686000004</v>
          </cell>
        </row>
        <row r="1363">
          <cell r="C1363" t="str">
            <v>1.275.3</v>
          </cell>
          <cell r="D1363" t="str">
            <v>Экспертиза (ПИР)</v>
          </cell>
          <cell r="E1363" t="str">
            <v>051-1005071</v>
          </cell>
          <cell r="F1363" t="str">
            <v/>
          </cell>
          <cell r="G1363" t="str">
            <v/>
          </cell>
          <cell r="H1363" t="str">
            <v/>
          </cell>
          <cell r="I1363">
            <v>0</v>
          </cell>
          <cell r="J1363">
            <v>0</v>
          </cell>
          <cell r="K1363">
            <v>1.82</v>
          </cell>
          <cell r="L1363">
            <v>1.82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0</v>
          </cell>
          <cell r="AF1363">
            <v>0</v>
          </cell>
          <cell r="AG1363">
            <v>0</v>
          </cell>
          <cell r="AH1363">
            <v>0</v>
          </cell>
          <cell r="AI1363">
            <v>0</v>
          </cell>
        </row>
        <row r="1364">
          <cell r="C1364" t="str">
            <v>1.275.4</v>
          </cell>
          <cell r="D1364" t="str">
            <v>Услуги Заказчика</v>
          </cell>
          <cell r="E1364" t="str">
            <v>051-1005071</v>
          </cell>
          <cell r="F1364" t="str">
            <v/>
          </cell>
          <cell r="G1364" t="str">
            <v/>
          </cell>
          <cell r="H1364" t="str">
            <v/>
          </cell>
          <cell r="I1364">
            <v>0</v>
          </cell>
          <cell r="J1364">
            <v>0</v>
          </cell>
          <cell r="K1364">
            <v>0.25</v>
          </cell>
          <cell r="L1364">
            <v>0.25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1.41035482</v>
          </cell>
          <cell r="Z1364">
            <v>1.59</v>
          </cell>
          <cell r="AA1364">
            <v>1.59</v>
          </cell>
          <cell r="AB1364">
            <v>0</v>
          </cell>
          <cell r="AC1364">
            <v>0</v>
          </cell>
          <cell r="AD1364">
            <v>1.41035482</v>
          </cell>
          <cell r="AE1364">
            <v>1.41035482</v>
          </cell>
          <cell r="AF1364">
            <v>0</v>
          </cell>
          <cell r="AG1364">
            <v>0</v>
          </cell>
          <cell r="AH1364">
            <v>0</v>
          </cell>
          <cell r="AI1364">
            <v>88.701561006000006</v>
          </cell>
        </row>
        <row r="1365">
          <cell r="C1365" t="str">
            <v>1.276</v>
          </cell>
          <cell r="D1365" t="str">
            <v>Дооснащение ИТСО ГРС Владимирского ЛПУ МГ</v>
          </cell>
          <cell r="E1365" t="str">
            <v>051-1005072</v>
          </cell>
          <cell r="F1365" t="str">
            <v/>
          </cell>
          <cell r="G1365" t="str">
            <v/>
          </cell>
          <cell r="H1365" t="str">
            <v>Прочие</v>
          </cell>
          <cell r="I1365">
            <v>0</v>
          </cell>
          <cell r="J1365">
            <v>0</v>
          </cell>
          <cell r="K1365">
            <v>7.97</v>
          </cell>
          <cell r="L1365">
            <v>7.97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12.384781739999999</v>
          </cell>
          <cell r="Z1365">
            <v>18.47</v>
          </cell>
          <cell r="AA1365">
            <v>18.47</v>
          </cell>
          <cell r="AB1365">
            <v>0</v>
          </cell>
          <cell r="AC1365">
            <v>0</v>
          </cell>
          <cell r="AD1365">
            <v>12.384781739999999</v>
          </cell>
          <cell r="AE1365">
            <v>12.384781739999999</v>
          </cell>
          <cell r="AF1365">
            <v>0</v>
          </cell>
          <cell r="AG1365">
            <v>0</v>
          </cell>
          <cell r="AH1365">
            <v>0</v>
          </cell>
          <cell r="AI1365">
            <v>67.053501569999995</v>
          </cell>
        </row>
        <row r="1366">
          <cell r="C1366" t="str">
            <v>1.276.1</v>
          </cell>
          <cell r="D1366" t="str">
            <v>Прочие, всего</v>
          </cell>
          <cell r="E1366" t="str">
            <v>051-1005072</v>
          </cell>
          <cell r="F1366" t="str">
            <v/>
          </cell>
          <cell r="G1366" t="str">
            <v/>
          </cell>
          <cell r="H1366" t="str">
            <v/>
          </cell>
          <cell r="I1366">
            <v>0</v>
          </cell>
          <cell r="J1366">
            <v>0</v>
          </cell>
          <cell r="K1366">
            <v>7.97</v>
          </cell>
          <cell r="L1366">
            <v>7.97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12.384781739999999</v>
          </cell>
          <cell r="Z1366">
            <v>18.47</v>
          </cell>
          <cell r="AA1366">
            <v>18.47</v>
          </cell>
          <cell r="AB1366">
            <v>0</v>
          </cell>
          <cell r="AC1366">
            <v>0</v>
          </cell>
          <cell r="AD1366">
            <v>12.384781739999999</v>
          </cell>
          <cell r="AE1366">
            <v>12.384781739999999</v>
          </cell>
          <cell r="AF1366">
            <v>0</v>
          </cell>
          <cell r="AG1366">
            <v>0</v>
          </cell>
          <cell r="AH1366">
            <v>0</v>
          </cell>
          <cell r="AI1366">
            <v>67.053501569999995</v>
          </cell>
        </row>
        <row r="1367">
          <cell r="C1367" t="str">
            <v>1.276.2</v>
          </cell>
          <cell r="D1367" t="str">
            <v>Проектные работы ПД/ПД, РД</v>
          </cell>
          <cell r="E1367" t="str">
            <v>051-1005072</v>
          </cell>
          <cell r="F1367" t="str">
            <v/>
          </cell>
          <cell r="G1367" t="str">
            <v/>
          </cell>
          <cell r="H1367" t="str">
            <v/>
          </cell>
          <cell r="I1367">
            <v>0</v>
          </cell>
          <cell r="J1367">
            <v>0</v>
          </cell>
          <cell r="K1367">
            <v>5.86</v>
          </cell>
          <cell r="L1367">
            <v>5.86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10.870756800000001</v>
          </cell>
          <cell r="Z1367">
            <v>16.739999999999998</v>
          </cell>
          <cell r="AA1367">
            <v>16.739999999999998</v>
          </cell>
          <cell r="AB1367">
            <v>0</v>
          </cell>
          <cell r="AC1367">
            <v>0</v>
          </cell>
          <cell r="AD1367">
            <v>10.870756800000001</v>
          </cell>
          <cell r="AE1367">
            <v>10.870756800000001</v>
          </cell>
          <cell r="AF1367">
            <v>0</v>
          </cell>
          <cell r="AG1367">
            <v>0</v>
          </cell>
          <cell r="AH1367">
            <v>0</v>
          </cell>
          <cell r="AI1367">
            <v>64.938810036000007</v>
          </cell>
        </row>
        <row r="1368">
          <cell r="C1368" t="str">
            <v>1.276.3</v>
          </cell>
          <cell r="D1368" t="str">
            <v>Экспертиза (ПИР)</v>
          </cell>
          <cell r="E1368" t="str">
            <v>051-1005072</v>
          </cell>
          <cell r="F1368" t="str">
            <v/>
          </cell>
          <cell r="G1368" t="str">
            <v/>
          </cell>
          <cell r="H1368" t="str">
            <v/>
          </cell>
          <cell r="I1368">
            <v>0</v>
          </cell>
          <cell r="J1368">
            <v>0</v>
          </cell>
          <cell r="K1368">
            <v>1.82</v>
          </cell>
          <cell r="L1368">
            <v>1.82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0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</row>
        <row r="1369">
          <cell r="C1369" t="str">
            <v>1.276.4</v>
          </cell>
          <cell r="D1369" t="str">
            <v>Услуги Заказчика</v>
          </cell>
          <cell r="E1369" t="str">
            <v>051-1005072</v>
          </cell>
          <cell r="F1369" t="str">
            <v/>
          </cell>
          <cell r="G1369" t="str">
            <v/>
          </cell>
          <cell r="H1369" t="str">
            <v/>
          </cell>
          <cell r="I1369">
            <v>0</v>
          </cell>
          <cell r="J1369">
            <v>0</v>
          </cell>
          <cell r="K1369">
            <v>0.28999999999999998</v>
          </cell>
          <cell r="L1369">
            <v>0.28999999999999998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1.5140249400000001</v>
          </cell>
          <cell r="Z1369">
            <v>1.73</v>
          </cell>
          <cell r="AA1369">
            <v>1.73</v>
          </cell>
          <cell r="AB1369">
            <v>0</v>
          </cell>
          <cell r="AC1369">
            <v>0</v>
          </cell>
          <cell r="AD1369">
            <v>1.5140249400000001</v>
          </cell>
          <cell r="AE1369">
            <v>1.5140249400000001</v>
          </cell>
          <cell r="AF1369">
            <v>0</v>
          </cell>
          <cell r="AG1369">
            <v>0</v>
          </cell>
          <cell r="AH1369">
            <v>0</v>
          </cell>
          <cell r="AI1369">
            <v>87.515892485999998</v>
          </cell>
        </row>
        <row r="1370">
          <cell r="C1370" t="str">
            <v>1.277</v>
          </cell>
          <cell r="D1370" t="str">
            <v>Дооснащение ИТСО ГРС Смоленского ЛПУМГ</v>
          </cell>
          <cell r="E1370" t="str">
            <v>051-1005073</v>
          </cell>
          <cell r="F1370" t="str">
            <v/>
          </cell>
          <cell r="G1370" t="str">
            <v/>
          </cell>
          <cell r="H1370" t="str">
            <v>Прочие</v>
          </cell>
          <cell r="I1370">
            <v>0</v>
          </cell>
          <cell r="J1370">
            <v>0</v>
          </cell>
          <cell r="K1370">
            <v>6</v>
          </cell>
          <cell r="L1370">
            <v>6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11.861233110000001</v>
          </cell>
          <cell r="Z1370">
            <v>15.99</v>
          </cell>
          <cell r="AA1370">
            <v>15.99</v>
          </cell>
          <cell r="AB1370">
            <v>0</v>
          </cell>
          <cell r="AC1370">
            <v>0</v>
          </cell>
          <cell r="AD1370">
            <v>11.861233110000001</v>
          </cell>
          <cell r="AE1370">
            <v>11.861233110000001</v>
          </cell>
          <cell r="AF1370">
            <v>0</v>
          </cell>
          <cell r="AG1370">
            <v>0</v>
          </cell>
          <cell r="AH1370">
            <v>0</v>
          </cell>
          <cell r="AI1370">
            <v>74.179068856000001</v>
          </cell>
        </row>
        <row r="1371">
          <cell r="C1371" t="str">
            <v>1.277.1</v>
          </cell>
          <cell r="D1371" t="str">
            <v>Прочие, всего</v>
          </cell>
          <cell r="E1371" t="str">
            <v>051-1005073</v>
          </cell>
          <cell r="F1371" t="str">
            <v/>
          </cell>
          <cell r="G1371" t="str">
            <v/>
          </cell>
          <cell r="H1371" t="str">
            <v/>
          </cell>
          <cell r="I1371">
            <v>0</v>
          </cell>
          <cell r="J1371">
            <v>0</v>
          </cell>
          <cell r="K1371">
            <v>6</v>
          </cell>
          <cell r="L1371">
            <v>6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11.861233110000001</v>
          </cell>
          <cell r="Z1371">
            <v>15.99</v>
          </cell>
          <cell r="AA1371">
            <v>15.99</v>
          </cell>
          <cell r="AB1371">
            <v>0</v>
          </cell>
          <cell r="AC1371">
            <v>0</v>
          </cell>
          <cell r="AD1371">
            <v>11.861233110000001</v>
          </cell>
          <cell r="AE1371">
            <v>11.861233110000001</v>
          </cell>
          <cell r="AF1371">
            <v>0</v>
          </cell>
          <cell r="AG1371">
            <v>0</v>
          </cell>
          <cell r="AH1371">
            <v>0</v>
          </cell>
          <cell r="AI1371">
            <v>74.179068856000001</v>
          </cell>
        </row>
        <row r="1372">
          <cell r="C1372" t="str">
            <v>1.277.2</v>
          </cell>
          <cell r="D1372" t="str">
            <v>Проектные работы ПД/ПД, РД</v>
          </cell>
          <cell r="E1372" t="str">
            <v>051-1005073</v>
          </cell>
          <cell r="F1372" t="str">
            <v/>
          </cell>
          <cell r="G1372" t="str">
            <v/>
          </cell>
          <cell r="H1372" t="str">
            <v/>
          </cell>
          <cell r="I1372">
            <v>0</v>
          </cell>
          <cell r="J1372">
            <v>0</v>
          </cell>
          <cell r="K1372">
            <v>3.96</v>
          </cell>
          <cell r="L1372">
            <v>3.96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10.638723600000001</v>
          </cell>
          <cell r="Z1372">
            <v>14.62</v>
          </cell>
          <cell r="AA1372">
            <v>14.62</v>
          </cell>
          <cell r="AB1372">
            <v>0</v>
          </cell>
          <cell r="AC1372">
            <v>0</v>
          </cell>
          <cell r="AD1372">
            <v>10.638723600000001</v>
          </cell>
          <cell r="AE1372">
            <v>10.638723600000001</v>
          </cell>
          <cell r="AF1372">
            <v>0</v>
          </cell>
          <cell r="AG1372">
            <v>0</v>
          </cell>
          <cell r="AH1372">
            <v>0</v>
          </cell>
          <cell r="AI1372">
            <v>72.768287278000003</v>
          </cell>
        </row>
        <row r="1373">
          <cell r="C1373" t="str">
            <v>1.277.3</v>
          </cell>
          <cell r="D1373" t="str">
            <v>Экспертиза (ПИР)</v>
          </cell>
          <cell r="E1373" t="str">
            <v>051-1005073</v>
          </cell>
          <cell r="F1373" t="str">
            <v/>
          </cell>
          <cell r="G1373" t="str">
            <v/>
          </cell>
          <cell r="H1373" t="str">
            <v/>
          </cell>
          <cell r="I1373">
            <v>0</v>
          </cell>
          <cell r="J1373">
            <v>0</v>
          </cell>
          <cell r="K1373">
            <v>1.82</v>
          </cell>
          <cell r="L1373">
            <v>1.82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</row>
        <row r="1374">
          <cell r="C1374" t="str">
            <v>1.277.4</v>
          </cell>
          <cell r="D1374" t="str">
            <v>Услуги Заказчика</v>
          </cell>
          <cell r="E1374" t="str">
            <v>051-1005073</v>
          </cell>
          <cell r="F1374" t="str">
            <v/>
          </cell>
          <cell r="G1374" t="str">
            <v/>
          </cell>
          <cell r="H1374" t="str">
            <v/>
          </cell>
          <cell r="I1374">
            <v>0</v>
          </cell>
          <cell r="J1374">
            <v>0</v>
          </cell>
          <cell r="K1374">
            <v>0.22</v>
          </cell>
          <cell r="L1374">
            <v>0.22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1.2225095100000001</v>
          </cell>
          <cell r="Z1374">
            <v>1.37</v>
          </cell>
          <cell r="AA1374">
            <v>1.37</v>
          </cell>
          <cell r="AB1374">
            <v>0</v>
          </cell>
          <cell r="AC1374">
            <v>0</v>
          </cell>
          <cell r="AD1374">
            <v>1.2225095100000001</v>
          </cell>
          <cell r="AE1374">
            <v>1.2225095100000001</v>
          </cell>
          <cell r="AF1374">
            <v>0</v>
          </cell>
          <cell r="AG1374">
            <v>0</v>
          </cell>
          <cell r="AH1374">
            <v>0</v>
          </cell>
          <cell r="AI1374">
            <v>89.234270803000001</v>
          </cell>
        </row>
        <row r="1375">
          <cell r="C1375" t="str">
            <v>1.278</v>
          </cell>
          <cell r="D1375" t="str">
            <v>Дооснащение ИТСО ГРС Волховского ЛПУМГ и Пикалевского ЛПУМГ</v>
          </cell>
          <cell r="E1375" t="str">
            <v>051-1005074</v>
          </cell>
          <cell r="F1375" t="str">
            <v/>
          </cell>
          <cell r="G1375" t="str">
            <v/>
          </cell>
          <cell r="H1375" t="str">
            <v>Прочие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0.24</v>
          </cell>
          <cell r="AA1375">
            <v>0.24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</row>
        <row r="1376">
          <cell r="C1376" t="str">
            <v>1.278.1</v>
          </cell>
          <cell r="D1376" t="str">
            <v>Прочие, всего</v>
          </cell>
          <cell r="E1376" t="str">
            <v>051-1005074</v>
          </cell>
          <cell r="F1376" t="str">
            <v/>
          </cell>
          <cell r="G1376" t="str">
            <v/>
          </cell>
          <cell r="H1376" t="str">
            <v/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0.24</v>
          </cell>
          <cell r="AA1376">
            <v>0.24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</row>
        <row r="1377">
          <cell r="C1377" t="str">
            <v>1.278.2</v>
          </cell>
          <cell r="D1377" t="str">
            <v>Проектные работы ПД/ПД, РД</v>
          </cell>
          <cell r="E1377" t="str">
            <v>051-1005074</v>
          </cell>
          <cell r="F1377" t="str">
            <v/>
          </cell>
          <cell r="G1377" t="str">
            <v/>
          </cell>
          <cell r="H1377" t="str">
            <v/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0.24</v>
          </cell>
          <cell r="AA1377">
            <v>0.24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</row>
        <row r="1378">
          <cell r="C1378" t="str">
            <v>1.279</v>
          </cell>
          <cell r="D1378" t="str">
            <v>Дооснащение ИТСО ГРС Колпинского ЛПУМГ</v>
          </cell>
          <cell r="E1378" t="str">
            <v>051-1005075</v>
          </cell>
          <cell r="F1378" t="str">
            <v/>
          </cell>
          <cell r="G1378" t="str">
            <v/>
          </cell>
          <cell r="H1378" t="str">
            <v>Прочие</v>
          </cell>
          <cell r="I1378">
            <v>0</v>
          </cell>
          <cell r="J1378">
            <v>0</v>
          </cell>
          <cell r="K1378">
            <v>9.5</v>
          </cell>
          <cell r="L1378">
            <v>9.5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29.666523389999998</v>
          </cell>
          <cell r="Z1378">
            <v>37.28</v>
          </cell>
          <cell r="AA1378">
            <v>37.28</v>
          </cell>
          <cell r="AB1378">
            <v>0</v>
          </cell>
          <cell r="AC1378">
            <v>0</v>
          </cell>
          <cell r="AD1378">
            <v>29.666523389999998</v>
          </cell>
          <cell r="AE1378">
            <v>29.666523389999998</v>
          </cell>
          <cell r="AF1378">
            <v>0</v>
          </cell>
          <cell r="AG1378">
            <v>0</v>
          </cell>
          <cell r="AH1378">
            <v>0</v>
          </cell>
          <cell r="AI1378">
            <v>79.577584200999993</v>
          </cell>
        </row>
        <row r="1379">
          <cell r="C1379" t="str">
            <v>1.279.1</v>
          </cell>
          <cell r="D1379" t="str">
            <v>Прочие, всего</v>
          </cell>
          <cell r="E1379" t="str">
            <v>051-1005075</v>
          </cell>
          <cell r="F1379" t="str">
            <v/>
          </cell>
          <cell r="G1379" t="str">
            <v/>
          </cell>
          <cell r="H1379" t="str">
            <v/>
          </cell>
          <cell r="I1379">
            <v>0</v>
          </cell>
          <cell r="J1379">
            <v>0</v>
          </cell>
          <cell r="K1379">
            <v>9.5</v>
          </cell>
          <cell r="L1379">
            <v>9.5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29.666523389999998</v>
          </cell>
          <cell r="Z1379">
            <v>37.28</v>
          </cell>
          <cell r="AA1379">
            <v>37.28</v>
          </cell>
          <cell r="AB1379">
            <v>0</v>
          </cell>
          <cell r="AC1379">
            <v>0</v>
          </cell>
          <cell r="AD1379">
            <v>29.666523389999998</v>
          </cell>
          <cell r="AE1379">
            <v>29.666523389999998</v>
          </cell>
          <cell r="AF1379">
            <v>0</v>
          </cell>
          <cell r="AG1379">
            <v>0</v>
          </cell>
          <cell r="AH1379">
            <v>0</v>
          </cell>
          <cell r="AI1379">
            <v>79.577584200999993</v>
          </cell>
        </row>
        <row r="1380">
          <cell r="C1380" t="str">
            <v>1.279.2</v>
          </cell>
          <cell r="D1380" t="str">
            <v>Проектные работы ПД/ПД, РД</v>
          </cell>
          <cell r="E1380" t="str">
            <v>051-1005075</v>
          </cell>
          <cell r="F1380" t="str">
            <v/>
          </cell>
          <cell r="G1380" t="str">
            <v/>
          </cell>
          <cell r="H1380" t="str">
            <v/>
          </cell>
          <cell r="I1380">
            <v>0</v>
          </cell>
          <cell r="J1380">
            <v>0</v>
          </cell>
          <cell r="K1380">
            <v>7.33</v>
          </cell>
          <cell r="L1380">
            <v>7.33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26.868919200000001</v>
          </cell>
          <cell r="Z1380">
            <v>34.200000000000003</v>
          </cell>
          <cell r="AA1380">
            <v>34.200000000000003</v>
          </cell>
          <cell r="AB1380">
            <v>0</v>
          </cell>
          <cell r="AC1380">
            <v>0</v>
          </cell>
          <cell r="AD1380">
            <v>26.868919200000001</v>
          </cell>
          <cell r="AE1380">
            <v>26.868919200000001</v>
          </cell>
          <cell r="AF1380">
            <v>0</v>
          </cell>
          <cell r="AG1380">
            <v>0</v>
          </cell>
          <cell r="AH1380">
            <v>0</v>
          </cell>
          <cell r="AI1380">
            <v>78.564091227999995</v>
          </cell>
        </row>
        <row r="1381">
          <cell r="C1381" t="str">
            <v>1.279.3</v>
          </cell>
          <cell r="D1381" t="str">
            <v>Экспертиза (ПИР)</v>
          </cell>
          <cell r="E1381" t="str">
            <v>051-1005075</v>
          </cell>
          <cell r="F1381" t="str">
            <v/>
          </cell>
          <cell r="G1381" t="str">
            <v/>
          </cell>
          <cell r="H1381" t="str">
            <v/>
          </cell>
          <cell r="I1381">
            <v>0</v>
          </cell>
          <cell r="J1381">
            <v>0</v>
          </cell>
          <cell r="K1381">
            <v>1.82</v>
          </cell>
          <cell r="L1381">
            <v>1.82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0</v>
          </cell>
          <cell r="AF1381">
            <v>0</v>
          </cell>
          <cell r="AG1381">
            <v>0</v>
          </cell>
          <cell r="AH1381">
            <v>0</v>
          </cell>
          <cell r="AI1381">
            <v>0</v>
          </cell>
        </row>
        <row r="1382">
          <cell r="C1382" t="str">
            <v>1.279.4</v>
          </cell>
          <cell r="D1382" t="str">
            <v>Услуги Заказчика</v>
          </cell>
          <cell r="E1382" t="str">
            <v>051-1005075</v>
          </cell>
          <cell r="F1382" t="str">
            <v/>
          </cell>
          <cell r="G1382" t="str">
            <v/>
          </cell>
          <cell r="H1382" t="str">
            <v/>
          </cell>
          <cell r="I1382">
            <v>0</v>
          </cell>
          <cell r="J1382">
            <v>0</v>
          </cell>
          <cell r="K1382">
            <v>0.35</v>
          </cell>
          <cell r="L1382">
            <v>0.35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2.7976041899999999</v>
          </cell>
          <cell r="Z1382">
            <v>3.08</v>
          </cell>
          <cell r="AA1382">
            <v>3.08</v>
          </cell>
          <cell r="AB1382">
            <v>0</v>
          </cell>
          <cell r="AC1382">
            <v>0</v>
          </cell>
          <cell r="AD1382">
            <v>2.7976041899999999</v>
          </cell>
          <cell r="AE1382">
            <v>2.7976041899999999</v>
          </cell>
          <cell r="AF1382">
            <v>0</v>
          </cell>
          <cell r="AG1382">
            <v>0</v>
          </cell>
          <cell r="AH1382">
            <v>0</v>
          </cell>
          <cell r="AI1382">
            <v>90.831304869999997</v>
          </cell>
        </row>
        <row r="1383">
          <cell r="C1383" t="str">
            <v>1.280</v>
          </cell>
          <cell r="D1383" t="str">
            <v>Дооснащение ИТСО ГРС Калининградского ЛПУМГ и Портового ЛПУМГ</v>
          </cell>
          <cell r="E1383" t="str">
            <v>051-1005076</v>
          </cell>
          <cell r="F1383" t="str">
            <v/>
          </cell>
          <cell r="G1383" t="str">
            <v/>
          </cell>
          <cell r="H1383" t="str">
            <v>Прочие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0.18</v>
          </cell>
          <cell r="AA1383">
            <v>0.18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</row>
        <row r="1384">
          <cell r="C1384" t="str">
            <v>1.280.1</v>
          </cell>
          <cell r="D1384" t="str">
            <v>Прочие, всего</v>
          </cell>
          <cell r="E1384" t="str">
            <v>051-1005076</v>
          </cell>
          <cell r="F1384" t="str">
            <v/>
          </cell>
          <cell r="G1384" t="str">
            <v/>
          </cell>
          <cell r="H1384" t="str">
            <v/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0.18</v>
          </cell>
          <cell r="AA1384">
            <v>0.18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</row>
        <row r="1385">
          <cell r="C1385" t="str">
            <v>1.280.2</v>
          </cell>
          <cell r="D1385" t="str">
            <v>Проектные работы ПД/ПД, РД</v>
          </cell>
          <cell r="E1385" t="str">
            <v>051-1005076</v>
          </cell>
          <cell r="F1385" t="str">
            <v/>
          </cell>
          <cell r="G1385" t="str">
            <v/>
          </cell>
          <cell r="H1385" t="str">
            <v/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0.18</v>
          </cell>
          <cell r="AA1385">
            <v>0.18</v>
          </cell>
          <cell r="AB1385">
            <v>0</v>
          </cell>
          <cell r="AC1385">
            <v>0</v>
          </cell>
          <cell r="AD1385">
            <v>0</v>
          </cell>
          <cell r="AE1385">
            <v>0</v>
          </cell>
          <cell r="AF1385">
            <v>0</v>
          </cell>
          <cell r="AG1385">
            <v>0</v>
          </cell>
          <cell r="AH1385">
            <v>0</v>
          </cell>
          <cell r="AI1385">
            <v>0</v>
          </cell>
        </row>
        <row r="1386">
          <cell r="C1386" t="str">
            <v>1.281</v>
          </cell>
          <cell r="D1386" t="str">
            <v>Дооснащение ИТСО ГРС Балашовского ЛПУМГ</v>
          </cell>
          <cell r="E1386" t="str">
            <v>051-1005077</v>
          </cell>
          <cell r="F1386" t="str">
            <v/>
          </cell>
          <cell r="G1386" t="str">
            <v/>
          </cell>
          <cell r="H1386" t="str">
            <v>Прочие</v>
          </cell>
          <cell r="I1386">
            <v>0</v>
          </cell>
          <cell r="J1386">
            <v>0</v>
          </cell>
          <cell r="K1386">
            <v>4.09</v>
          </cell>
          <cell r="L1386">
            <v>4.09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1.92657152</v>
          </cell>
          <cell r="Z1386">
            <v>4.13</v>
          </cell>
          <cell r="AA1386">
            <v>4.13</v>
          </cell>
          <cell r="AB1386">
            <v>0</v>
          </cell>
          <cell r="AC1386">
            <v>0</v>
          </cell>
          <cell r="AD1386">
            <v>1.92657152</v>
          </cell>
          <cell r="AE1386">
            <v>1.92657152</v>
          </cell>
          <cell r="AF1386">
            <v>0</v>
          </cell>
          <cell r="AG1386">
            <v>0</v>
          </cell>
          <cell r="AH1386">
            <v>0</v>
          </cell>
          <cell r="AI1386">
            <v>46.648220823000003</v>
          </cell>
        </row>
        <row r="1387">
          <cell r="C1387" t="str">
            <v>1.281.1</v>
          </cell>
          <cell r="D1387" t="str">
            <v>Прочие, всего</v>
          </cell>
          <cell r="E1387" t="str">
            <v>051-1005077</v>
          </cell>
          <cell r="F1387" t="str">
            <v/>
          </cell>
          <cell r="G1387" t="str">
            <v/>
          </cell>
          <cell r="H1387" t="str">
            <v/>
          </cell>
          <cell r="I1387">
            <v>0</v>
          </cell>
          <cell r="J1387">
            <v>0</v>
          </cell>
          <cell r="K1387">
            <v>4.09</v>
          </cell>
          <cell r="L1387">
            <v>4.09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1.92657152</v>
          </cell>
          <cell r="Z1387">
            <v>4.13</v>
          </cell>
          <cell r="AA1387">
            <v>4.13</v>
          </cell>
          <cell r="AB1387">
            <v>0</v>
          </cell>
          <cell r="AC1387">
            <v>0</v>
          </cell>
          <cell r="AD1387">
            <v>1.92657152</v>
          </cell>
          <cell r="AE1387">
            <v>1.92657152</v>
          </cell>
          <cell r="AF1387">
            <v>0</v>
          </cell>
          <cell r="AG1387">
            <v>0</v>
          </cell>
          <cell r="AH1387">
            <v>0</v>
          </cell>
          <cell r="AI1387">
            <v>46.648220823000003</v>
          </cell>
        </row>
        <row r="1388">
          <cell r="C1388" t="str">
            <v>1.281.2</v>
          </cell>
          <cell r="D1388" t="str">
            <v>Проектные работы ПД/ПД, РД</v>
          </cell>
          <cell r="E1388" t="str">
            <v>051-1005077</v>
          </cell>
          <cell r="F1388" t="str">
            <v/>
          </cell>
          <cell r="G1388" t="str">
            <v/>
          </cell>
          <cell r="H1388" t="str">
            <v/>
          </cell>
          <cell r="I1388">
            <v>0</v>
          </cell>
          <cell r="J1388">
            <v>0</v>
          </cell>
          <cell r="K1388">
            <v>2.12</v>
          </cell>
          <cell r="L1388">
            <v>2.12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1.5648443999999999</v>
          </cell>
          <cell r="Z1388">
            <v>3.68</v>
          </cell>
          <cell r="AA1388">
            <v>3.68</v>
          </cell>
          <cell r="AB1388">
            <v>0</v>
          </cell>
          <cell r="AC1388">
            <v>0</v>
          </cell>
          <cell r="AD1388">
            <v>1.5648443999999999</v>
          </cell>
          <cell r="AE1388">
            <v>1.5648443999999999</v>
          </cell>
          <cell r="AF1388">
            <v>0</v>
          </cell>
          <cell r="AG1388">
            <v>0</v>
          </cell>
          <cell r="AH1388">
            <v>0</v>
          </cell>
          <cell r="AI1388">
            <v>42.522945651999997</v>
          </cell>
        </row>
        <row r="1389">
          <cell r="C1389" t="str">
            <v>1.281.3</v>
          </cell>
          <cell r="D1389" t="str">
            <v>Экспертиза (ПИР)</v>
          </cell>
          <cell r="E1389" t="str">
            <v>051-1005077</v>
          </cell>
          <cell r="F1389" t="str">
            <v/>
          </cell>
          <cell r="G1389" t="str">
            <v/>
          </cell>
          <cell r="H1389" t="str">
            <v/>
          </cell>
          <cell r="I1389">
            <v>0</v>
          </cell>
          <cell r="J1389">
            <v>0</v>
          </cell>
          <cell r="K1389">
            <v>1.82</v>
          </cell>
          <cell r="L1389">
            <v>1.82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</row>
        <row r="1390">
          <cell r="C1390" t="str">
            <v>1.281.4</v>
          </cell>
          <cell r="D1390" t="str">
            <v>Услуги Заказчика</v>
          </cell>
          <cell r="E1390" t="str">
            <v>051-1005077</v>
          </cell>
          <cell r="F1390" t="str">
            <v/>
          </cell>
          <cell r="G1390" t="str">
            <v/>
          </cell>
          <cell r="H1390" t="str">
            <v/>
          </cell>
          <cell r="I1390">
            <v>0</v>
          </cell>
          <cell r="J1390">
            <v>0</v>
          </cell>
          <cell r="K1390">
            <v>0.15</v>
          </cell>
          <cell r="L1390">
            <v>0.15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0.36172712000000001</v>
          </cell>
          <cell r="Z1390">
            <v>0.45</v>
          </cell>
          <cell r="AA1390">
            <v>0.45</v>
          </cell>
          <cell r="AB1390">
            <v>0</v>
          </cell>
          <cell r="AC1390">
            <v>0</v>
          </cell>
          <cell r="AD1390">
            <v>0.36172712000000001</v>
          </cell>
          <cell r="AE1390">
            <v>0.36172712000000001</v>
          </cell>
          <cell r="AF1390">
            <v>0</v>
          </cell>
          <cell r="AG1390">
            <v>0</v>
          </cell>
          <cell r="AH1390">
            <v>0</v>
          </cell>
          <cell r="AI1390">
            <v>80.383804444000006</v>
          </cell>
        </row>
        <row r="1391">
          <cell r="C1391" t="str">
            <v>1.282</v>
          </cell>
          <cell r="D1391" t="str">
            <v>Дооснащение ИТСО ГРС Петровского ЛПУМГ</v>
          </cell>
          <cell r="E1391" t="str">
            <v>051-1005078</v>
          </cell>
          <cell r="F1391" t="str">
            <v/>
          </cell>
          <cell r="G1391" t="str">
            <v/>
          </cell>
          <cell r="H1391" t="str">
            <v>Прочие</v>
          </cell>
          <cell r="I1391">
            <v>0</v>
          </cell>
          <cell r="J1391">
            <v>0</v>
          </cell>
          <cell r="K1391">
            <v>5.59</v>
          </cell>
          <cell r="L1391">
            <v>5.59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4.8091040400000002</v>
          </cell>
          <cell r="Z1391">
            <v>8.51</v>
          </cell>
          <cell r="AA1391">
            <v>8.51</v>
          </cell>
          <cell r="AB1391">
            <v>0</v>
          </cell>
          <cell r="AC1391">
            <v>0</v>
          </cell>
          <cell r="AD1391">
            <v>4.8091040400000002</v>
          </cell>
          <cell r="AE1391">
            <v>4.8091040400000002</v>
          </cell>
          <cell r="AF1391">
            <v>0</v>
          </cell>
          <cell r="AG1391">
            <v>0</v>
          </cell>
          <cell r="AH1391">
            <v>0</v>
          </cell>
          <cell r="AI1391">
            <v>56.511210810999998</v>
          </cell>
        </row>
        <row r="1392">
          <cell r="C1392" t="str">
            <v>1.282.1</v>
          </cell>
          <cell r="D1392" t="str">
            <v>Прочие, всего</v>
          </cell>
          <cell r="E1392" t="str">
            <v>051-1005078</v>
          </cell>
          <cell r="F1392" t="str">
            <v/>
          </cell>
          <cell r="G1392" t="str">
            <v/>
          </cell>
          <cell r="H1392" t="str">
            <v/>
          </cell>
          <cell r="I1392">
            <v>0</v>
          </cell>
          <cell r="J1392">
            <v>0</v>
          </cell>
          <cell r="K1392">
            <v>5.59</v>
          </cell>
          <cell r="L1392">
            <v>5.59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4.8091040400000002</v>
          </cell>
          <cell r="Z1392">
            <v>8.51</v>
          </cell>
          <cell r="AA1392">
            <v>8.51</v>
          </cell>
          <cell r="AB1392">
            <v>0</v>
          </cell>
          <cell r="AC1392">
            <v>0</v>
          </cell>
          <cell r="AD1392">
            <v>4.8091040400000002</v>
          </cell>
          <cell r="AE1392">
            <v>4.8091040400000002</v>
          </cell>
          <cell r="AF1392">
            <v>0</v>
          </cell>
          <cell r="AG1392">
            <v>0</v>
          </cell>
          <cell r="AH1392">
            <v>0</v>
          </cell>
          <cell r="AI1392">
            <v>56.511210810999998</v>
          </cell>
        </row>
        <row r="1393">
          <cell r="C1393" t="str">
            <v>1.282.2</v>
          </cell>
          <cell r="D1393" t="str">
            <v>Проектные работы ПД/ПД, РД</v>
          </cell>
          <cell r="E1393" t="str">
            <v>051-1005078</v>
          </cell>
          <cell r="F1393" t="str">
            <v/>
          </cell>
          <cell r="G1393" t="str">
            <v/>
          </cell>
          <cell r="H1393" t="str">
            <v/>
          </cell>
          <cell r="I1393">
            <v>0</v>
          </cell>
          <cell r="J1393">
            <v>0</v>
          </cell>
          <cell r="K1393">
            <v>3.57</v>
          </cell>
          <cell r="L1393">
            <v>3.57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4.1746511999999996</v>
          </cell>
          <cell r="Z1393">
            <v>7.75</v>
          </cell>
          <cell r="AA1393">
            <v>7.75</v>
          </cell>
          <cell r="AB1393">
            <v>0</v>
          </cell>
          <cell r="AC1393">
            <v>0</v>
          </cell>
          <cell r="AD1393">
            <v>4.1746511999999996</v>
          </cell>
          <cell r="AE1393">
            <v>4.1746511999999996</v>
          </cell>
          <cell r="AF1393">
            <v>0</v>
          </cell>
          <cell r="AG1393">
            <v>0</v>
          </cell>
          <cell r="AH1393">
            <v>0</v>
          </cell>
          <cell r="AI1393">
            <v>53.866467096999997</v>
          </cell>
        </row>
        <row r="1394">
          <cell r="C1394" t="str">
            <v>1.282.3</v>
          </cell>
          <cell r="D1394" t="str">
            <v>Экспертиза (ПИР)</v>
          </cell>
          <cell r="E1394" t="str">
            <v>051-1005078</v>
          </cell>
          <cell r="F1394" t="str">
            <v/>
          </cell>
          <cell r="G1394" t="str">
            <v/>
          </cell>
          <cell r="H1394" t="str">
            <v/>
          </cell>
          <cell r="I1394">
            <v>0</v>
          </cell>
          <cell r="J1394">
            <v>0</v>
          </cell>
          <cell r="K1394">
            <v>1.82</v>
          </cell>
          <cell r="L1394">
            <v>1.82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0</v>
          </cell>
          <cell r="AF1394">
            <v>0</v>
          </cell>
          <cell r="AG1394">
            <v>0</v>
          </cell>
          <cell r="AH1394">
            <v>0</v>
          </cell>
          <cell r="AI1394">
            <v>0</v>
          </cell>
        </row>
        <row r="1395">
          <cell r="C1395" t="str">
            <v>1.282.4</v>
          </cell>
          <cell r="D1395" t="str">
            <v>Услуги Заказчика</v>
          </cell>
          <cell r="E1395" t="str">
            <v>051-1005078</v>
          </cell>
          <cell r="F1395" t="str">
            <v/>
          </cell>
          <cell r="G1395" t="str">
            <v/>
          </cell>
          <cell r="H1395" t="str">
            <v/>
          </cell>
          <cell r="I1395">
            <v>0</v>
          </cell>
          <cell r="J1395">
            <v>0</v>
          </cell>
          <cell r="K1395">
            <v>0.2</v>
          </cell>
          <cell r="L1395">
            <v>0.2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0.63445284000000002</v>
          </cell>
          <cell r="Z1395">
            <v>0.76</v>
          </cell>
          <cell r="AA1395">
            <v>0.76</v>
          </cell>
          <cell r="AB1395">
            <v>0</v>
          </cell>
          <cell r="AC1395">
            <v>0</v>
          </cell>
          <cell r="AD1395">
            <v>0.63445284000000002</v>
          </cell>
          <cell r="AE1395">
            <v>0.63445284000000002</v>
          </cell>
          <cell r="AF1395">
            <v>0</v>
          </cell>
          <cell r="AG1395">
            <v>0</v>
          </cell>
          <cell r="AH1395">
            <v>0</v>
          </cell>
          <cell r="AI1395">
            <v>83.480636841999996</v>
          </cell>
        </row>
        <row r="1396">
          <cell r="C1396" t="str">
            <v>1.283</v>
          </cell>
          <cell r="D1396" t="str">
            <v>Дооснащение ИТСО ГРС Александров-Гайского ЛПУМГ и Мокроусского ЛПУМГ</v>
          </cell>
          <cell r="E1396" t="str">
            <v>051-1005079</v>
          </cell>
          <cell r="F1396" t="str">
            <v/>
          </cell>
          <cell r="G1396" t="str">
            <v/>
          </cell>
          <cell r="H1396" t="str">
            <v>Прочие</v>
          </cell>
          <cell r="I1396">
            <v>0</v>
          </cell>
          <cell r="J1396">
            <v>0</v>
          </cell>
          <cell r="K1396">
            <v>7.85</v>
          </cell>
          <cell r="L1396">
            <v>7.85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13.863550460000001</v>
          </cell>
          <cell r="Z1396">
            <v>19.82</v>
          </cell>
          <cell r="AA1396">
            <v>19.82</v>
          </cell>
          <cell r="AB1396">
            <v>0</v>
          </cell>
          <cell r="AC1396">
            <v>0</v>
          </cell>
          <cell r="AD1396">
            <v>13.863550460000001</v>
          </cell>
          <cell r="AE1396">
            <v>13.863550460000001</v>
          </cell>
          <cell r="AF1396">
            <v>0</v>
          </cell>
          <cell r="AG1396">
            <v>0</v>
          </cell>
          <cell r="AH1396">
            <v>0</v>
          </cell>
          <cell r="AI1396">
            <v>69.947277799999995</v>
          </cell>
        </row>
        <row r="1397">
          <cell r="C1397" t="str">
            <v>1.283.1</v>
          </cell>
          <cell r="D1397" t="str">
            <v>Прочие, всего</v>
          </cell>
          <cell r="E1397" t="str">
            <v>051-1005079</v>
          </cell>
          <cell r="F1397" t="str">
            <v/>
          </cell>
          <cell r="G1397" t="str">
            <v/>
          </cell>
          <cell r="H1397" t="str">
            <v/>
          </cell>
          <cell r="I1397">
            <v>0</v>
          </cell>
          <cell r="J1397">
            <v>0</v>
          </cell>
          <cell r="K1397">
            <v>7.85</v>
          </cell>
          <cell r="L1397">
            <v>7.85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13.863550460000001</v>
          </cell>
          <cell r="Z1397">
            <v>19.82</v>
          </cell>
          <cell r="AA1397">
            <v>19.82</v>
          </cell>
          <cell r="AB1397">
            <v>0</v>
          </cell>
          <cell r="AC1397">
            <v>0</v>
          </cell>
          <cell r="AD1397">
            <v>13.863550460000001</v>
          </cell>
          <cell r="AE1397">
            <v>13.863550460000001</v>
          </cell>
          <cell r="AF1397">
            <v>0</v>
          </cell>
          <cell r="AG1397">
            <v>0</v>
          </cell>
          <cell r="AH1397">
            <v>0</v>
          </cell>
          <cell r="AI1397">
            <v>69.947277799999995</v>
          </cell>
        </row>
        <row r="1398">
          <cell r="C1398" t="str">
            <v>1.283.2</v>
          </cell>
          <cell r="D1398" t="str">
            <v>Проектные работы ПД/ПД, РД</v>
          </cell>
          <cell r="E1398" t="str">
            <v>051-1005079</v>
          </cell>
          <cell r="F1398" t="str">
            <v/>
          </cell>
          <cell r="G1398" t="str">
            <v/>
          </cell>
          <cell r="H1398" t="str">
            <v/>
          </cell>
          <cell r="I1398">
            <v>0</v>
          </cell>
          <cell r="J1398">
            <v>0</v>
          </cell>
          <cell r="K1398">
            <v>5.74</v>
          </cell>
          <cell r="L1398">
            <v>5.74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12.259772399999999</v>
          </cell>
          <cell r="Z1398">
            <v>19.489999999999998</v>
          </cell>
          <cell r="AA1398">
            <v>19.489999999999998</v>
          </cell>
          <cell r="AB1398">
            <v>0</v>
          </cell>
          <cell r="AC1398">
            <v>0</v>
          </cell>
          <cell r="AD1398">
            <v>12.259772399999999</v>
          </cell>
          <cell r="AE1398">
            <v>12.259772399999999</v>
          </cell>
          <cell r="AF1398">
            <v>0</v>
          </cell>
          <cell r="AG1398">
            <v>0</v>
          </cell>
          <cell r="AH1398">
            <v>0</v>
          </cell>
          <cell r="AI1398">
            <v>62.902885582000003</v>
          </cell>
        </row>
        <row r="1399">
          <cell r="C1399" t="str">
            <v>1.283.3</v>
          </cell>
          <cell r="D1399" t="str">
            <v>Экспертиза (ПИР)</v>
          </cell>
          <cell r="E1399" t="str">
            <v>051-1005079</v>
          </cell>
          <cell r="F1399" t="str">
            <v/>
          </cell>
          <cell r="G1399" t="str">
            <v/>
          </cell>
          <cell r="H1399" t="str">
            <v/>
          </cell>
          <cell r="I1399">
            <v>0</v>
          </cell>
          <cell r="J1399">
            <v>0</v>
          </cell>
          <cell r="K1399">
            <v>1.82</v>
          </cell>
          <cell r="L1399">
            <v>1.82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</row>
        <row r="1400">
          <cell r="C1400" t="str">
            <v>1.283.4</v>
          </cell>
          <cell r="D1400" t="str">
            <v>Услуги Заказчика</v>
          </cell>
          <cell r="E1400" t="str">
            <v>051-1005079</v>
          </cell>
          <cell r="F1400" t="str">
            <v/>
          </cell>
          <cell r="G1400" t="str">
            <v/>
          </cell>
          <cell r="H1400" t="str">
            <v/>
          </cell>
          <cell r="I1400">
            <v>0</v>
          </cell>
          <cell r="J1400">
            <v>0</v>
          </cell>
          <cell r="K1400">
            <v>0.28999999999999998</v>
          </cell>
          <cell r="L1400">
            <v>0.28999999999999998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1.60377806</v>
          </cell>
          <cell r="Z1400">
            <v>0.33</v>
          </cell>
          <cell r="AA1400">
            <v>0.33</v>
          </cell>
          <cell r="AB1400">
            <v>0</v>
          </cell>
          <cell r="AC1400">
            <v>0</v>
          </cell>
          <cell r="AD1400">
            <v>1.60377806</v>
          </cell>
          <cell r="AE1400">
            <v>1.60377806</v>
          </cell>
          <cell r="AF1400">
            <v>0</v>
          </cell>
          <cell r="AG1400">
            <v>0</v>
          </cell>
          <cell r="AH1400">
            <v>0</v>
          </cell>
          <cell r="AI1400">
            <v>485.99335151499997</v>
          </cell>
        </row>
        <row r="1401">
          <cell r="C1401" t="str">
            <v>1.284</v>
          </cell>
          <cell r="D1401" t="str">
            <v>Дооснащение ИТСО ГРС Сторожевского ЛПУМГ</v>
          </cell>
          <cell r="E1401" t="str">
            <v>051-1005080</v>
          </cell>
          <cell r="F1401" t="str">
            <v/>
          </cell>
          <cell r="G1401" t="str">
            <v/>
          </cell>
          <cell r="H1401" t="str">
            <v>Прочие</v>
          </cell>
          <cell r="I1401">
            <v>0</v>
          </cell>
          <cell r="J1401">
            <v>0</v>
          </cell>
          <cell r="K1401">
            <v>7.28</v>
          </cell>
          <cell r="L1401">
            <v>7.28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16.97934163</v>
          </cell>
          <cell r="Z1401">
            <v>22.37</v>
          </cell>
          <cell r="AA1401">
            <v>22.37</v>
          </cell>
          <cell r="AB1401">
            <v>0</v>
          </cell>
          <cell r="AC1401">
            <v>0</v>
          </cell>
          <cell r="AD1401">
            <v>16.81631294</v>
          </cell>
          <cell r="AE1401">
            <v>16.81631294</v>
          </cell>
          <cell r="AF1401">
            <v>0</v>
          </cell>
          <cell r="AG1401">
            <v>0</v>
          </cell>
          <cell r="AH1401">
            <v>0</v>
          </cell>
          <cell r="AI1401">
            <v>75.173504425999994</v>
          </cell>
        </row>
        <row r="1402">
          <cell r="C1402" t="str">
            <v>1.284.1</v>
          </cell>
          <cell r="D1402" t="str">
            <v>Прочие, всего</v>
          </cell>
          <cell r="E1402" t="str">
            <v>051-1005080</v>
          </cell>
          <cell r="F1402" t="str">
            <v/>
          </cell>
          <cell r="G1402" t="str">
            <v/>
          </cell>
          <cell r="H1402" t="str">
            <v/>
          </cell>
          <cell r="I1402">
            <v>0</v>
          </cell>
          <cell r="J1402">
            <v>0</v>
          </cell>
          <cell r="K1402">
            <v>7.28</v>
          </cell>
          <cell r="L1402">
            <v>7.28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16.97934163</v>
          </cell>
          <cell r="Z1402">
            <v>22.37</v>
          </cell>
          <cell r="AA1402">
            <v>22.37</v>
          </cell>
          <cell r="AB1402">
            <v>0</v>
          </cell>
          <cell r="AC1402">
            <v>0</v>
          </cell>
          <cell r="AD1402">
            <v>16.81631294</v>
          </cell>
          <cell r="AE1402">
            <v>16.81631294</v>
          </cell>
          <cell r="AF1402">
            <v>0</v>
          </cell>
          <cell r="AG1402">
            <v>0</v>
          </cell>
          <cell r="AH1402">
            <v>0</v>
          </cell>
          <cell r="AI1402">
            <v>75.173504425999994</v>
          </cell>
        </row>
        <row r="1403">
          <cell r="C1403" t="str">
            <v>1.284.2</v>
          </cell>
          <cell r="D1403" t="str">
            <v>Проектные работы ПД/ПД, РД</v>
          </cell>
          <cell r="E1403" t="str">
            <v>051-1005080</v>
          </cell>
          <cell r="F1403" t="str">
            <v/>
          </cell>
          <cell r="G1403" t="str">
            <v/>
          </cell>
          <cell r="H1403" t="str">
            <v/>
          </cell>
          <cell r="I1403">
            <v>0</v>
          </cell>
          <cell r="J1403">
            <v>0</v>
          </cell>
          <cell r="K1403">
            <v>5.19</v>
          </cell>
          <cell r="L1403">
            <v>5.19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15.2646348</v>
          </cell>
          <cell r="Z1403">
            <v>20.46</v>
          </cell>
          <cell r="AA1403">
            <v>20.46</v>
          </cell>
          <cell r="AB1403">
            <v>0</v>
          </cell>
          <cell r="AC1403">
            <v>0</v>
          </cell>
          <cell r="AD1403">
            <v>15.2646348</v>
          </cell>
          <cell r="AE1403">
            <v>15.2646348</v>
          </cell>
          <cell r="AF1403">
            <v>0</v>
          </cell>
          <cell r="AG1403">
            <v>0</v>
          </cell>
          <cell r="AH1403">
            <v>0</v>
          </cell>
          <cell r="AI1403">
            <v>74.607208211</v>
          </cell>
        </row>
        <row r="1404">
          <cell r="C1404" t="str">
            <v>1.284.3</v>
          </cell>
          <cell r="D1404" t="str">
            <v>Экспертиза (ПИР)</v>
          </cell>
          <cell r="E1404" t="str">
            <v>051-1005080</v>
          </cell>
          <cell r="F1404" t="str">
            <v/>
          </cell>
          <cell r="G1404" t="str">
            <v/>
          </cell>
          <cell r="H1404" t="str">
            <v/>
          </cell>
          <cell r="I1404">
            <v>0</v>
          </cell>
          <cell r="J1404">
            <v>0</v>
          </cell>
          <cell r="K1404">
            <v>1.82</v>
          </cell>
          <cell r="L1404">
            <v>1.82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</row>
        <row r="1405">
          <cell r="C1405" t="str">
            <v>1.284.4</v>
          </cell>
          <cell r="D1405" t="str">
            <v>Услуги Заказчика</v>
          </cell>
          <cell r="E1405" t="str">
            <v>051-1005080</v>
          </cell>
          <cell r="F1405" t="str">
            <v/>
          </cell>
          <cell r="G1405" t="str">
            <v/>
          </cell>
          <cell r="H1405" t="str">
            <v/>
          </cell>
          <cell r="I1405">
            <v>0</v>
          </cell>
          <cell r="J1405">
            <v>0</v>
          </cell>
          <cell r="K1405">
            <v>0.27</v>
          </cell>
          <cell r="L1405">
            <v>0.27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1.7147068299999999</v>
          </cell>
          <cell r="Z1405">
            <v>1.91</v>
          </cell>
          <cell r="AA1405">
            <v>1.91</v>
          </cell>
          <cell r="AB1405">
            <v>0</v>
          </cell>
          <cell r="AC1405">
            <v>0</v>
          </cell>
          <cell r="AD1405">
            <v>1.5516781399999999</v>
          </cell>
          <cell r="AE1405">
            <v>1.5516781399999999</v>
          </cell>
          <cell r="AF1405">
            <v>0</v>
          </cell>
          <cell r="AG1405">
            <v>0</v>
          </cell>
          <cell r="AH1405">
            <v>0</v>
          </cell>
          <cell r="AI1405">
            <v>81.239693193999997</v>
          </cell>
        </row>
        <row r="1406">
          <cell r="C1406" t="str">
            <v>1.285</v>
          </cell>
          <cell r="D1406" t="str">
            <v>Дооснащение ИТСО объектов ООО "Газпром трансгаз Саратов"</v>
          </cell>
          <cell r="E1406" t="str">
            <v>051-1005081</v>
          </cell>
          <cell r="F1406" t="str">
            <v/>
          </cell>
          <cell r="G1406" t="str">
            <v/>
          </cell>
          <cell r="H1406" t="str">
            <v>Прочие</v>
          </cell>
          <cell r="I1406">
            <v>0</v>
          </cell>
          <cell r="J1406">
            <v>0</v>
          </cell>
          <cell r="K1406">
            <v>7.44</v>
          </cell>
          <cell r="L1406">
            <v>7.44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20.894637169999999</v>
          </cell>
          <cell r="Z1406">
            <v>26.44</v>
          </cell>
          <cell r="AA1406">
            <v>26.44</v>
          </cell>
          <cell r="AB1406">
            <v>0</v>
          </cell>
          <cell r="AC1406">
            <v>0</v>
          </cell>
          <cell r="AD1406">
            <v>20.894637169999999</v>
          </cell>
          <cell r="AE1406">
            <v>20.894637169999999</v>
          </cell>
          <cell r="AF1406">
            <v>0</v>
          </cell>
          <cell r="AG1406">
            <v>0</v>
          </cell>
          <cell r="AH1406">
            <v>0</v>
          </cell>
          <cell r="AI1406">
            <v>79.026615620000001</v>
          </cell>
        </row>
        <row r="1407">
          <cell r="C1407" t="str">
            <v>1.285.1</v>
          </cell>
          <cell r="D1407" t="str">
            <v>Прочие, всего</v>
          </cell>
          <cell r="E1407" t="str">
            <v>051-1005081</v>
          </cell>
          <cell r="F1407" t="str">
            <v/>
          </cell>
          <cell r="G1407" t="str">
            <v/>
          </cell>
          <cell r="H1407" t="str">
            <v/>
          </cell>
          <cell r="I1407">
            <v>0</v>
          </cell>
          <cell r="J1407">
            <v>0</v>
          </cell>
          <cell r="K1407">
            <v>7.44</v>
          </cell>
          <cell r="L1407">
            <v>7.44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20.894637169999999</v>
          </cell>
          <cell r="Z1407">
            <v>26.44</v>
          </cell>
          <cell r="AA1407">
            <v>26.44</v>
          </cell>
          <cell r="AB1407">
            <v>0</v>
          </cell>
          <cell r="AC1407">
            <v>0</v>
          </cell>
          <cell r="AD1407">
            <v>20.894637169999999</v>
          </cell>
          <cell r="AE1407">
            <v>20.894637169999999</v>
          </cell>
          <cell r="AF1407">
            <v>0</v>
          </cell>
          <cell r="AG1407">
            <v>0</v>
          </cell>
          <cell r="AH1407">
            <v>0</v>
          </cell>
          <cell r="AI1407">
            <v>79.026615620000001</v>
          </cell>
        </row>
        <row r="1408">
          <cell r="C1408" t="str">
            <v>1.285.2</v>
          </cell>
          <cell r="D1408" t="str">
            <v>Проектные работы ПД/ПД, РД</v>
          </cell>
          <cell r="E1408" t="str">
            <v>051-1005081</v>
          </cell>
          <cell r="F1408" t="str">
            <v/>
          </cell>
          <cell r="G1408" t="str">
            <v/>
          </cell>
          <cell r="H1408" t="str">
            <v/>
          </cell>
          <cell r="I1408">
            <v>0</v>
          </cell>
          <cell r="J1408">
            <v>0</v>
          </cell>
          <cell r="K1408">
            <v>5.35</v>
          </cell>
          <cell r="L1408">
            <v>5.35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18.790903199999999</v>
          </cell>
          <cell r="Z1408">
            <v>24.14</v>
          </cell>
          <cell r="AA1408">
            <v>24.14</v>
          </cell>
          <cell r="AB1408">
            <v>0</v>
          </cell>
          <cell r="AC1408">
            <v>0</v>
          </cell>
          <cell r="AD1408">
            <v>18.790903199999999</v>
          </cell>
          <cell r="AE1408">
            <v>18.790903199999999</v>
          </cell>
          <cell r="AF1408">
            <v>0</v>
          </cell>
          <cell r="AG1408">
            <v>0</v>
          </cell>
          <cell r="AH1408">
            <v>0</v>
          </cell>
          <cell r="AI1408">
            <v>77.841355426999996</v>
          </cell>
        </row>
        <row r="1409">
          <cell r="C1409" t="str">
            <v>1.285.3</v>
          </cell>
          <cell r="D1409" t="str">
            <v>Экспертиза (ПИР)</v>
          </cell>
          <cell r="E1409" t="str">
            <v>051-1005081</v>
          </cell>
          <cell r="F1409" t="str">
            <v/>
          </cell>
          <cell r="G1409" t="str">
            <v/>
          </cell>
          <cell r="H1409" t="str">
            <v/>
          </cell>
          <cell r="I1409">
            <v>0</v>
          </cell>
          <cell r="J1409">
            <v>0</v>
          </cell>
          <cell r="K1409">
            <v>1.82</v>
          </cell>
          <cell r="L1409">
            <v>1.82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  <cell r="AI1409">
            <v>0</v>
          </cell>
        </row>
        <row r="1410">
          <cell r="C1410" t="str">
            <v>1.285.4</v>
          </cell>
          <cell r="D1410" t="str">
            <v>Услуги Заказчика</v>
          </cell>
          <cell r="E1410" t="str">
            <v>051-1005081</v>
          </cell>
          <cell r="F1410" t="str">
            <v/>
          </cell>
          <cell r="G1410" t="str">
            <v/>
          </cell>
          <cell r="H1410" t="str">
            <v/>
          </cell>
          <cell r="I1410">
            <v>0</v>
          </cell>
          <cell r="J1410">
            <v>0</v>
          </cell>
          <cell r="K1410">
            <v>0.27</v>
          </cell>
          <cell r="L1410">
            <v>0.27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2.10373397</v>
          </cell>
          <cell r="Z1410">
            <v>2.2999999999999998</v>
          </cell>
          <cell r="AA1410">
            <v>2.2999999999999998</v>
          </cell>
          <cell r="AB1410">
            <v>0</v>
          </cell>
          <cell r="AC1410">
            <v>0</v>
          </cell>
          <cell r="AD1410">
            <v>2.10373397</v>
          </cell>
          <cell r="AE1410">
            <v>2.10373397</v>
          </cell>
          <cell r="AF1410">
            <v>0</v>
          </cell>
          <cell r="AG1410">
            <v>0</v>
          </cell>
          <cell r="AH1410">
            <v>0</v>
          </cell>
          <cell r="AI1410">
            <v>91.466694348000004</v>
          </cell>
        </row>
        <row r="1411">
          <cell r="C1411" t="str">
            <v>1.286</v>
          </cell>
          <cell r="D1411" t="str">
            <v>Дооснащение ИТСО ГРС Кирсановского ЛПУМГ</v>
          </cell>
          <cell r="E1411" t="str">
            <v>051-1005082</v>
          </cell>
          <cell r="F1411" t="str">
            <v/>
          </cell>
          <cell r="G1411" t="str">
            <v/>
          </cell>
          <cell r="H1411" t="str">
            <v>Прочие</v>
          </cell>
          <cell r="I1411">
            <v>0</v>
          </cell>
          <cell r="J1411">
            <v>0</v>
          </cell>
          <cell r="K1411">
            <v>4.97</v>
          </cell>
          <cell r="L1411">
            <v>4.97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9.4350577100000006</v>
          </cell>
          <cell r="Z1411">
            <v>12.52</v>
          </cell>
          <cell r="AA1411">
            <v>12.52</v>
          </cell>
          <cell r="AB1411">
            <v>0</v>
          </cell>
          <cell r="AC1411">
            <v>0</v>
          </cell>
          <cell r="AD1411">
            <v>9.4350577100000006</v>
          </cell>
          <cell r="AE1411">
            <v>9.4350577100000006</v>
          </cell>
          <cell r="AF1411">
            <v>0</v>
          </cell>
          <cell r="AG1411">
            <v>0</v>
          </cell>
          <cell r="AH1411">
            <v>0</v>
          </cell>
          <cell r="AI1411">
            <v>75.359885863000002</v>
          </cell>
        </row>
        <row r="1412">
          <cell r="C1412" t="str">
            <v>1.286.1</v>
          </cell>
          <cell r="D1412" t="str">
            <v>Прочие, всего</v>
          </cell>
          <cell r="E1412" t="str">
            <v>051-1005082</v>
          </cell>
          <cell r="F1412" t="str">
            <v/>
          </cell>
          <cell r="G1412" t="str">
            <v/>
          </cell>
          <cell r="H1412" t="str">
            <v/>
          </cell>
          <cell r="I1412">
            <v>0</v>
          </cell>
          <cell r="J1412">
            <v>0</v>
          </cell>
          <cell r="K1412">
            <v>4.97</v>
          </cell>
          <cell r="L1412">
            <v>4.97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9.4350577100000006</v>
          </cell>
          <cell r="Z1412">
            <v>12.52</v>
          </cell>
          <cell r="AA1412">
            <v>12.52</v>
          </cell>
          <cell r="AB1412">
            <v>0</v>
          </cell>
          <cell r="AC1412">
            <v>0</v>
          </cell>
          <cell r="AD1412">
            <v>9.4350577100000006</v>
          </cell>
          <cell r="AE1412">
            <v>9.4350577100000006</v>
          </cell>
          <cell r="AF1412">
            <v>0</v>
          </cell>
          <cell r="AG1412">
            <v>0</v>
          </cell>
          <cell r="AH1412">
            <v>0</v>
          </cell>
          <cell r="AI1412">
            <v>75.359885863000002</v>
          </cell>
        </row>
        <row r="1413">
          <cell r="C1413" t="str">
            <v>1.286.2</v>
          </cell>
          <cell r="D1413" t="str">
            <v>Проектные работы ПД/ПД, РД</v>
          </cell>
          <cell r="E1413" t="str">
            <v>051-1005082</v>
          </cell>
          <cell r="F1413" t="str">
            <v/>
          </cell>
          <cell r="G1413" t="str">
            <v/>
          </cell>
          <cell r="H1413" t="str">
            <v/>
          </cell>
          <cell r="I1413">
            <v>0</v>
          </cell>
          <cell r="J1413">
            <v>0</v>
          </cell>
          <cell r="K1413">
            <v>2.97</v>
          </cell>
          <cell r="L1413">
            <v>2.97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8.5006920000000008</v>
          </cell>
          <cell r="Z1413">
            <v>11.48</v>
          </cell>
          <cell r="AA1413">
            <v>11.48</v>
          </cell>
          <cell r="AB1413">
            <v>0</v>
          </cell>
          <cell r="AC1413">
            <v>0</v>
          </cell>
          <cell r="AD1413">
            <v>8.5006920000000008</v>
          </cell>
          <cell r="AE1413">
            <v>8.5006920000000008</v>
          </cell>
          <cell r="AF1413">
            <v>0</v>
          </cell>
          <cell r="AG1413">
            <v>0</v>
          </cell>
          <cell r="AH1413">
            <v>0</v>
          </cell>
          <cell r="AI1413">
            <v>74.047839721000003</v>
          </cell>
        </row>
        <row r="1414">
          <cell r="C1414" t="str">
            <v>1.286.3</v>
          </cell>
          <cell r="D1414" t="str">
            <v>Экспертиза (ПИР)</v>
          </cell>
          <cell r="E1414" t="str">
            <v>051-1005082</v>
          </cell>
          <cell r="F1414" t="str">
            <v/>
          </cell>
          <cell r="G1414" t="str">
            <v/>
          </cell>
          <cell r="H1414" t="str">
            <v/>
          </cell>
          <cell r="I1414">
            <v>0</v>
          </cell>
          <cell r="J1414">
            <v>0</v>
          </cell>
          <cell r="K1414">
            <v>1.82</v>
          </cell>
          <cell r="L1414">
            <v>1.82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0</v>
          </cell>
          <cell r="AF1414">
            <v>0</v>
          </cell>
          <cell r="AG1414">
            <v>0</v>
          </cell>
          <cell r="AH1414">
            <v>0</v>
          </cell>
          <cell r="AI1414">
            <v>0</v>
          </cell>
        </row>
        <row r="1415">
          <cell r="C1415" t="str">
            <v>1.286.4</v>
          </cell>
          <cell r="D1415" t="str">
            <v>Услуги Заказчика</v>
          </cell>
          <cell r="E1415" t="str">
            <v>051-1005082</v>
          </cell>
          <cell r="F1415" t="str">
            <v/>
          </cell>
          <cell r="G1415" t="str">
            <v/>
          </cell>
          <cell r="H1415" t="str">
            <v/>
          </cell>
          <cell r="I1415">
            <v>0</v>
          </cell>
          <cell r="J1415">
            <v>0</v>
          </cell>
          <cell r="K1415">
            <v>0.18</v>
          </cell>
          <cell r="L1415">
            <v>0.18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0.93436571000000002</v>
          </cell>
          <cell r="Z1415">
            <v>1.04</v>
          </cell>
          <cell r="AA1415">
            <v>1.04</v>
          </cell>
          <cell r="AB1415">
            <v>0</v>
          </cell>
          <cell r="AC1415">
            <v>0</v>
          </cell>
          <cell r="AD1415">
            <v>0.93436571000000002</v>
          </cell>
          <cell r="AE1415">
            <v>0.93436571000000002</v>
          </cell>
          <cell r="AF1415">
            <v>0</v>
          </cell>
          <cell r="AG1415">
            <v>0</v>
          </cell>
          <cell r="AH1415">
            <v>0</v>
          </cell>
          <cell r="AI1415">
            <v>89.842856730999998</v>
          </cell>
        </row>
        <row r="1416">
          <cell r="C1416" t="str">
            <v>1.287</v>
          </cell>
          <cell r="D1416" t="str">
            <v>Дооснащение ИТСО ГРС Тюменского ЛПУ МГ и Ишимского ЛПУ МГ</v>
          </cell>
          <cell r="E1416" t="str">
            <v>051-1005083</v>
          </cell>
          <cell r="F1416" t="str">
            <v/>
          </cell>
          <cell r="G1416" t="str">
            <v/>
          </cell>
          <cell r="H1416" t="str">
            <v>Прочие</v>
          </cell>
          <cell r="I1416">
            <v>0</v>
          </cell>
          <cell r="J1416">
            <v>0</v>
          </cell>
          <cell r="K1416">
            <v>5.61</v>
          </cell>
          <cell r="L1416">
            <v>5.61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14.11253935</v>
          </cell>
          <cell r="Z1416">
            <v>17.829999999999998</v>
          </cell>
          <cell r="AA1416">
            <v>17.829999999999998</v>
          </cell>
          <cell r="AB1416">
            <v>0</v>
          </cell>
          <cell r="AC1416">
            <v>0</v>
          </cell>
          <cell r="AD1416">
            <v>14.11253935</v>
          </cell>
          <cell r="AE1416">
            <v>14.11253935</v>
          </cell>
          <cell r="AF1416">
            <v>0</v>
          </cell>
          <cell r="AG1416">
            <v>0</v>
          </cell>
          <cell r="AH1416">
            <v>0</v>
          </cell>
          <cell r="AI1416">
            <v>79.150529164000005</v>
          </cell>
        </row>
        <row r="1417">
          <cell r="C1417" t="str">
            <v>1.287.1</v>
          </cell>
          <cell r="D1417" t="str">
            <v>Прочие, всего</v>
          </cell>
          <cell r="E1417" t="str">
            <v>051-1005083</v>
          </cell>
          <cell r="F1417" t="str">
            <v/>
          </cell>
          <cell r="G1417" t="str">
            <v/>
          </cell>
          <cell r="H1417" t="str">
            <v/>
          </cell>
          <cell r="I1417">
            <v>0</v>
          </cell>
          <cell r="J1417">
            <v>0</v>
          </cell>
          <cell r="K1417">
            <v>5.61</v>
          </cell>
          <cell r="L1417">
            <v>5.61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14.11253935</v>
          </cell>
          <cell r="Z1417">
            <v>17.829999999999998</v>
          </cell>
          <cell r="AA1417">
            <v>17.829999999999998</v>
          </cell>
          <cell r="AB1417">
            <v>0</v>
          </cell>
          <cell r="AC1417">
            <v>0</v>
          </cell>
          <cell r="AD1417">
            <v>14.11253935</v>
          </cell>
          <cell r="AE1417">
            <v>14.11253935</v>
          </cell>
          <cell r="AF1417">
            <v>0</v>
          </cell>
          <cell r="AG1417">
            <v>0</v>
          </cell>
          <cell r="AH1417">
            <v>0</v>
          </cell>
          <cell r="AI1417">
            <v>79.150529164000005</v>
          </cell>
        </row>
        <row r="1418">
          <cell r="C1418" t="str">
            <v>1.287.2</v>
          </cell>
          <cell r="D1418" t="str">
            <v>Проектные работы ПД/ПД, РД</v>
          </cell>
          <cell r="E1418" t="str">
            <v>051-1005083</v>
          </cell>
          <cell r="F1418" t="str">
            <v/>
          </cell>
          <cell r="G1418" t="str">
            <v/>
          </cell>
          <cell r="H1418" t="str">
            <v/>
          </cell>
          <cell r="I1418">
            <v>0</v>
          </cell>
          <cell r="J1418">
            <v>0</v>
          </cell>
          <cell r="K1418">
            <v>3.59</v>
          </cell>
          <cell r="L1418">
            <v>3.59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12.8821476</v>
          </cell>
          <cell r="Z1418">
            <v>16.47</v>
          </cell>
          <cell r="AA1418">
            <v>16.47</v>
          </cell>
          <cell r="AB1418">
            <v>0</v>
          </cell>
          <cell r="AC1418">
            <v>0</v>
          </cell>
          <cell r="AD1418">
            <v>12.8821476</v>
          </cell>
          <cell r="AE1418">
            <v>12.8821476</v>
          </cell>
          <cell r="AF1418">
            <v>0</v>
          </cell>
          <cell r="AG1418">
            <v>0</v>
          </cell>
          <cell r="AH1418">
            <v>0</v>
          </cell>
          <cell r="AI1418">
            <v>78.215832422999995</v>
          </cell>
        </row>
        <row r="1419">
          <cell r="C1419" t="str">
            <v>1.287.3</v>
          </cell>
          <cell r="D1419" t="str">
            <v>Экспертиза (ПИР)</v>
          </cell>
          <cell r="E1419" t="str">
            <v>051-1005083</v>
          </cell>
          <cell r="F1419" t="str">
            <v/>
          </cell>
          <cell r="G1419" t="str">
            <v/>
          </cell>
          <cell r="H1419" t="str">
            <v/>
          </cell>
          <cell r="I1419">
            <v>0</v>
          </cell>
          <cell r="J1419">
            <v>0</v>
          </cell>
          <cell r="K1419">
            <v>1.82</v>
          </cell>
          <cell r="L1419">
            <v>1.82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</row>
        <row r="1420">
          <cell r="C1420" t="str">
            <v>1.287.4</v>
          </cell>
          <cell r="D1420" t="str">
            <v>Услуги Заказчика</v>
          </cell>
          <cell r="E1420" t="str">
            <v>051-1005083</v>
          </cell>
          <cell r="F1420" t="str">
            <v/>
          </cell>
          <cell r="G1420" t="str">
            <v/>
          </cell>
          <cell r="H1420" t="str">
            <v/>
          </cell>
          <cell r="I1420">
            <v>0</v>
          </cell>
          <cell r="J1420">
            <v>0</v>
          </cell>
          <cell r="K1420">
            <v>0.2</v>
          </cell>
          <cell r="L1420">
            <v>0.2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1.2303917499999999</v>
          </cell>
          <cell r="Z1420">
            <v>1.36</v>
          </cell>
          <cell r="AA1420">
            <v>1.36</v>
          </cell>
          <cell r="AB1420">
            <v>0</v>
          </cell>
          <cell r="AC1420">
            <v>0</v>
          </cell>
          <cell r="AD1420">
            <v>1.2303917499999999</v>
          </cell>
          <cell r="AE1420">
            <v>1.2303917499999999</v>
          </cell>
          <cell r="AF1420">
            <v>0</v>
          </cell>
          <cell r="AG1420">
            <v>0</v>
          </cell>
          <cell r="AH1420">
            <v>0</v>
          </cell>
          <cell r="AI1420">
            <v>90.469981618000006</v>
          </cell>
        </row>
        <row r="1421">
          <cell r="C1421" t="str">
            <v>1.288</v>
          </cell>
          <cell r="D1421" t="str">
            <v>Дооснащение ИТСО объектов ООО "Газпром трансгаз Уфа"</v>
          </cell>
          <cell r="E1421" t="str">
            <v>051-1005084</v>
          </cell>
          <cell r="F1421" t="str">
            <v/>
          </cell>
          <cell r="G1421" t="str">
            <v/>
          </cell>
          <cell r="H1421" t="str">
            <v>Прочие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0.2</v>
          </cell>
          <cell r="AA1421">
            <v>0.2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</row>
        <row r="1422">
          <cell r="C1422" t="str">
            <v>1.288.1</v>
          </cell>
          <cell r="D1422" t="str">
            <v>Прочие, всего</v>
          </cell>
          <cell r="E1422" t="str">
            <v>051-1005084</v>
          </cell>
          <cell r="F1422" t="str">
            <v/>
          </cell>
          <cell r="G1422" t="str">
            <v/>
          </cell>
          <cell r="H1422" t="str">
            <v/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0.2</v>
          </cell>
          <cell r="AA1422">
            <v>0.2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</row>
        <row r="1423">
          <cell r="C1423" t="str">
            <v>1.288.2</v>
          </cell>
          <cell r="D1423" t="str">
            <v>Проектные работы ПД/ПД, РД</v>
          </cell>
          <cell r="E1423" t="str">
            <v>051-1005084</v>
          </cell>
          <cell r="F1423" t="str">
            <v/>
          </cell>
          <cell r="G1423" t="str">
            <v/>
          </cell>
          <cell r="H1423" t="str">
            <v/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0.2</v>
          </cell>
          <cell r="AA1423">
            <v>0.2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</row>
        <row r="1424">
          <cell r="C1424" t="str">
            <v>1.289</v>
          </cell>
          <cell r="D1424" t="str">
            <v>Дооснащение ИТСО КС Комсомольского ЛПУ МГ</v>
          </cell>
          <cell r="E1424" t="str">
            <v>051-1005085</v>
          </cell>
          <cell r="F1424" t="str">
            <v/>
          </cell>
          <cell r="G1424" t="str">
            <v/>
          </cell>
          <cell r="H1424" t="str">
            <v>Прочие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4.8881699999999997</v>
          </cell>
          <cell r="Z1424">
            <v>0.39</v>
          </cell>
          <cell r="AA1424">
            <v>0.39</v>
          </cell>
          <cell r="AB1424">
            <v>0</v>
          </cell>
          <cell r="AC1424">
            <v>0</v>
          </cell>
          <cell r="AD1424">
            <v>4.8881699999999997</v>
          </cell>
          <cell r="AE1424">
            <v>4.8881699999999997</v>
          </cell>
          <cell r="AF1424">
            <v>0</v>
          </cell>
          <cell r="AG1424">
            <v>0</v>
          </cell>
          <cell r="AH1424">
            <v>0</v>
          </cell>
          <cell r="AI1424">
            <v>1253.3769230769999</v>
          </cell>
        </row>
        <row r="1425">
          <cell r="C1425" t="str">
            <v>1.289.1</v>
          </cell>
          <cell r="D1425" t="str">
            <v>Прочие, всего</v>
          </cell>
          <cell r="E1425" t="str">
            <v>051-1005085</v>
          </cell>
          <cell r="F1425" t="str">
            <v/>
          </cell>
          <cell r="G1425" t="str">
            <v/>
          </cell>
          <cell r="H1425" t="str">
            <v/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4.8881699999999997</v>
          </cell>
          <cell r="Z1425">
            <v>0.39</v>
          </cell>
          <cell r="AA1425">
            <v>0.39</v>
          </cell>
          <cell r="AB1425">
            <v>0</v>
          </cell>
          <cell r="AC1425">
            <v>0</v>
          </cell>
          <cell r="AD1425">
            <v>4.8881699999999997</v>
          </cell>
          <cell r="AE1425">
            <v>4.8881699999999997</v>
          </cell>
          <cell r="AF1425">
            <v>0</v>
          </cell>
          <cell r="AG1425">
            <v>0</v>
          </cell>
          <cell r="AH1425">
            <v>0</v>
          </cell>
          <cell r="AI1425">
            <v>1253.3769230769999</v>
          </cell>
        </row>
        <row r="1426">
          <cell r="C1426" t="str">
            <v>1.289.2</v>
          </cell>
          <cell r="D1426" t="str">
            <v>Проектные работы ПД/ПД, РД</v>
          </cell>
          <cell r="E1426" t="str">
            <v>051-1005085</v>
          </cell>
          <cell r="F1426" t="str">
            <v/>
          </cell>
          <cell r="G1426" t="str">
            <v/>
          </cell>
          <cell r="H1426" t="str">
            <v/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4.8881699999999997</v>
          </cell>
          <cell r="Z1426">
            <v>0.39</v>
          </cell>
          <cell r="AA1426">
            <v>0.39</v>
          </cell>
          <cell r="AB1426">
            <v>0</v>
          </cell>
          <cell r="AC1426">
            <v>0</v>
          </cell>
          <cell r="AD1426">
            <v>4.8881699999999997</v>
          </cell>
          <cell r="AE1426">
            <v>4.8881699999999997</v>
          </cell>
          <cell r="AF1426">
            <v>0</v>
          </cell>
          <cell r="AG1426">
            <v>0</v>
          </cell>
          <cell r="AH1426">
            <v>0</v>
          </cell>
          <cell r="AI1426">
            <v>1253.3769230769999</v>
          </cell>
        </row>
        <row r="1427">
          <cell r="C1427" t="str">
            <v>1.290</v>
          </cell>
          <cell r="D1427" t="str">
            <v>Дооснащение ИТСО КС Ивдельского ЛПУ МГ и Пелымского ЛПУ МГ</v>
          </cell>
          <cell r="E1427" t="str">
            <v>051-1005086</v>
          </cell>
          <cell r="F1427" t="str">
            <v/>
          </cell>
          <cell r="G1427" t="str">
            <v/>
          </cell>
          <cell r="H1427" t="str">
            <v>Прочие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8.4046920400000005</v>
          </cell>
          <cell r="Z1427">
            <v>8.41</v>
          </cell>
          <cell r="AA1427">
            <v>8.41</v>
          </cell>
          <cell r="AB1427">
            <v>0</v>
          </cell>
          <cell r="AC1427">
            <v>0</v>
          </cell>
          <cell r="AD1427">
            <v>8.4046920400000005</v>
          </cell>
          <cell r="AE1427">
            <v>8.4046920400000005</v>
          </cell>
          <cell r="AF1427">
            <v>0</v>
          </cell>
          <cell r="AG1427">
            <v>0</v>
          </cell>
          <cell r="AH1427">
            <v>0</v>
          </cell>
          <cell r="AI1427">
            <v>99.936885137000004</v>
          </cell>
        </row>
        <row r="1428">
          <cell r="C1428" t="str">
            <v>1.290.1</v>
          </cell>
          <cell r="D1428" t="str">
            <v>Прочие, всего</v>
          </cell>
          <cell r="E1428" t="str">
            <v>051-1005086</v>
          </cell>
          <cell r="F1428" t="str">
            <v/>
          </cell>
          <cell r="G1428" t="str">
            <v/>
          </cell>
          <cell r="H1428" t="str">
            <v/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8.4046920400000005</v>
          </cell>
          <cell r="Z1428">
            <v>8.41</v>
          </cell>
          <cell r="AA1428">
            <v>8.41</v>
          </cell>
          <cell r="AB1428">
            <v>0</v>
          </cell>
          <cell r="AC1428">
            <v>0</v>
          </cell>
          <cell r="AD1428">
            <v>8.4046920400000005</v>
          </cell>
          <cell r="AE1428">
            <v>8.4046920400000005</v>
          </cell>
          <cell r="AF1428">
            <v>0</v>
          </cell>
          <cell r="AG1428">
            <v>0</v>
          </cell>
          <cell r="AH1428">
            <v>0</v>
          </cell>
          <cell r="AI1428">
            <v>99.936885137000004</v>
          </cell>
        </row>
        <row r="1429">
          <cell r="C1429" t="str">
            <v>1.290.2</v>
          </cell>
          <cell r="D1429" t="str">
            <v>Проектные работы ПД/ПД, РД</v>
          </cell>
          <cell r="E1429" t="str">
            <v>051-1005086</v>
          </cell>
          <cell r="F1429" t="str">
            <v/>
          </cell>
          <cell r="G1429" t="str">
            <v/>
          </cell>
          <cell r="H1429" t="str">
            <v/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6.0656004000000001</v>
          </cell>
          <cell r="Z1429">
            <v>6.0709083599999998</v>
          </cell>
          <cell r="AA1429">
            <v>6.0709083599999998</v>
          </cell>
          <cell r="AB1429">
            <v>0</v>
          </cell>
          <cell r="AC1429">
            <v>0</v>
          </cell>
          <cell r="AD1429">
            <v>6.0656004000000001</v>
          </cell>
          <cell r="AE1429">
            <v>6.0656004000000001</v>
          </cell>
          <cell r="AF1429">
            <v>0</v>
          </cell>
          <cell r="AG1429">
            <v>0</v>
          </cell>
          <cell r="AH1429">
            <v>0</v>
          </cell>
          <cell r="AI1429">
            <v>99.912567284999994</v>
          </cell>
        </row>
        <row r="1430">
          <cell r="C1430" t="str">
            <v>1.290.3</v>
          </cell>
          <cell r="D1430" t="str">
            <v>Экспертиза (ПИР)</v>
          </cell>
          <cell r="E1430" t="str">
            <v>051-1005086</v>
          </cell>
          <cell r="F1430" t="str">
            <v/>
          </cell>
          <cell r="G1430" t="str">
            <v/>
          </cell>
          <cell r="H1430" t="str">
            <v/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1.8184338</v>
          </cell>
          <cell r="Z1430">
            <v>1.8184338</v>
          </cell>
          <cell r="AA1430">
            <v>1.8184338</v>
          </cell>
          <cell r="AB1430">
            <v>0</v>
          </cell>
          <cell r="AC1430">
            <v>0</v>
          </cell>
          <cell r="AD1430">
            <v>1.8184338</v>
          </cell>
          <cell r="AE1430">
            <v>1.8184338</v>
          </cell>
          <cell r="AF1430">
            <v>0</v>
          </cell>
          <cell r="AG1430">
            <v>0</v>
          </cell>
          <cell r="AH1430">
            <v>0</v>
          </cell>
          <cell r="AI1430">
            <v>100</v>
          </cell>
        </row>
        <row r="1431">
          <cell r="C1431" t="str">
            <v>1.290.4</v>
          </cell>
          <cell r="D1431" t="str">
            <v>Услуги Заказчика</v>
          </cell>
          <cell r="E1431" t="str">
            <v>051-1005086</v>
          </cell>
          <cell r="F1431" t="str">
            <v/>
          </cell>
          <cell r="G1431" t="str">
            <v/>
          </cell>
          <cell r="H1431" t="str">
            <v/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0.52065784000000004</v>
          </cell>
          <cell r="Z1431">
            <v>0.52065784000000004</v>
          </cell>
          <cell r="AA1431">
            <v>0.52065784000000004</v>
          </cell>
          <cell r="AB1431">
            <v>0</v>
          </cell>
          <cell r="AC1431">
            <v>0</v>
          </cell>
          <cell r="AD1431">
            <v>0.52065784000000004</v>
          </cell>
          <cell r="AE1431">
            <v>0.52065784000000004</v>
          </cell>
          <cell r="AF1431">
            <v>0</v>
          </cell>
          <cell r="AG1431">
            <v>0</v>
          </cell>
          <cell r="AH1431">
            <v>0</v>
          </cell>
          <cell r="AI1431">
            <v>100</v>
          </cell>
        </row>
        <row r="1432">
          <cell r="C1432" t="str">
            <v>1.291</v>
          </cell>
          <cell r="D1432" t="str">
            <v>Дооснащение ИТСО КС Карпинского ЛПУ МГ, Краснотурьинского ЛПУ МГ и Нижнетуринского ЛПУ МГ</v>
          </cell>
          <cell r="E1432" t="str">
            <v>051-1005087</v>
          </cell>
          <cell r="F1432" t="str">
            <v/>
          </cell>
          <cell r="G1432" t="str">
            <v/>
          </cell>
          <cell r="H1432" t="str">
            <v>Прочие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6.4253848600000003</v>
          </cell>
          <cell r="Z1432">
            <v>6.43</v>
          </cell>
          <cell r="AA1432">
            <v>6.43</v>
          </cell>
          <cell r="AB1432">
            <v>0</v>
          </cell>
          <cell r="AC1432">
            <v>0</v>
          </cell>
          <cell r="AD1432">
            <v>6.4253848600000003</v>
          </cell>
          <cell r="AE1432">
            <v>6.4253848600000003</v>
          </cell>
          <cell r="AF1432">
            <v>0</v>
          </cell>
          <cell r="AG1432">
            <v>0</v>
          </cell>
          <cell r="AH1432">
            <v>0</v>
          </cell>
          <cell r="AI1432">
            <v>99.928224882999999</v>
          </cell>
        </row>
        <row r="1433">
          <cell r="C1433" t="str">
            <v>1.291.1</v>
          </cell>
          <cell r="D1433" t="str">
            <v>Прочие, всего</v>
          </cell>
          <cell r="E1433" t="str">
            <v>051-1005087</v>
          </cell>
          <cell r="F1433" t="str">
            <v/>
          </cell>
          <cell r="G1433" t="str">
            <v/>
          </cell>
          <cell r="H1433" t="str">
            <v/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6.4253848600000003</v>
          </cell>
          <cell r="Z1433">
            <v>6.43</v>
          </cell>
          <cell r="AA1433">
            <v>6.43</v>
          </cell>
          <cell r="AB1433">
            <v>0</v>
          </cell>
          <cell r="AC1433">
            <v>0</v>
          </cell>
          <cell r="AD1433">
            <v>6.4253848600000003</v>
          </cell>
          <cell r="AE1433">
            <v>6.4253848600000003</v>
          </cell>
          <cell r="AF1433">
            <v>0</v>
          </cell>
          <cell r="AG1433">
            <v>0</v>
          </cell>
          <cell r="AH1433">
            <v>0</v>
          </cell>
          <cell r="AI1433">
            <v>99.928224882999999</v>
          </cell>
        </row>
        <row r="1434">
          <cell r="C1434" t="str">
            <v>1.291.2</v>
          </cell>
          <cell r="D1434" t="str">
            <v>Проектные работы ПД/ПД, РД</v>
          </cell>
          <cell r="E1434" t="str">
            <v>051-1005087</v>
          </cell>
          <cell r="F1434" t="str">
            <v/>
          </cell>
          <cell r="G1434" t="str">
            <v/>
          </cell>
          <cell r="H1434" t="str">
            <v/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4.1896883999999996</v>
          </cell>
          <cell r="Z1434">
            <v>4.1943035399999999</v>
          </cell>
          <cell r="AA1434">
            <v>4.1943035399999999</v>
          </cell>
          <cell r="AB1434">
            <v>0</v>
          </cell>
          <cell r="AC1434">
            <v>0</v>
          </cell>
          <cell r="AD1434">
            <v>4.1896883999999996</v>
          </cell>
          <cell r="AE1434">
            <v>4.1896883999999996</v>
          </cell>
          <cell r="AF1434">
            <v>0</v>
          </cell>
          <cell r="AG1434">
            <v>0</v>
          </cell>
          <cell r="AH1434">
            <v>0</v>
          </cell>
          <cell r="AI1434">
            <v>99.889966475999998</v>
          </cell>
        </row>
        <row r="1435">
          <cell r="C1435" t="str">
            <v>1.291.3</v>
          </cell>
          <cell r="D1435" t="str">
            <v>Экспертиза (ПИР)</v>
          </cell>
          <cell r="E1435" t="str">
            <v>051-1005087</v>
          </cell>
          <cell r="F1435" t="str">
            <v/>
          </cell>
          <cell r="G1435" t="str">
            <v/>
          </cell>
          <cell r="H1435" t="str">
            <v/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1.8184338</v>
          </cell>
          <cell r="Z1435">
            <v>1.8184338</v>
          </cell>
          <cell r="AA1435">
            <v>1.8184338</v>
          </cell>
          <cell r="AB1435">
            <v>0</v>
          </cell>
          <cell r="AC1435">
            <v>0</v>
          </cell>
          <cell r="AD1435">
            <v>1.8184338</v>
          </cell>
          <cell r="AE1435">
            <v>1.8184338</v>
          </cell>
          <cell r="AF1435">
            <v>0</v>
          </cell>
          <cell r="AG1435">
            <v>0</v>
          </cell>
          <cell r="AH1435">
            <v>0</v>
          </cell>
          <cell r="AI1435">
            <v>100</v>
          </cell>
        </row>
        <row r="1436">
          <cell r="C1436" t="str">
            <v>1.291.4</v>
          </cell>
          <cell r="D1436" t="str">
            <v>Услуги Заказчика</v>
          </cell>
          <cell r="E1436" t="str">
            <v>051-1005087</v>
          </cell>
          <cell r="F1436" t="str">
            <v/>
          </cell>
          <cell r="G1436" t="str">
            <v/>
          </cell>
          <cell r="H1436" t="str">
            <v/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0.41726266000000001</v>
          </cell>
          <cell r="Z1436">
            <v>0.41726266000000001</v>
          </cell>
          <cell r="AA1436">
            <v>0.41726266000000001</v>
          </cell>
          <cell r="AB1436">
            <v>0</v>
          </cell>
          <cell r="AC1436">
            <v>0</v>
          </cell>
          <cell r="AD1436">
            <v>0.41726266000000001</v>
          </cell>
          <cell r="AE1436">
            <v>0.41726266000000001</v>
          </cell>
          <cell r="AF1436">
            <v>0</v>
          </cell>
          <cell r="AG1436">
            <v>0</v>
          </cell>
          <cell r="AH1436">
            <v>0</v>
          </cell>
          <cell r="AI1436">
            <v>100</v>
          </cell>
        </row>
        <row r="1437">
          <cell r="C1437" t="str">
            <v>1.292</v>
          </cell>
          <cell r="D1437" t="str">
            <v>Техническое перевооружение ГРС Пошехонье</v>
          </cell>
          <cell r="E1437" t="str">
            <v>051-1005101</v>
          </cell>
          <cell r="F1437" t="str">
            <v/>
          </cell>
          <cell r="G1437" t="str">
            <v/>
          </cell>
          <cell r="H1437" t="str">
            <v>Газораспределение</v>
          </cell>
          <cell r="I1437">
            <v>0</v>
          </cell>
          <cell r="J1437">
            <v>0</v>
          </cell>
          <cell r="K1437">
            <v>2.59</v>
          </cell>
          <cell r="L1437">
            <v>2.59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0.21</v>
          </cell>
          <cell r="AA1437">
            <v>0.21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</row>
        <row r="1438">
          <cell r="C1438" t="str">
            <v>1.292.1</v>
          </cell>
          <cell r="D1438" t="str">
            <v>Прочие, всего</v>
          </cell>
          <cell r="E1438" t="str">
            <v>051-1005101</v>
          </cell>
          <cell r="F1438" t="str">
            <v/>
          </cell>
          <cell r="G1438" t="str">
            <v/>
          </cell>
          <cell r="H1438" t="str">
            <v/>
          </cell>
          <cell r="I1438">
            <v>0</v>
          </cell>
          <cell r="J1438">
            <v>0</v>
          </cell>
          <cell r="K1438">
            <v>2.59</v>
          </cell>
          <cell r="L1438">
            <v>2.59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0.21</v>
          </cell>
          <cell r="AA1438">
            <v>0.21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</row>
        <row r="1439">
          <cell r="C1439" t="str">
            <v>1.292.2</v>
          </cell>
          <cell r="D1439" t="str">
            <v>Проектные работы ПД/ПД, РД</v>
          </cell>
          <cell r="E1439" t="str">
            <v>051-1005101</v>
          </cell>
          <cell r="F1439" t="str">
            <v/>
          </cell>
          <cell r="G1439" t="str">
            <v/>
          </cell>
          <cell r="H1439" t="str">
            <v/>
          </cell>
          <cell r="I1439">
            <v>0</v>
          </cell>
          <cell r="J1439">
            <v>0</v>
          </cell>
          <cell r="K1439">
            <v>2.5</v>
          </cell>
          <cell r="L1439">
            <v>2.5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0.2</v>
          </cell>
          <cell r="AA1439">
            <v>0.2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</row>
        <row r="1440">
          <cell r="C1440" t="str">
            <v>1.292.3</v>
          </cell>
          <cell r="D1440" t="str">
            <v>Услуги Заказчика</v>
          </cell>
          <cell r="E1440" t="str">
            <v>051-1005101</v>
          </cell>
          <cell r="F1440" t="str">
            <v/>
          </cell>
          <cell r="G1440" t="str">
            <v/>
          </cell>
          <cell r="H1440" t="str">
            <v/>
          </cell>
          <cell r="I1440">
            <v>0</v>
          </cell>
          <cell r="J1440">
            <v>0</v>
          </cell>
          <cell r="K1440">
            <v>0.09</v>
          </cell>
          <cell r="L1440">
            <v>0.09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0.01</v>
          </cell>
          <cell r="AA1440">
            <v>0.01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</row>
        <row r="1441">
          <cell r="C1441" t="str">
            <v>1.293</v>
          </cell>
          <cell r="D1441" t="str">
            <v>Техническое перевооружение газовых и газоконденсатных скважин Заполярного НГКМ</v>
          </cell>
          <cell r="E1441" t="str">
            <v>051-1005102</v>
          </cell>
          <cell r="F1441" t="str">
            <v/>
          </cell>
          <cell r="G1441" t="str">
            <v/>
          </cell>
          <cell r="H1441" t="str">
            <v>Добыча газа</v>
          </cell>
          <cell r="I1441">
            <v>0</v>
          </cell>
          <cell r="J1441">
            <v>0</v>
          </cell>
          <cell r="K1441">
            <v>0.86</v>
          </cell>
          <cell r="L1441">
            <v>0.86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0.71169872000000001</v>
          </cell>
          <cell r="Y1441">
            <v>12.398377290000001</v>
          </cell>
          <cell r="Z1441">
            <v>18.54</v>
          </cell>
          <cell r="AA1441">
            <v>18.54</v>
          </cell>
          <cell r="AB1441">
            <v>0</v>
          </cell>
          <cell r="AC1441">
            <v>0</v>
          </cell>
          <cell r="AD1441">
            <v>12.398377290000001</v>
          </cell>
          <cell r="AE1441">
            <v>12.398377290000001</v>
          </cell>
          <cell r="AF1441">
            <v>0</v>
          </cell>
          <cell r="AG1441">
            <v>0</v>
          </cell>
          <cell r="AH1441">
            <v>0</v>
          </cell>
          <cell r="AI1441">
            <v>66.873663915999998</v>
          </cell>
        </row>
        <row r="1442">
          <cell r="C1442" t="str">
            <v>1.293.1</v>
          </cell>
          <cell r="D1442" t="str">
            <v>Прочие, всего</v>
          </cell>
          <cell r="E1442" t="str">
            <v>051-1005102</v>
          </cell>
          <cell r="F1442" t="str">
            <v/>
          </cell>
          <cell r="G1442" t="str">
            <v/>
          </cell>
          <cell r="H1442" t="str">
            <v/>
          </cell>
          <cell r="I1442">
            <v>0</v>
          </cell>
          <cell r="J1442">
            <v>0</v>
          </cell>
          <cell r="K1442">
            <v>0.86</v>
          </cell>
          <cell r="L1442">
            <v>0.86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0.71169872000000001</v>
          </cell>
          <cell r="Y1442">
            <v>12.398377290000001</v>
          </cell>
          <cell r="Z1442">
            <v>18.54</v>
          </cell>
          <cell r="AA1442">
            <v>18.54</v>
          </cell>
          <cell r="AB1442">
            <v>0</v>
          </cell>
          <cell r="AC1442">
            <v>0</v>
          </cell>
          <cell r="AD1442">
            <v>12.398377290000001</v>
          </cell>
          <cell r="AE1442">
            <v>12.398377290000001</v>
          </cell>
          <cell r="AF1442">
            <v>0</v>
          </cell>
          <cell r="AG1442">
            <v>0</v>
          </cell>
          <cell r="AH1442">
            <v>0</v>
          </cell>
          <cell r="AI1442">
            <v>66.873663915999998</v>
          </cell>
        </row>
        <row r="1443">
          <cell r="C1443" t="str">
            <v>1.293.2</v>
          </cell>
          <cell r="D1443" t="str">
            <v>Проектные работы ПД/ПД, РД</v>
          </cell>
          <cell r="E1443" t="str">
            <v>051-1005102</v>
          </cell>
          <cell r="F1443" t="str">
            <v/>
          </cell>
          <cell r="G1443" t="str">
            <v/>
          </cell>
          <cell r="H1443" t="str">
            <v/>
          </cell>
          <cell r="I1443">
            <v>0</v>
          </cell>
          <cell r="J1443">
            <v>0</v>
          </cell>
          <cell r="K1443">
            <v>0.83</v>
          </cell>
          <cell r="L1443">
            <v>0.83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0.71169872000000001</v>
          </cell>
          <cell r="Y1443">
            <v>11.66264017</v>
          </cell>
          <cell r="Z1443">
            <v>17.774262879999998</v>
          </cell>
          <cell r="AA1443">
            <v>17.774262879999998</v>
          </cell>
          <cell r="AB1443">
            <v>0</v>
          </cell>
          <cell r="AC1443">
            <v>0</v>
          </cell>
          <cell r="AD1443">
            <v>11.66264017</v>
          </cell>
          <cell r="AE1443">
            <v>11.66264017</v>
          </cell>
          <cell r="AF1443">
            <v>0</v>
          </cell>
          <cell r="AG1443">
            <v>0</v>
          </cell>
          <cell r="AH1443">
            <v>0</v>
          </cell>
          <cell r="AI1443">
            <v>65.615323958999994</v>
          </cell>
        </row>
        <row r="1444">
          <cell r="C1444" t="str">
            <v>1.293.3</v>
          </cell>
          <cell r="D1444" t="str">
            <v>Услуги Заказчика</v>
          </cell>
          <cell r="E1444" t="str">
            <v>051-1005102</v>
          </cell>
          <cell r="F1444" t="str">
            <v/>
          </cell>
          <cell r="G1444" t="str">
            <v/>
          </cell>
          <cell r="H1444" t="str">
            <v/>
          </cell>
          <cell r="I1444">
            <v>0</v>
          </cell>
          <cell r="J1444">
            <v>0</v>
          </cell>
          <cell r="K1444">
            <v>0.03</v>
          </cell>
          <cell r="L1444">
            <v>0.03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0.73573712000000002</v>
          </cell>
          <cell r="Z1444">
            <v>0.76573712000000005</v>
          </cell>
          <cell r="AA1444">
            <v>0.76573712000000005</v>
          </cell>
          <cell r="AB1444">
            <v>0</v>
          </cell>
          <cell r="AC1444">
            <v>0</v>
          </cell>
          <cell r="AD1444">
            <v>0.73573712000000002</v>
          </cell>
          <cell r="AE1444">
            <v>0.73573712000000002</v>
          </cell>
          <cell r="AF1444">
            <v>0</v>
          </cell>
          <cell r="AG1444">
            <v>0</v>
          </cell>
          <cell r="AH1444">
            <v>0</v>
          </cell>
          <cell r="AI1444">
            <v>96.082206384000003</v>
          </cell>
        </row>
        <row r="1445">
          <cell r="C1445" t="str">
            <v>1.294</v>
          </cell>
          <cell r="D1445" t="str">
            <v>Техническое перевооружение ГРС Поповка-1</v>
          </cell>
          <cell r="E1445" t="str">
            <v>051-1005103</v>
          </cell>
          <cell r="F1445" t="str">
            <v/>
          </cell>
          <cell r="G1445" t="str">
            <v/>
          </cell>
          <cell r="H1445" t="str">
            <v>Транспорт газа</v>
          </cell>
          <cell r="I1445">
            <v>0</v>
          </cell>
          <cell r="J1445">
            <v>0</v>
          </cell>
          <cell r="K1445">
            <v>2.59</v>
          </cell>
          <cell r="L1445">
            <v>2.59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0.21</v>
          </cell>
          <cell r="AA1445">
            <v>0.21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</row>
        <row r="1446">
          <cell r="C1446" t="str">
            <v>1.294.1</v>
          </cell>
          <cell r="D1446" t="str">
            <v>Прочие, всего</v>
          </cell>
          <cell r="E1446" t="str">
            <v>051-1005103</v>
          </cell>
          <cell r="F1446" t="str">
            <v/>
          </cell>
          <cell r="G1446" t="str">
            <v/>
          </cell>
          <cell r="H1446" t="str">
            <v/>
          </cell>
          <cell r="I1446">
            <v>0</v>
          </cell>
          <cell r="J1446">
            <v>0</v>
          </cell>
          <cell r="K1446">
            <v>2.59</v>
          </cell>
          <cell r="L1446">
            <v>2.59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0.21</v>
          </cell>
          <cell r="AA1446">
            <v>0.21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</row>
        <row r="1447">
          <cell r="C1447" t="str">
            <v>1.294.2</v>
          </cell>
          <cell r="D1447" t="str">
            <v>Проектные работы ПД/ПД, РД</v>
          </cell>
          <cell r="E1447" t="str">
            <v>051-1005103</v>
          </cell>
          <cell r="F1447" t="str">
            <v/>
          </cell>
          <cell r="G1447" t="str">
            <v/>
          </cell>
          <cell r="H1447" t="str">
            <v/>
          </cell>
          <cell r="I1447">
            <v>0</v>
          </cell>
          <cell r="J1447">
            <v>0</v>
          </cell>
          <cell r="K1447">
            <v>2.5</v>
          </cell>
          <cell r="L1447">
            <v>2.5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0.2</v>
          </cell>
          <cell r="AA1447">
            <v>0.2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</row>
        <row r="1448">
          <cell r="C1448" t="str">
            <v>1.294.3</v>
          </cell>
          <cell r="D1448" t="str">
            <v>Услуги Заказчика</v>
          </cell>
          <cell r="E1448" t="str">
            <v>051-1005103</v>
          </cell>
          <cell r="F1448" t="str">
            <v/>
          </cell>
          <cell r="G1448" t="str">
            <v/>
          </cell>
          <cell r="H1448" t="str">
            <v/>
          </cell>
          <cell r="I1448">
            <v>0</v>
          </cell>
          <cell r="J1448">
            <v>0</v>
          </cell>
          <cell r="K1448">
            <v>0.09</v>
          </cell>
          <cell r="L1448">
            <v>0.09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0.01</v>
          </cell>
          <cell r="AA1448">
            <v>0.01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</row>
        <row r="1449">
          <cell r="C1449" t="str">
            <v>1.295</v>
          </cell>
          <cell r="D1449" t="str">
            <v>Техническое перевооружение ГРС Ручьевский</v>
          </cell>
          <cell r="E1449" t="str">
            <v>051-1005104</v>
          </cell>
          <cell r="F1449" t="str">
            <v/>
          </cell>
          <cell r="G1449" t="str">
            <v/>
          </cell>
          <cell r="H1449" t="str">
            <v>Транспорт газа</v>
          </cell>
          <cell r="I1449">
            <v>0</v>
          </cell>
          <cell r="J1449">
            <v>0</v>
          </cell>
          <cell r="K1449">
            <v>2.39</v>
          </cell>
          <cell r="L1449">
            <v>2.39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0.21</v>
          </cell>
          <cell r="Z1449">
            <v>2.6</v>
          </cell>
          <cell r="AA1449">
            <v>2.6</v>
          </cell>
          <cell r="AB1449">
            <v>0</v>
          </cell>
          <cell r="AC1449">
            <v>0</v>
          </cell>
          <cell r="AD1449">
            <v>0.21</v>
          </cell>
          <cell r="AE1449">
            <v>0.21</v>
          </cell>
          <cell r="AF1449">
            <v>0</v>
          </cell>
          <cell r="AG1449">
            <v>0</v>
          </cell>
          <cell r="AH1449">
            <v>0</v>
          </cell>
          <cell r="AI1449">
            <v>8.076923077</v>
          </cell>
        </row>
        <row r="1450">
          <cell r="C1450" t="str">
            <v>1.295.1</v>
          </cell>
          <cell r="D1450" t="str">
            <v>Прочие, всего</v>
          </cell>
          <cell r="E1450" t="str">
            <v>051-1005104</v>
          </cell>
          <cell r="F1450" t="str">
            <v/>
          </cell>
          <cell r="G1450" t="str">
            <v/>
          </cell>
          <cell r="H1450" t="str">
            <v/>
          </cell>
          <cell r="I1450">
            <v>0</v>
          </cell>
          <cell r="J1450">
            <v>0</v>
          </cell>
          <cell r="K1450">
            <v>2.39</v>
          </cell>
          <cell r="L1450">
            <v>2.39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0.21</v>
          </cell>
          <cell r="Z1450">
            <v>2.6</v>
          </cell>
          <cell r="AA1450">
            <v>2.6</v>
          </cell>
          <cell r="AB1450">
            <v>0</v>
          </cell>
          <cell r="AC1450">
            <v>0</v>
          </cell>
          <cell r="AD1450">
            <v>0.21</v>
          </cell>
          <cell r="AE1450">
            <v>0.21</v>
          </cell>
          <cell r="AF1450">
            <v>0</v>
          </cell>
          <cell r="AG1450">
            <v>0</v>
          </cell>
          <cell r="AH1450">
            <v>0</v>
          </cell>
          <cell r="AI1450">
            <v>8.076923077</v>
          </cell>
        </row>
        <row r="1451">
          <cell r="C1451" t="str">
            <v>1.295.2</v>
          </cell>
          <cell r="D1451" t="str">
            <v>Проектные работы ПД/ПД, РД</v>
          </cell>
          <cell r="E1451" t="str">
            <v>051-1005104</v>
          </cell>
          <cell r="F1451" t="str">
            <v/>
          </cell>
          <cell r="G1451" t="str">
            <v/>
          </cell>
          <cell r="H1451" t="str">
            <v/>
          </cell>
          <cell r="I1451">
            <v>0</v>
          </cell>
          <cell r="J1451">
            <v>0</v>
          </cell>
          <cell r="K1451">
            <v>2.2999999999999998</v>
          </cell>
          <cell r="L1451">
            <v>2.2999999999999998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0.2</v>
          </cell>
          <cell r="Z1451">
            <v>2.5</v>
          </cell>
          <cell r="AA1451">
            <v>2.5</v>
          </cell>
          <cell r="AB1451">
            <v>0</v>
          </cell>
          <cell r="AC1451">
            <v>0</v>
          </cell>
          <cell r="AD1451">
            <v>0.2</v>
          </cell>
          <cell r="AE1451">
            <v>0.2</v>
          </cell>
          <cell r="AF1451">
            <v>0</v>
          </cell>
          <cell r="AG1451">
            <v>0</v>
          </cell>
          <cell r="AH1451">
            <v>0</v>
          </cell>
          <cell r="AI1451">
            <v>8</v>
          </cell>
        </row>
        <row r="1452">
          <cell r="C1452" t="str">
            <v>1.295.3</v>
          </cell>
          <cell r="D1452" t="str">
            <v>Услуги Заказчика</v>
          </cell>
          <cell r="E1452" t="str">
            <v>051-1005104</v>
          </cell>
          <cell r="F1452" t="str">
            <v/>
          </cell>
          <cell r="G1452" t="str">
            <v/>
          </cell>
          <cell r="H1452" t="str">
            <v/>
          </cell>
          <cell r="I1452">
            <v>0</v>
          </cell>
          <cell r="J1452">
            <v>0</v>
          </cell>
          <cell r="K1452">
            <v>0.09</v>
          </cell>
          <cell r="L1452">
            <v>0.09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0.01</v>
          </cell>
          <cell r="Z1452">
            <v>0.1</v>
          </cell>
          <cell r="AA1452">
            <v>0.1</v>
          </cell>
          <cell r="AB1452">
            <v>0</v>
          </cell>
          <cell r="AC1452">
            <v>0</v>
          </cell>
          <cell r="AD1452">
            <v>0.01</v>
          </cell>
          <cell r="AE1452">
            <v>0.01</v>
          </cell>
          <cell r="AF1452">
            <v>0</v>
          </cell>
          <cell r="AG1452">
            <v>0</v>
          </cell>
          <cell r="AH1452">
            <v>0</v>
          </cell>
          <cell r="AI1452">
            <v>10</v>
          </cell>
        </row>
        <row r="1453">
          <cell r="C1453" t="str">
            <v>1.296</v>
          </cell>
          <cell r="D1453" t="str">
            <v>Техническое перевооружение ГРС Усошки</v>
          </cell>
          <cell r="E1453" t="str">
            <v>051-1005105</v>
          </cell>
          <cell r="F1453" t="str">
            <v/>
          </cell>
          <cell r="G1453" t="str">
            <v/>
          </cell>
          <cell r="H1453" t="str">
            <v>Транспорт газа</v>
          </cell>
          <cell r="I1453">
            <v>0</v>
          </cell>
          <cell r="J1453">
            <v>0</v>
          </cell>
          <cell r="K1453">
            <v>2.39</v>
          </cell>
          <cell r="L1453">
            <v>2.39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0.21</v>
          </cell>
          <cell r="Z1453">
            <v>1.82</v>
          </cell>
          <cell r="AA1453">
            <v>1.82</v>
          </cell>
          <cell r="AB1453">
            <v>0</v>
          </cell>
          <cell r="AC1453">
            <v>0</v>
          </cell>
          <cell r="AD1453">
            <v>0.21</v>
          </cell>
          <cell r="AE1453">
            <v>0.21</v>
          </cell>
          <cell r="AF1453">
            <v>0</v>
          </cell>
          <cell r="AG1453">
            <v>0</v>
          </cell>
          <cell r="AH1453">
            <v>0</v>
          </cell>
          <cell r="AI1453">
            <v>11.538461538</v>
          </cell>
        </row>
        <row r="1454">
          <cell r="C1454" t="str">
            <v>1.296.1</v>
          </cell>
          <cell r="D1454" t="str">
            <v>Прочие, всего</v>
          </cell>
          <cell r="E1454" t="str">
            <v>051-1005105</v>
          </cell>
          <cell r="F1454" t="str">
            <v/>
          </cell>
          <cell r="G1454" t="str">
            <v/>
          </cell>
          <cell r="H1454" t="str">
            <v/>
          </cell>
          <cell r="I1454">
            <v>0</v>
          </cell>
          <cell r="J1454">
            <v>0</v>
          </cell>
          <cell r="K1454">
            <v>2.39</v>
          </cell>
          <cell r="L1454">
            <v>2.39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0.21</v>
          </cell>
          <cell r="Z1454">
            <v>1.82</v>
          </cell>
          <cell r="AA1454">
            <v>1.82</v>
          </cell>
          <cell r="AB1454">
            <v>0</v>
          </cell>
          <cell r="AC1454">
            <v>0</v>
          </cell>
          <cell r="AD1454">
            <v>0.21</v>
          </cell>
          <cell r="AE1454">
            <v>0.21</v>
          </cell>
          <cell r="AF1454">
            <v>0</v>
          </cell>
          <cell r="AG1454">
            <v>0</v>
          </cell>
          <cell r="AH1454">
            <v>0</v>
          </cell>
          <cell r="AI1454">
            <v>11.538461538</v>
          </cell>
        </row>
        <row r="1455">
          <cell r="C1455" t="str">
            <v>1.296.2</v>
          </cell>
          <cell r="D1455" t="str">
            <v>Проектные работы ПД/ПД, РД</v>
          </cell>
          <cell r="E1455" t="str">
            <v>051-1005105</v>
          </cell>
          <cell r="F1455" t="str">
            <v/>
          </cell>
          <cell r="G1455" t="str">
            <v/>
          </cell>
          <cell r="H1455" t="str">
            <v/>
          </cell>
          <cell r="I1455">
            <v>0</v>
          </cell>
          <cell r="J1455">
            <v>0</v>
          </cell>
          <cell r="K1455">
            <v>2.2999999999999998</v>
          </cell>
          <cell r="L1455">
            <v>2.2999999999999998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0.2</v>
          </cell>
          <cell r="Z1455">
            <v>1.75</v>
          </cell>
          <cell r="AA1455">
            <v>1.75</v>
          </cell>
          <cell r="AB1455">
            <v>0</v>
          </cell>
          <cell r="AC1455">
            <v>0</v>
          </cell>
          <cell r="AD1455">
            <v>0.2</v>
          </cell>
          <cell r="AE1455">
            <v>0.2</v>
          </cell>
          <cell r="AF1455">
            <v>0</v>
          </cell>
          <cell r="AG1455">
            <v>0</v>
          </cell>
          <cell r="AH1455">
            <v>0</v>
          </cell>
          <cell r="AI1455">
            <v>11.428571429</v>
          </cell>
        </row>
        <row r="1456">
          <cell r="C1456" t="str">
            <v>1.296.3</v>
          </cell>
          <cell r="D1456" t="str">
            <v>Услуги Заказчика</v>
          </cell>
          <cell r="E1456" t="str">
            <v>051-1005105</v>
          </cell>
          <cell r="F1456" t="str">
            <v/>
          </cell>
          <cell r="G1456" t="str">
            <v/>
          </cell>
          <cell r="H1456" t="str">
            <v/>
          </cell>
          <cell r="I1456">
            <v>0</v>
          </cell>
          <cell r="J1456">
            <v>0</v>
          </cell>
          <cell r="K1456">
            <v>0.09</v>
          </cell>
          <cell r="L1456">
            <v>0.09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0.01</v>
          </cell>
          <cell r="Z1456">
            <v>7.0000000000000007E-2</v>
          </cell>
          <cell r="AA1456">
            <v>7.0000000000000007E-2</v>
          </cell>
          <cell r="AB1456">
            <v>0</v>
          </cell>
          <cell r="AC1456">
            <v>0</v>
          </cell>
          <cell r="AD1456">
            <v>0.01</v>
          </cell>
          <cell r="AE1456">
            <v>0.01</v>
          </cell>
          <cell r="AF1456">
            <v>0</v>
          </cell>
          <cell r="AG1456">
            <v>0</v>
          </cell>
          <cell r="AH1456">
            <v>0</v>
          </cell>
          <cell r="AI1456">
            <v>14.285714285999999</v>
          </cell>
        </row>
        <row r="1457">
          <cell r="C1457" t="str">
            <v>1.297</v>
          </cell>
          <cell r="D1457" t="str">
            <v>Техническое перевооружение ГРС Средний Икорец</v>
          </cell>
          <cell r="E1457" t="str">
            <v>051-1005109</v>
          </cell>
          <cell r="F1457" t="str">
            <v/>
          </cell>
          <cell r="G1457" t="str">
            <v/>
          </cell>
          <cell r="H1457" t="str">
            <v>Транспорт газа</v>
          </cell>
          <cell r="I1457">
            <v>0</v>
          </cell>
          <cell r="J1457">
            <v>0</v>
          </cell>
          <cell r="K1457">
            <v>2.59</v>
          </cell>
          <cell r="L1457">
            <v>2.59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0.21</v>
          </cell>
          <cell r="AA1457">
            <v>0.21</v>
          </cell>
          <cell r="AB1457">
            <v>0</v>
          </cell>
          <cell r="AC1457">
            <v>0</v>
          </cell>
          <cell r="AD1457">
            <v>0</v>
          </cell>
          <cell r="AE1457">
            <v>0</v>
          </cell>
          <cell r="AF1457">
            <v>0</v>
          </cell>
          <cell r="AG1457">
            <v>0</v>
          </cell>
          <cell r="AH1457">
            <v>0</v>
          </cell>
          <cell r="AI1457">
            <v>0</v>
          </cell>
        </row>
        <row r="1458">
          <cell r="C1458" t="str">
            <v>1.297.1</v>
          </cell>
          <cell r="D1458" t="str">
            <v>Прочие, всего</v>
          </cell>
          <cell r="E1458" t="str">
            <v>051-1005109</v>
          </cell>
          <cell r="F1458" t="str">
            <v/>
          </cell>
          <cell r="G1458" t="str">
            <v/>
          </cell>
          <cell r="H1458" t="str">
            <v/>
          </cell>
          <cell r="I1458">
            <v>0</v>
          </cell>
          <cell r="J1458">
            <v>0</v>
          </cell>
          <cell r="K1458">
            <v>2.59</v>
          </cell>
          <cell r="L1458">
            <v>2.59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0.21</v>
          </cell>
          <cell r="AA1458">
            <v>0.21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</row>
        <row r="1459">
          <cell r="C1459" t="str">
            <v>1.297.2</v>
          </cell>
          <cell r="D1459" t="str">
            <v>Проектные работы ПД/ПД, РД</v>
          </cell>
          <cell r="E1459" t="str">
            <v>051-1005109</v>
          </cell>
          <cell r="F1459" t="str">
            <v/>
          </cell>
          <cell r="G1459" t="str">
            <v/>
          </cell>
          <cell r="H1459" t="str">
            <v/>
          </cell>
          <cell r="I1459">
            <v>0</v>
          </cell>
          <cell r="J1459">
            <v>0</v>
          </cell>
          <cell r="K1459">
            <v>2.5</v>
          </cell>
          <cell r="L1459">
            <v>2.5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0.2</v>
          </cell>
          <cell r="AA1459">
            <v>0.2</v>
          </cell>
          <cell r="AB1459">
            <v>0</v>
          </cell>
          <cell r="AC1459">
            <v>0</v>
          </cell>
          <cell r="AD1459">
            <v>0</v>
          </cell>
          <cell r="AE1459">
            <v>0</v>
          </cell>
          <cell r="AF1459">
            <v>0</v>
          </cell>
          <cell r="AG1459">
            <v>0</v>
          </cell>
          <cell r="AH1459">
            <v>0</v>
          </cell>
          <cell r="AI1459">
            <v>0</v>
          </cell>
        </row>
        <row r="1460">
          <cell r="C1460" t="str">
            <v>1.297.3</v>
          </cell>
          <cell r="D1460" t="str">
            <v>Услуги Заказчика</v>
          </cell>
          <cell r="E1460" t="str">
            <v>051-1005109</v>
          </cell>
          <cell r="F1460" t="str">
            <v/>
          </cell>
          <cell r="G1460" t="str">
            <v/>
          </cell>
          <cell r="H1460" t="str">
            <v/>
          </cell>
          <cell r="I1460">
            <v>0</v>
          </cell>
          <cell r="J1460">
            <v>0</v>
          </cell>
          <cell r="K1460">
            <v>0.09</v>
          </cell>
          <cell r="L1460">
            <v>0.09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0.01</v>
          </cell>
          <cell r="AA1460">
            <v>0.01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</row>
        <row r="1461">
          <cell r="C1461" t="str">
            <v>1.298</v>
          </cell>
          <cell r="D1461" t="str">
            <v>Техническое перевооружение ГРС Тульская</v>
          </cell>
          <cell r="E1461" t="str">
            <v>051-1005115</v>
          </cell>
          <cell r="F1461" t="str">
            <v/>
          </cell>
          <cell r="G1461" t="str">
            <v/>
          </cell>
          <cell r="H1461" t="str">
            <v>Транспорт газа</v>
          </cell>
          <cell r="I1461">
            <v>0</v>
          </cell>
          <cell r="J1461">
            <v>0</v>
          </cell>
          <cell r="K1461">
            <v>2.59</v>
          </cell>
          <cell r="L1461">
            <v>2.59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0.21</v>
          </cell>
          <cell r="AA1461">
            <v>0.21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  <cell r="AI1461">
            <v>0</v>
          </cell>
        </row>
        <row r="1462">
          <cell r="C1462" t="str">
            <v>1.298.1</v>
          </cell>
          <cell r="D1462" t="str">
            <v>Прочие, всего</v>
          </cell>
          <cell r="E1462" t="str">
            <v>051-1005115</v>
          </cell>
          <cell r="F1462" t="str">
            <v/>
          </cell>
          <cell r="G1462" t="str">
            <v/>
          </cell>
          <cell r="H1462" t="str">
            <v/>
          </cell>
          <cell r="I1462">
            <v>0</v>
          </cell>
          <cell r="J1462">
            <v>0</v>
          </cell>
          <cell r="K1462">
            <v>2.59</v>
          </cell>
          <cell r="L1462">
            <v>2.59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0.21</v>
          </cell>
          <cell r="AA1462">
            <v>0.21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  <cell r="AF1462">
            <v>0</v>
          </cell>
          <cell r="AG1462">
            <v>0</v>
          </cell>
          <cell r="AH1462">
            <v>0</v>
          </cell>
          <cell r="AI1462">
            <v>0</v>
          </cell>
        </row>
        <row r="1463">
          <cell r="C1463" t="str">
            <v>1.298.2</v>
          </cell>
          <cell r="D1463" t="str">
            <v>Проектные работы ПД/ПД, РД</v>
          </cell>
          <cell r="E1463" t="str">
            <v>051-1005115</v>
          </cell>
          <cell r="F1463" t="str">
            <v/>
          </cell>
          <cell r="G1463" t="str">
            <v/>
          </cell>
          <cell r="H1463" t="str">
            <v/>
          </cell>
          <cell r="I1463">
            <v>0</v>
          </cell>
          <cell r="J1463">
            <v>0</v>
          </cell>
          <cell r="K1463">
            <v>2.5</v>
          </cell>
          <cell r="L1463">
            <v>2.5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0.2</v>
          </cell>
          <cell r="AA1463">
            <v>0.2</v>
          </cell>
          <cell r="AB1463">
            <v>0</v>
          </cell>
          <cell r="AC1463">
            <v>0</v>
          </cell>
          <cell r="AD1463">
            <v>0</v>
          </cell>
          <cell r="AE1463">
            <v>0</v>
          </cell>
          <cell r="AF1463">
            <v>0</v>
          </cell>
          <cell r="AG1463">
            <v>0</v>
          </cell>
          <cell r="AH1463">
            <v>0</v>
          </cell>
          <cell r="AI1463">
            <v>0</v>
          </cell>
        </row>
        <row r="1464">
          <cell r="C1464" t="str">
            <v>1.298.3</v>
          </cell>
          <cell r="D1464" t="str">
            <v>Услуги Заказчика</v>
          </cell>
          <cell r="E1464" t="str">
            <v>051-1005115</v>
          </cell>
          <cell r="F1464" t="str">
            <v/>
          </cell>
          <cell r="G1464" t="str">
            <v/>
          </cell>
          <cell r="H1464" t="str">
            <v/>
          </cell>
          <cell r="I1464">
            <v>0</v>
          </cell>
          <cell r="J1464">
            <v>0</v>
          </cell>
          <cell r="K1464">
            <v>0.09</v>
          </cell>
          <cell r="L1464">
            <v>0.09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0.01</v>
          </cell>
          <cell r="AA1464">
            <v>0.01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</row>
        <row r="1465">
          <cell r="C1465" t="str">
            <v>1.299</v>
          </cell>
          <cell r="D1465" t="str">
            <v>Дооснащение ИТСО ГРС Камчатского ЛПУ МГ, Приморского ЛПУ МГ и Сахалинского ЛПУ МГ</v>
          </cell>
          <cell r="E1465" t="str">
            <v>051-1005130</v>
          </cell>
          <cell r="F1465" t="str">
            <v/>
          </cell>
          <cell r="G1465" t="str">
            <v/>
          </cell>
          <cell r="H1465" t="str">
            <v>Прочие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0.13</v>
          </cell>
          <cell r="AA1465">
            <v>0.13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</row>
        <row r="1466">
          <cell r="C1466" t="str">
            <v>1.299.1</v>
          </cell>
          <cell r="D1466" t="str">
            <v>Прочие, всего</v>
          </cell>
          <cell r="E1466" t="str">
            <v>051-1005130</v>
          </cell>
          <cell r="F1466" t="str">
            <v/>
          </cell>
          <cell r="G1466" t="str">
            <v/>
          </cell>
          <cell r="H1466" t="str">
            <v/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0.13</v>
          </cell>
          <cell r="AA1466">
            <v>0.13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</row>
        <row r="1467">
          <cell r="C1467" t="str">
            <v>1.299.2</v>
          </cell>
          <cell r="D1467" t="str">
            <v>Услуги Заказчика</v>
          </cell>
          <cell r="E1467" t="str">
            <v>051-1005130</v>
          </cell>
          <cell r="F1467" t="str">
            <v/>
          </cell>
          <cell r="G1467" t="str">
            <v/>
          </cell>
          <cell r="H1467" t="str">
            <v/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0.13</v>
          </cell>
          <cell r="AA1467">
            <v>0.13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</row>
        <row r="1468">
          <cell r="C1468" t="str">
            <v>1.300</v>
          </cell>
          <cell r="D1468" t="str">
            <v>Дооснащение ИТСО КС Томского ЛПУ МГ и Юргинского ЛПУ МГ</v>
          </cell>
          <cell r="E1468" t="str">
            <v>051-1005131</v>
          </cell>
          <cell r="F1468" t="str">
            <v/>
          </cell>
          <cell r="G1468" t="str">
            <v/>
          </cell>
          <cell r="H1468" t="str">
            <v>Прочие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3.4884337900000002</v>
          </cell>
          <cell r="Z1468">
            <v>36</v>
          </cell>
          <cell r="AA1468">
            <v>36</v>
          </cell>
          <cell r="AB1468">
            <v>0</v>
          </cell>
          <cell r="AC1468">
            <v>0</v>
          </cell>
          <cell r="AD1468">
            <v>3.4884337900000002</v>
          </cell>
          <cell r="AE1468">
            <v>3.4884337900000002</v>
          </cell>
          <cell r="AF1468">
            <v>0</v>
          </cell>
          <cell r="AG1468">
            <v>0</v>
          </cell>
          <cell r="AH1468">
            <v>0</v>
          </cell>
          <cell r="AI1468">
            <v>9.6900938609999994</v>
          </cell>
        </row>
        <row r="1469">
          <cell r="C1469" t="str">
            <v>1.300.1</v>
          </cell>
          <cell r="D1469" t="str">
            <v>Прочие, всего</v>
          </cell>
          <cell r="E1469" t="str">
            <v>051-1005131</v>
          </cell>
          <cell r="F1469" t="str">
            <v/>
          </cell>
          <cell r="G1469" t="str">
            <v/>
          </cell>
          <cell r="H1469" t="str">
            <v/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3.4884337900000002</v>
          </cell>
          <cell r="Z1469">
            <v>36</v>
          </cell>
          <cell r="AA1469">
            <v>36</v>
          </cell>
          <cell r="AB1469">
            <v>0</v>
          </cell>
          <cell r="AC1469">
            <v>0</v>
          </cell>
          <cell r="AD1469">
            <v>3.4884337900000002</v>
          </cell>
          <cell r="AE1469">
            <v>3.4884337900000002</v>
          </cell>
          <cell r="AF1469">
            <v>0</v>
          </cell>
          <cell r="AG1469">
            <v>0</v>
          </cell>
          <cell r="AH1469">
            <v>0</v>
          </cell>
          <cell r="AI1469">
            <v>9.6900938609999994</v>
          </cell>
        </row>
        <row r="1470">
          <cell r="C1470" t="str">
            <v>1.300.2</v>
          </cell>
          <cell r="D1470" t="str">
            <v>Проектные работы ПД/ПД, РД</v>
          </cell>
          <cell r="E1470" t="str">
            <v>051-1005131</v>
          </cell>
          <cell r="F1470" t="str">
            <v/>
          </cell>
          <cell r="G1470" t="str">
            <v/>
          </cell>
          <cell r="H1470" t="str">
            <v/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32.510000009999999</v>
          </cell>
          <cell r="AA1470">
            <v>32.510000009999999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  <cell r="AI1470">
            <v>0</v>
          </cell>
        </row>
        <row r="1471">
          <cell r="C1471" t="str">
            <v>1.300.3</v>
          </cell>
          <cell r="D1471" t="str">
            <v>Экспертиза (ПИР)</v>
          </cell>
          <cell r="E1471" t="str">
            <v>051-1005131</v>
          </cell>
          <cell r="F1471" t="str">
            <v/>
          </cell>
          <cell r="G1471" t="str">
            <v/>
          </cell>
          <cell r="H1471" t="str">
            <v/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1.8184338</v>
          </cell>
          <cell r="Z1471">
            <v>1.82</v>
          </cell>
          <cell r="AA1471">
            <v>1.82</v>
          </cell>
          <cell r="AB1471">
            <v>0</v>
          </cell>
          <cell r="AC1471">
            <v>0</v>
          </cell>
          <cell r="AD1471">
            <v>1.8184338</v>
          </cell>
          <cell r="AE1471">
            <v>1.8184338</v>
          </cell>
          <cell r="AF1471">
            <v>0</v>
          </cell>
          <cell r="AG1471">
            <v>0</v>
          </cell>
          <cell r="AH1471">
            <v>0</v>
          </cell>
          <cell r="AI1471">
            <v>99.913945054999999</v>
          </cell>
        </row>
        <row r="1472">
          <cell r="C1472" t="str">
            <v>1.300.4</v>
          </cell>
          <cell r="D1472" t="str">
            <v>Услуги Заказчика</v>
          </cell>
          <cell r="E1472" t="str">
            <v>051-1005131</v>
          </cell>
          <cell r="F1472" t="str">
            <v/>
          </cell>
          <cell r="G1472" t="str">
            <v/>
          </cell>
          <cell r="H1472" t="str">
            <v/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1.66999999</v>
          </cell>
          <cell r="Z1472">
            <v>1.66999999</v>
          </cell>
          <cell r="AA1472">
            <v>1.66999999</v>
          </cell>
          <cell r="AB1472">
            <v>0</v>
          </cell>
          <cell r="AC1472">
            <v>0</v>
          </cell>
          <cell r="AD1472">
            <v>1.66999999</v>
          </cell>
          <cell r="AE1472">
            <v>1.66999999</v>
          </cell>
          <cell r="AF1472">
            <v>0</v>
          </cell>
          <cell r="AG1472">
            <v>0</v>
          </cell>
          <cell r="AH1472">
            <v>0</v>
          </cell>
          <cell r="AI1472">
            <v>100</v>
          </cell>
        </row>
        <row r="1473">
          <cell r="C1473" t="str">
            <v>1.301</v>
          </cell>
          <cell r="D1473" t="str">
            <v>Дооснащение ИТСО КС Барабинского ЛПУ МГ и Омского ЛПУ МГ</v>
          </cell>
          <cell r="E1473" t="str">
            <v>051-1005132</v>
          </cell>
          <cell r="F1473" t="str">
            <v/>
          </cell>
          <cell r="G1473" t="str">
            <v/>
          </cell>
          <cell r="H1473" t="str">
            <v>Прочие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2.4392973699999998</v>
          </cell>
          <cell r="Z1473">
            <v>2.4300000000000002</v>
          </cell>
          <cell r="AA1473">
            <v>2.4300000000000002</v>
          </cell>
          <cell r="AB1473">
            <v>0</v>
          </cell>
          <cell r="AC1473">
            <v>0</v>
          </cell>
          <cell r="AD1473">
            <v>2.4384337899999999</v>
          </cell>
          <cell r="AE1473">
            <v>2.4384337899999999</v>
          </cell>
          <cell r="AF1473">
            <v>0</v>
          </cell>
          <cell r="AG1473">
            <v>0</v>
          </cell>
          <cell r="AH1473">
            <v>0</v>
          </cell>
          <cell r="AI1473">
            <v>100.347069547</v>
          </cell>
        </row>
        <row r="1474">
          <cell r="C1474" t="str">
            <v>1.301.1</v>
          </cell>
          <cell r="D1474" t="str">
            <v>Прочие, всего</v>
          </cell>
          <cell r="E1474" t="str">
            <v>051-1005132</v>
          </cell>
          <cell r="F1474" t="str">
            <v/>
          </cell>
          <cell r="G1474" t="str">
            <v/>
          </cell>
          <cell r="H1474" t="str">
            <v/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2.4392973699999998</v>
          </cell>
          <cell r="Z1474">
            <v>2.4300000000000002</v>
          </cell>
          <cell r="AA1474">
            <v>2.4300000000000002</v>
          </cell>
          <cell r="AB1474">
            <v>0</v>
          </cell>
          <cell r="AC1474">
            <v>0</v>
          </cell>
          <cell r="AD1474">
            <v>2.4384337899999999</v>
          </cell>
          <cell r="AE1474">
            <v>2.4384337899999999</v>
          </cell>
          <cell r="AF1474">
            <v>0</v>
          </cell>
          <cell r="AG1474">
            <v>0</v>
          </cell>
          <cell r="AH1474">
            <v>0</v>
          </cell>
          <cell r="AI1474">
            <v>100.347069547</v>
          </cell>
        </row>
        <row r="1475">
          <cell r="C1475" t="str">
            <v>1.301.2</v>
          </cell>
          <cell r="D1475" t="str">
            <v>Экспертиза (ПИР)</v>
          </cell>
          <cell r="E1475" t="str">
            <v>051-1005132</v>
          </cell>
          <cell r="F1475" t="str">
            <v/>
          </cell>
          <cell r="G1475" t="str">
            <v/>
          </cell>
          <cell r="H1475" t="str">
            <v/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1.8184338</v>
          </cell>
          <cell r="Z1475">
            <v>1.81</v>
          </cell>
          <cell r="AA1475">
            <v>1.81</v>
          </cell>
          <cell r="AB1475">
            <v>0</v>
          </cell>
          <cell r="AC1475">
            <v>0</v>
          </cell>
          <cell r="AD1475">
            <v>1.8184338</v>
          </cell>
          <cell r="AE1475">
            <v>1.8184338</v>
          </cell>
          <cell r="AF1475">
            <v>0</v>
          </cell>
          <cell r="AG1475">
            <v>0</v>
          </cell>
          <cell r="AH1475">
            <v>0</v>
          </cell>
          <cell r="AI1475">
            <v>100.46595580100001</v>
          </cell>
        </row>
        <row r="1476">
          <cell r="C1476" t="str">
            <v>1.301.3</v>
          </cell>
          <cell r="D1476" t="str">
            <v>Услуги Заказчика</v>
          </cell>
          <cell r="E1476" t="str">
            <v>051-1005132</v>
          </cell>
          <cell r="F1476" t="str">
            <v/>
          </cell>
          <cell r="G1476" t="str">
            <v/>
          </cell>
          <cell r="H1476" t="str">
            <v/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0.62086357000000003</v>
          </cell>
          <cell r="Z1476">
            <v>0.62</v>
          </cell>
          <cell r="AA1476">
            <v>0.62</v>
          </cell>
          <cell r="AB1476">
            <v>0</v>
          </cell>
          <cell r="AC1476">
            <v>0</v>
          </cell>
          <cell r="AD1476">
            <v>0.61999998999999995</v>
          </cell>
          <cell r="AE1476">
            <v>0.61999998999999995</v>
          </cell>
          <cell r="AF1476">
            <v>0</v>
          </cell>
          <cell r="AG1476">
            <v>0</v>
          </cell>
          <cell r="AH1476">
            <v>0</v>
          </cell>
          <cell r="AI1476">
            <v>99.999998387000005</v>
          </cell>
        </row>
        <row r="1477">
          <cell r="C1477" t="str">
            <v>1.302</v>
          </cell>
          <cell r="D1477" t="str">
            <v>"Обустройство Южно-Киринского месторождения" (2 этап) в составе стройки "Обустройство Южно-Киринского месторождения"</v>
          </cell>
          <cell r="E1477" t="str">
            <v>051-1005149</v>
          </cell>
          <cell r="F1477" t="str">
            <v/>
          </cell>
          <cell r="G1477" t="str">
            <v/>
          </cell>
          <cell r="H1477" t="str">
            <v>Добыча газа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23.73235025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0</v>
          </cell>
          <cell r="AF1477">
            <v>0</v>
          </cell>
          <cell r="AG1477">
            <v>0</v>
          </cell>
          <cell r="AH1477">
            <v>0</v>
          </cell>
          <cell r="AI1477">
            <v>0</v>
          </cell>
        </row>
        <row r="1478">
          <cell r="C1478" t="str">
            <v>1.302.1</v>
          </cell>
          <cell r="D1478" t="str">
            <v>Прочие, всего</v>
          </cell>
          <cell r="E1478" t="str">
            <v>051-1005149</v>
          </cell>
          <cell r="F1478" t="str">
            <v/>
          </cell>
          <cell r="G1478" t="str">
            <v/>
          </cell>
          <cell r="H1478" t="str">
            <v/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23.73235025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0</v>
          </cell>
          <cell r="AF1478">
            <v>0</v>
          </cell>
          <cell r="AG1478">
            <v>0</v>
          </cell>
          <cell r="AH1478">
            <v>0</v>
          </cell>
          <cell r="AI1478">
            <v>0</v>
          </cell>
        </row>
        <row r="1479">
          <cell r="C1479" t="str">
            <v>1.302.2</v>
          </cell>
          <cell r="D1479" t="str">
            <v>Проектные работы ПД/ПД, РД</v>
          </cell>
          <cell r="E1479" t="str">
            <v>051-1005149</v>
          </cell>
          <cell r="F1479" t="str">
            <v/>
          </cell>
          <cell r="G1479" t="str">
            <v/>
          </cell>
          <cell r="H1479" t="str">
            <v/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23.4176833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  <cell r="AI1479">
            <v>0</v>
          </cell>
        </row>
        <row r="1480">
          <cell r="C1480" t="str">
            <v>1.302.3</v>
          </cell>
          <cell r="D1480" t="str">
            <v>Услуги Заказчика</v>
          </cell>
          <cell r="E1480" t="str">
            <v>051-1005149</v>
          </cell>
          <cell r="F1480" t="str">
            <v/>
          </cell>
          <cell r="G1480" t="str">
            <v/>
          </cell>
          <cell r="H1480" t="str">
            <v/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0.31466695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0</v>
          </cell>
          <cell r="AF1480">
            <v>0</v>
          </cell>
          <cell r="AG1480">
            <v>0</v>
          </cell>
          <cell r="AH1480">
            <v>0</v>
          </cell>
          <cell r="AI1480">
            <v>0</v>
          </cell>
        </row>
        <row r="1481">
          <cell r="C1481" t="str">
            <v>1.303</v>
          </cell>
          <cell r="D1481" t="str">
            <v>Техническое перевооружение ГРС Красноселовка</v>
          </cell>
          <cell r="E1481" t="str">
            <v>051-1005151</v>
          </cell>
          <cell r="F1481" t="str">
            <v/>
          </cell>
          <cell r="G1481" t="str">
            <v/>
          </cell>
          <cell r="H1481" t="str">
            <v>Транспорт газа</v>
          </cell>
          <cell r="I1481">
            <v>0</v>
          </cell>
          <cell r="J1481">
            <v>0</v>
          </cell>
          <cell r="K1481">
            <v>2.39</v>
          </cell>
          <cell r="L1481">
            <v>2.39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0.21</v>
          </cell>
          <cell r="Z1481">
            <v>2.6</v>
          </cell>
          <cell r="AA1481">
            <v>2.6</v>
          </cell>
          <cell r="AB1481">
            <v>0</v>
          </cell>
          <cell r="AC1481">
            <v>0</v>
          </cell>
          <cell r="AD1481">
            <v>0.21</v>
          </cell>
          <cell r="AE1481">
            <v>0.21</v>
          </cell>
          <cell r="AF1481">
            <v>0</v>
          </cell>
          <cell r="AG1481">
            <v>0</v>
          </cell>
          <cell r="AH1481">
            <v>0</v>
          </cell>
          <cell r="AI1481">
            <v>8.076923077</v>
          </cell>
        </row>
        <row r="1482">
          <cell r="C1482" t="str">
            <v>1.303.1</v>
          </cell>
          <cell r="D1482" t="str">
            <v>Прочие, всего</v>
          </cell>
          <cell r="E1482" t="str">
            <v>051-1005151</v>
          </cell>
          <cell r="F1482" t="str">
            <v/>
          </cell>
          <cell r="G1482" t="str">
            <v/>
          </cell>
          <cell r="H1482" t="str">
            <v/>
          </cell>
          <cell r="I1482">
            <v>0</v>
          </cell>
          <cell r="J1482">
            <v>0</v>
          </cell>
          <cell r="K1482">
            <v>2.39</v>
          </cell>
          <cell r="L1482">
            <v>2.39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0.21</v>
          </cell>
          <cell r="Z1482">
            <v>2.6</v>
          </cell>
          <cell r="AA1482">
            <v>2.6</v>
          </cell>
          <cell r="AB1482">
            <v>0</v>
          </cell>
          <cell r="AC1482">
            <v>0</v>
          </cell>
          <cell r="AD1482">
            <v>0.21</v>
          </cell>
          <cell r="AE1482">
            <v>0.21</v>
          </cell>
          <cell r="AF1482">
            <v>0</v>
          </cell>
          <cell r="AG1482">
            <v>0</v>
          </cell>
          <cell r="AH1482">
            <v>0</v>
          </cell>
          <cell r="AI1482">
            <v>8.076923077</v>
          </cell>
        </row>
        <row r="1483">
          <cell r="C1483" t="str">
            <v>1.303.2</v>
          </cell>
          <cell r="D1483" t="str">
            <v>Проектные работы ПД/ПД, РД</v>
          </cell>
          <cell r="E1483" t="str">
            <v>051-1005151</v>
          </cell>
          <cell r="F1483" t="str">
            <v/>
          </cell>
          <cell r="G1483" t="str">
            <v/>
          </cell>
          <cell r="H1483" t="str">
            <v/>
          </cell>
          <cell r="I1483">
            <v>0</v>
          </cell>
          <cell r="J1483">
            <v>0</v>
          </cell>
          <cell r="K1483">
            <v>2.2999999999999998</v>
          </cell>
          <cell r="L1483">
            <v>2.2999999999999998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0.2</v>
          </cell>
          <cell r="Z1483">
            <v>2.5</v>
          </cell>
          <cell r="AA1483">
            <v>2.5</v>
          </cell>
          <cell r="AB1483">
            <v>0</v>
          </cell>
          <cell r="AC1483">
            <v>0</v>
          </cell>
          <cell r="AD1483">
            <v>0.2</v>
          </cell>
          <cell r="AE1483">
            <v>0.2</v>
          </cell>
          <cell r="AF1483">
            <v>0</v>
          </cell>
          <cell r="AG1483">
            <v>0</v>
          </cell>
          <cell r="AH1483">
            <v>0</v>
          </cell>
          <cell r="AI1483">
            <v>8</v>
          </cell>
        </row>
        <row r="1484">
          <cell r="C1484" t="str">
            <v>1.303.3</v>
          </cell>
          <cell r="D1484" t="str">
            <v>Услуги Заказчика</v>
          </cell>
          <cell r="E1484" t="str">
            <v>051-1005151</v>
          </cell>
          <cell r="F1484" t="str">
            <v/>
          </cell>
          <cell r="G1484" t="str">
            <v/>
          </cell>
          <cell r="H1484" t="str">
            <v/>
          </cell>
          <cell r="I1484">
            <v>0</v>
          </cell>
          <cell r="J1484">
            <v>0</v>
          </cell>
          <cell r="K1484">
            <v>0.09</v>
          </cell>
          <cell r="L1484">
            <v>0.09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0.01</v>
          </cell>
          <cell r="Z1484">
            <v>0.1</v>
          </cell>
          <cell r="AA1484">
            <v>0.1</v>
          </cell>
          <cell r="AB1484">
            <v>0</v>
          </cell>
          <cell r="AC1484">
            <v>0</v>
          </cell>
          <cell r="AD1484">
            <v>0.01</v>
          </cell>
          <cell r="AE1484">
            <v>0.01</v>
          </cell>
          <cell r="AF1484">
            <v>0</v>
          </cell>
          <cell r="AG1484">
            <v>0</v>
          </cell>
          <cell r="AH1484">
            <v>0</v>
          </cell>
          <cell r="AI1484">
            <v>10</v>
          </cell>
        </row>
        <row r="1485">
          <cell r="C1485" t="str">
            <v>1.304</v>
          </cell>
          <cell r="D1485" t="str">
            <v>Техническое перевооружение ГРС Поворино-1</v>
          </cell>
          <cell r="E1485" t="str">
            <v>051-1005152</v>
          </cell>
          <cell r="F1485" t="str">
            <v/>
          </cell>
          <cell r="G1485" t="str">
            <v/>
          </cell>
          <cell r="H1485" t="str">
            <v>Транспорт газа</v>
          </cell>
          <cell r="I1485">
            <v>0</v>
          </cell>
          <cell r="J1485">
            <v>0</v>
          </cell>
          <cell r="K1485">
            <v>2.59</v>
          </cell>
          <cell r="L1485">
            <v>2.59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0.21</v>
          </cell>
          <cell r="AA1485">
            <v>0.21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</row>
        <row r="1486">
          <cell r="C1486" t="str">
            <v>1.304.1</v>
          </cell>
          <cell r="D1486" t="str">
            <v>Прочие, всего</v>
          </cell>
          <cell r="E1486" t="str">
            <v>051-1005152</v>
          </cell>
          <cell r="F1486" t="str">
            <v/>
          </cell>
          <cell r="G1486" t="str">
            <v/>
          </cell>
          <cell r="H1486" t="str">
            <v/>
          </cell>
          <cell r="I1486">
            <v>0</v>
          </cell>
          <cell r="J1486">
            <v>0</v>
          </cell>
          <cell r="K1486">
            <v>2.59</v>
          </cell>
          <cell r="L1486">
            <v>2.59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0.21</v>
          </cell>
          <cell r="AA1486">
            <v>0.21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</row>
        <row r="1487">
          <cell r="C1487" t="str">
            <v>1.304.2</v>
          </cell>
          <cell r="D1487" t="str">
            <v>Проектные работы ПД/ПД, РД</v>
          </cell>
          <cell r="E1487" t="str">
            <v>051-1005152</v>
          </cell>
          <cell r="F1487" t="str">
            <v/>
          </cell>
          <cell r="G1487" t="str">
            <v/>
          </cell>
          <cell r="H1487" t="str">
            <v/>
          </cell>
          <cell r="I1487">
            <v>0</v>
          </cell>
          <cell r="J1487">
            <v>0</v>
          </cell>
          <cell r="K1487">
            <v>2.5</v>
          </cell>
          <cell r="L1487">
            <v>2.5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0.2</v>
          </cell>
          <cell r="AA1487">
            <v>0.2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0</v>
          </cell>
          <cell r="AG1487">
            <v>0</v>
          </cell>
          <cell r="AH1487">
            <v>0</v>
          </cell>
          <cell r="AI1487">
            <v>0</v>
          </cell>
        </row>
        <row r="1488">
          <cell r="C1488" t="str">
            <v>1.304.3</v>
          </cell>
          <cell r="D1488" t="str">
            <v>Услуги Заказчика</v>
          </cell>
          <cell r="E1488" t="str">
            <v>051-1005152</v>
          </cell>
          <cell r="F1488" t="str">
            <v/>
          </cell>
          <cell r="G1488" t="str">
            <v/>
          </cell>
          <cell r="H1488" t="str">
            <v/>
          </cell>
          <cell r="I1488">
            <v>0</v>
          </cell>
          <cell r="J1488">
            <v>0</v>
          </cell>
          <cell r="K1488">
            <v>0.09</v>
          </cell>
          <cell r="L1488">
            <v>0.09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0</v>
          </cell>
          <cell r="Z1488">
            <v>0.01</v>
          </cell>
          <cell r="AA1488">
            <v>0.01</v>
          </cell>
          <cell r="AB1488">
            <v>0</v>
          </cell>
          <cell r="AC1488">
            <v>0</v>
          </cell>
          <cell r="AD1488">
            <v>0</v>
          </cell>
          <cell r="AE1488">
            <v>0</v>
          </cell>
          <cell r="AF1488">
            <v>0</v>
          </cell>
          <cell r="AG1488">
            <v>0</v>
          </cell>
          <cell r="AH1488">
            <v>0</v>
          </cell>
          <cell r="AI1488">
            <v>0</v>
          </cell>
        </row>
        <row r="1489">
          <cell r="C1489" t="str">
            <v>1.305</v>
          </cell>
          <cell r="D1489" t="str">
            <v>Техническое перевооружение ГРС Богучар</v>
          </cell>
          <cell r="E1489" t="str">
            <v>051-1005153</v>
          </cell>
          <cell r="F1489" t="str">
            <v/>
          </cell>
          <cell r="G1489" t="str">
            <v/>
          </cell>
          <cell r="H1489" t="str">
            <v>Транспорт газа</v>
          </cell>
          <cell r="I1489">
            <v>0</v>
          </cell>
          <cell r="J1489">
            <v>0</v>
          </cell>
          <cell r="K1489">
            <v>2.59</v>
          </cell>
          <cell r="L1489">
            <v>2.59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0</v>
          </cell>
          <cell r="Z1489">
            <v>0.21</v>
          </cell>
          <cell r="AA1489">
            <v>0.21</v>
          </cell>
          <cell r="AB1489">
            <v>0</v>
          </cell>
          <cell r="AC1489">
            <v>0</v>
          </cell>
          <cell r="AD1489">
            <v>0</v>
          </cell>
          <cell r="AE1489">
            <v>0</v>
          </cell>
          <cell r="AF1489">
            <v>0</v>
          </cell>
          <cell r="AG1489">
            <v>0</v>
          </cell>
          <cell r="AH1489">
            <v>0</v>
          </cell>
          <cell r="AI1489">
            <v>0</v>
          </cell>
        </row>
        <row r="1490">
          <cell r="C1490" t="str">
            <v>1.305.1</v>
          </cell>
          <cell r="D1490" t="str">
            <v>Прочие, всего</v>
          </cell>
          <cell r="E1490" t="str">
            <v>051-1005153</v>
          </cell>
          <cell r="F1490" t="str">
            <v/>
          </cell>
          <cell r="G1490" t="str">
            <v/>
          </cell>
          <cell r="H1490" t="str">
            <v/>
          </cell>
          <cell r="I1490">
            <v>0</v>
          </cell>
          <cell r="J1490">
            <v>0</v>
          </cell>
          <cell r="K1490">
            <v>2.59</v>
          </cell>
          <cell r="L1490">
            <v>2.59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0</v>
          </cell>
          <cell r="Z1490">
            <v>0.21</v>
          </cell>
          <cell r="AA1490">
            <v>0.21</v>
          </cell>
          <cell r="AB1490">
            <v>0</v>
          </cell>
          <cell r="AC1490">
            <v>0</v>
          </cell>
          <cell r="AD1490">
            <v>0</v>
          </cell>
          <cell r="AE1490">
            <v>0</v>
          </cell>
          <cell r="AF1490">
            <v>0</v>
          </cell>
          <cell r="AG1490">
            <v>0</v>
          </cell>
          <cell r="AH1490">
            <v>0</v>
          </cell>
          <cell r="AI1490">
            <v>0</v>
          </cell>
        </row>
        <row r="1491">
          <cell r="C1491" t="str">
            <v>1.305.2</v>
          </cell>
          <cell r="D1491" t="str">
            <v>Проектные работы ПД/ПД, РД</v>
          </cell>
          <cell r="E1491" t="str">
            <v>051-1005153</v>
          </cell>
          <cell r="F1491" t="str">
            <v/>
          </cell>
          <cell r="G1491" t="str">
            <v/>
          </cell>
          <cell r="H1491" t="str">
            <v/>
          </cell>
          <cell r="I1491">
            <v>0</v>
          </cell>
          <cell r="J1491">
            <v>0</v>
          </cell>
          <cell r="K1491">
            <v>2.5</v>
          </cell>
          <cell r="L1491">
            <v>2.5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  <cell r="Z1491">
            <v>0.2</v>
          </cell>
          <cell r="AA1491">
            <v>0.2</v>
          </cell>
          <cell r="AB1491">
            <v>0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  <cell r="AG1491">
            <v>0</v>
          </cell>
          <cell r="AH1491">
            <v>0</v>
          </cell>
          <cell r="AI1491">
            <v>0</v>
          </cell>
        </row>
        <row r="1492">
          <cell r="C1492" t="str">
            <v>1.305.3</v>
          </cell>
          <cell r="D1492" t="str">
            <v>Услуги Заказчика</v>
          </cell>
          <cell r="E1492" t="str">
            <v>051-1005153</v>
          </cell>
          <cell r="F1492" t="str">
            <v/>
          </cell>
          <cell r="G1492" t="str">
            <v/>
          </cell>
          <cell r="H1492" t="str">
            <v/>
          </cell>
          <cell r="I1492">
            <v>0</v>
          </cell>
          <cell r="J1492">
            <v>0</v>
          </cell>
          <cell r="K1492">
            <v>0.09</v>
          </cell>
          <cell r="L1492">
            <v>0.09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>
            <v>0.01</v>
          </cell>
          <cell r="AA1492">
            <v>0.01</v>
          </cell>
          <cell r="AB1492">
            <v>0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  <cell r="AI1492">
            <v>0</v>
          </cell>
        </row>
        <row r="1493">
          <cell r="C1493" t="str">
            <v>1.306</v>
          </cell>
          <cell r="D1493" t="str">
            <v>Техническое перевооружение ГРС Цветники</v>
          </cell>
          <cell r="E1493" t="str">
            <v>051-1005155</v>
          </cell>
          <cell r="F1493" t="str">
            <v/>
          </cell>
          <cell r="G1493" t="str">
            <v/>
          </cell>
          <cell r="H1493" t="str">
            <v>Транспорт газа</v>
          </cell>
          <cell r="I1493">
            <v>0</v>
          </cell>
          <cell r="J1493">
            <v>0</v>
          </cell>
          <cell r="K1493">
            <v>2.39</v>
          </cell>
          <cell r="L1493">
            <v>2.39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0.21</v>
          </cell>
          <cell r="Z1493">
            <v>1.82</v>
          </cell>
          <cell r="AA1493">
            <v>1.82</v>
          </cell>
          <cell r="AB1493">
            <v>0</v>
          </cell>
          <cell r="AC1493">
            <v>0</v>
          </cell>
          <cell r="AD1493">
            <v>0.21</v>
          </cell>
          <cell r="AE1493">
            <v>0.21</v>
          </cell>
          <cell r="AF1493">
            <v>0</v>
          </cell>
          <cell r="AG1493">
            <v>0</v>
          </cell>
          <cell r="AH1493">
            <v>0</v>
          </cell>
          <cell r="AI1493">
            <v>11.538461538</v>
          </cell>
        </row>
        <row r="1494">
          <cell r="C1494" t="str">
            <v>1.306.1</v>
          </cell>
          <cell r="D1494" t="str">
            <v>Прочие, всего</v>
          </cell>
          <cell r="E1494" t="str">
            <v>051-1005155</v>
          </cell>
          <cell r="F1494" t="str">
            <v/>
          </cell>
          <cell r="G1494" t="str">
            <v/>
          </cell>
          <cell r="H1494" t="str">
            <v/>
          </cell>
          <cell r="I1494">
            <v>0</v>
          </cell>
          <cell r="J1494">
            <v>0</v>
          </cell>
          <cell r="K1494">
            <v>2.39</v>
          </cell>
          <cell r="L1494">
            <v>2.39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0.21</v>
          </cell>
          <cell r="Z1494">
            <v>1.82</v>
          </cell>
          <cell r="AA1494">
            <v>1.82</v>
          </cell>
          <cell r="AB1494">
            <v>0</v>
          </cell>
          <cell r="AC1494">
            <v>0</v>
          </cell>
          <cell r="AD1494">
            <v>0.21</v>
          </cell>
          <cell r="AE1494">
            <v>0.21</v>
          </cell>
          <cell r="AF1494">
            <v>0</v>
          </cell>
          <cell r="AG1494">
            <v>0</v>
          </cell>
          <cell r="AH1494">
            <v>0</v>
          </cell>
          <cell r="AI1494">
            <v>11.538461538</v>
          </cell>
        </row>
        <row r="1495">
          <cell r="C1495" t="str">
            <v>1.306.2</v>
          </cell>
          <cell r="D1495" t="str">
            <v>Проектные работы ПД/ПД, РД</v>
          </cell>
          <cell r="E1495" t="str">
            <v>051-1005155</v>
          </cell>
          <cell r="F1495" t="str">
            <v/>
          </cell>
          <cell r="G1495" t="str">
            <v/>
          </cell>
          <cell r="H1495" t="str">
            <v/>
          </cell>
          <cell r="I1495">
            <v>0</v>
          </cell>
          <cell r="J1495">
            <v>0</v>
          </cell>
          <cell r="K1495">
            <v>2.2999999999999998</v>
          </cell>
          <cell r="L1495">
            <v>2.2999999999999998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0.2</v>
          </cell>
          <cell r="Z1495">
            <v>1.75</v>
          </cell>
          <cell r="AA1495">
            <v>1.75</v>
          </cell>
          <cell r="AB1495">
            <v>0</v>
          </cell>
          <cell r="AC1495">
            <v>0</v>
          </cell>
          <cell r="AD1495">
            <v>0.2</v>
          </cell>
          <cell r="AE1495">
            <v>0.2</v>
          </cell>
          <cell r="AF1495">
            <v>0</v>
          </cell>
          <cell r="AG1495">
            <v>0</v>
          </cell>
          <cell r="AH1495">
            <v>0</v>
          </cell>
          <cell r="AI1495">
            <v>11.428571429</v>
          </cell>
        </row>
        <row r="1496">
          <cell r="C1496" t="str">
            <v>1.306.3</v>
          </cell>
          <cell r="D1496" t="str">
            <v>Услуги Заказчика</v>
          </cell>
          <cell r="E1496" t="str">
            <v>051-1005155</v>
          </cell>
          <cell r="F1496" t="str">
            <v/>
          </cell>
          <cell r="G1496" t="str">
            <v/>
          </cell>
          <cell r="H1496" t="str">
            <v/>
          </cell>
          <cell r="I1496">
            <v>0</v>
          </cell>
          <cell r="J1496">
            <v>0</v>
          </cell>
          <cell r="K1496">
            <v>0.09</v>
          </cell>
          <cell r="L1496">
            <v>0.09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0.01</v>
          </cell>
          <cell r="Z1496">
            <v>7.0000000000000007E-2</v>
          </cell>
          <cell r="AA1496">
            <v>7.0000000000000007E-2</v>
          </cell>
          <cell r="AB1496">
            <v>0</v>
          </cell>
          <cell r="AC1496">
            <v>0</v>
          </cell>
          <cell r="AD1496">
            <v>0.01</v>
          </cell>
          <cell r="AE1496">
            <v>0.01</v>
          </cell>
          <cell r="AF1496">
            <v>0</v>
          </cell>
          <cell r="AG1496">
            <v>0</v>
          </cell>
          <cell r="AH1496">
            <v>0</v>
          </cell>
          <cell r="AI1496">
            <v>14.285714285999999</v>
          </cell>
        </row>
        <row r="1497">
          <cell r="C1497" t="str">
            <v>1.307</v>
          </cell>
          <cell r="D1497" t="str">
            <v>Техническое перевооружение ГРС Шацк</v>
          </cell>
          <cell r="E1497" t="str">
            <v>051-1005159</v>
          </cell>
          <cell r="F1497" t="str">
            <v/>
          </cell>
          <cell r="G1497" t="str">
            <v/>
          </cell>
          <cell r="H1497" t="str">
            <v>Транспорт газа</v>
          </cell>
          <cell r="I1497">
            <v>0</v>
          </cell>
          <cell r="J1497">
            <v>0</v>
          </cell>
          <cell r="K1497">
            <v>2.39</v>
          </cell>
          <cell r="L1497">
            <v>2.39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0.21</v>
          </cell>
          <cell r="Z1497">
            <v>2.6</v>
          </cell>
          <cell r="AA1497">
            <v>2.6</v>
          </cell>
          <cell r="AB1497">
            <v>0</v>
          </cell>
          <cell r="AC1497">
            <v>0</v>
          </cell>
          <cell r="AD1497">
            <v>0.21</v>
          </cell>
          <cell r="AE1497">
            <v>0.21</v>
          </cell>
          <cell r="AF1497">
            <v>0</v>
          </cell>
          <cell r="AG1497">
            <v>0</v>
          </cell>
          <cell r="AH1497">
            <v>0</v>
          </cell>
          <cell r="AI1497">
            <v>8.076923077</v>
          </cell>
        </row>
        <row r="1498">
          <cell r="C1498" t="str">
            <v>1.307.1</v>
          </cell>
          <cell r="D1498" t="str">
            <v>Прочие, всего</v>
          </cell>
          <cell r="E1498" t="str">
            <v>051-1005159</v>
          </cell>
          <cell r="F1498" t="str">
            <v/>
          </cell>
          <cell r="G1498" t="str">
            <v/>
          </cell>
          <cell r="H1498" t="str">
            <v/>
          </cell>
          <cell r="I1498">
            <v>0</v>
          </cell>
          <cell r="J1498">
            <v>0</v>
          </cell>
          <cell r="K1498">
            <v>2.39</v>
          </cell>
          <cell r="L1498">
            <v>2.39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0.21</v>
          </cell>
          <cell r="Z1498">
            <v>2.6</v>
          </cell>
          <cell r="AA1498">
            <v>2.6</v>
          </cell>
          <cell r="AB1498">
            <v>0</v>
          </cell>
          <cell r="AC1498">
            <v>0</v>
          </cell>
          <cell r="AD1498">
            <v>0.21</v>
          </cell>
          <cell r="AE1498">
            <v>0.21</v>
          </cell>
          <cell r="AF1498">
            <v>0</v>
          </cell>
          <cell r="AG1498">
            <v>0</v>
          </cell>
          <cell r="AH1498">
            <v>0</v>
          </cell>
          <cell r="AI1498">
            <v>8.076923077</v>
          </cell>
        </row>
        <row r="1499">
          <cell r="C1499" t="str">
            <v>1.307.2</v>
          </cell>
          <cell r="D1499" t="str">
            <v>Проектные работы ПД/ПД, РД</v>
          </cell>
          <cell r="E1499" t="str">
            <v>051-1005159</v>
          </cell>
          <cell r="F1499" t="str">
            <v/>
          </cell>
          <cell r="G1499" t="str">
            <v/>
          </cell>
          <cell r="H1499" t="str">
            <v/>
          </cell>
          <cell r="I1499">
            <v>0</v>
          </cell>
          <cell r="J1499">
            <v>0</v>
          </cell>
          <cell r="K1499">
            <v>2.2999999999999998</v>
          </cell>
          <cell r="L1499">
            <v>2.2999999999999998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0.2</v>
          </cell>
          <cell r="Z1499">
            <v>2.5</v>
          </cell>
          <cell r="AA1499">
            <v>2.5</v>
          </cell>
          <cell r="AB1499">
            <v>0</v>
          </cell>
          <cell r="AC1499">
            <v>0</v>
          </cell>
          <cell r="AD1499">
            <v>0.2</v>
          </cell>
          <cell r="AE1499">
            <v>0.2</v>
          </cell>
          <cell r="AF1499">
            <v>0</v>
          </cell>
          <cell r="AG1499">
            <v>0</v>
          </cell>
          <cell r="AH1499">
            <v>0</v>
          </cell>
          <cell r="AI1499">
            <v>8</v>
          </cell>
        </row>
        <row r="1500">
          <cell r="C1500" t="str">
            <v>1.307.3</v>
          </cell>
          <cell r="D1500" t="str">
            <v>Услуги Заказчика</v>
          </cell>
          <cell r="E1500" t="str">
            <v>051-1005159</v>
          </cell>
          <cell r="F1500" t="str">
            <v/>
          </cell>
          <cell r="G1500" t="str">
            <v/>
          </cell>
          <cell r="H1500" t="str">
            <v/>
          </cell>
          <cell r="I1500">
            <v>0</v>
          </cell>
          <cell r="J1500">
            <v>0</v>
          </cell>
          <cell r="K1500">
            <v>0.09</v>
          </cell>
          <cell r="L1500">
            <v>0.09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0.01</v>
          </cell>
          <cell r="Z1500">
            <v>0.1</v>
          </cell>
          <cell r="AA1500">
            <v>0.1</v>
          </cell>
          <cell r="AB1500">
            <v>0</v>
          </cell>
          <cell r="AC1500">
            <v>0</v>
          </cell>
          <cell r="AD1500">
            <v>0.01</v>
          </cell>
          <cell r="AE1500">
            <v>0.01</v>
          </cell>
          <cell r="AF1500">
            <v>0</v>
          </cell>
          <cell r="AG1500">
            <v>0</v>
          </cell>
          <cell r="AH1500">
            <v>0</v>
          </cell>
          <cell r="AI1500">
            <v>10</v>
          </cell>
        </row>
        <row r="1501">
          <cell r="C1501" t="str">
            <v>1.308</v>
          </cell>
          <cell r="D1501" t="str">
            <v>Техническое перевооружение ГРС КС-3 Тума</v>
          </cell>
          <cell r="E1501" t="str">
            <v>051-1005163</v>
          </cell>
          <cell r="F1501" t="str">
            <v/>
          </cell>
          <cell r="G1501" t="str">
            <v/>
          </cell>
          <cell r="H1501" t="str">
            <v>Транспорт газа</v>
          </cell>
          <cell r="I1501">
            <v>0</v>
          </cell>
          <cell r="J1501">
            <v>0</v>
          </cell>
          <cell r="K1501">
            <v>2.39</v>
          </cell>
          <cell r="L1501">
            <v>2.39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0.21</v>
          </cell>
          <cell r="Z1501">
            <v>2.6</v>
          </cell>
          <cell r="AA1501">
            <v>2.6</v>
          </cell>
          <cell r="AB1501">
            <v>0</v>
          </cell>
          <cell r="AC1501">
            <v>0</v>
          </cell>
          <cell r="AD1501">
            <v>0.21</v>
          </cell>
          <cell r="AE1501">
            <v>0.21</v>
          </cell>
          <cell r="AF1501">
            <v>0</v>
          </cell>
          <cell r="AG1501">
            <v>0</v>
          </cell>
          <cell r="AH1501">
            <v>0</v>
          </cell>
          <cell r="AI1501">
            <v>8.076923077</v>
          </cell>
        </row>
        <row r="1502">
          <cell r="C1502" t="str">
            <v>1.308.1</v>
          </cell>
          <cell r="D1502" t="str">
            <v>Прочие, всего</v>
          </cell>
          <cell r="E1502" t="str">
            <v>051-1005163</v>
          </cell>
          <cell r="F1502" t="str">
            <v/>
          </cell>
          <cell r="G1502" t="str">
            <v/>
          </cell>
          <cell r="H1502" t="str">
            <v/>
          </cell>
          <cell r="I1502">
            <v>0</v>
          </cell>
          <cell r="J1502">
            <v>0</v>
          </cell>
          <cell r="K1502">
            <v>2.39</v>
          </cell>
          <cell r="L1502">
            <v>2.39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0.21</v>
          </cell>
          <cell r="Z1502">
            <v>2.6</v>
          </cell>
          <cell r="AA1502">
            <v>2.6</v>
          </cell>
          <cell r="AB1502">
            <v>0</v>
          </cell>
          <cell r="AC1502">
            <v>0</v>
          </cell>
          <cell r="AD1502">
            <v>0.21</v>
          </cell>
          <cell r="AE1502">
            <v>0.21</v>
          </cell>
          <cell r="AF1502">
            <v>0</v>
          </cell>
          <cell r="AG1502">
            <v>0</v>
          </cell>
          <cell r="AH1502">
            <v>0</v>
          </cell>
          <cell r="AI1502">
            <v>8.076923077</v>
          </cell>
        </row>
        <row r="1503">
          <cell r="C1503" t="str">
            <v>1.308.2</v>
          </cell>
          <cell r="D1503" t="str">
            <v>Проектные работы ПД/ПД, РД</v>
          </cell>
          <cell r="E1503" t="str">
            <v>051-1005163</v>
          </cell>
          <cell r="F1503" t="str">
            <v/>
          </cell>
          <cell r="G1503" t="str">
            <v/>
          </cell>
          <cell r="H1503" t="str">
            <v/>
          </cell>
          <cell r="I1503">
            <v>0</v>
          </cell>
          <cell r="J1503">
            <v>0</v>
          </cell>
          <cell r="K1503">
            <v>2.2999999999999998</v>
          </cell>
          <cell r="L1503">
            <v>2.2999999999999998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0.2</v>
          </cell>
          <cell r="Z1503">
            <v>2.5</v>
          </cell>
          <cell r="AA1503">
            <v>2.5</v>
          </cell>
          <cell r="AB1503">
            <v>0</v>
          </cell>
          <cell r="AC1503">
            <v>0</v>
          </cell>
          <cell r="AD1503">
            <v>0.2</v>
          </cell>
          <cell r="AE1503">
            <v>0.2</v>
          </cell>
          <cell r="AF1503">
            <v>0</v>
          </cell>
          <cell r="AG1503">
            <v>0</v>
          </cell>
          <cell r="AH1503">
            <v>0</v>
          </cell>
          <cell r="AI1503">
            <v>8</v>
          </cell>
        </row>
        <row r="1504">
          <cell r="C1504" t="str">
            <v>1.308.3</v>
          </cell>
          <cell r="D1504" t="str">
            <v>Услуги Заказчика</v>
          </cell>
          <cell r="E1504" t="str">
            <v>051-1005163</v>
          </cell>
          <cell r="F1504" t="str">
            <v/>
          </cell>
          <cell r="G1504" t="str">
            <v/>
          </cell>
          <cell r="H1504" t="str">
            <v/>
          </cell>
          <cell r="I1504">
            <v>0</v>
          </cell>
          <cell r="J1504">
            <v>0</v>
          </cell>
          <cell r="K1504">
            <v>0.09</v>
          </cell>
          <cell r="L1504">
            <v>0.09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0.01</v>
          </cell>
          <cell r="Z1504">
            <v>0.1</v>
          </cell>
          <cell r="AA1504">
            <v>0.1</v>
          </cell>
          <cell r="AB1504">
            <v>0</v>
          </cell>
          <cell r="AC1504">
            <v>0</v>
          </cell>
          <cell r="AD1504">
            <v>0.01</v>
          </cell>
          <cell r="AE1504">
            <v>0.01</v>
          </cell>
          <cell r="AF1504">
            <v>0</v>
          </cell>
          <cell r="AG1504">
            <v>0</v>
          </cell>
          <cell r="AH1504">
            <v>0</v>
          </cell>
          <cell r="AI1504">
            <v>10</v>
          </cell>
        </row>
        <row r="1505">
          <cell r="C1505" t="str">
            <v>1.309</v>
          </cell>
          <cell r="D1505" t="str">
            <v>Техническое перевооружение ГРС Рыбное</v>
          </cell>
          <cell r="E1505" t="str">
            <v>051-1005165</v>
          </cell>
          <cell r="F1505" t="str">
            <v/>
          </cell>
          <cell r="G1505" t="str">
            <v/>
          </cell>
          <cell r="H1505" t="str">
            <v>Транспорт газа</v>
          </cell>
          <cell r="I1505">
            <v>0</v>
          </cell>
          <cell r="J1505">
            <v>0</v>
          </cell>
          <cell r="K1505">
            <v>2.39</v>
          </cell>
          <cell r="L1505">
            <v>2.39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0.21</v>
          </cell>
          <cell r="Z1505">
            <v>2.6</v>
          </cell>
          <cell r="AA1505">
            <v>2.6</v>
          </cell>
          <cell r="AB1505">
            <v>0</v>
          </cell>
          <cell r="AC1505">
            <v>0</v>
          </cell>
          <cell r="AD1505">
            <v>0.21</v>
          </cell>
          <cell r="AE1505">
            <v>0.21</v>
          </cell>
          <cell r="AF1505">
            <v>0</v>
          </cell>
          <cell r="AG1505">
            <v>0</v>
          </cell>
          <cell r="AH1505">
            <v>0</v>
          </cell>
          <cell r="AI1505">
            <v>8.076923077</v>
          </cell>
        </row>
        <row r="1506">
          <cell r="C1506" t="str">
            <v>1.309.1</v>
          </cell>
          <cell r="D1506" t="str">
            <v>Прочие, всего</v>
          </cell>
          <cell r="E1506" t="str">
            <v>051-1005165</v>
          </cell>
          <cell r="F1506" t="str">
            <v/>
          </cell>
          <cell r="G1506" t="str">
            <v/>
          </cell>
          <cell r="H1506" t="str">
            <v/>
          </cell>
          <cell r="I1506">
            <v>0</v>
          </cell>
          <cell r="J1506">
            <v>0</v>
          </cell>
          <cell r="K1506">
            <v>2.39</v>
          </cell>
          <cell r="L1506">
            <v>2.39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0.21</v>
          </cell>
          <cell r="Z1506">
            <v>2.6</v>
          </cell>
          <cell r="AA1506">
            <v>2.6</v>
          </cell>
          <cell r="AB1506">
            <v>0</v>
          </cell>
          <cell r="AC1506">
            <v>0</v>
          </cell>
          <cell r="AD1506">
            <v>0.21</v>
          </cell>
          <cell r="AE1506">
            <v>0.21</v>
          </cell>
          <cell r="AF1506">
            <v>0</v>
          </cell>
          <cell r="AG1506">
            <v>0</v>
          </cell>
          <cell r="AH1506">
            <v>0</v>
          </cell>
          <cell r="AI1506">
            <v>8.076923077</v>
          </cell>
        </row>
        <row r="1507">
          <cell r="C1507" t="str">
            <v>1.309.2</v>
          </cell>
          <cell r="D1507" t="str">
            <v>Проектные работы ПД/ПД, РД</v>
          </cell>
          <cell r="E1507" t="str">
            <v>051-1005165</v>
          </cell>
          <cell r="F1507" t="str">
            <v/>
          </cell>
          <cell r="G1507" t="str">
            <v/>
          </cell>
          <cell r="H1507" t="str">
            <v/>
          </cell>
          <cell r="I1507">
            <v>0</v>
          </cell>
          <cell r="J1507">
            <v>0</v>
          </cell>
          <cell r="K1507">
            <v>2.2999999999999998</v>
          </cell>
          <cell r="L1507">
            <v>2.2999999999999998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0.2</v>
          </cell>
          <cell r="Z1507">
            <v>2.5</v>
          </cell>
          <cell r="AA1507">
            <v>2.5</v>
          </cell>
          <cell r="AB1507">
            <v>0</v>
          </cell>
          <cell r="AC1507">
            <v>0</v>
          </cell>
          <cell r="AD1507">
            <v>0.2</v>
          </cell>
          <cell r="AE1507">
            <v>0.2</v>
          </cell>
          <cell r="AF1507">
            <v>0</v>
          </cell>
          <cell r="AG1507">
            <v>0</v>
          </cell>
          <cell r="AH1507">
            <v>0</v>
          </cell>
          <cell r="AI1507">
            <v>8</v>
          </cell>
        </row>
        <row r="1508">
          <cell r="C1508" t="str">
            <v>1.309.3</v>
          </cell>
          <cell r="D1508" t="str">
            <v>Услуги Заказчика</v>
          </cell>
          <cell r="E1508" t="str">
            <v>051-1005165</v>
          </cell>
          <cell r="F1508" t="str">
            <v/>
          </cell>
          <cell r="G1508" t="str">
            <v/>
          </cell>
          <cell r="H1508" t="str">
            <v/>
          </cell>
          <cell r="I1508">
            <v>0</v>
          </cell>
          <cell r="J1508">
            <v>0</v>
          </cell>
          <cell r="K1508">
            <v>0.09</v>
          </cell>
          <cell r="L1508">
            <v>0.09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0.01</v>
          </cell>
          <cell r="Z1508">
            <v>0.1</v>
          </cell>
          <cell r="AA1508">
            <v>0.1</v>
          </cell>
          <cell r="AB1508">
            <v>0</v>
          </cell>
          <cell r="AC1508">
            <v>0</v>
          </cell>
          <cell r="AD1508">
            <v>0.01</v>
          </cell>
          <cell r="AE1508">
            <v>0.01</v>
          </cell>
          <cell r="AF1508">
            <v>0</v>
          </cell>
          <cell r="AG1508">
            <v>0</v>
          </cell>
          <cell r="AH1508">
            <v>0</v>
          </cell>
          <cell r="AI1508">
            <v>10</v>
          </cell>
        </row>
        <row r="1509">
          <cell r="C1509" t="str">
            <v>1.310</v>
          </cell>
          <cell r="D1509" t="str">
            <v>Техническое перевооружение ГРС Прималка</v>
          </cell>
          <cell r="E1509" t="str">
            <v>051-1005171</v>
          </cell>
          <cell r="F1509" t="str">
            <v/>
          </cell>
          <cell r="G1509" t="str">
            <v/>
          </cell>
          <cell r="H1509" t="str">
            <v>Транспорт газа</v>
          </cell>
          <cell r="I1509">
            <v>0</v>
          </cell>
          <cell r="J1509">
            <v>0</v>
          </cell>
          <cell r="K1509">
            <v>2.39</v>
          </cell>
          <cell r="L1509">
            <v>2.39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0.21</v>
          </cell>
          <cell r="Z1509">
            <v>2.2799999999999998</v>
          </cell>
          <cell r="AA1509">
            <v>2.2799999999999998</v>
          </cell>
          <cell r="AB1509">
            <v>0</v>
          </cell>
          <cell r="AC1509">
            <v>0</v>
          </cell>
          <cell r="AD1509">
            <v>0.21</v>
          </cell>
          <cell r="AE1509">
            <v>0.21</v>
          </cell>
          <cell r="AF1509">
            <v>0</v>
          </cell>
          <cell r="AG1509">
            <v>0</v>
          </cell>
          <cell r="AH1509">
            <v>0</v>
          </cell>
          <cell r="AI1509">
            <v>9.2105263159999993</v>
          </cell>
        </row>
        <row r="1510">
          <cell r="C1510" t="str">
            <v>1.310.1</v>
          </cell>
          <cell r="D1510" t="str">
            <v>Прочие, всего</v>
          </cell>
          <cell r="E1510" t="str">
            <v>051-1005171</v>
          </cell>
          <cell r="F1510" t="str">
            <v/>
          </cell>
          <cell r="G1510" t="str">
            <v/>
          </cell>
          <cell r="H1510" t="str">
            <v/>
          </cell>
          <cell r="I1510">
            <v>0</v>
          </cell>
          <cell r="J1510">
            <v>0</v>
          </cell>
          <cell r="K1510">
            <v>2.39</v>
          </cell>
          <cell r="L1510">
            <v>2.39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0.21</v>
          </cell>
          <cell r="Z1510">
            <v>2.2799999999999998</v>
          </cell>
          <cell r="AA1510">
            <v>2.2799999999999998</v>
          </cell>
          <cell r="AB1510">
            <v>0</v>
          </cell>
          <cell r="AC1510">
            <v>0</v>
          </cell>
          <cell r="AD1510">
            <v>0.21</v>
          </cell>
          <cell r="AE1510">
            <v>0.21</v>
          </cell>
          <cell r="AF1510">
            <v>0</v>
          </cell>
          <cell r="AG1510">
            <v>0</v>
          </cell>
          <cell r="AH1510">
            <v>0</v>
          </cell>
          <cell r="AI1510">
            <v>9.2105263159999993</v>
          </cell>
        </row>
        <row r="1511">
          <cell r="C1511" t="str">
            <v>1.310.2</v>
          </cell>
          <cell r="D1511" t="str">
            <v>Проектные работы ПД/ПД, РД</v>
          </cell>
          <cell r="E1511" t="str">
            <v>051-1005171</v>
          </cell>
          <cell r="F1511" t="str">
            <v/>
          </cell>
          <cell r="G1511" t="str">
            <v/>
          </cell>
          <cell r="H1511" t="str">
            <v/>
          </cell>
          <cell r="I1511">
            <v>0</v>
          </cell>
          <cell r="J1511">
            <v>0</v>
          </cell>
          <cell r="K1511">
            <v>2.2999999999999998</v>
          </cell>
          <cell r="L1511">
            <v>2.2999999999999998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0.2</v>
          </cell>
          <cell r="Z1511">
            <v>2.19</v>
          </cell>
          <cell r="AA1511">
            <v>2.19</v>
          </cell>
          <cell r="AB1511">
            <v>0</v>
          </cell>
          <cell r="AC1511">
            <v>0</v>
          </cell>
          <cell r="AD1511">
            <v>0.2</v>
          </cell>
          <cell r="AE1511">
            <v>0.2</v>
          </cell>
          <cell r="AF1511">
            <v>0</v>
          </cell>
          <cell r="AG1511">
            <v>0</v>
          </cell>
          <cell r="AH1511">
            <v>0</v>
          </cell>
          <cell r="AI1511">
            <v>9.1324200910000002</v>
          </cell>
        </row>
        <row r="1512">
          <cell r="C1512" t="str">
            <v>1.310.3</v>
          </cell>
          <cell r="D1512" t="str">
            <v>Услуги Заказчика</v>
          </cell>
          <cell r="E1512" t="str">
            <v>051-1005171</v>
          </cell>
          <cell r="F1512" t="str">
            <v/>
          </cell>
          <cell r="G1512" t="str">
            <v/>
          </cell>
          <cell r="H1512" t="str">
            <v/>
          </cell>
          <cell r="I1512">
            <v>0</v>
          </cell>
          <cell r="J1512">
            <v>0</v>
          </cell>
          <cell r="K1512">
            <v>0.09</v>
          </cell>
          <cell r="L1512">
            <v>0.09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0.01</v>
          </cell>
          <cell r="Z1512">
            <v>0.09</v>
          </cell>
          <cell r="AA1512">
            <v>0.09</v>
          </cell>
          <cell r="AB1512">
            <v>0</v>
          </cell>
          <cell r="AC1512">
            <v>0</v>
          </cell>
          <cell r="AD1512">
            <v>0.01</v>
          </cell>
          <cell r="AE1512">
            <v>0.01</v>
          </cell>
          <cell r="AF1512">
            <v>0</v>
          </cell>
          <cell r="AG1512">
            <v>0</v>
          </cell>
          <cell r="AH1512">
            <v>0</v>
          </cell>
          <cell r="AI1512">
            <v>11.111111111</v>
          </cell>
        </row>
        <row r="1513">
          <cell r="C1513" t="str">
            <v>1.311</v>
          </cell>
          <cell r="D1513" t="str">
            <v>Техническое перевооружение ГРС Кочубеевское</v>
          </cell>
          <cell r="E1513" t="str">
            <v>051-1005173</v>
          </cell>
          <cell r="F1513" t="str">
            <v/>
          </cell>
          <cell r="G1513" t="str">
            <v/>
          </cell>
          <cell r="H1513" t="str">
            <v>Транспорт газа</v>
          </cell>
          <cell r="I1513">
            <v>0</v>
          </cell>
          <cell r="J1513">
            <v>0</v>
          </cell>
          <cell r="K1513">
            <v>2.39</v>
          </cell>
          <cell r="L1513">
            <v>2.39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0.21</v>
          </cell>
          <cell r="Z1513">
            <v>2.2799999999999998</v>
          </cell>
          <cell r="AA1513">
            <v>2.2799999999999998</v>
          </cell>
          <cell r="AB1513">
            <v>0</v>
          </cell>
          <cell r="AC1513">
            <v>0</v>
          </cell>
          <cell r="AD1513">
            <v>0.21</v>
          </cell>
          <cell r="AE1513">
            <v>0.21</v>
          </cell>
          <cell r="AF1513">
            <v>0</v>
          </cell>
          <cell r="AG1513">
            <v>0</v>
          </cell>
          <cell r="AH1513">
            <v>0</v>
          </cell>
          <cell r="AI1513">
            <v>9.2105263159999993</v>
          </cell>
        </row>
        <row r="1514">
          <cell r="C1514" t="str">
            <v>1.311.1</v>
          </cell>
          <cell r="D1514" t="str">
            <v>Прочие, всего</v>
          </cell>
          <cell r="E1514" t="str">
            <v>051-1005173</v>
          </cell>
          <cell r="F1514" t="str">
            <v/>
          </cell>
          <cell r="G1514" t="str">
            <v/>
          </cell>
          <cell r="H1514" t="str">
            <v/>
          </cell>
          <cell r="I1514">
            <v>0</v>
          </cell>
          <cell r="J1514">
            <v>0</v>
          </cell>
          <cell r="K1514">
            <v>2.39</v>
          </cell>
          <cell r="L1514">
            <v>2.39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0.21</v>
          </cell>
          <cell r="Z1514">
            <v>2.2799999999999998</v>
          </cell>
          <cell r="AA1514">
            <v>2.2799999999999998</v>
          </cell>
          <cell r="AB1514">
            <v>0</v>
          </cell>
          <cell r="AC1514">
            <v>0</v>
          </cell>
          <cell r="AD1514">
            <v>0.21</v>
          </cell>
          <cell r="AE1514">
            <v>0.21</v>
          </cell>
          <cell r="AF1514">
            <v>0</v>
          </cell>
          <cell r="AG1514">
            <v>0</v>
          </cell>
          <cell r="AH1514">
            <v>0</v>
          </cell>
          <cell r="AI1514">
            <v>9.2105263159999993</v>
          </cell>
        </row>
        <row r="1515">
          <cell r="C1515" t="str">
            <v>1.311.2</v>
          </cell>
          <cell r="D1515" t="str">
            <v>Проектные работы ПД/ПД, РД</v>
          </cell>
          <cell r="E1515" t="str">
            <v>051-1005173</v>
          </cell>
          <cell r="F1515" t="str">
            <v/>
          </cell>
          <cell r="G1515" t="str">
            <v/>
          </cell>
          <cell r="H1515" t="str">
            <v/>
          </cell>
          <cell r="I1515">
            <v>0</v>
          </cell>
          <cell r="J1515">
            <v>0</v>
          </cell>
          <cell r="K1515">
            <v>2.2999999999999998</v>
          </cell>
          <cell r="L1515">
            <v>2.2999999999999998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0.2</v>
          </cell>
          <cell r="Z1515">
            <v>2.19</v>
          </cell>
          <cell r="AA1515">
            <v>2.19</v>
          </cell>
          <cell r="AB1515">
            <v>0</v>
          </cell>
          <cell r="AC1515">
            <v>0</v>
          </cell>
          <cell r="AD1515">
            <v>0.2</v>
          </cell>
          <cell r="AE1515">
            <v>0.2</v>
          </cell>
          <cell r="AF1515">
            <v>0</v>
          </cell>
          <cell r="AG1515">
            <v>0</v>
          </cell>
          <cell r="AH1515">
            <v>0</v>
          </cell>
          <cell r="AI1515">
            <v>9.1324200910000002</v>
          </cell>
        </row>
        <row r="1516">
          <cell r="C1516" t="str">
            <v>1.311.3</v>
          </cell>
          <cell r="D1516" t="str">
            <v>Услуги Заказчика</v>
          </cell>
          <cell r="E1516" t="str">
            <v>051-1005173</v>
          </cell>
          <cell r="F1516" t="str">
            <v/>
          </cell>
          <cell r="G1516" t="str">
            <v/>
          </cell>
          <cell r="H1516" t="str">
            <v/>
          </cell>
          <cell r="I1516">
            <v>0</v>
          </cell>
          <cell r="J1516">
            <v>0</v>
          </cell>
          <cell r="K1516">
            <v>0.09</v>
          </cell>
          <cell r="L1516">
            <v>0.09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0.01</v>
          </cell>
          <cell r="Z1516">
            <v>0.09</v>
          </cell>
          <cell r="AA1516">
            <v>0.09</v>
          </cell>
          <cell r="AB1516">
            <v>0</v>
          </cell>
          <cell r="AC1516">
            <v>0</v>
          </cell>
          <cell r="AD1516">
            <v>0.01</v>
          </cell>
          <cell r="AE1516">
            <v>0.01</v>
          </cell>
          <cell r="AF1516">
            <v>0</v>
          </cell>
          <cell r="AG1516">
            <v>0</v>
          </cell>
          <cell r="AH1516">
            <v>0</v>
          </cell>
          <cell r="AI1516">
            <v>11.111111111</v>
          </cell>
        </row>
        <row r="1517">
          <cell r="C1517" t="str">
            <v>1.312</v>
          </cell>
          <cell r="D1517" t="str">
            <v>Техническое перевооружение ГРС Арзгир</v>
          </cell>
          <cell r="E1517" t="str">
            <v>051-1005175</v>
          </cell>
          <cell r="F1517" t="str">
            <v/>
          </cell>
          <cell r="G1517" t="str">
            <v/>
          </cell>
          <cell r="H1517" t="str">
            <v>Транспорт газа</v>
          </cell>
          <cell r="I1517">
            <v>0</v>
          </cell>
          <cell r="J1517">
            <v>0</v>
          </cell>
          <cell r="K1517">
            <v>2.59</v>
          </cell>
          <cell r="L1517">
            <v>2.59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0</v>
          </cell>
          <cell r="Z1517">
            <v>0.21</v>
          </cell>
          <cell r="AA1517">
            <v>0.21</v>
          </cell>
          <cell r="AB1517">
            <v>0</v>
          </cell>
          <cell r="AC1517">
            <v>0</v>
          </cell>
          <cell r="AD1517">
            <v>0</v>
          </cell>
          <cell r="AE1517">
            <v>0</v>
          </cell>
          <cell r="AF1517">
            <v>0</v>
          </cell>
          <cell r="AG1517">
            <v>0</v>
          </cell>
          <cell r="AH1517">
            <v>0</v>
          </cell>
          <cell r="AI1517">
            <v>0</v>
          </cell>
        </row>
        <row r="1518">
          <cell r="C1518" t="str">
            <v>1.312.1</v>
          </cell>
          <cell r="D1518" t="str">
            <v>Прочие, всего</v>
          </cell>
          <cell r="E1518" t="str">
            <v>051-1005175</v>
          </cell>
          <cell r="F1518" t="str">
            <v/>
          </cell>
          <cell r="G1518" t="str">
            <v/>
          </cell>
          <cell r="H1518" t="str">
            <v/>
          </cell>
          <cell r="I1518">
            <v>0</v>
          </cell>
          <cell r="J1518">
            <v>0</v>
          </cell>
          <cell r="K1518">
            <v>2.59</v>
          </cell>
          <cell r="L1518">
            <v>2.59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0.21</v>
          </cell>
          <cell r="AA1518">
            <v>0.21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</row>
        <row r="1519">
          <cell r="C1519" t="str">
            <v>1.312.2</v>
          </cell>
          <cell r="D1519" t="str">
            <v>Проектные работы ПД/ПД, РД</v>
          </cell>
          <cell r="E1519" t="str">
            <v>051-1005175</v>
          </cell>
          <cell r="F1519" t="str">
            <v/>
          </cell>
          <cell r="G1519" t="str">
            <v/>
          </cell>
          <cell r="H1519" t="str">
            <v/>
          </cell>
          <cell r="I1519">
            <v>0</v>
          </cell>
          <cell r="J1519">
            <v>0</v>
          </cell>
          <cell r="K1519">
            <v>2.5</v>
          </cell>
          <cell r="L1519">
            <v>2.5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0</v>
          </cell>
          <cell r="Z1519">
            <v>0.2</v>
          </cell>
          <cell r="AA1519">
            <v>0.2</v>
          </cell>
          <cell r="AB1519">
            <v>0</v>
          </cell>
          <cell r="AC1519">
            <v>0</v>
          </cell>
          <cell r="AD1519">
            <v>0</v>
          </cell>
          <cell r="AE1519">
            <v>0</v>
          </cell>
          <cell r="AF1519">
            <v>0</v>
          </cell>
          <cell r="AG1519">
            <v>0</v>
          </cell>
          <cell r="AH1519">
            <v>0</v>
          </cell>
          <cell r="AI1519">
            <v>0</v>
          </cell>
        </row>
        <row r="1520">
          <cell r="C1520" t="str">
            <v>1.312.3</v>
          </cell>
          <cell r="D1520" t="str">
            <v>Услуги Заказчика</v>
          </cell>
          <cell r="E1520" t="str">
            <v>051-1005175</v>
          </cell>
          <cell r="F1520" t="str">
            <v/>
          </cell>
          <cell r="G1520" t="str">
            <v/>
          </cell>
          <cell r="H1520" t="str">
            <v/>
          </cell>
          <cell r="I1520">
            <v>0</v>
          </cell>
          <cell r="J1520">
            <v>0</v>
          </cell>
          <cell r="K1520">
            <v>0.09</v>
          </cell>
          <cell r="L1520">
            <v>0.09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0.01</v>
          </cell>
          <cell r="AA1520">
            <v>0.01</v>
          </cell>
          <cell r="AB1520">
            <v>0</v>
          </cell>
          <cell r="AC1520">
            <v>0</v>
          </cell>
          <cell r="AD1520">
            <v>0</v>
          </cell>
          <cell r="AE1520">
            <v>0</v>
          </cell>
          <cell r="AF1520">
            <v>0</v>
          </cell>
          <cell r="AG1520">
            <v>0</v>
          </cell>
          <cell r="AH1520">
            <v>0</v>
          </cell>
          <cell r="AI1520">
            <v>0</v>
          </cell>
        </row>
        <row r="1521">
          <cell r="C1521" t="str">
            <v>1.313</v>
          </cell>
          <cell r="D1521" t="str">
            <v>Расширение и реконструкция системы энергоснабжения и водоснабжения объектов ГТЦ ПАО "Газпром"</v>
          </cell>
          <cell r="E1521" t="str">
            <v>051-1005180</v>
          </cell>
          <cell r="F1521" t="str">
            <v/>
          </cell>
          <cell r="G1521" t="str">
            <v/>
          </cell>
          <cell r="H1521" t="str">
            <v>Прочие</v>
          </cell>
          <cell r="I1521">
            <v>0</v>
          </cell>
          <cell r="J1521">
            <v>0</v>
          </cell>
          <cell r="K1521">
            <v>43.17</v>
          </cell>
          <cell r="L1521">
            <v>43.17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7.18</v>
          </cell>
          <cell r="AA1521">
            <v>7.18</v>
          </cell>
          <cell r="AB1521">
            <v>7.18</v>
          </cell>
          <cell r="AC1521">
            <v>0</v>
          </cell>
          <cell r="AD1521">
            <v>0</v>
          </cell>
          <cell r="AE1521">
            <v>0</v>
          </cell>
          <cell r="AF1521">
            <v>0</v>
          </cell>
          <cell r="AG1521">
            <v>0</v>
          </cell>
          <cell r="AH1521">
            <v>0</v>
          </cell>
          <cell r="AI1521">
            <v>0</v>
          </cell>
        </row>
        <row r="1522">
          <cell r="C1522" t="str">
            <v>1.313.1</v>
          </cell>
          <cell r="D1522" t="str">
            <v>Прочие, всего</v>
          </cell>
          <cell r="E1522" t="str">
            <v>051-1005180</v>
          </cell>
          <cell r="F1522" t="str">
            <v/>
          </cell>
          <cell r="G1522" t="str">
            <v/>
          </cell>
          <cell r="H1522" t="str">
            <v/>
          </cell>
          <cell r="I1522">
            <v>0</v>
          </cell>
          <cell r="J1522">
            <v>0</v>
          </cell>
          <cell r="K1522">
            <v>43.17</v>
          </cell>
          <cell r="L1522">
            <v>43.17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7.18</v>
          </cell>
          <cell r="AA1522">
            <v>7.18</v>
          </cell>
          <cell r="AB1522">
            <v>7.18</v>
          </cell>
          <cell r="AC1522">
            <v>0</v>
          </cell>
          <cell r="AD1522">
            <v>0</v>
          </cell>
          <cell r="AE1522">
            <v>0</v>
          </cell>
          <cell r="AF1522">
            <v>0</v>
          </cell>
          <cell r="AG1522">
            <v>0</v>
          </cell>
          <cell r="AH1522">
            <v>0</v>
          </cell>
          <cell r="AI1522">
            <v>0</v>
          </cell>
        </row>
        <row r="1523">
          <cell r="C1523" t="str">
            <v>1.313.2</v>
          </cell>
          <cell r="D1523" t="str">
            <v>Проектные работы ПД/ПД, РД</v>
          </cell>
          <cell r="E1523" t="str">
            <v>051-1005180</v>
          </cell>
          <cell r="F1523" t="str">
            <v/>
          </cell>
          <cell r="G1523" t="str">
            <v/>
          </cell>
          <cell r="H1523" t="str">
            <v/>
          </cell>
          <cell r="I1523">
            <v>0</v>
          </cell>
          <cell r="J1523">
            <v>0</v>
          </cell>
          <cell r="K1523">
            <v>34.42</v>
          </cell>
          <cell r="L1523">
            <v>34.42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0</v>
          </cell>
          <cell r="AF1523">
            <v>0</v>
          </cell>
          <cell r="AG1523">
            <v>0</v>
          </cell>
          <cell r="AH1523">
            <v>0</v>
          </cell>
          <cell r="AI1523">
            <v>0</v>
          </cell>
        </row>
        <row r="1524">
          <cell r="C1524" t="str">
            <v>1.313.3</v>
          </cell>
          <cell r="D1524" t="str">
            <v>Экспертиза (ПИР)</v>
          </cell>
          <cell r="E1524" t="str">
            <v>051-1005180</v>
          </cell>
          <cell r="F1524" t="str">
            <v/>
          </cell>
          <cell r="G1524" t="str">
            <v/>
          </cell>
          <cell r="H1524" t="str">
            <v/>
          </cell>
          <cell r="I1524">
            <v>0</v>
          </cell>
          <cell r="J1524">
            <v>0</v>
          </cell>
          <cell r="K1524">
            <v>7.18</v>
          </cell>
          <cell r="L1524">
            <v>7.18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7.18</v>
          </cell>
          <cell r="AA1524">
            <v>7.18</v>
          </cell>
          <cell r="AB1524">
            <v>7.18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</row>
        <row r="1525">
          <cell r="C1525" t="str">
            <v>1.313.4</v>
          </cell>
          <cell r="D1525" t="str">
            <v>Услуги Заказчика</v>
          </cell>
          <cell r="E1525" t="str">
            <v>051-1005180</v>
          </cell>
          <cell r="F1525" t="str">
            <v/>
          </cell>
          <cell r="G1525" t="str">
            <v/>
          </cell>
          <cell r="H1525" t="str">
            <v/>
          </cell>
          <cell r="I1525">
            <v>0</v>
          </cell>
          <cell r="J1525">
            <v>0</v>
          </cell>
          <cell r="K1525">
            <v>1.57</v>
          </cell>
          <cell r="L1525">
            <v>1.57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</row>
        <row r="1526">
          <cell r="C1526" t="str">
            <v>1.314</v>
          </cell>
          <cell r="D1526" t="str">
            <v>Реконструкция объектов горнолыжной инфраструктуры ГТЦ ПАО "Газпром"</v>
          </cell>
          <cell r="E1526" t="str">
            <v>051-1005182</v>
          </cell>
          <cell r="F1526" t="str">
            <v/>
          </cell>
          <cell r="G1526" t="str">
            <v/>
          </cell>
          <cell r="H1526" t="str">
            <v>Прочие</v>
          </cell>
          <cell r="I1526">
            <v>0</v>
          </cell>
          <cell r="J1526">
            <v>0</v>
          </cell>
          <cell r="K1526">
            <v>143.58000000000001</v>
          </cell>
          <cell r="L1526">
            <v>143.58000000000001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8.5</v>
          </cell>
          <cell r="AA1526">
            <v>8.5</v>
          </cell>
          <cell r="AB1526">
            <v>8.5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</row>
        <row r="1527">
          <cell r="C1527" t="str">
            <v>1.314.1</v>
          </cell>
          <cell r="D1527" t="str">
            <v>Прочие, всего</v>
          </cell>
          <cell r="E1527" t="str">
            <v>051-1005182</v>
          </cell>
          <cell r="F1527" t="str">
            <v/>
          </cell>
          <cell r="G1527" t="str">
            <v/>
          </cell>
          <cell r="H1527" t="str">
            <v/>
          </cell>
          <cell r="I1527">
            <v>0</v>
          </cell>
          <cell r="J1527">
            <v>0</v>
          </cell>
          <cell r="K1527">
            <v>143.58000000000001</v>
          </cell>
          <cell r="L1527">
            <v>143.58000000000001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8.5</v>
          </cell>
          <cell r="AA1527">
            <v>8.5</v>
          </cell>
          <cell r="AB1527">
            <v>8.5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</row>
        <row r="1528">
          <cell r="C1528" t="str">
            <v>1.314.2</v>
          </cell>
          <cell r="D1528" t="str">
            <v>Проектные работы ПД/ПД, РД</v>
          </cell>
          <cell r="E1528" t="str">
            <v>051-1005182</v>
          </cell>
          <cell r="F1528" t="str">
            <v/>
          </cell>
          <cell r="G1528" t="str">
            <v/>
          </cell>
          <cell r="H1528" t="str">
            <v/>
          </cell>
          <cell r="I1528">
            <v>0</v>
          </cell>
          <cell r="J1528">
            <v>0</v>
          </cell>
          <cell r="K1528">
            <v>129.85</v>
          </cell>
          <cell r="L1528">
            <v>129.85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</row>
        <row r="1529">
          <cell r="C1529" t="str">
            <v>1.314.3</v>
          </cell>
          <cell r="D1529" t="str">
            <v>Экспертиза (ПИР)</v>
          </cell>
          <cell r="E1529" t="str">
            <v>051-1005182</v>
          </cell>
          <cell r="F1529" t="str">
            <v/>
          </cell>
          <cell r="G1529" t="str">
            <v/>
          </cell>
          <cell r="H1529" t="str">
            <v/>
          </cell>
          <cell r="I1529">
            <v>0</v>
          </cell>
          <cell r="J1529">
            <v>0</v>
          </cell>
          <cell r="K1529">
            <v>8.5</v>
          </cell>
          <cell r="L1529">
            <v>8.5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8.5</v>
          </cell>
          <cell r="AA1529">
            <v>8.5</v>
          </cell>
          <cell r="AB1529">
            <v>8.5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</row>
        <row r="1530">
          <cell r="C1530" t="str">
            <v>1.314.4</v>
          </cell>
          <cell r="D1530" t="str">
            <v>Услуги Заказчика</v>
          </cell>
          <cell r="E1530" t="str">
            <v>051-1005182</v>
          </cell>
          <cell r="F1530" t="str">
            <v/>
          </cell>
          <cell r="G1530" t="str">
            <v/>
          </cell>
          <cell r="H1530" t="str">
            <v/>
          </cell>
          <cell r="I1530">
            <v>0</v>
          </cell>
          <cell r="J1530">
            <v>0</v>
          </cell>
          <cell r="K1530">
            <v>5.23</v>
          </cell>
          <cell r="L1530">
            <v>5.23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</row>
        <row r="1531">
          <cell r="C1531" t="str">
            <v>1.315</v>
          </cell>
          <cell r="D1531" t="str">
            <v>Административный корпус для размещения управленческого и инженерного персонала ГТЦ ПАО "Газпром"</v>
          </cell>
          <cell r="E1531" t="str">
            <v>051-1005184</v>
          </cell>
          <cell r="F1531" t="str">
            <v/>
          </cell>
          <cell r="G1531" t="str">
            <v/>
          </cell>
          <cell r="H1531" t="str">
            <v>Прочие</v>
          </cell>
          <cell r="I1531">
            <v>0</v>
          </cell>
          <cell r="J1531">
            <v>0</v>
          </cell>
          <cell r="K1531">
            <v>19.579999999999998</v>
          </cell>
          <cell r="L1531">
            <v>19.579999999999998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3.19</v>
          </cell>
          <cell r="AA1531">
            <v>3.19</v>
          </cell>
          <cell r="AB1531">
            <v>1.6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</row>
        <row r="1532">
          <cell r="C1532" t="str">
            <v>1.315.1</v>
          </cell>
          <cell r="D1532" t="str">
            <v>Прочие, всего</v>
          </cell>
          <cell r="E1532" t="str">
            <v>051-1005184</v>
          </cell>
          <cell r="F1532" t="str">
            <v/>
          </cell>
          <cell r="G1532" t="str">
            <v/>
          </cell>
          <cell r="H1532" t="str">
            <v/>
          </cell>
          <cell r="I1532">
            <v>0</v>
          </cell>
          <cell r="J1532">
            <v>0</v>
          </cell>
          <cell r="K1532">
            <v>19.579999999999998</v>
          </cell>
          <cell r="L1532">
            <v>19.579999999999998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3.19</v>
          </cell>
          <cell r="AA1532">
            <v>3.19</v>
          </cell>
          <cell r="AB1532">
            <v>1.6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</row>
        <row r="1533">
          <cell r="C1533" t="str">
            <v>1.315.2</v>
          </cell>
          <cell r="D1533" t="str">
            <v>Проектные работы ПД/ПД, РД</v>
          </cell>
          <cell r="E1533" t="str">
            <v>051-1005184</v>
          </cell>
          <cell r="F1533" t="str">
            <v/>
          </cell>
          <cell r="G1533" t="str">
            <v/>
          </cell>
          <cell r="H1533" t="str">
            <v/>
          </cell>
          <cell r="I1533">
            <v>0</v>
          </cell>
          <cell r="J1533">
            <v>0</v>
          </cell>
          <cell r="K1533">
            <v>17.27</v>
          </cell>
          <cell r="L1533">
            <v>17.27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1.5</v>
          </cell>
          <cell r="AA1533">
            <v>1.5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</row>
        <row r="1534">
          <cell r="C1534" t="str">
            <v>1.315.3</v>
          </cell>
          <cell r="D1534" t="str">
            <v>Экспертиза (ПИР)</v>
          </cell>
          <cell r="E1534" t="str">
            <v>051-1005184</v>
          </cell>
          <cell r="F1534" t="str">
            <v/>
          </cell>
          <cell r="G1534" t="str">
            <v/>
          </cell>
          <cell r="H1534" t="str">
            <v/>
          </cell>
          <cell r="I1534">
            <v>0</v>
          </cell>
          <cell r="J1534">
            <v>0</v>
          </cell>
          <cell r="K1534">
            <v>1.6</v>
          </cell>
          <cell r="L1534">
            <v>1.6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1.6</v>
          </cell>
          <cell r="AA1534">
            <v>1.6</v>
          </cell>
          <cell r="AB1534">
            <v>1.6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</row>
        <row r="1535">
          <cell r="C1535" t="str">
            <v>1.315.4</v>
          </cell>
          <cell r="D1535" t="str">
            <v>Услуги Заказчика</v>
          </cell>
          <cell r="E1535" t="str">
            <v>051-1005184</v>
          </cell>
          <cell r="F1535" t="str">
            <v/>
          </cell>
          <cell r="G1535" t="str">
            <v/>
          </cell>
          <cell r="H1535" t="str">
            <v/>
          </cell>
          <cell r="I1535">
            <v>0</v>
          </cell>
          <cell r="J1535">
            <v>0</v>
          </cell>
          <cell r="K1535">
            <v>0.71</v>
          </cell>
          <cell r="L1535">
            <v>0.71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0.09</v>
          </cell>
          <cell r="AA1535">
            <v>0.09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</row>
        <row r="1536">
          <cell r="C1536" t="str">
            <v>1.316</v>
          </cell>
          <cell r="D1536" t="str">
            <v>Техперевооружение газовых скважин Еты-Пуровского газового месторождения</v>
          </cell>
          <cell r="E1536" t="str">
            <v>051-1005189</v>
          </cell>
          <cell r="F1536" t="str">
            <v/>
          </cell>
          <cell r="G1536" t="str">
            <v/>
          </cell>
          <cell r="H1536" t="str">
            <v>Добыча газа</v>
          </cell>
          <cell r="I1536">
            <v>0</v>
          </cell>
          <cell r="J1536">
            <v>0</v>
          </cell>
          <cell r="K1536">
            <v>1.04</v>
          </cell>
          <cell r="L1536">
            <v>1.04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9.3630637599999993</v>
          </cell>
          <cell r="Y1536">
            <v>0.98222277999999996</v>
          </cell>
          <cell r="Z1536">
            <v>25.79</v>
          </cell>
          <cell r="AA1536">
            <v>25.79</v>
          </cell>
          <cell r="AB1536">
            <v>1</v>
          </cell>
          <cell r="AC1536">
            <v>0</v>
          </cell>
          <cell r="AD1536">
            <v>0.98222277999999996</v>
          </cell>
          <cell r="AE1536">
            <v>0.98222277999999996</v>
          </cell>
          <cell r="AF1536">
            <v>0</v>
          </cell>
          <cell r="AG1536">
            <v>0</v>
          </cell>
          <cell r="AH1536">
            <v>0</v>
          </cell>
          <cell r="AI1536">
            <v>3.8085412179999998</v>
          </cell>
        </row>
        <row r="1537">
          <cell r="C1537" t="str">
            <v>1.316.1</v>
          </cell>
          <cell r="D1537" t="str">
            <v>Прочие, всего</v>
          </cell>
          <cell r="E1537" t="str">
            <v>051-1005189</v>
          </cell>
          <cell r="F1537" t="str">
            <v/>
          </cell>
          <cell r="G1537" t="str">
            <v/>
          </cell>
          <cell r="H1537" t="str">
            <v/>
          </cell>
          <cell r="I1537">
            <v>0</v>
          </cell>
          <cell r="J1537">
            <v>0</v>
          </cell>
          <cell r="K1537">
            <v>1.04</v>
          </cell>
          <cell r="L1537">
            <v>1.04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9.3630637599999993</v>
          </cell>
          <cell r="Y1537">
            <v>0.98222277999999996</v>
          </cell>
          <cell r="Z1537">
            <v>25.79</v>
          </cell>
          <cell r="AA1537">
            <v>25.79</v>
          </cell>
          <cell r="AB1537">
            <v>1</v>
          </cell>
          <cell r="AC1537">
            <v>0</v>
          </cell>
          <cell r="AD1537">
            <v>0.98222277999999996</v>
          </cell>
          <cell r="AE1537">
            <v>0.98222277999999996</v>
          </cell>
          <cell r="AF1537">
            <v>0</v>
          </cell>
          <cell r="AG1537">
            <v>0</v>
          </cell>
          <cell r="AH1537">
            <v>0</v>
          </cell>
          <cell r="AI1537">
            <v>3.8085412179999998</v>
          </cell>
        </row>
        <row r="1538">
          <cell r="C1538" t="str">
            <v>1.316.2</v>
          </cell>
          <cell r="D1538" t="str">
            <v>Проектные работы ПД/ПД, РД</v>
          </cell>
          <cell r="E1538" t="str">
            <v>051-1005189</v>
          </cell>
          <cell r="F1538" t="str">
            <v/>
          </cell>
          <cell r="G1538" t="str">
            <v/>
          </cell>
          <cell r="H1538" t="str">
            <v/>
          </cell>
          <cell r="I1538">
            <v>0</v>
          </cell>
          <cell r="J1538">
            <v>0</v>
          </cell>
          <cell r="K1538">
            <v>1</v>
          </cell>
          <cell r="L1538">
            <v>1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9.3630637599999993</v>
          </cell>
          <cell r="Y1538">
            <v>0.90285124000000005</v>
          </cell>
          <cell r="Z1538">
            <v>1</v>
          </cell>
          <cell r="AA1538">
            <v>1</v>
          </cell>
          <cell r="AB1538">
            <v>1</v>
          </cell>
          <cell r="AC1538">
            <v>0</v>
          </cell>
          <cell r="AD1538">
            <v>0.90285124000000005</v>
          </cell>
          <cell r="AE1538">
            <v>0.90285124000000005</v>
          </cell>
          <cell r="AF1538">
            <v>0</v>
          </cell>
          <cell r="AG1538">
            <v>0</v>
          </cell>
          <cell r="AH1538">
            <v>0</v>
          </cell>
          <cell r="AI1538">
            <v>90.285123999999996</v>
          </cell>
        </row>
        <row r="1539">
          <cell r="C1539" t="str">
            <v>1.316.3</v>
          </cell>
          <cell r="D1539" t="str">
            <v>Услуги Заказчика</v>
          </cell>
          <cell r="E1539" t="str">
            <v>051-1005189</v>
          </cell>
          <cell r="F1539" t="str">
            <v/>
          </cell>
          <cell r="G1539" t="str">
            <v/>
          </cell>
          <cell r="H1539" t="str">
            <v/>
          </cell>
          <cell r="I1539">
            <v>0</v>
          </cell>
          <cell r="J1539">
            <v>0</v>
          </cell>
          <cell r="K1539">
            <v>0.04</v>
          </cell>
          <cell r="L1539">
            <v>0.04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7.9371540000000004E-2</v>
          </cell>
          <cell r="Z1539">
            <v>0.04</v>
          </cell>
          <cell r="AA1539">
            <v>0.04</v>
          </cell>
          <cell r="AB1539">
            <v>0</v>
          </cell>
          <cell r="AC1539">
            <v>0</v>
          </cell>
          <cell r="AD1539">
            <v>7.9371540000000004E-2</v>
          </cell>
          <cell r="AE1539">
            <v>7.9371540000000004E-2</v>
          </cell>
          <cell r="AF1539">
            <v>0</v>
          </cell>
          <cell r="AG1539">
            <v>0</v>
          </cell>
          <cell r="AH1539">
            <v>0</v>
          </cell>
          <cell r="AI1539">
            <v>198.42885000000001</v>
          </cell>
        </row>
        <row r="1540">
          <cell r="C1540" t="str">
            <v>1.316.4</v>
          </cell>
          <cell r="D1540" t="str">
            <v>Иные прочие</v>
          </cell>
          <cell r="E1540" t="str">
            <v>051-1005189</v>
          </cell>
          <cell r="F1540" t="str">
            <v/>
          </cell>
          <cell r="G1540" t="str">
            <v/>
          </cell>
          <cell r="H1540" t="str">
            <v/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24.75</v>
          </cell>
          <cell r="AA1540">
            <v>24.75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</row>
        <row r="1541">
          <cell r="C1541" t="str">
            <v>1.317</v>
          </cell>
          <cell r="D1541" t="str">
            <v>Вынос коммуникаций из зоны застройки Канчуринско-Мусинского комплекса ПХГ</v>
          </cell>
          <cell r="E1541" t="str">
            <v>051-1005219</v>
          </cell>
          <cell r="F1541" t="str">
            <v/>
          </cell>
          <cell r="G1541" t="str">
            <v/>
          </cell>
          <cell r="H1541" t="str">
            <v>Транспорт газа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2.4875682600000002</v>
          </cell>
          <cell r="Y1541">
            <v>16.780992170000001</v>
          </cell>
          <cell r="Z1541">
            <v>20.180000010000001</v>
          </cell>
          <cell r="AA1541">
            <v>20.180000010000001</v>
          </cell>
          <cell r="AB1541">
            <v>0</v>
          </cell>
          <cell r="AC1541">
            <v>0</v>
          </cell>
          <cell r="AD1541">
            <v>16.780992170000001</v>
          </cell>
          <cell r="AE1541">
            <v>16.780992170000001</v>
          </cell>
          <cell r="AF1541">
            <v>0</v>
          </cell>
          <cell r="AG1541">
            <v>0</v>
          </cell>
          <cell r="AH1541">
            <v>0</v>
          </cell>
          <cell r="AI1541">
            <v>83.156551841999999</v>
          </cell>
        </row>
        <row r="1542">
          <cell r="C1542" t="str">
            <v>1.317.1</v>
          </cell>
          <cell r="D1542" t="str">
            <v>Прочие, всего</v>
          </cell>
          <cell r="E1542" t="str">
            <v>051-1005219</v>
          </cell>
          <cell r="F1542" t="str">
            <v/>
          </cell>
          <cell r="G1542" t="str">
            <v/>
          </cell>
          <cell r="H1542" t="str">
            <v/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2.4875682600000002</v>
          </cell>
          <cell r="Y1542">
            <v>16.780992170000001</v>
          </cell>
          <cell r="Z1542">
            <v>20.180000010000001</v>
          </cell>
          <cell r="AA1542">
            <v>20.180000010000001</v>
          </cell>
          <cell r="AB1542">
            <v>0</v>
          </cell>
          <cell r="AC1542">
            <v>0</v>
          </cell>
          <cell r="AD1542">
            <v>16.780992170000001</v>
          </cell>
          <cell r="AE1542">
            <v>16.780992170000001</v>
          </cell>
          <cell r="AF1542">
            <v>0</v>
          </cell>
          <cell r="AG1542">
            <v>0</v>
          </cell>
          <cell r="AH1542">
            <v>0</v>
          </cell>
          <cell r="AI1542">
            <v>83.156551841999999</v>
          </cell>
        </row>
        <row r="1543">
          <cell r="C1543" t="str">
            <v>1.317.2</v>
          </cell>
          <cell r="D1543" t="str">
            <v>Проектные работы ПД/ПД, РД</v>
          </cell>
          <cell r="E1543" t="str">
            <v>051-1005219</v>
          </cell>
          <cell r="F1543" t="str">
            <v/>
          </cell>
          <cell r="G1543" t="str">
            <v/>
          </cell>
          <cell r="H1543" t="str">
            <v/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2.4875682600000002</v>
          </cell>
          <cell r="Y1543">
            <v>14.959439209999999</v>
          </cell>
          <cell r="Z1543">
            <v>17.722759589999999</v>
          </cell>
          <cell r="AA1543">
            <v>17.722759589999999</v>
          </cell>
          <cell r="AB1543">
            <v>0</v>
          </cell>
          <cell r="AC1543">
            <v>0</v>
          </cell>
          <cell r="AD1543">
            <v>14.959439209999999</v>
          </cell>
          <cell r="AE1543">
            <v>14.959439209999999</v>
          </cell>
          <cell r="AF1543">
            <v>0</v>
          </cell>
          <cell r="AG1543">
            <v>0</v>
          </cell>
          <cell r="AH1543">
            <v>0</v>
          </cell>
          <cell r="AI1543">
            <v>84.408069376</v>
          </cell>
        </row>
        <row r="1544">
          <cell r="C1544" t="str">
            <v>1.317.3</v>
          </cell>
          <cell r="D1544" t="str">
            <v>Услуги Заказчика</v>
          </cell>
          <cell r="E1544" t="str">
            <v>051-1005219</v>
          </cell>
          <cell r="F1544" t="str">
            <v/>
          </cell>
          <cell r="G1544" t="str">
            <v/>
          </cell>
          <cell r="H1544" t="str">
            <v/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1.82155296</v>
          </cell>
          <cell r="Z1544">
            <v>2.4572404200000002</v>
          </cell>
          <cell r="AA1544">
            <v>2.4572404200000002</v>
          </cell>
          <cell r="AB1544">
            <v>0</v>
          </cell>
          <cell r="AC1544">
            <v>0</v>
          </cell>
          <cell r="AD1544">
            <v>1.82155296</v>
          </cell>
          <cell r="AE1544">
            <v>1.82155296</v>
          </cell>
          <cell r="AF1544">
            <v>0</v>
          </cell>
          <cell r="AG1544">
            <v>0</v>
          </cell>
          <cell r="AH1544">
            <v>0</v>
          </cell>
          <cell r="AI1544">
            <v>74.130025908999997</v>
          </cell>
        </row>
        <row r="1545">
          <cell r="C1545" t="str">
            <v>1.318</v>
          </cell>
          <cell r="D1545" t="str">
            <v>Реконструкция ГРС ст. Медведовская Краснодарского края</v>
          </cell>
          <cell r="E1545" t="str">
            <v>051-1005220</v>
          </cell>
          <cell r="F1545" t="str">
            <v/>
          </cell>
          <cell r="G1545" t="str">
            <v/>
          </cell>
          <cell r="H1545" t="str">
            <v>Транспорт газа</v>
          </cell>
          <cell r="I1545">
            <v>0</v>
          </cell>
          <cell r="J1545">
            <v>0</v>
          </cell>
          <cell r="K1545">
            <v>5.52</v>
          </cell>
          <cell r="L1545">
            <v>5.52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5.52</v>
          </cell>
          <cell r="AA1545">
            <v>5.52</v>
          </cell>
          <cell r="AB1545">
            <v>4.0999999999999996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</row>
        <row r="1546">
          <cell r="C1546" t="str">
            <v>1.318.1</v>
          </cell>
          <cell r="D1546" t="str">
            <v>Прочие, всего</v>
          </cell>
          <cell r="E1546" t="str">
            <v>051-1005220</v>
          </cell>
          <cell r="F1546" t="str">
            <v/>
          </cell>
          <cell r="G1546" t="str">
            <v/>
          </cell>
          <cell r="H1546" t="str">
            <v/>
          </cell>
          <cell r="I1546">
            <v>0</v>
          </cell>
          <cell r="J1546">
            <v>0</v>
          </cell>
          <cell r="K1546">
            <v>5.52</v>
          </cell>
          <cell r="L1546">
            <v>5.52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5.52</v>
          </cell>
          <cell r="AA1546">
            <v>5.52</v>
          </cell>
          <cell r="AB1546">
            <v>4.0999999999999996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</row>
        <row r="1547">
          <cell r="C1547" t="str">
            <v>1.318.2</v>
          </cell>
          <cell r="D1547" t="str">
            <v>Проектные работы ПД/ПД, РД</v>
          </cell>
          <cell r="E1547" t="str">
            <v>051-1005220</v>
          </cell>
          <cell r="F1547" t="str">
            <v/>
          </cell>
          <cell r="G1547" t="str">
            <v/>
          </cell>
          <cell r="H1547" t="str">
            <v/>
          </cell>
          <cell r="I1547">
            <v>0</v>
          </cell>
          <cell r="J1547">
            <v>0</v>
          </cell>
          <cell r="K1547">
            <v>1.22</v>
          </cell>
          <cell r="L1547">
            <v>1.22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1.22</v>
          </cell>
          <cell r="AA1547">
            <v>1.22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</row>
        <row r="1548">
          <cell r="C1548" t="str">
            <v>1.318.3</v>
          </cell>
          <cell r="D1548" t="str">
            <v>Экспертиза (ПИР)</v>
          </cell>
          <cell r="E1548" t="str">
            <v>051-1005220</v>
          </cell>
          <cell r="F1548" t="str">
            <v/>
          </cell>
          <cell r="G1548" t="str">
            <v/>
          </cell>
          <cell r="H1548" t="str">
            <v/>
          </cell>
          <cell r="I1548">
            <v>0</v>
          </cell>
          <cell r="J1548">
            <v>0</v>
          </cell>
          <cell r="K1548">
            <v>4.0999999999999996</v>
          </cell>
          <cell r="L1548">
            <v>4.0999999999999996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4.0999999999999996</v>
          </cell>
          <cell r="AA1548">
            <v>4.0999999999999996</v>
          </cell>
          <cell r="AB1548">
            <v>4.0999999999999996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</row>
        <row r="1549">
          <cell r="C1549" t="str">
            <v>1.318.4</v>
          </cell>
          <cell r="D1549" t="str">
            <v>Услуги Заказчика</v>
          </cell>
          <cell r="E1549" t="str">
            <v>051-1005220</v>
          </cell>
          <cell r="F1549" t="str">
            <v/>
          </cell>
          <cell r="G1549" t="str">
            <v/>
          </cell>
          <cell r="H1549" t="str">
            <v/>
          </cell>
          <cell r="I1549">
            <v>0</v>
          </cell>
          <cell r="J1549">
            <v>0</v>
          </cell>
          <cell r="K1549">
            <v>0.2</v>
          </cell>
          <cell r="L1549">
            <v>0.2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0.2</v>
          </cell>
          <cell r="AA1549">
            <v>0.2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</row>
        <row r="1550">
          <cell r="C1550" t="str">
            <v>1.319</v>
          </cell>
          <cell r="D1550" t="str">
            <v>Техперевооружение систем контроля качества газа. Установка потоковых анализаторов на объектах ООО "Газпром трансгаз Ставрополь"</v>
          </cell>
          <cell r="E1550" t="str">
            <v>051-1005221</v>
          </cell>
          <cell r="F1550" t="str">
            <v/>
          </cell>
          <cell r="G1550" t="str">
            <v/>
          </cell>
          <cell r="H1550" t="str">
            <v>Транспорт газа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0.15446039</v>
          </cell>
          <cell r="Z1550">
            <v>0.16</v>
          </cell>
          <cell r="AA1550">
            <v>0.16</v>
          </cell>
          <cell r="AB1550">
            <v>0</v>
          </cell>
          <cell r="AC1550">
            <v>0</v>
          </cell>
          <cell r="AD1550">
            <v>0.15446039</v>
          </cell>
          <cell r="AE1550">
            <v>0.15446039</v>
          </cell>
          <cell r="AF1550">
            <v>0</v>
          </cell>
          <cell r="AG1550">
            <v>0</v>
          </cell>
          <cell r="AH1550">
            <v>0</v>
          </cell>
          <cell r="AI1550">
            <v>96.537743750000004</v>
          </cell>
        </row>
        <row r="1551">
          <cell r="C1551" t="str">
            <v>1.319.1</v>
          </cell>
          <cell r="D1551" t="str">
            <v>Прочие, всего</v>
          </cell>
          <cell r="E1551" t="str">
            <v>051-1005221</v>
          </cell>
          <cell r="F1551" t="str">
            <v/>
          </cell>
          <cell r="G1551" t="str">
            <v/>
          </cell>
          <cell r="H1551" t="str">
            <v/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0.15446039</v>
          </cell>
          <cell r="Z1551">
            <v>0.16</v>
          </cell>
          <cell r="AA1551">
            <v>0.16</v>
          </cell>
          <cell r="AB1551">
            <v>0</v>
          </cell>
          <cell r="AC1551">
            <v>0</v>
          </cell>
          <cell r="AD1551">
            <v>0.15446039</v>
          </cell>
          <cell r="AE1551">
            <v>0.15446039</v>
          </cell>
          <cell r="AF1551">
            <v>0</v>
          </cell>
          <cell r="AG1551">
            <v>0</v>
          </cell>
          <cell r="AH1551">
            <v>0</v>
          </cell>
          <cell r="AI1551">
            <v>96.537743750000004</v>
          </cell>
        </row>
        <row r="1552">
          <cell r="C1552" t="str">
            <v>1.319.2</v>
          </cell>
          <cell r="D1552" t="str">
            <v>Проектные работы ПД/ПД, РД</v>
          </cell>
          <cell r="E1552" t="str">
            <v>051-1005221</v>
          </cell>
          <cell r="F1552" t="str">
            <v/>
          </cell>
          <cell r="G1552" t="str">
            <v/>
          </cell>
          <cell r="H1552" t="str">
            <v/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0.14497122000000001</v>
          </cell>
          <cell r="Z1552">
            <v>0.15051083000000001</v>
          </cell>
          <cell r="AA1552">
            <v>0.15051083000000001</v>
          </cell>
          <cell r="AB1552">
            <v>0</v>
          </cell>
          <cell r="AC1552">
            <v>0</v>
          </cell>
          <cell r="AD1552">
            <v>0.14497122000000001</v>
          </cell>
          <cell r="AE1552">
            <v>0.14497122000000001</v>
          </cell>
          <cell r="AF1552">
            <v>0</v>
          </cell>
          <cell r="AG1552">
            <v>0</v>
          </cell>
          <cell r="AH1552">
            <v>0</v>
          </cell>
          <cell r="AI1552">
            <v>96.319460864999996</v>
          </cell>
        </row>
        <row r="1553">
          <cell r="C1553" t="str">
            <v>1.319.3</v>
          </cell>
          <cell r="D1553" t="str">
            <v>Услуги Заказчика</v>
          </cell>
          <cell r="E1553" t="str">
            <v>051-1005221</v>
          </cell>
          <cell r="F1553" t="str">
            <v/>
          </cell>
          <cell r="G1553" t="str">
            <v/>
          </cell>
          <cell r="H1553" t="str">
            <v/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9.4891699999999999E-3</v>
          </cell>
          <cell r="Z1553">
            <v>9.4891699999999999E-3</v>
          </cell>
          <cell r="AA1553">
            <v>9.4891699999999999E-3</v>
          </cell>
          <cell r="AB1553">
            <v>0</v>
          </cell>
          <cell r="AC1553">
            <v>0</v>
          </cell>
          <cell r="AD1553">
            <v>9.4891699999999999E-3</v>
          </cell>
          <cell r="AE1553">
            <v>9.4891699999999999E-3</v>
          </cell>
          <cell r="AF1553">
            <v>0</v>
          </cell>
          <cell r="AG1553">
            <v>0</v>
          </cell>
          <cell r="AH1553">
            <v>0</v>
          </cell>
          <cell r="AI1553">
            <v>100</v>
          </cell>
        </row>
        <row r="1554">
          <cell r="C1554" t="str">
            <v>1.320</v>
          </cell>
          <cell r="D1554" t="str">
            <v>Дооснащение ИТСО КС Александровского ЛПУ МГ</v>
          </cell>
          <cell r="E1554" t="str">
            <v>051-1005225</v>
          </cell>
          <cell r="F1554" t="str">
            <v/>
          </cell>
          <cell r="G1554" t="str">
            <v/>
          </cell>
          <cell r="H1554" t="str">
            <v>Прочие</v>
          </cell>
          <cell r="I1554">
            <v>27.138253580000001</v>
          </cell>
          <cell r="J1554">
            <v>4.3600000000000003</v>
          </cell>
          <cell r="K1554">
            <v>4.3600000000000003</v>
          </cell>
          <cell r="L1554">
            <v>4.3600000000000003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16.895201700000001</v>
          </cell>
          <cell r="Z1554">
            <v>20.440000000000001</v>
          </cell>
          <cell r="AA1554">
            <v>20.440000000000001</v>
          </cell>
          <cell r="AB1554">
            <v>0</v>
          </cell>
          <cell r="AC1554">
            <v>0</v>
          </cell>
          <cell r="AD1554">
            <v>16.895201700000001</v>
          </cell>
          <cell r="AE1554">
            <v>16.895201700000001</v>
          </cell>
          <cell r="AF1554">
            <v>0</v>
          </cell>
          <cell r="AG1554">
            <v>0</v>
          </cell>
          <cell r="AH1554">
            <v>0</v>
          </cell>
          <cell r="AI1554">
            <v>82.657542563999996</v>
          </cell>
        </row>
        <row r="1555">
          <cell r="C1555" t="str">
            <v>1.320.1</v>
          </cell>
          <cell r="D1555" t="str">
            <v>Прочие, всего</v>
          </cell>
          <cell r="E1555" t="str">
            <v>051-1005225</v>
          </cell>
          <cell r="F1555" t="str">
            <v/>
          </cell>
          <cell r="G1555" t="str">
            <v/>
          </cell>
          <cell r="H1555" t="str">
            <v/>
          </cell>
          <cell r="I1555">
            <v>27.138253580000001</v>
          </cell>
          <cell r="J1555">
            <v>4.3600000000000003</v>
          </cell>
          <cell r="K1555">
            <v>4.3600000000000003</v>
          </cell>
          <cell r="L1555">
            <v>4.3600000000000003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16.895201700000001</v>
          </cell>
          <cell r="Z1555">
            <v>20.440000000000001</v>
          </cell>
          <cell r="AA1555">
            <v>20.440000000000001</v>
          </cell>
          <cell r="AB1555">
            <v>0</v>
          </cell>
          <cell r="AC1555">
            <v>0</v>
          </cell>
          <cell r="AD1555">
            <v>16.895201700000001</v>
          </cell>
          <cell r="AE1555">
            <v>16.895201700000001</v>
          </cell>
          <cell r="AF1555">
            <v>0</v>
          </cell>
          <cell r="AG1555">
            <v>0</v>
          </cell>
          <cell r="AH1555">
            <v>0</v>
          </cell>
          <cell r="AI1555">
            <v>82.657542563999996</v>
          </cell>
        </row>
        <row r="1556">
          <cell r="C1556" t="str">
            <v>1.320.2</v>
          </cell>
          <cell r="D1556" t="str">
            <v>Проектные работы ПД/ПД, РД</v>
          </cell>
          <cell r="E1556" t="str">
            <v>051-1005225</v>
          </cell>
          <cell r="F1556" t="str">
            <v/>
          </cell>
          <cell r="G1556" t="str">
            <v/>
          </cell>
          <cell r="H1556" t="str">
            <v/>
          </cell>
          <cell r="I1556">
            <v>24.854092909999999</v>
          </cell>
          <cell r="J1556">
            <v>2.38</v>
          </cell>
          <cell r="K1556">
            <v>2.38</v>
          </cell>
          <cell r="L1556">
            <v>2.38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16.669598109999999</v>
          </cell>
          <cell r="Z1556">
            <v>20.12</v>
          </cell>
          <cell r="AA1556">
            <v>20.12</v>
          </cell>
          <cell r="AB1556">
            <v>0</v>
          </cell>
          <cell r="AC1556">
            <v>0</v>
          </cell>
          <cell r="AD1556">
            <v>16.669598109999999</v>
          </cell>
          <cell r="AE1556">
            <v>16.669598109999999</v>
          </cell>
          <cell r="AF1556">
            <v>0</v>
          </cell>
          <cell r="AG1556">
            <v>0</v>
          </cell>
          <cell r="AH1556">
            <v>0</v>
          </cell>
          <cell r="AI1556">
            <v>82.850885238999993</v>
          </cell>
        </row>
        <row r="1557">
          <cell r="C1557" t="str">
            <v>1.320.3</v>
          </cell>
          <cell r="D1557" t="str">
            <v>Экспертиза (ПИР)</v>
          </cell>
          <cell r="E1557" t="str">
            <v>051-1005225</v>
          </cell>
          <cell r="F1557" t="str">
            <v/>
          </cell>
          <cell r="G1557" t="str">
            <v/>
          </cell>
          <cell r="H1557" t="str">
            <v/>
          </cell>
          <cell r="I1557">
            <v>1.82</v>
          </cell>
          <cell r="J1557">
            <v>1.82</v>
          </cell>
          <cell r="K1557">
            <v>1.82</v>
          </cell>
          <cell r="L1557">
            <v>1.82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</row>
        <row r="1558">
          <cell r="C1558" t="str">
            <v>1.320.4</v>
          </cell>
          <cell r="D1558" t="str">
            <v>Услуги Заказчика</v>
          </cell>
          <cell r="E1558" t="str">
            <v>051-1005225</v>
          </cell>
          <cell r="F1558" t="str">
            <v/>
          </cell>
          <cell r="G1558" t="str">
            <v/>
          </cell>
          <cell r="H1558" t="str">
            <v/>
          </cell>
          <cell r="I1558">
            <v>0.46416067</v>
          </cell>
          <cell r="J1558">
            <v>0.16</v>
          </cell>
          <cell r="K1558">
            <v>0.16</v>
          </cell>
          <cell r="L1558">
            <v>0.16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0.22560358999999999</v>
          </cell>
          <cell r="Z1558">
            <v>0.32</v>
          </cell>
          <cell r="AA1558">
            <v>0.32</v>
          </cell>
          <cell r="AB1558">
            <v>0</v>
          </cell>
          <cell r="AC1558">
            <v>0</v>
          </cell>
          <cell r="AD1558">
            <v>0.22560358999999999</v>
          </cell>
          <cell r="AE1558">
            <v>0.22560358999999999</v>
          </cell>
          <cell r="AF1558">
            <v>0</v>
          </cell>
          <cell r="AG1558">
            <v>0</v>
          </cell>
          <cell r="AH1558">
            <v>0</v>
          </cell>
          <cell r="AI1558">
            <v>70.501121874999995</v>
          </cell>
        </row>
        <row r="1559">
          <cell r="C1559" t="str">
            <v>1.321</v>
          </cell>
          <cell r="D1559" t="str">
            <v>Дооснащение ИТСО объектов ООО "Газпром трансгаз Махачкала"</v>
          </cell>
          <cell r="E1559" t="str">
            <v>051-1005232</v>
          </cell>
          <cell r="F1559" t="str">
            <v/>
          </cell>
          <cell r="G1559" t="str">
            <v/>
          </cell>
          <cell r="H1559" t="str">
            <v>Прочие</v>
          </cell>
          <cell r="I1559">
            <v>0</v>
          </cell>
          <cell r="J1559">
            <v>0</v>
          </cell>
          <cell r="K1559">
            <v>3.13</v>
          </cell>
          <cell r="L1559">
            <v>3.13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7.9875899400000003</v>
          </cell>
          <cell r="Z1559">
            <v>9.83</v>
          </cell>
          <cell r="AA1559">
            <v>9.83</v>
          </cell>
          <cell r="AB1559">
            <v>0</v>
          </cell>
          <cell r="AC1559">
            <v>0</v>
          </cell>
          <cell r="AD1559">
            <v>7.9875899400000003</v>
          </cell>
          <cell r="AE1559">
            <v>7.9875899400000003</v>
          </cell>
          <cell r="AF1559">
            <v>0</v>
          </cell>
          <cell r="AG1559">
            <v>0</v>
          </cell>
          <cell r="AH1559">
            <v>0</v>
          </cell>
          <cell r="AI1559">
            <v>81.257273041999994</v>
          </cell>
        </row>
        <row r="1560">
          <cell r="C1560" t="str">
            <v>1.321.1</v>
          </cell>
          <cell r="D1560" t="str">
            <v>Прочие, всего</v>
          </cell>
          <cell r="E1560" t="str">
            <v>051-1005232</v>
          </cell>
          <cell r="F1560" t="str">
            <v/>
          </cell>
          <cell r="G1560" t="str">
            <v/>
          </cell>
          <cell r="H1560" t="str">
            <v/>
          </cell>
          <cell r="I1560">
            <v>0</v>
          </cell>
          <cell r="J1560">
            <v>0</v>
          </cell>
          <cell r="K1560">
            <v>3.13</v>
          </cell>
          <cell r="L1560">
            <v>3.13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7.9875899400000003</v>
          </cell>
          <cell r="Z1560">
            <v>9.83</v>
          </cell>
          <cell r="AA1560">
            <v>9.83</v>
          </cell>
          <cell r="AB1560">
            <v>0</v>
          </cell>
          <cell r="AC1560">
            <v>0</v>
          </cell>
          <cell r="AD1560">
            <v>7.9875899400000003</v>
          </cell>
          <cell r="AE1560">
            <v>7.9875899400000003</v>
          </cell>
          <cell r="AF1560">
            <v>0</v>
          </cell>
          <cell r="AG1560">
            <v>0</v>
          </cell>
          <cell r="AH1560">
            <v>0</v>
          </cell>
          <cell r="AI1560">
            <v>81.257273041999994</v>
          </cell>
        </row>
        <row r="1561">
          <cell r="C1561" t="str">
            <v>1.321.2</v>
          </cell>
          <cell r="D1561" t="str">
            <v>Проектные работы ПД/ПД, РД</v>
          </cell>
          <cell r="E1561" t="str">
            <v>051-1005232</v>
          </cell>
          <cell r="F1561" t="str">
            <v/>
          </cell>
          <cell r="G1561" t="str">
            <v/>
          </cell>
          <cell r="H1561" t="str">
            <v/>
          </cell>
          <cell r="I1561">
            <v>0</v>
          </cell>
          <cell r="J1561">
            <v>0</v>
          </cell>
          <cell r="K1561">
            <v>1.2</v>
          </cell>
          <cell r="L1561">
            <v>1.2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7.9700483999999996</v>
          </cell>
          <cell r="Z1561">
            <v>9.77</v>
          </cell>
          <cell r="AA1561">
            <v>9.77</v>
          </cell>
          <cell r="AB1561">
            <v>0</v>
          </cell>
          <cell r="AC1561">
            <v>0</v>
          </cell>
          <cell r="AD1561">
            <v>7.9700483999999996</v>
          </cell>
          <cell r="AE1561">
            <v>7.9700483999999996</v>
          </cell>
          <cell r="AF1561">
            <v>0</v>
          </cell>
          <cell r="AG1561">
            <v>0</v>
          </cell>
          <cell r="AH1561">
            <v>0</v>
          </cell>
          <cell r="AI1561">
            <v>81.576749231999997</v>
          </cell>
        </row>
        <row r="1562">
          <cell r="C1562" t="str">
            <v>1.321.3</v>
          </cell>
          <cell r="D1562" t="str">
            <v>Экспертиза (ПИР)</v>
          </cell>
          <cell r="E1562" t="str">
            <v>051-1005232</v>
          </cell>
          <cell r="F1562" t="str">
            <v/>
          </cell>
          <cell r="G1562" t="str">
            <v/>
          </cell>
          <cell r="H1562" t="str">
            <v/>
          </cell>
          <cell r="I1562">
            <v>0</v>
          </cell>
          <cell r="J1562">
            <v>0</v>
          </cell>
          <cell r="K1562">
            <v>1.82</v>
          </cell>
          <cell r="L1562">
            <v>1.82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0</v>
          </cell>
          <cell r="AF1562">
            <v>0</v>
          </cell>
          <cell r="AG1562">
            <v>0</v>
          </cell>
          <cell r="AH1562">
            <v>0</v>
          </cell>
          <cell r="AI1562">
            <v>0</v>
          </cell>
        </row>
        <row r="1563">
          <cell r="C1563" t="str">
            <v>1.321.4</v>
          </cell>
          <cell r="D1563" t="str">
            <v>Услуги Заказчика</v>
          </cell>
          <cell r="E1563" t="str">
            <v>051-1005232</v>
          </cell>
          <cell r="F1563" t="str">
            <v/>
          </cell>
          <cell r="G1563" t="str">
            <v/>
          </cell>
          <cell r="H1563" t="str">
            <v/>
          </cell>
          <cell r="I1563">
            <v>0</v>
          </cell>
          <cell r="J1563">
            <v>0</v>
          </cell>
          <cell r="K1563">
            <v>0.11</v>
          </cell>
          <cell r="L1563">
            <v>0.11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1.7541540000000001E-2</v>
          </cell>
          <cell r="Z1563">
            <v>0.06</v>
          </cell>
          <cell r="AA1563">
            <v>0.06</v>
          </cell>
          <cell r="AB1563">
            <v>0</v>
          </cell>
          <cell r="AC1563">
            <v>0</v>
          </cell>
          <cell r="AD1563">
            <v>1.7541540000000001E-2</v>
          </cell>
          <cell r="AE1563">
            <v>1.7541540000000001E-2</v>
          </cell>
          <cell r="AF1563">
            <v>0</v>
          </cell>
          <cell r="AG1563">
            <v>0</v>
          </cell>
          <cell r="AH1563">
            <v>0</v>
          </cell>
          <cell r="AI1563">
            <v>29.235900000000001</v>
          </cell>
        </row>
        <row r="1564">
          <cell r="C1564" t="str">
            <v>1.322</v>
          </cell>
          <cell r="D1564" t="str">
            <v>Дооснащение ИТСО объектов ООО "Газпром трансгаз Москва"</v>
          </cell>
          <cell r="E1564" t="str">
            <v>051-1005233</v>
          </cell>
          <cell r="F1564" t="str">
            <v/>
          </cell>
          <cell r="G1564" t="str">
            <v/>
          </cell>
          <cell r="H1564" t="str">
            <v>Прочие</v>
          </cell>
          <cell r="I1564">
            <v>0</v>
          </cell>
          <cell r="J1564">
            <v>0</v>
          </cell>
          <cell r="K1564">
            <v>5.77</v>
          </cell>
          <cell r="L1564">
            <v>5.77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27.016348870000002</v>
          </cell>
          <cell r="Z1564">
            <v>32.69</v>
          </cell>
          <cell r="AA1564">
            <v>32.69</v>
          </cell>
          <cell r="AB1564">
            <v>0</v>
          </cell>
          <cell r="AC1564">
            <v>0</v>
          </cell>
          <cell r="AD1564">
            <v>27.016348870000002</v>
          </cell>
          <cell r="AE1564">
            <v>27.016348870000002</v>
          </cell>
          <cell r="AF1564">
            <v>0</v>
          </cell>
          <cell r="AG1564">
            <v>0</v>
          </cell>
          <cell r="AH1564">
            <v>0</v>
          </cell>
          <cell r="AI1564">
            <v>82.644077301999999</v>
          </cell>
        </row>
        <row r="1565">
          <cell r="C1565" t="str">
            <v>1.322.1</v>
          </cell>
          <cell r="D1565" t="str">
            <v>Прочие, всего</v>
          </cell>
          <cell r="E1565" t="str">
            <v>051-1005233</v>
          </cell>
          <cell r="F1565" t="str">
            <v/>
          </cell>
          <cell r="G1565" t="str">
            <v/>
          </cell>
          <cell r="H1565" t="str">
            <v/>
          </cell>
          <cell r="I1565">
            <v>0</v>
          </cell>
          <cell r="J1565">
            <v>0</v>
          </cell>
          <cell r="K1565">
            <v>5.77</v>
          </cell>
          <cell r="L1565">
            <v>5.77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27.016348870000002</v>
          </cell>
          <cell r="Z1565">
            <v>32.69</v>
          </cell>
          <cell r="AA1565">
            <v>32.69</v>
          </cell>
          <cell r="AB1565">
            <v>0</v>
          </cell>
          <cell r="AC1565">
            <v>0</v>
          </cell>
          <cell r="AD1565">
            <v>27.016348870000002</v>
          </cell>
          <cell r="AE1565">
            <v>27.016348870000002</v>
          </cell>
          <cell r="AF1565">
            <v>0</v>
          </cell>
          <cell r="AG1565">
            <v>0</v>
          </cell>
          <cell r="AH1565">
            <v>0</v>
          </cell>
          <cell r="AI1565">
            <v>82.644077301999999</v>
          </cell>
        </row>
        <row r="1566">
          <cell r="C1566" t="str">
            <v>1.322.2</v>
          </cell>
          <cell r="D1566" t="str">
            <v>Проектные работы ПД/ПД, РД</v>
          </cell>
          <cell r="E1566" t="str">
            <v>051-1005233</v>
          </cell>
          <cell r="F1566" t="str">
            <v/>
          </cell>
          <cell r="G1566" t="str">
            <v/>
          </cell>
          <cell r="H1566" t="str">
            <v/>
          </cell>
          <cell r="I1566">
            <v>0</v>
          </cell>
          <cell r="J1566">
            <v>0</v>
          </cell>
          <cell r="K1566">
            <v>3.74</v>
          </cell>
          <cell r="L1566">
            <v>3.74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26.749593600000001</v>
          </cell>
          <cell r="Z1566">
            <v>32.28</v>
          </cell>
          <cell r="AA1566">
            <v>32.28</v>
          </cell>
          <cell r="AB1566">
            <v>0</v>
          </cell>
          <cell r="AC1566">
            <v>0</v>
          </cell>
          <cell r="AD1566">
            <v>26.749593600000001</v>
          </cell>
          <cell r="AE1566">
            <v>26.749593600000001</v>
          </cell>
          <cell r="AF1566">
            <v>0</v>
          </cell>
          <cell r="AG1566">
            <v>0</v>
          </cell>
          <cell r="AH1566">
            <v>0</v>
          </cell>
          <cell r="AI1566">
            <v>82.867390334999996</v>
          </cell>
        </row>
        <row r="1567">
          <cell r="C1567" t="str">
            <v>1.322.3</v>
          </cell>
          <cell r="D1567" t="str">
            <v>Экспертиза (ПИР)</v>
          </cell>
          <cell r="E1567" t="str">
            <v>051-1005233</v>
          </cell>
          <cell r="F1567" t="str">
            <v/>
          </cell>
          <cell r="G1567" t="str">
            <v/>
          </cell>
          <cell r="H1567" t="str">
            <v/>
          </cell>
          <cell r="I1567">
            <v>0</v>
          </cell>
          <cell r="J1567">
            <v>0</v>
          </cell>
          <cell r="K1567">
            <v>1.82</v>
          </cell>
          <cell r="L1567">
            <v>1.82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0</v>
          </cell>
          <cell r="AF1567">
            <v>0</v>
          </cell>
          <cell r="AG1567">
            <v>0</v>
          </cell>
          <cell r="AH1567">
            <v>0</v>
          </cell>
          <cell r="AI1567">
            <v>0</v>
          </cell>
        </row>
        <row r="1568">
          <cell r="C1568" t="str">
            <v>1.322.4</v>
          </cell>
          <cell r="D1568" t="str">
            <v>Услуги Заказчика</v>
          </cell>
          <cell r="E1568" t="str">
            <v>051-1005233</v>
          </cell>
          <cell r="F1568" t="str">
            <v/>
          </cell>
          <cell r="G1568" t="str">
            <v/>
          </cell>
          <cell r="H1568" t="str">
            <v/>
          </cell>
          <cell r="I1568">
            <v>0</v>
          </cell>
          <cell r="J1568">
            <v>0</v>
          </cell>
          <cell r="K1568">
            <v>0.21</v>
          </cell>
          <cell r="L1568">
            <v>0.21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0.26675526999999999</v>
          </cell>
          <cell r="Z1568">
            <v>0.41</v>
          </cell>
          <cell r="AA1568">
            <v>0.41</v>
          </cell>
          <cell r="AB1568">
            <v>0</v>
          </cell>
          <cell r="AC1568">
            <v>0</v>
          </cell>
          <cell r="AD1568">
            <v>0.26675526999999999</v>
          </cell>
          <cell r="AE1568">
            <v>0.26675526999999999</v>
          </cell>
          <cell r="AF1568">
            <v>0</v>
          </cell>
          <cell r="AG1568">
            <v>0</v>
          </cell>
          <cell r="AH1568">
            <v>0</v>
          </cell>
          <cell r="AI1568">
            <v>65.062260976000005</v>
          </cell>
        </row>
        <row r="1569">
          <cell r="C1569" t="str">
            <v>1.323</v>
          </cell>
          <cell r="D1569" t="str">
            <v>Дооснащение ИТСО объектов ООО "Газпром трансгаз Санкт-Петербург"</v>
          </cell>
          <cell r="E1569" t="str">
            <v>051-1005234</v>
          </cell>
          <cell r="F1569" t="str">
            <v/>
          </cell>
          <cell r="G1569" t="str">
            <v/>
          </cell>
          <cell r="H1569" t="str">
            <v>Прочие</v>
          </cell>
          <cell r="I1569">
            <v>0</v>
          </cell>
          <cell r="J1569">
            <v>0</v>
          </cell>
          <cell r="K1569">
            <v>3.31</v>
          </cell>
          <cell r="L1569">
            <v>3.31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9.0632554699999996</v>
          </cell>
          <cell r="Z1569">
            <v>11.07</v>
          </cell>
          <cell r="AA1569">
            <v>11.07</v>
          </cell>
          <cell r="AB1569">
            <v>0</v>
          </cell>
          <cell r="AC1569">
            <v>0</v>
          </cell>
          <cell r="AD1569">
            <v>9.0632554699999996</v>
          </cell>
          <cell r="AE1569">
            <v>9.0632554699999996</v>
          </cell>
          <cell r="AF1569">
            <v>0</v>
          </cell>
          <cell r="AG1569">
            <v>0</v>
          </cell>
          <cell r="AH1569">
            <v>0</v>
          </cell>
          <cell r="AI1569">
            <v>81.872226467999994</v>
          </cell>
        </row>
        <row r="1570">
          <cell r="C1570" t="str">
            <v>1.323.1</v>
          </cell>
          <cell r="D1570" t="str">
            <v>Прочие, всего</v>
          </cell>
          <cell r="E1570" t="str">
            <v>051-1005234</v>
          </cell>
          <cell r="F1570" t="str">
            <v/>
          </cell>
          <cell r="G1570" t="str">
            <v/>
          </cell>
          <cell r="H1570" t="str">
            <v/>
          </cell>
          <cell r="I1570">
            <v>0</v>
          </cell>
          <cell r="J1570">
            <v>0</v>
          </cell>
          <cell r="K1570">
            <v>3.31</v>
          </cell>
          <cell r="L1570">
            <v>3.31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9.0632554699999996</v>
          </cell>
          <cell r="Z1570">
            <v>11.07</v>
          </cell>
          <cell r="AA1570">
            <v>11.07</v>
          </cell>
          <cell r="AB1570">
            <v>0</v>
          </cell>
          <cell r="AC1570">
            <v>0</v>
          </cell>
          <cell r="AD1570">
            <v>9.0632554699999996</v>
          </cell>
          <cell r="AE1570">
            <v>9.0632554699999996</v>
          </cell>
          <cell r="AF1570">
            <v>0</v>
          </cell>
          <cell r="AG1570">
            <v>0</v>
          </cell>
          <cell r="AH1570">
            <v>0</v>
          </cell>
          <cell r="AI1570">
            <v>81.872226467999994</v>
          </cell>
        </row>
        <row r="1571">
          <cell r="C1571" t="str">
            <v>1.323.2</v>
          </cell>
          <cell r="D1571" t="str">
            <v>Проектные работы ПД/ПД, РД</v>
          </cell>
          <cell r="E1571" t="str">
            <v>051-1005234</v>
          </cell>
          <cell r="F1571" t="str">
            <v/>
          </cell>
          <cell r="G1571" t="str">
            <v/>
          </cell>
          <cell r="H1571" t="str">
            <v/>
          </cell>
          <cell r="I1571">
            <v>0</v>
          </cell>
          <cell r="J1571">
            <v>0</v>
          </cell>
          <cell r="K1571">
            <v>1.37</v>
          </cell>
          <cell r="L1571">
            <v>1.37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8.9533944000000005</v>
          </cell>
          <cell r="Z1571">
            <v>10.91</v>
          </cell>
          <cell r="AA1571">
            <v>10.91</v>
          </cell>
          <cell r="AB1571">
            <v>0</v>
          </cell>
          <cell r="AC1571">
            <v>0</v>
          </cell>
          <cell r="AD1571">
            <v>8.9533944000000005</v>
          </cell>
          <cell r="AE1571">
            <v>8.9533944000000005</v>
          </cell>
          <cell r="AF1571">
            <v>0</v>
          </cell>
          <cell r="AG1571">
            <v>0</v>
          </cell>
          <cell r="AH1571">
            <v>0</v>
          </cell>
          <cell r="AI1571">
            <v>82.065943171000001</v>
          </cell>
        </row>
        <row r="1572">
          <cell r="C1572" t="str">
            <v>1.323.3</v>
          </cell>
          <cell r="D1572" t="str">
            <v>Экспертиза (ПИР)</v>
          </cell>
          <cell r="E1572" t="str">
            <v>051-1005234</v>
          </cell>
          <cell r="F1572" t="str">
            <v/>
          </cell>
          <cell r="G1572" t="str">
            <v/>
          </cell>
          <cell r="H1572" t="str">
            <v/>
          </cell>
          <cell r="I1572">
            <v>0</v>
          </cell>
          <cell r="J1572">
            <v>0</v>
          </cell>
          <cell r="K1572">
            <v>1.82</v>
          </cell>
          <cell r="L1572">
            <v>1.82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0</v>
          </cell>
          <cell r="AF1572">
            <v>0</v>
          </cell>
          <cell r="AG1572">
            <v>0</v>
          </cell>
          <cell r="AH1572">
            <v>0</v>
          </cell>
          <cell r="AI1572">
            <v>0</v>
          </cell>
        </row>
        <row r="1573">
          <cell r="C1573" t="str">
            <v>1.323.4</v>
          </cell>
          <cell r="D1573" t="str">
            <v>Услуги Заказчика</v>
          </cell>
          <cell r="E1573" t="str">
            <v>051-1005234</v>
          </cell>
          <cell r="F1573" t="str">
            <v/>
          </cell>
          <cell r="G1573" t="str">
            <v/>
          </cell>
          <cell r="H1573" t="str">
            <v/>
          </cell>
          <cell r="I1573">
            <v>0</v>
          </cell>
          <cell r="J1573">
            <v>0</v>
          </cell>
          <cell r="K1573">
            <v>0.12</v>
          </cell>
          <cell r="L1573">
            <v>0.12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0.10986107000000001</v>
          </cell>
          <cell r="Z1573">
            <v>0.16</v>
          </cell>
          <cell r="AA1573">
            <v>0.16</v>
          </cell>
          <cell r="AB1573">
            <v>0</v>
          </cell>
          <cell r="AC1573">
            <v>0</v>
          </cell>
          <cell r="AD1573">
            <v>0.10986107000000001</v>
          </cell>
          <cell r="AE1573">
            <v>0.10986107000000001</v>
          </cell>
          <cell r="AF1573">
            <v>0</v>
          </cell>
          <cell r="AG1573">
            <v>0</v>
          </cell>
          <cell r="AH1573">
            <v>0</v>
          </cell>
          <cell r="AI1573">
            <v>68.663168749999997</v>
          </cell>
        </row>
        <row r="1574">
          <cell r="C1574" t="str">
            <v>1.324</v>
          </cell>
          <cell r="D1574" t="str">
            <v>Дооснащение ИТСО объектов ООО "Газпром трансгаз Сургут"</v>
          </cell>
          <cell r="E1574" t="str">
            <v>051-1005235</v>
          </cell>
          <cell r="F1574" t="str">
            <v/>
          </cell>
          <cell r="G1574" t="str">
            <v/>
          </cell>
          <cell r="H1574" t="str">
            <v>Прочие</v>
          </cell>
          <cell r="I1574">
            <v>0</v>
          </cell>
          <cell r="J1574">
            <v>0</v>
          </cell>
          <cell r="K1574">
            <v>5.19</v>
          </cell>
          <cell r="L1574">
            <v>5.19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21.882946700000002</v>
          </cell>
          <cell r="Z1574">
            <v>26.7</v>
          </cell>
          <cell r="AA1574">
            <v>26.7</v>
          </cell>
          <cell r="AB1574">
            <v>0</v>
          </cell>
          <cell r="AC1574">
            <v>0</v>
          </cell>
          <cell r="AD1574">
            <v>21.882946700000002</v>
          </cell>
          <cell r="AE1574">
            <v>21.882946700000002</v>
          </cell>
          <cell r="AF1574">
            <v>0</v>
          </cell>
          <cell r="AG1574">
            <v>0</v>
          </cell>
          <cell r="AH1574">
            <v>0</v>
          </cell>
          <cell r="AI1574">
            <v>81.958601873000006</v>
          </cell>
        </row>
        <row r="1575">
          <cell r="C1575" t="str">
            <v>1.324.1</v>
          </cell>
          <cell r="D1575" t="str">
            <v>Прочие, всего</v>
          </cell>
          <cell r="E1575" t="str">
            <v>051-1005235</v>
          </cell>
          <cell r="F1575" t="str">
            <v/>
          </cell>
          <cell r="G1575" t="str">
            <v/>
          </cell>
          <cell r="H1575" t="str">
            <v/>
          </cell>
          <cell r="I1575">
            <v>0</v>
          </cell>
          <cell r="J1575">
            <v>0</v>
          </cell>
          <cell r="K1575">
            <v>5.19</v>
          </cell>
          <cell r="L1575">
            <v>5.19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21.882946700000002</v>
          </cell>
          <cell r="Z1575">
            <v>26.7</v>
          </cell>
          <cell r="AA1575">
            <v>26.7</v>
          </cell>
          <cell r="AB1575">
            <v>0</v>
          </cell>
          <cell r="AC1575">
            <v>0</v>
          </cell>
          <cell r="AD1575">
            <v>21.882946700000002</v>
          </cell>
          <cell r="AE1575">
            <v>21.882946700000002</v>
          </cell>
          <cell r="AF1575">
            <v>0</v>
          </cell>
          <cell r="AG1575">
            <v>0</v>
          </cell>
          <cell r="AH1575">
            <v>0</v>
          </cell>
          <cell r="AI1575">
            <v>81.958601873000006</v>
          </cell>
        </row>
        <row r="1576">
          <cell r="C1576" t="str">
            <v>1.324.2</v>
          </cell>
          <cell r="D1576" t="str">
            <v>Проектные работы ПД/ПД, РД</v>
          </cell>
          <cell r="E1576" t="str">
            <v>051-1005235</v>
          </cell>
          <cell r="F1576" t="str">
            <v/>
          </cell>
          <cell r="G1576" t="str">
            <v/>
          </cell>
          <cell r="H1576" t="str">
            <v/>
          </cell>
          <cell r="I1576">
            <v>0</v>
          </cell>
          <cell r="J1576">
            <v>0</v>
          </cell>
          <cell r="K1576">
            <v>3.18</v>
          </cell>
          <cell r="L1576">
            <v>3.18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21.652304399999998</v>
          </cell>
          <cell r="Z1576">
            <v>26.349357699999999</v>
          </cell>
          <cell r="AA1576">
            <v>26.349357699999999</v>
          </cell>
          <cell r="AB1576">
            <v>0</v>
          </cell>
          <cell r="AC1576">
            <v>0</v>
          </cell>
          <cell r="AD1576">
            <v>21.652304399999998</v>
          </cell>
          <cell r="AE1576">
            <v>21.652304399999998</v>
          </cell>
          <cell r="AF1576">
            <v>0</v>
          </cell>
          <cell r="AG1576">
            <v>0</v>
          </cell>
          <cell r="AH1576">
            <v>0</v>
          </cell>
          <cell r="AI1576">
            <v>82.173936255000001</v>
          </cell>
        </row>
        <row r="1577">
          <cell r="C1577" t="str">
            <v>1.324.3</v>
          </cell>
          <cell r="D1577" t="str">
            <v>Экспертиза (ПИР)</v>
          </cell>
          <cell r="E1577" t="str">
            <v>051-1005235</v>
          </cell>
          <cell r="F1577" t="str">
            <v/>
          </cell>
          <cell r="G1577" t="str">
            <v/>
          </cell>
          <cell r="H1577" t="str">
            <v/>
          </cell>
          <cell r="I1577">
            <v>0</v>
          </cell>
          <cell r="J1577">
            <v>0</v>
          </cell>
          <cell r="K1577">
            <v>1.82</v>
          </cell>
          <cell r="L1577">
            <v>1.82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0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</row>
        <row r="1578">
          <cell r="C1578" t="str">
            <v>1.324.4</v>
          </cell>
          <cell r="D1578" t="str">
            <v>Услуги Заказчика</v>
          </cell>
          <cell r="E1578" t="str">
            <v>051-1005235</v>
          </cell>
          <cell r="F1578" t="str">
            <v/>
          </cell>
          <cell r="G1578" t="str">
            <v/>
          </cell>
          <cell r="H1578" t="str">
            <v/>
          </cell>
          <cell r="I1578">
            <v>0</v>
          </cell>
          <cell r="J1578">
            <v>0</v>
          </cell>
          <cell r="K1578">
            <v>0.19</v>
          </cell>
          <cell r="L1578">
            <v>0.19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0.23064229999999999</v>
          </cell>
          <cell r="Z1578">
            <v>0.35064230000000002</v>
          </cell>
          <cell r="AA1578">
            <v>0.35064230000000002</v>
          </cell>
          <cell r="AB1578">
            <v>0</v>
          </cell>
          <cell r="AC1578">
            <v>0</v>
          </cell>
          <cell r="AD1578">
            <v>0.23064229999999999</v>
          </cell>
          <cell r="AE1578">
            <v>0.23064229999999999</v>
          </cell>
          <cell r="AF1578">
            <v>0</v>
          </cell>
          <cell r="AG1578">
            <v>0</v>
          </cell>
          <cell r="AH1578">
            <v>0</v>
          </cell>
          <cell r="AI1578">
            <v>65.777089644</v>
          </cell>
        </row>
        <row r="1579">
          <cell r="C1579" t="str">
            <v>1.325</v>
          </cell>
          <cell r="D1579" t="str">
            <v>Дооснащение ИТСО ГРС Пурпейского ЛПУ МГ, Самсоновского ЛПУ МГ, Сургутского ЛПУ МГ, Тобольского ЛПУ МГ, Туртасского ЛПУ МГ и Ярковского ЛПУ МГ</v>
          </cell>
          <cell r="E1579" t="str">
            <v>051-1005236</v>
          </cell>
          <cell r="F1579" t="str">
            <v/>
          </cell>
          <cell r="G1579" t="str">
            <v/>
          </cell>
          <cell r="H1579" t="str">
            <v>Прочие</v>
          </cell>
          <cell r="I1579">
            <v>0</v>
          </cell>
          <cell r="J1579">
            <v>0</v>
          </cell>
          <cell r="K1579">
            <v>4.99</v>
          </cell>
          <cell r="L1579">
            <v>4.99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19.535481780000001</v>
          </cell>
          <cell r="Z1579">
            <v>24.25</v>
          </cell>
          <cell r="AA1579">
            <v>24.25</v>
          </cell>
          <cell r="AB1579">
            <v>0</v>
          </cell>
          <cell r="AC1579">
            <v>0</v>
          </cell>
          <cell r="AD1579">
            <v>19.535481780000001</v>
          </cell>
          <cell r="AE1579">
            <v>19.535481780000001</v>
          </cell>
          <cell r="AF1579">
            <v>0</v>
          </cell>
          <cell r="AG1579">
            <v>0</v>
          </cell>
          <cell r="AH1579">
            <v>0</v>
          </cell>
          <cell r="AI1579">
            <v>80.558687753000001</v>
          </cell>
        </row>
        <row r="1580">
          <cell r="C1580" t="str">
            <v>1.325.1</v>
          </cell>
          <cell r="D1580" t="str">
            <v>Прочие, всего</v>
          </cell>
          <cell r="E1580" t="str">
            <v>051-1005236</v>
          </cell>
          <cell r="F1580" t="str">
            <v/>
          </cell>
          <cell r="G1580" t="str">
            <v/>
          </cell>
          <cell r="H1580" t="str">
            <v/>
          </cell>
          <cell r="I1580">
            <v>0</v>
          </cell>
          <cell r="J1580">
            <v>0</v>
          </cell>
          <cell r="K1580">
            <v>4.99</v>
          </cell>
          <cell r="L1580">
            <v>4.99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19.535481780000001</v>
          </cell>
          <cell r="Z1580">
            <v>24.25</v>
          </cell>
          <cell r="AA1580">
            <v>24.25</v>
          </cell>
          <cell r="AB1580">
            <v>0</v>
          </cell>
          <cell r="AC1580">
            <v>0</v>
          </cell>
          <cell r="AD1580">
            <v>19.535481780000001</v>
          </cell>
          <cell r="AE1580">
            <v>19.535481780000001</v>
          </cell>
          <cell r="AF1580">
            <v>0</v>
          </cell>
          <cell r="AG1580">
            <v>0</v>
          </cell>
          <cell r="AH1580">
            <v>0</v>
          </cell>
          <cell r="AI1580">
            <v>80.558687753000001</v>
          </cell>
        </row>
        <row r="1581">
          <cell r="C1581" t="str">
            <v>1.325.2</v>
          </cell>
          <cell r="D1581" t="str">
            <v>Проектные работы ПД/ПД, РД</v>
          </cell>
          <cell r="E1581" t="str">
            <v>051-1005236</v>
          </cell>
          <cell r="F1581" t="str">
            <v/>
          </cell>
          <cell r="G1581" t="str">
            <v/>
          </cell>
          <cell r="H1581" t="str">
            <v/>
          </cell>
          <cell r="I1581">
            <v>0</v>
          </cell>
          <cell r="J1581">
            <v>0</v>
          </cell>
          <cell r="K1581">
            <v>2.99</v>
          </cell>
          <cell r="L1581">
            <v>2.99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19.4738376</v>
          </cell>
          <cell r="Z1581">
            <v>24.08</v>
          </cell>
          <cell r="AA1581">
            <v>24.08</v>
          </cell>
          <cell r="AB1581">
            <v>0</v>
          </cell>
          <cell r="AC1581">
            <v>0</v>
          </cell>
          <cell r="AD1581">
            <v>19.4738376</v>
          </cell>
          <cell r="AE1581">
            <v>19.4738376</v>
          </cell>
          <cell r="AF1581">
            <v>0</v>
          </cell>
          <cell r="AG1581">
            <v>0</v>
          </cell>
          <cell r="AH1581">
            <v>0</v>
          </cell>
          <cell r="AI1581">
            <v>80.871418605000002</v>
          </cell>
        </row>
        <row r="1582">
          <cell r="C1582" t="str">
            <v>1.325.3</v>
          </cell>
          <cell r="D1582" t="str">
            <v>Экспертиза (ПИР)</v>
          </cell>
          <cell r="E1582" t="str">
            <v>051-1005236</v>
          </cell>
          <cell r="F1582" t="str">
            <v/>
          </cell>
          <cell r="G1582" t="str">
            <v/>
          </cell>
          <cell r="H1582" t="str">
            <v/>
          </cell>
          <cell r="I1582">
            <v>0</v>
          </cell>
          <cell r="J1582">
            <v>0</v>
          </cell>
          <cell r="K1582">
            <v>1.82</v>
          </cell>
          <cell r="L1582">
            <v>1.82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0</v>
          </cell>
          <cell r="AF1582">
            <v>0</v>
          </cell>
          <cell r="AG1582">
            <v>0</v>
          </cell>
          <cell r="AH1582">
            <v>0</v>
          </cell>
          <cell r="AI1582">
            <v>0</v>
          </cell>
        </row>
        <row r="1583">
          <cell r="C1583" t="str">
            <v>1.325.4</v>
          </cell>
          <cell r="D1583" t="str">
            <v>Услуги Заказчика</v>
          </cell>
          <cell r="E1583" t="str">
            <v>051-1005236</v>
          </cell>
          <cell r="F1583" t="str">
            <v/>
          </cell>
          <cell r="G1583" t="str">
            <v/>
          </cell>
          <cell r="H1583" t="str">
            <v/>
          </cell>
          <cell r="I1583">
            <v>0</v>
          </cell>
          <cell r="J1583">
            <v>0</v>
          </cell>
          <cell r="K1583">
            <v>0.18</v>
          </cell>
          <cell r="L1583">
            <v>0.18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6.164418E-2</v>
          </cell>
          <cell r="Z1583">
            <v>0.17</v>
          </cell>
          <cell r="AA1583">
            <v>0.17</v>
          </cell>
          <cell r="AB1583">
            <v>0</v>
          </cell>
          <cell r="AC1583">
            <v>0</v>
          </cell>
          <cell r="AD1583">
            <v>6.164418E-2</v>
          </cell>
          <cell r="AE1583">
            <v>6.164418E-2</v>
          </cell>
          <cell r="AF1583">
            <v>0</v>
          </cell>
          <cell r="AG1583">
            <v>0</v>
          </cell>
          <cell r="AH1583">
            <v>0</v>
          </cell>
          <cell r="AI1583">
            <v>36.261282352999999</v>
          </cell>
        </row>
        <row r="1584">
          <cell r="C1584" t="str">
            <v>1.326</v>
          </cell>
          <cell r="D1584" t="str">
            <v>Дооснащение ИТСО ГРС Комсомольского ЛПУ МГ, Октябрьского ЛПУ МГ и Пунгинского ЛПУ МГ</v>
          </cell>
          <cell r="E1584" t="str">
            <v>051-1005237</v>
          </cell>
          <cell r="F1584" t="str">
            <v/>
          </cell>
          <cell r="G1584" t="str">
            <v/>
          </cell>
          <cell r="H1584" t="str">
            <v>Прочие</v>
          </cell>
          <cell r="I1584">
            <v>0</v>
          </cell>
          <cell r="J1584">
            <v>0</v>
          </cell>
          <cell r="K1584">
            <v>4.32</v>
          </cell>
          <cell r="L1584">
            <v>4.32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21.872617080000001</v>
          </cell>
          <cell r="Z1584">
            <v>17.739999999999998</v>
          </cell>
          <cell r="AA1584">
            <v>17.739999999999998</v>
          </cell>
          <cell r="AB1584">
            <v>0</v>
          </cell>
          <cell r="AC1584">
            <v>0</v>
          </cell>
          <cell r="AD1584">
            <v>21.872617080000001</v>
          </cell>
          <cell r="AE1584">
            <v>21.872617080000001</v>
          </cell>
          <cell r="AF1584">
            <v>0</v>
          </cell>
          <cell r="AG1584">
            <v>0</v>
          </cell>
          <cell r="AH1584">
            <v>0</v>
          </cell>
          <cell r="AI1584">
            <v>123.295473957</v>
          </cell>
        </row>
        <row r="1585">
          <cell r="C1585" t="str">
            <v>1.326.1</v>
          </cell>
          <cell r="D1585" t="str">
            <v>Прочие, всего</v>
          </cell>
          <cell r="E1585" t="str">
            <v>051-1005237</v>
          </cell>
          <cell r="F1585" t="str">
            <v/>
          </cell>
          <cell r="G1585" t="str">
            <v/>
          </cell>
          <cell r="H1585" t="str">
            <v/>
          </cell>
          <cell r="I1585">
            <v>0</v>
          </cell>
          <cell r="J1585">
            <v>0</v>
          </cell>
          <cell r="K1585">
            <v>4.32</v>
          </cell>
          <cell r="L1585">
            <v>4.32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21.872617080000001</v>
          </cell>
          <cell r="Z1585">
            <v>17.739999999999998</v>
          </cell>
          <cell r="AA1585">
            <v>17.739999999999998</v>
          </cell>
          <cell r="AB1585">
            <v>0</v>
          </cell>
          <cell r="AC1585">
            <v>0</v>
          </cell>
          <cell r="AD1585">
            <v>21.872617080000001</v>
          </cell>
          <cell r="AE1585">
            <v>21.872617080000001</v>
          </cell>
          <cell r="AF1585">
            <v>0</v>
          </cell>
          <cell r="AG1585">
            <v>0</v>
          </cell>
          <cell r="AH1585">
            <v>0</v>
          </cell>
          <cell r="AI1585">
            <v>123.295473957</v>
          </cell>
        </row>
        <row r="1586">
          <cell r="C1586" t="str">
            <v>1.326.2</v>
          </cell>
          <cell r="D1586" t="str">
            <v>Проектные работы ПД/ПД, РД</v>
          </cell>
          <cell r="E1586" t="str">
            <v>051-1005237</v>
          </cell>
          <cell r="F1586" t="str">
            <v/>
          </cell>
          <cell r="G1586" t="str">
            <v/>
          </cell>
          <cell r="H1586" t="str">
            <v/>
          </cell>
          <cell r="I1586">
            <v>0</v>
          </cell>
          <cell r="J1586">
            <v>0</v>
          </cell>
          <cell r="K1586">
            <v>2.34</v>
          </cell>
          <cell r="L1586">
            <v>2.34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21.681670799999999</v>
          </cell>
          <cell r="Z1586">
            <v>17.46</v>
          </cell>
          <cell r="AA1586">
            <v>17.46</v>
          </cell>
          <cell r="AB1586">
            <v>0</v>
          </cell>
          <cell r="AC1586">
            <v>0</v>
          </cell>
          <cell r="AD1586">
            <v>21.681670799999999</v>
          </cell>
          <cell r="AE1586">
            <v>21.681670799999999</v>
          </cell>
          <cell r="AF1586">
            <v>0</v>
          </cell>
          <cell r="AG1586">
            <v>0</v>
          </cell>
          <cell r="AH1586">
            <v>0</v>
          </cell>
          <cell r="AI1586">
            <v>124.17909965600001</v>
          </cell>
        </row>
        <row r="1587">
          <cell r="C1587" t="str">
            <v>1.326.3</v>
          </cell>
          <cell r="D1587" t="str">
            <v>Экспертиза (ПИР)</v>
          </cell>
          <cell r="E1587" t="str">
            <v>051-1005237</v>
          </cell>
          <cell r="F1587" t="str">
            <v/>
          </cell>
          <cell r="G1587" t="str">
            <v/>
          </cell>
          <cell r="H1587" t="str">
            <v/>
          </cell>
          <cell r="I1587">
            <v>0</v>
          </cell>
          <cell r="J1587">
            <v>0</v>
          </cell>
          <cell r="K1587">
            <v>1.82</v>
          </cell>
          <cell r="L1587">
            <v>1.82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0</v>
          </cell>
          <cell r="AF1587">
            <v>0</v>
          </cell>
          <cell r="AG1587">
            <v>0</v>
          </cell>
          <cell r="AH1587">
            <v>0</v>
          </cell>
          <cell r="AI1587">
            <v>0</v>
          </cell>
        </row>
        <row r="1588">
          <cell r="C1588" t="str">
            <v>1.326.4</v>
          </cell>
          <cell r="D1588" t="str">
            <v>Услуги Заказчика</v>
          </cell>
          <cell r="E1588" t="str">
            <v>051-1005237</v>
          </cell>
          <cell r="F1588" t="str">
            <v/>
          </cell>
          <cell r="G1588" t="str">
            <v/>
          </cell>
          <cell r="H1588" t="str">
            <v/>
          </cell>
          <cell r="I1588">
            <v>0</v>
          </cell>
          <cell r="J1588">
            <v>0</v>
          </cell>
          <cell r="K1588">
            <v>0.16</v>
          </cell>
          <cell r="L1588">
            <v>0.16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0.19094628</v>
          </cell>
          <cell r="Z1588">
            <v>0.28000000000000003</v>
          </cell>
          <cell r="AA1588">
            <v>0.28000000000000003</v>
          </cell>
          <cell r="AB1588">
            <v>0</v>
          </cell>
          <cell r="AC1588">
            <v>0</v>
          </cell>
          <cell r="AD1588">
            <v>0.19094628</v>
          </cell>
          <cell r="AE1588">
            <v>0.19094628</v>
          </cell>
          <cell r="AF1588">
            <v>0</v>
          </cell>
          <cell r="AG1588">
            <v>0</v>
          </cell>
          <cell r="AH1588">
            <v>0</v>
          </cell>
          <cell r="AI1588">
            <v>68.195099999999996</v>
          </cell>
        </row>
        <row r="1589">
          <cell r="C1589" t="str">
            <v>1.327</v>
          </cell>
          <cell r="D1589" t="str">
            <v>Дооснащение ИТСО ГРС Надымского ЛПУ МГ, Новоуренгойского ЛПУ МГ, Ныдинского ЛПУ МГ и Пангодинского ЛПУ МГ</v>
          </cell>
          <cell r="E1589" t="str">
            <v>051-1005238</v>
          </cell>
          <cell r="F1589" t="str">
            <v/>
          </cell>
          <cell r="G1589" t="str">
            <v/>
          </cell>
          <cell r="H1589" t="str">
            <v>Прочие</v>
          </cell>
          <cell r="I1589">
            <v>0</v>
          </cell>
          <cell r="J1589">
            <v>0</v>
          </cell>
          <cell r="K1589">
            <v>3.8</v>
          </cell>
          <cell r="L1589">
            <v>3.8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13.54440872</v>
          </cell>
          <cell r="Z1589">
            <v>14.58</v>
          </cell>
          <cell r="AA1589">
            <v>14.58</v>
          </cell>
          <cell r="AB1589">
            <v>0</v>
          </cell>
          <cell r="AC1589">
            <v>0</v>
          </cell>
          <cell r="AD1589">
            <v>13.54440872</v>
          </cell>
          <cell r="AE1589">
            <v>13.54440872</v>
          </cell>
          <cell r="AF1589">
            <v>0</v>
          </cell>
          <cell r="AG1589">
            <v>0</v>
          </cell>
          <cell r="AH1589">
            <v>0</v>
          </cell>
          <cell r="AI1589">
            <v>92.897179149999999</v>
          </cell>
        </row>
        <row r="1590">
          <cell r="C1590" t="str">
            <v>1.327.1</v>
          </cell>
          <cell r="D1590" t="str">
            <v>Прочие, всего</v>
          </cell>
          <cell r="E1590" t="str">
            <v>051-1005238</v>
          </cell>
          <cell r="F1590" t="str">
            <v/>
          </cell>
          <cell r="G1590" t="str">
            <v/>
          </cell>
          <cell r="H1590" t="str">
            <v/>
          </cell>
          <cell r="I1590">
            <v>0</v>
          </cell>
          <cell r="J1590">
            <v>0</v>
          </cell>
          <cell r="K1590">
            <v>3.8</v>
          </cell>
          <cell r="L1590">
            <v>3.8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13.54440872</v>
          </cell>
          <cell r="Z1590">
            <v>14.58</v>
          </cell>
          <cell r="AA1590">
            <v>14.58</v>
          </cell>
          <cell r="AB1590">
            <v>0</v>
          </cell>
          <cell r="AC1590">
            <v>0</v>
          </cell>
          <cell r="AD1590">
            <v>13.54440872</v>
          </cell>
          <cell r="AE1590">
            <v>13.54440872</v>
          </cell>
          <cell r="AF1590">
            <v>0</v>
          </cell>
          <cell r="AG1590">
            <v>0</v>
          </cell>
          <cell r="AH1590">
            <v>0</v>
          </cell>
          <cell r="AI1590">
            <v>92.897179149999999</v>
          </cell>
        </row>
        <row r="1591">
          <cell r="C1591" t="str">
            <v>1.327.2</v>
          </cell>
          <cell r="D1591" t="str">
            <v>Проектные работы ПД/ПД, РД</v>
          </cell>
          <cell r="E1591" t="str">
            <v>051-1005238</v>
          </cell>
          <cell r="F1591" t="str">
            <v/>
          </cell>
          <cell r="G1591" t="str">
            <v/>
          </cell>
          <cell r="H1591" t="str">
            <v/>
          </cell>
          <cell r="I1591">
            <v>0</v>
          </cell>
          <cell r="J1591">
            <v>0</v>
          </cell>
          <cell r="K1591">
            <v>1.84</v>
          </cell>
          <cell r="L1591">
            <v>1.84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13.387589999999999</v>
          </cell>
          <cell r="Z1591">
            <v>14.35</v>
          </cell>
          <cell r="AA1591">
            <v>14.35</v>
          </cell>
          <cell r="AB1591">
            <v>0</v>
          </cell>
          <cell r="AC1591">
            <v>0</v>
          </cell>
          <cell r="AD1591">
            <v>13.387589999999999</v>
          </cell>
          <cell r="AE1591">
            <v>13.387589999999999</v>
          </cell>
          <cell r="AF1591">
            <v>0</v>
          </cell>
          <cell r="AG1591">
            <v>0</v>
          </cell>
          <cell r="AH1591">
            <v>0</v>
          </cell>
          <cell r="AI1591">
            <v>93.293310105000003</v>
          </cell>
        </row>
        <row r="1592">
          <cell r="C1592" t="str">
            <v>1.327.3</v>
          </cell>
          <cell r="D1592" t="str">
            <v>Экспертиза (ПИР)</v>
          </cell>
          <cell r="E1592" t="str">
            <v>051-1005238</v>
          </cell>
          <cell r="F1592" t="str">
            <v/>
          </cell>
          <cell r="G1592" t="str">
            <v/>
          </cell>
          <cell r="H1592" t="str">
            <v/>
          </cell>
          <cell r="I1592">
            <v>0</v>
          </cell>
          <cell r="J1592">
            <v>0</v>
          </cell>
          <cell r="K1592">
            <v>1.82</v>
          </cell>
          <cell r="L1592">
            <v>1.82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0</v>
          </cell>
          <cell r="AF1592">
            <v>0</v>
          </cell>
          <cell r="AG1592">
            <v>0</v>
          </cell>
          <cell r="AH1592">
            <v>0</v>
          </cell>
          <cell r="AI1592">
            <v>0</v>
          </cell>
        </row>
        <row r="1593">
          <cell r="C1593" t="str">
            <v>1.327.4</v>
          </cell>
          <cell r="D1593" t="str">
            <v>Услуги Заказчика</v>
          </cell>
          <cell r="E1593" t="str">
            <v>051-1005238</v>
          </cell>
          <cell r="F1593" t="str">
            <v/>
          </cell>
          <cell r="G1593" t="str">
            <v/>
          </cell>
          <cell r="H1593" t="str">
            <v/>
          </cell>
          <cell r="I1593">
            <v>0</v>
          </cell>
          <cell r="J1593">
            <v>0</v>
          </cell>
          <cell r="K1593">
            <v>0.14000000000000001</v>
          </cell>
          <cell r="L1593">
            <v>0.14000000000000001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0.15681871999999999</v>
          </cell>
          <cell r="Z1593">
            <v>0.23</v>
          </cell>
          <cell r="AA1593">
            <v>0.23</v>
          </cell>
          <cell r="AB1593">
            <v>0</v>
          </cell>
          <cell r="AC1593">
            <v>0</v>
          </cell>
          <cell r="AD1593">
            <v>0.15681871999999999</v>
          </cell>
          <cell r="AE1593">
            <v>0.15681871999999999</v>
          </cell>
          <cell r="AF1593">
            <v>0</v>
          </cell>
          <cell r="AG1593">
            <v>0</v>
          </cell>
          <cell r="AH1593">
            <v>0</v>
          </cell>
          <cell r="AI1593">
            <v>68.182052174000006</v>
          </cell>
        </row>
        <row r="1594">
          <cell r="C1594" t="str">
            <v>1.328</v>
          </cell>
          <cell r="D1594" t="str">
            <v>Дооснащение ИТСО ГРС Верхнеказымского ЛПУ МГ, Казымского ЛПУ МГ, Лонг-Юганского ЛПУ МГ и Перегребненского ЛПУ МГ</v>
          </cell>
          <cell r="E1594" t="str">
            <v>051-1005239</v>
          </cell>
          <cell r="F1594" t="str">
            <v/>
          </cell>
          <cell r="G1594" t="str">
            <v/>
          </cell>
          <cell r="H1594" t="str">
            <v>Прочие</v>
          </cell>
          <cell r="I1594">
            <v>0</v>
          </cell>
          <cell r="J1594">
            <v>0</v>
          </cell>
          <cell r="K1594">
            <v>3.9</v>
          </cell>
          <cell r="L1594">
            <v>3.9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13.772311370000001</v>
          </cell>
          <cell r="Z1594">
            <v>16.079999999999998</v>
          </cell>
          <cell r="AA1594">
            <v>16.079999999999998</v>
          </cell>
          <cell r="AB1594">
            <v>0</v>
          </cell>
          <cell r="AC1594">
            <v>0</v>
          </cell>
          <cell r="AD1594">
            <v>13.16196137</v>
          </cell>
          <cell r="AE1594">
            <v>13.16196137</v>
          </cell>
          <cell r="AF1594">
            <v>0</v>
          </cell>
          <cell r="AG1594">
            <v>0</v>
          </cell>
          <cell r="AH1594">
            <v>0</v>
          </cell>
          <cell r="AI1594">
            <v>81.852993595000001</v>
          </cell>
        </row>
        <row r="1595">
          <cell r="C1595" t="str">
            <v>1.328.1</v>
          </cell>
          <cell r="D1595" t="str">
            <v>Прочие, всего</v>
          </cell>
          <cell r="E1595" t="str">
            <v>051-1005239</v>
          </cell>
          <cell r="F1595" t="str">
            <v/>
          </cell>
          <cell r="G1595" t="str">
            <v/>
          </cell>
          <cell r="H1595" t="str">
            <v/>
          </cell>
          <cell r="I1595">
            <v>0</v>
          </cell>
          <cell r="J1595">
            <v>0</v>
          </cell>
          <cell r="K1595">
            <v>3.9</v>
          </cell>
          <cell r="L1595">
            <v>3.9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13.772311370000001</v>
          </cell>
          <cell r="Z1595">
            <v>16.079999999999998</v>
          </cell>
          <cell r="AA1595">
            <v>16.079999999999998</v>
          </cell>
          <cell r="AB1595">
            <v>0</v>
          </cell>
          <cell r="AC1595">
            <v>0</v>
          </cell>
          <cell r="AD1595">
            <v>13.16196137</v>
          </cell>
          <cell r="AE1595">
            <v>13.16196137</v>
          </cell>
          <cell r="AF1595">
            <v>0</v>
          </cell>
          <cell r="AG1595">
            <v>0</v>
          </cell>
          <cell r="AH1595">
            <v>0</v>
          </cell>
          <cell r="AI1595">
            <v>81.852993595000001</v>
          </cell>
        </row>
        <row r="1596">
          <cell r="C1596" t="str">
            <v>1.328.2</v>
          </cell>
          <cell r="D1596" t="str">
            <v>Проектные работы ПД/ПД, РД</v>
          </cell>
          <cell r="E1596" t="str">
            <v>051-1005239</v>
          </cell>
          <cell r="F1596" t="str">
            <v/>
          </cell>
          <cell r="G1596" t="str">
            <v/>
          </cell>
          <cell r="H1596" t="str">
            <v/>
          </cell>
          <cell r="I1596">
            <v>0</v>
          </cell>
          <cell r="J1596">
            <v>0</v>
          </cell>
          <cell r="K1596">
            <v>1.94</v>
          </cell>
          <cell r="L1596">
            <v>1.94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13.598007600000001</v>
          </cell>
          <cell r="Z1596">
            <v>15.84</v>
          </cell>
          <cell r="AA1596">
            <v>15.84</v>
          </cell>
          <cell r="AB1596">
            <v>0</v>
          </cell>
          <cell r="AC1596">
            <v>0</v>
          </cell>
          <cell r="AD1596">
            <v>12.9876576</v>
          </cell>
          <cell r="AE1596">
            <v>12.9876576</v>
          </cell>
          <cell r="AF1596">
            <v>0</v>
          </cell>
          <cell r="AG1596">
            <v>0</v>
          </cell>
          <cell r="AH1596">
            <v>0</v>
          </cell>
          <cell r="AI1596">
            <v>81.992787879000005</v>
          </cell>
        </row>
        <row r="1597">
          <cell r="C1597" t="str">
            <v>1.328.3</v>
          </cell>
          <cell r="D1597" t="str">
            <v>Экспертиза (ПИР)</v>
          </cell>
          <cell r="E1597" t="str">
            <v>051-1005239</v>
          </cell>
          <cell r="F1597" t="str">
            <v/>
          </cell>
          <cell r="G1597" t="str">
            <v/>
          </cell>
          <cell r="H1597" t="str">
            <v/>
          </cell>
          <cell r="I1597">
            <v>0</v>
          </cell>
          <cell r="J1597">
            <v>0</v>
          </cell>
          <cell r="K1597">
            <v>1.82</v>
          </cell>
          <cell r="L1597">
            <v>1.82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0</v>
          </cell>
          <cell r="AF1597">
            <v>0</v>
          </cell>
          <cell r="AG1597">
            <v>0</v>
          </cell>
          <cell r="AH1597">
            <v>0</v>
          </cell>
          <cell r="AI1597">
            <v>0</v>
          </cell>
        </row>
        <row r="1598">
          <cell r="C1598" t="str">
            <v>1.328.4</v>
          </cell>
          <cell r="D1598" t="str">
            <v>Услуги Заказчика</v>
          </cell>
          <cell r="E1598" t="str">
            <v>051-1005239</v>
          </cell>
          <cell r="F1598" t="str">
            <v/>
          </cell>
          <cell r="G1598" t="str">
            <v/>
          </cell>
          <cell r="H1598" t="str">
            <v/>
          </cell>
          <cell r="I1598">
            <v>0</v>
          </cell>
          <cell r="J1598">
            <v>0</v>
          </cell>
          <cell r="K1598">
            <v>0.14000000000000001</v>
          </cell>
          <cell r="L1598">
            <v>0.14000000000000001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0.17430377</v>
          </cell>
          <cell r="Z1598">
            <v>0.24</v>
          </cell>
          <cell r="AA1598">
            <v>0.24</v>
          </cell>
          <cell r="AB1598">
            <v>0</v>
          </cell>
          <cell r="AC1598">
            <v>0</v>
          </cell>
          <cell r="AD1598">
            <v>0.17430377</v>
          </cell>
          <cell r="AE1598">
            <v>0.17430377</v>
          </cell>
          <cell r="AF1598">
            <v>0</v>
          </cell>
          <cell r="AG1598">
            <v>0</v>
          </cell>
          <cell r="AH1598">
            <v>0</v>
          </cell>
          <cell r="AI1598">
            <v>72.626570833000002</v>
          </cell>
        </row>
        <row r="1599">
          <cell r="C1599" t="str">
            <v>1.329</v>
          </cell>
          <cell r="D1599" t="str">
            <v>Дооснащение ИТСО ГРС Ивдельского ЛПУ МГ, Краснотурьинского ЛПУ МГ, Нижнетуринского ЛПУ МГ и Пелымского ЛПУ МГ</v>
          </cell>
          <cell r="E1599" t="str">
            <v>051-1005240</v>
          </cell>
          <cell r="F1599" t="str">
            <v/>
          </cell>
          <cell r="G1599" t="str">
            <v/>
          </cell>
          <cell r="H1599" t="str">
            <v>Прочие</v>
          </cell>
          <cell r="I1599">
            <v>0</v>
          </cell>
          <cell r="J1599">
            <v>0</v>
          </cell>
          <cell r="K1599">
            <v>4.5599999999999996</v>
          </cell>
          <cell r="L1599">
            <v>4.5599999999999996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17.044043380000002</v>
          </cell>
          <cell r="Z1599">
            <v>20.92</v>
          </cell>
          <cell r="AA1599">
            <v>20.92</v>
          </cell>
          <cell r="AB1599">
            <v>0</v>
          </cell>
          <cell r="AC1599">
            <v>0</v>
          </cell>
          <cell r="AD1599">
            <v>17.044043380000002</v>
          </cell>
          <cell r="AE1599">
            <v>17.044043380000002</v>
          </cell>
          <cell r="AF1599">
            <v>0</v>
          </cell>
          <cell r="AG1599">
            <v>0</v>
          </cell>
          <cell r="AH1599">
            <v>0</v>
          </cell>
          <cell r="AI1599">
            <v>81.472482696</v>
          </cell>
        </row>
        <row r="1600">
          <cell r="C1600" t="str">
            <v>1.329.1</v>
          </cell>
          <cell r="D1600" t="str">
            <v>Прочие, всего</v>
          </cell>
          <cell r="E1600" t="str">
            <v>051-1005240</v>
          </cell>
          <cell r="F1600" t="str">
            <v/>
          </cell>
          <cell r="G1600" t="str">
            <v/>
          </cell>
          <cell r="H1600" t="str">
            <v/>
          </cell>
          <cell r="I1600">
            <v>0</v>
          </cell>
          <cell r="J1600">
            <v>0</v>
          </cell>
          <cell r="K1600">
            <v>4.5599999999999996</v>
          </cell>
          <cell r="L1600">
            <v>4.5599999999999996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17.044043380000002</v>
          </cell>
          <cell r="Z1600">
            <v>20.92</v>
          </cell>
          <cell r="AA1600">
            <v>20.92</v>
          </cell>
          <cell r="AB1600">
            <v>0</v>
          </cell>
          <cell r="AC1600">
            <v>0</v>
          </cell>
          <cell r="AD1600">
            <v>17.044043380000002</v>
          </cell>
          <cell r="AE1600">
            <v>17.044043380000002</v>
          </cell>
          <cell r="AF1600">
            <v>0</v>
          </cell>
          <cell r="AG1600">
            <v>0</v>
          </cell>
          <cell r="AH1600">
            <v>0</v>
          </cell>
          <cell r="AI1600">
            <v>81.472482696</v>
          </cell>
        </row>
        <row r="1601">
          <cell r="C1601" t="str">
            <v>1.329.2</v>
          </cell>
          <cell r="D1601" t="str">
            <v>Проектные работы ПД/ПД, РД</v>
          </cell>
          <cell r="E1601" t="str">
            <v>051-1005240</v>
          </cell>
          <cell r="F1601" t="str">
            <v/>
          </cell>
          <cell r="G1601" t="str">
            <v/>
          </cell>
          <cell r="H1601" t="str">
            <v/>
          </cell>
          <cell r="I1601">
            <v>0</v>
          </cell>
          <cell r="J1601">
            <v>0</v>
          </cell>
          <cell r="K1601">
            <v>2.57</v>
          </cell>
          <cell r="L1601">
            <v>2.57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16.8162372</v>
          </cell>
          <cell r="Z1601">
            <v>20.59</v>
          </cell>
          <cell r="AA1601">
            <v>20.59</v>
          </cell>
          <cell r="AB1601">
            <v>0</v>
          </cell>
          <cell r="AC1601">
            <v>0</v>
          </cell>
          <cell r="AD1601">
            <v>16.8162372</v>
          </cell>
          <cell r="AE1601">
            <v>16.8162372</v>
          </cell>
          <cell r="AF1601">
            <v>0</v>
          </cell>
          <cell r="AG1601">
            <v>0</v>
          </cell>
          <cell r="AH1601">
            <v>0</v>
          </cell>
          <cell r="AI1601">
            <v>81.671865953999998</v>
          </cell>
        </row>
        <row r="1602">
          <cell r="C1602" t="str">
            <v>1.329.3</v>
          </cell>
          <cell r="D1602" t="str">
            <v>Экспертиза (ПИР)</v>
          </cell>
          <cell r="E1602" t="str">
            <v>051-1005240</v>
          </cell>
          <cell r="F1602" t="str">
            <v/>
          </cell>
          <cell r="G1602" t="str">
            <v/>
          </cell>
          <cell r="H1602" t="str">
            <v/>
          </cell>
          <cell r="I1602">
            <v>0</v>
          </cell>
          <cell r="J1602">
            <v>0</v>
          </cell>
          <cell r="K1602">
            <v>1.82</v>
          </cell>
          <cell r="L1602">
            <v>1.82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0</v>
          </cell>
          <cell r="AF1602">
            <v>0</v>
          </cell>
          <cell r="AG1602">
            <v>0</v>
          </cell>
          <cell r="AH1602">
            <v>0</v>
          </cell>
          <cell r="AI1602">
            <v>0</v>
          </cell>
        </row>
        <row r="1603">
          <cell r="C1603" t="str">
            <v>1.329.4</v>
          </cell>
          <cell r="D1603" t="str">
            <v>Услуги Заказчика</v>
          </cell>
          <cell r="E1603" t="str">
            <v>051-1005240</v>
          </cell>
          <cell r="F1603" t="str">
            <v/>
          </cell>
          <cell r="G1603" t="str">
            <v/>
          </cell>
          <cell r="H1603" t="str">
            <v/>
          </cell>
          <cell r="I1603">
            <v>0</v>
          </cell>
          <cell r="J1603">
            <v>0</v>
          </cell>
          <cell r="K1603">
            <v>0.17</v>
          </cell>
          <cell r="L1603">
            <v>0.17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0.22780618</v>
          </cell>
          <cell r="Z1603">
            <v>0.33</v>
          </cell>
          <cell r="AA1603">
            <v>0.33</v>
          </cell>
          <cell r="AB1603">
            <v>0</v>
          </cell>
          <cell r="AC1603">
            <v>0</v>
          </cell>
          <cell r="AD1603">
            <v>0.22780618</v>
          </cell>
          <cell r="AE1603">
            <v>0.22780618</v>
          </cell>
          <cell r="AF1603">
            <v>0</v>
          </cell>
          <cell r="AG1603">
            <v>0</v>
          </cell>
          <cell r="AH1603">
            <v>0</v>
          </cell>
          <cell r="AI1603">
            <v>69.032175757999994</v>
          </cell>
        </row>
        <row r="1604">
          <cell r="C1604" t="str">
            <v>1.330</v>
          </cell>
          <cell r="D1604" t="str">
            <v>Установка кранов-регуляторов на ГИС "Прохоровка" Ростовского ЛПУ МГ ООО "Газпром трансгаз Краснодар"</v>
          </cell>
          <cell r="E1604" t="str">
            <v>051-1005243</v>
          </cell>
          <cell r="F1604" t="str">
            <v/>
          </cell>
          <cell r="G1604" t="str">
            <v/>
          </cell>
          <cell r="H1604" t="str">
            <v>Транспорт газа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0.38657615000000001</v>
          </cell>
          <cell r="Z1604">
            <v>0.39</v>
          </cell>
          <cell r="AA1604">
            <v>0.39</v>
          </cell>
          <cell r="AB1604">
            <v>0</v>
          </cell>
          <cell r="AC1604">
            <v>0</v>
          </cell>
          <cell r="AD1604">
            <v>0.38657615000000001</v>
          </cell>
          <cell r="AE1604">
            <v>0.38657615000000001</v>
          </cell>
          <cell r="AF1604">
            <v>0</v>
          </cell>
          <cell r="AG1604">
            <v>0</v>
          </cell>
          <cell r="AH1604">
            <v>0</v>
          </cell>
          <cell r="AI1604">
            <v>99.122089743999993</v>
          </cell>
        </row>
        <row r="1605">
          <cell r="C1605" t="str">
            <v>1.330.1</v>
          </cell>
          <cell r="D1605" t="str">
            <v>Прочие, всего</v>
          </cell>
          <cell r="E1605" t="str">
            <v>051-1005243</v>
          </cell>
          <cell r="F1605" t="str">
            <v/>
          </cell>
          <cell r="G1605" t="str">
            <v/>
          </cell>
          <cell r="H1605" t="str">
            <v/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0.38657615000000001</v>
          </cell>
          <cell r="Z1605">
            <v>0.39</v>
          </cell>
          <cell r="AA1605">
            <v>0.39</v>
          </cell>
          <cell r="AB1605">
            <v>0</v>
          </cell>
          <cell r="AC1605">
            <v>0</v>
          </cell>
          <cell r="AD1605">
            <v>0.38657615000000001</v>
          </cell>
          <cell r="AE1605">
            <v>0.38657615000000001</v>
          </cell>
          <cell r="AF1605">
            <v>0</v>
          </cell>
          <cell r="AG1605">
            <v>0</v>
          </cell>
          <cell r="AH1605">
            <v>0</v>
          </cell>
          <cell r="AI1605">
            <v>99.122089743999993</v>
          </cell>
        </row>
        <row r="1606">
          <cell r="C1606" t="str">
            <v>1.330.2</v>
          </cell>
          <cell r="D1606" t="str">
            <v>Проектные работы ПД/ПД, РД</v>
          </cell>
          <cell r="E1606" t="str">
            <v>051-1005243</v>
          </cell>
          <cell r="F1606" t="str">
            <v/>
          </cell>
          <cell r="G1606" t="str">
            <v/>
          </cell>
          <cell r="H1606" t="str">
            <v/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0.36675173</v>
          </cell>
          <cell r="Z1606">
            <v>0.37</v>
          </cell>
          <cell r="AA1606">
            <v>0.37</v>
          </cell>
          <cell r="AB1606">
            <v>0</v>
          </cell>
          <cell r="AC1606">
            <v>0</v>
          </cell>
          <cell r="AD1606">
            <v>0.36675173</v>
          </cell>
          <cell r="AE1606">
            <v>0.36675173</v>
          </cell>
          <cell r="AF1606">
            <v>0</v>
          </cell>
          <cell r="AG1606">
            <v>0</v>
          </cell>
          <cell r="AH1606">
            <v>0</v>
          </cell>
          <cell r="AI1606">
            <v>99.122089188999993</v>
          </cell>
        </row>
        <row r="1607">
          <cell r="C1607" t="str">
            <v>1.330.3</v>
          </cell>
          <cell r="D1607" t="str">
            <v>Услуги Заказчика</v>
          </cell>
          <cell r="E1607" t="str">
            <v>051-1005243</v>
          </cell>
          <cell r="F1607" t="str">
            <v/>
          </cell>
          <cell r="G1607" t="str">
            <v/>
          </cell>
          <cell r="H1607" t="str">
            <v/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1.9824419999999999E-2</v>
          </cell>
          <cell r="Z1607">
            <v>0.02</v>
          </cell>
          <cell r="AA1607">
            <v>0.02</v>
          </cell>
          <cell r="AB1607">
            <v>0</v>
          </cell>
          <cell r="AC1607">
            <v>0</v>
          </cell>
          <cell r="AD1607">
            <v>1.9824419999999999E-2</v>
          </cell>
          <cell r="AE1607">
            <v>1.9824419999999999E-2</v>
          </cell>
          <cell r="AF1607">
            <v>0</v>
          </cell>
          <cell r="AG1607">
            <v>0</v>
          </cell>
          <cell r="AH1607">
            <v>0</v>
          </cell>
          <cell r="AI1607">
            <v>99.122100000000003</v>
          </cell>
        </row>
        <row r="1608">
          <cell r="C1608" t="str">
            <v>1.331</v>
          </cell>
          <cell r="D1608" t="str">
            <v>Установка кранов-регуляторов на ГИС "Платово" Таганрогского ЛПУ МГ ООО "Газпром трансгаз Краснодар"</v>
          </cell>
          <cell r="E1608" t="str">
            <v>051-1005244</v>
          </cell>
          <cell r="F1608" t="str">
            <v/>
          </cell>
          <cell r="G1608" t="str">
            <v/>
          </cell>
          <cell r="H1608" t="str">
            <v>Транспорт газа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0.37476794000000002</v>
          </cell>
          <cell r="Z1608">
            <v>0.37</v>
          </cell>
          <cell r="AA1608">
            <v>0.37</v>
          </cell>
          <cell r="AB1608">
            <v>0</v>
          </cell>
          <cell r="AC1608">
            <v>0</v>
          </cell>
          <cell r="AD1608">
            <v>0.37476794000000002</v>
          </cell>
          <cell r="AE1608">
            <v>0.37476794000000002</v>
          </cell>
          <cell r="AF1608">
            <v>0</v>
          </cell>
          <cell r="AG1608">
            <v>0</v>
          </cell>
          <cell r="AH1608">
            <v>0</v>
          </cell>
          <cell r="AI1608">
            <v>101.288632432</v>
          </cell>
        </row>
        <row r="1609">
          <cell r="C1609" t="str">
            <v>1.331.1</v>
          </cell>
          <cell r="D1609" t="str">
            <v>Прочие, всего</v>
          </cell>
          <cell r="E1609" t="str">
            <v>051-1005244</v>
          </cell>
          <cell r="F1609" t="str">
            <v/>
          </cell>
          <cell r="G1609" t="str">
            <v/>
          </cell>
          <cell r="H1609" t="str">
            <v/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0.37476794000000002</v>
          </cell>
          <cell r="Z1609">
            <v>0.37</v>
          </cell>
          <cell r="AA1609">
            <v>0.37</v>
          </cell>
          <cell r="AB1609">
            <v>0</v>
          </cell>
          <cell r="AC1609">
            <v>0</v>
          </cell>
          <cell r="AD1609">
            <v>0.37476794000000002</v>
          </cell>
          <cell r="AE1609">
            <v>0.37476794000000002</v>
          </cell>
          <cell r="AF1609">
            <v>0</v>
          </cell>
          <cell r="AG1609">
            <v>0</v>
          </cell>
          <cell r="AH1609">
            <v>0</v>
          </cell>
          <cell r="AI1609">
            <v>101.288632432</v>
          </cell>
        </row>
        <row r="1610">
          <cell r="C1610" t="str">
            <v>1.331.2</v>
          </cell>
          <cell r="D1610" t="str">
            <v>Проектные работы ПД/ПД, РД</v>
          </cell>
          <cell r="E1610" t="str">
            <v>051-1005244</v>
          </cell>
          <cell r="F1610" t="str">
            <v/>
          </cell>
          <cell r="G1610" t="str">
            <v/>
          </cell>
          <cell r="H1610" t="str">
            <v/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0.35476794</v>
          </cell>
          <cell r="Z1610">
            <v>0.35</v>
          </cell>
          <cell r="AA1610">
            <v>0.35</v>
          </cell>
          <cell r="AB1610">
            <v>0</v>
          </cell>
          <cell r="AC1610">
            <v>0</v>
          </cell>
          <cell r="AD1610">
            <v>0.35476794</v>
          </cell>
          <cell r="AE1610">
            <v>0.35476794</v>
          </cell>
          <cell r="AF1610">
            <v>0</v>
          </cell>
          <cell r="AG1610">
            <v>0</v>
          </cell>
          <cell r="AH1610">
            <v>0</v>
          </cell>
          <cell r="AI1610">
            <v>101.362268571</v>
          </cell>
        </row>
        <row r="1611">
          <cell r="C1611" t="str">
            <v>1.331.3</v>
          </cell>
          <cell r="D1611" t="str">
            <v>Услуги Заказчика</v>
          </cell>
          <cell r="E1611" t="str">
            <v>051-1005244</v>
          </cell>
          <cell r="F1611" t="str">
            <v/>
          </cell>
          <cell r="G1611" t="str">
            <v/>
          </cell>
          <cell r="H1611" t="str">
            <v/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0.02</v>
          </cell>
          <cell r="Z1611">
            <v>0.02</v>
          </cell>
          <cell r="AA1611">
            <v>0.02</v>
          </cell>
          <cell r="AB1611">
            <v>0</v>
          </cell>
          <cell r="AC1611">
            <v>0</v>
          </cell>
          <cell r="AD1611">
            <v>0.02</v>
          </cell>
          <cell r="AE1611">
            <v>0.02</v>
          </cell>
          <cell r="AF1611">
            <v>0</v>
          </cell>
          <cell r="AG1611">
            <v>0</v>
          </cell>
          <cell r="AH1611">
            <v>0</v>
          </cell>
          <cell r="AI1611">
            <v>100</v>
          </cell>
        </row>
        <row r="1612">
          <cell r="C1612" t="str">
            <v>1.332</v>
          </cell>
          <cell r="D1612" t="str">
            <v>ДКС 3-й очереди на УКПГ-7 сеноманской залежи Уренгойского НГКМ</v>
          </cell>
          <cell r="E1612" t="str">
            <v>051-1005263</v>
          </cell>
          <cell r="F1612" t="str">
            <v/>
          </cell>
          <cell r="G1612" t="str">
            <v/>
          </cell>
          <cell r="H1612" t="str">
            <v>Добыча газа</v>
          </cell>
          <cell r="I1612">
            <v>0</v>
          </cell>
          <cell r="J1612">
            <v>0</v>
          </cell>
          <cell r="K1612">
            <v>10.35</v>
          </cell>
          <cell r="L1612">
            <v>10.35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0</v>
          </cell>
          <cell r="AF1612">
            <v>0</v>
          </cell>
          <cell r="AG1612">
            <v>0</v>
          </cell>
          <cell r="AH1612">
            <v>0</v>
          </cell>
          <cell r="AI1612">
            <v>0</v>
          </cell>
        </row>
        <row r="1613">
          <cell r="C1613" t="str">
            <v>1.332.1</v>
          </cell>
          <cell r="D1613" t="str">
            <v>Прочие, всего</v>
          </cell>
          <cell r="E1613" t="str">
            <v>051-1005263</v>
          </cell>
          <cell r="F1613" t="str">
            <v/>
          </cell>
          <cell r="G1613" t="str">
            <v/>
          </cell>
          <cell r="H1613" t="str">
            <v/>
          </cell>
          <cell r="I1613">
            <v>0</v>
          </cell>
          <cell r="J1613">
            <v>0</v>
          </cell>
          <cell r="K1613">
            <v>10.35</v>
          </cell>
          <cell r="L1613">
            <v>10.35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0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</row>
        <row r="1614">
          <cell r="C1614" t="str">
            <v>1.332.2</v>
          </cell>
          <cell r="D1614" t="str">
            <v>Проектные работы ПД/ПД, РД</v>
          </cell>
          <cell r="E1614" t="str">
            <v>051-1005263</v>
          </cell>
          <cell r="F1614" t="str">
            <v/>
          </cell>
          <cell r="G1614" t="str">
            <v/>
          </cell>
          <cell r="H1614" t="str">
            <v/>
          </cell>
          <cell r="I1614">
            <v>0</v>
          </cell>
          <cell r="J1614">
            <v>0</v>
          </cell>
          <cell r="K1614">
            <v>10</v>
          </cell>
          <cell r="L1614">
            <v>10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0</v>
          </cell>
          <cell r="AF1614">
            <v>0</v>
          </cell>
          <cell r="AG1614">
            <v>0</v>
          </cell>
          <cell r="AH1614">
            <v>0</v>
          </cell>
          <cell r="AI1614">
            <v>0</v>
          </cell>
        </row>
        <row r="1615">
          <cell r="C1615" t="str">
            <v>1.332.3</v>
          </cell>
          <cell r="D1615" t="str">
            <v>Услуги Заказчика</v>
          </cell>
          <cell r="E1615" t="str">
            <v>051-1005263</v>
          </cell>
          <cell r="F1615" t="str">
            <v/>
          </cell>
          <cell r="G1615" t="str">
            <v/>
          </cell>
          <cell r="H1615" t="str">
            <v/>
          </cell>
          <cell r="I1615">
            <v>0</v>
          </cell>
          <cell r="J1615">
            <v>0</v>
          </cell>
          <cell r="K1615">
            <v>0.35</v>
          </cell>
          <cell r="L1615">
            <v>0.35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0</v>
          </cell>
          <cell r="AF1615">
            <v>0</v>
          </cell>
          <cell r="AG1615">
            <v>0</v>
          </cell>
          <cell r="AH1615">
            <v>0</v>
          </cell>
          <cell r="AI1615">
            <v>0</v>
          </cell>
        </row>
        <row r="1616">
          <cell r="C1616" t="str">
            <v>1.333</v>
          </cell>
          <cell r="D1616" t="str">
            <v>ДКС 3-й очереди на УКПГ-12 сеноманской залежи Уренгойского НГКМ</v>
          </cell>
          <cell r="E1616" t="str">
            <v>051-1005268</v>
          </cell>
          <cell r="F1616" t="str">
            <v/>
          </cell>
          <cell r="G1616" t="str">
            <v/>
          </cell>
          <cell r="H1616" t="str">
            <v>Добыча газа</v>
          </cell>
          <cell r="I1616">
            <v>0</v>
          </cell>
          <cell r="J1616">
            <v>0</v>
          </cell>
          <cell r="K1616">
            <v>10.35</v>
          </cell>
          <cell r="L1616">
            <v>10.35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0</v>
          </cell>
          <cell r="AF1616">
            <v>0</v>
          </cell>
          <cell r="AG1616">
            <v>0</v>
          </cell>
          <cell r="AH1616">
            <v>0</v>
          </cell>
          <cell r="AI1616">
            <v>0</v>
          </cell>
        </row>
        <row r="1617">
          <cell r="C1617" t="str">
            <v>1.333.1</v>
          </cell>
          <cell r="D1617" t="str">
            <v>Прочие, всего</v>
          </cell>
          <cell r="E1617" t="str">
            <v>051-1005268</v>
          </cell>
          <cell r="F1617" t="str">
            <v/>
          </cell>
          <cell r="G1617" t="str">
            <v/>
          </cell>
          <cell r="H1617" t="str">
            <v/>
          </cell>
          <cell r="I1617">
            <v>0</v>
          </cell>
          <cell r="J1617">
            <v>0</v>
          </cell>
          <cell r="K1617">
            <v>10.35</v>
          </cell>
          <cell r="L1617">
            <v>10.35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0</v>
          </cell>
          <cell r="AF1617">
            <v>0</v>
          </cell>
          <cell r="AG1617">
            <v>0</v>
          </cell>
          <cell r="AH1617">
            <v>0</v>
          </cell>
          <cell r="AI1617">
            <v>0</v>
          </cell>
        </row>
        <row r="1618">
          <cell r="C1618" t="str">
            <v>1.333.2</v>
          </cell>
          <cell r="D1618" t="str">
            <v>Проектные работы ПД/ПД, РД</v>
          </cell>
          <cell r="E1618" t="str">
            <v>051-1005268</v>
          </cell>
          <cell r="F1618" t="str">
            <v/>
          </cell>
          <cell r="G1618" t="str">
            <v/>
          </cell>
          <cell r="H1618" t="str">
            <v/>
          </cell>
          <cell r="I1618">
            <v>0</v>
          </cell>
          <cell r="J1618">
            <v>0</v>
          </cell>
          <cell r="K1618">
            <v>10</v>
          </cell>
          <cell r="L1618">
            <v>10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</row>
        <row r="1619">
          <cell r="C1619" t="str">
            <v>1.333.3</v>
          </cell>
          <cell r="D1619" t="str">
            <v>Услуги Заказчика</v>
          </cell>
          <cell r="E1619" t="str">
            <v>051-1005268</v>
          </cell>
          <cell r="F1619" t="str">
            <v/>
          </cell>
          <cell r="G1619" t="str">
            <v/>
          </cell>
          <cell r="H1619" t="str">
            <v/>
          </cell>
          <cell r="I1619">
            <v>0</v>
          </cell>
          <cell r="J1619">
            <v>0</v>
          </cell>
          <cell r="K1619">
            <v>0.35</v>
          </cell>
          <cell r="L1619">
            <v>0.35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0</v>
          </cell>
          <cell r="AF1619">
            <v>0</v>
          </cell>
          <cell r="AG1619">
            <v>0</v>
          </cell>
          <cell r="AH1619">
            <v>0</v>
          </cell>
          <cell r="AI1619">
            <v>0</v>
          </cell>
        </row>
        <row r="1620">
          <cell r="C1620" t="str">
            <v>1.334</v>
          </cell>
          <cell r="D1620" t="str">
            <v>ДКС 3-й очереди на УКПГ-4 сеноманской залежи Уренгойского НГКМ</v>
          </cell>
          <cell r="E1620" t="str">
            <v>051-1005271</v>
          </cell>
          <cell r="F1620" t="str">
            <v/>
          </cell>
          <cell r="G1620" t="str">
            <v/>
          </cell>
          <cell r="H1620" t="str">
            <v>Добыча газа</v>
          </cell>
          <cell r="I1620">
            <v>0</v>
          </cell>
          <cell r="J1620">
            <v>0</v>
          </cell>
          <cell r="K1620">
            <v>10.35</v>
          </cell>
          <cell r="L1620">
            <v>10.35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</row>
        <row r="1621">
          <cell r="C1621" t="str">
            <v>1.334.1</v>
          </cell>
          <cell r="D1621" t="str">
            <v>Прочие, всего</v>
          </cell>
          <cell r="E1621" t="str">
            <v>051-1005271</v>
          </cell>
          <cell r="F1621" t="str">
            <v/>
          </cell>
          <cell r="G1621" t="str">
            <v/>
          </cell>
          <cell r="H1621" t="str">
            <v/>
          </cell>
          <cell r="I1621">
            <v>0</v>
          </cell>
          <cell r="J1621">
            <v>0</v>
          </cell>
          <cell r="K1621">
            <v>10.35</v>
          </cell>
          <cell r="L1621">
            <v>10.35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</row>
        <row r="1622">
          <cell r="C1622" t="str">
            <v>1.334.2</v>
          </cell>
          <cell r="D1622" t="str">
            <v>Проектные работы ПД/ПД, РД</v>
          </cell>
          <cell r="E1622" t="str">
            <v>051-1005271</v>
          </cell>
          <cell r="F1622" t="str">
            <v/>
          </cell>
          <cell r="G1622" t="str">
            <v/>
          </cell>
          <cell r="H1622" t="str">
            <v/>
          </cell>
          <cell r="I1622">
            <v>0</v>
          </cell>
          <cell r="J1622">
            <v>0</v>
          </cell>
          <cell r="K1622">
            <v>10</v>
          </cell>
          <cell r="L1622">
            <v>10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0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</row>
        <row r="1623">
          <cell r="C1623" t="str">
            <v>1.334.3</v>
          </cell>
          <cell r="D1623" t="str">
            <v>Услуги Заказчика</v>
          </cell>
          <cell r="E1623" t="str">
            <v>051-1005271</v>
          </cell>
          <cell r="F1623" t="str">
            <v/>
          </cell>
          <cell r="G1623" t="str">
            <v/>
          </cell>
          <cell r="H1623" t="str">
            <v/>
          </cell>
          <cell r="I1623">
            <v>0</v>
          </cell>
          <cell r="J1623">
            <v>0</v>
          </cell>
          <cell r="K1623">
            <v>0.35</v>
          </cell>
          <cell r="L1623">
            <v>0.35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0</v>
          </cell>
          <cell r="AF1623">
            <v>0</v>
          </cell>
          <cell r="AG1623">
            <v>0</v>
          </cell>
          <cell r="AH1623">
            <v>0</v>
          </cell>
          <cell r="AI1623">
            <v>0</v>
          </cell>
        </row>
        <row r="1624">
          <cell r="C1624" t="str">
            <v>1.335</v>
          </cell>
          <cell r="D1624" t="str">
            <v>Комплекс общежитий на Заполярном НГКМ</v>
          </cell>
          <cell r="E1624" t="str">
            <v>051-1005276</v>
          </cell>
          <cell r="F1624" t="str">
            <v/>
          </cell>
          <cell r="G1624" t="str">
            <v/>
          </cell>
          <cell r="H1624" t="str">
            <v>Добыча газа</v>
          </cell>
          <cell r="I1624">
            <v>0</v>
          </cell>
          <cell r="J1624">
            <v>0</v>
          </cell>
          <cell r="K1624">
            <v>16.399999999999999</v>
          </cell>
          <cell r="L1624">
            <v>16.399999999999999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11.21</v>
          </cell>
          <cell r="AA1624">
            <v>11.21</v>
          </cell>
          <cell r="AB1624">
            <v>5.27</v>
          </cell>
          <cell r="AC1624">
            <v>0</v>
          </cell>
          <cell r="AD1624">
            <v>0</v>
          </cell>
          <cell r="AE1624">
            <v>0</v>
          </cell>
          <cell r="AF1624">
            <v>0</v>
          </cell>
          <cell r="AG1624">
            <v>0</v>
          </cell>
          <cell r="AH1624">
            <v>0</v>
          </cell>
          <cell r="AI1624">
            <v>0</v>
          </cell>
        </row>
        <row r="1625">
          <cell r="C1625" t="str">
            <v>1.335.1</v>
          </cell>
          <cell r="D1625" t="str">
            <v>Прочие, всего</v>
          </cell>
          <cell r="E1625" t="str">
            <v>051-1005276</v>
          </cell>
          <cell r="F1625" t="str">
            <v/>
          </cell>
          <cell r="G1625" t="str">
            <v/>
          </cell>
          <cell r="H1625" t="str">
            <v/>
          </cell>
          <cell r="I1625">
            <v>0</v>
          </cell>
          <cell r="J1625">
            <v>0</v>
          </cell>
          <cell r="K1625">
            <v>16.399999999999999</v>
          </cell>
          <cell r="L1625">
            <v>16.399999999999999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11.21</v>
          </cell>
          <cell r="AA1625">
            <v>11.21</v>
          </cell>
          <cell r="AB1625">
            <v>5.27</v>
          </cell>
          <cell r="AC1625">
            <v>0</v>
          </cell>
          <cell r="AD1625">
            <v>0</v>
          </cell>
          <cell r="AE1625">
            <v>0</v>
          </cell>
          <cell r="AF1625">
            <v>0</v>
          </cell>
          <cell r="AG1625">
            <v>0</v>
          </cell>
          <cell r="AH1625">
            <v>0</v>
          </cell>
          <cell r="AI1625">
            <v>0</v>
          </cell>
        </row>
        <row r="1626">
          <cell r="C1626" t="str">
            <v>1.335.2</v>
          </cell>
          <cell r="D1626" t="str">
            <v>Проектные работы ПД/ПД, РД</v>
          </cell>
          <cell r="E1626" t="str">
            <v>051-1005276</v>
          </cell>
          <cell r="F1626" t="str">
            <v/>
          </cell>
          <cell r="G1626" t="str">
            <v/>
          </cell>
          <cell r="H1626" t="str">
            <v/>
          </cell>
          <cell r="I1626">
            <v>0</v>
          </cell>
          <cell r="J1626">
            <v>0</v>
          </cell>
          <cell r="K1626">
            <v>10.53</v>
          </cell>
          <cell r="L1626">
            <v>10.53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5.53</v>
          </cell>
          <cell r="AA1626">
            <v>5.53</v>
          </cell>
          <cell r="AB1626">
            <v>0</v>
          </cell>
          <cell r="AC1626">
            <v>0</v>
          </cell>
          <cell r="AD1626">
            <v>0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</row>
        <row r="1627">
          <cell r="C1627" t="str">
            <v>1.335.3</v>
          </cell>
          <cell r="D1627" t="str">
            <v>Экспертиза (ПИР)</v>
          </cell>
          <cell r="E1627" t="str">
            <v>051-1005276</v>
          </cell>
          <cell r="F1627" t="str">
            <v/>
          </cell>
          <cell r="G1627" t="str">
            <v/>
          </cell>
          <cell r="H1627" t="str">
            <v/>
          </cell>
          <cell r="I1627">
            <v>0</v>
          </cell>
          <cell r="J1627">
            <v>0</v>
          </cell>
          <cell r="K1627">
            <v>5.27</v>
          </cell>
          <cell r="L1627">
            <v>5.27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5.27</v>
          </cell>
          <cell r="AA1627">
            <v>5.27</v>
          </cell>
          <cell r="AB1627">
            <v>5.27</v>
          </cell>
          <cell r="AC1627">
            <v>0</v>
          </cell>
          <cell r="AD1627">
            <v>0</v>
          </cell>
          <cell r="AE1627">
            <v>0</v>
          </cell>
          <cell r="AF1627">
            <v>0</v>
          </cell>
          <cell r="AG1627">
            <v>0</v>
          </cell>
          <cell r="AH1627">
            <v>0</v>
          </cell>
          <cell r="AI1627">
            <v>0</v>
          </cell>
        </row>
        <row r="1628">
          <cell r="C1628" t="str">
            <v>1.335.4</v>
          </cell>
          <cell r="D1628" t="str">
            <v>Услуги Заказчика</v>
          </cell>
          <cell r="E1628" t="str">
            <v>051-1005276</v>
          </cell>
          <cell r="F1628" t="str">
            <v/>
          </cell>
          <cell r="G1628" t="str">
            <v/>
          </cell>
          <cell r="H1628" t="str">
            <v/>
          </cell>
          <cell r="I1628">
            <v>0</v>
          </cell>
          <cell r="J1628">
            <v>0</v>
          </cell>
          <cell r="K1628">
            <v>0.6</v>
          </cell>
          <cell r="L1628">
            <v>0.6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0.41</v>
          </cell>
          <cell r="AA1628">
            <v>0.41</v>
          </cell>
          <cell r="AB1628">
            <v>0</v>
          </cell>
          <cell r="AC1628">
            <v>0</v>
          </cell>
          <cell r="AD1628">
            <v>0</v>
          </cell>
          <cell r="AE1628">
            <v>0</v>
          </cell>
          <cell r="AF1628">
            <v>0</v>
          </cell>
          <cell r="AG1628">
            <v>0</v>
          </cell>
          <cell r="AH1628">
            <v>0</v>
          </cell>
          <cell r="AI1628">
            <v>0</v>
          </cell>
        </row>
        <row r="1629">
          <cell r="C1629" t="str">
            <v>1.336</v>
          </cell>
          <cell r="D1629" t="str">
            <v>Реконструкция ФА, промысловых и технологических трубопроводов с установкой средств коррозионного мониторинга объектов второго Ачимовского участка Уренгойского НГКМ</v>
          </cell>
          <cell r="E1629" t="str">
            <v>051-1005277</v>
          </cell>
          <cell r="F1629" t="str">
            <v/>
          </cell>
          <cell r="G1629" t="str">
            <v/>
          </cell>
          <cell r="H1629" t="str">
            <v>Добыча газа</v>
          </cell>
          <cell r="I1629">
            <v>0</v>
          </cell>
          <cell r="J1629">
            <v>0</v>
          </cell>
          <cell r="K1629">
            <v>60.47</v>
          </cell>
          <cell r="L1629">
            <v>60.47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22.50786184</v>
          </cell>
          <cell r="Z1629">
            <v>52.32</v>
          </cell>
          <cell r="AA1629">
            <v>52.32</v>
          </cell>
          <cell r="AB1629">
            <v>38.270000000000003</v>
          </cell>
          <cell r="AC1629">
            <v>0</v>
          </cell>
          <cell r="AD1629">
            <v>22.50786184</v>
          </cell>
          <cell r="AE1629">
            <v>22.50786184</v>
          </cell>
          <cell r="AF1629">
            <v>0</v>
          </cell>
          <cell r="AG1629">
            <v>0</v>
          </cell>
          <cell r="AH1629">
            <v>0</v>
          </cell>
          <cell r="AI1629">
            <v>43.019613608999997</v>
          </cell>
        </row>
        <row r="1630">
          <cell r="C1630" t="str">
            <v>1.336.1</v>
          </cell>
          <cell r="D1630" t="str">
            <v>Прочие, всего</v>
          </cell>
          <cell r="E1630" t="str">
            <v>051-1005277</v>
          </cell>
          <cell r="F1630" t="str">
            <v/>
          </cell>
          <cell r="G1630" t="str">
            <v/>
          </cell>
          <cell r="H1630" t="str">
            <v/>
          </cell>
          <cell r="I1630">
            <v>0</v>
          </cell>
          <cell r="J1630">
            <v>0</v>
          </cell>
          <cell r="K1630">
            <v>60.47</v>
          </cell>
          <cell r="L1630">
            <v>60.47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22.50786184</v>
          </cell>
          <cell r="Z1630">
            <v>52.32</v>
          </cell>
          <cell r="AA1630">
            <v>52.32</v>
          </cell>
          <cell r="AB1630">
            <v>38.270000000000003</v>
          </cell>
          <cell r="AC1630">
            <v>0</v>
          </cell>
          <cell r="AD1630">
            <v>22.50786184</v>
          </cell>
          <cell r="AE1630">
            <v>22.50786184</v>
          </cell>
          <cell r="AF1630">
            <v>0</v>
          </cell>
          <cell r="AG1630">
            <v>0</v>
          </cell>
          <cell r="AH1630">
            <v>0</v>
          </cell>
          <cell r="AI1630">
            <v>43.019613608999997</v>
          </cell>
        </row>
        <row r="1631">
          <cell r="C1631" t="str">
            <v>1.336.2</v>
          </cell>
          <cell r="D1631" t="str">
            <v>Проектные работы ПД/ПД, РД</v>
          </cell>
          <cell r="E1631" t="str">
            <v>051-1005277</v>
          </cell>
          <cell r="F1631" t="str">
            <v/>
          </cell>
          <cell r="G1631" t="str">
            <v/>
          </cell>
          <cell r="H1631" t="str">
            <v/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21.203542949999999</v>
          </cell>
          <cell r="Z1631">
            <v>12.47</v>
          </cell>
          <cell r="AA1631">
            <v>12.47</v>
          </cell>
          <cell r="AB1631">
            <v>0</v>
          </cell>
          <cell r="AC1631">
            <v>0</v>
          </cell>
          <cell r="AD1631">
            <v>21.203542949999999</v>
          </cell>
          <cell r="AE1631">
            <v>21.203542949999999</v>
          </cell>
          <cell r="AF1631">
            <v>0</v>
          </cell>
          <cell r="AG1631">
            <v>0</v>
          </cell>
          <cell r="AH1631">
            <v>0</v>
          </cell>
          <cell r="AI1631">
            <v>170.036431034</v>
          </cell>
        </row>
        <row r="1632">
          <cell r="C1632" t="str">
            <v>1.336.3</v>
          </cell>
          <cell r="D1632" t="str">
            <v>Проектные работы (РД)</v>
          </cell>
          <cell r="E1632" t="str">
            <v>051-1005277</v>
          </cell>
          <cell r="F1632" t="str">
            <v/>
          </cell>
          <cell r="G1632" t="str">
            <v/>
          </cell>
          <cell r="H1632" t="str">
            <v/>
          </cell>
          <cell r="I1632">
            <v>0</v>
          </cell>
          <cell r="J1632">
            <v>0</v>
          </cell>
          <cell r="K1632">
            <v>50</v>
          </cell>
          <cell r="L1632">
            <v>50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30</v>
          </cell>
          <cell r="AA1632">
            <v>30</v>
          </cell>
          <cell r="AB1632">
            <v>30</v>
          </cell>
          <cell r="AC1632">
            <v>0</v>
          </cell>
          <cell r="AD1632">
            <v>0</v>
          </cell>
          <cell r="AE1632">
            <v>0</v>
          </cell>
          <cell r="AF1632">
            <v>0</v>
          </cell>
          <cell r="AG1632">
            <v>0</v>
          </cell>
          <cell r="AH1632">
            <v>0</v>
          </cell>
          <cell r="AI1632">
            <v>0</v>
          </cell>
        </row>
        <row r="1633">
          <cell r="C1633" t="str">
            <v>1.336.4</v>
          </cell>
          <cell r="D1633" t="str">
            <v>Экспертиза (ПИР)</v>
          </cell>
          <cell r="E1633" t="str">
            <v>051-1005277</v>
          </cell>
          <cell r="F1633" t="str">
            <v/>
          </cell>
          <cell r="G1633" t="str">
            <v/>
          </cell>
          <cell r="H1633" t="str">
            <v/>
          </cell>
          <cell r="I1633">
            <v>0</v>
          </cell>
          <cell r="J1633">
            <v>0</v>
          </cell>
          <cell r="K1633">
            <v>8.27</v>
          </cell>
          <cell r="L1633">
            <v>8.27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8.27</v>
          </cell>
          <cell r="AA1633">
            <v>8.27</v>
          </cell>
          <cell r="AB1633">
            <v>8.27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</row>
        <row r="1634">
          <cell r="C1634" t="str">
            <v>1.336.5</v>
          </cell>
          <cell r="D1634" t="str">
            <v>Услуги Заказчика</v>
          </cell>
          <cell r="E1634" t="str">
            <v>051-1005277</v>
          </cell>
          <cell r="F1634" t="str">
            <v/>
          </cell>
          <cell r="G1634" t="str">
            <v/>
          </cell>
          <cell r="H1634" t="str">
            <v/>
          </cell>
          <cell r="I1634">
            <v>0</v>
          </cell>
          <cell r="J1634">
            <v>0</v>
          </cell>
          <cell r="K1634">
            <v>2.2000000000000002</v>
          </cell>
          <cell r="L1634">
            <v>2.2000000000000002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1.30431889</v>
          </cell>
          <cell r="Z1634">
            <v>1.58</v>
          </cell>
          <cell r="AA1634">
            <v>1.58</v>
          </cell>
          <cell r="AB1634">
            <v>0</v>
          </cell>
          <cell r="AC1634">
            <v>0</v>
          </cell>
          <cell r="AD1634">
            <v>1.30431889</v>
          </cell>
          <cell r="AE1634">
            <v>1.30431889</v>
          </cell>
          <cell r="AF1634">
            <v>0</v>
          </cell>
          <cell r="AG1634">
            <v>0</v>
          </cell>
          <cell r="AH1634">
            <v>0</v>
          </cell>
          <cell r="AI1634">
            <v>82.551828481000001</v>
          </cell>
        </row>
        <row r="1635">
          <cell r="C1635" t="str">
            <v>1.337</v>
          </cell>
          <cell r="D1635" t="str">
            <v>Обустройство офисных помещений для размещения подразделений ПАО "Газпром" в г. Санкт-Петербурге в МФК "Лахта центр" (Фаза 1)</v>
          </cell>
          <cell r="E1635" t="str">
            <v>051-1005291</v>
          </cell>
          <cell r="F1635" t="str">
            <v/>
          </cell>
          <cell r="G1635" t="str">
            <v/>
          </cell>
          <cell r="H1635" t="str">
            <v>Прочие</v>
          </cell>
          <cell r="I1635">
            <v>0</v>
          </cell>
          <cell r="J1635">
            <v>0</v>
          </cell>
          <cell r="K1635">
            <v>2260.0700000000002</v>
          </cell>
          <cell r="L1635">
            <v>2260.0700000000002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343.85298819000002</v>
          </cell>
          <cell r="Z1635">
            <v>1848.35</v>
          </cell>
          <cell r="AA1635">
            <v>1848.35</v>
          </cell>
          <cell r="AB1635">
            <v>0</v>
          </cell>
          <cell r="AC1635">
            <v>0</v>
          </cell>
          <cell r="AD1635">
            <v>343.84287819000002</v>
          </cell>
          <cell r="AE1635">
            <v>343.84287819000002</v>
          </cell>
          <cell r="AF1635">
            <v>0</v>
          </cell>
          <cell r="AG1635">
            <v>0</v>
          </cell>
          <cell r="AH1635">
            <v>0</v>
          </cell>
          <cell r="AI1635">
            <v>18.602693115000001</v>
          </cell>
        </row>
        <row r="1636">
          <cell r="C1636" t="str">
            <v>1.337.1</v>
          </cell>
          <cell r="D1636" t="str">
            <v>Прочие, всего</v>
          </cell>
          <cell r="E1636" t="str">
            <v>051-1005291</v>
          </cell>
          <cell r="F1636" t="str">
            <v/>
          </cell>
          <cell r="G1636" t="str">
            <v/>
          </cell>
          <cell r="H1636" t="str">
            <v/>
          </cell>
          <cell r="I1636">
            <v>0</v>
          </cell>
          <cell r="J1636">
            <v>0</v>
          </cell>
          <cell r="K1636">
            <v>2260.0700000000002</v>
          </cell>
          <cell r="L1636">
            <v>2260.0700000000002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343.85298819000002</v>
          </cell>
          <cell r="Z1636">
            <v>1848.35</v>
          </cell>
          <cell r="AA1636">
            <v>1848.35</v>
          </cell>
          <cell r="AB1636">
            <v>0</v>
          </cell>
          <cell r="AC1636">
            <v>0</v>
          </cell>
          <cell r="AD1636">
            <v>343.84287819000002</v>
          </cell>
          <cell r="AE1636">
            <v>343.84287819000002</v>
          </cell>
          <cell r="AF1636">
            <v>0</v>
          </cell>
          <cell r="AG1636">
            <v>0</v>
          </cell>
          <cell r="AH1636">
            <v>0</v>
          </cell>
          <cell r="AI1636">
            <v>18.602693115000001</v>
          </cell>
        </row>
        <row r="1637">
          <cell r="C1637" t="str">
            <v>1.337.2</v>
          </cell>
          <cell r="D1637" t="str">
            <v>Проектные работы ПД/ПД, РД</v>
          </cell>
          <cell r="E1637" t="str">
            <v>051-1005291</v>
          </cell>
          <cell r="F1637" t="str">
            <v/>
          </cell>
          <cell r="G1637" t="str">
            <v/>
          </cell>
          <cell r="H1637" t="str">
            <v/>
          </cell>
          <cell r="I1637">
            <v>0</v>
          </cell>
          <cell r="J1637">
            <v>0</v>
          </cell>
          <cell r="K1637">
            <v>2177.73</v>
          </cell>
          <cell r="L1637">
            <v>2177.73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313.34846584000002</v>
          </cell>
          <cell r="Z1637">
            <v>1786.8</v>
          </cell>
          <cell r="AA1637">
            <v>1786.8</v>
          </cell>
          <cell r="AB1637">
            <v>0</v>
          </cell>
          <cell r="AC1637">
            <v>0</v>
          </cell>
          <cell r="AD1637">
            <v>313.34846584000002</v>
          </cell>
          <cell r="AE1637">
            <v>313.34846584000002</v>
          </cell>
          <cell r="AF1637">
            <v>0</v>
          </cell>
          <cell r="AG1637">
            <v>0</v>
          </cell>
          <cell r="AH1637">
            <v>0</v>
          </cell>
          <cell r="AI1637">
            <v>17.536851681000002</v>
          </cell>
        </row>
        <row r="1638">
          <cell r="C1638" t="str">
            <v>1.337.3</v>
          </cell>
          <cell r="D1638" t="str">
            <v>Услуги Заказчика</v>
          </cell>
          <cell r="E1638" t="str">
            <v>051-1005291</v>
          </cell>
          <cell r="F1638" t="str">
            <v/>
          </cell>
          <cell r="G1638" t="str">
            <v/>
          </cell>
          <cell r="H1638" t="str">
            <v/>
          </cell>
          <cell r="I1638">
            <v>0</v>
          </cell>
          <cell r="J1638">
            <v>0</v>
          </cell>
          <cell r="K1638">
            <v>82.34</v>
          </cell>
          <cell r="L1638">
            <v>82.34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30.494412350000001</v>
          </cell>
          <cell r="Z1638">
            <v>61.55</v>
          </cell>
          <cell r="AA1638">
            <v>61.55</v>
          </cell>
          <cell r="AB1638">
            <v>0</v>
          </cell>
          <cell r="AC1638">
            <v>0</v>
          </cell>
          <cell r="AD1638">
            <v>30.494412350000001</v>
          </cell>
          <cell r="AE1638">
            <v>30.494412350000001</v>
          </cell>
          <cell r="AF1638">
            <v>0</v>
          </cell>
          <cell r="AG1638">
            <v>0</v>
          </cell>
          <cell r="AH1638">
            <v>0</v>
          </cell>
          <cell r="AI1638">
            <v>49.544130543999998</v>
          </cell>
        </row>
        <row r="1639">
          <cell r="C1639" t="str">
            <v>1.337.4</v>
          </cell>
          <cell r="D1639" t="str">
            <v>Иные прочие</v>
          </cell>
          <cell r="E1639" t="str">
            <v>051-1005291</v>
          </cell>
          <cell r="F1639" t="str">
            <v/>
          </cell>
          <cell r="G1639" t="str">
            <v/>
          </cell>
          <cell r="H1639" t="str">
            <v/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1.0109999999999999E-2</v>
          </cell>
          <cell r="Z1639">
            <v>0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0</v>
          </cell>
          <cell r="AF1639">
            <v>0</v>
          </cell>
          <cell r="AG1639">
            <v>0</v>
          </cell>
          <cell r="AH1639">
            <v>0</v>
          </cell>
          <cell r="AI1639">
            <v>0</v>
          </cell>
        </row>
        <row r="1640">
          <cell r="C1640" t="str">
            <v>1.338</v>
          </cell>
          <cell r="D1640" t="str">
            <v>Реконструкция Горно-туристического центра ПАО "Газпром", 4-я очередь (внедрениеединого ски-пасса)</v>
          </cell>
          <cell r="E1640" t="str">
            <v>051-1005292</v>
          </cell>
          <cell r="F1640" t="str">
            <v/>
          </cell>
          <cell r="G1640" t="str">
            <v/>
          </cell>
          <cell r="H1640" t="str">
            <v>Прочие</v>
          </cell>
          <cell r="I1640">
            <v>0</v>
          </cell>
          <cell r="J1640">
            <v>0</v>
          </cell>
          <cell r="K1640">
            <v>25.67</v>
          </cell>
          <cell r="L1640">
            <v>25.67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25.42</v>
          </cell>
          <cell r="AA1640">
            <v>25.42</v>
          </cell>
          <cell r="AB1640">
            <v>7</v>
          </cell>
          <cell r="AC1640">
            <v>0</v>
          </cell>
          <cell r="AD1640">
            <v>0</v>
          </cell>
          <cell r="AE1640">
            <v>0</v>
          </cell>
          <cell r="AF1640">
            <v>0</v>
          </cell>
          <cell r="AG1640">
            <v>0</v>
          </cell>
          <cell r="AH1640">
            <v>0</v>
          </cell>
          <cell r="AI1640">
            <v>0</v>
          </cell>
        </row>
        <row r="1641">
          <cell r="C1641" t="str">
            <v>1.338.1</v>
          </cell>
          <cell r="D1641" t="str">
            <v>Прочие, всего</v>
          </cell>
          <cell r="E1641" t="str">
            <v>051-1005292</v>
          </cell>
          <cell r="F1641" t="str">
            <v/>
          </cell>
          <cell r="G1641" t="str">
            <v/>
          </cell>
          <cell r="H1641" t="str">
            <v/>
          </cell>
          <cell r="I1641">
            <v>0</v>
          </cell>
          <cell r="J1641">
            <v>0</v>
          </cell>
          <cell r="K1641">
            <v>25.67</v>
          </cell>
          <cell r="L1641">
            <v>25.67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25.42</v>
          </cell>
          <cell r="AA1641">
            <v>25.42</v>
          </cell>
          <cell r="AB1641">
            <v>7</v>
          </cell>
          <cell r="AC1641">
            <v>0</v>
          </cell>
          <cell r="AD1641">
            <v>0</v>
          </cell>
          <cell r="AE1641">
            <v>0</v>
          </cell>
          <cell r="AF1641">
            <v>0</v>
          </cell>
          <cell r="AG1641">
            <v>0</v>
          </cell>
          <cell r="AH1641">
            <v>0</v>
          </cell>
          <cell r="AI1641">
            <v>0</v>
          </cell>
        </row>
        <row r="1642">
          <cell r="C1642" t="str">
            <v>1.338.2</v>
          </cell>
          <cell r="D1642" t="str">
            <v>Проектные работы ПД/ПД, РД</v>
          </cell>
          <cell r="E1642" t="str">
            <v>051-1005292</v>
          </cell>
          <cell r="F1642" t="str">
            <v/>
          </cell>
          <cell r="G1642" t="str">
            <v/>
          </cell>
          <cell r="H1642" t="str">
            <v/>
          </cell>
          <cell r="I1642">
            <v>0</v>
          </cell>
          <cell r="J1642">
            <v>0</v>
          </cell>
          <cell r="K1642">
            <v>17.73</v>
          </cell>
          <cell r="L1642">
            <v>17.73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17.73</v>
          </cell>
          <cell r="AA1642">
            <v>17.73</v>
          </cell>
          <cell r="AB1642">
            <v>0</v>
          </cell>
          <cell r="AC1642">
            <v>0</v>
          </cell>
          <cell r="AD1642">
            <v>0</v>
          </cell>
          <cell r="AE1642">
            <v>0</v>
          </cell>
          <cell r="AF1642">
            <v>0</v>
          </cell>
          <cell r="AG1642">
            <v>0</v>
          </cell>
          <cell r="AH1642">
            <v>0</v>
          </cell>
          <cell r="AI1642">
            <v>0</v>
          </cell>
        </row>
        <row r="1643">
          <cell r="C1643" t="str">
            <v>1.338.3</v>
          </cell>
          <cell r="D1643" t="str">
            <v>Экспертиза (ПИР)</v>
          </cell>
          <cell r="E1643" t="str">
            <v>051-1005292</v>
          </cell>
          <cell r="F1643" t="str">
            <v/>
          </cell>
          <cell r="G1643" t="str">
            <v/>
          </cell>
          <cell r="H1643" t="str">
            <v/>
          </cell>
          <cell r="I1643">
            <v>0</v>
          </cell>
          <cell r="J1643">
            <v>0</v>
          </cell>
          <cell r="K1643">
            <v>7</v>
          </cell>
          <cell r="L1643">
            <v>7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7</v>
          </cell>
          <cell r="AA1643">
            <v>7</v>
          </cell>
          <cell r="AB1643">
            <v>7</v>
          </cell>
          <cell r="AC1643">
            <v>0</v>
          </cell>
          <cell r="AD1643">
            <v>0</v>
          </cell>
          <cell r="AE1643">
            <v>0</v>
          </cell>
          <cell r="AF1643">
            <v>0</v>
          </cell>
          <cell r="AG1643">
            <v>0</v>
          </cell>
          <cell r="AH1643">
            <v>0</v>
          </cell>
          <cell r="AI1643">
            <v>0</v>
          </cell>
        </row>
        <row r="1644">
          <cell r="C1644" t="str">
            <v>1.338.4</v>
          </cell>
          <cell r="D1644" t="str">
            <v>Услуги Заказчика</v>
          </cell>
          <cell r="E1644" t="str">
            <v>051-1005292</v>
          </cell>
          <cell r="F1644" t="str">
            <v/>
          </cell>
          <cell r="G1644" t="str">
            <v/>
          </cell>
          <cell r="H1644" t="str">
            <v/>
          </cell>
          <cell r="I1644">
            <v>0</v>
          </cell>
          <cell r="J1644">
            <v>0</v>
          </cell>
          <cell r="K1644">
            <v>0.94</v>
          </cell>
          <cell r="L1644">
            <v>0.94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0.69</v>
          </cell>
          <cell r="AA1644">
            <v>0.69</v>
          </cell>
          <cell r="AB1644">
            <v>0</v>
          </cell>
          <cell r="AC1644">
            <v>0</v>
          </cell>
          <cell r="AD1644">
            <v>0</v>
          </cell>
          <cell r="AE1644">
            <v>0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</row>
        <row r="1645">
          <cell r="C1645" t="str">
            <v>1.339</v>
          </cell>
          <cell r="D1645" t="str">
            <v>Обустройство кранового узла с установкой кранов-регуляторов на ГИС Суджа</v>
          </cell>
          <cell r="E1645" t="str">
            <v>051-1005293</v>
          </cell>
          <cell r="F1645" t="str">
            <v/>
          </cell>
          <cell r="G1645" t="str">
            <v/>
          </cell>
          <cell r="H1645" t="str">
            <v>Транспорт газа</v>
          </cell>
          <cell r="I1645">
            <v>0</v>
          </cell>
          <cell r="J1645">
            <v>0</v>
          </cell>
          <cell r="K1645">
            <v>2.81</v>
          </cell>
          <cell r="L1645">
            <v>2.81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0.76797086999999997</v>
          </cell>
          <cell r="Z1645">
            <v>3.65</v>
          </cell>
          <cell r="AA1645">
            <v>3.65</v>
          </cell>
          <cell r="AB1645">
            <v>0</v>
          </cell>
          <cell r="AC1645">
            <v>0</v>
          </cell>
          <cell r="AD1645">
            <v>0.76797086999999997</v>
          </cell>
          <cell r="AE1645">
            <v>0.76797086999999997</v>
          </cell>
          <cell r="AF1645">
            <v>0</v>
          </cell>
          <cell r="AG1645">
            <v>0</v>
          </cell>
          <cell r="AH1645">
            <v>0</v>
          </cell>
          <cell r="AI1645">
            <v>21.040297807999998</v>
          </cell>
        </row>
        <row r="1646">
          <cell r="C1646" t="str">
            <v>1.339.1</v>
          </cell>
          <cell r="D1646" t="str">
            <v>Прочие, всего</v>
          </cell>
          <cell r="E1646" t="str">
            <v>051-1005293</v>
          </cell>
          <cell r="F1646" t="str">
            <v/>
          </cell>
          <cell r="G1646" t="str">
            <v/>
          </cell>
          <cell r="H1646" t="str">
            <v/>
          </cell>
          <cell r="I1646">
            <v>0</v>
          </cell>
          <cell r="J1646">
            <v>0</v>
          </cell>
          <cell r="K1646">
            <v>2.81</v>
          </cell>
          <cell r="L1646">
            <v>2.81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0.76797086999999997</v>
          </cell>
          <cell r="Z1646">
            <v>3.65</v>
          </cell>
          <cell r="AA1646">
            <v>3.65</v>
          </cell>
          <cell r="AB1646">
            <v>0</v>
          </cell>
          <cell r="AC1646">
            <v>0</v>
          </cell>
          <cell r="AD1646">
            <v>0.76797086999999997</v>
          </cell>
          <cell r="AE1646">
            <v>0.76797086999999997</v>
          </cell>
          <cell r="AF1646">
            <v>0</v>
          </cell>
          <cell r="AG1646">
            <v>0</v>
          </cell>
          <cell r="AH1646">
            <v>0</v>
          </cell>
          <cell r="AI1646">
            <v>21.040297807999998</v>
          </cell>
        </row>
        <row r="1647">
          <cell r="C1647" t="str">
            <v>1.339.2</v>
          </cell>
          <cell r="D1647" t="str">
            <v>Проектные работы ПД/ПД, РД</v>
          </cell>
          <cell r="E1647" t="str">
            <v>051-1005293</v>
          </cell>
          <cell r="F1647" t="str">
            <v/>
          </cell>
          <cell r="G1647" t="str">
            <v/>
          </cell>
          <cell r="H1647" t="str">
            <v/>
          </cell>
          <cell r="I1647">
            <v>0</v>
          </cell>
          <cell r="J1647">
            <v>0</v>
          </cell>
          <cell r="K1647">
            <v>0.71</v>
          </cell>
          <cell r="L1647">
            <v>0.71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0.72386444000000005</v>
          </cell>
          <cell r="Z1647">
            <v>1.51</v>
          </cell>
          <cell r="AA1647">
            <v>1.51</v>
          </cell>
          <cell r="AB1647">
            <v>0</v>
          </cell>
          <cell r="AC1647">
            <v>0</v>
          </cell>
          <cell r="AD1647">
            <v>0.72386444000000005</v>
          </cell>
          <cell r="AE1647">
            <v>0.72386444000000005</v>
          </cell>
          <cell r="AF1647">
            <v>0</v>
          </cell>
          <cell r="AG1647">
            <v>0</v>
          </cell>
          <cell r="AH1647">
            <v>0</v>
          </cell>
          <cell r="AI1647">
            <v>47.938042383999999</v>
          </cell>
        </row>
        <row r="1648">
          <cell r="C1648" t="str">
            <v>1.339.3</v>
          </cell>
          <cell r="D1648" t="str">
            <v>Экспертиза (ПИР)</v>
          </cell>
          <cell r="E1648" t="str">
            <v>051-1005293</v>
          </cell>
          <cell r="F1648" t="str">
            <v/>
          </cell>
          <cell r="G1648" t="str">
            <v/>
          </cell>
          <cell r="H1648" t="str">
            <v/>
          </cell>
          <cell r="I1648">
            <v>0</v>
          </cell>
          <cell r="J1648">
            <v>0</v>
          </cell>
          <cell r="K1648">
            <v>2</v>
          </cell>
          <cell r="L1648">
            <v>2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2</v>
          </cell>
          <cell r="AA1648">
            <v>2</v>
          </cell>
          <cell r="AB1648">
            <v>0</v>
          </cell>
          <cell r="AC1648">
            <v>0</v>
          </cell>
          <cell r="AD1648">
            <v>0</v>
          </cell>
          <cell r="AE1648">
            <v>0</v>
          </cell>
          <cell r="AF1648">
            <v>0</v>
          </cell>
          <cell r="AG1648">
            <v>0</v>
          </cell>
          <cell r="AH1648">
            <v>0</v>
          </cell>
          <cell r="AI1648">
            <v>0</v>
          </cell>
        </row>
        <row r="1649">
          <cell r="C1649" t="str">
            <v>1.339.4</v>
          </cell>
          <cell r="D1649" t="str">
            <v>Услуги Заказчика</v>
          </cell>
          <cell r="E1649" t="str">
            <v>051-1005293</v>
          </cell>
          <cell r="F1649" t="str">
            <v/>
          </cell>
          <cell r="G1649" t="str">
            <v/>
          </cell>
          <cell r="H1649" t="str">
            <v/>
          </cell>
          <cell r="I1649">
            <v>0</v>
          </cell>
          <cell r="J1649">
            <v>0</v>
          </cell>
          <cell r="K1649">
            <v>0.1</v>
          </cell>
          <cell r="L1649">
            <v>0.1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4.4106430000000002E-2</v>
          </cell>
          <cell r="Z1649">
            <v>0.14000000000000001</v>
          </cell>
          <cell r="AA1649">
            <v>0.14000000000000001</v>
          </cell>
          <cell r="AB1649">
            <v>0</v>
          </cell>
          <cell r="AC1649">
            <v>0</v>
          </cell>
          <cell r="AD1649">
            <v>4.4106430000000002E-2</v>
          </cell>
          <cell r="AE1649">
            <v>4.4106430000000002E-2</v>
          </cell>
          <cell r="AF1649">
            <v>0</v>
          </cell>
          <cell r="AG1649">
            <v>0</v>
          </cell>
          <cell r="AH1649">
            <v>0</v>
          </cell>
          <cell r="AI1649">
            <v>31.504592856999999</v>
          </cell>
        </row>
        <row r="1650">
          <cell r="C1650" t="str">
            <v>1.340</v>
          </cell>
          <cell r="D1650" t="str">
            <v>Обустройство кранового узла с краном-регулятором на МГ "Макат - Северный Кавказ" в районе КС "Замьяны"</v>
          </cell>
          <cell r="E1650" t="str">
            <v>051-1005294</v>
          </cell>
          <cell r="F1650" t="str">
            <v/>
          </cell>
          <cell r="G1650" t="str">
            <v/>
          </cell>
          <cell r="H1650" t="str">
            <v>Транспорт газа</v>
          </cell>
          <cell r="I1650">
            <v>0</v>
          </cell>
          <cell r="J1650">
            <v>0</v>
          </cell>
          <cell r="K1650">
            <v>6.85</v>
          </cell>
          <cell r="L1650">
            <v>6.85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0.37826610999999999</v>
          </cell>
          <cell r="Z1650">
            <v>3.65</v>
          </cell>
          <cell r="AA1650">
            <v>3.65</v>
          </cell>
          <cell r="AB1650">
            <v>2.9</v>
          </cell>
          <cell r="AC1650">
            <v>0</v>
          </cell>
          <cell r="AD1650">
            <v>0.37826610999999999</v>
          </cell>
          <cell r="AE1650">
            <v>0.37826610999999999</v>
          </cell>
          <cell r="AF1650">
            <v>0</v>
          </cell>
          <cell r="AG1650">
            <v>0</v>
          </cell>
          <cell r="AH1650">
            <v>0</v>
          </cell>
          <cell r="AI1650">
            <v>10.363455068</v>
          </cell>
        </row>
        <row r="1651">
          <cell r="C1651" t="str">
            <v>1.340.1</v>
          </cell>
          <cell r="D1651" t="str">
            <v>Прочие, всего</v>
          </cell>
          <cell r="E1651" t="str">
            <v>051-1005294</v>
          </cell>
          <cell r="F1651" t="str">
            <v/>
          </cell>
          <cell r="G1651" t="str">
            <v/>
          </cell>
          <cell r="H1651" t="str">
            <v/>
          </cell>
          <cell r="I1651">
            <v>0</v>
          </cell>
          <cell r="J1651">
            <v>0</v>
          </cell>
          <cell r="K1651">
            <v>6.85</v>
          </cell>
          <cell r="L1651">
            <v>6.85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0.37826610999999999</v>
          </cell>
          <cell r="Z1651">
            <v>3.65</v>
          </cell>
          <cell r="AA1651">
            <v>3.65</v>
          </cell>
          <cell r="AB1651">
            <v>2.9</v>
          </cell>
          <cell r="AC1651">
            <v>0</v>
          </cell>
          <cell r="AD1651">
            <v>0.37826610999999999</v>
          </cell>
          <cell r="AE1651">
            <v>0.37826610999999999</v>
          </cell>
          <cell r="AF1651">
            <v>0</v>
          </cell>
          <cell r="AG1651">
            <v>0</v>
          </cell>
          <cell r="AH1651">
            <v>0</v>
          </cell>
          <cell r="AI1651">
            <v>10.363455068</v>
          </cell>
        </row>
        <row r="1652">
          <cell r="C1652" t="str">
            <v>1.340.2</v>
          </cell>
          <cell r="D1652" t="str">
            <v>Проектные работы ПД/ПД, РД</v>
          </cell>
          <cell r="E1652" t="str">
            <v>051-1005294</v>
          </cell>
          <cell r="F1652" t="str">
            <v/>
          </cell>
          <cell r="G1652" t="str">
            <v/>
          </cell>
          <cell r="H1652" t="str">
            <v/>
          </cell>
          <cell r="I1652">
            <v>0</v>
          </cell>
          <cell r="J1652">
            <v>0</v>
          </cell>
          <cell r="K1652">
            <v>4.0999999999999996</v>
          </cell>
          <cell r="L1652">
            <v>4.0999999999999996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0.35645617000000002</v>
          </cell>
          <cell r="Z1652">
            <v>3.6</v>
          </cell>
          <cell r="AA1652">
            <v>3.6</v>
          </cell>
          <cell r="AB1652">
            <v>2.87</v>
          </cell>
          <cell r="AC1652">
            <v>0</v>
          </cell>
          <cell r="AD1652">
            <v>0.35645617000000002</v>
          </cell>
          <cell r="AE1652">
            <v>0.35645617000000002</v>
          </cell>
          <cell r="AF1652">
            <v>0</v>
          </cell>
          <cell r="AG1652">
            <v>0</v>
          </cell>
          <cell r="AH1652">
            <v>0</v>
          </cell>
          <cell r="AI1652">
            <v>9.9015602779999998</v>
          </cell>
        </row>
        <row r="1653">
          <cell r="C1653" t="str">
            <v>1.340.3</v>
          </cell>
          <cell r="D1653" t="str">
            <v>Экспертиза (ПИР)</v>
          </cell>
          <cell r="E1653" t="str">
            <v>051-1005294</v>
          </cell>
          <cell r="F1653" t="str">
            <v/>
          </cell>
          <cell r="G1653" t="str">
            <v/>
          </cell>
          <cell r="H1653" t="str">
            <v/>
          </cell>
          <cell r="I1653">
            <v>0</v>
          </cell>
          <cell r="J1653">
            <v>0</v>
          </cell>
          <cell r="K1653">
            <v>2.5</v>
          </cell>
          <cell r="L1653">
            <v>2.5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</row>
        <row r="1654">
          <cell r="C1654" t="str">
            <v>1.340.4</v>
          </cell>
          <cell r="D1654" t="str">
            <v>Услуги Заказчика</v>
          </cell>
          <cell r="E1654" t="str">
            <v>051-1005294</v>
          </cell>
          <cell r="F1654" t="str">
            <v/>
          </cell>
          <cell r="G1654" t="str">
            <v/>
          </cell>
          <cell r="H1654" t="str">
            <v/>
          </cell>
          <cell r="I1654">
            <v>0</v>
          </cell>
          <cell r="J1654">
            <v>0</v>
          </cell>
          <cell r="K1654">
            <v>0.25</v>
          </cell>
          <cell r="L1654">
            <v>0.25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2.180994E-2</v>
          </cell>
          <cell r="Z1654">
            <v>0.05</v>
          </cell>
          <cell r="AA1654">
            <v>0.05</v>
          </cell>
          <cell r="AB1654">
            <v>0.03</v>
          </cell>
          <cell r="AC1654">
            <v>0</v>
          </cell>
          <cell r="AD1654">
            <v>2.180994E-2</v>
          </cell>
          <cell r="AE1654">
            <v>2.180994E-2</v>
          </cell>
          <cell r="AF1654">
            <v>0</v>
          </cell>
          <cell r="AG1654">
            <v>0</v>
          </cell>
          <cell r="AH1654">
            <v>0</v>
          </cell>
          <cell r="AI1654">
            <v>43.619880000000002</v>
          </cell>
        </row>
        <row r="1655">
          <cell r="C1655" t="str">
            <v>1.341</v>
          </cell>
          <cell r="D1655" t="str">
            <v>Газопровод - отвод "КС Южно - Балыкская - г. Нефтеюганск"</v>
          </cell>
          <cell r="E1655" t="str">
            <v>051-1005297</v>
          </cell>
          <cell r="F1655" t="str">
            <v/>
          </cell>
          <cell r="G1655" t="str">
            <v/>
          </cell>
          <cell r="H1655" t="str">
            <v>Транспорт газа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2.9355599999999998E-3</v>
          </cell>
          <cell r="Y1655">
            <v>0.47032996999999999</v>
          </cell>
          <cell r="Z1655">
            <v>0.93</v>
          </cell>
          <cell r="AA1655">
            <v>0.93</v>
          </cell>
          <cell r="AB1655">
            <v>0</v>
          </cell>
          <cell r="AC1655">
            <v>0</v>
          </cell>
          <cell r="AD1655">
            <v>0.46381748</v>
          </cell>
          <cell r="AE1655">
            <v>0.46325603999999998</v>
          </cell>
          <cell r="AF1655">
            <v>0</v>
          </cell>
          <cell r="AG1655">
            <v>5.6143999999999996E-4</v>
          </cell>
          <cell r="AH1655">
            <v>0</v>
          </cell>
          <cell r="AI1655">
            <v>49.872847311999998</v>
          </cell>
        </row>
        <row r="1656">
          <cell r="C1656" t="str">
            <v>1.341.1</v>
          </cell>
          <cell r="D1656" t="str">
            <v>Прочие, всего</v>
          </cell>
          <cell r="E1656" t="str">
            <v>051-1005297</v>
          </cell>
          <cell r="F1656" t="str">
            <v/>
          </cell>
          <cell r="G1656" t="str">
            <v/>
          </cell>
          <cell r="H1656" t="str">
            <v/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2.9355599999999998E-3</v>
          </cell>
          <cell r="Y1656">
            <v>0.47032996999999999</v>
          </cell>
          <cell r="Z1656">
            <v>0.93</v>
          </cell>
          <cell r="AA1656">
            <v>0.93</v>
          </cell>
          <cell r="AB1656">
            <v>0</v>
          </cell>
          <cell r="AC1656">
            <v>0</v>
          </cell>
          <cell r="AD1656">
            <v>0.46381748</v>
          </cell>
          <cell r="AE1656">
            <v>0.46325603999999998</v>
          </cell>
          <cell r="AF1656">
            <v>0</v>
          </cell>
          <cell r="AG1656">
            <v>5.6143999999999996E-4</v>
          </cell>
          <cell r="AH1656">
            <v>0</v>
          </cell>
          <cell r="AI1656">
            <v>49.872847311999998</v>
          </cell>
        </row>
        <row r="1657">
          <cell r="C1657" t="str">
            <v>1.341.2</v>
          </cell>
          <cell r="D1657" t="str">
            <v>Услуги Заказчика</v>
          </cell>
          <cell r="E1657" t="str">
            <v>051-1005297</v>
          </cell>
          <cell r="F1657" t="str">
            <v/>
          </cell>
          <cell r="G1657" t="str">
            <v/>
          </cell>
          <cell r="H1657" t="str">
            <v/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0.46325603999999998</v>
          </cell>
          <cell r="Z1657">
            <v>0.46325603999999998</v>
          </cell>
          <cell r="AA1657">
            <v>0.46325603999999998</v>
          </cell>
          <cell r="AB1657">
            <v>0</v>
          </cell>
          <cell r="AC1657">
            <v>0</v>
          </cell>
          <cell r="AD1657">
            <v>0.46325603999999998</v>
          </cell>
          <cell r="AE1657">
            <v>0.46325603999999998</v>
          </cell>
          <cell r="AF1657">
            <v>0</v>
          </cell>
          <cell r="AG1657">
            <v>0</v>
          </cell>
          <cell r="AH1657">
            <v>0</v>
          </cell>
          <cell r="AI1657">
            <v>100</v>
          </cell>
        </row>
        <row r="1658">
          <cell r="C1658" t="str">
            <v>1.341.3</v>
          </cell>
          <cell r="D1658" t="str">
            <v>Иные прочие</v>
          </cell>
          <cell r="E1658" t="str">
            <v>051-1005297</v>
          </cell>
          <cell r="F1658" t="str">
            <v/>
          </cell>
          <cell r="G1658" t="str">
            <v/>
          </cell>
          <cell r="H1658" t="str">
            <v/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2.9355599999999998E-3</v>
          </cell>
          <cell r="Y1658">
            <v>7.07393E-3</v>
          </cell>
          <cell r="Z1658">
            <v>0.46674396000000001</v>
          </cell>
          <cell r="AA1658">
            <v>0.46674396000000001</v>
          </cell>
          <cell r="AB1658">
            <v>0</v>
          </cell>
          <cell r="AC1658">
            <v>0</v>
          </cell>
          <cell r="AD1658">
            <v>5.6143999999999996E-4</v>
          </cell>
          <cell r="AE1658">
            <v>0</v>
          </cell>
          <cell r="AF1658">
            <v>0</v>
          </cell>
          <cell r="AG1658">
            <v>5.6143999999999996E-4</v>
          </cell>
          <cell r="AH1658">
            <v>0</v>
          </cell>
          <cell r="AI1658">
            <v>0.120288648</v>
          </cell>
        </row>
        <row r="1659">
          <cell r="C1659" t="str">
            <v>1.342</v>
          </cell>
          <cell r="D1659" t="str">
            <v>Техническое перевооружение газопровода-отвода и ГРС с. Чернореченский газопровода Парабель-Кузбасс</v>
          </cell>
          <cell r="E1659" t="str">
            <v>051-1005299</v>
          </cell>
          <cell r="F1659" t="str">
            <v/>
          </cell>
          <cell r="G1659" t="str">
            <v/>
          </cell>
          <cell r="H1659" t="str">
            <v>Транспорт газа</v>
          </cell>
          <cell r="I1659">
            <v>11.44766272</v>
          </cell>
          <cell r="J1659">
            <v>9.7818157600000006</v>
          </cell>
          <cell r="K1659">
            <v>10.93</v>
          </cell>
          <cell r="L1659">
            <v>10.93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1.7759078699999999</v>
          </cell>
          <cell r="Y1659">
            <v>0.88175482999999999</v>
          </cell>
          <cell r="Z1659">
            <v>11.78</v>
          </cell>
          <cell r="AA1659">
            <v>11.78</v>
          </cell>
          <cell r="AB1659">
            <v>0.5</v>
          </cell>
          <cell r="AC1659">
            <v>0</v>
          </cell>
          <cell r="AD1659">
            <v>4.1117548299999997</v>
          </cell>
          <cell r="AE1659">
            <v>0.88175482999999999</v>
          </cell>
          <cell r="AF1659">
            <v>0</v>
          </cell>
          <cell r="AG1659">
            <v>3.23</v>
          </cell>
          <cell r="AH1659">
            <v>0</v>
          </cell>
          <cell r="AI1659">
            <v>34.904540152999999</v>
          </cell>
        </row>
        <row r="1660">
          <cell r="C1660" t="str">
            <v>1.342.1</v>
          </cell>
          <cell r="D1660" t="str">
            <v>Прочие, всего</v>
          </cell>
          <cell r="E1660" t="str">
            <v>051-1005299</v>
          </cell>
          <cell r="F1660" t="str">
            <v/>
          </cell>
          <cell r="G1660" t="str">
            <v/>
          </cell>
          <cell r="H1660" t="str">
            <v/>
          </cell>
          <cell r="I1660">
            <v>11.44766272</v>
          </cell>
          <cell r="J1660">
            <v>9.7818157600000006</v>
          </cell>
          <cell r="K1660">
            <v>10.93</v>
          </cell>
          <cell r="L1660">
            <v>10.93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1.7759078699999999</v>
          </cell>
          <cell r="Y1660">
            <v>0.88175482999999999</v>
          </cell>
          <cell r="Z1660">
            <v>11.78</v>
          </cell>
          <cell r="AA1660">
            <v>11.78</v>
          </cell>
          <cell r="AB1660">
            <v>0.5</v>
          </cell>
          <cell r="AC1660">
            <v>0</v>
          </cell>
          <cell r="AD1660">
            <v>4.1117548299999997</v>
          </cell>
          <cell r="AE1660">
            <v>0.88175482999999999</v>
          </cell>
          <cell r="AF1660">
            <v>0</v>
          </cell>
          <cell r="AG1660">
            <v>3.23</v>
          </cell>
          <cell r="AH1660">
            <v>0</v>
          </cell>
          <cell r="AI1660">
            <v>34.904540152999999</v>
          </cell>
        </row>
        <row r="1661">
          <cell r="C1661" t="str">
            <v>1.342.2</v>
          </cell>
          <cell r="D1661" t="str">
            <v>Проектные работы ПД/ПД, РД</v>
          </cell>
          <cell r="E1661" t="str">
            <v>051-1005299</v>
          </cell>
          <cell r="F1661" t="str">
            <v/>
          </cell>
          <cell r="G1661" t="str">
            <v/>
          </cell>
          <cell r="H1661" t="str">
            <v/>
          </cell>
          <cell r="I1661">
            <v>10.45</v>
          </cell>
          <cell r="J1661">
            <v>8.8818157600000003</v>
          </cell>
          <cell r="K1661">
            <v>10.029999999999999</v>
          </cell>
          <cell r="L1661">
            <v>10.029999999999999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1.7759078699999999</v>
          </cell>
          <cell r="Y1661">
            <v>0.78409211000000001</v>
          </cell>
          <cell r="Z1661">
            <v>10.78</v>
          </cell>
          <cell r="AA1661">
            <v>10.78</v>
          </cell>
          <cell r="AB1661">
            <v>0</v>
          </cell>
          <cell r="AC1661">
            <v>0</v>
          </cell>
          <cell r="AD1661">
            <v>4.01409211</v>
          </cell>
          <cell r="AE1661">
            <v>0.78409211000000001</v>
          </cell>
          <cell r="AF1661">
            <v>0</v>
          </cell>
          <cell r="AG1661">
            <v>3.23</v>
          </cell>
          <cell r="AH1661">
            <v>0</v>
          </cell>
          <cell r="AI1661">
            <v>37.236475974000001</v>
          </cell>
        </row>
        <row r="1662">
          <cell r="C1662" t="str">
            <v>1.342.3</v>
          </cell>
          <cell r="D1662" t="str">
            <v>Экспертиза (ПИР)</v>
          </cell>
          <cell r="E1662" t="str">
            <v>051-1005299</v>
          </cell>
          <cell r="F1662" t="str">
            <v/>
          </cell>
          <cell r="G1662" t="str">
            <v/>
          </cell>
          <cell r="H1662" t="str">
            <v/>
          </cell>
          <cell r="I1662">
            <v>0.5</v>
          </cell>
          <cell r="J1662">
            <v>0.5</v>
          </cell>
          <cell r="K1662">
            <v>0.5</v>
          </cell>
          <cell r="L1662">
            <v>0.5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0.5</v>
          </cell>
          <cell r="AA1662">
            <v>0.5</v>
          </cell>
          <cell r="AB1662">
            <v>0.5</v>
          </cell>
          <cell r="AC1662">
            <v>0</v>
          </cell>
          <cell r="AD1662">
            <v>0</v>
          </cell>
          <cell r="AE1662">
            <v>0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</row>
        <row r="1663">
          <cell r="C1663" t="str">
            <v>1.342.4</v>
          </cell>
          <cell r="D1663" t="str">
            <v>Услуги Заказчика</v>
          </cell>
          <cell r="E1663" t="str">
            <v>051-1005299</v>
          </cell>
          <cell r="F1663" t="str">
            <v/>
          </cell>
          <cell r="G1663" t="str">
            <v/>
          </cell>
          <cell r="H1663" t="str">
            <v/>
          </cell>
          <cell r="I1663">
            <v>0.49766272</v>
          </cell>
          <cell r="J1663">
            <v>0.4</v>
          </cell>
          <cell r="K1663">
            <v>0.4</v>
          </cell>
          <cell r="L1663">
            <v>0.4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9.7662719999999995E-2</v>
          </cell>
          <cell r="Z1663">
            <v>0.5</v>
          </cell>
          <cell r="AA1663">
            <v>0.5</v>
          </cell>
          <cell r="AB1663">
            <v>0</v>
          </cell>
          <cell r="AC1663">
            <v>0</v>
          </cell>
          <cell r="AD1663">
            <v>9.7662719999999995E-2</v>
          </cell>
          <cell r="AE1663">
            <v>9.7662719999999995E-2</v>
          </cell>
          <cell r="AF1663">
            <v>0</v>
          </cell>
          <cell r="AG1663">
            <v>0</v>
          </cell>
          <cell r="AH1663">
            <v>0</v>
          </cell>
          <cell r="AI1663">
            <v>19.532544000000001</v>
          </cell>
        </row>
        <row r="1664">
          <cell r="C1664" t="str">
            <v>1.343</v>
          </cell>
          <cell r="D1664" t="str">
            <v>Обустройство офисных помещений для размещения подразделений ПАО "Газпром" идочерних обществ ПАО "Газпром" в г. Санкт-Петербурге по адресу: Невский, д.58</v>
          </cell>
          <cell r="E1664" t="str">
            <v>051-1005301</v>
          </cell>
          <cell r="F1664" t="str">
            <v/>
          </cell>
          <cell r="G1664" t="str">
            <v/>
          </cell>
          <cell r="H1664" t="str">
            <v>Прочие</v>
          </cell>
          <cell r="I1664">
            <v>0</v>
          </cell>
          <cell r="J1664">
            <v>0</v>
          </cell>
          <cell r="K1664">
            <v>23.02</v>
          </cell>
          <cell r="L1664">
            <v>23.02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23.02</v>
          </cell>
          <cell r="AA1664">
            <v>23.02</v>
          </cell>
          <cell r="AB1664">
            <v>0</v>
          </cell>
          <cell r="AC1664">
            <v>0</v>
          </cell>
          <cell r="AD1664">
            <v>0</v>
          </cell>
          <cell r="AE1664">
            <v>0</v>
          </cell>
          <cell r="AF1664">
            <v>0</v>
          </cell>
          <cell r="AG1664">
            <v>0</v>
          </cell>
          <cell r="AH1664">
            <v>0</v>
          </cell>
          <cell r="AI1664">
            <v>0</v>
          </cell>
        </row>
        <row r="1665">
          <cell r="C1665" t="str">
            <v>1.343.1</v>
          </cell>
          <cell r="D1665" t="str">
            <v>Прочие, всего</v>
          </cell>
          <cell r="E1665" t="str">
            <v>051-1005301</v>
          </cell>
          <cell r="F1665" t="str">
            <v/>
          </cell>
          <cell r="G1665" t="str">
            <v/>
          </cell>
          <cell r="H1665" t="str">
            <v/>
          </cell>
          <cell r="I1665">
            <v>0</v>
          </cell>
          <cell r="J1665">
            <v>0</v>
          </cell>
          <cell r="K1665">
            <v>23.02</v>
          </cell>
          <cell r="L1665">
            <v>23.02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23.02</v>
          </cell>
          <cell r="AA1665">
            <v>23.02</v>
          </cell>
          <cell r="AB1665">
            <v>0</v>
          </cell>
          <cell r="AC1665">
            <v>0</v>
          </cell>
          <cell r="AD1665">
            <v>0</v>
          </cell>
          <cell r="AE1665">
            <v>0</v>
          </cell>
          <cell r="AF1665">
            <v>0</v>
          </cell>
          <cell r="AG1665">
            <v>0</v>
          </cell>
          <cell r="AH1665">
            <v>0</v>
          </cell>
          <cell r="AI1665">
            <v>0</v>
          </cell>
        </row>
        <row r="1666">
          <cell r="C1666" t="str">
            <v>1.343.2</v>
          </cell>
          <cell r="D1666" t="str">
            <v>Проектные работы ПД/ПД, РД</v>
          </cell>
          <cell r="E1666" t="str">
            <v>051-1005301</v>
          </cell>
          <cell r="F1666" t="str">
            <v/>
          </cell>
          <cell r="G1666" t="str">
            <v/>
          </cell>
          <cell r="H1666" t="str">
            <v/>
          </cell>
          <cell r="I1666">
            <v>0</v>
          </cell>
          <cell r="J1666">
            <v>0</v>
          </cell>
          <cell r="K1666">
            <v>22.18</v>
          </cell>
          <cell r="L1666">
            <v>22.18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22.18</v>
          </cell>
          <cell r="AA1666">
            <v>22.18</v>
          </cell>
          <cell r="AB1666">
            <v>0</v>
          </cell>
          <cell r="AC1666">
            <v>0</v>
          </cell>
          <cell r="AD1666">
            <v>0</v>
          </cell>
          <cell r="AE1666">
            <v>0</v>
          </cell>
          <cell r="AF1666">
            <v>0</v>
          </cell>
          <cell r="AG1666">
            <v>0</v>
          </cell>
          <cell r="AH1666">
            <v>0</v>
          </cell>
          <cell r="AI1666">
            <v>0</v>
          </cell>
        </row>
        <row r="1667">
          <cell r="C1667" t="str">
            <v>1.343.3</v>
          </cell>
          <cell r="D1667" t="str">
            <v>Услуги Заказчика</v>
          </cell>
          <cell r="E1667" t="str">
            <v>051-1005301</v>
          </cell>
          <cell r="F1667" t="str">
            <v/>
          </cell>
          <cell r="G1667" t="str">
            <v/>
          </cell>
          <cell r="H1667" t="str">
            <v/>
          </cell>
          <cell r="I1667">
            <v>0</v>
          </cell>
          <cell r="J1667">
            <v>0</v>
          </cell>
          <cell r="K1667">
            <v>0.84</v>
          </cell>
          <cell r="L1667">
            <v>0.84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0.84</v>
          </cell>
          <cell r="AA1667">
            <v>0.84</v>
          </cell>
          <cell r="AB1667">
            <v>0</v>
          </cell>
          <cell r="AC1667">
            <v>0</v>
          </cell>
          <cell r="AD1667">
            <v>0</v>
          </cell>
          <cell r="AE1667">
            <v>0</v>
          </cell>
          <cell r="AF1667">
            <v>0</v>
          </cell>
          <cell r="AG1667">
            <v>0</v>
          </cell>
          <cell r="AH1667">
            <v>0</v>
          </cell>
          <cell r="AI1667">
            <v>0</v>
          </cell>
        </row>
        <row r="1668">
          <cell r="C1668" t="str">
            <v>1.344</v>
          </cell>
          <cell r="D1668" t="str">
            <v>Реконструкция ГРС Архангельское Крюковского ЛПУМГ</v>
          </cell>
          <cell r="E1668" t="str">
            <v>051-1005302</v>
          </cell>
          <cell r="F1668" t="str">
            <v/>
          </cell>
          <cell r="G1668" t="str">
            <v/>
          </cell>
          <cell r="H1668" t="str">
            <v>Транспорт газа</v>
          </cell>
          <cell r="I1668">
            <v>0</v>
          </cell>
          <cell r="J1668">
            <v>0</v>
          </cell>
          <cell r="K1668">
            <v>4.58</v>
          </cell>
          <cell r="L1668">
            <v>4.58</v>
          </cell>
          <cell r="M1668">
            <v>3.3162707299999998</v>
          </cell>
          <cell r="N1668">
            <v>72.40765786</v>
          </cell>
          <cell r="O1668">
            <v>72.40765786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3.3162707299999998</v>
          </cell>
          <cell r="Y1668">
            <v>0.18710549000000001</v>
          </cell>
          <cell r="Z1668">
            <v>4.7699999999999996</v>
          </cell>
          <cell r="AA1668">
            <v>4.7699999999999996</v>
          </cell>
          <cell r="AB1668">
            <v>3.79</v>
          </cell>
          <cell r="AC1668">
            <v>0</v>
          </cell>
          <cell r="AD1668">
            <v>0.23099549</v>
          </cell>
          <cell r="AE1668">
            <v>0.18710549000000001</v>
          </cell>
          <cell r="AF1668">
            <v>0</v>
          </cell>
          <cell r="AG1668">
            <v>4.3889999999999998E-2</v>
          </cell>
          <cell r="AH1668">
            <v>0</v>
          </cell>
          <cell r="AI1668">
            <v>4.8426727459999999</v>
          </cell>
        </row>
        <row r="1669">
          <cell r="C1669" t="str">
            <v>1.344.1</v>
          </cell>
          <cell r="D1669" t="str">
            <v>Прочие, всего</v>
          </cell>
          <cell r="E1669" t="str">
            <v>051-1005302</v>
          </cell>
          <cell r="F1669" t="str">
            <v/>
          </cell>
          <cell r="G1669" t="str">
            <v/>
          </cell>
          <cell r="H1669" t="str">
            <v/>
          </cell>
          <cell r="I1669">
            <v>0</v>
          </cell>
          <cell r="J1669">
            <v>0</v>
          </cell>
          <cell r="K1669">
            <v>4.58</v>
          </cell>
          <cell r="L1669">
            <v>4.58</v>
          </cell>
          <cell r="M1669">
            <v>3.3162707299999998</v>
          </cell>
          <cell r="N1669">
            <v>72.40765786</v>
          </cell>
          <cell r="O1669">
            <v>72.40765786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3.3162707299999998</v>
          </cell>
          <cell r="Y1669">
            <v>0.18710549000000001</v>
          </cell>
          <cell r="Z1669">
            <v>4.7699999999999996</v>
          </cell>
          <cell r="AA1669">
            <v>4.7699999999999996</v>
          </cell>
          <cell r="AB1669">
            <v>3.79</v>
          </cell>
          <cell r="AC1669">
            <v>0</v>
          </cell>
          <cell r="AD1669">
            <v>0.23099549</v>
          </cell>
          <cell r="AE1669">
            <v>0.18710549000000001</v>
          </cell>
          <cell r="AF1669">
            <v>0</v>
          </cell>
          <cell r="AG1669">
            <v>4.3889999999999998E-2</v>
          </cell>
          <cell r="AH1669">
            <v>0</v>
          </cell>
          <cell r="AI1669">
            <v>4.8426727459999999</v>
          </cell>
        </row>
        <row r="1670">
          <cell r="C1670" t="str">
            <v>1.344.2</v>
          </cell>
          <cell r="D1670" t="str">
            <v>Проектные работы ПД/ПД, РД</v>
          </cell>
          <cell r="E1670" t="str">
            <v>051-1005302</v>
          </cell>
          <cell r="F1670" t="str">
            <v/>
          </cell>
          <cell r="G1670" t="str">
            <v/>
          </cell>
          <cell r="H1670" t="str">
            <v/>
          </cell>
          <cell r="I1670">
            <v>0</v>
          </cell>
          <cell r="J1670">
            <v>0</v>
          </cell>
          <cell r="K1670">
            <v>1.0900000000000001</v>
          </cell>
          <cell r="L1670">
            <v>1.0900000000000001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0.16959562</v>
          </cell>
          <cell r="Z1670">
            <v>1.0900000000000001</v>
          </cell>
          <cell r="AA1670">
            <v>1.0900000000000001</v>
          </cell>
          <cell r="AB1670">
            <v>0.92040438000000002</v>
          </cell>
          <cell r="AC1670">
            <v>0</v>
          </cell>
          <cell r="AD1670">
            <v>0.16959562</v>
          </cell>
          <cell r="AE1670">
            <v>0.16959562</v>
          </cell>
          <cell r="AF1670">
            <v>0</v>
          </cell>
          <cell r="AG1670">
            <v>0</v>
          </cell>
          <cell r="AH1670">
            <v>0</v>
          </cell>
          <cell r="AI1670">
            <v>15.559231193</v>
          </cell>
        </row>
        <row r="1671">
          <cell r="C1671" t="str">
            <v>1.344.3</v>
          </cell>
          <cell r="D1671" t="str">
            <v>Экспертиза (ПИР)</v>
          </cell>
          <cell r="E1671" t="str">
            <v>051-1005302</v>
          </cell>
          <cell r="F1671" t="str">
            <v/>
          </cell>
          <cell r="G1671" t="str">
            <v/>
          </cell>
          <cell r="H1671" t="str">
            <v/>
          </cell>
          <cell r="I1671">
            <v>0</v>
          </cell>
          <cell r="J1671">
            <v>0</v>
          </cell>
          <cell r="K1671">
            <v>3.32</v>
          </cell>
          <cell r="L1671">
            <v>3.32</v>
          </cell>
          <cell r="M1671">
            <v>3.3162707299999998</v>
          </cell>
          <cell r="N1671">
            <v>99.887672589999994</v>
          </cell>
          <cell r="O1671">
            <v>99.887672589999994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3.3162707299999998</v>
          </cell>
          <cell r="Y1671">
            <v>0</v>
          </cell>
          <cell r="Z1671">
            <v>2.8695956200000001</v>
          </cell>
          <cell r="AA1671">
            <v>2.8695956200000001</v>
          </cell>
          <cell r="AB1671">
            <v>2.8695956200000001</v>
          </cell>
          <cell r="AC1671">
            <v>0</v>
          </cell>
          <cell r="AD1671">
            <v>0</v>
          </cell>
          <cell r="AE1671">
            <v>0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</row>
        <row r="1672">
          <cell r="C1672" t="str">
            <v>1.344.4</v>
          </cell>
          <cell r="D1672" t="str">
            <v>Услуги Заказчика</v>
          </cell>
          <cell r="E1672" t="str">
            <v>051-1005302</v>
          </cell>
          <cell r="F1672" t="str">
            <v/>
          </cell>
          <cell r="G1672" t="str">
            <v/>
          </cell>
          <cell r="H1672" t="str">
            <v/>
          </cell>
          <cell r="I1672">
            <v>0</v>
          </cell>
          <cell r="J1672">
            <v>0</v>
          </cell>
          <cell r="K1672">
            <v>0.17</v>
          </cell>
          <cell r="L1672">
            <v>0.17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1.750987E-2</v>
          </cell>
          <cell r="Z1672">
            <v>0.81040438000000004</v>
          </cell>
          <cell r="AA1672">
            <v>0.81040438000000004</v>
          </cell>
          <cell r="AB1672">
            <v>0</v>
          </cell>
          <cell r="AC1672">
            <v>0</v>
          </cell>
          <cell r="AD1672">
            <v>1.750987E-2</v>
          </cell>
          <cell r="AE1672">
            <v>1.750987E-2</v>
          </cell>
          <cell r="AF1672">
            <v>0</v>
          </cell>
          <cell r="AG1672">
            <v>0</v>
          </cell>
          <cell r="AH1672">
            <v>0</v>
          </cell>
          <cell r="AI1672">
            <v>2.1606336829999999</v>
          </cell>
        </row>
        <row r="1673">
          <cell r="C1673" t="str">
            <v>1.344.5</v>
          </cell>
          <cell r="D1673" t="str">
            <v>Иные прочие</v>
          </cell>
          <cell r="E1673" t="str">
            <v>051-1005302</v>
          </cell>
          <cell r="F1673" t="str">
            <v/>
          </cell>
          <cell r="G1673" t="str">
            <v/>
          </cell>
          <cell r="H1673" t="str">
            <v/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4.3889999999999998E-2</v>
          </cell>
          <cell r="AE1673">
            <v>0</v>
          </cell>
          <cell r="AF1673">
            <v>0</v>
          </cell>
          <cell r="AG1673">
            <v>4.3889999999999998E-2</v>
          </cell>
          <cell r="AH1673">
            <v>0</v>
          </cell>
          <cell r="AI1673">
            <v>0</v>
          </cell>
        </row>
        <row r="1674">
          <cell r="C1674" t="str">
            <v>1.345</v>
          </cell>
          <cell r="D1674" t="str">
            <v>Дооснащение ИТСО объектов Саратовского филиала ООО "Газпром энерго"</v>
          </cell>
          <cell r="E1674" t="str">
            <v>051-1005350</v>
          </cell>
          <cell r="F1674" t="str">
            <v/>
          </cell>
          <cell r="G1674" t="str">
            <v/>
          </cell>
          <cell r="H1674" t="str">
            <v>Прочие</v>
          </cell>
          <cell r="I1674">
            <v>0</v>
          </cell>
          <cell r="J1674">
            <v>0</v>
          </cell>
          <cell r="K1674">
            <v>3.19</v>
          </cell>
          <cell r="L1674">
            <v>3.19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7.9279683800000003</v>
          </cell>
          <cell r="Z1674">
            <v>9.82</v>
          </cell>
          <cell r="AA1674">
            <v>9.82</v>
          </cell>
          <cell r="AB1674">
            <v>0</v>
          </cell>
          <cell r="AC1674">
            <v>0</v>
          </cell>
          <cell r="AD1674">
            <v>7.9279683800000003</v>
          </cell>
          <cell r="AE1674">
            <v>7.9279683800000003</v>
          </cell>
          <cell r="AF1674">
            <v>0</v>
          </cell>
          <cell r="AG1674">
            <v>0</v>
          </cell>
          <cell r="AH1674">
            <v>0</v>
          </cell>
          <cell r="AI1674">
            <v>80.732875559999997</v>
          </cell>
        </row>
        <row r="1675">
          <cell r="C1675" t="str">
            <v>1.345.1</v>
          </cell>
          <cell r="D1675" t="str">
            <v>Прочие, всего</v>
          </cell>
          <cell r="E1675" t="str">
            <v>051-1005350</v>
          </cell>
          <cell r="F1675" t="str">
            <v/>
          </cell>
          <cell r="G1675" t="str">
            <v/>
          </cell>
          <cell r="H1675" t="str">
            <v/>
          </cell>
          <cell r="I1675">
            <v>0</v>
          </cell>
          <cell r="J1675">
            <v>0</v>
          </cell>
          <cell r="K1675">
            <v>3.19</v>
          </cell>
          <cell r="L1675">
            <v>3.19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7.9279683800000003</v>
          </cell>
          <cell r="Z1675">
            <v>9.82</v>
          </cell>
          <cell r="AA1675">
            <v>9.82</v>
          </cell>
          <cell r="AB1675">
            <v>0</v>
          </cell>
          <cell r="AC1675">
            <v>0</v>
          </cell>
          <cell r="AD1675">
            <v>7.9279683800000003</v>
          </cell>
          <cell r="AE1675">
            <v>7.9279683800000003</v>
          </cell>
          <cell r="AF1675">
            <v>0</v>
          </cell>
          <cell r="AG1675">
            <v>0</v>
          </cell>
          <cell r="AH1675">
            <v>0</v>
          </cell>
          <cell r="AI1675">
            <v>80.732875559999997</v>
          </cell>
        </row>
        <row r="1676">
          <cell r="C1676" t="str">
            <v>1.345.2</v>
          </cell>
          <cell r="D1676" t="str">
            <v>Проектные работы ПД/ПД, РД</v>
          </cell>
          <cell r="E1676" t="str">
            <v>051-1005350</v>
          </cell>
          <cell r="F1676" t="str">
            <v/>
          </cell>
          <cell r="G1676" t="str">
            <v/>
          </cell>
          <cell r="H1676" t="str">
            <v/>
          </cell>
          <cell r="I1676">
            <v>0</v>
          </cell>
          <cell r="J1676">
            <v>0</v>
          </cell>
          <cell r="K1676">
            <v>1.25</v>
          </cell>
          <cell r="L1676">
            <v>1.25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7.8802079999999997</v>
          </cell>
          <cell r="Z1676">
            <v>9.7200000000000006</v>
          </cell>
          <cell r="AA1676">
            <v>9.7200000000000006</v>
          </cell>
          <cell r="AB1676">
            <v>0</v>
          </cell>
          <cell r="AC1676">
            <v>0</v>
          </cell>
          <cell r="AD1676">
            <v>7.8802079999999997</v>
          </cell>
          <cell r="AE1676">
            <v>7.8802079999999997</v>
          </cell>
          <cell r="AF1676">
            <v>0</v>
          </cell>
          <cell r="AG1676">
            <v>0</v>
          </cell>
          <cell r="AH1676">
            <v>0</v>
          </cell>
          <cell r="AI1676">
            <v>81.072098765000007</v>
          </cell>
        </row>
        <row r="1677">
          <cell r="C1677" t="str">
            <v>1.345.3</v>
          </cell>
          <cell r="D1677" t="str">
            <v>Экспертиза (ПИР)</v>
          </cell>
          <cell r="E1677" t="str">
            <v>051-1005350</v>
          </cell>
          <cell r="F1677" t="str">
            <v/>
          </cell>
          <cell r="G1677" t="str">
            <v/>
          </cell>
          <cell r="H1677" t="str">
            <v/>
          </cell>
          <cell r="I1677">
            <v>0</v>
          </cell>
          <cell r="J1677">
            <v>0</v>
          </cell>
          <cell r="K1677">
            <v>1.82</v>
          </cell>
          <cell r="L1677">
            <v>1.82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</row>
        <row r="1678">
          <cell r="C1678" t="str">
            <v>1.345.4</v>
          </cell>
          <cell r="D1678" t="str">
            <v>Услуги Заказчика</v>
          </cell>
          <cell r="E1678" t="str">
            <v>051-1005350</v>
          </cell>
          <cell r="F1678" t="str">
            <v/>
          </cell>
          <cell r="G1678" t="str">
            <v/>
          </cell>
          <cell r="H1678" t="str">
            <v/>
          </cell>
          <cell r="I1678">
            <v>0</v>
          </cell>
          <cell r="J1678">
            <v>0</v>
          </cell>
          <cell r="K1678">
            <v>0.12</v>
          </cell>
          <cell r="L1678">
            <v>0.12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4.7760379999999998E-2</v>
          </cell>
          <cell r="Z1678">
            <v>0.1</v>
          </cell>
          <cell r="AA1678">
            <v>0.1</v>
          </cell>
          <cell r="AB1678">
            <v>0</v>
          </cell>
          <cell r="AC1678">
            <v>0</v>
          </cell>
          <cell r="AD1678">
            <v>4.7760379999999998E-2</v>
          </cell>
          <cell r="AE1678">
            <v>4.7760379999999998E-2</v>
          </cell>
          <cell r="AF1678">
            <v>0</v>
          </cell>
          <cell r="AG1678">
            <v>0</v>
          </cell>
          <cell r="AH1678">
            <v>0</v>
          </cell>
          <cell r="AI1678">
            <v>47.760379999999998</v>
          </cell>
        </row>
        <row r="1679">
          <cell r="C1679" t="str">
            <v>1.346</v>
          </cell>
          <cell r="D1679" t="str">
            <v>Реконструкция и техническое перевооружение обводненного фонда газовых скважин Оренбургского нефтегазоконденсатного месторождения</v>
          </cell>
          <cell r="E1679" t="str">
            <v>051-1005354</v>
          </cell>
          <cell r="F1679" t="str">
            <v/>
          </cell>
          <cell r="G1679" t="str">
            <v/>
          </cell>
          <cell r="H1679" t="str">
            <v>Добыча газа</v>
          </cell>
          <cell r="I1679">
            <v>0</v>
          </cell>
          <cell r="J1679">
            <v>0</v>
          </cell>
          <cell r="K1679">
            <v>51.89</v>
          </cell>
          <cell r="L1679">
            <v>51.89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15</v>
          </cell>
          <cell r="Y1679">
            <v>0</v>
          </cell>
          <cell r="Z1679">
            <v>26.35</v>
          </cell>
          <cell r="AA1679">
            <v>26.35</v>
          </cell>
          <cell r="AB1679">
            <v>26.35</v>
          </cell>
          <cell r="AC1679">
            <v>0</v>
          </cell>
          <cell r="AD1679">
            <v>0</v>
          </cell>
          <cell r="AE1679">
            <v>0</v>
          </cell>
          <cell r="AF1679">
            <v>0</v>
          </cell>
          <cell r="AG1679">
            <v>0</v>
          </cell>
          <cell r="AH1679">
            <v>0</v>
          </cell>
          <cell r="AI1679">
            <v>0</v>
          </cell>
        </row>
        <row r="1680">
          <cell r="C1680" t="str">
            <v>1.346.1</v>
          </cell>
          <cell r="D1680" t="str">
            <v>Прочие, всего</v>
          </cell>
          <cell r="E1680" t="str">
            <v>051-1005354</v>
          </cell>
          <cell r="F1680" t="str">
            <v/>
          </cell>
          <cell r="G1680" t="str">
            <v/>
          </cell>
          <cell r="H1680" t="str">
            <v/>
          </cell>
          <cell r="I1680">
            <v>0</v>
          </cell>
          <cell r="J1680">
            <v>0</v>
          </cell>
          <cell r="K1680">
            <v>51.89</v>
          </cell>
          <cell r="L1680">
            <v>51.89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15</v>
          </cell>
          <cell r="Y1680">
            <v>0</v>
          </cell>
          <cell r="Z1680">
            <v>26.35</v>
          </cell>
          <cell r="AA1680">
            <v>26.35</v>
          </cell>
          <cell r="AB1680">
            <v>26.35</v>
          </cell>
          <cell r="AC1680">
            <v>0</v>
          </cell>
          <cell r="AD1680">
            <v>0</v>
          </cell>
          <cell r="AE1680">
            <v>0</v>
          </cell>
          <cell r="AF1680">
            <v>0</v>
          </cell>
          <cell r="AG1680">
            <v>0</v>
          </cell>
          <cell r="AH1680">
            <v>0</v>
          </cell>
          <cell r="AI1680">
            <v>0</v>
          </cell>
        </row>
        <row r="1681">
          <cell r="C1681" t="str">
            <v>1.346.2</v>
          </cell>
          <cell r="D1681" t="str">
            <v>Проектные работы ПД/ПД, РД</v>
          </cell>
          <cell r="E1681" t="str">
            <v>051-1005354</v>
          </cell>
          <cell r="F1681" t="str">
            <v/>
          </cell>
          <cell r="G1681" t="str">
            <v/>
          </cell>
          <cell r="H1681" t="str">
            <v/>
          </cell>
          <cell r="I1681">
            <v>0</v>
          </cell>
          <cell r="J1681">
            <v>0</v>
          </cell>
          <cell r="K1681">
            <v>50</v>
          </cell>
          <cell r="L1681">
            <v>50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15</v>
          </cell>
          <cell r="Y1681">
            <v>0</v>
          </cell>
          <cell r="Z1681">
            <v>25.06</v>
          </cell>
          <cell r="AA1681">
            <v>25.06</v>
          </cell>
          <cell r="AB1681">
            <v>0</v>
          </cell>
          <cell r="AC1681">
            <v>0</v>
          </cell>
          <cell r="AD1681">
            <v>0</v>
          </cell>
          <cell r="AE1681">
            <v>0</v>
          </cell>
          <cell r="AF1681">
            <v>0</v>
          </cell>
          <cell r="AG1681">
            <v>0</v>
          </cell>
          <cell r="AH1681">
            <v>0</v>
          </cell>
          <cell r="AI1681">
            <v>0</v>
          </cell>
        </row>
        <row r="1682">
          <cell r="C1682" t="str">
            <v>1.346.3</v>
          </cell>
          <cell r="D1682" t="str">
            <v>Экспертиза (ПИР)</v>
          </cell>
          <cell r="E1682" t="str">
            <v>051-1005354</v>
          </cell>
          <cell r="F1682" t="str">
            <v/>
          </cell>
          <cell r="G1682" t="str">
            <v/>
          </cell>
          <cell r="H1682" t="str">
            <v/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B1682">
            <v>25.06</v>
          </cell>
          <cell r="AC1682">
            <v>0</v>
          </cell>
          <cell r="AD1682">
            <v>0</v>
          </cell>
          <cell r="AE1682">
            <v>0</v>
          </cell>
          <cell r="AF1682">
            <v>0</v>
          </cell>
          <cell r="AG1682">
            <v>0</v>
          </cell>
          <cell r="AH1682">
            <v>0</v>
          </cell>
          <cell r="AI1682">
            <v>0</v>
          </cell>
        </row>
        <row r="1683">
          <cell r="C1683" t="str">
            <v>1.346.4</v>
          </cell>
          <cell r="D1683" t="str">
            <v>Услуги Заказчика</v>
          </cell>
          <cell r="E1683" t="str">
            <v>051-1005354</v>
          </cell>
          <cell r="F1683" t="str">
            <v/>
          </cell>
          <cell r="G1683" t="str">
            <v/>
          </cell>
          <cell r="H1683" t="str">
            <v/>
          </cell>
          <cell r="I1683">
            <v>0</v>
          </cell>
          <cell r="J1683">
            <v>0</v>
          </cell>
          <cell r="K1683">
            <v>1.89</v>
          </cell>
          <cell r="L1683">
            <v>1.89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1.29</v>
          </cell>
          <cell r="AA1683">
            <v>1.29</v>
          </cell>
          <cell r="AB1683">
            <v>1.29</v>
          </cell>
          <cell r="AC1683">
            <v>0</v>
          </cell>
          <cell r="AD1683">
            <v>0</v>
          </cell>
          <cell r="AE1683">
            <v>0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</row>
        <row r="1684">
          <cell r="C1684" t="str">
            <v>1.347</v>
          </cell>
          <cell r="D1684" t="str">
            <v>Реконструкция скважины № 178 Оренбургского НГКМ для механизированной добычи газа по схеме прямой закачки пластовой воды в поглощающий горизонт</v>
          </cell>
          <cell r="E1684" t="str">
            <v>051-1005355</v>
          </cell>
          <cell r="F1684" t="str">
            <v/>
          </cell>
          <cell r="G1684" t="str">
            <v/>
          </cell>
          <cell r="H1684" t="str">
            <v>Добыча газа</v>
          </cell>
          <cell r="I1684">
            <v>0</v>
          </cell>
          <cell r="J1684">
            <v>0</v>
          </cell>
          <cell r="K1684">
            <v>20.76</v>
          </cell>
          <cell r="L1684">
            <v>20.76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1.8</v>
          </cell>
          <cell r="Y1684">
            <v>0</v>
          </cell>
          <cell r="Z1684">
            <v>10.38</v>
          </cell>
          <cell r="AA1684">
            <v>10.38</v>
          </cell>
          <cell r="AB1684">
            <v>10.38</v>
          </cell>
          <cell r="AC1684">
            <v>0</v>
          </cell>
          <cell r="AD1684">
            <v>0</v>
          </cell>
          <cell r="AE1684">
            <v>0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</row>
        <row r="1685">
          <cell r="C1685" t="str">
            <v>1.347.1</v>
          </cell>
          <cell r="D1685" t="str">
            <v>Прочие, всего</v>
          </cell>
          <cell r="E1685" t="str">
            <v>051-1005355</v>
          </cell>
          <cell r="F1685" t="str">
            <v/>
          </cell>
          <cell r="G1685" t="str">
            <v/>
          </cell>
          <cell r="H1685" t="str">
            <v/>
          </cell>
          <cell r="I1685">
            <v>0</v>
          </cell>
          <cell r="J1685">
            <v>0</v>
          </cell>
          <cell r="K1685">
            <v>20.76</v>
          </cell>
          <cell r="L1685">
            <v>20.76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1.8</v>
          </cell>
          <cell r="Y1685">
            <v>0</v>
          </cell>
          <cell r="Z1685">
            <v>10.38</v>
          </cell>
          <cell r="AA1685">
            <v>10.38</v>
          </cell>
          <cell r="AB1685">
            <v>10.38</v>
          </cell>
          <cell r="AC1685">
            <v>0</v>
          </cell>
          <cell r="AD1685">
            <v>0</v>
          </cell>
          <cell r="AE1685">
            <v>0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</row>
        <row r="1686">
          <cell r="C1686" t="str">
            <v>1.347.2</v>
          </cell>
          <cell r="D1686" t="str">
            <v>Проектные работы ПД/ПД, РД</v>
          </cell>
          <cell r="E1686" t="str">
            <v>051-1005355</v>
          </cell>
          <cell r="F1686" t="str">
            <v/>
          </cell>
          <cell r="G1686" t="str">
            <v/>
          </cell>
          <cell r="H1686" t="str">
            <v/>
          </cell>
          <cell r="I1686">
            <v>0</v>
          </cell>
          <cell r="J1686">
            <v>0</v>
          </cell>
          <cell r="K1686">
            <v>20</v>
          </cell>
          <cell r="L1686">
            <v>20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1.8</v>
          </cell>
          <cell r="Y1686">
            <v>0</v>
          </cell>
          <cell r="Z1686">
            <v>10.38</v>
          </cell>
          <cell r="AA1686">
            <v>10.38</v>
          </cell>
          <cell r="AB1686">
            <v>10.38</v>
          </cell>
          <cell r="AC1686">
            <v>0</v>
          </cell>
          <cell r="AD1686">
            <v>0</v>
          </cell>
          <cell r="AE1686">
            <v>0</v>
          </cell>
          <cell r="AF1686">
            <v>0</v>
          </cell>
          <cell r="AG1686">
            <v>0</v>
          </cell>
          <cell r="AH1686">
            <v>0</v>
          </cell>
          <cell r="AI1686">
            <v>0</v>
          </cell>
        </row>
        <row r="1687">
          <cell r="C1687" t="str">
            <v>1.347.3</v>
          </cell>
          <cell r="D1687" t="str">
            <v>Услуги Заказчика</v>
          </cell>
          <cell r="E1687" t="str">
            <v>051-1005355</v>
          </cell>
          <cell r="F1687" t="str">
            <v/>
          </cell>
          <cell r="G1687" t="str">
            <v/>
          </cell>
          <cell r="H1687" t="str">
            <v/>
          </cell>
          <cell r="I1687">
            <v>0</v>
          </cell>
          <cell r="J1687">
            <v>0</v>
          </cell>
          <cell r="K1687">
            <v>0.76</v>
          </cell>
          <cell r="L1687">
            <v>0.76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0</v>
          </cell>
          <cell r="AF1687">
            <v>0</v>
          </cell>
          <cell r="AG1687">
            <v>0</v>
          </cell>
          <cell r="AH1687">
            <v>0</v>
          </cell>
          <cell r="AI1687">
            <v>0</v>
          </cell>
        </row>
        <row r="1688">
          <cell r="C1688" t="str">
            <v>1.348</v>
          </cell>
          <cell r="D1688" t="str">
            <v>Реконструкция ГРС "Дубна"</v>
          </cell>
          <cell r="E1688" t="str">
            <v>051-1005357</v>
          </cell>
          <cell r="F1688" t="str">
            <v/>
          </cell>
          <cell r="G1688" t="str">
            <v/>
          </cell>
          <cell r="H1688" t="str">
            <v>Транспорт газа</v>
          </cell>
          <cell r="I1688">
            <v>0</v>
          </cell>
          <cell r="J1688">
            <v>0</v>
          </cell>
          <cell r="K1688">
            <v>16.28</v>
          </cell>
          <cell r="L1688">
            <v>16.28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15.854018659999999</v>
          </cell>
          <cell r="Z1688">
            <v>21.23</v>
          </cell>
          <cell r="AA1688">
            <v>21.23</v>
          </cell>
          <cell r="AB1688">
            <v>4.32</v>
          </cell>
          <cell r="AC1688">
            <v>0</v>
          </cell>
          <cell r="AD1688">
            <v>15.854018659999999</v>
          </cell>
          <cell r="AE1688">
            <v>15.854018659999999</v>
          </cell>
          <cell r="AF1688">
            <v>0</v>
          </cell>
          <cell r="AG1688">
            <v>0</v>
          </cell>
          <cell r="AH1688">
            <v>0</v>
          </cell>
          <cell r="AI1688">
            <v>74.677431275999993</v>
          </cell>
        </row>
        <row r="1689">
          <cell r="C1689" t="str">
            <v>1.348.1</v>
          </cell>
          <cell r="D1689" t="str">
            <v>Прочие, всего</v>
          </cell>
          <cell r="E1689" t="str">
            <v>051-1005357</v>
          </cell>
          <cell r="F1689" t="str">
            <v/>
          </cell>
          <cell r="G1689" t="str">
            <v/>
          </cell>
          <cell r="H1689" t="str">
            <v/>
          </cell>
          <cell r="I1689">
            <v>0</v>
          </cell>
          <cell r="J1689">
            <v>0</v>
          </cell>
          <cell r="K1689">
            <v>16.28</v>
          </cell>
          <cell r="L1689">
            <v>16.28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15.854018659999999</v>
          </cell>
          <cell r="Z1689">
            <v>21.23</v>
          </cell>
          <cell r="AA1689">
            <v>21.23</v>
          </cell>
          <cell r="AB1689">
            <v>4.32</v>
          </cell>
          <cell r="AC1689">
            <v>0</v>
          </cell>
          <cell r="AD1689">
            <v>15.854018659999999</v>
          </cell>
          <cell r="AE1689">
            <v>15.854018659999999</v>
          </cell>
          <cell r="AF1689">
            <v>0</v>
          </cell>
          <cell r="AG1689">
            <v>0</v>
          </cell>
          <cell r="AH1689">
            <v>0</v>
          </cell>
          <cell r="AI1689">
            <v>74.677431275999993</v>
          </cell>
        </row>
        <row r="1690">
          <cell r="C1690" t="str">
            <v>1.348.2</v>
          </cell>
          <cell r="D1690" t="str">
            <v>Проектные работы ПД/ПД, РД</v>
          </cell>
          <cell r="E1690" t="str">
            <v>051-1005357</v>
          </cell>
          <cell r="F1690" t="str">
            <v/>
          </cell>
          <cell r="G1690" t="str">
            <v/>
          </cell>
          <cell r="H1690" t="str">
            <v/>
          </cell>
          <cell r="I1690">
            <v>0</v>
          </cell>
          <cell r="J1690">
            <v>0</v>
          </cell>
          <cell r="K1690">
            <v>11.77</v>
          </cell>
          <cell r="L1690">
            <v>11.77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14.93738512</v>
          </cell>
          <cell r="Z1690">
            <v>21.23</v>
          </cell>
          <cell r="AA1690">
            <v>21.23</v>
          </cell>
          <cell r="AB1690">
            <v>4.32</v>
          </cell>
          <cell r="AC1690">
            <v>0</v>
          </cell>
          <cell r="AD1690">
            <v>14.93738512</v>
          </cell>
          <cell r="AE1690">
            <v>14.93738512</v>
          </cell>
          <cell r="AF1690">
            <v>0</v>
          </cell>
          <cell r="AG1690">
            <v>0</v>
          </cell>
          <cell r="AH1690">
            <v>0</v>
          </cell>
          <cell r="AI1690">
            <v>70.359798022000007</v>
          </cell>
        </row>
        <row r="1691">
          <cell r="C1691" t="str">
            <v>1.348.3</v>
          </cell>
          <cell r="D1691" t="str">
            <v>Экспертиза (ПИР)</v>
          </cell>
          <cell r="E1691" t="str">
            <v>051-1005357</v>
          </cell>
          <cell r="F1691" t="str">
            <v/>
          </cell>
          <cell r="G1691" t="str">
            <v/>
          </cell>
          <cell r="H1691" t="str">
            <v/>
          </cell>
          <cell r="I1691">
            <v>0</v>
          </cell>
          <cell r="J1691">
            <v>0</v>
          </cell>
          <cell r="K1691">
            <v>3.92</v>
          </cell>
          <cell r="L1691">
            <v>3.92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0</v>
          </cell>
          <cell r="AF1691">
            <v>0</v>
          </cell>
          <cell r="AG1691">
            <v>0</v>
          </cell>
          <cell r="AH1691">
            <v>0</v>
          </cell>
          <cell r="AI1691">
            <v>0</v>
          </cell>
        </row>
        <row r="1692">
          <cell r="C1692" t="str">
            <v>1.348.4</v>
          </cell>
          <cell r="D1692" t="str">
            <v>Услуги Заказчика</v>
          </cell>
          <cell r="E1692" t="str">
            <v>051-1005357</v>
          </cell>
          <cell r="F1692" t="str">
            <v/>
          </cell>
          <cell r="G1692" t="str">
            <v/>
          </cell>
          <cell r="H1692" t="str">
            <v/>
          </cell>
          <cell r="I1692">
            <v>0</v>
          </cell>
          <cell r="J1692">
            <v>0</v>
          </cell>
          <cell r="K1692">
            <v>0.59</v>
          </cell>
          <cell r="L1692">
            <v>0.59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0.91663353999999997</v>
          </cell>
          <cell r="Z1692">
            <v>0</v>
          </cell>
          <cell r="AA1692">
            <v>0</v>
          </cell>
          <cell r="AB1692">
            <v>0</v>
          </cell>
          <cell r="AC1692">
            <v>0</v>
          </cell>
          <cell r="AD1692">
            <v>0.91663353999999997</v>
          </cell>
          <cell r="AE1692">
            <v>0.91663353999999997</v>
          </cell>
          <cell r="AF1692">
            <v>0</v>
          </cell>
          <cell r="AG1692">
            <v>0</v>
          </cell>
          <cell r="AH1692">
            <v>0</v>
          </cell>
          <cell r="AI1692">
            <v>0</v>
          </cell>
        </row>
        <row r="1693">
          <cell r="C1693" t="str">
            <v>1.349</v>
          </cell>
          <cell r="D1693" t="str">
            <v>Расширение обустройства нижнемеловых отложений Ямбургского НГКМ</v>
          </cell>
          <cell r="E1693" t="str">
            <v>051-1005366</v>
          </cell>
          <cell r="F1693" t="str">
            <v/>
          </cell>
          <cell r="G1693" t="str">
            <v/>
          </cell>
          <cell r="H1693" t="str">
            <v>Добыча газа</v>
          </cell>
          <cell r="I1693">
            <v>0</v>
          </cell>
          <cell r="J1693">
            <v>0</v>
          </cell>
          <cell r="K1693">
            <v>443.37</v>
          </cell>
          <cell r="L1693">
            <v>443.37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144.77771339</v>
          </cell>
          <cell r="Y1693">
            <v>118.46026852</v>
          </cell>
          <cell r="Z1693">
            <v>624.07000000000005</v>
          </cell>
          <cell r="AA1693">
            <v>624.07000000000005</v>
          </cell>
          <cell r="AB1693">
            <v>267.60000000000002</v>
          </cell>
          <cell r="AC1693">
            <v>0</v>
          </cell>
          <cell r="AD1693">
            <v>118.46026852</v>
          </cell>
          <cell r="AE1693">
            <v>118.46026852</v>
          </cell>
          <cell r="AF1693">
            <v>0</v>
          </cell>
          <cell r="AG1693">
            <v>0</v>
          </cell>
          <cell r="AH1693">
            <v>0</v>
          </cell>
          <cell r="AI1693">
            <v>18.981888012999999</v>
          </cell>
        </row>
        <row r="1694">
          <cell r="C1694" t="str">
            <v>1.349.1</v>
          </cell>
          <cell r="D1694" t="str">
            <v>Прочие, всего</v>
          </cell>
          <cell r="E1694" t="str">
            <v>051-1005366</v>
          </cell>
          <cell r="F1694" t="str">
            <v/>
          </cell>
          <cell r="G1694" t="str">
            <v/>
          </cell>
          <cell r="H1694" t="str">
            <v/>
          </cell>
          <cell r="I1694">
            <v>0</v>
          </cell>
          <cell r="J1694">
            <v>0</v>
          </cell>
          <cell r="K1694">
            <v>443.37</v>
          </cell>
          <cell r="L1694">
            <v>443.37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144.77771339</v>
          </cell>
          <cell r="Y1694">
            <v>118.46026852</v>
          </cell>
          <cell r="Z1694">
            <v>624.07000000000005</v>
          </cell>
          <cell r="AA1694">
            <v>624.07000000000005</v>
          </cell>
          <cell r="AB1694">
            <v>267.60000000000002</v>
          </cell>
          <cell r="AC1694">
            <v>0</v>
          </cell>
          <cell r="AD1694">
            <v>118.46026852</v>
          </cell>
          <cell r="AE1694">
            <v>118.46026852</v>
          </cell>
          <cell r="AF1694">
            <v>0</v>
          </cell>
          <cell r="AG1694">
            <v>0</v>
          </cell>
          <cell r="AH1694">
            <v>0</v>
          </cell>
          <cell r="AI1694">
            <v>18.981888012999999</v>
          </cell>
        </row>
        <row r="1695">
          <cell r="C1695" t="str">
            <v>1.349.2</v>
          </cell>
          <cell r="D1695" t="str">
            <v>Проектные работы ПД/ПД, РД</v>
          </cell>
          <cell r="E1695" t="str">
            <v>051-1005366</v>
          </cell>
          <cell r="F1695" t="str">
            <v/>
          </cell>
          <cell r="G1695" t="str">
            <v/>
          </cell>
          <cell r="H1695" t="str">
            <v/>
          </cell>
          <cell r="I1695">
            <v>0</v>
          </cell>
          <cell r="J1695">
            <v>0</v>
          </cell>
          <cell r="K1695">
            <v>8.7899999999999991</v>
          </cell>
          <cell r="L1695">
            <v>8.7899999999999991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144.77771339</v>
          </cell>
          <cell r="Y1695">
            <v>100.05046919999999</v>
          </cell>
          <cell r="Z1695">
            <v>230.19</v>
          </cell>
          <cell r="AA1695">
            <v>230.19</v>
          </cell>
          <cell r="AB1695">
            <v>0</v>
          </cell>
          <cell r="AC1695">
            <v>0</v>
          </cell>
          <cell r="AD1695">
            <v>100.05046919999999</v>
          </cell>
          <cell r="AE1695">
            <v>100.05046919999999</v>
          </cell>
          <cell r="AF1695">
            <v>0</v>
          </cell>
          <cell r="AG1695">
            <v>0</v>
          </cell>
          <cell r="AH1695">
            <v>0</v>
          </cell>
          <cell r="AI1695">
            <v>43.464298710000001</v>
          </cell>
        </row>
        <row r="1696">
          <cell r="C1696" t="str">
            <v>1.349.3</v>
          </cell>
          <cell r="D1696" t="str">
            <v>Проектные работы (РД)</v>
          </cell>
          <cell r="E1696" t="str">
            <v>051-1005366</v>
          </cell>
          <cell r="F1696" t="str">
            <v/>
          </cell>
          <cell r="G1696" t="str">
            <v/>
          </cell>
          <cell r="H1696" t="str">
            <v/>
          </cell>
          <cell r="I1696">
            <v>0</v>
          </cell>
          <cell r="J1696">
            <v>0</v>
          </cell>
          <cell r="K1696">
            <v>414.48</v>
          </cell>
          <cell r="L1696">
            <v>414.48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371.19</v>
          </cell>
          <cell r="AA1696">
            <v>371.19</v>
          </cell>
          <cell r="AB1696">
            <v>263.64999999999998</v>
          </cell>
          <cell r="AC1696">
            <v>0</v>
          </cell>
          <cell r="AD1696">
            <v>0</v>
          </cell>
          <cell r="AE1696">
            <v>0</v>
          </cell>
          <cell r="AF1696">
            <v>0</v>
          </cell>
          <cell r="AG1696">
            <v>0</v>
          </cell>
          <cell r="AH1696">
            <v>0</v>
          </cell>
          <cell r="AI1696">
            <v>0</v>
          </cell>
        </row>
        <row r="1697">
          <cell r="C1697" t="str">
            <v>1.349.4</v>
          </cell>
          <cell r="D1697" t="str">
            <v>Экспертиза (ПИР)</v>
          </cell>
          <cell r="E1697" t="str">
            <v>051-1005366</v>
          </cell>
          <cell r="F1697" t="str">
            <v/>
          </cell>
          <cell r="G1697" t="str">
            <v/>
          </cell>
          <cell r="H1697" t="str">
            <v/>
          </cell>
          <cell r="I1697">
            <v>0</v>
          </cell>
          <cell r="J1697">
            <v>0</v>
          </cell>
          <cell r="K1697">
            <v>3.95</v>
          </cell>
          <cell r="L1697">
            <v>3.95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3.95</v>
          </cell>
          <cell r="AA1697">
            <v>3.95</v>
          </cell>
          <cell r="AB1697">
            <v>3.95</v>
          </cell>
          <cell r="AC1697">
            <v>0</v>
          </cell>
          <cell r="AD1697">
            <v>0</v>
          </cell>
          <cell r="AE1697">
            <v>0</v>
          </cell>
          <cell r="AF1697">
            <v>0</v>
          </cell>
          <cell r="AG1697">
            <v>0</v>
          </cell>
          <cell r="AH1697">
            <v>0</v>
          </cell>
          <cell r="AI1697">
            <v>0</v>
          </cell>
        </row>
        <row r="1698">
          <cell r="C1698" t="str">
            <v>1.349.5</v>
          </cell>
          <cell r="D1698" t="str">
            <v>Услуги Заказчика</v>
          </cell>
          <cell r="E1698" t="str">
            <v>051-1005366</v>
          </cell>
          <cell r="F1698" t="str">
            <v/>
          </cell>
          <cell r="G1698" t="str">
            <v/>
          </cell>
          <cell r="H1698" t="str">
            <v/>
          </cell>
          <cell r="I1698">
            <v>0</v>
          </cell>
          <cell r="J1698">
            <v>0</v>
          </cell>
          <cell r="K1698">
            <v>16.149999999999999</v>
          </cell>
          <cell r="L1698">
            <v>16.149999999999999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18.409799320000001</v>
          </cell>
          <cell r="Z1698">
            <v>18.739999999999998</v>
          </cell>
          <cell r="AA1698">
            <v>18.739999999999998</v>
          </cell>
          <cell r="AB1698">
            <v>0</v>
          </cell>
          <cell r="AC1698">
            <v>0</v>
          </cell>
          <cell r="AD1698">
            <v>18.409799320000001</v>
          </cell>
          <cell r="AE1698">
            <v>18.409799320000001</v>
          </cell>
          <cell r="AF1698">
            <v>0</v>
          </cell>
          <cell r="AG1698">
            <v>0</v>
          </cell>
          <cell r="AH1698">
            <v>0</v>
          </cell>
          <cell r="AI1698">
            <v>98.237989967999994</v>
          </cell>
        </row>
        <row r="1699">
          <cell r="C1699" t="str">
            <v>1.350</v>
          </cell>
          <cell r="D1699" t="str">
            <v>ГИС Торбеево ООО "Газпром трансгаз Нижний Новгород"</v>
          </cell>
          <cell r="E1699" t="str">
            <v>051-1005386</v>
          </cell>
          <cell r="F1699" t="str">
            <v/>
          </cell>
          <cell r="G1699" t="str">
            <v/>
          </cell>
          <cell r="H1699" t="str">
            <v>Транспорт газа</v>
          </cell>
          <cell r="I1699">
            <v>0</v>
          </cell>
          <cell r="J1699">
            <v>0</v>
          </cell>
          <cell r="K1699">
            <v>8.41</v>
          </cell>
          <cell r="L1699">
            <v>8.41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6.51</v>
          </cell>
          <cell r="AA1699">
            <v>6.51</v>
          </cell>
          <cell r="AB1699">
            <v>3.1</v>
          </cell>
          <cell r="AC1699">
            <v>0</v>
          </cell>
          <cell r="AD1699">
            <v>0</v>
          </cell>
          <cell r="AE1699">
            <v>0</v>
          </cell>
          <cell r="AF1699">
            <v>0</v>
          </cell>
          <cell r="AG1699">
            <v>0</v>
          </cell>
          <cell r="AH1699">
            <v>0</v>
          </cell>
          <cell r="AI1699">
            <v>0</v>
          </cell>
        </row>
        <row r="1700">
          <cell r="C1700" t="str">
            <v>1.350.1</v>
          </cell>
          <cell r="D1700" t="str">
            <v>Прочие, всего</v>
          </cell>
          <cell r="E1700" t="str">
            <v>051-1005386</v>
          </cell>
          <cell r="F1700" t="str">
            <v/>
          </cell>
          <cell r="G1700" t="str">
            <v/>
          </cell>
          <cell r="H1700" t="str">
            <v/>
          </cell>
          <cell r="I1700">
            <v>0</v>
          </cell>
          <cell r="J1700">
            <v>0</v>
          </cell>
          <cell r="K1700">
            <v>8.41</v>
          </cell>
          <cell r="L1700">
            <v>8.41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6.51</v>
          </cell>
          <cell r="AA1700">
            <v>6.51</v>
          </cell>
          <cell r="AB1700">
            <v>3.1</v>
          </cell>
          <cell r="AC1700">
            <v>0</v>
          </cell>
          <cell r="AD1700">
            <v>0</v>
          </cell>
          <cell r="AE1700">
            <v>0</v>
          </cell>
          <cell r="AF1700">
            <v>0</v>
          </cell>
          <cell r="AG1700">
            <v>0</v>
          </cell>
          <cell r="AH1700">
            <v>0</v>
          </cell>
          <cell r="AI1700">
            <v>0</v>
          </cell>
        </row>
        <row r="1701">
          <cell r="C1701" t="str">
            <v>1.350.2</v>
          </cell>
          <cell r="D1701" t="str">
            <v>Проектные работы ПД/ПД, РД</v>
          </cell>
          <cell r="E1701" t="str">
            <v>051-1005386</v>
          </cell>
          <cell r="F1701" t="str">
            <v/>
          </cell>
          <cell r="G1701" t="str">
            <v/>
          </cell>
          <cell r="H1701" t="str">
            <v/>
          </cell>
          <cell r="I1701">
            <v>0</v>
          </cell>
          <cell r="J1701">
            <v>0</v>
          </cell>
          <cell r="K1701">
            <v>5</v>
          </cell>
          <cell r="L1701">
            <v>5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3.41</v>
          </cell>
          <cell r="AA1701">
            <v>3.41</v>
          </cell>
          <cell r="AB1701">
            <v>0</v>
          </cell>
          <cell r="AC1701">
            <v>0</v>
          </cell>
          <cell r="AD1701">
            <v>0</v>
          </cell>
          <cell r="AE1701">
            <v>0</v>
          </cell>
          <cell r="AF1701">
            <v>0</v>
          </cell>
          <cell r="AG1701">
            <v>0</v>
          </cell>
          <cell r="AH1701">
            <v>0</v>
          </cell>
          <cell r="AI1701">
            <v>0</v>
          </cell>
        </row>
        <row r="1702">
          <cell r="C1702" t="str">
            <v>1.350.3</v>
          </cell>
          <cell r="D1702" t="str">
            <v>Экспертиза (ПИР)</v>
          </cell>
          <cell r="E1702" t="str">
            <v>051-1005386</v>
          </cell>
          <cell r="F1702" t="str">
            <v/>
          </cell>
          <cell r="G1702" t="str">
            <v/>
          </cell>
          <cell r="H1702" t="str">
            <v/>
          </cell>
          <cell r="I1702">
            <v>0</v>
          </cell>
          <cell r="J1702">
            <v>0</v>
          </cell>
          <cell r="K1702">
            <v>3.1</v>
          </cell>
          <cell r="L1702">
            <v>3.1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3.1</v>
          </cell>
          <cell r="AA1702">
            <v>3.1</v>
          </cell>
          <cell r="AB1702">
            <v>3.1</v>
          </cell>
          <cell r="AC1702">
            <v>0</v>
          </cell>
          <cell r="AD1702">
            <v>0</v>
          </cell>
          <cell r="AE1702">
            <v>0</v>
          </cell>
          <cell r="AF1702">
            <v>0</v>
          </cell>
          <cell r="AG1702">
            <v>0</v>
          </cell>
          <cell r="AH1702">
            <v>0</v>
          </cell>
          <cell r="AI1702">
            <v>0</v>
          </cell>
        </row>
        <row r="1703">
          <cell r="C1703" t="str">
            <v>1.350.4</v>
          </cell>
          <cell r="D1703" t="str">
            <v>Услуги Заказчика</v>
          </cell>
          <cell r="E1703" t="str">
            <v>051-1005386</v>
          </cell>
          <cell r="F1703" t="str">
            <v/>
          </cell>
          <cell r="G1703" t="str">
            <v/>
          </cell>
          <cell r="H1703" t="str">
            <v/>
          </cell>
          <cell r="I1703">
            <v>0</v>
          </cell>
          <cell r="J1703">
            <v>0</v>
          </cell>
          <cell r="K1703">
            <v>0.31</v>
          </cell>
          <cell r="L1703">
            <v>0.31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</row>
        <row r="1704">
          <cell r="C1704" t="str">
            <v>1.351</v>
          </cell>
          <cell r="D1704" t="str">
            <v>ГИС Увинского ЛПУ МГ ООО "Газпром трансгаз Чайковский"</v>
          </cell>
          <cell r="E1704" t="str">
            <v>051-1005387</v>
          </cell>
          <cell r="F1704" t="str">
            <v/>
          </cell>
          <cell r="G1704" t="str">
            <v/>
          </cell>
          <cell r="H1704" t="str">
            <v>Транспорт газа</v>
          </cell>
          <cell r="I1704">
            <v>0</v>
          </cell>
          <cell r="J1704">
            <v>0</v>
          </cell>
          <cell r="K1704">
            <v>4.78</v>
          </cell>
          <cell r="L1704">
            <v>4.78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1.04265393</v>
          </cell>
          <cell r="Z1704">
            <v>6.12</v>
          </cell>
          <cell r="AA1704">
            <v>6.12</v>
          </cell>
          <cell r="AB1704">
            <v>3.6</v>
          </cell>
          <cell r="AC1704">
            <v>0</v>
          </cell>
          <cell r="AD1704">
            <v>1.04265393</v>
          </cell>
          <cell r="AE1704">
            <v>1.04265393</v>
          </cell>
          <cell r="AF1704">
            <v>0</v>
          </cell>
          <cell r="AG1704">
            <v>0</v>
          </cell>
          <cell r="AH1704">
            <v>0</v>
          </cell>
          <cell r="AI1704">
            <v>17.036828922000002</v>
          </cell>
        </row>
        <row r="1705">
          <cell r="C1705" t="str">
            <v>1.351.1</v>
          </cell>
          <cell r="D1705" t="str">
            <v>Прочие, всего</v>
          </cell>
          <cell r="E1705" t="str">
            <v>051-1005387</v>
          </cell>
          <cell r="F1705" t="str">
            <v/>
          </cell>
          <cell r="G1705" t="str">
            <v/>
          </cell>
          <cell r="H1705" t="str">
            <v/>
          </cell>
          <cell r="I1705">
            <v>0</v>
          </cell>
          <cell r="J1705">
            <v>0</v>
          </cell>
          <cell r="K1705">
            <v>4.78</v>
          </cell>
          <cell r="L1705">
            <v>4.78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1.04265393</v>
          </cell>
          <cell r="Z1705">
            <v>6.12</v>
          </cell>
          <cell r="AA1705">
            <v>6.12</v>
          </cell>
          <cell r="AB1705">
            <v>3.6</v>
          </cell>
          <cell r="AC1705">
            <v>0</v>
          </cell>
          <cell r="AD1705">
            <v>1.04265393</v>
          </cell>
          <cell r="AE1705">
            <v>1.04265393</v>
          </cell>
          <cell r="AF1705">
            <v>0</v>
          </cell>
          <cell r="AG1705">
            <v>0</v>
          </cell>
          <cell r="AH1705">
            <v>0</v>
          </cell>
          <cell r="AI1705">
            <v>17.036828922000002</v>
          </cell>
        </row>
        <row r="1706">
          <cell r="C1706" t="str">
            <v>1.351.2</v>
          </cell>
          <cell r="D1706" t="str">
            <v>Проектные работы ПД/ПД, РД</v>
          </cell>
          <cell r="E1706" t="str">
            <v>051-1005387</v>
          </cell>
          <cell r="F1706" t="str">
            <v/>
          </cell>
          <cell r="G1706" t="str">
            <v/>
          </cell>
          <cell r="H1706" t="str">
            <v/>
          </cell>
          <cell r="I1706">
            <v>0</v>
          </cell>
          <cell r="J1706">
            <v>0</v>
          </cell>
          <cell r="K1706">
            <v>1.01</v>
          </cell>
          <cell r="L1706">
            <v>1.01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1.02875188</v>
          </cell>
          <cell r="Z1706">
            <v>2.35</v>
          </cell>
          <cell r="AA1706">
            <v>2.35</v>
          </cell>
          <cell r="AB1706">
            <v>0</v>
          </cell>
          <cell r="AC1706">
            <v>0</v>
          </cell>
          <cell r="AD1706">
            <v>1.02875188</v>
          </cell>
          <cell r="AE1706">
            <v>1.02875188</v>
          </cell>
          <cell r="AF1706">
            <v>0</v>
          </cell>
          <cell r="AG1706">
            <v>0</v>
          </cell>
          <cell r="AH1706">
            <v>0</v>
          </cell>
          <cell r="AI1706">
            <v>43.776675744999999</v>
          </cell>
        </row>
        <row r="1707">
          <cell r="C1707" t="str">
            <v>1.351.3</v>
          </cell>
          <cell r="D1707" t="str">
            <v>Экспертиза (ПИР)</v>
          </cell>
          <cell r="E1707" t="str">
            <v>051-1005387</v>
          </cell>
          <cell r="F1707" t="str">
            <v/>
          </cell>
          <cell r="G1707" t="str">
            <v/>
          </cell>
          <cell r="H1707" t="str">
            <v/>
          </cell>
          <cell r="I1707">
            <v>0</v>
          </cell>
          <cell r="J1707">
            <v>0</v>
          </cell>
          <cell r="K1707">
            <v>3.6</v>
          </cell>
          <cell r="L1707">
            <v>3.6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3.6</v>
          </cell>
          <cell r="AA1707">
            <v>3.6</v>
          </cell>
          <cell r="AB1707">
            <v>3.6</v>
          </cell>
          <cell r="AC1707">
            <v>0</v>
          </cell>
          <cell r="AD1707">
            <v>0</v>
          </cell>
          <cell r="AE1707">
            <v>0</v>
          </cell>
          <cell r="AF1707">
            <v>0</v>
          </cell>
          <cell r="AG1707">
            <v>0</v>
          </cell>
          <cell r="AH1707">
            <v>0</v>
          </cell>
          <cell r="AI1707">
            <v>0</v>
          </cell>
        </row>
        <row r="1708">
          <cell r="C1708" t="str">
            <v>1.351.4</v>
          </cell>
          <cell r="D1708" t="str">
            <v>Услуги Заказчика</v>
          </cell>
          <cell r="E1708" t="str">
            <v>051-1005387</v>
          </cell>
          <cell r="F1708" t="str">
            <v/>
          </cell>
          <cell r="G1708" t="str">
            <v/>
          </cell>
          <cell r="H1708" t="str">
            <v/>
          </cell>
          <cell r="I1708">
            <v>0</v>
          </cell>
          <cell r="J1708">
            <v>0</v>
          </cell>
          <cell r="K1708">
            <v>0.17</v>
          </cell>
          <cell r="L1708">
            <v>0.17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1.3902050000000001E-2</v>
          </cell>
          <cell r="Z1708">
            <v>0.17</v>
          </cell>
          <cell r="AA1708">
            <v>0.17</v>
          </cell>
          <cell r="AB1708">
            <v>0</v>
          </cell>
          <cell r="AC1708">
            <v>0</v>
          </cell>
          <cell r="AD1708">
            <v>1.3902050000000001E-2</v>
          </cell>
          <cell r="AE1708">
            <v>1.3902050000000001E-2</v>
          </cell>
          <cell r="AF1708">
            <v>0</v>
          </cell>
          <cell r="AG1708">
            <v>0</v>
          </cell>
          <cell r="AH1708">
            <v>0</v>
          </cell>
          <cell r="AI1708">
            <v>8.1776764709999998</v>
          </cell>
        </row>
        <row r="1709">
          <cell r="C1709" t="str">
            <v>1.352</v>
          </cell>
          <cell r="D1709" t="str">
            <v>ГИС Шеморданского ЛПУ МГ ООО "Газпром трансгаз Казань"</v>
          </cell>
          <cell r="E1709" t="str">
            <v>051-1005388</v>
          </cell>
          <cell r="F1709" t="str">
            <v/>
          </cell>
          <cell r="G1709" t="str">
            <v/>
          </cell>
          <cell r="H1709" t="str">
            <v>Транспорт газа</v>
          </cell>
          <cell r="I1709">
            <v>0</v>
          </cell>
          <cell r="J1709">
            <v>0</v>
          </cell>
          <cell r="K1709">
            <v>8.41</v>
          </cell>
          <cell r="L1709">
            <v>8.41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6.57</v>
          </cell>
          <cell r="AA1709">
            <v>6.57</v>
          </cell>
          <cell r="AB1709">
            <v>3.1</v>
          </cell>
          <cell r="AC1709">
            <v>0</v>
          </cell>
          <cell r="AD1709">
            <v>0</v>
          </cell>
          <cell r="AE1709">
            <v>0</v>
          </cell>
          <cell r="AF1709">
            <v>0</v>
          </cell>
          <cell r="AG1709">
            <v>0</v>
          </cell>
          <cell r="AH1709">
            <v>0</v>
          </cell>
          <cell r="AI1709">
            <v>0</v>
          </cell>
        </row>
        <row r="1710">
          <cell r="C1710" t="str">
            <v>1.352.1</v>
          </cell>
          <cell r="D1710" t="str">
            <v>Прочие, всего</v>
          </cell>
          <cell r="E1710" t="str">
            <v>051-1005388</v>
          </cell>
          <cell r="F1710" t="str">
            <v/>
          </cell>
          <cell r="G1710" t="str">
            <v/>
          </cell>
          <cell r="H1710" t="str">
            <v/>
          </cell>
          <cell r="I1710">
            <v>0</v>
          </cell>
          <cell r="J1710">
            <v>0</v>
          </cell>
          <cell r="K1710">
            <v>8.41</v>
          </cell>
          <cell r="L1710">
            <v>8.41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0</v>
          </cell>
          <cell r="Z1710">
            <v>6.57</v>
          </cell>
          <cell r="AA1710">
            <v>6.57</v>
          </cell>
          <cell r="AB1710">
            <v>3.1</v>
          </cell>
          <cell r="AC1710">
            <v>0</v>
          </cell>
          <cell r="AD1710">
            <v>0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</row>
        <row r="1711">
          <cell r="C1711" t="str">
            <v>1.352.2</v>
          </cell>
          <cell r="D1711" t="str">
            <v>Проектные работы ПД/ПД, РД</v>
          </cell>
          <cell r="E1711" t="str">
            <v>051-1005388</v>
          </cell>
          <cell r="F1711" t="str">
            <v/>
          </cell>
          <cell r="G1711" t="str">
            <v/>
          </cell>
          <cell r="H1711" t="str">
            <v/>
          </cell>
          <cell r="I1711">
            <v>0</v>
          </cell>
          <cell r="J1711">
            <v>0</v>
          </cell>
          <cell r="K1711">
            <v>5</v>
          </cell>
          <cell r="L1711">
            <v>5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0</v>
          </cell>
          <cell r="Z1711">
            <v>3.47</v>
          </cell>
          <cell r="AA1711">
            <v>3.47</v>
          </cell>
          <cell r="AB1711">
            <v>0</v>
          </cell>
          <cell r="AC1711">
            <v>0</v>
          </cell>
          <cell r="AD1711">
            <v>0</v>
          </cell>
          <cell r="AE1711">
            <v>0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</row>
        <row r="1712">
          <cell r="C1712" t="str">
            <v>1.352.3</v>
          </cell>
          <cell r="D1712" t="str">
            <v>Экспертиза (ПИР)</v>
          </cell>
          <cell r="E1712" t="str">
            <v>051-1005388</v>
          </cell>
          <cell r="F1712" t="str">
            <v/>
          </cell>
          <cell r="G1712" t="str">
            <v/>
          </cell>
          <cell r="H1712" t="str">
            <v/>
          </cell>
          <cell r="I1712">
            <v>0</v>
          </cell>
          <cell r="J1712">
            <v>0</v>
          </cell>
          <cell r="K1712">
            <v>3.1</v>
          </cell>
          <cell r="L1712">
            <v>3.1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  <cell r="Y1712">
            <v>0</v>
          </cell>
          <cell r="Z1712">
            <v>3.1</v>
          </cell>
          <cell r="AA1712">
            <v>3.1</v>
          </cell>
          <cell r="AB1712">
            <v>3.1</v>
          </cell>
          <cell r="AC1712">
            <v>0</v>
          </cell>
          <cell r="AD1712">
            <v>0</v>
          </cell>
          <cell r="AE1712">
            <v>0</v>
          </cell>
          <cell r="AF1712">
            <v>0</v>
          </cell>
          <cell r="AG1712">
            <v>0</v>
          </cell>
          <cell r="AH1712">
            <v>0</v>
          </cell>
          <cell r="AI1712">
            <v>0</v>
          </cell>
        </row>
        <row r="1713">
          <cell r="C1713" t="str">
            <v>1.352.4</v>
          </cell>
          <cell r="D1713" t="str">
            <v>Услуги Заказчика</v>
          </cell>
          <cell r="E1713" t="str">
            <v>051-1005388</v>
          </cell>
          <cell r="F1713" t="str">
            <v/>
          </cell>
          <cell r="G1713" t="str">
            <v/>
          </cell>
          <cell r="H1713" t="str">
            <v/>
          </cell>
          <cell r="I1713">
            <v>0</v>
          </cell>
          <cell r="J1713">
            <v>0</v>
          </cell>
          <cell r="K1713">
            <v>0.31</v>
          </cell>
          <cell r="L1713">
            <v>0.31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0</v>
          </cell>
          <cell r="AF1713">
            <v>0</v>
          </cell>
          <cell r="AG1713">
            <v>0</v>
          </cell>
          <cell r="AH1713">
            <v>0</v>
          </cell>
          <cell r="AI1713">
            <v>0</v>
          </cell>
        </row>
        <row r="1714">
          <cell r="C1714" t="str">
            <v>1.353</v>
          </cell>
          <cell r="D1714" t="str">
            <v>ГИС Альметьевского ЛПУ МГ ООО "Газпром трансгаз Казань"</v>
          </cell>
          <cell r="E1714" t="str">
            <v>051-1005389</v>
          </cell>
          <cell r="F1714" t="str">
            <v/>
          </cell>
          <cell r="G1714" t="str">
            <v/>
          </cell>
          <cell r="H1714" t="str">
            <v>Транспорт газа</v>
          </cell>
          <cell r="I1714">
            <v>0</v>
          </cell>
          <cell r="J1714">
            <v>0</v>
          </cell>
          <cell r="K1714">
            <v>8.41</v>
          </cell>
          <cell r="L1714">
            <v>8.41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0</v>
          </cell>
          <cell r="Y1714">
            <v>0</v>
          </cell>
          <cell r="Z1714">
            <v>4.13</v>
          </cell>
          <cell r="AA1714">
            <v>4.13</v>
          </cell>
          <cell r="AB1714">
            <v>3.1</v>
          </cell>
          <cell r="AC1714">
            <v>0</v>
          </cell>
          <cell r="AD1714">
            <v>0</v>
          </cell>
          <cell r="AE1714">
            <v>0</v>
          </cell>
          <cell r="AF1714">
            <v>0</v>
          </cell>
          <cell r="AG1714">
            <v>0</v>
          </cell>
          <cell r="AH1714">
            <v>0</v>
          </cell>
          <cell r="AI1714">
            <v>0</v>
          </cell>
        </row>
        <row r="1715">
          <cell r="C1715" t="str">
            <v>1.353.1</v>
          </cell>
          <cell r="D1715" t="str">
            <v>Прочие, всего</v>
          </cell>
          <cell r="E1715" t="str">
            <v>051-1005389</v>
          </cell>
          <cell r="F1715" t="str">
            <v/>
          </cell>
          <cell r="G1715" t="str">
            <v/>
          </cell>
          <cell r="H1715" t="str">
            <v/>
          </cell>
          <cell r="I1715">
            <v>0</v>
          </cell>
          <cell r="J1715">
            <v>0</v>
          </cell>
          <cell r="K1715">
            <v>8.41</v>
          </cell>
          <cell r="L1715">
            <v>8.41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0</v>
          </cell>
          <cell r="Z1715">
            <v>4.13</v>
          </cell>
          <cell r="AA1715">
            <v>4.13</v>
          </cell>
          <cell r="AB1715">
            <v>3.1</v>
          </cell>
          <cell r="AC1715">
            <v>0</v>
          </cell>
          <cell r="AD1715">
            <v>0</v>
          </cell>
          <cell r="AE1715">
            <v>0</v>
          </cell>
          <cell r="AF1715">
            <v>0</v>
          </cell>
          <cell r="AG1715">
            <v>0</v>
          </cell>
          <cell r="AH1715">
            <v>0</v>
          </cell>
          <cell r="AI1715">
            <v>0</v>
          </cell>
        </row>
        <row r="1716">
          <cell r="C1716" t="str">
            <v>1.353.2</v>
          </cell>
          <cell r="D1716" t="str">
            <v>Проектные работы ПД/ПД, РД</v>
          </cell>
          <cell r="E1716" t="str">
            <v>051-1005389</v>
          </cell>
          <cell r="F1716" t="str">
            <v/>
          </cell>
          <cell r="G1716" t="str">
            <v/>
          </cell>
          <cell r="H1716" t="str">
            <v/>
          </cell>
          <cell r="I1716">
            <v>0</v>
          </cell>
          <cell r="J1716">
            <v>0</v>
          </cell>
          <cell r="K1716">
            <v>5</v>
          </cell>
          <cell r="L1716">
            <v>5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0</v>
          </cell>
          <cell r="Z1716">
            <v>1.03</v>
          </cell>
          <cell r="AA1716">
            <v>1.03</v>
          </cell>
          <cell r="AB1716">
            <v>0</v>
          </cell>
          <cell r="AC1716">
            <v>0</v>
          </cell>
          <cell r="AD1716">
            <v>0</v>
          </cell>
          <cell r="AE1716">
            <v>0</v>
          </cell>
          <cell r="AF1716">
            <v>0</v>
          </cell>
          <cell r="AG1716">
            <v>0</v>
          </cell>
          <cell r="AH1716">
            <v>0</v>
          </cell>
          <cell r="AI1716">
            <v>0</v>
          </cell>
        </row>
        <row r="1717">
          <cell r="C1717" t="str">
            <v>1.353.3</v>
          </cell>
          <cell r="D1717" t="str">
            <v>Экспертиза (ПИР)</v>
          </cell>
          <cell r="E1717" t="str">
            <v>051-1005389</v>
          </cell>
          <cell r="F1717" t="str">
            <v/>
          </cell>
          <cell r="G1717" t="str">
            <v/>
          </cell>
          <cell r="H1717" t="str">
            <v/>
          </cell>
          <cell r="I1717">
            <v>0</v>
          </cell>
          <cell r="J1717">
            <v>0</v>
          </cell>
          <cell r="K1717">
            <v>3.1</v>
          </cell>
          <cell r="L1717">
            <v>3.1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  <cell r="Y1717">
            <v>0</v>
          </cell>
          <cell r="Z1717">
            <v>3.1</v>
          </cell>
          <cell r="AA1717">
            <v>3.1</v>
          </cell>
          <cell r="AB1717">
            <v>3.1</v>
          </cell>
          <cell r="AC1717">
            <v>0</v>
          </cell>
          <cell r="AD1717">
            <v>0</v>
          </cell>
          <cell r="AE1717">
            <v>0</v>
          </cell>
          <cell r="AF1717">
            <v>0</v>
          </cell>
          <cell r="AG1717">
            <v>0</v>
          </cell>
          <cell r="AH1717">
            <v>0</v>
          </cell>
          <cell r="AI1717">
            <v>0</v>
          </cell>
        </row>
        <row r="1718">
          <cell r="C1718" t="str">
            <v>1.353.4</v>
          </cell>
          <cell r="D1718" t="str">
            <v>Услуги Заказчика</v>
          </cell>
          <cell r="E1718" t="str">
            <v>051-1005389</v>
          </cell>
          <cell r="F1718" t="str">
            <v/>
          </cell>
          <cell r="G1718" t="str">
            <v/>
          </cell>
          <cell r="H1718" t="str">
            <v/>
          </cell>
          <cell r="I1718">
            <v>0</v>
          </cell>
          <cell r="J1718">
            <v>0</v>
          </cell>
          <cell r="K1718">
            <v>0.31</v>
          </cell>
          <cell r="L1718">
            <v>0.31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0</v>
          </cell>
          <cell r="Z1718">
            <v>0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0</v>
          </cell>
          <cell r="AF1718">
            <v>0</v>
          </cell>
          <cell r="AG1718">
            <v>0</v>
          </cell>
          <cell r="AH1718">
            <v>0</v>
          </cell>
          <cell r="AI1718">
            <v>0</v>
          </cell>
        </row>
        <row r="1719">
          <cell r="C1719" t="str">
            <v>1.354</v>
          </cell>
          <cell r="D1719" t="str">
            <v>Техническое перевооружение измерительных систем ГИС Пурпейского ЛПУ МГ</v>
          </cell>
          <cell r="E1719" t="str">
            <v>051-1005390</v>
          </cell>
          <cell r="F1719" t="str">
            <v/>
          </cell>
          <cell r="G1719" t="str">
            <v/>
          </cell>
          <cell r="H1719" t="str">
            <v>Транспорт газа</v>
          </cell>
          <cell r="I1719">
            <v>0</v>
          </cell>
          <cell r="J1719">
            <v>0</v>
          </cell>
          <cell r="K1719">
            <v>27.76</v>
          </cell>
          <cell r="L1719">
            <v>27.76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0</v>
          </cell>
          <cell r="Y1719">
            <v>3.0877922999999998</v>
          </cell>
          <cell r="Z1719">
            <v>30.13</v>
          </cell>
          <cell r="AA1719">
            <v>30.13</v>
          </cell>
          <cell r="AB1719">
            <v>16.66</v>
          </cell>
          <cell r="AC1719">
            <v>0</v>
          </cell>
          <cell r="AD1719">
            <v>16.457792300000001</v>
          </cell>
          <cell r="AE1719">
            <v>3.0877922999999998</v>
          </cell>
          <cell r="AF1719">
            <v>0</v>
          </cell>
          <cell r="AG1719">
            <v>13.37</v>
          </cell>
          <cell r="AH1719">
            <v>0</v>
          </cell>
          <cell r="AI1719">
            <v>54.622609691000001</v>
          </cell>
        </row>
        <row r="1720">
          <cell r="C1720" t="str">
            <v>1.354.1</v>
          </cell>
          <cell r="D1720" t="str">
            <v>Прочие, всего</v>
          </cell>
          <cell r="E1720" t="str">
            <v>051-1005390</v>
          </cell>
          <cell r="F1720" t="str">
            <v/>
          </cell>
          <cell r="G1720" t="str">
            <v/>
          </cell>
          <cell r="H1720" t="str">
            <v/>
          </cell>
          <cell r="I1720">
            <v>0</v>
          </cell>
          <cell r="J1720">
            <v>0</v>
          </cell>
          <cell r="K1720">
            <v>27.76</v>
          </cell>
          <cell r="L1720">
            <v>27.76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3.0877922999999998</v>
          </cell>
          <cell r="Z1720">
            <v>30.13</v>
          </cell>
          <cell r="AA1720">
            <v>30.13</v>
          </cell>
          <cell r="AB1720">
            <v>16.66</v>
          </cell>
          <cell r="AC1720">
            <v>0</v>
          </cell>
          <cell r="AD1720">
            <v>16.457792300000001</v>
          </cell>
          <cell r="AE1720">
            <v>3.0877922999999998</v>
          </cell>
          <cell r="AF1720">
            <v>0</v>
          </cell>
          <cell r="AG1720">
            <v>13.37</v>
          </cell>
          <cell r="AH1720">
            <v>0</v>
          </cell>
          <cell r="AI1720">
            <v>54.622609691000001</v>
          </cell>
        </row>
        <row r="1721">
          <cell r="C1721" t="str">
            <v>1.354.2</v>
          </cell>
          <cell r="D1721" t="str">
            <v>Проектные работы ПД/ПД, РД</v>
          </cell>
          <cell r="E1721" t="str">
            <v>051-1005390</v>
          </cell>
          <cell r="F1721" t="str">
            <v/>
          </cell>
          <cell r="G1721" t="str">
            <v/>
          </cell>
          <cell r="H1721" t="str">
            <v/>
          </cell>
          <cell r="I1721">
            <v>0</v>
          </cell>
          <cell r="J1721">
            <v>0</v>
          </cell>
          <cell r="K1721">
            <v>26.75</v>
          </cell>
          <cell r="L1721">
            <v>26.75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2.7719986200000002</v>
          </cell>
          <cell r="Z1721">
            <v>30.13</v>
          </cell>
          <cell r="AA1721">
            <v>30.13</v>
          </cell>
          <cell r="AB1721">
            <v>16.66</v>
          </cell>
          <cell r="AC1721">
            <v>0</v>
          </cell>
          <cell r="AD1721">
            <v>9.4569986200000002</v>
          </cell>
          <cell r="AE1721">
            <v>2.7719986200000002</v>
          </cell>
          <cell r="AF1721">
            <v>0</v>
          </cell>
          <cell r="AG1721">
            <v>6.6849999999999996</v>
          </cell>
          <cell r="AH1721">
            <v>0</v>
          </cell>
          <cell r="AI1721">
            <v>31.387317026000002</v>
          </cell>
        </row>
        <row r="1722">
          <cell r="C1722" t="str">
            <v>1.354.3</v>
          </cell>
          <cell r="D1722" t="str">
            <v>Проектные работы (РД)</v>
          </cell>
          <cell r="E1722" t="str">
            <v>051-1005390</v>
          </cell>
          <cell r="F1722" t="str">
            <v/>
          </cell>
          <cell r="G1722" t="str">
            <v/>
          </cell>
          <cell r="H1722" t="str">
            <v/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6.6849999999999996</v>
          </cell>
          <cell r="AE1722">
            <v>0</v>
          </cell>
          <cell r="AF1722">
            <v>0</v>
          </cell>
          <cell r="AG1722">
            <v>6.6849999999999996</v>
          </cell>
          <cell r="AH1722">
            <v>0</v>
          </cell>
          <cell r="AI1722">
            <v>0</v>
          </cell>
        </row>
        <row r="1723">
          <cell r="C1723" t="str">
            <v>1.354.4</v>
          </cell>
          <cell r="D1723" t="str">
            <v>Услуги Заказчика</v>
          </cell>
          <cell r="E1723" t="str">
            <v>051-1005390</v>
          </cell>
          <cell r="F1723" t="str">
            <v/>
          </cell>
          <cell r="G1723" t="str">
            <v/>
          </cell>
          <cell r="H1723" t="str">
            <v/>
          </cell>
          <cell r="I1723">
            <v>0</v>
          </cell>
          <cell r="J1723">
            <v>0</v>
          </cell>
          <cell r="K1723">
            <v>1.01</v>
          </cell>
          <cell r="L1723">
            <v>1.01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0.31579368000000002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0.31579368000000002</v>
          </cell>
          <cell r="AE1723">
            <v>0.31579368000000002</v>
          </cell>
          <cell r="AF1723">
            <v>0</v>
          </cell>
          <cell r="AG1723">
            <v>0</v>
          </cell>
          <cell r="AH1723">
            <v>0</v>
          </cell>
          <cell r="AI1723">
            <v>0</v>
          </cell>
        </row>
        <row r="1724">
          <cell r="C1724" t="str">
            <v>1.355</v>
          </cell>
          <cell r="D1724" t="str">
            <v>Реконструкция газопровода - отвода и ГРС - 4 г. Ставрополь</v>
          </cell>
          <cell r="E1724" t="str">
            <v>051-1005391</v>
          </cell>
          <cell r="F1724" t="str">
            <v/>
          </cell>
          <cell r="G1724" t="str">
            <v/>
          </cell>
          <cell r="H1724" t="str">
            <v>Транспорт газа</v>
          </cell>
          <cell r="I1724">
            <v>0</v>
          </cell>
          <cell r="J1724">
            <v>0</v>
          </cell>
          <cell r="K1724">
            <v>14.32</v>
          </cell>
          <cell r="L1724">
            <v>14.32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9.5806500299999993</v>
          </cell>
          <cell r="Z1724">
            <v>19.260000000000002</v>
          </cell>
          <cell r="AA1724">
            <v>19.260000000000002</v>
          </cell>
          <cell r="AB1724">
            <v>3.8</v>
          </cell>
          <cell r="AC1724">
            <v>0</v>
          </cell>
          <cell r="AD1724">
            <v>9.5806500299999993</v>
          </cell>
          <cell r="AE1724">
            <v>9.5806500299999993</v>
          </cell>
          <cell r="AF1724">
            <v>0</v>
          </cell>
          <cell r="AG1724">
            <v>0</v>
          </cell>
          <cell r="AH1724">
            <v>0</v>
          </cell>
          <cell r="AI1724">
            <v>49.743769626000002</v>
          </cell>
        </row>
        <row r="1725">
          <cell r="C1725" t="str">
            <v>1.355.1</v>
          </cell>
          <cell r="D1725" t="str">
            <v>Прочие, всего</v>
          </cell>
          <cell r="E1725" t="str">
            <v>051-1005391</v>
          </cell>
          <cell r="F1725" t="str">
            <v/>
          </cell>
          <cell r="G1725" t="str">
            <v/>
          </cell>
          <cell r="H1725" t="str">
            <v/>
          </cell>
          <cell r="I1725">
            <v>0</v>
          </cell>
          <cell r="J1725">
            <v>0</v>
          </cell>
          <cell r="K1725">
            <v>14.32</v>
          </cell>
          <cell r="L1725">
            <v>14.32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9.5806500299999993</v>
          </cell>
          <cell r="Z1725">
            <v>19.260000000000002</v>
          </cell>
          <cell r="AA1725">
            <v>19.260000000000002</v>
          </cell>
          <cell r="AB1725">
            <v>3.8</v>
          </cell>
          <cell r="AC1725">
            <v>0</v>
          </cell>
          <cell r="AD1725">
            <v>9.5806500299999993</v>
          </cell>
          <cell r="AE1725">
            <v>9.5806500299999993</v>
          </cell>
          <cell r="AF1725">
            <v>0</v>
          </cell>
          <cell r="AG1725">
            <v>0</v>
          </cell>
          <cell r="AH1725">
            <v>0</v>
          </cell>
          <cell r="AI1725">
            <v>49.743769626000002</v>
          </cell>
        </row>
        <row r="1726">
          <cell r="C1726" t="str">
            <v>1.355.2</v>
          </cell>
          <cell r="D1726" t="str">
            <v>Проектные работы ПД/ПД, РД</v>
          </cell>
          <cell r="E1726" t="str">
            <v>051-1005391</v>
          </cell>
          <cell r="F1726" t="str">
            <v/>
          </cell>
          <cell r="G1726" t="str">
            <v/>
          </cell>
          <cell r="H1726" t="str">
            <v/>
          </cell>
          <cell r="I1726">
            <v>0</v>
          </cell>
          <cell r="J1726">
            <v>0</v>
          </cell>
          <cell r="K1726">
            <v>10</v>
          </cell>
          <cell r="L1726">
            <v>10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8.7175278299999999</v>
          </cell>
          <cell r="Z1726">
            <v>15.27</v>
          </cell>
          <cell r="AA1726">
            <v>15.27</v>
          </cell>
          <cell r="AB1726">
            <v>0</v>
          </cell>
          <cell r="AC1726">
            <v>0</v>
          </cell>
          <cell r="AD1726">
            <v>8.7175278299999999</v>
          </cell>
          <cell r="AE1726">
            <v>8.7175278299999999</v>
          </cell>
          <cell r="AF1726">
            <v>0</v>
          </cell>
          <cell r="AG1726">
            <v>0</v>
          </cell>
          <cell r="AH1726">
            <v>0</v>
          </cell>
          <cell r="AI1726">
            <v>57.089245775999999</v>
          </cell>
        </row>
        <row r="1727">
          <cell r="C1727" t="str">
            <v>1.355.3</v>
          </cell>
          <cell r="D1727" t="str">
            <v>Экспертиза (ПИР)</v>
          </cell>
          <cell r="E1727" t="str">
            <v>051-1005391</v>
          </cell>
          <cell r="F1727" t="str">
            <v/>
          </cell>
          <cell r="G1727" t="str">
            <v/>
          </cell>
          <cell r="H1727" t="str">
            <v/>
          </cell>
          <cell r="I1727">
            <v>0</v>
          </cell>
          <cell r="J1727">
            <v>0</v>
          </cell>
          <cell r="K1727">
            <v>3.8</v>
          </cell>
          <cell r="L1727">
            <v>3.8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3.8</v>
          </cell>
          <cell r="AA1727">
            <v>3.8</v>
          </cell>
          <cell r="AB1727">
            <v>3.8</v>
          </cell>
          <cell r="AC1727">
            <v>0</v>
          </cell>
          <cell r="AD1727">
            <v>0</v>
          </cell>
          <cell r="AE1727">
            <v>0</v>
          </cell>
          <cell r="AF1727">
            <v>0</v>
          </cell>
          <cell r="AG1727">
            <v>0</v>
          </cell>
          <cell r="AH1727">
            <v>0</v>
          </cell>
          <cell r="AI1727">
            <v>0</v>
          </cell>
        </row>
        <row r="1728">
          <cell r="C1728" t="str">
            <v>1.355.4</v>
          </cell>
          <cell r="D1728" t="str">
            <v>Услуги Заказчика</v>
          </cell>
          <cell r="E1728" t="str">
            <v>051-1005391</v>
          </cell>
          <cell r="F1728" t="str">
            <v/>
          </cell>
          <cell r="G1728" t="str">
            <v/>
          </cell>
          <cell r="H1728" t="str">
            <v/>
          </cell>
          <cell r="I1728">
            <v>0</v>
          </cell>
          <cell r="J1728">
            <v>0</v>
          </cell>
          <cell r="K1728">
            <v>0.52</v>
          </cell>
          <cell r="L1728">
            <v>0.52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0.86312219999999995</v>
          </cell>
          <cell r="Z1728">
            <v>0.19</v>
          </cell>
          <cell r="AA1728">
            <v>0.19</v>
          </cell>
          <cell r="AB1728">
            <v>0</v>
          </cell>
          <cell r="AC1728">
            <v>0</v>
          </cell>
          <cell r="AD1728">
            <v>0.86312219999999995</v>
          </cell>
          <cell r="AE1728">
            <v>0.86312219999999995</v>
          </cell>
          <cell r="AF1728">
            <v>0</v>
          </cell>
          <cell r="AG1728">
            <v>0</v>
          </cell>
          <cell r="AH1728">
            <v>0</v>
          </cell>
          <cell r="AI1728">
            <v>454.274842105</v>
          </cell>
        </row>
        <row r="1729">
          <cell r="C1729" t="str">
            <v>1.356</v>
          </cell>
          <cell r="D1729" t="str">
            <v>Пересечение коммуникаций ПАО "Газпром" проектируемой автомобильной дорогой по объекту: "Реконструкция автомобильной дороги "п. им. Чкалово - Осипово - Плосково" в Ковровском районе Владимирской области</v>
          </cell>
          <cell r="E1729" t="str">
            <v>051-1005392</v>
          </cell>
          <cell r="F1729" t="str">
            <v/>
          </cell>
          <cell r="G1729" t="str">
            <v/>
          </cell>
          <cell r="H1729" t="str">
            <v>Прочие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0.17603368</v>
          </cell>
          <cell r="Z1729">
            <v>1.0900000000000001</v>
          </cell>
          <cell r="AA1729">
            <v>1.0900000000000001</v>
          </cell>
          <cell r="AB1729">
            <v>0</v>
          </cell>
          <cell r="AC1729">
            <v>0</v>
          </cell>
          <cell r="AD1729">
            <v>0.17603368</v>
          </cell>
          <cell r="AE1729">
            <v>0.17603368</v>
          </cell>
          <cell r="AF1729">
            <v>0</v>
          </cell>
          <cell r="AG1729">
            <v>0</v>
          </cell>
          <cell r="AH1729">
            <v>0</v>
          </cell>
          <cell r="AI1729">
            <v>16.149878899000001</v>
          </cell>
        </row>
        <row r="1730">
          <cell r="C1730" t="str">
            <v>1.356.1</v>
          </cell>
          <cell r="D1730" t="str">
            <v>Прочие, всего</v>
          </cell>
          <cell r="E1730" t="str">
            <v>051-1005392</v>
          </cell>
          <cell r="F1730" t="str">
            <v/>
          </cell>
          <cell r="G1730" t="str">
            <v/>
          </cell>
          <cell r="H1730" t="str">
            <v/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0.17603368</v>
          </cell>
          <cell r="Z1730">
            <v>1.0900000000000001</v>
          </cell>
          <cell r="AA1730">
            <v>1.0900000000000001</v>
          </cell>
          <cell r="AB1730">
            <v>0</v>
          </cell>
          <cell r="AC1730">
            <v>0</v>
          </cell>
          <cell r="AD1730">
            <v>0.17603368</v>
          </cell>
          <cell r="AE1730">
            <v>0.17603368</v>
          </cell>
          <cell r="AF1730">
            <v>0</v>
          </cell>
          <cell r="AG1730">
            <v>0</v>
          </cell>
          <cell r="AH1730">
            <v>0</v>
          </cell>
          <cell r="AI1730">
            <v>16.149878899000001</v>
          </cell>
        </row>
        <row r="1731">
          <cell r="C1731" t="str">
            <v>1.356.2</v>
          </cell>
          <cell r="D1731" t="str">
            <v>Проектные работы ПД/ПД, РД</v>
          </cell>
          <cell r="E1731" t="str">
            <v>051-1005392</v>
          </cell>
          <cell r="F1731" t="str">
            <v/>
          </cell>
          <cell r="G1731" t="str">
            <v/>
          </cell>
          <cell r="H1731" t="str">
            <v/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0.16102014000000001</v>
          </cell>
          <cell r="Z1731">
            <v>0.98836824999999995</v>
          </cell>
          <cell r="AA1731">
            <v>0.98836824999999995</v>
          </cell>
          <cell r="AB1731">
            <v>0</v>
          </cell>
          <cell r="AC1731">
            <v>0</v>
          </cell>
          <cell r="AD1731">
            <v>0.16102014000000001</v>
          </cell>
          <cell r="AE1731">
            <v>0.16102014000000001</v>
          </cell>
          <cell r="AF1731">
            <v>0</v>
          </cell>
          <cell r="AG1731">
            <v>0</v>
          </cell>
          <cell r="AH1731">
            <v>0</v>
          </cell>
          <cell r="AI1731">
            <v>16.291512804</v>
          </cell>
        </row>
        <row r="1732">
          <cell r="C1732" t="str">
            <v>1.356.3</v>
          </cell>
          <cell r="D1732" t="str">
            <v>Услуги Заказчика</v>
          </cell>
          <cell r="E1732" t="str">
            <v>051-1005392</v>
          </cell>
          <cell r="F1732" t="str">
            <v/>
          </cell>
          <cell r="G1732" t="str">
            <v/>
          </cell>
          <cell r="H1732" t="str">
            <v/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1.5013540000000001E-2</v>
          </cell>
          <cell r="Z1732">
            <v>0.10163175000000001</v>
          </cell>
          <cell r="AA1732">
            <v>0.10163175000000001</v>
          </cell>
          <cell r="AB1732">
            <v>0</v>
          </cell>
          <cell r="AC1732">
            <v>0</v>
          </cell>
          <cell r="AD1732">
            <v>1.5013540000000001E-2</v>
          </cell>
          <cell r="AE1732">
            <v>1.5013540000000001E-2</v>
          </cell>
          <cell r="AF1732">
            <v>0</v>
          </cell>
          <cell r="AG1732">
            <v>0</v>
          </cell>
          <cell r="AH1732">
            <v>0</v>
          </cell>
          <cell r="AI1732">
            <v>14.772489896</v>
          </cell>
        </row>
        <row r="1733">
          <cell r="C1733" t="str">
            <v>1.357</v>
          </cell>
          <cell r="D1733" t="str">
            <v>Присоединение сети газопотребления ООО "УК ТАУ НефтеХим" к ГРС-3 г. Стерлитамак ПАО "Газпром"</v>
          </cell>
          <cell r="E1733" t="str">
            <v>051-1005393</v>
          </cell>
          <cell r="F1733" t="str">
            <v/>
          </cell>
          <cell r="G1733" t="str">
            <v/>
          </cell>
          <cell r="H1733" t="str">
            <v>Прочие</v>
          </cell>
          <cell r="I1733">
            <v>0</v>
          </cell>
          <cell r="J1733">
            <v>0</v>
          </cell>
          <cell r="K1733">
            <v>0.97</v>
          </cell>
          <cell r="L1733">
            <v>0.97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9.0933899999999998E-2</v>
          </cell>
          <cell r="Z1733">
            <v>2.89</v>
          </cell>
          <cell r="AA1733">
            <v>2.89</v>
          </cell>
          <cell r="AB1733">
            <v>0</v>
          </cell>
          <cell r="AC1733">
            <v>0</v>
          </cell>
          <cell r="AD1733">
            <v>9.0933899999999998E-2</v>
          </cell>
          <cell r="AE1733">
            <v>9.0933899999999998E-2</v>
          </cell>
          <cell r="AF1733">
            <v>0</v>
          </cell>
          <cell r="AG1733">
            <v>0</v>
          </cell>
          <cell r="AH1733">
            <v>0</v>
          </cell>
          <cell r="AI1733">
            <v>3.1465017300000002</v>
          </cell>
        </row>
        <row r="1734">
          <cell r="C1734" t="str">
            <v>1.357.1</v>
          </cell>
          <cell r="D1734" t="str">
            <v>Прочие, всего</v>
          </cell>
          <cell r="E1734" t="str">
            <v>051-1005393</v>
          </cell>
          <cell r="F1734" t="str">
            <v/>
          </cell>
          <cell r="G1734" t="str">
            <v/>
          </cell>
          <cell r="H1734" t="str">
            <v/>
          </cell>
          <cell r="I1734">
            <v>0</v>
          </cell>
          <cell r="J1734">
            <v>0</v>
          </cell>
          <cell r="K1734">
            <v>0.97</v>
          </cell>
          <cell r="L1734">
            <v>0.97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9.0933899999999998E-2</v>
          </cell>
          <cell r="Z1734">
            <v>2.89</v>
          </cell>
          <cell r="AA1734">
            <v>2.89</v>
          </cell>
          <cell r="AB1734">
            <v>0</v>
          </cell>
          <cell r="AC1734">
            <v>0</v>
          </cell>
          <cell r="AD1734">
            <v>9.0933899999999998E-2</v>
          </cell>
          <cell r="AE1734">
            <v>9.0933899999999998E-2</v>
          </cell>
          <cell r="AF1734">
            <v>0</v>
          </cell>
          <cell r="AG1734">
            <v>0</v>
          </cell>
          <cell r="AH1734">
            <v>0</v>
          </cell>
          <cell r="AI1734">
            <v>3.1465017300000002</v>
          </cell>
        </row>
        <row r="1735">
          <cell r="C1735" t="str">
            <v>1.357.2</v>
          </cell>
          <cell r="D1735" t="str">
            <v>Проектные работы ПД/ПД, РД</v>
          </cell>
          <cell r="E1735" t="str">
            <v>051-1005393</v>
          </cell>
          <cell r="F1735" t="str">
            <v/>
          </cell>
          <cell r="G1735" t="str">
            <v/>
          </cell>
          <cell r="H1735" t="str">
            <v/>
          </cell>
          <cell r="I1735">
            <v>0</v>
          </cell>
          <cell r="J1735">
            <v>0</v>
          </cell>
          <cell r="K1735">
            <v>0.93</v>
          </cell>
          <cell r="L1735">
            <v>0.93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0.93</v>
          </cell>
          <cell r="AA1735">
            <v>0.93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  <cell r="AF1735">
            <v>0</v>
          </cell>
          <cell r="AG1735">
            <v>0</v>
          </cell>
          <cell r="AH1735">
            <v>0</v>
          </cell>
          <cell r="AI1735">
            <v>0</v>
          </cell>
        </row>
        <row r="1736">
          <cell r="C1736" t="str">
            <v>1.357.3</v>
          </cell>
          <cell r="D1736" t="str">
            <v>Услуги Заказчика</v>
          </cell>
          <cell r="E1736" t="str">
            <v>051-1005393</v>
          </cell>
          <cell r="F1736" t="str">
            <v/>
          </cell>
          <cell r="G1736" t="str">
            <v/>
          </cell>
          <cell r="H1736" t="str">
            <v/>
          </cell>
          <cell r="I1736">
            <v>0</v>
          </cell>
          <cell r="J1736">
            <v>0</v>
          </cell>
          <cell r="K1736">
            <v>0.04</v>
          </cell>
          <cell r="L1736">
            <v>0.04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9.0933899999999998E-2</v>
          </cell>
          <cell r="Z1736">
            <v>1.96</v>
          </cell>
          <cell r="AA1736">
            <v>1.96</v>
          </cell>
          <cell r="AB1736">
            <v>0</v>
          </cell>
          <cell r="AC1736">
            <v>0</v>
          </cell>
          <cell r="AD1736">
            <v>9.0933899999999998E-2</v>
          </cell>
          <cell r="AE1736">
            <v>9.0933899999999998E-2</v>
          </cell>
          <cell r="AF1736">
            <v>0</v>
          </cell>
          <cell r="AG1736">
            <v>0</v>
          </cell>
          <cell r="AH1736">
            <v>0</v>
          </cell>
          <cell r="AI1736">
            <v>4.6394846940000001</v>
          </cell>
        </row>
        <row r="1737">
          <cell r="C1737" t="str">
            <v>1.358</v>
          </cell>
          <cell r="D1737" t="str">
            <v>Перенос свечных линий газопроводов-отводов "Чусовой-Березники-Соликамск 1,2"</v>
          </cell>
          <cell r="E1737" t="str">
            <v>051-1005394</v>
          </cell>
          <cell r="F1737" t="str">
            <v/>
          </cell>
          <cell r="G1737" t="str">
            <v/>
          </cell>
          <cell r="H1737" t="str">
            <v>Прочие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0.31359654999999997</v>
          </cell>
          <cell r="Z1737">
            <v>0.32</v>
          </cell>
          <cell r="AA1737">
            <v>0.32</v>
          </cell>
          <cell r="AB1737">
            <v>0</v>
          </cell>
          <cell r="AC1737">
            <v>0</v>
          </cell>
          <cell r="AD1737">
            <v>0.31359654999999997</v>
          </cell>
          <cell r="AE1737">
            <v>0.31359654999999997</v>
          </cell>
          <cell r="AF1737">
            <v>0</v>
          </cell>
          <cell r="AG1737">
            <v>0</v>
          </cell>
          <cell r="AH1737">
            <v>0</v>
          </cell>
          <cell r="AI1737">
            <v>97.998921874999994</v>
          </cell>
        </row>
        <row r="1738">
          <cell r="C1738" t="str">
            <v>1.358.1</v>
          </cell>
          <cell r="D1738" t="str">
            <v>Прочие, всего</v>
          </cell>
          <cell r="E1738" t="str">
            <v>051-1005394</v>
          </cell>
          <cell r="F1738" t="str">
            <v/>
          </cell>
          <cell r="G1738" t="str">
            <v/>
          </cell>
          <cell r="H1738" t="str">
            <v/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0.31359654999999997</v>
          </cell>
          <cell r="Z1738">
            <v>0.32</v>
          </cell>
          <cell r="AA1738">
            <v>0.32</v>
          </cell>
          <cell r="AB1738">
            <v>0</v>
          </cell>
          <cell r="AC1738">
            <v>0</v>
          </cell>
          <cell r="AD1738">
            <v>0.31359654999999997</v>
          </cell>
          <cell r="AE1738">
            <v>0.31359654999999997</v>
          </cell>
          <cell r="AF1738">
            <v>0</v>
          </cell>
          <cell r="AG1738">
            <v>0</v>
          </cell>
          <cell r="AH1738">
            <v>0</v>
          </cell>
          <cell r="AI1738">
            <v>97.998921874999994</v>
          </cell>
        </row>
        <row r="1739">
          <cell r="C1739" t="str">
            <v>1.358.2</v>
          </cell>
          <cell r="D1739" t="str">
            <v>Проектные работы ПД/ПД, РД</v>
          </cell>
          <cell r="E1739" t="str">
            <v>051-1005394</v>
          </cell>
          <cell r="F1739" t="str">
            <v/>
          </cell>
          <cell r="G1739" t="str">
            <v/>
          </cell>
          <cell r="H1739" t="str">
            <v/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0.15445614999999999</v>
          </cell>
          <cell r="Z1739">
            <v>0.16</v>
          </cell>
          <cell r="AA1739">
            <v>0.16</v>
          </cell>
          <cell r="AB1739">
            <v>0</v>
          </cell>
          <cell r="AC1739">
            <v>0</v>
          </cell>
          <cell r="AD1739">
            <v>0.15445614999999999</v>
          </cell>
          <cell r="AE1739">
            <v>0.15445614999999999</v>
          </cell>
          <cell r="AF1739">
            <v>0</v>
          </cell>
          <cell r="AG1739">
            <v>0</v>
          </cell>
          <cell r="AH1739">
            <v>0</v>
          </cell>
          <cell r="AI1739">
            <v>96.535093750000001</v>
          </cell>
        </row>
        <row r="1740">
          <cell r="C1740" t="str">
            <v>1.358.3</v>
          </cell>
          <cell r="D1740" t="str">
            <v>Услуги Заказчика</v>
          </cell>
          <cell r="E1740" t="str">
            <v>051-1005394</v>
          </cell>
          <cell r="F1740" t="str">
            <v/>
          </cell>
          <cell r="G1740" t="str">
            <v/>
          </cell>
          <cell r="H1740" t="str">
            <v/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0.15914039999999999</v>
          </cell>
          <cell r="Z1740">
            <v>0.16</v>
          </cell>
          <cell r="AA1740">
            <v>0.16</v>
          </cell>
          <cell r="AB1740">
            <v>0</v>
          </cell>
          <cell r="AC1740">
            <v>0</v>
          </cell>
          <cell r="AD1740">
            <v>0.15914039999999999</v>
          </cell>
          <cell r="AE1740">
            <v>0.15914039999999999</v>
          </cell>
          <cell r="AF1740">
            <v>0</v>
          </cell>
          <cell r="AG1740">
            <v>0</v>
          </cell>
          <cell r="AH1740">
            <v>0</v>
          </cell>
          <cell r="AI1740">
            <v>99.46275</v>
          </cell>
        </row>
        <row r="1741">
          <cell r="C1741" t="str">
            <v>1.359</v>
          </cell>
          <cell r="D1741" t="str">
            <v>Оснащение ИТСО объектов КС Таежная газопровода Ямбург-Тула 1</v>
          </cell>
          <cell r="E1741" t="str">
            <v>051-1005405</v>
          </cell>
          <cell r="F1741" t="str">
            <v/>
          </cell>
          <cell r="G1741" t="str">
            <v/>
          </cell>
          <cell r="H1741" t="str">
            <v>Транспорт газа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5.4077976000000003</v>
          </cell>
          <cell r="Z1741">
            <v>0.42</v>
          </cell>
          <cell r="AA1741">
            <v>0.42</v>
          </cell>
          <cell r="AB1741">
            <v>0</v>
          </cell>
          <cell r="AC1741">
            <v>0</v>
          </cell>
          <cell r="AD1741">
            <v>5.4077976000000003</v>
          </cell>
          <cell r="AE1741">
            <v>5.4077976000000003</v>
          </cell>
          <cell r="AF1741">
            <v>0</v>
          </cell>
          <cell r="AG1741">
            <v>0</v>
          </cell>
          <cell r="AH1741">
            <v>0</v>
          </cell>
          <cell r="AI1741">
            <v>1287.570857143</v>
          </cell>
        </row>
        <row r="1742">
          <cell r="C1742" t="str">
            <v>1.359.1</v>
          </cell>
          <cell r="D1742" t="str">
            <v>Прочие, всего</v>
          </cell>
          <cell r="E1742" t="str">
            <v>051-1005405</v>
          </cell>
          <cell r="F1742" t="str">
            <v/>
          </cell>
          <cell r="G1742" t="str">
            <v/>
          </cell>
          <cell r="H1742" t="str">
            <v/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5.4077976000000003</v>
          </cell>
          <cell r="Z1742">
            <v>0.42</v>
          </cell>
          <cell r="AA1742">
            <v>0.42</v>
          </cell>
          <cell r="AB1742">
            <v>0</v>
          </cell>
          <cell r="AC1742">
            <v>0</v>
          </cell>
          <cell r="AD1742">
            <v>5.4077976000000003</v>
          </cell>
          <cell r="AE1742">
            <v>5.4077976000000003</v>
          </cell>
          <cell r="AF1742">
            <v>0</v>
          </cell>
          <cell r="AG1742">
            <v>0</v>
          </cell>
          <cell r="AH1742">
            <v>0</v>
          </cell>
          <cell r="AI1742">
            <v>1287.570857143</v>
          </cell>
        </row>
        <row r="1743">
          <cell r="C1743" t="str">
            <v>1.359.2</v>
          </cell>
          <cell r="D1743" t="str">
            <v>Проектные работы ПД/ПД, РД</v>
          </cell>
          <cell r="E1743" t="str">
            <v>051-1005405</v>
          </cell>
          <cell r="F1743" t="str">
            <v/>
          </cell>
          <cell r="G1743" t="str">
            <v/>
          </cell>
          <cell r="H1743" t="str">
            <v/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5.4077976000000003</v>
          </cell>
          <cell r="Z1743">
            <v>0.42</v>
          </cell>
          <cell r="AA1743">
            <v>0.42</v>
          </cell>
          <cell r="AB1743">
            <v>0</v>
          </cell>
          <cell r="AC1743">
            <v>0</v>
          </cell>
          <cell r="AD1743">
            <v>5.4077976000000003</v>
          </cell>
          <cell r="AE1743">
            <v>5.4077976000000003</v>
          </cell>
          <cell r="AF1743">
            <v>0</v>
          </cell>
          <cell r="AG1743">
            <v>0</v>
          </cell>
          <cell r="AH1743">
            <v>0</v>
          </cell>
          <cell r="AI1743">
            <v>1287.570857143</v>
          </cell>
        </row>
        <row r="1744">
          <cell r="C1744" t="str">
            <v>1.360</v>
          </cell>
          <cell r="D1744" t="str">
            <v>Оснащение ИТСО складов сжиженных углеводородных газов Оренбургского ГПЗ</v>
          </cell>
          <cell r="E1744" t="str">
            <v>051-1005406</v>
          </cell>
          <cell r="F1744" t="str">
            <v/>
          </cell>
          <cell r="G1744" t="str">
            <v/>
          </cell>
          <cell r="H1744" t="str">
            <v>Переработка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0.24</v>
          </cell>
          <cell r="AA1744">
            <v>0.24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  <cell r="AF1744">
            <v>0</v>
          </cell>
          <cell r="AG1744">
            <v>0</v>
          </cell>
          <cell r="AH1744">
            <v>0</v>
          </cell>
          <cell r="AI1744">
            <v>0</v>
          </cell>
        </row>
        <row r="1745">
          <cell r="C1745" t="str">
            <v>1.360.1</v>
          </cell>
          <cell r="D1745" t="str">
            <v>Прочие, всего</v>
          </cell>
          <cell r="E1745" t="str">
            <v>051-1005406</v>
          </cell>
          <cell r="F1745" t="str">
            <v/>
          </cell>
          <cell r="G1745" t="str">
            <v/>
          </cell>
          <cell r="H1745" t="str">
            <v/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0.24</v>
          </cell>
          <cell r="AA1745">
            <v>0.24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  <cell r="AF1745">
            <v>0</v>
          </cell>
          <cell r="AG1745">
            <v>0</v>
          </cell>
          <cell r="AH1745">
            <v>0</v>
          </cell>
          <cell r="AI1745">
            <v>0</v>
          </cell>
        </row>
        <row r="1746">
          <cell r="C1746" t="str">
            <v>1.360.2</v>
          </cell>
          <cell r="D1746" t="str">
            <v>Услуги Заказчика</v>
          </cell>
          <cell r="E1746" t="str">
            <v>051-1005406</v>
          </cell>
          <cell r="F1746" t="str">
            <v/>
          </cell>
          <cell r="G1746" t="str">
            <v/>
          </cell>
          <cell r="H1746" t="str">
            <v/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0.24</v>
          </cell>
          <cell r="AA1746">
            <v>0.24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  <cell r="AF1746">
            <v>0</v>
          </cell>
          <cell r="AG1746">
            <v>0</v>
          </cell>
          <cell r="AH1746">
            <v>0</v>
          </cell>
          <cell r="AI1746">
            <v>0</v>
          </cell>
        </row>
        <row r="1747">
          <cell r="C1747" t="str">
            <v>1.361</v>
          </cell>
          <cell r="D1747" t="str">
            <v>Оснащение ИТСО технологических объектов III очереди Оренбургского ГПЗ</v>
          </cell>
          <cell r="E1747" t="str">
            <v>051-1005407</v>
          </cell>
          <cell r="F1747" t="str">
            <v/>
          </cell>
          <cell r="G1747" t="str">
            <v/>
          </cell>
          <cell r="H1747" t="str">
            <v>Переработка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0.2</v>
          </cell>
          <cell r="AA1747">
            <v>0.2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  <cell r="AF1747">
            <v>0</v>
          </cell>
          <cell r="AG1747">
            <v>0</v>
          </cell>
          <cell r="AH1747">
            <v>0</v>
          </cell>
          <cell r="AI1747">
            <v>0</v>
          </cell>
        </row>
        <row r="1748">
          <cell r="C1748" t="str">
            <v>1.361.1</v>
          </cell>
          <cell r="D1748" t="str">
            <v>Прочие, всего</v>
          </cell>
          <cell r="E1748" t="str">
            <v>051-1005407</v>
          </cell>
          <cell r="F1748" t="str">
            <v/>
          </cell>
          <cell r="G1748" t="str">
            <v/>
          </cell>
          <cell r="H1748" t="str">
            <v/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0.2</v>
          </cell>
          <cell r="AA1748">
            <v>0.2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  <cell r="AF1748">
            <v>0</v>
          </cell>
          <cell r="AG1748">
            <v>0</v>
          </cell>
          <cell r="AH1748">
            <v>0</v>
          </cell>
          <cell r="AI1748">
            <v>0</v>
          </cell>
        </row>
        <row r="1749">
          <cell r="C1749" t="str">
            <v>1.361.2</v>
          </cell>
          <cell r="D1749" t="str">
            <v>Проектные работы ПД/ПД, РД</v>
          </cell>
          <cell r="E1749" t="str">
            <v>051-1005407</v>
          </cell>
          <cell r="F1749" t="str">
            <v/>
          </cell>
          <cell r="G1749" t="str">
            <v/>
          </cell>
          <cell r="H1749" t="str">
            <v/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0.2</v>
          </cell>
          <cell r="AA1749">
            <v>0.2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  <cell r="AF1749">
            <v>0</v>
          </cell>
          <cell r="AG1749">
            <v>0</v>
          </cell>
          <cell r="AH1749">
            <v>0</v>
          </cell>
          <cell r="AI1749">
            <v>0</v>
          </cell>
        </row>
        <row r="1750">
          <cell r="C1750" t="str">
            <v>1.362</v>
          </cell>
          <cell r="D1750" t="str">
            <v>Досмотровый комплекс по контролю грузового автотранспорта, прибывающего натерриторию объектов "МФК "Лахта центр" (Фаза 1)</v>
          </cell>
          <cell r="E1750" t="str">
            <v>051-1005410</v>
          </cell>
          <cell r="F1750" t="str">
            <v/>
          </cell>
          <cell r="G1750" t="str">
            <v/>
          </cell>
          <cell r="H1750" t="str">
            <v>Прочие</v>
          </cell>
          <cell r="I1750">
            <v>0</v>
          </cell>
          <cell r="J1750">
            <v>0</v>
          </cell>
          <cell r="K1750">
            <v>2.1800000000000002</v>
          </cell>
          <cell r="L1750">
            <v>2.1800000000000002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2.1800000000000002</v>
          </cell>
          <cell r="AA1750">
            <v>2.1800000000000002</v>
          </cell>
          <cell r="AB1750">
            <v>0.1</v>
          </cell>
          <cell r="AC1750">
            <v>0</v>
          </cell>
          <cell r="AD1750">
            <v>0</v>
          </cell>
          <cell r="AE1750">
            <v>0</v>
          </cell>
          <cell r="AF1750">
            <v>0</v>
          </cell>
          <cell r="AG1750">
            <v>0</v>
          </cell>
          <cell r="AH1750">
            <v>0</v>
          </cell>
          <cell r="AI1750">
            <v>0</v>
          </cell>
        </row>
        <row r="1751">
          <cell r="C1751" t="str">
            <v>1.362.1</v>
          </cell>
          <cell r="D1751" t="str">
            <v>Прочие, всего</v>
          </cell>
          <cell r="E1751" t="str">
            <v>051-1005410</v>
          </cell>
          <cell r="F1751" t="str">
            <v/>
          </cell>
          <cell r="G1751" t="str">
            <v/>
          </cell>
          <cell r="H1751" t="str">
            <v/>
          </cell>
          <cell r="I1751">
            <v>0</v>
          </cell>
          <cell r="J1751">
            <v>0</v>
          </cell>
          <cell r="K1751">
            <v>2.1800000000000002</v>
          </cell>
          <cell r="L1751">
            <v>2.1800000000000002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2.1800000000000002</v>
          </cell>
          <cell r="AA1751">
            <v>2.1800000000000002</v>
          </cell>
          <cell r="AB1751">
            <v>0.1</v>
          </cell>
          <cell r="AC1751">
            <v>0</v>
          </cell>
          <cell r="AD1751">
            <v>0</v>
          </cell>
          <cell r="AE1751">
            <v>0</v>
          </cell>
          <cell r="AF1751">
            <v>0</v>
          </cell>
          <cell r="AG1751">
            <v>0</v>
          </cell>
          <cell r="AH1751">
            <v>0</v>
          </cell>
          <cell r="AI1751">
            <v>0</v>
          </cell>
        </row>
        <row r="1752">
          <cell r="C1752" t="str">
            <v>1.362.2</v>
          </cell>
          <cell r="D1752" t="str">
            <v>Проектные работы ПД/ПД, РД</v>
          </cell>
          <cell r="E1752" t="str">
            <v>051-1005410</v>
          </cell>
          <cell r="F1752" t="str">
            <v/>
          </cell>
          <cell r="G1752" t="str">
            <v/>
          </cell>
          <cell r="H1752" t="str">
            <v/>
          </cell>
          <cell r="I1752">
            <v>0</v>
          </cell>
          <cell r="J1752">
            <v>0</v>
          </cell>
          <cell r="K1752">
            <v>2</v>
          </cell>
          <cell r="L1752">
            <v>2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2</v>
          </cell>
          <cell r="AA1752">
            <v>2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  <cell r="AF1752">
            <v>0</v>
          </cell>
          <cell r="AG1752">
            <v>0</v>
          </cell>
          <cell r="AH1752">
            <v>0</v>
          </cell>
          <cell r="AI1752">
            <v>0</v>
          </cell>
        </row>
        <row r="1753">
          <cell r="C1753" t="str">
            <v>1.362.3</v>
          </cell>
          <cell r="D1753" t="str">
            <v>Услуги Заказчика</v>
          </cell>
          <cell r="E1753" t="str">
            <v>051-1005410</v>
          </cell>
          <cell r="F1753" t="str">
            <v/>
          </cell>
          <cell r="G1753" t="str">
            <v/>
          </cell>
          <cell r="H1753" t="str">
            <v/>
          </cell>
          <cell r="I1753">
            <v>0</v>
          </cell>
          <cell r="J1753">
            <v>0</v>
          </cell>
          <cell r="K1753">
            <v>0.08</v>
          </cell>
          <cell r="L1753">
            <v>0.08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0.08</v>
          </cell>
          <cell r="AA1753">
            <v>0.08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  <cell r="AF1753">
            <v>0</v>
          </cell>
          <cell r="AG1753">
            <v>0</v>
          </cell>
          <cell r="AH1753">
            <v>0</v>
          </cell>
          <cell r="AI1753">
            <v>0</v>
          </cell>
        </row>
        <row r="1754">
          <cell r="C1754" t="str">
            <v>1.362.4</v>
          </cell>
          <cell r="D1754" t="str">
            <v>Иные прочие</v>
          </cell>
          <cell r="E1754" t="str">
            <v>051-1005410</v>
          </cell>
          <cell r="F1754" t="str">
            <v/>
          </cell>
          <cell r="G1754" t="str">
            <v/>
          </cell>
          <cell r="H1754" t="str">
            <v/>
          </cell>
          <cell r="I1754">
            <v>0</v>
          </cell>
          <cell r="J1754">
            <v>0</v>
          </cell>
          <cell r="K1754">
            <v>0.1</v>
          </cell>
          <cell r="L1754">
            <v>0.1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0.1</v>
          </cell>
          <cell r="AA1754">
            <v>0.1</v>
          </cell>
          <cell r="AB1754">
            <v>0.1</v>
          </cell>
          <cell r="AC1754">
            <v>0</v>
          </cell>
          <cell r="AD1754">
            <v>0</v>
          </cell>
          <cell r="AE1754">
            <v>0</v>
          </cell>
          <cell r="AF1754">
            <v>0</v>
          </cell>
          <cell r="AG1754">
            <v>0</v>
          </cell>
          <cell r="AH1754">
            <v>0</v>
          </cell>
          <cell r="AI1754">
            <v>0</v>
          </cell>
        </row>
        <row r="1755">
          <cell r="C1755" t="str">
            <v>1.363</v>
          </cell>
          <cell r="D1755" t="str">
            <v>Переустройство (перенос) газопровода межпоселкового с. Лесная Поляна - п. Коминтерн Кваркенского района</v>
          </cell>
          <cell r="E1755" t="str">
            <v>051-1005412</v>
          </cell>
          <cell r="F1755" t="str">
            <v/>
          </cell>
          <cell r="G1755" t="str">
            <v/>
          </cell>
          <cell r="H1755" t="str">
            <v>Транспорт газа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3.9460719999999998E-2</v>
          </cell>
          <cell r="Z1755">
            <v>0.04</v>
          </cell>
          <cell r="AA1755">
            <v>0.04</v>
          </cell>
          <cell r="AB1755">
            <v>0</v>
          </cell>
          <cell r="AC1755">
            <v>0</v>
          </cell>
          <cell r="AD1755">
            <v>3.9460719999999998E-2</v>
          </cell>
          <cell r="AE1755">
            <v>3.9460719999999998E-2</v>
          </cell>
          <cell r="AF1755">
            <v>0</v>
          </cell>
          <cell r="AG1755">
            <v>0</v>
          </cell>
          <cell r="AH1755">
            <v>0</v>
          </cell>
          <cell r="AI1755">
            <v>98.651799999999994</v>
          </cell>
        </row>
        <row r="1756">
          <cell r="C1756" t="str">
            <v>1.363.1</v>
          </cell>
          <cell r="D1756" t="str">
            <v>Прочие, всего</v>
          </cell>
          <cell r="E1756" t="str">
            <v>051-1005412</v>
          </cell>
          <cell r="F1756" t="str">
            <v/>
          </cell>
          <cell r="G1756" t="str">
            <v/>
          </cell>
          <cell r="H1756" t="str">
            <v/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3.9460719999999998E-2</v>
          </cell>
          <cell r="Z1756">
            <v>0.04</v>
          </cell>
          <cell r="AA1756">
            <v>0.04</v>
          </cell>
          <cell r="AB1756">
            <v>0</v>
          </cell>
          <cell r="AC1756">
            <v>0</v>
          </cell>
          <cell r="AD1756">
            <v>3.9460719999999998E-2</v>
          </cell>
          <cell r="AE1756">
            <v>3.9460719999999998E-2</v>
          </cell>
          <cell r="AF1756">
            <v>0</v>
          </cell>
          <cell r="AG1756">
            <v>0</v>
          </cell>
          <cell r="AH1756">
            <v>0</v>
          </cell>
          <cell r="AI1756">
            <v>98.651799999999994</v>
          </cell>
        </row>
        <row r="1757">
          <cell r="C1757" t="str">
            <v>1.363.2</v>
          </cell>
          <cell r="D1757" t="str">
            <v>Услуги Заказчика</v>
          </cell>
          <cell r="E1757" t="str">
            <v>051-1005412</v>
          </cell>
          <cell r="F1757" t="str">
            <v/>
          </cell>
          <cell r="G1757" t="str">
            <v/>
          </cell>
          <cell r="H1757" t="str">
            <v/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3.9460719999999998E-2</v>
          </cell>
          <cell r="Z1757">
            <v>0.04</v>
          </cell>
          <cell r="AA1757">
            <v>0.04</v>
          </cell>
          <cell r="AB1757">
            <v>0</v>
          </cell>
          <cell r="AC1757">
            <v>0</v>
          </cell>
          <cell r="AD1757">
            <v>3.9460719999999998E-2</v>
          </cell>
          <cell r="AE1757">
            <v>3.9460719999999998E-2</v>
          </cell>
          <cell r="AF1757">
            <v>0</v>
          </cell>
          <cell r="AG1757">
            <v>0</v>
          </cell>
          <cell r="AH1757">
            <v>0</v>
          </cell>
          <cell r="AI1757">
            <v>98.651799999999994</v>
          </cell>
        </row>
        <row r="1758">
          <cell r="C1758" t="str">
            <v>1.364</v>
          </cell>
          <cell r="D1758" t="str">
            <v>Подъездная автомобильная дорога к учебно-тренировочному комплексу (полигон) ЧОУ ДПО "Учебный центр ПАО "Газпром"</v>
          </cell>
          <cell r="E1758" t="str">
            <v>051-1005414</v>
          </cell>
          <cell r="F1758" t="str">
            <v/>
          </cell>
          <cell r="G1758" t="str">
            <v/>
          </cell>
          <cell r="H1758" t="str">
            <v>Прочие</v>
          </cell>
          <cell r="I1758">
            <v>0</v>
          </cell>
          <cell r="J1758">
            <v>0</v>
          </cell>
          <cell r="K1758">
            <v>3.53</v>
          </cell>
          <cell r="L1758">
            <v>3.53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4.78</v>
          </cell>
          <cell r="AA1758">
            <v>4.78</v>
          </cell>
          <cell r="AB1758">
            <v>0.5</v>
          </cell>
          <cell r="AC1758">
            <v>0</v>
          </cell>
          <cell r="AD1758">
            <v>0</v>
          </cell>
          <cell r="AE1758">
            <v>0</v>
          </cell>
          <cell r="AF1758">
            <v>0</v>
          </cell>
          <cell r="AG1758">
            <v>0</v>
          </cell>
          <cell r="AH1758">
            <v>0</v>
          </cell>
          <cell r="AI1758">
            <v>0</v>
          </cell>
        </row>
        <row r="1759">
          <cell r="C1759" t="str">
            <v>1.364.1</v>
          </cell>
          <cell r="D1759" t="str">
            <v>Прочие, всего</v>
          </cell>
          <cell r="E1759" t="str">
            <v>051-1005414</v>
          </cell>
          <cell r="F1759" t="str">
            <v/>
          </cell>
          <cell r="G1759" t="str">
            <v/>
          </cell>
          <cell r="H1759" t="str">
            <v/>
          </cell>
          <cell r="I1759">
            <v>0</v>
          </cell>
          <cell r="J1759">
            <v>0</v>
          </cell>
          <cell r="K1759">
            <v>3.53</v>
          </cell>
          <cell r="L1759">
            <v>3.53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4.78</v>
          </cell>
          <cell r="AA1759">
            <v>4.78</v>
          </cell>
          <cell r="AB1759">
            <v>0.5</v>
          </cell>
          <cell r="AC1759">
            <v>0</v>
          </cell>
          <cell r="AD1759">
            <v>0</v>
          </cell>
          <cell r="AE1759">
            <v>0</v>
          </cell>
          <cell r="AF1759">
            <v>0</v>
          </cell>
          <cell r="AG1759">
            <v>0</v>
          </cell>
          <cell r="AH1759">
            <v>0</v>
          </cell>
          <cell r="AI1759">
            <v>0</v>
          </cell>
        </row>
        <row r="1760">
          <cell r="C1760" t="str">
            <v>1.364.2</v>
          </cell>
          <cell r="D1760" t="str">
            <v>Проектные работы ПД/ПД, РД</v>
          </cell>
          <cell r="E1760" t="str">
            <v>051-1005414</v>
          </cell>
          <cell r="F1760" t="str">
            <v/>
          </cell>
          <cell r="G1760" t="str">
            <v/>
          </cell>
          <cell r="H1760" t="str">
            <v/>
          </cell>
          <cell r="I1760">
            <v>0</v>
          </cell>
          <cell r="J1760">
            <v>0</v>
          </cell>
          <cell r="K1760">
            <v>2.9</v>
          </cell>
          <cell r="L1760">
            <v>2.9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4.08</v>
          </cell>
          <cell r="AA1760">
            <v>4.08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  <cell r="AF1760">
            <v>0</v>
          </cell>
          <cell r="AG1760">
            <v>0</v>
          </cell>
          <cell r="AH1760">
            <v>0</v>
          </cell>
          <cell r="AI1760">
            <v>0</v>
          </cell>
        </row>
        <row r="1761">
          <cell r="C1761" t="str">
            <v>1.364.3</v>
          </cell>
          <cell r="D1761" t="str">
            <v>Экспертиза (ПИР)</v>
          </cell>
          <cell r="E1761" t="str">
            <v>051-1005414</v>
          </cell>
          <cell r="F1761" t="str">
            <v/>
          </cell>
          <cell r="G1761" t="str">
            <v/>
          </cell>
          <cell r="H1761" t="str">
            <v/>
          </cell>
          <cell r="I1761">
            <v>0</v>
          </cell>
          <cell r="J1761">
            <v>0</v>
          </cell>
          <cell r="K1761">
            <v>0.5</v>
          </cell>
          <cell r="L1761">
            <v>0.5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0.5</v>
          </cell>
          <cell r="AA1761">
            <v>0.5</v>
          </cell>
          <cell r="AB1761">
            <v>0.5</v>
          </cell>
          <cell r="AC1761">
            <v>0</v>
          </cell>
          <cell r="AD1761">
            <v>0</v>
          </cell>
          <cell r="AE1761">
            <v>0</v>
          </cell>
          <cell r="AF1761">
            <v>0</v>
          </cell>
          <cell r="AG1761">
            <v>0</v>
          </cell>
          <cell r="AH1761">
            <v>0</v>
          </cell>
          <cell r="AI1761">
            <v>0</v>
          </cell>
        </row>
        <row r="1762">
          <cell r="C1762" t="str">
            <v>1.364.4</v>
          </cell>
          <cell r="D1762" t="str">
            <v>Услуги Заказчика</v>
          </cell>
          <cell r="E1762" t="str">
            <v>051-1005414</v>
          </cell>
          <cell r="F1762" t="str">
            <v/>
          </cell>
          <cell r="G1762" t="str">
            <v/>
          </cell>
          <cell r="H1762" t="str">
            <v/>
          </cell>
          <cell r="I1762">
            <v>0</v>
          </cell>
          <cell r="J1762">
            <v>0</v>
          </cell>
          <cell r="K1762">
            <v>0.13</v>
          </cell>
          <cell r="L1762">
            <v>0.13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0.2</v>
          </cell>
          <cell r="AA1762">
            <v>0.2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  <cell r="AF1762">
            <v>0</v>
          </cell>
          <cell r="AG1762">
            <v>0</v>
          </cell>
          <cell r="AH1762">
            <v>0</v>
          </cell>
          <cell r="AI1762">
            <v>0</v>
          </cell>
        </row>
        <row r="1763">
          <cell r="C1763" t="str">
            <v>1.365</v>
          </cell>
          <cell r="D1763" t="str">
            <v>Повышение надежности транспорта газа на участке Грязовец - Выборг</v>
          </cell>
          <cell r="E1763" t="str">
            <v>051-1005420</v>
          </cell>
          <cell r="F1763" t="str">
            <v/>
          </cell>
          <cell r="G1763" t="str">
            <v/>
          </cell>
          <cell r="H1763" t="str">
            <v>Транспорт газа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2.4377729000000001</v>
          </cell>
          <cell r="Y1763">
            <v>53.34999767</v>
          </cell>
          <cell r="Z1763">
            <v>79.930000000000007</v>
          </cell>
          <cell r="AA1763">
            <v>79.930000000000007</v>
          </cell>
          <cell r="AB1763">
            <v>0</v>
          </cell>
          <cell r="AC1763">
            <v>0</v>
          </cell>
          <cell r="AD1763">
            <v>53.34999767</v>
          </cell>
          <cell r="AE1763">
            <v>53.34999767</v>
          </cell>
          <cell r="AF1763">
            <v>0</v>
          </cell>
          <cell r="AG1763">
            <v>0</v>
          </cell>
          <cell r="AH1763">
            <v>0</v>
          </cell>
          <cell r="AI1763">
            <v>66.745899750000007</v>
          </cell>
        </row>
        <row r="1764">
          <cell r="C1764" t="str">
            <v>1.365.1</v>
          </cell>
          <cell r="D1764" t="str">
            <v>Прочие, всего</v>
          </cell>
          <cell r="E1764" t="str">
            <v>051-1005420</v>
          </cell>
          <cell r="F1764" t="str">
            <v/>
          </cell>
          <cell r="G1764" t="str">
            <v/>
          </cell>
          <cell r="H1764" t="str">
            <v/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2.4377729000000001</v>
          </cell>
          <cell r="Y1764">
            <v>53.34999767</v>
          </cell>
          <cell r="Z1764">
            <v>79.930000000000007</v>
          </cell>
          <cell r="AA1764">
            <v>79.930000000000007</v>
          </cell>
          <cell r="AB1764">
            <v>0</v>
          </cell>
          <cell r="AC1764">
            <v>0</v>
          </cell>
          <cell r="AD1764">
            <v>53.34999767</v>
          </cell>
          <cell r="AE1764">
            <v>53.34999767</v>
          </cell>
          <cell r="AF1764">
            <v>0</v>
          </cell>
          <cell r="AG1764">
            <v>0</v>
          </cell>
          <cell r="AH1764">
            <v>0</v>
          </cell>
          <cell r="AI1764">
            <v>66.745899750000007</v>
          </cell>
        </row>
        <row r="1765">
          <cell r="C1765" t="str">
            <v>1.365.2</v>
          </cell>
          <cell r="D1765" t="str">
            <v>Проектные работы ПД/ПД, РД</v>
          </cell>
          <cell r="E1765" t="str">
            <v>051-1005420</v>
          </cell>
          <cell r="F1765" t="str">
            <v/>
          </cell>
          <cell r="G1765" t="str">
            <v/>
          </cell>
          <cell r="H1765" t="str">
            <v/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2.4377729000000001</v>
          </cell>
          <cell r="Y1765">
            <v>47.41772778</v>
          </cell>
          <cell r="Z1765">
            <v>73.997730110000006</v>
          </cell>
          <cell r="AA1765">
            <v>73.997730110000006</v>
          </cell>
          <cell r="AB1765">
            <v>0</v>
          </cell>
          <cell r="AC1765">
            <v>0</v>
          </cell>
          <cell r="AD1765">
            <v>47.41772778</v>
          </cell>
          <cell r="AE1765">
            <v>47.41772778</v>
          </cell>
          <cell r="AF1765">
            <v>0</v>
          </cell>
          <cell r="AG1765">
            <v>0</v>
          </cell>
          <cell r="AH1765">
            <v>0</v>
          </cell>
          <cell r="AI1765">
            <v>64.079976114999994</v>
          </cell>
        </row>
        <row r="1766">
          <cell r="C1766" t="str">
            <v>1.365.3</v>
          </cell>
          <cell r="D1766" t="str">
            <v>Услуги Заказчика</v>
          </cell>
          <cell r="E1766" t="str">
            <v>051-1005420</v>
          </cell>
          <cell r="F1766" t="str">
            <v/>
          </cell>
          <cell r="G1766" t="str">
            <v/>
          </cell>
          <cell r="H1766" t="str">
            <v/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5.9322698899999997</v>
          </cell>
          <cell r="Z1766">
            <v>5.9322698899999997</v>
          </cell>
          <cell r="AA1766">
            <v>5.9322698899999997</v>
          </cell>
          <cell r="AB1766">
            <v>0</v>
          </cell>
          <cell r="AC1766">
            <v>0</v>
          </cell>
          <cell r="AD1766">
            <v>5.9322698899999997</v>
          </cell>
          <cell r="AE1766">
            <v>5.9322698899999997</v>
          </cell>
          <cell r="AF1766">
            <v>0</v>
          </cell>
          <cell r="AG1766">
            <v>0</v>
          </cell>
          <cell r="AH1766">
            <v>0</v>
          </cell>
          <cell r="AI1766">
            <v>100</v>
          </cell>
        </row>
        <row r="1767">
          <cell r="C1767" t="str">
            <v>1.366</v>
          </cell>
          <cell r="D1767" t="str">
            <v>Реконструкция ГСС Комсомольского газового промысла с применением МКУ</v>
          </cell>
          <cell r="E1767" t="str">
            <v>051-1005422</v>
          </cell>
          <cell r="F1767" t="str">
            <v/>
          </cell>
          <cell r="G1767" t="str">
            <v/>
          </cell>
          <cell r="H1767" t="str">
            <v>Добыча газа</v>
          </cell>
          <cell r="I1767">
            <v>0</v>
          </cell>
          <cell r="J1767">
            <v>0</v>
          </cell>
          <cell r="K1767">
            <v>98.59</v>
          </cell>
          <cell r="L1767">
            <v>98.59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98.59</v>
          </cell>
          <cell r="AA1767">
            <v>98.59</v>
          </cell>
          <cell r="AB1767">
            <v>59.15</v>
          </cell>
          <cell r="AC1767">
            <v>0</v>
          </cell>
          <cell r="AD1767">
            <v>0</v>
          </cell>
          <cell r="AE1767">
            <v>0</v>
          </cell>
          <cell r="AF1767">
            <v>0</v>
          </cell>
          <cell r="AG1767">
            <v>0</v>
          </cell>
          <cell r="AH1767">
            <v>0</v>
          </cell>
          <cell r="AI1767">
            <v>0</v>
          </cell>
        </row>
        <row r="1768">
          <cell r="C1768" t="str">
            <v>1.366.1</v>
          </cell>
          <cell r="D1768" t="str">
            <v>Прочие, всего</v>
          </cell>
          <cell r="E1768" t="str">
            <v>051-1005422</v>
          </cell>
          <cell r="F1768" t="str">
            <v/>
          </cell>
          <cell r="G1768" t="str">
            <v/>
          </cell>
          <cell r="H1768" t="str">
            <v/>
          </cell>
          <cell r="I1768">
            <v>0</v>
          </cell>
          <cell r="J1768">
            <v>0</v>
          </cell>
          <cell r="K1768">
            <v>98.59</v>
          </cell>
          <cell r="L1768">
            <v>98.59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98.59</v>
          </cell>
          <cell r="AA1768">
            <v>98.59</v>
          </cell>
          <cell r="AB1768">
            <v>59.15</v>
          </cell>
          <cell r="AC1768">
            <v>0</v>
          </cell>
          <cell r="AD1768">
            <v>0</v>
          </cell>
          <cell r="AE1768">
            <v>0</v>
          </cell>
          <cell r="AF1768">
            <v>0</v>
          </cell>
          <cell r="AG1768">
            <v>0</v>
          </cell>
          <cell r="AH1768">
            <v>0</v>
          </cell>
          <cell r="AI1768">
            <v>0</v>
          </cell>
        </row>
        <row r="1769">
          <cell r="C1769" t="str">
            <v>1.366.2</v>
          </cell>
          <cell r="D1769" t="str">
            <v>Проектные работы ПД/ПД, РД</v>
          </cell>
          <cell r="E1769" t="str">
            <v>051-1005422</v>
          </cell>
          <cell r="F1769" t="str">
            <v/>
          </cell>
          <cell r="G1769" t="str">
            <v/>
          </cell>
          <cell r="H1769" t="str">
            <v/>
          </cell>
          <cell r="I1769">
            <v>0</v>
          </cell>
          <cell r="J1769">
            <v>0</v>
          </cell>
          <cell r="K1769">
            <v>95</v>
          </cell>
          <cell r="L1769">
            <v>95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  <cell r="AF1769">
            <v>0</v>
          </cell>
          <cell r="AG1769">
            <v>0</v>
          </cell>
          <cell r="AH1769">
            <v>0</v>
          </cell>
          <cell r="AI1769">
            <v>0</v>
          </cell>
        </row>
        <row r="1770">
          <cell r="C1770" t="str">
            <v>1.366.3</v>
          </cell>
          <cell r="D1770" t="str">
            <v>Услуги Заказчика</v>
          </cell>
          <cell r="E1770" t="str">
            <v>051-1005422</v>
          </cell>
          <cell r="F1770" t="str">
            <v/>
          </cell>
          <cell r="G1770" t="str">
            <v/>
          </cell>
          <cell r="H1770" t="str">
            <v/>
          </cell>
          <cell r="I1770">
            <v>0</v>
          </cell>
          <cell r="J1770">
            <v>0</v>
          </cell>
          <cell r="K1770">
            <v>3.59</v>
          </cell>
          <cell r="L1770">
            <v>3.59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  <cell r="AF1770">
            <v>0</v>
          </cell>
          <cell r="AG1770">
            <v>0</v>
          </cell>
          <cell r="AH1770">
            <v>0</v>
          </cell>
          <cell r="AI1770">
            <v>0</v>
          </cell>
        </row>
        <row r="1771">
          <cell r="C1771" t="str">
            <v>1.366.4</v>
          </cell>
          <cell r="D1771" t="str">
            <v>Иные прочие</v>
          </cell>
          <cell r="E1771" t="str">
            <v>051-1005422</v>
          </cell>
          <cell r="F1771" t="str">
            <v/>
          </cell>
          <cell r="G1771" t="str">
            <v/>
          </cell>
          <cell r="H1771" t="str">
            <v/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98.59</v>
          </cell>
          <cell r="AA1771">
            <v>98.59</v>
          </cell>
          <cell r="AB1771">
            <v>59.15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</row>
        <row r="1772">
          <cell r="C1772" t="str">
            <v>1.367</v>
          </cell>
          <cell r="D1772" t="str">
            <v>Техническое перевооружение (или дооснащение) системы добычи и сбора продукции скважин с отделением и утилизацией жидкой фазы в филиале ООО "Газпром ПХГ" "Совхозное УПХГ"</v>
          </cell>
          <cell r="E1772" t="str">
            <v>051-1005425</v>
          </cell>
          <cell r="F1772" t="str">
            <v/>
          </cell>
          <cell r="G1772" t="str">
            <v/>
          </cell>
          <cell r="H1772" t="str">
            <v>ПХГ</v>
          </cell>
          <cell r="I1772">
            <v>0</v>
          </cell>
          <cell r="J1772">
            <v>0</v>
          </cell>
          <cell r="K1772">
            <v>320.10000000000002</v>
          </cell>
          <cell r="L1772">
            <v>320.10000000000002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1.13759159</v>
          </cell>
          <cell r="Y1772">
            <v>26.39984123</v>
          </cell>
          <cell r="Z1772">
            <v>296.49</v>
          </cell>
          <cell r="AA1772">
            <v>296.49</v>
          </cell>
          <cell r="AB1772">
            <v>192.06</v>
          </cell>
          <cell r="AC1772">
            <v>0</v>
          </cell>
          <cell r="AD1772">
            <v>159.40984123000001</v>
          </cell>
          <cell r="AE1772">
            <v>26.39984123</v>
          </cell>
          <cell r="AF1772">
            <v>0</v>
          </cell>
          <cell r="AG1772">
            <v>133.01</v>
          </cell>
          <cell r="AH1772">
            <v>0</v>
          </cell>
          <cell r="AI1772">
            <v>53.765672107</v>
          </cell>
        </row>
        <row r="1773">
          <cell r="C1773" t="str">
            <v>1.367.1</v>
          </cell>
          <cell r="D1773" t="str">
            <v>Прочие, всего</v>
          </cell>
          <cell r="E1773" t="str">
            <v>051-1005425</v>
          </cell>
          <cell r="F1773" t="str">
            <v/>
          </cell>
          <cell r="G1773" t="str">
            <v/>
          </cell>
          <cell r="H1773" t="str">
            <v/>
          </cell>
          <cell r="I1773">
            <v>0</v>
          </cell>
          <cell r="J1773">
            <v>0</v>
          </cell>
          <cell r="K1773">
            <v>320.10000000000002</v>
          </cell>
          <cell r="L1773">
            <v>320.10000000000002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1.13759159</v>
          </cell>
          <cell r="Y1773">
            <v>26.39984123</v>
          </cell>
          <cell r="Z1773">
            <v>296.49</v>
          </cell>
          <cell r="AA1773">
            <v>296.49</v>
          </cell>
          <cell r="AB1773">
            <v>192.06</v>
          </cell>
          <cell r="AC1773">
            <v>0</v>
          </cell>
          <cell r="AD1773">
            <v>159.40984123000001</v>
          </cell>
          <cell r="AE1773">
            <v>26.39984123</v>
          </cell>
          <cell r="AF1773">
            <v>0</v>
          </cell>
          <cell r="AG1773">
            <v>133.01</v>
          </cell>
          <cell r="AH1773">
            <v>0</v>
          </cell>
          <cell r="AI1773">
            <v>53.765672107</v>
          </cell>
        </row>
        <row r="1774">
          <cell r="C1774" t="str">
            <v>1.367.2</v>
          </cell>
          <cell r="D1774" t="str">
            <v>Проектные работы ПД/ПД, РД</v>
          </cell>
          <cell r="E1774" t="str">
            <v>051-1005425</v>
          </cell>
          <cell r="F1774" t="str">
            <v/>
          </cell>
          <cell r="G1774" t="str">
            <v/>
          </cell>
          <cell r="H1774" t="str">
            <v/>
          </cell>
          <cell r="I1774">
            <v>0</v>
          </cell>
          <cell r="J1774">
            <v>0</v>
          </cell>
          <cell r="K1774">
            <v>308.44</v>
          </cell>
          <cell r="L1774">
            <v>308.44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1.13759159</v>
          </cell>
          <cell r="Y1774">
            <v>24.240982679999998</v>
          </cell>
          <cell r="Z1774">
            <v>292.79000000000002</v>
          </cell>
          <cell r="AA1774">
            <v>292.79000000000002</v>
          </cell>
          <cell r="AB1774">
            <v>192.06</v>
          </cell>
          <cell r="AC1774">
            <v>0</v>
          </cell>
          <cell r="AD1774">
            <v>157.25098267999999</v>
          </cell>
          <cell r="AE1774">
            <v>24.240982679999998</v>
          </cell>
          <cell r="AF1774">
            <v>0</v>
          </cell>
          <cell r="AG1774">
            <v>133.01</v>
          </cell>
          <cell r="AH1774">
            <v>0</v>
          </cell>
          <cell r="AI1774">
            <v>53.707770988999997</v>
          </cell>
        </row>
        <row r="1775">
          <cell r="C1775" t="str">
            <v>1.367.3</v>
          </cell>
          <cell r="D1775" t="str">
            <v>Услуги Заказчика</v>
          </cell>
          <cell r="E1775" t="str">
            <v>051-1005425</v>
          </cell>
          <cell r="F1775" t="str">
            <v/>
          </cell>
          <cell r="G1775" t="str">
            <v/>
          </cell>
          <cell r="H1775" t="str">
            <v/>
          </cell>
          <cell r="I1775">
            <v>0</v>
          </cell>
          <cell r="J1775">
            <v>0</v>
          </cell>
          <cell r="K1775">
            <v>11.66</v>
          </cell>
          <cell r="L1775">
            <v>11.66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2.1588585500000002</v>
          </cell>
          <cell r="Z1775">
            <v>3.7</v>
          </cell>
          <cell r="AA1775">
            <v>3.7</v>
          </cell>
          <cell r="AB1775">
            <v>0</v>
          </cell>
          <cell r="AC1775">
            <v>0</v>
          </cell>
          <cell r="AD1775">
            <v>2.1588585500000002</v>
          </cell>
          <cell r="AE1775">
            <v>2.1588585500000002</v>
          </cell>
          <cell r="AF1775">
            <v>0</v>
          </cell>
          <cell r="AG1775">
            <v>0</v>
          </cell>
          <cell r="AH1775">
            <v>0</v>
          </cell>
          <cell r="AI1775">
            <v>58.347528378</v>
          </cell>
        </row>
        <row r="1776">
          <cell r="C1776" t="str">
            <v>1.368</v>
          </cell>
          <cell r="D1776" t="str">
            <v>Реконструкция КС "Похвистнево"</v>
          </cell>
          <cell r="E1776" t="str">
            <v>051-1005428</v>
          </cell>
          <cell r="F1776" t="str">
            <v/>
          </cell>
          <cell r="G1776" t="str">
            <v/>
          </cell>
          <cell r="H1776" t="str">
            <v>ПХГ</v>
          </cell>
          <cell r="I1776">
            <v>0</v>
          </cell>
          <cell r="J1776">
            <v>0</v>
          </cell>
          <cell r="K1776">
            <v>51.89</v>
          </cell>
          <cell r="L1776">
            <v>51.89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4.06646E-3</v>
          </cell>
          <cell r="Y1776">
            <v>4.9757950000000002E-2</v>
          </cell>
          <cell r="Z1776">
            <v>51.94</v>
          </cell>
          <cell r="AA1776">
            <v>51.94</v>
          </cell>
          <cell r="AB1776">
            <v>31.13</v>
          </cell>
          <cell r="AC1776">
            <v>0</v>
          </cell>
          <cell r="AD1776">
            <v>14.56975795</v>
          </cell>
          <cell r="AE1776">
            <v>4.9757950000000002E-2</v>
          </cell>
          <cell r="AF1776">
            <v>0</v>
          </cell>
          <cell r="AG1776">
            <v>14.52</v>
          </cell>
          <cell r="AH1776">
            <v>0</v>
          </cell>
          <cell r="AI1776">
            <v>28.051131979000001</v>
          </cell>
        </row>
        <row r="1777">
          <cell r="C1777" t="str">
            <v>1.368.1</v>
          </cell>
          <cell r="D1777" t="str">
            <v>Прочие, всего</v>
          </cell>
          <cell r="E1777" t="str">
            <v>051-1005428</v>
          </cell>
          <cell r="F1777" t="str">
            <v/>
          </cell>
          <cell r="G1777" t="str">
            <v/>
          </cell>
          <cell r="H1777" t="str">
            <v/>
          </cell>
          <cell r="I1777">
            <v>0</v>
          </cell>
          <cell r="J1777">
            <v>0</v>
          </cell>
          <cell r="K1777">
            <v>51.89</v>
          </cell>
          <cell r="L1777">
            <v>51.89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4.06646E-3</v>
          </cell>
          <cell r="Y1777">
            <v>4.9757950000000002E-2</v>
          </cell>
          <cell r="Z1777">
            <v>51.94</v>
          </cell>
          <cell r="AA1777">
            <v>51.94</v>
          </cell>
          <cell r="AB1777">
            <v>31.13</v>
          </cell>
          <cell r="AC1777">
            <v>0</v>
          </cell>
          <cell r="AD1777">
            <v>14.56975795</v>
          </cell>
          <cell r="AE1777">
            <v>4.9757950000000002E-2</v>
          </cell>
          <cell r="AF1777">
            <v>0</v>
          </cell>
          <cell r="AG1777">
            <v>14.52</v>
          </cell>
          <cell r="AH1777">
            <v>0</v>
          </cell>
          <cell r="AI1777">
            <v>28.051131979000001</v>
          </cell>
        </row>
        <row r="1778">
          <cell r="C1778" t="str">
            <v>1.368.2</v>
          </cell>
          <cell r="D1778" t="str">
            <v>Проектные работы ПД/ПД, РД</v>
          </cell>
          <cell r="E1778" t="str">
            <v>051-1005428</v>
          </cell>
          <cell r="F1778" t="str">
            <v/>
          </cell>
          <cell r="G1778" t="str">
            <v/>
          </cell>
          <cell r="H1778" t="str">
            <v/>
          </cell>
          <cell r="I1778">
            <v>0</v>
          </cell>
          <cell r="J1778">
            <v>0</v>
          </cell>
          <cell r="K1778">
            <v>50</v>
          </cell>
          <cell r="L1778">
            <v>50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4.06646E-3</v>
          </cell>
          <cell r="Y1778">
            <v>0</v>
          </cell>
          <cell r="Z1778">
            <v>50</v>
          </cell>
          <cell r="AA1778">
            <v>50</v>
          </cell>
          <cell r="AB1778">
            <v>31.13</v>
          </cell>
          <cell r="AC1778">
            <v>0</v>
          </cell>
          <cell r="AD1778">
            <v>14.52</v>
          </cell>
          <cell r="AE1778">
            <v>0</v>
          </cell>
          <cell r="AF1778">
            <v>0</v>
          </cell>
          <cell r="AG1778">
            <v>14.52</v>
          </cell>
          <cell r="AH1778">
            <v>0</v>
          </cell>
          <cell r="AI1778">
            <v>29.04</v>
          </cell>
        </row>
        <row r="1779">
          <cell r="C1779" t="str">
            <v>1.368.3</v>
          </cell>
          <cell r="D1779" t="str">
            <v>Услуги Заказчика</v>
          </cell>
          <cell r="E1779" t="str">
            <v>051-1005428</v>
          </cell>
          <cell r="F1779" t="str">
            <v/>
          </cell>
          <cell r="G1779" t="str">
            <v/>
          </cell>
          <cell r="H1779" t="str">
            <v/>
          </cell>
          <cell r="I1779">
            <v>0</v>
          </cell>
          <cell r="J1779">
            <v>0</v>
          </cell>
          <cell r="K1779">
            <v>1.89</v>
          </cell>
          <cell r="L1779">
            <v>1.89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4.9757950000000002E-2</v>
          </cell>
          <cell r="Z1779">
            <v>1.94</v>
          </cell>
          <cell r="AA1779">
            <v>1.94</v>
          </cell>
          <cell r="AB1779">
            <v>0</v>
          </cell>
          <cell r="AC1779">
            <v>0</v>
          </cell>
          <cell r="AD1779">
            <v>4.9757950000000002E-2</v>
          </cell>
          <cell r="AE1779">
            <v>4.9757950000000002E-2</v>
          </cell>
          <cell r="AF1779">
            <v>0</v>
          </cell>
          <cell r="AG1779">
            <v>0</v>
          </cell>
          <cell r="AH1779">
            <v>0</v>
          </cell>
          <cell r="AI1779">
            <v>2.5648427840000001</v>
          </cell>
        </row>
        <row r="1780">
          <cell r="C1780" t="str">
            <v>1.369</v>
          </cell>
          <cell r="D1780" t="str">
            <v>Оснащение ИТСО объектов ООО "Газпром добыча Уренгой"</v>
          </cell>
          <cell r="E1780" t="str">
            <v>051-1005429</v>
          </cell>
          <cell r="F1780" t="str">
            <v/>
          </cell>
          <cell r="G1780" t="str">
            <v/>
          </cell>
          <cell r="H1780" t="str">
            <v>Добыча газа</v>
          </cell>
          <cell r="I1780">
            <v>0</v>
          </cell>
          <cell r="J1780">
            <v>0</v>
          </cell>
          <cell r="K1780">
            <v>5.72</v>
          </cell>
          <cell r="L1780">
            <v>5.72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0.78829735000000001</v>
          </cell>
          <cell r="Z1780">
            <v>3.79</v>
          </cell>
          <cell r="AA1780">
            <v>3.79</v>
          </cell>
          <cell r="AB1780">
            <v>0</v>
          </cell>
          <cell r="AC1780">
            <v>0</v>
          </cell>
          <cell r="AD1780">
            <v>0.78829735000000001</v>
          </cell>
          <cell r="AE1780">
            <v>0.78829735000000001</v>
          </cell>
          <cell r="AF1780">
            <v>0</v>
          </cell>
          <cell r="AG1780">
            <v>0</v>
          </cell>
          <cell r="AH1780">
            <v>0</v>
          </cell>
          <cell r="AI1780">
            <v>20.799402375</v>
          </cell>
        </row>
        <row r="1781">
          <cell r="C1781" t="str">
            <v>1.369.1</v>
          </cell>
          <cell r="D1781" t="str">
            <v>Прочие, всего</v>
          </cell>
          <cell r="E1781" t="str">
            <v>051-1005429</v>
          </cell>
          <cell r="F1781" t="str">
            <v/>
          </cell>
          <cell r="G1781" t="str">
            <v/>
          </cell>
          <cell r="H1781" t="str">
            <v/>
          </cell>
          <cell r="I1781">
            <v>0</v>
          </cell>
          <cell r="J1781">
            <v>0</v>
          </cell>
          <cell r="K1781">
            <v>5.72</v>
          </cell>
          <cell r="L1781">
            <v>5.72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0.78829735000000001</v>
          </cell>
          <cell r="Z1781">
            <v>3.79</v>
          </cell>
          <cell r="AA1781">
            <v>3.79</v>
          </cell>
          <cell r="AB1781">
            <v>0</v>
          </cell>
          <cell r="AC1781">
            <v>0</v>
          </cell>
          <cell r="AD1781">
            <v>0.78829735000000001</v>
          </cell>
          <cell r="AE1781">
            <v>0.78829735000000001</v>
          </cell>
          <cell r="AF1781">
            <v>0</v>
          </cell>
          <cell r="AG1781">
            <v>0</v>
          </cell>
          <cell r="AH1781">
            <v>0</v>
          </cell>
          <cell r="AI1781">
            <v>20.799402375</v>
          </cell>
        </row>
        <row r="1782">
          <cell r="C1782" t="str">
            <v>1.369.2</v>
          </cell>
          <cell r="D1782" t="str">
            <v>Проектные работы ПД/ПД, РД</v>
          </cell>
          <cell r="E1782" t="str">
            <v>051-1005429</v>
          </cell>
          <cell r="F1782" t="str">
            <v/>
          </cell>
          <cell r="G1782" t="str">
            <v/>
          </cell>
          <cell r="H1782" t="str">
            <v/>
          </cell>
          <cell r="I1782">
            <v>0</v>
          </cell>
          <cell r="J1782">
            <v>0</v>
          </cell>
          <cell r="K1782">
            <v>5.51</v>
          </cell>
          <cell r="L1782">
            <v>5.51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0.56982359999999999</v>
          </cell>
          <cell r="Z1782">
            <v>3.46</v>
          </cell>
          <cell r="AA1782">
            <v>3.46</v>
          </cell>
          <cell r="AB1782">
            <v>0</v>
          </cell>
          <cell r="AC1782">
            <v>0</v>
          </cell>
          <cell r="AD1782">
            <v>0.56982359999999999</v>
          </cell>
          <cell r="AE1782">
            <v>0.56982359999999999</v>
          </cell>
          <cell r="AF1782">
            <v>0</v>
          </cell>
          <cell r="AG1782">
            <v>0</v>
          </cell>
          <cell r="AH1782">
            <v>0</v>
          </cell>
          <cell r="AI1782">
            <v>16.468890172999998</v>
          </cell>
        </row>
        <row r="1783">
          <cell r="C1783" t="str">
            <v>1.369.3</v>
          </cell>
          <cell r="D1783" t="str">
            <v>Услуги Заказчика</v>
          </cell>
          <cell r="E1783" t="str">
            <v>051-1005429</v>
          </cell>
          <cell r="F1783" t="str">
            <v/>
          </cell>
          <cell r="G1783" t="str">
            <v/>
          </cell>
          <cell r="H1783" t="str">
            <v/>
          </cell>
          <cell r="I1783">
            <v>0</v>
          </cell>
          <cell r="J1783">
            <v>0</v>
          </cell>
          <cell r="K1783">
            <v>0.21</v>
          </cell>
          <cell r="L1783">
            <v>0.21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0.21847374999999999</v>
          </cell>
          <cell r="Z1783">
            <v>0.33</v>
          </cell>
          <cell r="AA1783">
            <v>0.33</v>
          </cell>
          <cell r="AB1783">
            <v>0</v>
          </cell>
          <cell r="AC1783">
            <v>0</v>
          </cell>
          <cell r="AD1783">
            <v>0.21847374999999999</v>
          </cell>
          <cell r="AE1783">
            <v>0.21847374999999999</v>
          </cell>
          <cell r="AF1783">
            <v>0</v>
          </cell>
          <cell r="AG1783">
            <v>0</v>
          </cell>
          <cell r="AH1783">
            <v>0</v>
          </cell>
          <cell r="AI1783">
            <v>66.204166666999996</v>
          </cell>
        </row>
        <row r="1784">
          <cell r="C1784" t="str">
            <v>1.370</v>
          </cell>
          <cell r="D1784" t="str">
            <v>Оснащение ИТСО объектов ООО "Газпром добыча Ямбург"</v>
          </cell>
          <cell r="E1784" t="str">
            <v>051-1005430</v>
          </cell>
          <cell r="F1784" t="str">
            <v/>
          </cell>
          <cell r="G1784" t="str">
            <v/>
          </cell>
          <cell r="H1784" t="str">
            <v>Добыча газа</v>
          </cell>
          <cell r="I1784">
            <v>0</v>
          </cell>
          <cell r="J1784">
            <v>0</v>
          </cell>
          <cell r="K1784">
            <v>8.6</v>
          </cell>
          <cell r="L1784">
            <v>8.6</v>
          </cell>
          <cell r="M1784">
            <v>0.98632560000000002</v>
          </cell>
          <cell r="N1784">
            <v>11.468902326</v>
          </cell>
          <cell r="O1784">
            <v>11.468902326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1.14306047</v>
          </cell>
          <cell r="Z1784">
            <v>6.53</v>
          </cell>
          <cell r="AA1784">
            <v>6.53</v>
          </cell>
          <cell r="AB1784">
            <v>0</v>
          </cell>
          <cell r="AC1784">
            <v>0</v>
          </cell>
          <cell r="AD1784">
            <v>1.14306047</v>
          </cell>
          <cell r="AE1784">
            <v>1.14306047</v>
          </cell>
          <cell r="AF1784">
            <v>0</v>
          </cell>
          <cell r="AG1784">
            <v>0</v>
          </cell>
          <cell r="AH1784">
            <v>0</v>
          </cell>
          <cell r="AI1784">
            <v>17.504754517999999</v>
          </cell>
        </row>
        <row r="1785">
          <cell r="C1785" t="str">
            <v>1.370.1</v>
          </cell>
          <cell r="D1785" t="str">
            <v>Прочие, всего</v>
          </cell>
          <cell r="E1785" t="str">
            <v>051-1005430</v>
          </cell>
          <cell r="F1785" t="str">
            <v/>
          </cell>
          <cell r="G1785" t="str">
            <v/>
          </cell>
          <cell r="H1785" t="str">
            <v/>
          </cell>
          <cell r="I1785">
            <v>0</v>
          </cell>
          <cell r="J1785">
            <v>0</v>
          </cell>
          <cell r="K1785">
            <v>8.6</v>
          </cell>
          <cell r="L1785">
            <v>8.6</v>
          </cell>
          <cell r="M1785">
            <v>0.98632560000000002</v>
          </cell>
          <cell r="N1785">
            <v>11.468902326</v>
          </cell>
          <cell r="O1785">
            <v>11.468902326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1.14306047</v>
          </cell>
          <cell r="Z1785">
            <v>6.53</v>
          </cell>
          <cell r="AA1785">
            <v>6.53</v>
          </cell>
          <cell r="AB1785">
            <v>0</v>
          </cell>
          <cell r="AC1785">
            <v>0</v>
          </cell>
          <cell r="AD1785">
            <v>1.14306047</v>
          </cell>
          <cell r="AE1785">
            <v>1.14306047</v>
          </cell>
          <cell r="AF1785">
            <v>0</v>
          </cell>
          <cell r="AG1785">
            <v>0</v>
          </cell>
          <cell r="AH1785">
            <v>0</v>
          </cell>
          <cell r="AI1785">
            <v>17.504754517999999</v>
          </cell>
        </row>
        <row r="1786">
          <cell r="C1786" t="str">
            <v>1.370.2</v>
          </cell>
          <cell r="D1786" t="str">
            <v>Проектные работы ПД/ПД, РД</v>
          </cell>
          <cell r="E1786" t="str">
            <v>051-1005430</v>
          </cell>
          <cell r="F1786" t="str">
            <v/>
          </cell>
          <cell r="G1786" t="str">
            <v/>
          </cell>
          <cell r="H1786" t="str">
            <v/>
          </cell>
          <cell r="I1786">
            <v>0</v>
          </cell>
          <cell r="J1786">
            <v>0</v>
          </cell>
          <cell r="K1786">
            <v>8.2899999999999991</v>
          </cell>
          <cell r="L1786">
            <v>8.2899999999999991</v>
          </cell>
          <cell r="M1786">
            <v>0.98632560000000002</v>
          </cell>
          <cell r="N1786">
            <v>11.897775633</v>
          </cell>
          <cell r="O1786">
            <v>11.897775633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0.84183600000000003</v>
          </cell>
          <cell r="Z1786">
            <v>6.03</v>
          </cell>
          <cell r="AA1786">
            <v>6.03</v>
          </cell>
          <cell r="AB1786">
            <v>0</v>
          </cell>
          <cell r="AC1786">
            <v>0</v>
          </cell>
          <cell r="AD1786">
            <v>0.84183600000000003</v>
          </cell>
          <cell r="AE1786">
            <v>0.84183600000000003</v>
          </cell>
          <cell r="AF1786">
            <v>0</v>
          </cell>
          <cell r="AG1786">
            <v>0</v>
          </cell>
          <cell r="AH1786">
            <v>0</v>
          </cell>
          <cell r="AI1786">
            <v>13.96079602</v>
          </cell>
        </row>
        <row r="1787">
          <cell r="C1787" t="str">
            <v>1.370.3</v>
          </cell>
          <cell r="D1787" t="str">
            <v>Услуги Заказчика</v>
          </cell>
          <cell r="E1787" t="str">
            <v>051-1005430</v>
          </cell>
          <cell r="F1787" t="str">
            <v/>
          </cell>
          <cell r="G1787" t="str">
            <v/>
          </cell>
          <cell r="H1787" t="str">
            <v/>
          </cell>
          <cell r="I1787">
            <v>0</v>
          </cell>
          <cell r="J1787">
            <v>0</v>
          </cell>
          <cell r="K1787">
            <v>0.31</v>
          </cell>
          <cell r="L1787">
            <v>0.31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0.30122447000000002</v>
          </cell>
          <cell r="Z1787">
            <v>0.5</v>
          </cell>
          <cell r="AA1787">
            <v>0.5</v>
          </cell>
          <cell r="AB1787">
            <v>0</v>
          </cell>
          <cell r="AC1787">
            <v>0</v>
          </cell>
          <cell r="AD1787">
            <v>0.30122447000000002</v>
          </cell>
          <cell r="AE1787">
            <v>0.30122447000000002</v>
          </cell>
          <cell r="AF1787">
            <v>0</v>
          </cell>
          <cell r="AG1787">
            <v>0</v>
          </cell>
          <cell r="AH1787">
            <v>0</v>
          </cell>
          <cell r="AI1787">
            <v>60.244894000000002</v>
          </cell>
        </row>
        <row r="1788">
          <cell r="C1788" t="str">
            <v>1.371</v>
          </cell>
          <cell r="D1788" t="str">
            <v>Оснащение ИТСО ГРС Шоссейная-2 Колпинского ЛПУ МГ</v>
          </cell>
          <cell r="E1788" t="str">
            <v>051-1005431</v>
          </cell>
          <cell r="F1788" t="str">
            <v/>
          </cell>
          <cell r="G1788" t="str">
            <v/>
          </cell>
          <cell r="H1788" t="str">
            <v>Транспорт газа</v>
          </cell>
          <cell r="I1788">
            <v>0</v>
          </cell>
          <cell r="J1788">
            <v>0</v>
          </cell>
          <cell r="K1788">
            <v>0.84</v>
          </cell>
          <cell r="L1788">
            <v>0.84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  <cell r="AE1788">
            <v>0</v>
          </cell>
          <cell r="AF1788">
            <v>0</v>
          </cell>
          <cell r="AG1788">
            <v>0</v>
          </cell>
          <cell r="AH1788">
            <v>0</v>
          </cell>
          <cell r="AI1788">
            <v>0</v>
          </cell>
        </row>
        <row r="1789">
          <cell r="C1789" t="str">
            <v>1.371.1</v>
          </cell>
          <cell r="D1789" t="str">
            <v>Прочие, всего</v>
          </cell>
          <cell r="E1789" t="str">
            <v>051-1005431</v>
          </cell>
          <cell r="F1789" t="str">
            <v/>
          </cell>
          <cell r="G1789" t="str">
            <v/>
          </cell>
          <cell r="H1789" t="str">
            <v/>
          </cell>
          <cell r="I1789">
            <v>0</v>
          </cell>
          <cell r="J1789">
            <v>0</v>
          </cell>
          <cell r="K1789">
            <v>0.84</v>
          </cell>
          <cell r="L1789">
            <v>0.84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  <cell r="AE1789">
            <v>0</v>
          </cell>
          <cell r="AF1789">
            <v>0</v>
          </cell>
          <cell r="AG1789">
            <v>0</v>
          </cell>
          <cell r="AH1789">
            <v>0</v>
          </cell>
          <cell r="AI1789">
            <v>0</v>
          </cell>
        </row>
        <row r="1790">
          <cell r="C1790" t="str">
            <v>1.371.2</v>
          </cell>
          <cell r="D1790" t="str">
            <v>Проектные работы ПД/ПД, РД</v>
          </cell>
          <cell r="E1790" t="str">
            <v>051-1005431</v>
          </cell>
          <cell r="F1790" t="str">
            <v/>
          </cell>
          <cell r="G1790" t="str">
            <v/>
          </cell>
          <cell r="H1790" t="str">
            <v/>
          </cell>
          <cell r="I1790">
            <v>0</v>
          </cell>
          <cell r="J1790">
            <v>0</v>
          </cell>
          <cell r="K1790">
            <v>0.81</v>
          </cell>
          <cell r="L1790">
            <v>0.81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0</v>
          </cell>
          <cell r="AB1790">
            <v>0</v>
          </cell>
          <cell r="AC1790">
            <v>0</v>
          </cell>
          <cell r="AD1790">
            <v>0</v>
          </cell>
          <cell r="AE1790">
            <v>0</v>
          </cell>
          <cell r="AF1790">
            <v>0</v>
          </cell>
          <cell r="AG1790">
            <v>0</v>
          </cell>
          <cell r="AH1790">
            <v>0</v>
          </cell>
          <cell r="AI1790">
            <v>0</v>
          </cell>
        </row>
        <row r="1791">
          <cell r="C1791" t="str">
            <v>1.371.3</v>
          </cell>
          <cell r="D1791" t="str">
            <v>Услуги Заказчика</v>
          </cell>
          <cell r="E1791" t="str">
            <v>051-1005431</v>
          </cell>
          <cell r="F1791" t="str">
            <v/>
          </cell>
          <cell r="G1791" t="str">
            <v/>
          </cell>
          <cell r="H1791" t="str">
            <v/>
          </cell>
          <cell r="I1791">
            <v>0</v>
          </cell>
          <cell r="J1791">
            <v>0</v>
          </cell>
          <cell r="K1791">
            <v>0.03</v>
          </cell>
          <cell r="L1791">
            <v>0.03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0</v>
          </cell>
          <cell r="AD1791">
            <v>0</v>
          </cell>
          <cell r="AE1791">
            <v>0</v>
          </cell>
          <cell r="AF1791">
            <v>0</v>
          </cell>
          <cell r="AG1791">
            <v>0</v>
          </cell>
          <cell r="AH1791">
            <v>0</v>
          </cell>
          <cell r="AI1791">
            <v>0</v>
          </cell>
        </row>
        <row r="1792">
          <cell r="C1792" t="str">
            <v>1.372</v>
          </cell>
          <cell r="D1792" t="str">
            <v>Оснащение ИТСО КС Воркутинского ЛПУ МГ</v>
          </cell>
          <cell r="E1792" t="str">
            <v>051-1005432</v>
          </cell>
          <cell r="F1792" t="str">
            <v/>
          </cell>
          <cell r="G1792" t="str">
            <v/>
          </cell>
          <cell r="H1792" t="str">
            <v>Транспорт газа</v>
          </cell>
          <cell r="I1792">
            <v>0</v>
          </cell>
          <cell r="J1792">
            <v>0</v>
          </cell>
          <cell r="K1792">
            <v>68.44</v>
          </cell>
          <cell r="L1792">
            <v>68.44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0</v>
          </cell>
          <cell r="AC1792">
            <v>0</v>
          </cell>
          <cell r="AD1792">
            <v>0</v>
          </cell>
          <cell r="AE1792">
            <v>0</v>
          </cell>
          <cell r="AF1792">
            <v>0</v>
          </cell>
          <cell r="AG1792">
            <v>0</v>
          </cell>
          <cell r="AH1792">
            <v>0</v>
          </cell>
          <cell r="AI1792">
            <v>0</v>
          </cell>
        </row>
        <row r="1793">
          <cell r="C1793" t="str">
            <v>1.372.1</v>
          </cell>
          <cell r="D1793" t="str">
            <v>Прочие, всего</v>
          </cell>
          <cell r="E1793" t="str">
            <v>051-1005432</v>
          </cell>
          <cell r="F1793" t="str">
            <v/>
          </cell>
          <cell r="G1793" t="str">
            <v/>
          </cell>
          <cell r="H1793" t="str">
            <v/>
          </cell>
          <cell r="I1793">
            <v>0</v>
          </cell>
          <cell r="J1793">
            <v>0</v>
          </cell>
          <cell r="K1793">
            <v>68.44</v>
          </cell>
          <cell r="L1793">
            <v>68.44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0</v>
          </cell>
          <cell r="AD1793">
            <v>0</v>
          </cell>
          <cell r="AE1793">
            <v>0</v>
          </cell>
          <cell r="AF1793">
            <v>0</v>
          </cell>
          <cell r="AG1793">
            <v>0</v>
          </cell>
          <cell r="AH1793">
            <v>0</v>
          </cell>
          <cell r="AI1793">
            <v>0</v>
          </cell>
        </row>
        <row r="1794">
          <cell r="C1794" t="str">
            <v>1.372.2</v>
          </cell>
          <cell r="D1794" t="str">
            <v>Проектные работы ПД/ПД, РД</v>
          </cell>
          <cell r="E1794" t="str">
            <v>051-1005432</v>
          </cell>
          <cell r="F1794" t="str">
            <v/>
          </cell>
          <cell r="G1794" t="str">
            <v/>
          </cell>
          <cell r="H1794" t="str">
            <v/>
          </cell>
          <cell r="I1794">
            <v>0</v>
          </cell>
          <cell r="J1794">
            <v>0</v>
          </cell>
          <cell r="K1794">
            <v>65.95</v>
          </cell>
          <cell r="L1794">
            <v>65.95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  <cell r="AE1794">
            <v>0</v>
          </cell>
          <cell r="AF1794">
            <v>0</v>
          </cell>
          <cell r="AG1794">
            <v>0</v>
          </cell>
          <cell r="AH1794">
            <v>0</v>
          </cell>
          <cell r="AI1794">
            <v>0</v>
          </cell>
        </row>
        <row r="1795">
          <cell r="C1795" t="str">
            <v>1.372.3</v>
          </cell>
          <cell r="D1795" t="str">
            <v>Услуги Заказчика</v>
          </cell>
          <cell r="E1795" t="str">
            <v>051-1005432</v>
          </cell>
          <cell r="F1795" t="str">
            <v/>
          </cell>
          <cell r="G1795" t="str">
            <v/>
          </cell>
          <cell r="H1795" t="str">
            <v/>
          </cell>
          <cell r="I1795">
            <v>0</v>
          </cell>
          <cell r="J1795">
            <v>0</v>
          </cell>
          <cell r="K1795">
            <v>2.4900000000000002</v>
          </cell>
          <cell r="L1795">
            <v>2.4900000000000002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0</v>
          </cell>
          <cell r="AD1795">
            <v>0</v>
          </cell>
          <cell r="AE1795">
            <v>0</v>
          </cell>
          <cell r="AF1795">
            <v>0</v>
          </cell>
          <cell r="AG1795">
            <v>0</v>
          </cell>
          <cell r="AH1795">
            <v>0</v>
          </cell>
          <cell r="AI1795">
            <v>0</v>
          </cell>
        </row>
        <row r="1796">
          <cell r="C1796" t="str">
            <v>1.373</v>
          </cell>
          <cell r="D1796" t="str">
            <v>Оснащение ИТСО КС Сосногорского ЛПУ МГ</v>
          </cell>
          <cell r="E1796" t="str">
            <v>051-1005433</v>
          </cell>
          <cell r="F1796" t="str">
            <v/>
          </cell>
          <cell r="G1796" t="str">
            <v/>
          </cell>
          <cell r="H1796" t="str">
            <v>Транспорт газа</v>
          </cell>
          <cell r="I1796">
            <v>0</v>
          </cell>
          <cell r="J1796">
            <v>0</v>
          </cell>
          <cell r="K1796">
            <v>25.01</v>
          </cell>
          <cell r="L1796">
            <v>25.01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0</v>
          </cell>
          <cell r="AD1796">
            <v>0</v>
          </cell>
          <cell r="AE1796">
            <v>0</v>
          </cell>
          <cell r="AF1796">
            <v>0</v>
          </cell>
          <cell r="AG1796">
            <v>0</v>
          </cell>
          <cell r="AH1796">
            <v>0</v>
          </cell>
          <cell r="AI1796">
            <v>0</v>
          </cell>
        </row>
        <row r="1797">
          <cell r="C1797" t="str">
            <v>1.373.1</v>
          </cell>
          <cell r="D1797" t="str">
            <v>Прочие, всего</v>
          </cell>
          <cell r="E1797" t="str">
            <v>051-1005433</v>
          </cell>
          <cell r="F1797" t="str">
            <v/>
          </cell>
          <cell r="G1797" t="str">
            <v/>
          </cell>
          <cell r="H1797" t="str">
            <v/>
          </cell>
          <cell r="I1797">
            <v>0</v>
          </cell>
          <cell r="J1797">
            <v>0</v>
          </cell>
          <cell r="K1797">
            <v>25.01</v>
          </cell>
          <cell r="L1797">
            <v>25.01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0</v>
          </cell>
          <cell r="AD1797">
            <v>0</v>
          </cell>
          <cell r="AE1797">
            <v>0</v>
          </cell>
          <cell r="AF1797">
            <v>0</v>
          </cell>
          <cell r="AG1797">
            <v>0</v>
          </cell>
          <cell r="AH1797">
            <v>0</v>
          </cell>
          <cell r="AI1797">
            <v>0</v>
          </cell>
        </row>
        <row r="1798">
          <cell r="C1798" t="str">
            <v>1.373.2</v>
          </cell>
          <cell r="D1798" t="str">
            <v>Проектные работы ПД/ПД, РД</v>
          </cell>
          <cell r="E1798" t="str">
            <v>051-1005433</v>
          </cell>
          <cell r="F1798" t="str">
            <v/>
          </cell>
          <cell r="G1798" t="str">
            <v/>
          </cell>
          <cell r="H1798" t="str">
            <v/>
          </cell>
          <cell r="I1798">
            <v>0</v>
          </cell>
          <cell r="J1798">
            <v>0</v>
          </cell>
          <cell r="K1798">
            <v>24.1</v>
          </cell>
          <cell r="L1798">
            <v>24.1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0</v>
          </cell>
          <cell r="AD1798">
            <v>0</v>
          </cell>
          <cell r="AE1798">
            <v>0</v>
          </cell>
          <cell r="AF1798">
            <v>0</v>
          </cell>
          <cell r="AG1798">
            <v>0</v>
          </cell>
          <cell r="AH1798">
            <v>0</v>
          </cell>
          <cell r="AI1798">
            <v>0</v>
          </cell>
        </row>
        <row r="1799">
          <cell r="C1799" t="str">
            <v>1.373.3</v>
          </cell>
          <cell r="D1799" t="str">
            <v>Услуги Заказчика</v>
          </cell>
          <cell r="E1799" t="str">
            <v>051-1005433</v>
          </cell>
          <cell r="F1799" t="str">
            <v/>
          </cell>
          <cell r="G1799" t="str">
            <v/>
          </cell>
          <cell r="H1799" t="str">
            <v/>
          </cell>
          <cell r="I1799">
            <v>0</v>
          </cell>
          <cell r="J1799">
            <v>0</v>
          </cell>
          <cell r="K1799">
            <v>0.91</v>
          </cell>
          <cell r="L1799">
            <v>0.91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0</v>
          </cell>
          <cell r="AD1799">
            <v>0</v>
          </cell>
          <cell r="AE1799">
            <v>0</v>
          </cell>
          <cell r="AF1799">
            <v>0</v>
          </cell>
          <cell r="AG1799">
            <v>0</v>
          </cell>
          <cell r="AH1799">
            <v>0</v>
          </cell>
          <cell r="AI1799">
            <v>0</v>
          </cell>
        </row>
        <row r="1800">
          <cell r="C1800" t="str">
            <v>1.374</v>
          </cell>
          <cell r="D1800" t="str">
            <v>Оснащение ИТСО КС Новосиндорская Синдорского ЛПУ МГ</v>
          </cell>
          <cell r="E1800" t="str">
            <v>051-1005434</v>
          </cell>
          <cell r="F1800" t="str">
            <v/>
          </cell>
          <cell r="G1800" t="str">
            <v/>
          </cell>
          <cell r="H1800" t="str">
            <v>Транспорт газа</v>
          </cell>
          <cell r="I1800">
            <v>0</v>
          </cell>
          <cell r="J1800">
            <v>0</v>
          </cell>
          <cell r="K1800">
            <v>9.65</v>
          </cell>
          <cell r="L1800">
            <v>9.65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0</v>
          </cell>
          <cell r="AC1800">
            <v>0</v>
          </cell>
          <cell r="AD1800">
            <v>0</v>
          </cell>
          <cell r="AE1800">
            <v>0</v>
          </cell>
          <cell r="AF1800">
            <v>0</v>
          </cell>
          <cell r="AG1800">
            <v>0</v>
          </cell>
          <cell r="AH1800">
            <v>0</v>
          </cell>
          <cell r="AI1800">
            <v>0</v>
          </cell>
        </row>
        <row r="1801">
          <cell r="C1801" t="str">
            <v>1.374.1</v>
          </cell>
          <cell r="D1801" t="str">
            <v>Прочие, всего</v>
          </cell>
          <cell r="E1801" t="str">
            <v>051-1005434</v>
          </cell>
          <cell r="F1801" t="str">
            <v/>
          </cell>
          <cell r="G1801" t="str">
            <v/>
          </cell>
          <cell r="H1801" t="str">
            <v/>
          </cell>
          <cell r="I1801">
            <v>0</v>
          </cell>
          <cell r="J1801">
            <v>0</v>
          </cell>
          <cell r="K1801">
            <v>9.65</v>
          </cell>
          <cell r="L1801">
            <v>9.65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0</v>
          </cell>
          <cell r="AC1801">
            <v>0</v>
          </cell>
          <cell r="AD1801">
            <v>0</v>
          </cell>
          <cell r="AE1801">
            <v>0</v>
          </cell>
          <cell r="AF1801">
            <v>0</v>
          </cell>
          <cell r="AG1801">
            <v>0</v>
          </cell>
          <cell r="AH1801">
            <v>0</v>
          </cell>
          <cell r="AI1801">
            <v>0</v>
          </cell>
        </row>
        <row r="1802">
          <cell r="C1802" t="str">
            <v>1.374.2</v>
          </cell>
          <cell r="D1802" t="str">
            <v>Проектные работы ПД/ПД, РД</v>
          </cell>
          <cell r="E1802" t="str">
            <v>051-1005434</v>
          </cell>
          <cell r="F1802" t="str">
            <v/>
          </cell>
          <cell r="G1802" t="str">
            <v/>
          </cell>
          <cell r="H1802" t="str">
            <v/>
          </cell>
          <cell r="I1802">
            <v>0</v>
          </cell>
          <cell r="J1802">
            <v>0</v>
          </cell>
          <cell r="K1802">
            <v>9.3000000000000007</v>
          </cell>
          <cell r="L1802">
            <v>9.3000000000000007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0</v>
          </cell>
          <cell r="AB1802">
            <v>0</v>
          </cell>
          <cell r="AC1802">
            <v>0</v>
          </cell>
          <cell r="AD1802">
            <v>0</v>
          </cell>
          <cell r="AE1802">
            <v>0</v>
          </cell>
          <cell r="AF1802">
            <v>0</v>
          </cell>
          <cell r="AG1802">
            <v>0</v>
          </cell>
          <cell r="AH1802">
            <v>0</v>
          </cell>
          <cell r="AI1802">
            <v>0</v>
          </cell>
        </row>
        <row r="1803">
          <cell r="C1803" t="str">
            <v>1.374.3</v>
          </cell>
          <cell r="D1803" t="str">
            <v>Услуги Заказчика</v>
          </cell>
          <cell r="E1803" t="str">
            <v>051-1005434</v>
          </cell>
          <cell r="F1803" t="str">
            <v/>
          </cell>
          <cell r="G1803" t="str">
            <v/>
          </cell>
          <cell r="H1803" t="str">
            <v/>
          </cell>
          <cell r="I1803">
            <v>0</v>
          </cell>
          <cell r="J1803">
            <v>0</v>
          </cell>
          <cell r="K1803">
            <v>0.35</v>
          </cell>
          <cell r="L1803">
            <v>0.35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0</v>
          </cell>
          <cell r="AD1803">
            <v>0</v>
          </cell>
          <cell r="AE1803">
            <v>0</v>
          </cell>
          <cell r="AF1803">
            <v>0</v>
          </cell>
          <cell r="AG1803">
            <v>0</v>
          </cell>
          <cell r="AH1803">
            <v>0</v>
          </cell>
          <cell r="AI1803">
            <v>0</v>
          </cell>
        </row>
        <row r="1804">
          <cell r="C1804" t="str">
            <v>1.375</v>
          </cell>
          <cell r="D1804" t="str">
            <v>Оснащение ИТСО КС Новомикуньская Микуньского ЛПУ МГ</v>
          </cell>
          <cell r="E1804" t="str">
            <v>051-1005435</v>
          </cell>
          <cell r="F1804" t="str">
            <v/>
          </cell>
          <cell r="G1804" t="str">
            <v/>
          </cell>
          <cell r="H1804" t="str">
            <v>Транспорт газа</v>
          </cell>
          <cell r="I1804">
            <v>0</v>
          </cell>
          <cell r="J1804">
            <v>0</v>
          </cell>
          <cell r="K1804">
            <v>7.35</v>
          </cell>
          <cell r="L1804">
            <v>7.35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0</v>
          </cell>
          <cell r="AD1804">
            <v>0</v>
          </cell>
          <cell r="AE1804">
            <v>0</v>
          </cell>
          <cell r="AF1804">
            <v>0</v>
          </cell>
          <cell r="AG1804">
            <v>0</v>
          </cell>
          <cell r="AH1804">
            <v>0</v>
          </cell>
          <cell r="AI1804">
            <v>0</v>
          </cell>
        </row>
        <row r="1805">
          <cell r="C1805" t="str">
            <v>1.375.1</v>
          </cell>
          <cell r="D1805" t="str">
            <v>Прочие, всего</v>
          </cell>
          <cell r="E1805" t="str">
            <v>051-1005435</v>
          </cell>
          <cell r="F1805" t="str">
            <v/>
          </cell>
          <cell r="G1805" t="str">
            <v/>
          </cell>
          <cell r="H1805" t="str">
            <v/>
          </cell>
          <cell r="I1805">
            <v>0</v>
          </cell>
          <cell r="J1805">
            <v>0</v>
          </cell>
          <cell r="K1805">
            <v>7.35</v>
          </cell>
          <cell r="L1805">
            <v>7.35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0</v>
          </cell>
          <cell r="AD1805">
            <v>0</v>
          </cell>
          <cell r="AE1805">
            <v>0</v>
          </cell>
          <cell r="AF1805">
            <v>0</v>
          </cell>
          <cell r="AG1805">
            <v>0</v>
          </cell>
          <cell r="AH1805">
            <v>0</v>
          </cell>
          <cell r="AI1805">
            <v>0</v>
          </cell>
        </row>
        <row r="1806">
          <cell r="C1806" t="str">
            <v>1.375.2</v>
          </cell>
          <cell r="D1806" t="str">
            <v>Проектные работы ПД/ПД, РД</v>
          </cell>
          <cell r="E1806" t="str">
            <v>051-1005435</v>
          </cell>
          <cell r="F1806" t="str">
            <v/>
          </cell>
          <cell r="G1806" t="str">
            <v/>
          </cell>
          <cell r="H1806" t="str">
            <v/>
          </cell>
          <cell r="I1806">
            <v>0</v>
          </cell>
          <cell r="J1806">
            <v>0</v>
          </cell>
          <cell r="K1806">
            <v>7.08</v>
          </cell>
          <cell r="L1806">
            <v>7.08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0</v>
          </cell>
          <cell r="AD1806">
            <v>0</v>
          </cell>
          <cell r="AE1806">
            <v>0</v>
          </cell>
          <cell r="AF1806">
            <v>0</v>
          </cell>
          <cell r="AG1806">
            <v>0</v>
          </cell>
          <cell r="AH1806">
            <v>0</v>
          </cell>
          <cell r="AI1806">
            <v>0</v>
          </cell>
        </row>
        <row r="1807">
          <cell r="C1807" t="str">
            <v>1.375.3</v>
          </cell>
          <cell r="D1807" t="str">
            <v>Услуги Заказчика</v>
          </cell>
          <cell r="E1807" t="str">
            <v>051-1005435</v>
          </cell>
          <cell r="F1807" t="str">
            <v/>
          </cell>
          <cell r="G1807" t="str">
            <v/>
          </cell>
          <cell r="H1807" t="str">
            <v/>
          </cell>
          <cell r="I1807">
            <v>0</v>
          </cell>
          <cell r="J1807">
            <v>0</v>
          </cell>
          <cell r="K1807">
            <v>0.27</v>
          </cell>
          <cell r="L1807">
            <v>0.27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0</v>
          </cell>
          <cell r="AD1807">
            <v>0</v>
          </cell>
          <cell r="AE1807">
            <v>0</v>
          </cell>
          <cell r="AF1807">
            <v>0</v>
          </cell>
          <cell r="AG1807">
            <v>0</v>
          </cell>
          <cell r="AH1807">
            <v>0</v>
          </cell>
          <cell r="AI1807">
            <v>0</v>
          </cell>
        </row>
        <row r="1808">
          <cell r="C1808" t="str">
            <v>1.376</v>
          </cell>
          <cell r="D1808" t="str">
            <v>Оснащение ИТСО КС Новоурдомская Урдомского ЛПУ МГ</v>
          </cell>
          <cell r="E1808" t="str">
            <v>051-1005436</v>
          </cell>
          <cell r="F1808" t="str">
            <v/>
          </cell>
          <cell r="G1808" t="str">
            <v/>
          </cell>
          <cell r="H1808" t="str">
            <v>Транспорт газа</v>
          </cell>
          <cell r="I1808">
            <v>0</v>
          </cell>
          <cell r="J1808">
            <v>0</v>
          </cell>
          <cell r="K1808">
            <v>5.37</v>
          </cell>
          <cell r="L1808">
            <v>5.37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B1808">
            <v>0</v>
          </cell>
          <cell r="AC1808">
            <v>0</v>
          </cell>
          <cell r="AD1808">
            <v>0</v>
          </cell>
          <cell r="AE1808">
            <v>0</v>
          </cell>
          <cell r="AF1808">
            <v>0</v>
          </cell>
          <cell r="AG1808">
            <v>0</v>
          </cell>
          <cell r="AH1808">
            <v>0</v>
          </cell>
          <cell r="AI1808">
            <v>0</v>
          </cell>
        </row>
        <row r="1809">
          <cell r="C1809" t="str">
            <v>1.376.1</v>
          </cell>
          <cell r="D1809" t="str">
            <v>Прочие, всего</v>
          </cell>
          <cell r="E1809" t="str">
            <v>051-1005436</v>
          </cell>
          <cell r="F1809" t="str">
            <v/>
          </cell>
          <cell r="G1809" t="str">
            <v/>
          </cell>
          <cell r="H1809" t="str">
            <v/>
          </cell>
          <cell r="I1809">
            <v>0</v>
          </cell>
          <cell r="J1809">
            <v>0</v>
          </cell>
          <cell r="K1809">
            <v>5.37</v>
          </cell>
          <cell r="L1809">
            <v>5.37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  <cell r="AE1809">
            <v>0</v>
          </cell>
          <cell r="AF1809">
            <v>0</v>
          </cell>
          <cell r="AG1809">
            <v>0</v>
          </cell>
          <cell r="AH1809">
            <v>0</v>
          </cell>
          <cell r="AI1809">
            <v>0</v>
          </cell>
        </row>
        <row r="1810">
          <cell r="C1810" t="str">
            <v>1.376.2</v>
          </cell>
          <cell r="D1810" t="str">
            <v>Проектные работы ПД/ПД, РД</v>
          </cell>
          <cell r="E1810" t="str">
            <v>051-1005436</v>
          </cell>
          <cell r="F1810" t="str">
            <v/>
          </cell>
          <cell r="G1810" t="str">
            <v/>
          </cell>
          <cell r="H1810" t="str">
            <v/>
          </cell>
          <cell r="I1810">
            <v>0</v>
          </cell>
          <cell r="J1810">
            <v>0</v>
          </cell>
          <cell r="K1810">
            <v>5.17</v>
          </cell>
          <cell r="L1810">
            <v>5.17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B1810">
            <v>0</v>
          </cell>
          <cell r="AC1810">
            <v>0</v>
          </cell>
          <cell r="AD1810">
            <v>0</v>
          </cell>
          <cell r="AE1810">
            <v>0</v>
          </cell>
          <cell r="AF1810">
            <v>0</v>
          </cell>
          <cell r="AG1810">
            <v>0</v>
          </cell>
          <cell r="AH1810">
            <v>0</v>
          </cell>
          <cell r="AI1810">
            <v>0</v>
          </cell>
        </row>
        <row r="1811">
          <cell r="C1811" t="str">
            <v>1.376.3</v>
          </cell>
          <cell r="D1811" t="str">
            <v>Услуги Заказчика</v>
          </cell>
          <cell r="E1811" t="str">
            <v>051-1005436</v>
          </cell>
          <cell r="F1811" t="str">
            <v/>
          </cell>
          <cell r="G1811" t="str">
            <v/>
          </cell>
          <cell r="H1811" t="str">
            <v/>
          </cell>
          <cell r="I1811">
            <v>0</v>
          </cell>
          <cell r="J1811">
            <v>0</v>
          </cell>
          <cell r="K1811">
            <v>0.2</v>
          </cell>
          <cell r="L1811">
            <v>0.2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0</v>
          </cell>
          <cell r="AD1811">
            <v>0</v>
          </cell>
          <cell r="AE1811">
            <v>0</v>
          </cell>
          <cell r="AF1811">
            <v>0</v>
          </cell>
          <cell r="AG1811">
            <v>0</v>
          </cell>
          <cell r="AH1811">
            <v>0</v>
          </cell>
          <cell r="AI1811">
            <v>0</v>
          </cell>
        </row>
        <row r="1812">
          <cell r="C1812" t="str">
            <v>1.377</v>
          </cell>
          <cell r="D1812" t="str">
            <v>Оснащение ИТСО КС Новоприводинская Приводинского ЛПУ МГ</v>
          </cell>
          <cell r="E1812" t="str">
            <v>051-1005437</v>
          </cell>
          <cell r="F1812" t="str">
            <v/>
          </cell>
          <cell r="G1812" t="str">
            <v/>
          </cell>
          <cell r="H1812" t="str">
            <v>Транспорт газа</v>
          </cell>
          <cell r="I1812">
            <v>0</v>
          </cell>
          <cell r="J1812">
            <v>0</v>
          </cell>
          <cell r="K1812">
            <v>7.35</v>
          </cell>
          <cell r="L1812">
            <v>7.35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B1812">
            <v>0</v>
          </cell>
          <cell r="AC1812">
            <v>0</v>
          </cell>
          <cell r="AD1812">
            <v>0</v>
          </cell>
          <cell r="AE1812">
            <v>0</v>
          </cell>
          <cell r="AF1812">
            <v>0</v>
          </cell>
          <cell r="AG1812">
            <v>0</v>
          </cell>
          <cell r="AH1812">
            <v>0</v>
          </cell>
          <cell r="AI1812">
            <v>0</v>
          </cell>
        </row>
        <row r="1813">
          <cell r="C1813" t="str">
            <v>1.377.1</v>
          </cell>
          <cell r="D1813" t="str">
            <v>Прочие, всего</v>
          </cell>
          <cell r="E1813" t="str">
            <v>051-1005437</v>
          </cell>
          <cell r="F1813" t="str">
            <v/>
          </cell>
          <cell r="G1813" t="str">
            <v/>
          </cell>
          <cell r="H1813" t="str">
            <v/>
          </cell>
          <cell r="I1813">
            <v>0</v>
          </cell>
          <cell r="J1813">
            <v>0</v>
          </cell>
          <cell r="K1813">
            <v>7.35</v>
          </cell>
          <cell r="L1813">
            <v>7.35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0</v>
          </cell>
          <cell r="AD1813">
            <v>0</v>
          </cell>
          <cell r="AE1813">
            <v>0</v>
          </cell>
          <cell r="AF1813">
            <v>0</v>
          </cell>
          <cell r="AG1813">
            <v>0</v>
          </cell>
          <cell r="AH1813">
            <v>0</v>
          </cell>
          <cell r="AI1813">
            <v>0</v>
          </cell>
        </row>
        <row r="1814">
          <cell r="C1814" t="str">
            <v>1.377.2</v>
          </cell>
          <cell r="D1814" t="str">
            <v>Проектные работы ПД/ПД, РД</v>
          </cell>
          <cell r="E1814" t="str">
            <v>051-1005437</v>
          </cell>
          <cell r="F1814" t="str">
            <v/>
          </cell>
          <cell r="G1814" t="str">
            <v/>
          </cell>
          <cell r="H1814" t="str">
            <v/>
          </cell>
          <cell r="I1814">
            <v>0</v>
          </cell>
          <cell r="J1814">
            <v>0</v>
          </cell>
          <cell r="K1814">
            <v>7.08</v>
          </cell>
          <cell r="L1814">
            <v>7.08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B1814">
            <v>0</v>
          </cell>
          <cell r="AC1814">
            <v>0</v>
          </cell>
          <cell r="AD1814">
            <v>0</v>
          </cell>
          <cell r="AE1814">
            <v>0</v>
          </cell>
          <cell r="AF1814">
            <v>0</v>
          </cell>
          <cell r="AG1814">
            <v>0</v>
          </cell>
          <cell r="AH1814">
            <v>0</v>
          </cell>
          <cell r="AI1814">
            <v>0</v>
          </cell>
        </row>
        <row r="1815">
          <cell r="C1815" t="str">
            <v>1.377.3</v>
          </cell>
          <cell r="D1815" t="str">
            <v>Услуги Заказчика</v>
          </cell>
          <cell r="E1815" t="str">
            <v>051-1005437</v>
          </cell>
          <cell r="F1815" t="str">
            <v/>
          </cell>
          <cell r="G1815" t="str">
            <v/>
          </cell>
          <cell r="H1815" t="str">
            <v/>
          </cell>
          <cell r="I1815">
            <v>0</v>
          </cell>
          <cell r="J1815">
            <v>0</v>
          </cell>
          <cell r="K1815">
            <v>0.27</v>
          </cell>
          <cell r="L1815">
            <v>0.27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0</v>
          </cell>
          <cell r="AD1815">
            <v>0</v>
          </cell>
          <cell r="AE1815">
            <v>0</v>
          </cell>
          <cell r="AF1815">
            <v>0</v>
          </cell>
          <cell r="AG1815">
            <v>0</v>
          </cell>
          <cell r="AH1815">
            <v>0</v>
          </cell>
          <cell r="AI1815">
            <v>0</v>
          </cell>
        </row>
        <row r="1816">
          <cell r="C1816" t="str">
            <v>1.378</v>
          </cell>
          <cell r="D1816" t="str">
            <v>Оснащение ИТСО КС Новонюксеницкая Нюксенского ЛПУ МГ</v>
          </cell>
          <cell r="E1816" t="str">
            <v>051-1005438</v>
          </cell>
          <cell r="F1816" t="str">
            <v/>
          </cell>
          <cell r="G1816" t="str">
            <v/>
          </cell>
          <cell r="H1816" t="str">
            <v>Транспорт газа</v>
          </cell>
          <cell r="I1816">
            <v>0</v>
          </cell>
          <cell r="J1816">
            <v>0</v>
          </cell>
          <cell r="K1816">
            <v>7.91</v>
          </cell>
          <cell r="L1816">
            <v>7.91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B1816">
            <v>0</v>
          </cell>
          <cell r="AC1816">
            <v>0</v>
          </cell>
          <cell r="AD1816">
            <v>0</v>
          </cell>
          <cell r="AE1816">
            <v>0</v>
          </cell>
          <cell r="AF1816">
            <v>0</v>
          </cell>
          <cell r="AG1816">
            <v>0</v>
          </cell>
          <cell r="AH1816">
            <v>0</v>
          </cell>
          <cell r="AI1816">
            <v>0</v>
          </cell>
        </row>
        <row r="1817">
          <cell r="C1817" t="str">
            <v>1.378.1</v>
          </cell>
          <cell r="D1817" t="str">
            <v>Прочие, всего</v>
          </cell>
          <cell r="E1817" t="str">
            <v>051-1005438</v>
          </cell>
          <cell r="F1817" t="str">
            <v/>
          </cell>
          <cell r="G1817" t="str">
            <v/>
          </cell>
          <cell r="H1817" t="str">
            <v/>
          </cell>
          <cell r="I1817">
            <v>0</v>
          </cell>
          <cell r="J1817">
            <v>0</v>
          </cell>
          <cell r="K1817">
            <v>7.91</v>
          </cell>
          <cell r="L1817">
            <v>7.91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0</v>
          </cell>
          <cell r="AD1817">
            <v>0</v>
          </cell>
          <cell r="AE1817">
            <v>0</v>
          </cell>
          <cell r="AF1817">
            <v>0</v>
          </cell>
          <cell r="AG1817">
            <v>0</v>
          </cell>
          <cell r="AH1817">
            <v>0</v>
          </cell>
          <cell r="AI1817">
            <v>0</v>
          </cell>
        </row>
        <row r="1818">
          <cell r="C1818" t="str">
            <v>1.378.2</v>
          </cell>
          <cell r="D1818" t="str">
            <v>Проектные работы ПД/ПД, РД</v>
          </cell>
          <cell r="E1818" t="str">
            <v>051-1005438</v>
          </cell>
          <cell r="F1818" t="str">
            <v/>
          </cell>
          <cell r="G1818" t="str">
            <v/>
          </cell>
          <cell r="H1818" t="str">
            <v/>
          </cell>
          <cell r="I1818">
            <v>0</v>
          </cell>
          <cell r="J1818">
            <v>0</v>
          </cell>
          <cell r="K1818">
            <v>7.62</v>
          </cell>
          <cell r="L1818">
            <v>7.62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0</v>
          </cell>
          <cell r="AD1818">
            <v>0</v>
          </cell>
          <cell r="AE1818">
            <v>0</v>
          </cell>
          <cell r="AF1818">
            <v>0</v>
          </cell>
          <cell r="AG1818">
            <v>0</v>
          </cell>
          <cell r="AH1818">
            <v>0</v>
          </cell>
          <cell r="AI1818">
            <v>0</v>
          </cell>
        </row>
        <row r="1819">
          <cell r="C1819" t="str">
            <v>1.378.3</v>
          </cell>
          <cell r="D1819" t="str">
            <v>Услуги Заказчика</v>
          </cell>
          <cell r="E1819" t="str">
            <v>051-1005438</v>
          </cell>
          <cell r="F1819" t="str">
            <v/>
          </cell>
          <cell r="G1819" t="str">
            <v/>
          </cell>
          <cell r="H1819" t="str">
            <v/>
          </cell>
          <cell r="I1819">
            <v>0</v>
          </cell>
          <cell r="J1819">
            <v>0</v>
          </cell>
          <cell r="K1819">
            <v>0.28999999999999998</v>
          </cell>
          <cell r="L1819">
            <v>0.28999999999999998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B1819">
            <v>0</v>
          </cell>
          <cell r="AC1819">
            <v>0</v>
          </cell>
          <cell r="AD1819">
            <v>0</v>
          </cell>
          <cell r="AE1819">
            <v>0</v>
          </cell>
          <cell r="AF1819">
            <v>0</v>
          </cell>
          <cell r="AG1819">
            <v>0</v>
          </cell>
          <cell r="AH1819">
            <v>0</v>
          </cell>
          <cell r="AI1819">
            <v>0</v>
          </cell>
        </row>
        <row r="1820">
          <cell r="C1820" t="str">
            <v>1.379</v>
          </cell>
          <cell r="D1820" t="str">
            <v>Оснащение ИТСО КС Новоюбилейная Юбилейного ЛПУ МГ</v>
          </cell>
          <cell r="E1820" t="str">
            <v>051-1005439</v>
          </cell>
          <cell r="F1820" t="str">
            <v/>
          </cell>
          <cell r="G1820" t="str">
            <v/>
          </cell>
          <cell r="H1820" t="str">
            <v>Транспорт газа</v>
          </cell>
          <cell r="I1820">
            <v>0</v>
          </cell>
          <cell r="J1820">
            <v>0</v>
          </cell>
          <cell r="K1820">
            <v>12.19</v>
          </cell>
          <cell r="L1820">
            <v>12.19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0</v>
          </cell>
          <cell r="AD1820">
            <v>0</v>
          </cell>
          <cell r="AE1820">
            <v>0</v>
          </cell>
          <cell r="AF1820">
            <v>0</v>
          </cell>
          <cell r="AG1820">
            <v>0</v>
          </cell>
          <cell r="AH1820">
            <v>0</v>
          </cell>
          <cell r="AI1820">
            <v>0</v>
          </cell>
        </row>
        <row r="1821">
          <cell r="C1821" t="str">
            <v>1.379.1</v>
          </cell>
          <cell r="D1821" t="str">
            <v>Прочие, всего</v>
          </cell>
          <cell r="E1821" t="str">
            <v>051-1005439</v>
          </cell>
          <cell r="F1821" t="str">
            <v/>
          </cell>
          <cell r="G1821" t="str">
            <v/>
          </cell>
          <cell r="H1821" t="str">
            <v/>
          </cell>
          <cell r="I1821">
            <v>0</v>
          </cell>
          <cell r="J1821">
            <v>0</v>
          </cell>
          <cell r="K1821">
            <v>12.19</v>
          </cell>
          <cell r="L1821">
            <v>12.19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B1821">
            <v>0</v>
          </cell>
          <cell r="AC1821">
            <v>0</v>
          </cell>
          <cell r="AD1821">
            <v>0</v>
          </cell>
          <cell r="AE1821">
            <v>0</v>
          </cell>
          <cell r="AF1821">
            <v>0</v>
          </cell>
          <cell r="AG1821">
            <v>0</v>
          </cell>
          <cell r="AH1821">
            <v>0</v>
          </cell>
          <cell r="AI1821">
            <v>0</v>
          </cell>
        </row>
        <row r="1822">
          <cell r="C1822" t="str">
            <v>1.379.2</v>
          </cell>
          <cell r="D1822" t="str">
            <v>Проектные работы ПД/ПД, РД</v>
          </cell>
          <cell r="E1822" t="str">
            <v>051-1005439</v>
          </cell>
          <cell r="F1822" t="str">
            <v/>
          </cell>
          <cell r="G1822" t="str">
            <v/>
          </cell>
          <cell r="H1822" t="str">
            <v/>
          </cell>
          <cell r="I1822">
            <v>0</v>
          </cell>
          <cell r="J1822">
            <v>0</v>
          </cell>
          <cell r="K1822">
            <v>11.75</v>
          </cell>
          <cell r="L1822">
            <v>11.75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  <cell r="AE1822">
            <v>0</v>
          </cell>
          <cell r="AF1822">
            <v>0</v>
          </cell>
          <cell r="AG1822">
            <v>0</v>
          </cell>
          <cell r="AH1822">
            <v>0</v>
          </cell>
          <cell r="AI1822">
            <v>0</v>
          </cell>
        </row>
        <row r="1823">
          <cell r="C1823" t="str">
            <v>1.379.3</v>
          </cell>
          <cell r="D1823" t="str">
            <v>Услуги Заказчика</v>
          </cell>
          <cell r="E1823" t="str">
            <v>051-1005439</v>
          </cell>
          <cell r="F1823" t="str">
            <v/>
          </cell>
          <cell r="G1823" t="str">
            <v/>
          </cell>
          <cell r="H1823" t="str">
            <v/>
          </cell>
          <cell r="I1823">
            <v>0</v>
          </cell>
          <cell r="J1823">
            <v>0</v>
          </cell>
          <cell r="K1823">
            <v>0.44</v>
          </cell>
          <cell r="L1823">
            <v>0.44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0</v>
          </cell>
          <cell r="AD1823">
            <v>0</v>
          </cell>
          <cell r="AE1823">
            <v>0</v>
          </cell>
          <cell r="AF1823">
            <v>0</v>
          </cell>
          <cell r="AG1823">
            <v>0</v>
          </cell>
          <cell r="AH1823">
            <v>0</v>
          </cell>
          <cell r="AI1823">
            <v>0</v>
          </cell>
        </row>
        <row r="1824">
          <cell r="C1824" t="str">
            <v>1.380</v>
          </cell>
          <cell r="D1824" t="str">
            <v>Оснащение ИТСО КС Печорского ЛПУ МГ</v>
          </cell>
          <cell r="E1824" t="str">
            <v>051-1005440</v>
          </cell>
          <cell r="F1824" t="str">
            <v/>
          </cell>
          <cell r="G1824" t="str">
            <v/>
          </cell>
          <cell r="H1824" t="str">
            <v>Транспорт газа</v>
          </cell>
          <cell r="I1824">
            <v>0</v>
          </cell>
          <cell r="J1824">
            <v>0</v>
          </cell>
          <cell r="K1824">
            <v>71.22</v>
          </cell>
          <cell r="L1824">
            <v>71.22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0</v>
          </cell>
          <cell r="AD1824">
            <v>0</v>
          </cell>
          <cell r="AE1824">
            <v>0</v>
          </cell>
          <cell r="AF1824">
            <v>0</v>
          </cell>
          <cell r="AG1824">
            <v>0</v>
          </cell>
          <cell r="AH1824">
            <v>0</v>
          </cell>
          <cell r="AI1824">
            <v>0</v>
          </cell>
        </row>
        <row r="1825">
          <cell r="C1825" t="str">
            <v>1.380.1</v>
          </cell>
          <cell r="D1825" t="str">
            <v>Прочие, всего</v>
          </cell>
          <cell r="E1825" t="str">
            <v>051-1005440</v>
          </cell>
          <cell r="F1825" t="str">
            <v/>
          </cell>
          <cell r="G1825" t="str">
            <v/>
          </cell>
          <cell r="H1825" t="str">
            <v/>
          </cell>
          <cell r="I1825">
            <v>0</v>
          </cell>
          <cell r="J1825">
            <v>0</v>
          </cell>
          <cell r="K1825">
            <v>71.22</v>
          </cell>
          <cell r="L1825">
            <v>71.22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0</v>
          </cell>
          <cell r="AD1825">
            <v>0</v>
          </cell>
          <cell r="AE1825">
            <v>0</v>
          </cell>
          <cell r="AF1825">
            <v>0</v>
          </cell>
          <cell r="AG1825">
            <v>0</v>
          </cell>
          <cell r="AH1825">
            <v>0</v>
          </cell>
          <cell r="AI1825">
            <v>0</v>
          </cell>
        </row>
        <row r="1826">
          <cell r="C1826" t="str">
            <v>1.380.2</v>
          </cell>
          <cell r="D1826" t="str">
            <v>Проектные работы ПД/ПД, РД</v>
          </cell>
          <cell r="E1826" t="str">
            <v>051-1005440</v>
          </cell>
          <cell r="F1826" t="str">
            <v/>
          </cell>
          <cell r="G1826" t="str">
            <v/>
          </cell>
          <cell r="H1826" t="str">
            <v/>
          </cell>
          <cell r="I1826">
            <v>0</v>
          </cell>
          <cell r="J1826">
            <v>0</v>
          </cell>
          <cell r="K1826">
            <v>68.63</v>
          </cell>
          <cell r="L1826">
            <v>68.63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B1826">
            <v>0</v>
          </cell>
          <cell r="AC1826">
            <v>0</v>
          </cell>
          <cell r="AD1826">
            <v>0</v>
          </cell>
          <cell r="AE1826">
            <v>0</v>
          </cell>
          <cell r="AF1826">
            <v>0</v>
          </cell>
          <cell r="AG1826">
            <v>0</v>
          </cell>
          <cell r="AH1826">
            <v>0</v>
          </cell>
          <cell r="AI1826">
            <v>0</v>
          </cell>
        </row>
        <row r="1827">
          <cell r="C1827" t="str">
            <v>1.380.3</v>
          </cell>
          <cell r="D1827" t="str">
            <v>Услуги Заказчика</v>
          </cell>
          <cell r="E1827" t="str">
            <v>051-1005440</v>
          </cell>
          <cell r="F1827" t="str">
            <v/>
          </cell>
          <cell r="G1827" t="str">
            <v/>
          </cell>
          <cell r="H1827" t="str">
            <v/>
          </cell>
          <cell r="I1827">
            <v>0</v>
          </cell>
          <cell r="J1827">
            <v>0</v>
          </cell>
          <cell r="K1827">
            <v>2.59</v>
          </cell>
          <cell r="L1827">
            <v>2.59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0</v>
          </cell>
          <cell r="AD1827">
            <v>0</v>
          </cell>
          <cell r="AE1827">
            <v>0</v>
          </cell>
          <cell r="AF1827">
            <v>0</v>
          </cell>
          <cell r="AG1827">
            <v>0</v>
          </cell>
          <cell r="AH1827">
            <v>0</v>
          </cell>
          <cell r="AI1827">
            <v>0</v>
          </cell>
        </row>
        <row r="1828">
          <cell r="C1828" t="str">
            <v>1.381</v>
          </cell>
          <cell r="D1828" t="str">
            <v>Оснащение ИТСО ГРС ООО "Газпром трансгаз Саратов"</v>
          </cell>
          <cell r="E1828" t="str">
            <v>051-1005441</v>
          </cell>
          <cell r="F1828" t="str">
            <v/>
          </cell>
          <cell r="G1828" t="str">
            <v/>
          </cell>
          <cell r="H1828" t="str">
            <v>Транспорт газа</v>
          </cell>
          <cell r="I1828">
            <v>0</v>
          </cell>
          <cell r="J1828">
            <v>0</v>
          </cell>
          <cell r="K1828">
            <v>11.76</v>
          </cell>
          <cell r="L1828">
            <v>11.76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0</v>
          </cell>
          <cell r="AD1828">
            <v>0</v>
          </cell>
          <cell r="AE1828">
            <v>0</v>
          </cell>
          <cell r="AF1828">
            <v>0</v>
          </cell>
          <cell r="AG1828">
            <v>0</v>
          </cell>
          <cell r="AH1828">
            <v>0</v>
          </cell>
          <cell r="AI1828">
            <v>0</v>
          </cell>
        </row>
        <row r="1829">
          <cell r="C1829" t="str">
            <v>1.381.1</v>
          </cell>
          <cell r="D1829" t="str">
            <v>Прочие, всего</v>
          </cell>
          <cell r="E1829" t="str">
            <v>051-1005441</v>
          </cell>
          <cell r="F1829" t="str">
            <v/>
          </cell>
          <cell r="G1829" t="str">
            <v/>
          </cell>
          <cell r="H1829" t="str">
            <v/>
          </cell>
          <cell r="I1829">
            <v>0</v>
          </cell>
          <cell r="J1829">
            <v>0</v>
          </cell>
          <cell r="K1829">
            <v>11.76</v>
          </cell>
          <cell r="L1829">
            <v>11.76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  <cell r="AE1829">
            <v>0</v>
          </cell>
          <cell r="AF1829">
            <v>0</v>
          </cell>
          <cell r="AG1829">
            <v>0</v>
          </cell>
          <cell r="AH1829">
            <v>0</v>
          </cell>
          <cell r="AI1829">
            <v>0</v>
          </cell>
        </row>
        <row r="1830">
          <cell r="C1830" t="str">
            <v>1.381.2</v>
          </cell>
          <cell r="D1830" t="str">
            <v>Проектные работы ПД/ПД, РД</v>
          </cell>
          <cell r="E1830" t="str">
            <v>051-1005441</v>
          </cell>
          <cell r="F1830" t="str">
            <v/>
          </cell>
          <cell r="G1830" t="str">
            <v/>
          </cell>
          <cell r="H1830" t="str">
            <v/>
          </cell>
          <cell r="I1830">
            <v>0</v>
          </cell>
          <cell r="J1830">
            <v>0</v>
          </cell>
          <cell r="K1830">
            <v>11.33</v>
          </cell>
          <cell r="L1830">
            <v>11.33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B1830">
            <v>0</v>
          </cell>
          <cell r="AC1830">
            <v>0</v>
          </cell>
          <cell r="AD1830">
            <v>0</v>
          </cell>
          <cell r="AE1830">
            <v>0</v>
          </cell>
          <cell r="AF1830">
            <v>0</v>
          </cell>
          <cell r="AG1830">
            <v>0</v>
          </cell>
          <cell r="AH1830">
            <v>0</v>
          </cell>
          <cell r="AI1830">
            <v>0</v>
          </cell>
        </row>
        <row r="1831">
          <cell r="C1831" t="str">
            <v>1.381.3</v>
          </cell>
          <cell r="D1831" t="str">
            <v>Услуги Заказчика</v>
          </cell>
          <cell r="E1831" t="str">
            <v>051-1005441</v>
          </cell>
          <cell r="F1831" t="str">
            <v/>
          </cell>
          <cell r="G1831" t="str">
            <v/>
          </cell>
          <cell r="H1831" t="str">
            <v/>
          </cell>
          <cell r="I1831">
            <v>0</v>
          </cell>
          <cell r="J1831">
            <v>0</v>
          </cell>
          <cell r="K1831">
            <v>0.43</v>
          </cell>
          <cell r="L1831">
            <v>0.43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0</v>
          </cell>
          <cell r="AD1831">
            <v>0</v>
          </cell>
          <cell r="AE1831">
            <v>0</v>
          </cell>
          <cell r="AF1831">
            <v>0</v>
          </cell>
          <cell r="AG1831">
            <v>0</v>
          </cell>
          <cell r="AH1831">
            <v>0</v>
          </cell>
          <cell r="AI1831">
            <v>0</v>
          </cell>
        </row>
        <row r="1832">
          <cell r="C1832" t="str">
            <v>1.382</v>
          </cell>
          <cell r="D1832" t="str">
            <v>Оснащение ИТСО ГРС г. Абдулино Абдулинского ЛПУ МГ</v>
          </cell>
          <cell r="E1832" t="str">
            <v>051-1005442</v>
          </cell>
          <cell r="F1832" t="str">
            <v/>
          </cell>
          <cell r="G1832" t="str">
            <v/>
          </cell>
          <cell r="H1832" t="str">
            <v>Транспорт газа</v>
          </cell>
          <cell r="I1832">
            <v>0</v>
          </cell>
          <cell r="J1832">
            <v>0</v>
          </cell>
          <cell r="K1832">
            <v>3.95</v>
          </cell>
          <cell r="L1832">
            <v>3.95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B1832">
            <v>0</v>
          </cell>
          <cell r="AC1832">
            <v>0</v>
          </cell>
          <cell r="AD1832">
            <v>0</v>
          </cell>
          <cell r="AE1832">
            <v>0</v>
          </cell>
          <cell r="AF1832">
            <v>0</v>
          </cell>
          <cell r="AG1832">
            <v>0</v>
          </cell>
          <cell r="AH1832">
            <v>0</v>
          </cell>
          <cell r="AI1832">
            <v>0</v>
          </cell>
        </row>
        <row r="1833">
          <cell r="C1833" t="str">
            <v>1.382.1</v>
          </cell>
          <cell r="D1833" t="str">
            <v>Прочие, всего</v>
          </cell>
          <cell r="E1833" t="str">
            <v>051-1005442</v>
          </cell>
          <cell r="F1833" t="str">
            <v/>
          </cell>
          <cell r="G1833" t="str">
            <v/>
          </cell>
          <cell r="H1833" t="str">
            <v/>
          </cell>
          <cell r="I1833">
            <v>0</v>
          </cell>
          <cell r="J1833">
            <v>0</v>
          </cell>
          <cell r="K1833">
            <v>3.95</v>
          </cell>
          <cell r="L1833">
            <v>3.95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  <cell r="AE1833">
            <v>0</v>
          </cell>
          <cell r="AF1833">
            <v>0</v>
          </cell>
          <cell r="AG1833">
            <v>0</v>
          </cell>
          <cell r="AH1833">
            <v>0</v>
          </cell>
          <cell r="AI1833">
            <v>0</v>
          </cell>
        </row>
        <row r="1834">
          <cell r="C1834" t="str">
            <v>1.382.2</v>
          </cell>
          <cell r="D1834" t="str">
            <v>Проектные работы ПД/ПД, РД</v>
          </cell>
          <cell r="E1834" t="str">
            <v>051-1005442</v>
          </cell>
          <cell r="F1834" t="str">
            <v/>
          </cell>
          <cell r="G1834" t="str">
            <v/>
          </cell>
          <cell r="H1834" t="str">
            <v/>
          </cell>
          <cell r="I1834">
            <v>0</v>
          </cell>
          <cell r="J1834">
            <v>0</v>
          </cell>
          <cell r="K1834">
            <v>3.81</v>
          </cell>
          <cell r="L1834">
            <v>3.81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B1834">
            <v>0</v>
          </cell>
          <cell r="AC1834">
            <v>0</v>
          </cell>
          <cell r="AD1834">
            <v>0</v>
          </cell>
          <cell r="AE1834">
            <v>0</v>
          </cell>
          <cell r="AF1834">
            <v>0</v>
          </cell>
          <cell r="AG1834">
            <v>0</v>
          </cell>
          <cell r="AH1834">
            <v>0</v>
          </cell>
          <cell r="AI1834">
            <v>0</v>
          </cell>
        </row>
        <row r="1835">
          <cell r="C1835" t="str">
            <v>1.382.3</v>
          </cell>
          <cell r="D1835" t="str">
            <v>Услуги Заказчика</v>
          </cell>
          <cell r="E1835" t="str">
            <v>051-1005442</v>
          </cell>
          <cell r="F1835" t="str">
            <v/>
          </cell>
          <cell r="G1835" t="str">
            <v/>
          </cell>
          <cell r="H1835" t="str">
            <v/>
          </cell>
          <cell r="I1835">
            <v>0</v>
          </cell>
          <cell r="J1835">
            <v>0</v>
          </cell>
          <cell r="K1835">
            <v>0.14000000000000001</v>
          </cell>
          <cell r="L1835">
            <v>0.14000000000000001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B1835">
            <v>0</v>
          </cell>
          <cell r="AC1835">
            <v>0</v>
          </cell>
          <cell r="AD1835">
            <v>0</v>
          </cell>
          <cell r="AE1835">
            <v>0</v>
          </cell>
          <cell r="AF1835">
            <v>0</v>
          </cell>
          <cell r="AG1835">
            <v>0</v>
          </cell>
          <cell r="AH1835">
            <v>0</v>
          </cell>
          <cell r="AI1835">
            <v>0</v>
          </cell>
        </row>
        <row r="1836">
          <cell r="C1836" t="str">
            <v>1.383</v>
          </cell>
          <cell r="D1836" t="str">
            <v>Оснащение ИТСО ГРС Фурманов ООО "Газпром трансгаз Нижний Новгород"</v>
          </cell>
          <cell r="E1836" t="str">
            <v>051-1005443</v>
          </cell>
          <cell r="F1836" t="str">
            <v/>
          </cell>
          <cell r="G1836" t="str">
            <v/>
          </cell>
          <cell r="H1836" t="str">
            <v>Транспорт газа</v>
          </cell>
          <cell r="I1836">
            <v>0</v>
          </cell>
          <cell r="J1836">
            <v>0</v>
          </cell>
          <cell r="K1836">
            <v>7.97</v>
          </cell>
          <cell r="L1836">
            <v>7.97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0</v>
          </cell>
          <cell r="AD1836">
            <v>0</v>
          </cell>
          <cell r="AE1836">
            <v>0</v>
          </cell>
          <cell r="AF1836">
            <v>0</v>
          </cell>
          <cell r="AG1836">
            <v>0</v>
          </cell>
          <cell r="AH1836">
            <v>0</v>
          </cell>
          <cell r="AI1836">
            <v>0</v>
          </cell>
        </row>
        <row r="1837">
          <cell r="C1837" t="str">
            <v>1.383.1</v>
          </cell>
          <cell r="D1837" t="str">
            <v>Прочие, всего</v>
          </cell>
          <cell r="E1837" t="str">
            <v>051-1005443</v>
          </cell>
          <cell r="F1837" t="str">
            <v/>
          </cell>
          <cell r="G1837" t="str">
            <v/>
          </cell>
          <cell r="H1837" t="str">
            <v/>
          </cell>
          <cell r="I1837">
            <v>0</v>
          </cell>
          <cell r="J1837">
            <v>0</v>
          </cell>
          <cell r="K1837">
            <v>7.97</v>
          </cell>
          <cell r="L1837">
            <v>7.97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0</v>
          </cell>
          <cell r="AD1837">
            <v>0</v>
          </cell>
          <cell r="AE1837">
            <v>0</v>
          </cell>
          <cell r="AF1837">
            <v>0</v>
          </cell>
          <cell r="AG1837">
            <v>0</v>
          </cell>
          <cell r="AH1837">
            <v>0</v>
          </cell>
          <cell r="AI1837">
            <v>0</v>
          </cell>
        </row>
        <row r="1838">
          <cell r="C1838" t="str">
            <v>1.383.2</v>
          </cell>
          <cell r="D1838" t="str">
            <v>Проектные работы ПД/ПД, РД</v>
          </cell>
          <cell r="E1838" t="str">
            <v>051-1005443</v>
          </cell>
          <cell r="F1838" t="str">
            <v/>
          </cell>
          <cell r="G1838" t="str">
            <v/>
          </cell>
          <cell r="H1838" t="str">
            <v/>
          </cell>
          <cell r="I1838">
            <v>0</v>
          </cell>
          <cell r="J1838">
            <v>0</v>
          </cell>
          <cell r="K1838">
            <v>7.68</v>
          </cell>
          <cell r="L1838">
            <v>7.68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0</v>
          </cell>
          <cell r="AD1838">
            <v>0</v>
          </cell>
          <cell r="AE1838">
            <v>0</v>
          </cell>
          <cell r="AF1838">
            <v>0</v>
          </cell>
          <cell r="AG1838">
            <v>0</v>
          </cell>
          <cell r="AH1838">
            <v>0</v>
          </cell>
          <cell r="AI1838">
            <v>0</v>
          </cell>
        </row>
        <row r="1839">
          <cell r="C1839" t="str">
            <v>1.383.3</v>
          </cell>
          <cell r="D1839" t="str">
            <v>Услуги Заказчика</v>
          </cell>
          <cell r="E1839" t="str">
            <v>051-1005443</v>
          </cell>
          <cell r="F1839" t="str">
            <v/>
          </cell>
          <cell r="G1839" t="str">
            <v/>
          </cell>
          <cell r="H1839" t="str">
            <v/>
          </cell>
          <cell r="I1839">
            <v>0</v>
          </cell>
          <cell r="J1839">
            <v>0</v>
          </cell>
          <cell r="K1839">
            <v>0.28999999999999998</v>
          </cell>
          <cell r="L1839">
            <v>0.28999999999999998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0</v>
          </cell>
          <cell r="AD1839">
            <v>0</v>
          </cell>
          <cell r="AE1839">
            <v>0</v>
          </cell>
          <cell r="AF1839">
            <v>0</v>
          </cell>
          <cell r="AG1839">
            <v>0</v>
          </cell>
          <cell r="AH1839">
            <v>0</v>
          </cell>
          <cell r="AI1839">
            <v>0</v>
          </cell>
        </row>
        <row r="1840">
          <cell r="C1840" t="str">
            <v>1.384</v>
          </cell>
          <cell r="D1840" t="str">
            <v>Оснащение ИТСО ГРС Шуя ООО "Газпром трансгаз Нижний Новгород"</v>
          </cell>
          <cell r="E1840" t="str">
            <v>051-1005444</v>
          </cell>
          <cell r="F1840" t="str">
            <v/>
          </cell>
          <cell r="G1840" t="str">
            <v/>
          </cell>
          <cell r="H1840" t="str">
            <v>Транспорт газа</v>
          </cell>
          <cell r="I1840">
            <v>0</v>
          </cell>
          <cell r="J1840">
            <v>0</v>
          </cell>
          <cell r="K1840">
            <v>3.96</v>
          </cell>
          <cell r="L1840">
            <v>3.96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0</v>
          </cell>
          <cell r="AD1840">
            <v>0</v>
          </cell>
          <cell r="AE1840">
            <v>0</v>
          </cell>
          <cell r="AF1840">
            <v>0</v>
          </cell>
          <cell r="AG1840">
            <v>0</v>
          </cell>
          <cell r="AH1840">
            <v>0</v>
          </cell>
          <cell r="AI1840">
            <v>0</v>
          </cell>
        </row>
        <row r="1841">
          <cell r="C1841" t="str">
            <v>1.384.1</v>
          </cell>
          <cell r="D1841" t="str">
            <v>Прочие, всего</v>
          </cell>
          <cell r="E1841" t="str">
            <v>051-1005444</v>
          </cell>
          <cell r="F1841" t="str">
            <v/>
          </cell>
          <cell r="G1841" t="str">
            <v/>
          </cell>
          <cell r="H1841" t="str">
            <v/>
          </cell>
          <cell r="I1841">
            <v>0</v>
          </cell>
          <cell r="J1841">
            <v>0</v>
          </cell>
          <cell r="K1841">
            <v>3.96</v>
          </cell>
          <cell r="L1841">
            <v>3.96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0</v>
          </cell>
          <cell r="AD1841">
            <v>0</v>
          </cell>
          <cell r="AE1841">
            <v>0</v>
          </cell>
          <cell r="AF1841">
            <v>0</v>
          </cell>
          <cell r="AG1841">
            <v>0</v>
          </cell>
          <cell r="AH1841">
            <v>0</v>
          </cell>
          <cell r="AI1841">
            <v>0</v>
          </cell>
        </row>
        <row r="1842">
          <cell r="C1842" t="str">
            <v>1.384.2</v>
          </cell>
          <cell r="D1842" t="str">
            <v>Проектные работы ПД/ПД, РД</v>
          </cell>
          <cell r="E1842" t="str">
            <v>051-1005444</v>
          </cell>
          <cell r="F1842" t="str">
            <v/>
          </cell>
          <cell r="G1842" t="str">
            <v/>
          </cell>
          <cell r="H1842" t="str">
            <v/>
          </cell>
          <cell r="I1842">
            <v>0</v>
          </cell>
          <cell r="J1842">
            <v>0</v>
          </cell>
          <cell r="K1842">
            <v>3.82</v>
          </cell>
          <cell r="L1842">
            <v>3.82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  <cell r="AE1842">
            <v>0</v>
          </cell>
          <cell r="AF1842">
            <v>0</v>
          </cell>
          <cell r="AG1842">
            <v>0</v>
          </cell>
          <cell r="AH1842">
            <v>0</v>
          </cell>
          <cell r="AI1842">
            <v>0</v>
          </cell>
        </row>
        <row r="1843">
          <cell r="C1843" t="str">
            <v>1.384.3</v>
          </cell>
          <cell r="D1843" t="str">
            <v>Услуги Заказчика</v>
          </cell>
          <cell r="E1843" t="str">
            <v>051-1005444</v>
          </cell>
          <cell r="F1843" t="str">
            <v/>
          </cell>
          <cell r="G1843" t="str">
            <v/>
          </cell>
          <cell r="H1843" t="str">
            <v/>
          </cell>
          <cell r="I1843">
            <v>0</v>
          </cell>
          <cell r="J1843">
            <v>0</v>
          </cell>
          <cell r="K1843">
            <v>0.14000000000000001</v>
          </cell>
          <cell r="L1843">
            <v>0.14000000000000001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0</v>
          </cell>
          <cell r="AB1843">
            <v>0</v>
          </cell>
          <cell r="AC1843">
            <v>0</v>
          </cell>
          <cell r="AD1843">
            <v>0</v>
          </cell>
          <cell r="AE1843">
            <v>0</v>
          </cell>
          <cell r="AF1843">
            <v>0</v>
          </cell>
          <cell r="AG1843">
            <v>0</v>
          </cell>
          <cell r="AH1843">
            <v>0</v>
          </cell>
          <cell r="AI1843">
            <v>0</v>
          </cell>
        </row>
        <row r="1844">
          <cell r="C1844" t="str">
            <v>1.385</v>
          </cell>
          <cell r="D1844" t="str">
            <v>Оснащение ИТСО ГРС Сургутского ЛПУ МГ</v>
          </cell>
          <cell r="E1844" t="str">
            <v>051-1005445</v>
          </cell>
          <cell r="F1844" t="str">
            <v/>
          </cell>
          <cell r="G1844" t="str">
            <v/>
          </cell>
          <cell r="H1844" t="str">
            <v>Транспорт газа</v>
          </cell>
          <cell r="I1844">
            <v>0</v>
          </cell>
          <cell r="J1844">
            <v>0</v>
          </cell>
          <cell r="K1844">
            <v>10.35</v>
          </cell>
          <cell r="L1844">
            <v>10.35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0</v>
          </cell>
          <cell r="AD1844">
            <v>0</v>
          </cell>
          <cell r="AE1844">
            <v>0</v>
          </cell>
          <cell r="AF1844">
            <v>0</v>
          </cell>
          <cell r="AG1844">
            <v>0</v>
          </cell>
          <cell r="AH1844">
            <v>0</v>
          </cell>
          <cell r="AI1844">
            <v>0</v>
          </cell>
        </row>
        <row r="1845">
          <cell r="C1845" t="str">
            <v>1.385.1</v>
          </cell>
          <cell r="D1845" t="str">
            <v>Прочие, всего</v>
          </cell>
          <cell r="E1845" t="str">
            <v>051-1005445</v>
          </cell>
          <cell r="F1845" t="str">
            <v/>
          </cell>
          <cell r="G1845" t="str">
            <v/>
          </cell>
          <cell r="H1845" t="str">
            <v/>
          </cell>
          <cell r="I1845">
            <v>0</v>
          </cell>
          <cell r="J1845">
            <v>0</v>
          </cell>
          <cell r="K1845">
            <v>10.35</v>
          </cell>
          <cell r="L1845">
            <v>10.35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0</v>
          </cell>
          <cell r="AD1845">
            <v>0</v>
          </cell>
          <cell r="AE1845">
            <v>0</v>
          </cell>
          <cell r="AF1845">
            <v>0</v>
          </cell>
          <cell r="AG1845">
            <v>0</v>
          </cell>
          <cell r="AH1845">
            <v>0</v>
          </cell>
          <cell r="AI1845">
            <v>0</v>
          </cell>
        </row>
        <row r="1846">
          <cell r="C1846" t="str">
            <v>1.385.2</v>
          </cell>
          <cell r="D1846" t="str">
            <v>Проектные работы ПД/ПД, РД</v>
          </cell>
          <cell r="E1846" t="str">
            <v>051-1005445</v>
          </cell>
          <cell r="F1846" t="str">
            <v/>
          </cell>
          <cell r="G1846" t="str">
            <v/>
          </cell>
          <cell r="H1846" t="str">
            <v/>
          </cell>
          <cell r="I1846">
            <v>0</v>
          </cell>
          <cell r="J1846">
            <v>0</v>
          </cell>
          <cell r="K1846">
            <v>9.9700000000000006</v>
          </cell>
          <cell r="L1846">
            <v>9.9700000000000006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0</v>
          </cell>
          <cell r="AB1846">
            <v>0</v>
          </cell>
          <cell r="AC1846">
            <v>0</v>
          </cell>
          <cell r="AD1846">
            <v>0</v>
          </cell>
          <cell r="AE1846">
            <v>0</v>
          </cell>
          <cell r="AF1846">
            <v>0</v>
          </cell>
          <cell r="AG1846">
            <v>0</v>
          </cell>
          <cell r="AH1846">
            <v>0</v>
          </cell>
          <cell r="AI1846">
            <v>0</v>
          </cell>
        </row>
        <row r="1847">
          <cell r="C1847" t="str">
            <v>1.385.3</v>
          </cell>
          <cell r="D1847" t="str">
            <v>Услуги Заказчика</v>
          </cell>
          <cell r="E1847" t="str">
            <v>051-1005445</v>
          </cell>
          <cell r="F1847" t="str">
            <v/>
          </cell>
          <cell r="G1847" t="str">
            <v/>
          </cell>
          <cell r="H1847" t="str">
            <v/>
          </cell>
          <cell r="I1847">
            <v>0</v>
          </cell>
          <cell r="J1847">
            <v>0</v>
          </cell>
          <cell r="K1847">
            <v>0.38</v>
          </cell>
          <cell r="L1847">
            <v>0.38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0</v>
          </cell>
          <cell r="AB1847">
            <v>0</v>
          </cell>
          <cell r="AC1847">
            <v>0</v>
          </cell>
          <cell r="AD1847">
            <v>0</v>
          </cell>
          <cell r="AE1847">
            <v>0</v>
          </cell>
          <cell r="AF1847">
            <v>0</v>
          </cell>
          <cell r="AG1847">
            <v>0</v>
          </cell>
          <cell r="AH1847">
            <v>0</v>
          </cell>
          <cell r="AI1847">
            <v>0</v>
          </cell>
        </row>
        <row r="1848">
          <cell r="C1848" t="str">
            <v>1.386</v>
          </cell>
          <cell r="D1848" t="str">
            <v>Оснащение ИТСО ГИС Абатская Ишимского ЛПУ МГ</v>
          </cell>
          <cell r="E1848" t="str">
            <v>051-1005446</v>
          </cell>
          <cell r="F1848" t="str">
            <v/>
          </cell>
          <cell r="G1848" t="str">
            <v/>
          </cell>
          <cell r="H1848" t="str">
            <v>Транспорт газа</v>
          </cell>
          <cell r="I1848">
            <v>0</v>
          </cell>
          <cell r="J1848">
            <v>0</v>
          </cell>
          <cell r="K1848">
            <v>1.37</v>
          </cell>
          <cell r="L1848">
            <v>1.37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  <cell r="AE1848">
            <v>0</v>
          </cell>
          <cell r="AF1848">
            <v>0</v>
          </cell>
          <cell r="AG1848">
            <v>0</v>
          </cell>
          <cell r="AH1848">
            <v>0</v>
          </cell>
          <cell r="AI1848">
            <v>0</v>
          </cell>
        </row>
        <row r="1849">
          <cell r="C1849" t="str">
            <v>1.386.1</v>
          </cell>
          <cell r="D1849" t="str">
            <v>Прочие, всего</v>
          </cell>
          <cell r="E1849" t="str">
            <v>051-1005446</v>
          </cell>
          <cell r="F1849" t="str">
            <v/>
          </cell>
          <cell r="G1849" t="str">
            <v/>
          </cell>
          <cell r="H1849" t="str">
            <v/>
          </cell>
          <cell r="I1849">
            <v>0</v>
          </cell>
          <cell r="J1849">
            <v>0</v>
          </cell>
          <cell r="K1849">
            <v>1.37</v>
          </cell>
          <cell r="L1849">
            <v>1.37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0</v>
          </cell>
          <cell r="AD1849">
            <v>0</v>
          </cell>
          <cell r="AE1849">
            <v>0</v>
          </cell>
          <cell r="AF1849">
            <v>0</v>
          </cell>
          <cell r="AG1849">
            <v>0</v>
          </cell>
          <cell r="AH1849">
            <v>0</v>
          </cell>
          <cell r="AI1849">
            <v>0</v>
          </cell>
        </row>
        <row r="1850">
          <cell r="C1850" t="str">
            <v>1.386.2</v>
          </cell>
          <cell r="D1850" t="str">
            <v>Проектные работы ПД/ПД, РД</v>
          </cell>
          <cell r="E1850" t="str">
            <v>051-1005446</v>
          </cell>
          <cell r="F1850" t="str">
            <v/>
          </cell>
          <cell r="G1850" t="str">
            <v/>
          </cell>
          <cell r="H1850" t="str">
            <v/>
          </cell>
          <cell r="I1850">
            <v>0</v>
          </cell>
          <cell r="J1850">
            <v>0</v>
          </cell>
          <cell r="K1850">
            <v>1.32</v>
          </cell>
          <cell r="L1850">
            <v>1.32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0</v>
          </cell>
          <cell r="AD1850">
            <v>0</v>
          </cell>
          <cell r="AE1850">
            <v>0</v>
          </cell>
          <cell r="AF1850">
            <v>0</v>
          </cell>
          <cell r="AG1850">
            <v>0</v>
          </cell>
          <cell r="AH1850">
            <v>0</v>
          </cell>
          <cell r="AI1850">
            <v>0</v>
          </cell>
        </row>
        <row r="1851">
          <cell r="C1851" t="str">
            <v>1.386.3</v>
          </cell>
          <cell r="D1851" t="str">
            <v>Услуги Заказчика</v>
          </cell>
          <cell r="E1851" t="str">
            <v>051-1005446</v>
          </cell>
          <cell r="F1851" t="str">
            <v/>
          </cell>
          <cell r="G1851" t="str">
            <v/>
          </cell>
          <cell r="H1851" t="str">
            <v/>
          </cell>
          <cell r="I1851">
            <v>0</v>
          </cell>
          <cell r="J1851">
            <v>0</v>
          </cell>
          <cell r="K1851">
            <v>0.05</v>
          </cell>
          <cell r="L1851">
            <v>0.05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0</v>
          </cell>
          <cell r="AD1851">
            <v>0</v>
          </cell>
          <cell r="AE1851">
            <v>0</v>
          </cell>
          <cell r="AF1851">
            <v>0</v>
          </cell>
          <cell r="AG1851">
            <v>0</v>
          </cell>
          <cell r="AH1851">
            <v>0</v>
          </cell>
          <cell r="AI1851">
            <v>0</v>
          </cell>
        </row>
        <row r="1852">
          <cell r="C1852" t="str">
            <v>1.387</v>
          </cell>
          <cell r="D1852" t="str">
            <v>Модернизация ИТСО Комплекса по производству, хранению и отгрузке СПГ в районе КС "Портовая"</v>
          </cell>
          <cell r="E1852" t="str">
            <v>051-1005470</v>
          </cell>
          <cell r="F1852" t="str">
            <v/>
          </cell>
          <cell r="G1852" t="str">
            <v/>
          </cell>
          <cell r="H1852" t="str">
            <v>Транспорт газа</v>
          </cell>
          <cell r="I1852">
            <v>0</v>
          </cell>
          <cell r="J1852">
            <v>0</v>
          </cell>
          <cell r="K1852">
            <v>4.38</v>
          </cell>
          <cell r="L1852">
            <v>4.38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18.827932659999998</v>
          </cell>
          <cell r="Z1852">
            <v>22.37</v>
          </cell>
          <cell r="AA1852">
            <v>22.37</v>
          </cell>
          <cell r="AB1852">
            <v>0</v>
          </cell>
          <cell r="AC1852">
            <v>0</v>
          </cell>
          <cell r="AD1852">
            <v>18.827932659999998</v>
          </cell>
          <cell r="AE1852">
            <v>18.827932659999998</v>
          </cell>
          <cell r="AF1852">
            <v>0</v>
          </cell>
          <cell r="AG1852">
            <v>0</v>
          </cell>
          <cell r="AH1852">
            <v>0</v>
          </cell>
          <cell r="AI1852">
            <v>84.165993115999996</v>
          </cell>
        </row>
        <row r="1853">
          <cell r="C1853" t="str">
            <v>1.387.1</v>
          </cell>
          <cell r="D1853" t="str">
            <v>Прочие, всего</v>
          </cell>
          <cell r="E1853" t="str">
            <v>051-1005470</v>
          </cell>
          <cell r="F1853" t="str">
            <v/>
          </cell>
          <cell r="G1853" t="str">
            <v/>
          </cell>
          <cell r="H1853" t="str">
            <v/>
          </cell>
          <cell r="I1853">
            <v>0</v>
          </cell>
          <cell r="J1853">
            <v>0</v>
          </cell>
          <cell r="K1853">
            <v>4.38</v>
          </cell>
          <cell r="L1853">
            <v>4.38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18.827932659999998</v>
          </cell>
          <cell r="Z1853">
            <v>22.37</v>
          </cell>
          <cell r="AA1853">
            <v>22.37</v>
          </cell>
          <cell r="AB1853">
            <v>0</v>
          </cell>
          <cell r="AC1853">
            <v>0</v>
          </cell>
          <cell r="AD1853">
            <v>18.827932659999998</v>
          </cell>
          <cell r="AE1853">
            <v>18.827932659999998</v>
          </cell>
          <cell r="AF1853">
            <v>0</v>
          </cell>
          <cell r="AG1853">
            <v>0</v>
          </cell>
          <cell r="AH1853">
            <v>0</v>
          </cell>
          <cell r="AI1853">
            <v>84.165993115999996</v>
          </cell>
        </row>
        <row r="1854">
          <cell r="C1854" t="str">
            <v>1.387.2</v>
          </cell>
          <cell r="D1854" t="str">
            <v>Проектные работы ПД/ПД, РД</v>
          </cell>
          <cell r="E1854" t="str">
            <v>051-1005470</v>
          </cell>
          <cell r="F1854" t="str">
            <v/>
          </cell>
          <cell r="G1854" t="str">
            <v/>
          </cell>
          <cell r="H1854" t="str">
            <v/>
          </cell>
          <cell r="I1854">
            <v>0</v>
          </cell>
          <cell r="J1854">
            <v>0</v>
          </cell>
          <cell r="K1854">
            <v>2.4</v>
          </cell>
          <cell r="L1854">
            <v>2.4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15.8164464</v>
          </cell>
          <cell r="Z1854">
            <v>19.27</v>
          </cell>
          <cell r="AA1854">
            <v>19.27</v>
          </cell>
          <cell r="AB1854">
            <v>0</v>
          </cell>
          <cell r="AC1854">
            <v>0</v>
          </cell>
          <cell r="AD1854">
            <v>15.8164464</v>
          </cell>
          <cell r="AE1854">
            <v>15.8164464</v>
          </cell>
          <cell r="AF1854">
            <v>0</v>
          </cell>
          <cell r="AG1854">
            <v>0</v>
          </cell>
          <cell r="AH1854">
            <v>0</v>
          </cell>
          <cell r="AI1854">
            <v>82.078081992999998</v>
          </cell>
        </row>
        <row r="1855">
          <cell r="C1855" t="str">
            <v>1.387.3</v>
          </cell>
          <cell r="D1855" t="str">
            <v>Экспертиза (ПИР)</v>
          </cell>
          <cell r="E1855" t="str">
            <v>051-1005470</v>
          </cell>
          <cell r="F1855" t="str">
            <v/>
          </cell>
          <cell r="G1855" t="str">
            <v/>
          </cell>
          <cell r="H1855" t="str">
            <v/>
          </cell>
          <cell r="I1855">
            <v>0</v>
          </cell>
          <cell r="J1855">
            <v>0</v>
          </cell>
          <cell r="K1855">
            <v>1.82</v>
          </cell>
          <cell r="L1855">
            <v>1.82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2.7800639999999999</v>
          </cell>
          <cell r="Z1855">
            <v>2.78</v>
          </cell>
          <cell r="AA1855">
            <v>2.78</v>
          </cell>
          <cell r="AB1855">
            <v>0</v>
          </cell>
          <cell r="AC1855">
            <v>0</v>
          </cell>
          <cell r="AD1855">
            <v>2.7800639999999999</v>
          </cell>
          <cell r="AE1855">
            <v>2.7800639999999999</v>
          </cell>
          <cell r="AF1855">
            <v>0</v>
          </cell>
          <cell r="AG1855">
            <v>0</v>
          </cell>
          <cell r="AH1855">
            <v>0</v>
          </cell>
          <cell r="AI1855">
            <v>100.00230215800001</v>
          </cell>
        </row>
        <row r="1856">
          <cell r="C1856" t="str">
            <v>1.387.4</v>
          </cell>
          <cell r="D1856" t="str">
            <v>Услуги Заказчика</v>
          </cell>
          <cell r="E1856" t="str">
            <v>051-1005470</v>
          </cell>
          <cell r="F1856" t="str">
            <v/>
          </cell>
          <cell r="G1856" t="str">
            <v/>
          </cell>
          <cell r="H1856" t="str">
            <v/>
          </cell>
          <cell r="I1856">
            <v>0</v>
          </cell>
          <cell r="J1856">
            <v>0</v>
          </cell>
          <cell r="K1856">
            <v>0.16</v>
          </cell>
          <cell r="L1856">
            <v>0.16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0.23142225999999999</v>
          </cell>
          <cell r="Z1856">
            <v>0.32</v>
          </cell>
          <cell r="AA1856">
            <v>0.32</v>
          </cell>
          <cell r="AB1856">
            <v>0</v>
          </cell>
          <cell r="AC1856">
            <v>0</v>
          </cell>
          <cell r="AD1856">
            <v>0.23142225999999999</v>
          </cell>
          <cell r="AE1856">
            <v>0.23142225999999999</v>
          </cell>
          <cell r="AF1856">
            <v>0</v>
          </cell>
          <cell r="AG1856">
            <v>0</v>
          </cell>
          <cell r="AH1856">
            <v>0</v>
          </cell>
          <cell r="AI1856">
            <v>72.319456250000002</v>
          </cell>
        </row>
        <row r="1857">
          <cell r="C1857" t="str">
            <v>1.388</v>
          </cell>
          <cell r="D1857" t="str">
            <v>Техническое перевооружение ГПА 2-х очередей ДКС ГП-3 Бованенковского НГКМ (замена СПЧ)</v>
          </cell>
          <cell r="E1857" t="str">
            <v>051-1005471</v>
          </cell>
          <cell r="F1857" t="str">
            <v/>
          </cell>
          <cell r="G1857" t="str">
            <v/>
          </cell>
          <cell r="H1857" t="str">
            <v>Добыча газа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0.21</v>
          </cell>
          <cell r="AA1857">
            <v>0.21</v>
          </cell>
          <cell r="AB1857">
            <v>0</v>
          </cell>
          <cell r="AC1857">
            <v>0</v>
          </cell>
          <cell r="AD1857">
            <v>0</v>
          </cell>
          <cell r="AE1857">
            <v>0</v>
          </cell>
          <cell r="AF1857">
            <v>0</v>
          </cell>
          <cell r="AG1857">
            <v>0</v>
          </cell>
          <cell r="AH1857">
            <v>0</v>
          </cell>
          <cell r="AI1857">
            <v>0</v>
          </cell>
        </row>
        <row r="1858">
          <cell r="C1858" t="str">
            <v>1.388.1</v>
          </cell>
          <cell r="D1858" t="str">
            <v>Прочие, всего</v>
          </cell>
          <cell r="E1858" t="str">
            <v>051-1005471</v>
          </cell>
          <cell r="F1858" t="str">
            <v/>
          </cell>
          <cell r="G1858" t="str">
            <v/>
          </cell>
          <cell r="H1858" t="str">
            <v/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0.21</v>
          </cell>
          <cell r="AA1858">
            <v>0.21</v>
          </cell>
          <cell r="AB1858">
            <v>0</v>
          </cell>
          <cell r="AC1858">
            <v>0</v>
          </cell>
          <cell r="AD1858">
            <v>0</v>
          </cell>
          <cell r="AE1858">
            <v>0</v>
          </cell>
          <cell r="AF1858">
            <v>0</v>
          </cell>
          <cell r="AG1858">
            <v>0</v>
          </cell>
          <cell r="AH1858">
            <v>0</v>
          </cell>
          <cell r="AI1858">
            <v>0</v>
          </cell>
        </row>
        <row r="1859">
          <cell r="C1859" t="str">
            <v>1.388.2</v>
          </cell>
          <cell r="D1859" t="str">
            <v>Услуги Заказчика</v>
          </cell>
          <cell r="E1859" t="str">
            <v>051-1005471</v>
          </cell>
          <cell r="F1859" t="str">
            <v/>
          </cell>
          <cell r="G1859" t="str">
            <v/>
          </cell>
          <cell r="H1859" t="str">
            <v/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0.21</v>
          </cell>
          <cell r="AA1859">
            <v>0.21</v>
          </cell>
          <cell r="AB1859">
            <v>0</v>
          </cell>
          <cell r="AC1859">
            <v>0</v>
          </cell>
          <cell r="AD1859">
            <v>0</v>
          </cell>
          <cell r="AE1859">
            <v>0</v>
          </cell>
          <cell r="AF1859">
            <v>0</v>
          </cell>
          <cell r="AG1859">
            <v>0</v>
          </cell>
          <cell r="AH1859">
            <v>0</v>
          </cell>
          <cell r="AI1859">
            <v>0</v>
          </cell>
        </row>
        <row r="1860">
          <cell r="C1860" t="str">
            <v>1.389</v>
          </cell>
          <cell r="D1860" t="str">
            <v>Инженерная защита коммуникаций, площадок крановых узлов, автодорог и БКЭС на участках 770 км "Писаревка-Анапа" и 1572 км "Починки-Анапа"</v>
          </cell>
          <cell r="E1860" t="str">
            <v>051-1005472</v>
          </cell>
          <cell r="F1860" t="str">
            <v/>
          </cell>
          <cell r="G1860" t="str">
            <v/>
          </cell>
          <cell r="H1860" t="str">
            <v>Транспорт газа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0.41</v>
          </cell>
          <cell r="AA1860">
            <v>0.41</v>
          </cell>
          <cell r="AB1860">
            <v>0</v>
          </cell>
          <cell r="AC1860">
            <v>0</v>
          </cell>
          <cell r="AD1860">
            <v>0</v>
          </cell>
          <cell r="AE1860">
            <v>0</v>
          </cell>
          <cell r="AF1860">
            <v>0</v>
          </cell>
          <cell r="AG1860">
            <v>0</v>
          </cell>
          <cell r="AH1860">
            <v>0</v>
          </cell>
          <cell r="AI1860">
            <v>0</v>
          </cell>
        </row>
        <row r="1861">
          <cell r="C1861" t="str">
            <v>1.389.1</v>
          </cell>
          <cell r="D1861" t="str">
            <v>Прочие, всего</v>
          </cell>
          <cell r="E1861" t="str">
            <v>051-1005472</v>
          </cell>
          <cell r="F1861" t="str">
            <v/>
          </cell>
          <cell r="G1861" t="str">
            <v/>
          </cell>
          <cell r="H1861" t="str">
            <v/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0.41</v>
          </cell>
          <cell r="AA1861">
            <v>0.41</v>
          </cell>
          <cell r="AB1861">
            <v>0</v>
          </cell>
          <cell r="AC1861">
            <v>0</v>
          </cell>
          <cell r="AD1861">
            <v>0</v>
          </cell>
          <cell r="AE1861">
            <v>0</v>
          </cell>
          <cell r="AF1861">
            <v>0</v>
          </cell>
          <cell r="AG1861">
            <v>0</v>
          </cell>
          <cell r="AH1861">
            <v>0</v>
          </cell>
          <cell r="AI1861">
            <v>0</v>
          </cell>
        </row>
        <row r="1862">
          <cell r="C1862" t="str">
            <v>1.389.2</v>
          </cell>
          <cell r="D1862" t="str">
            <v>Проектные работы ПД/ПД, РД</v>
          </cell>
          <cell r="E1862" t="str">
            <v>051-1005472</v>
          </cell>
          <cell r="F1862" t="str">
            <v/>
          </cell>
          <cell r="G1862" t="str">
            <v/>
          </cell>
          <cell r="H1862" t="str">
            <v/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0.41</v>
          </cell>
          <cell r="AA1862">
            <v>0.41</v>
          </cell>
          <cell r="AB1862">
            <v>0</v>
          </cell>
          <cell r="AC1862">
            <v>0</v>
          </cell>
          <cell r="AD1862">
            <v>0</v>
          </cell>
          <cell r="AE1862">
            <v>0</v>
          </cell>
          <cell r="AF1862">
            <v>0</v>
          </cell>
          <cell r="AG1862">
            <v>0</v>
          </cell>
          <cell r="AH1862">
            <v>0</v>
          </cell>
          <cell r="AI1862">
            <v>0</v>
          </cell>
        </row>
        <row r="1863">
          <cell r="C1863" t="str">
            <v>1.390</v>
          </cell>
          <cell r="D1863" t="str">
            <v>Газопровод-отвод и ГРС "Усть-Луга"</v>
          </cell>
          <cell r="E1863" t="str">
            <v>051-1005473</v>
          </cell>
          <cell r="F1863" t="str">
            <v/>
          </cell>
          <cell r="G1863" t="str">
            <v/>
          </cell>
          <cell r="H1863" t="str">
            <v>Транспорт газа</v>
          </cell>
          <cell r="I1863">
            <v>0</v>
          </cell>
          <cell r="J1863">
            <v>0</v>
          </cell>
          <cell r="K1863">
            <v>202.54</v>
          </cell>
          <cell r="L1863">
            <v>202.54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32.713856290000003</v>
          </cell>
          <cell r="Z1863">
            <v>216.96</v>
          </cell>
          <cell r="AA1863">
            <v>216.96</v>
          </cell>
          <cell r="AB1863">
            <v>123.20399999999999</v>
          </cell>
          <cell r="AC1863">
            <v>0</v>
          </cell>
          <cell r="AD1863">
            <v>95.77735629</v>
          </cell>
          <cell r="AE1863">
            <v>32.713856290000003</v>
          </cell>
          <cell r="AF1863">
            <v>0</v>
          </cell>
          <cell r="AG1863">
            <v>63.063499999999998</v>
          </cell>
          <cell r="AH1863">
            <v>0</v>
          </cell>
          <cell r="AI1863">
            <v>44.145167907000001</v>
          </cell>
        </row>
        <row r="1864">
          <cell r="C1864" t="str">
            <v>1.390.1</v>
          </cell>
          <cell r="D1864" t="str">
            <v>Прочие, всего</v>
          </cell>
          <cell r="E1864" t="str">
            <v>051-1005473</v>
          </cell>
          <cell r="F1864" t="str">
            <v/>
          </cell>
          <cell r="G1864" t="str">
            <v/>
          </cell>
          <cell r="H1864" t="str">
            <v/>
          </cell>
          <cell r="I1864">
            <v>0</v>
          </cell>
          <cell r="J1864">
            <v>0</v>
          </cell>
          <cell r="K1864">
            <v>202.54</v>
          </cell>
          <cell r="L1864">
            <v>202.54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32.713856290000003</v>
          </cell>
          <cell r="Z1864">
            <v>216.96</v>
          </cell>
          <cell r="AA1864">
            <v>216.96</v>
          </cell>
          <cell r="AB1864">
            <v>123.20399999999999</v>
          </cell>
          <cell r="AC1864">
            <v>0</v>
          </cell>
          <cell r="AD1864">
            <v>95.77735629</v>
          </cell>
          <cell r="AE1864">
            <v>32.713856290000003</v>
          </cell>
          <cell r="AF1864">
            <v>0</v>
          </cell>
          <cell r="AG1864">
            <v>63.063499999999998</v>
          </cell>
          <cell r="AH1864">
            <v>0</v>
          </cell>
          <cell r="AI1864">
            <v>44.145167907000001</v>
          </cell>
        </row>
        <row r="1865">
          <cell r="C1865" t="str">
            <v>1.390.2</v>
          </cell>
          <cell r="D1865" t="str">
            <v>Проектные работы ПД/ПД, РД</v>
          </cell>
          <cell r="E1865" t="str">
            <v>051-1005473</v>
          </cell>
          <cell r="F1865" t="str">
            <v/>
          </cell>
          <cell r="G1865" t="str">
            <v/>
          </cell>
          <cell r="H1865" t="str">
            <v/>
          </cell>
          <cell r="I1865">
            <v>0</v>
          </cell>
          <cell r="J1865">
            <v>0</v>
          </cell>
          <cell r="K1865">
            <v>190.96</v>
          </cell>
          <cell r="L1865">
            <v>190.96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26.654970039999998</v>
          </cell>
          <cell r="Z1865">
            <v>197.1</v>
          </cell>
          <cell r="AA1865">
            <v>197.1</v>
          </cell>
          <cell r="AB1865">
            <v>114.804</v>
          </cell>
          <cell r="AC1865">
            <v>0</v>
          </cell>
          <cell r="AD1865">
            <v>89.714970039999997</v>
          </cell>
          <cell r="AE1865">
            <v>26.654970039999998</v>
          </cell>
          <cell r="AF1865">
            <v>0</v>
          </cell>
          <cell r="AG1865">
            <v>63.06</v>
          </cell>
          <cell r="AH1865">
            <v>0</v>
          </cell>
          <cell r="AI1865">
            <v>45.517488604999997</v>
          </cell>
        </row>
        <row r="1866">
          <cell r="C1866" t="str">
            <v>1.390.3</v>
          </cell>
          <cell r="D1866" t="str">
            <v>Экспертиза (ПИР)</v>
          </cell>
          <cell r="E1866" t="str">
            <v>051-1005473</v>
          </cell>
          <cell r="F1866" t="str">
            <v/>
          </cell>
          <cell r="G1866" t="str">
            <v/>
          </cell>
          <cell r="H1866" t="str">
            <v/>
          </cell>
          <cell r="I1866">
            <v>0</v>
          </cell>
          <cell r="J1866">
            <v>0</v>
          </cell>
          <cell r="K1866">
            <v>4.2</v>
          </cell>
          <cell r="L1866">
            <v>4.2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8.4</v>
          </cell>
          <cell r="AA1866">
            <v>8.4</v>
          </cell>
          <cell r="AB1866">
            <v>8.4</v>
          </cell>
          <cell r="AC1866">
            <v>0</v>
          </cell>
          <cell r="AD1866">
            <v>0</v>
          </cell>
          <cell r="AE1866">
            <v>0</v>
          </cell>
          <cell r="AF1866">
            <v>0</v>
          </cell>
          <cell r="AG1866">
            <v>0</v>
          </cell>
          <cell r="AH1866">
            <v>0</v>
          </cell>
          <cell r="AI1866">
            <v>0</v>
          </cell>
        </row>
        <row r="1867">
          <cell r="C1867" t="str">
            <v>1.390.4</v>
          </cell>
          <cell r="D1867" t="str">
            <v>Услуги Заказчика</v>
          </cell>
          <cell r="E1867" t="str">
            <v>051-1005473</v>
          </cell>
          <cell r="F1867" t="str">
            <v/>
          </cell>
          <cell r="G1867" t="str">
            <v/>
          </cell>
          <cell r="H1867" t="str">
            <v/>
          </cell>
          <cell r="I1867">
            <v>0</v>
          </cell>
          <cell r="J1867">
            <v>0</v>
          </cell>
          <cell r="K1867">
            <v>7.38</v>
          </cell>
          <cell r="L1867">
            <v>7.38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6.0588862499999996</v>
          </cell>
          <cell r="Z1867">
            <v>11.46</v>
          </cell>
          <cell r="AA1867">
            <v>11.46</v>
          </cell>
          <cell r="AB1867">
            <v>0</v>
          </cell>
          <cell r="AC1867">
            <v>0</v>
          </cell>
          <cell r="AD1867">
            <v>6.0588862499999996</v>
          </cell>
          <cell r="AE1867">
            <v>6.0588862499999996</v>
          </cell>
          <cell r="AF1867">
            <v>0</v>
          </cell>
          <cell r="AG1867">
            <v>0</v>
          </cell>
          <cell r="AH1867">
            <v>0</v>
          </cell>
          <cell r="AI1867">
            <v>52.869862564999998</v>
          </cell>
        </row>
        <row r="1868">
          <cell r="C1868" t="str">
            <v>1.390.5</v>
          </cell>
          <cell r="D1868" t="str">
            <v>Иные прочие</v>
          </cell>
          <cell r="E1868" t="str">
            <v>051-1005473</v>
          </cell>
          <cell r="F1868" t="str">
            <v/>
          </cell>
          <cell r="G1868" t="str">
            <v/>
          </cell>
          <cell r="H1868" t="str">
            <v/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3.5000000000000001E-3</v>
          </cell>
          <cell r="AE1868">
            <v>0</v>
          </cell>
          <cell r="AF1868">
            <v>0</v>
          </cell>
          <cell r="AG1868">
            <v>3.5000000000000001E-3</v>
          </cell>
          <cell r="AH1868">
            <v>0</v>
          </cell>
          <cell r="AI1868">
            <v>0</v>
          </cell>
        </row>
        <row r="1869">
          <cell r="C1869" t="str">
            <v>1.391</v>
          </cell>
          <cell r="D1869" t="str">
            <v>Техническое перевооружение газоконденсатных скважин Ямбургского НГКМ</v>
          </cell>
          <cell r="E1869" t="str">
            <v>051-1005474</v>
          </cell>
          <cell r="F1869" t="str">
            <v/>
          </cell>
          <cell r="G1869" t="str">
            <v/>
          </cell>
          <cell r="H1869" t="str">
            <v>Добыча газа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1.3280230799999999</v>
          </cell>
          <cell r="Y1869">
            <v>9.8752344099999991</v>
          </cell>
          <cell r="Z1869">
            <v>19.11</v>
          </cell>
          <cell r="AA1869">
            <v>19.11</v>
          </cell>
          <cell r="AB1869">
            <v>0</v>
          </cell>
          <cell r="AC1869">
            <v>0</v>
          </cell>
          <cell r="AD1869">
            <v>9.8752344099999991</v>
          </cell>
          <cell r="AE1869">
            <v>9.8752344099999991</v>
          </cell>
          <cell r="AF1869">
            <v>0</v>
          </cell>
          <cell r="AG1869">
            <v>0</v>
          </cell>
          <cell r="AH1869">
            <v>0</v>
          </cell>
          <cell r="AI1869">
            <v>51.675742595000003</v>
          </cell>
        </row>
        <row r="1870">
          <cell r="C1870" t="str">
            <v>1.391.1</v>
          </cell>
          <cell r="D1870" t="str">
            <v>Прочие, всего</v>
          </cell>
          <cell r="E1870" t="str">
            <v>051-1005474</v>
          </cell>
          <cell r="F1870" t="str">
            <v/>
          </cell>
          <cell r="G1870" t="str">
            <v/>
          </cell>
          <cell r="H1870" t="str">
            <v/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1.3280230799999999</v>
          </cell>
          <cell r="Y1870">
            <v>9.8752344099999991</v>
          </cell>
          <cell r="Z1870">
            <v>19.11</v>
          </cell>
          <cell r="AA1870">
            <v>19.11</v>
          </cell>
          <cell r="AB1870">
            <v>0</v>
          </cell>
          <cell r="AC1870">
            <v>0</v>
          </cell>
          <cell r="AD1870">
            <v>9.8752344099999991</v>
          </cell>
          <cell r="AE1870">
            <v>9.8752344099999991</v>
          </cell>
          <cell r="AF1870">
            <v>0</v>
          </cell>
          <cell r="AG1870">
            <v>0</v>
          </cell>
          <cell r="AH1870">
            <v>0</v>
          </cell>
          <cell r="AI1870">
            <v>51.675742595000003</v>
          </cell>
        </row>
        <row r="1871">
          <cell r="C1871" t="str">
            <v>1.391.2</v>
          </cell>
          <cell r="D1871" t="str">
            <v>Проектные работы ПД/ПД, РД</v>
          </cell>
          <cell r="E1871" t="str">
            <v>051-1005474</v>
          </cell>
          <cell r="F1871" t="str">
            <v/>
          </cell>
          <cell r="G1871" t="str">
            <v/>
          </cell>
          <cell r="H1871" t="str">
            <v/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1.3280230799999999</v>
          </cell>
          <cell r="Y1871">
            <v>9.5469769000000007</v>
          </cell>
          <cell r="Z1871">
            <v>18.781742489999999</v>
          </cell>
          <cell r="AA1871">
            <v>18.781742489999999</v>
          </cell>
          <cell r="AB1871">
            <v>0</v>
          </cell>
          <cell r="AC1871">
            <v>0</v>
          </cell>
          <cell r="AD1871">
            <v>9.5469769000000007</v>
          </cell>
          <cell r="AE1871">
            <v>9.5469769000000007</v>
          </cell>
          <cell r="AF1871">
            <v>0</v>
          </cell>
          <cell r="AG1871">
            <v>0</v>
          </cell>
          <cell r="AH1871">
            <v>0</v>
          </cell>
          <cell r="AI1871">
            <v>50.831156401000001</v>
          </cell>
        </row>
        <row r="1872">
          <cell r="C1872" t="str">
            <v>1.391.3</v>
          </cell>
          <cell r="D1872" t="str">
            <v>Услуги Заказчика</v>
          </cell>
          <cell r="E1872" t="str">
            <v>051-1005474</v>
          </cell>
          <cell r="F1872" t="str">
            <v/>
          </cell>
          <cell r="G1872" t="str">
            <v/>
          </cell>
          <cell r="H1872" t="str">
            <v/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0.32825750999999997</v>
          </cell>
          <cell r="Z1872">
            <v>0.32825750999999997</v>
          </cell>
          <cell r="AA1872">
            <v>0.32825750999999997</v>
          </cell>
          <cell r="AB1872">
            <v>0</v>
          </cell>
          <cell r="AC1872">
            <v>0</v>
          </cell>
          <cell r="AD1872">
            <v>0.32825750999999997</v>
          </cell>
          <cell r="AE1872">
            <v>0.32825750999999997</v>
          </cell>
          <cell r="AF1872">
            <v>0</v>
          </cell>
          <cell r="AG1872">
            <v>0</v>
          </cell>
          <cell r="AH1872">
            <v>0</v>
          </cell>
          <cell r="AI1872">
            <v>100</v>
          </cell>
        </row>
        <row r="1873">
          <cell r="C1873" t="str">
            <v>1.392</v>
          </cell>
          <cell r="D1873" t="str">
            <v>Сети и сооружения теплоснабжения объекта "Дом приема официальных гостей "Ачипсе"</v>
          </cell>
          <cell r="E1873" t="str">
            <v>051-1005476</v>
          </cell>
          <cell r="F1873" t="str">
            <v/>
          </cell>
          <cell r="G1873" t="str">
            <v/>
          </cell>
          <cell r="H1873" t="str">
            <v>Прочие</v>
          </cell>
          <cell r="I1873">
            <v>0</v>
          </cell>
          <cell r="J1873">
            <v>0</v>
          </cell>
          <cell r="K1873">
            <v>82.47</v>
          </cell>
          <cell r="L1873">
            <v>82.47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30.58</v>
          </cell>
          <cell r="AA1873">
            <v>30.58</v>
          </cell>
          <cell r="AB1873">
            <v>5.2</v>
          </cell>
          <cell r="AC1873">
            <v>0</v>
          </cell>
          <cell r="AD1873">
            <v>0</v>
          </cell>
          <cell r="AE1873">
            <v>0</v>
          </cell>
          <cell r="AF1873">
            <v>0</v>
          </cell>
          <cell r="AG1873">
            <v>0</v>
          </cell>
          <cell r="AH1873">
            <v>0</v>
          </cell>
          <cell r="AI1873">
            <v>0</v>
          </cell>
        </row>
        <row r="1874">
          <cell r="C1874" t="str">
            <v>1.392.1</v>
          </cell>
          <cell r="D1874" t="str">
            <v>Прочие, всего</v>
          </cell>
          <cell r="E1874" t="str">
            <v>051-1005476</v>
          </cell>
          <cell r="F1874" t="str">
            <v/>
          </cell>
          <cell r="G1874" t="str">
            <v/>
          </cell>
          <cell r="H1874" t="str">
            <v/>
          </cell>
          <cell r="I1874">
            <v>0</v>
          </cell>
          <cell r="J1874">
            <v>0</v>
          </cell>
          <cell r="K1874">
            <v>82.47</v>
          </cell>
          <cell r="L1874">
            <v>82.47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30.58</v>
          </cell>
          <cell r="AA1874">
            <v>30.58</v>
          </cell>
          <cell r="AB1874">
            <v>5.2</v>
          </cell>
          <cell r="AC1874">
            <v>0</v>
          </cell>
          <cell r="AD1874">
            <v>0</v>
          </cell>
          <cell r="AE1874">
            <v>0</v>
          </cell>
          <cell r="AF1874">
            <v>0</v>
          </cell>
          <cell r="AG1874">
            <v>0</v>
          </cell>
          <cell r="AH1874">
            <v>0</v>
          </cell>
          <cell r="AI1874">
            <v>0</v>
          </cell>
        </row>
        <row r="1875">
          <cell r="C1875" t="str">
            <v>1.392.2</v>
          </cell>
          <cell r="D1875" t="str">
            <v>Проектные работы ПД/ПД, РД</v>
          </cell>
          <cell r="E1875" t="str">
            <v>051-1005476</v>
          </cell>
          <cell r="F1875" t="str">
            <v/>
          </cell>
          <cell r="G1875" t="str">
            <v/>
          </cell>
          <cell r="H1875" t="str">
            <v/>
          </cell>
          <cell r="I1875">
            <v>0</v>
          </cell>
          <cell r="J1875">
            <v>0</v>
          </cell>
          <cell r="K1875">
            <v>74.27</v>
          </cell>
          <cell r="L1875">
            <v>74.27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24.07</v>
          </cell>
          <cell r="AA1875">
            <v>24.07</v>
          </cell>
          <cell r="AB1875">
            <v>0</v>
          </cell>
          <cell r="AC1875">
            <v>0</v>
          </cell>
          <cell r="AD1875">
            <v>0</v>
          </cell>
          <cell r="AE1875">
            <v>0</v>
          </cell>
          <cell r="AF1875">
            <v>0</v>
          </cell>
          <cell r="AG1875">
            <v>0</v>
          </cell>
          <cell r="AH1875">
            <v>0</v>
          </cell>
          <cell r="AI1875">
            <v>0</v>
          </cell>
        </row>
        <row r="1876">
          <cell r="C1876" t="str">
            <v>1.392.3</v>
          </cell>
          <cell r="D1876" t="str">
            <v>Экспертиза (ПИР)</v>
          </cell>
          <cell r="E1876" t="str">
            <v>051-1005476</v>
          </cell>
          <cell r="F1876" t="str">
            <v/>
          </cell>
          <cell r="G1876" t="str">
            <v/>
          </cell>
          <cell r="H1876" t="str">
            <v/>
          </cell>
          <cell r="I1876">
            <v>0</v>
          </cell>
          <cell r="J1876">
            <v>0</v>
          </cell>
          <cell r="K1876">
            <v>4.95</v>
          </cell>
          <cell r="L1876">
            <v>4.95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4.95</v>
          </cell>
          <cell r="AA1876">
            <v>4.95</v>
          </cell>
          <cell r="AB1876">
            <v>4.95</v>
          </cell>
          <cell r="AC1876">
            <v>0</v>
          </cell>
          <cell r="AD1876">
            <v>0</v>
          </cell>
          <cell r="AE1876">
            <v>0</v>
          </cell>
          <cell r="AF1876">
            <v>0</v>
          </cell>
          <cell r="AG1876">
            <v>0</v>
          </cell>
          <cell r="AH1876">
            <v>0</v>
          </cell>
          <cell r="AI1876">
            <v>0</v>
          </cell>
        </row>
        <row r="1877">
          <cell r="C1877" t="str">
            <v>1.392.4</v>
          </cell>
          <cell r="D1877" t="str">
            <v>Услуги Заказчика</v>
          </cell>
          <cell r="E1877" t="str">
            <v>051-1005476</v>
          </cell>
          <cell r="F1877" t="str">
            <v/>
          </cell>
          <cell r="G1877" t="str">
            <v/>
          </cell>
          <cell r="H1877" t="str">
            <v/>
          </cell>
          <cell r="I1877">
            <v>0</v>
          </cell>
          <cell r="J1877">
            <v>0</v>
          </cell>
          <cell r="K1877">
            <v>3</v>
          </cell>
          <cell r="L1877">
            <v>3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1.31</v>
          </cell>
          <cell r="AA1877">
            <v>1.31</v>
          </cell>
          <cell r="AB1877">
            <v>0</v>
          </cell>
          <cell r="AC1877">
            <v>0</v>
          </cell>
          <cell r="AD1877">
            <v>0</v>
          </cell>
          <cell r="AE1877">
            <v>0</v>
          </cell>
          <cell r="AF1877">
            <v>0</v>
          </cell>
          <cell r="AG1877">
            <v>0</v>
          </cell>
          <cell r="AH1877">
            <v>0</v>
          </cell>
          <cell r="AI1877">
            <v>0</v>
          </cell>
        </row>
        <row r="1878">
          <cell r="C1878" t="str">
            <v>1.392.5</v>
          </cell>
          <cell r="D1878" t="str">
            <v>Иные прочие</v>
          </cell>
          <cell r="E1878" t="str">
            <v>051-1005476</v>
          </cell>
          <cell r="F1878" t="str">
            <v/>
          </cell>
          <cell r="G1878" t="str">
            <v/>
          </cell>
          <cell r="H1878" t="str">
            <v/>
          </cell>
          <cell r="I1878">
            <v>0</v>
          </cell>
          <cell r="J1878">
            <v>0</v>
          </cell>
          <cell r="K1878">
            <v>0.25</v>
          </cell>
          <cell r="L1878">
            <v>0.25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0.25</v>
          </cell>
          <cell r="AA1878">
            <v>0.25</v>
          </cell>
          <cell r="AB1878">
            <v>0.25</v>
          </cell>
          <cell r="AC1878">
            <v>0</v>
          </cell>
          <cell r="AD1878">
            <v>0</v>
          </cell>
          <cell r="AE1878">
            <v>0</v>
          </cell>
          <cell r="AF1878">
            <v>0</v>
          </cell>
          <cell r="AG1878">
            <v>0</v>
          </cell>
          <cell r="AH1878">
            <v>0</v>
          </cell>
          <cell r="AI1878">
            <v>0</v>
          </cell>
        </row>
        <row r="1879">
          <cell r="C1879" t="str">
            <v>1.393</v>
          </cell>
          <cell r="D1879" t="str">
            <v>Обустройство сеноманской залежи Крузенштернского ГКМ</v>
          </cell>
          <cell r="E1879" t="str">
            <v>051-1005477</v>
          </cell>
          <cell r="F1879" t="str">
            <v/>
          </cell>
          <cell r="G1879" t="str">
            <v/>
          </cell>
          <cell r="H1879" t="str">
            <v>Добыча газа</v>
          </cell>
          <cell r="I1879">
            <v>7852.4141406700001</v>
          </cell>
          <cell r="J1879">
            <v>7405.9021853699996</v>
          </cell>
          <cell r="K1879">
            <v>1039.25</v>
          </cell>
          <cell r="L1879">
            <v>1039.25</v>
          </cell>
          <cell r="M1879">
            <v>47.254935140000001</v>
          </cell>
          <cell r="N1879">
            <v>4.5470228659999998</v>
          </cell>
          <cell r="O1879">
            <v>4.5470228659999998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145.19812675</v>
          </cell>
          <cell r="Y1879">
            <v>71.745032690000002</v>
          </cell>
          <cell r="Z1879">
            <v>254.58</v>
          </cell>
          <cell r="AA1879">
            <v>254.58</v>
          </cell>
          <cell r="AB1879">
            <v>0</v>
          </cell>
          <cell r="AC1879">
            <v>0</v>
          </cell>
          <cell r="AD1879">
            <v>50.9047603</v>
          </cell>
          <cell r="AE1879">
            <v>50.9047603</v>
          </cell>
          <cell r="AF1879">
            <v>0</v>
          </cell>
          <cell r="AG1879">
            <v>0</v>
          </cell>
          <cell r="AH1879">
            <v>0</v>
          </cell>
          <cell r="AI1879">
            <v>19.995585002999999</v>
          </cell>
        </row>
        <row r="1880">
          <cell r="C1880" t="str">
            <v>1.393.1</v>
          </cell>
          <cell r="D1880" t="str">
            <v>Прочие, всего</v>
          </cell>
          <cell r="E1880" t="str">
            <v>051-1005477</v>
          </cell>
          <cell r="F1880" t="str">
            <v/>
          </cell>
          <cell r="G1880" t="str">
            <v/>
          </cell>
          <cell r="H1880" t="str">
            <v/>
          </cell>
          <cell r="I1880">
            <v>7852.4141406700001</v>
          </cell>
          <cell r="J1880">
            <v>7405.9021853699996</v>
          </cell>
          <cell r="K1880">
            <v>1039.25</v>
          </cell>
          <cell r="L1880">
            <v>1039.25</v>
          </cell>
          <cell r="M1880">
            <v>47.254935140000001</v>
          </cell>
          <cell r="N1880">
            <v>4.5470228659999998</v>
          </cell>
          <cell r="O1880">
            <v>4.5470228659999998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145.19812675</v>
          </cell>
          <cell r="Y1880">
            <v>71.745032690000002</v>
          </cell>
          <cell r="Z1880">
            <v>254.58</v>
          </cell>
          <cell r="AA1880">
            <v>254.58</v>
          </cell>
          <cell r="AB1880">
            <v>0</v>
          </cell>
          <cell r="AC1880">
            <v>0</v>
          </cell>
          <cell r="AD1880">
            <v>50.9047603</v>
          </cell>
          <cell r="AE1880">
            <v>50.9047603</v>
          </cell>
          <cell r="AF1880">
            <v>0</v>
          </cell>
          <cell r="AG1880">
            <v>0</v>
          </cell>
          <cell r="AH1880">
            <v>0</v>
          </cell>
          <cell r="AI1880">
            <v>19.995585002999999</v>
          </cell>
        </row>
        <row r="1881">
          <cell r="C1881" t="str">
            <v>1.393.2</v>
          </cell>
          <cell r="D1881" t="str">
            <v>Проектные работы ПД/ПД, РД</v>
          </cell>
          <cell r="E1881" t="str">
            <v>051-1005477</v>
          </cell>
          <cell r="F1881" t="str">
            <v/>
          </cell>
          <cell r="G1881" t="str">
            <v/>
          </cell>
          <cell r="H1881" t="str">
            <v/>
          </cell>
          <cell r="I1881">
            <v>7784.1</v>
          </cell>
          <cell r="J1881">
            <v>7360.6976935399998</v>
          </cell>
          <cell r="K1881">
            <v>1001.39</v>
          </cell>
          <cell r="L1881">
            <v>1001.39</v>
          </cell>
          <cell r="M1881">
            <v>47.254935140000001</v>
          </cell>
          <cell r="N1881">
            <v>4.7189341950000001</v>
          </cell>
          <cell r="O1881">
            <v>4.7189341950000001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145.19812675</v>
          </cell>
          <cell r="Y1881">
            <v>59.975598130000002</v>
          </cell>
          <cell r="Z1881">
            <v>234.26</v>
          </cell>
          <cell r="AA1881">
            <v>234.26</v>
          </cell>
          <cell r="AB1881">
            <v>0</v>
          </cell>
          <cell r="AC1881">
            <v>0</v>
          </cell>
          <cell r="AD1881">
            <v>39.135325739999999</v>
          </cell>
          <cell r="AE1881">
            <v>39.135325739999999</v>
          </cell>
          <cell r="AF1881">
            <v>0</v>
          </cell>
          <cell r="AG1881">
            <v>0</v>
          </cell>
          <cell r="AH1881">
            <v>0</v>
          </cell>
          <cell r="AI1881">
            <v>16.705936028</v>
          </cell>
        </row>
        <row r="1882">
          <cell r="C1882" t="str">
            <v>1.393.3</v>
          </cell>
          <cell r="D1882" t="str">
            <v>Экспертиза (ПИР)</v>
          </cell>
          <cell r="E1882" t="str">
            <v>051-1005477</v>
          </cell>
          <cell r="F1882" t="str">
            <v/>
          </cell>
          <cell r="G1882" t="str">
            <v/>
          </cell>
          <cell r="H1882" t="str">
            <v/>
          </cell>
          <cell r="I1882">
            <v>6</v>
          </cell>
          <cell r="J1882">
            <v>6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  <cell r="AE1882">
            <v>0</v>
          </cell>
          <cell r="AF1882">
            <v>0</v>
          </cell>
          <cell r="AG1882">
            <v>0</v>
          </cell>
          <cell r="AH1882">
            <v>0</v>
          </cell>
          <cell r="AI1882">
            <v>0</v>
          </cell>
        </row>
        <row r="1883">
          <cell r="C1883" t="str">
            <v>1.393.4</v>
          </cell>
          <cell r="D1883" t="str">
            <v>Услуги Заказчика</v>
          </cell>
          <cell r="E1883" t="str">
            <v>051-1005477</v>
          </cell>
          <cell r="F1883" t="str">
            <v/>
          </cell>
          <cell r="G1883" t="str">
            <v/>
          </cell>
          <cell r="H1883" t="str">
            <v/>
          </cell>
          <cell r="I1883">
            <v>54.247189669999997</v>
          </cell>
          <cell r="J1883">
            <v>37.86</v>
          </cell>
          <cell r="K1883">
            <v>37.86</v>
          </cell>
          <cell r="L1883">
            <v>37.86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11.769434560000001</v>
          </cell>
          <cell r="Z1883">
            <v>20.32</v>
          </cell>
          <cell r="AA1883">
            <v>20.32</v>
          </cell>
          <cell r="AB1883">
            <v>0</v>
          </cell>
          <cell r="AC1883">
            <v>0</v>
          </cell>
          <cell r="AD1883">
            <v>11.769434560000001</v>
          </cell>
          <cell r="AE1883">
            <v>11.769434560000001</v>
          </cell>
          <cell r="AF1883">
            <v>0</v>
          </cell>
          <cell r="AG1883">
            <v>0</v>
          </cell>
          <cell r="AH1883">
            <v>0</v>
          </cell>
          <cell r="AI1883">
            <v>57.920445669000003</v>
          </cell>
        </row>
        <row r="1884">
          <cell r="C1884" t="str">
            <v>1.393.5</v>
          </cell>
          <cell r="D1884" t="str">
            <v>Иные прочие</v>
          </cell>
          <cell r="E1884" t="str">
            <v>051-1005477</v>
          </cell>
          <cell r="F1884" t="str">
            <v/>
          </cell>
          <cell r="G1884" t="str">
            <v/>
          </cell>
          <cell r="H1884" t="str">
            <v/>
          </cell>
          <cell r="I1884">
            <v>8.0669509999999995</v>
          </cell>
          <cell r="J1884">
            <v>1.3444918299999999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0</v>
          </cell>
          <cell r="AD1884">
            <v>0</v>
          </cell>
          <cell r="AE1884">
            <v>0</v>
          </cell>
          <cell r="AF1884">
            <v>0</v>
          </cell>
          <cell r="AG1884">
            <v>0</v>
          </cell>
          <cell r="AH1884">
            <v>0</v>
          </cell>
          <cell r="AI1884">
            <v>0</v>
          </cell>
        </row>
        <row r="1885">
          <cell r="C1885" t="str">
            <v>1.394</v>
          </cell>
          <cell r="D1885" t="str">
            <v>Реконструкция ГРС-3 г. Липецк для присоединения резервного газопровода Новолипецкого металлургического комбината</v>
          </cell>
          <cell r="E1885" t="str">
            <v>051-1005478</v>
          </cell>
          <cell r="F1885" t="str">
            <v/>
          </cell>
          <cell r="G1885" t="str">
            <v/>
          </cell>
          <cell r="H1885" t="str">
            <v>Транспорт газа</v>
          </cell>
          <cell r="I1885">
            <v>0</v>
          </cell>
          <cell r="J1885">
            <v>0</v>
          </cell>
          <cell r="K1885">
            <v>4.57</v>
          </cell>
          <cell r="L1885">
            <v>4.57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0.08</v>
          </cell>
          <cell r="Z1885">
            <v>5.43</v>
          </cell>
          <cell r="AA1885">
            <v>5.43</v>
          </cell>
          <cell r="AB1885">
            <v>0</v>
          </cell>
          <cell r="AC1885">
            <v>0</v>
          </cell>
          <cell r="AD1885">
            <v>0.08</v>
          </cell>
          <cell r="AE1885">
            <v>0.08</v>
          </cell>
          <cell r="AF1885">
            <v>0</v>
          </cell>
          <cell r="AG1885">
            <v>0</v>
          </cell>
          <cell r="AH1885">
            <v>0</v>
          </cell>
          <cell r="AI1885">
            <v>1.4732965010000001</v>
          </cell>
        </row>
        <row r="1886">
          <cell r="C1886" t="str">
            <v>1.394.1</v>
          </cell>
          <cell r="D1886" t="str">
            <v>Прочие, всего</v>
          </cell>
          <cell r="E1886" t="str">
            <v>051-1005478</v>
          </cell>
          <cell r="F1886" t="str">
            <v/>
          </cell>
          <cell r="G1886" t="str">
            <v/>
          </cell>
          <cell r="H1886" t="str">
            <v/>
          </cell>
          <cell r="I1886">
            <v>0</v>
          </cell>
          <cell r="J1886">
            <v>0</v>
          </cell>
          <cell r="K1886">
            <v>4.57</v>
          </cell>
          <cell r="L1886">
            <v>4.57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0.08</v>
          </cell>
          <cell r="Z1886">
            <v>5.43</v>
          </cell>
          <cell r="AA1886">
            <v>5.43</v>
          </cell>
          <cell r="AB1886">
            <v>0</v>
          </cell>
          <cell r="AC1886">
            <v>0</v>
          </cell>
          <cell r="AD1886">
            <v>0.08</v>
          </cell>
          <cell r="AE1886">
            <v>0.08</v>
          </cell>
          <cell r="AF1886">
            <v>0</v>
          </cell>
          <cell r="AG1886">
            <v>0</v>
          </cell>
          <cell r="AH1886">
            <v>0</v>
          </cell>
          <cell r="AI1886">
            <v>1.4732965010000001</v>
          </cell>
        </row>
        <row r="1887">
          <cell r="C1887" t="str">
            <v>1.394.2</v>
          </cell>
          <cell r="D1887" t="str">
            <v>Проектные работы ПД/ПД, РД</v>
          </cell>
          <cell r="E1887" t="str">
            <v>051-1005478</v>
          </cell>
          <cell r="F1887" t="str">
            <v/>
          </cell>
          <cell r="G1887" t="str">
            <v/>
          </cell>
          <cell r="H1887" t="str">
            <v/>
          </cell>
          <cell r="I1887">
            <v>0</v>
          </cell>
          <cell r="J1887">
            <v>0</v>
          </cell>
          <cell r="K1887">
            <v>4.4000000000000004</v>
          </cell>
          <cell r="L1887">
            <v>4.4000000000000004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0</v>
          </cell>
          <cell r="AD1887">
            <v>0</v>
          </cell>
          <cell r="AE1887">
            <v>0</v>
          </cell>
          <cell r="AF1887">
            <v>0</v>
          </cell>
          <cell r="AG1887">
            <v>0</v>
          </cell>
          <cell r="AH1887">
            <v>0</v>
          </cell>
          <cell r="AI1887">
            <v>0</v>
          </cell>
        </row>
        <row r="1888">
          <cell r="C1888" t="str">
            <v>1.394.3</v>
          </cell>
          <cell r="D1888" t="str">
            <v>Услуги Заказчика</v>
          </cell>
          <cell r="E1888" t="str">
            <v>051-1005478</v>
          </cell>
          <cell r="F1888" t="str">
            <v/>
          </cell>
          <cell r="G1888" t="str">
            <v/>
          </cell>
          <cell r="H1888" t="str">
            <v/>
          </cell>
          <cell r="I1888">
            <v>0</v>
          </cell>
          <cell r="J1888">
            <v>0</v>
          </cell>
          <cell r="K1888">
            <v>0.17</v>
          </cell>
          <cell r="L1888">
            <v>0.17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0.08</v>
          </cell>
          <cell r="Z1888">
            <v>5.43</v>
          </cell>
          <cell r="AA1888">
            <v>5.43</v>
          </cell>
          <cell r="AB1888">
            <v>0</v>
          </cell>
          <cell r="AC1888">
            <v>0</v>
          </cell>
          <cell r="AD1888">
            <v>0.08</v>
          </cell>
          <cell r="AE1888">
            <v>0.08</v>
          </cell>
          <cell r="AF1888">
            <v>0</v>
          </cell>
          <cell r="AG1888">
            <v>0</v>
          </cell>
          <cell r="AH1888">
            <v>0</v>
          </cell>
          <cell r="AI1888">
            <v>1.4732965010000001</v>
          </cell>
        </row>
        <row r="1889">
          <cell r="C1889" t="str">
            <v>1.395</v>
          </cell>
          <cell r="D1889" t="str">
            <v>Реконструкция цеха № 1 КС "Георгиевск" (усиление фундаментов)</v>
          </cell>
          <cell r="E1889" t="str">
            <v>051-1005485</v>
          </cell>
          <cell r="F1889" t="str">
            <v/>
          </cell>
          <cell r="G1889" t="str">
            <v/>
          </cell>
          <cell r="H1889" t="str">
            <v>Транспорт газа</v>
          </cell>
          <cell r="I1889">
            <v>0</v>
          </cell>
          <cell r="J1889">
            <v>0</v>
          </cell>
          <cell r="K1889">
            <v>102.35</v>
          </cell>
          <cell r="L1889">
            <v>102.35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4.53585131</v>
          </cell>
          <cell r="Y1889">
            <v>20.05305049</v>
          </cell>
          <cell r="Z1889">
            <v>112.24</v>
          </cell>
          <cell r="AA1889">
            <v>112.24</v>
          </cell>
          <cell r="AB1889">
            <v>63.53</v>
          </cell>
          <cell r="AC1889">
            <v>0</v>
          </cell>
          <cell r="AD1889">
            <v>62.173050490000001</v>
          </cell>
          <cell r="AE1889">
            <v>20.05305049</v>
          </cell>
          <cell r="AF1889">
            <v>0</v>
          </cell>
          <cell r="AG1889">
            <v>42.12</v>
          </cell>
          <cell r="AH1889">
            <v>0</v>
          </cell>
          <cell r="AI1889">
            <v>55.392953038000002</v>
          </cell>
        </row>
        <row r="1890">
          <cell r="C1890" t="str">
            <v>1.395.1</v>
          </cell>
          <cell r="D1890" t="str">
            <v>Прочие, всего</v>
          </cell>
          <cell r="E1890" t="str">
            <v>051-1005485</v>
          </cell>
          <cell r="F1890" t="str">
            <v/>
          </cell>
          <cell r="G1890" t="str">
            <v/>
          </cell>
          <cell r="H1890" t="str">
            <v/>
          </cell>
          <cell r="I1890">
            <v>0</v>
          </cell>
          <cell r="J1890">
            <v>0</v>
          </cell>
          <cell r="K1890">
            <v>102.35</v>
          </cell>
          <cell r="L1890">
            <v>102.35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4.53585131</v>
          </cell>
          <cell r="Y1890">
            <v>20.05305049</v>
          </cell>
          <cell r="Z1890">
            <v>112.24</v>
          </cell>
          <cell r="AA1890">
            <v>112.24</v>
          </cell>
          <cell r="AB1890">
            <v>63.53</v>
          </cell>
          <cell r="AC1890">
            <v>0</v>
          </cell>
          <cell r="AD1890">
            <v>62.173050490000001</v>
          </cell>
          <cell r="AE1890">
            <v>20.05305049</v>
          </cell>
          <cell r="AF1890">
            <v>0</v>
          </cell>
          <cell r="AG1890">
            <v>42.12</v>
          </cell>
          <cell r="AH1890">
            <v>0</v>
          </cell>
          <cell r="AI1890">
            <v>55.392953038000002</v>
          </cell>
        </row>
        <row r="1891">
          <cell r="C1891" t="str">
            <v>1.395.2</v>
          </cell>
          <cell r="D1891" t="str">
            <v>Проектные работы ПД/ПД, РД</v>
          </cell>
          <cell r="E1891" t="str">
            <v>051-1005485</v>
          </cell>
          <cell r="F1891" t="str">
            <v/>
          </cell>
          <cell r="G1891" t="str">
            <v/>
          </cell>
          <cell r="H1891" t="str">
            <v/>
          </cell>
          <cell r="I1891">
            <v>0</v>
          </cell>
          <cell r="J1891">
            <v>0</v>
          </cell>
          <cell r="K1891">
            <v>93.32</v>
          </cell>
          <cell r="L1891">
            <v>93.32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4.53585131</v>
          </cell>
          <cell r="Y1891">
            <v>18.41819426</v>
          </cell>
          <cell r="Z1891">
            <v>105.53</v>
          </cell>
          <cell r="AA1891">
            <v>105.53</v>
          </cell>
          <cell r="AB1891">
            <v>58.23</v>
          </cell>
          <cell r="AC1891">
            <v>0</v>
          </cell>
          <cell r="AD1891">
            <v>60.538194259999997</v>
          </cell>
          <cell r="AE1891">
            <v>18.41819426</v>
          </cell>
          <cell r="AF1891">
            <v>0</v>
          </cell>
          <cell r="AG1891">
            <v>42.12</v>
          </cell>
          <cell r="AH1891">
            <v>0</v>
          </cell>
          <cell r="AI1891">
            <v>57.365862086999996</v>
          </cell>
        </row>
        <row r="1892">
          <cell r="C1892" t="str">
            <v>1.395.3</v>
          </cell>
          <cell r="D1892" t="str">
            <v>Экспертиза (ПИР)</v>
          </cell>
          <cell r="E1892" t="str">
            <v>051-1005485</v>
          </cell>
          <cell r="F1892" t="str">
            <v/>
          </cell>
          <cell r="G1892" t="str">
            <v/>
          </cell>
          <cell r="H1892" t="str">
            <v/>
          </cell>
          <cell r="I1892">
            <v>0</v>
          </cell>
          <cell r="J1892">
            <v>0</v>
          </cell>
          <cell r="K1892">
            <v>5.3</v>
          </cell>
          <cell r="L1892">
            <v>5.3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5.3</v>
          </cell>
          <cell r="AA1892">
            <v>5.3</v>
          </cell>
          <cell r="AB1892">
            <v>5.3</v>
          </cell>
          <cell r="AC1892">
            <v>0</v>
          </cell>
          <cell r="AD1892">
            <v>0</v>
          </cell>
          <cell r="AE1892">
            <v>0</v>
          </cell>
          <cell r="AF1892">
            <v>0</v>
          </cell>
          <cell r="AG1892">
            <v>0</v>
          </cell>
          <cell r="AH1892">
            <v>0</v>
          </cell>
          <cell r="AI1892">
            <v>0</v>
          </cell>
        </row>
        <row r="1893">
          <cell r="C1893" t="str">
            <v>1.395.4</v>
          </cell>
          <cell r="D1893" t="str">
            <v>Услуги Заказчика</v>
          </cell>
          <cell r="E1893" t="str">
            <v>051-1005485</v>
          </cell>
          <cell r="F1893" t="str">
            <v/>
          </cell>
          <cell r="G1893" t="str">
            <v/>
          </cell>
          <cell r="H1893" t="str">
            <v/>
          </cell>
          <cell r="I1893">
            <v>0</v>
          </cell>
          <cell r="J1893">
            <v>0</v>
          </cell>
          <cell r="K1893">
            <v>3.73</v>
          </cell>
          <cell r="L1893">
            <v>3.73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1.63485623</v>
          </cell>
          <cell r="Z1893">
            <v>1.41</v>
          </cell>
          <cell r="AA1893">
            <v>1.41</v>
          </cell>
          <cell r="AB1893">
            <v>0</v>
          </cell>
          <cell r="AC1893">
            <v>0</v>
          </cell>
          <cell r="AD1893">
            <v>1.63485623</v>
          </cell>
          <cell r="AE1893">
            <v>1.63485623</v>
          </cell>
          <cell r="AF1893">
            <v>0</v>
          </cell>
          <cell r="AG1893">
            <v>0</v>
          </cell>
          <cell r="AH1893">
            <v>0</v>
          </cell>
          <cell r="AI1893">
            <v>115.94725035499999</v>
          </cell>
        </row>
        <row r="1894">
          <cell r="C1894" t="str">
            <v>1.396</v>
          </cell>
          <cell r="D1894" t="str">
            <v>Реконструкция берегового технологического комплекса Киринского ГКМ</v>
          </cell>
          <cell r="E1894" t="str">
            <v>051-1005507</v>
          </cell>
          <cell r="F1894" t="str">
            <v/>
          </cell>
          <cell r="G1894" t="str">
            <v/>
          </cell>
          <cell r="H1894" t="str">
            <v>Добыча газа</v>
          </cell>
          <cell r="I1894">
            <v>115.21264939</v>
          </cell>
          <cell r="J1894">
            <v>58.382990159999999</v>
          </cell>
          <cell r="K1894">
            <v>62.69</v>
          </cell>
          <cell r="L1894">
            <v>62.69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43.249659229999999</v>
          </cell>
          <cell r="Z1894">
            <v>84.21</v>
          </cell>
          <cell r="AA1894">
            <v>84.21</v>
          </cell>
          <cell r="AB1894">
            <v>35.814</v>
          </cell>
          <cell r="AC1894">
            <v>0</v>
          </cell>
          <cell r="AD1894">
            <v>71.127452289999994</v>
          </cell>
          <cell r="AE1894">
            <v>43.249659229999999</v>
          </cell>
          <cell r="AF1894">
            <v>0</v>
          </cell>
          <cell r="AG1894">
            <v>27.877793059999998</v>
          </cell>
          <cell r="AH1894">
            <v>0</v>
          </cell>
          <cell r="AI1894">
            <v>84.464377497000001</v>
          </cell>
        </row>
        <row r="1895">
          <cell r="C1895" t="str">
            <v>1.396.1</v>
          </cell>
          <cell r="D1895" t="str">
            <v>Прочие, всего</v>
          </cell>
          <cell r="E1895" t="str">
            <v>051-1005507</v>
          </cell>
          <cell r="F1895" t="str">
            <v/>
          </cell>
          <cell r="G1895" t="str">
            <v/>
          </cell>
          <cell r="H1895" t="str">
            <v/>
          </cell>
          <cell r="I1895">
            <v>115.21264939</v>
          </cell>
          <cell r="J1895">
            <v>58.382990159999999</v>
          </cell>
          <cell r="K1895">
            <v>62.69</v>
          </cell>
          <cell r="L1895">
            <v>62.69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43.249659229999999</v>
          </cell>
          <cell r="Z1895">
            <v>84.21</v>
          </cell>
          <cell r="AA1895">
            <v>84.21</v>
          </cell>
          <cell r="AB1895">
            <v>35.814</v>
          </cell>
          <cell r="AC1895">
            <v>0</v>
          </cell>
          <cell r="AD1895">
            <v>71.127452289999994</v>
          </cell>
          <cell r="AE1895">
            <v>43.249659229999999</v>
          </cell>
          <cell r="AF1895">
            <v>0</v>
          </cell>
          <cell r="AG1895">
            <v>27.877793059999998</v>
          </cell>
          <cell r="AH1895">
            <v>0</v>
          </cell>
          <cell r="AI1895">
            <v>84.464377497000001</v>
          </cell>
        </row>
        <row r="1896">
          <cell r="C1896" t="str">
            <v>1.396.2</v>
          </cell>
          <cell r="D1896" t="str">
            <v>Проектные работы ПД/ПД, РД</v>
          </cell>
          <cell r="E1896" t="str">
            <v>051-1005507</v>
          </cell>
          <cell r="F1896" t="str">
            <v/>
          </cell>
          <cell r="G1896" t="str">
            <v/>
          </cell>
          <cell r="H1896" t="str">
            <v/>
          </cell>
          <cell r="I1896">
            <v>103.92485633</v>
          </cell>
          <cell r="J1896">
            <v>50.005197099999997</v>
          </cell>
          <cell r="K1896">
            <v>57.41</v>
          </cell>
          <cell r="L1896">
            <v>57.41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40.339659230000002</v>
          </cell>
          <cell r="Z1896">
            <v>76.569999999999993</v>
          </cell>
          <cell r="AA1896">
            <v>76.569999999999993</v>
          </cell>
          <cell r="AB1896">
            <v>35.814</v>
          </cell>
          <cell r="AC1896">
            <v>0</v>
          </cell>
          <cell r="AD1896">
            <v>62.119659230000003</v>
          </cell>
          <cell r="AE1896">
            <v>40.339659230000002</v>
          </cell>
          <cell r="AF1896">
            <v>0</v>
          </cell>
          <cell r="AG1896">
            <v>21.78</v>
          </cell>
          <cell r="AH1896">
            <v>0</v>
          </cell>
          <cell r="AI1896">
            <v>81.127934217000004</v>
          </cell>
        </row>
        <row r="1897">
          <cell r="C1897" t="str">
            <v>1.396.3</v>
          </cell>
          <cell r="D1897" t="str">
            <v>Экспертиза (ПИР)</v>
          </cell>
          <cell r="E1897" t="str">
            <v>051-1005507</v>
          </cell>
          <cell r="F1897" t="str">
            <v/>
          </cell>
          <cell r="G1897" t="str">
            <v/>
          </cell>
          <cell r="H1897" t="str">
            <v/>
          </cell>
          <cell r="I1897">
            <v>6.0977930599999999</v>
          </cell>
          <cell r="J1897">
            <v>6.0977930599999999</v>
          </cell>
          <cell r="K1897">
            <v>3</v>
          </cell>
          <cell r="L1897">
            <v>3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3</v>
          </cell>
          <cell r="AA1897">
            <v>3</v>
          </cell>
          <cell r="AB1897">
            <v>0</v>
          </cell>
          <cell r="AC1897">
            <v>0</v>
          </cell>
          <cell r="AD1897">
            <v>6.0977930599999999</v>
          </cell>
          <cell r="AE1897">
            <v>0</v>
          </cell>
          <cell r="AF1897">
            <v>0</v>
          </cell>
          <cell r="AG1897">
            <v>6.0977930599999999</v>
          </cell>
          <cell r="AH1897">
            <v>0</v>
          </cell>
          <cell r="AI1897">
            <v>203.259768667</v>
          </cell>
        </row>
        <row r="1898">
          <cell r="C1898" t="str">
            <v>1.396.4</v>
          </cell>
          <cell r="D1898" t="str">
            <v>Услуги Заказчика</v>
          </cell>
          <cell r="E1898" t="str">
            <v>051-1005507</v>
          </cell>
          <cell r="F1898" t="str">
            <v/>
          </cell>
          <cell r="G1898" t="str">
            <v/>
          </cell>
          <cell r="H1898" t="str">
            <v/>
          </cell>
          <cell r="I1898">
            <v>5.19</v>
          </cell>
          <cell r="J1898">
            <v>2.2799999999999998</v>
          </cell>
          <cell r="K1898">
            <v>2.2799999999999998</v>
          </cell>
          <cell r="L1898">
            <v>2.2799999999999998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2.91</v>
          </cell>
          <cell r="Z1898">
            <v>4.6399999999999997</v>
          </cell>
          <cell r="AA1898">
            <v>4.6399999999999997</v>
          </cell>
          <cell r="AB1898">
            <v>0</v>
          </cell>
          <cell r="AC1898">
            <v>0</v>
          </cell>
          <cell r="AD1898">
            <v>2.91</v>
          </cell>
          <cell r="AE1898">
            <v>2.91</v>
          </cell>
          <cell r="AF1898">
            <v>0</v>
          </cell>
          <cell r="AG1898">
            <v>0</v>
          </cell>
          <cell r="AH1898">
            <v>0</v>
          </cell>
          <cell r="AI1898">
            <v>62.715517241000001</v>
          </cell>
        </row>
        <row r="1899">
          <cell r="C1899" t="str">
            <v>1.397</v>
          </cell>
          <cell r="D1899" t="str">
            <v>Реконструкция объектов Отрадненской промплощадки Похвистневского УПХГ</v>
          </cell>
          <cell r="E1899" t="str">
            <v>051-1005511</v>
          </cell>
          <cell r="F1899" t="str">
            <v/>
          </cell>
          <cell r="G1899" t="str">
            <v/>
          </cell>
          <cell r="H1899" t="str">
            <v>ПХГ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0.63491143000000005</v>
          </cell>
          <cell r="Z1899">
            <v>0.64</v>
          </cell>
          <cell r="AA1899">
            <v>0.64</v>
          </cell>
          <cell r="AB1899">
            <v>0</v>
          </cell>
          <cell r="AC1899">
            <v>0</v>
          </cell>
          <cell r="AD1899">
            <v>0.63491143000000005</v>
          </cell>
          <cell r="AE1899">
            <v>0.63491143000000005</v>
          </cell>
          <cell r="AF1899">
            <v>0</v>
          </cell>
          <cell r="AG1899">
            <v>0</v>
          </cell>
          <cell r="AH1899">
            <v>0</v>
          </cell>
          <cell r="AI1899">
            <v>99.204910936999994</v>
          </cell>
        </row>
        <row r="1900">
          <cell r="C1900" t="str">
            <v>1.397.1</v>
          </cell>
          <cell r="D1900" t="str">
            <v>Прочие, всего</v>
          </cell>
          <cell r="E1900" t="str">
            <v>051-1005511</v>
          </cell>
          <cell r="F1900" t="str">
            <v/>
          </cell>
          <cell r="G1900" t="str">
            <v/>
          </cell>
          <cell r="H1900" t="str">
            <v/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0.63491143000000005</v>
          </cell>
          <cell r="Z1900">
            <v>0.64</v>
          </cell>
          <cell r="AA1900">
            <v>0.64</v>
          </cell>
          <cell r="AB1900">
            <v>0</v>
          </cell>
          <cell r="AC1900">
            <v>0</v>
          </cell>
          <cell r="AD1900">
            <v>0.63491143000000005</v>
          </cell>
          <cell r="AE1900">
            <v>0.63491143000000005</v>
          </cell>
          <cell r="AF1900">
            <v>0</v>
          </cell>
          <cell r="AG1900">
            <v>0</v>
          </cell>
          <cell r="AH1900">
            <v>0</v>
          </cell>
          <cell r="AI1900">
            <v>99.204910936999994</v>
          </cell>
        </row>
        <row r="1901">
          <cell r="C1901" t="str">
            <v>1.397.2</v>
          </cell>
          <cell r="D1901" t="str">
            <v>Проектные работы ПД/ПД, РД</v>
          </cell>
          <cell r="E1901" t="str">
            <v>051-1005511</v>
          </cell>
          <cell r="F1901" t="str">
            <v/>
          </cell>
          <cell r="G1901" t="str">
            <v/>
          </cell>
          <cell r="H1901" t="str">
            <v/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0.58515348</v>
          </cell>
          <cell r="Z1901">
            <v>0.59</v>
          </cell>
          <cell r="AA1901">
            <v>0.59</v>
          </cell>
          <cell r="AB1901">
            <v>0</v>
          </cell>
          <cell r="AC1901">
            <v>0</v>
          </cell>
          <cell r="AD1901">
            <v>0.58515348</v>
          </cell>
          <cell r="AE1901">
            <v>0.58515348</v>
          </cell>
          <cell r="AF1901">
            <v>0</v>
          </cell>
          <cell r="AG1901">
            <v>0</v>
          </cell>
          <cell r="AH1901">
            <v>0</v>
          </cell>
          <cell r="AI1901">
            <v>99.178555931999995</v>
          </cell>
        </row>
        <row r="1902">
          <cell r="C1902" t="str">
            <v>1.397.3</v>
          </cell>
          <cell r="D1902" t="str">
            <v>Услуги Заказчика</v>
          </cell>
          <cell r="E1902" t="str">
            <v>051-1005511</v>
          </cell>
          <cell r="F1902" t="str">
            <v/>
          </cell>
          <cell r="G1902" t="str">
            <v/>
          </cell>
          <cell r="H1902" t="str">
            <v/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4.9757950000000002E-2</v>
          </cell>
          <cell r="Z1902">
            <v>0.05</v>
          </cell>
          <cell r="AA1902">
            <v>0.05</v>
          </cell>
          <cell r="AB1902">
            <v>0</v>
          </cell>
          <cell r="AC1902">
            <v>0</v>
          </cell>
          <cell r="AD1902">
            <v>4.9757950000000002E-2</v>
          </cell>
          <cell r="AE1902">
            <v>4.9757950000000002E-2</v>
          </cell>
          <cell r="AF1902">
            <v>0</v>
          </cell>
          <cell r="AG1902">
            <v>0</v>
          </cell>
          <cell r="AH1902">
            <v>0</v>
          </cell>
          <cell r="AI1902">
            <v>99.515900000000002</v>
          </cell>
        </row>
        <row r="1903">
          <cell r="C1903" t="str">
            <v>1.398</v>
          </cell>
          <cell r="D1903" t="str">
            <v>Техперевооружение ГРП тульского горизонта Елшанского УПХГ с приобщением западной линзы</v>
          </cell>
          <cell r="E1903" t="str">
            <v>051-1005513</v>
          </cell>
          <cell r="F1903" t="str">
            <v/>
          </cell>
          <cell r="G1903" t="str">
            <v/>
          </cell>
          <cell r="H1903" t="str">
            <v>ПХГ</v>
          </cell>
          <cell r="I1903">
            <v>0</v>
          </cell>
          <cell r="J1903">
            <v>0</v>
          </cell>
          <cell r="K1903">
            <v>51.89</v>
          </cell>
          <cell r="L1903">
            <v>51.89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13.5</v>
          </cell>
          <cell r="Y1903">
            <v>0</v>
          </cell>
          <cell r="Z1903">
            <v>33.554000000000002</v>
          </cell>
          <cell r="AA1903">
            <v>33.554000000000002</v>
          </cell>
          <cell r="AB1903">
            <v>31.134</v>
          </cell>
          <cell r="AC1903">
            <v>0</v>
          </cell>
          <cell r="AD1903">
            <v>11.5</v>
          </cell>
          <cell r="AE1903">
            <v>0</v>
          </cell>
          <cell r="AF1903">
            <v>0</v>
          </cell>
          <cell r="AG1903">
            <v>11.5</v>
          </cell>
          <cell r="AH1903">
            <v>0</v>
          </cell>
          <cell r="AI1903">
            <v>34.273111999000001</v>
          </cell>
        </row>
        <row r="1904">
          <cell r="C1904" t="str">
            <v>1.398.1</v>
          </cell>
          <cell r="D1904" t="str">
            <v>Прочие, всего</v>
          </cell>
          <cell r="E1904" t="str">
            <v>051-1005513</v>
          </cell>
          <cell r="F1904" t="str">
            <v/>
          </cell>
          <cell r="G1904" t="str">
            <v/>
          </cell>
          <cell r="H1904" t="str">
            <v/>
          </cell>
          <cell r="I1904">
            <v>0</v>
          </cell>
          <cell r="J1904">
            <v>0</v>
          </cell>
          <cell r="K1904">
            <v>51.89</v>
          </cell>
          <cell r="L1904">
            <v>51.89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13.5</v>
          </cell>
          <cell r="Y1904">
            <v>0</v>
          </cell>
          <cell r="Z1904">
            <v>33.554000000000002</v>
          </cell>
          <cell r="AA1904">
            <v>33.554000000000002</v>
          </cell>
          <cell r="AB1904">
            <v>31.134</v>
          </cell>
          <cell r="AC1904">
            <v>0</v>
          </cell>
          <cell r="AD1904">
            <v>11.5</v>
          </cell>
          <cell r="AE1904">
            <v>0</v>
          </cell>
          <cell r="AF1904">
            <v>0</v>
          </cell>
          <cell r="AG1904">
            <v>11.5</v>
          </cell>
          <cell r="AH1904">
            <v>0</v>
          </cell>
          <cell r="AI1904">
            <v>34.273111999000001</v>
          </cell>
        </row>
        <row r="1905">
          <cell r="C1905" t="str">
            <v>1.398.2</v>
          </cell>
          <cell r="D1905" t="str">
            <v>Проектные работы ПД/ПД, РД</v>
          </cell>
          <cell r="E1905" t="str">
            <v>051-1005513</v>
          </cell>
          <cell r="F1905" t="str">
            <v/>
          </cell>
          <cell r="G1905" t="str">
            <v/>
          </cell>
          <cell r="H1905" t="str">
            <v/>
          </cell>
          <cell r="I1905">
            <v>0</v>
          </cell>
          <cell r="J1905">
            <v>0</v>
          </cell>
          <cell r="K1905">
            <v>50</v>
          </cell>
          <cell r="L1905">
            <v>50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13.5</v>
          </cell>
          <cell r="Y1905">
            <v>0</v>
          </cell>
          <cell r="Z1905">
            <v>31.134</v>
          </cell>
          <cell r="AA1905">
            <v>31.134</v>
          </cell>
          <cell r="AB1905">
            <v>31.134</v>
          </cell>
          <cell r="AC1905">
            <v>0</v>
          </cell>
          <cell r="AD1905">
            <v>11.5</v>
          </cell>
          <cell r="AE1905">
            <v>0</v>
          </cell>
          <cell r="AF1905">
            <v>0</v>
          </cell>
          <cell r="AG1905">
            <v>11.5</v>
          </cell>
          <cell r="AH1905">
            <v>0</v>
          </cell>
          <cell r="AI1905">
            <v>36.937110554</v>
          </cell>
        </row>
        <row r="1906">
          <cell r="C1906" t="str">
            <v>1.398.3</v>
          </cell>
          <cell r="D1906" t="str">
            <v>Услуги Заказчика</v>
          </cell>
          <cell r="E1906" t="str">
            <v>051-1005513</v>
          </cell>
          <cell r="F1906" t="str">
            <v/>
          </cell>
          <cell r="G1906" t="str">
            <v/>
          </cell>
          <cell r="H1906" t="str">
            <v/>
          </cell>
          <cell r="I1906">
            <v>0</v>
          </cell>
          <cell r="J1906">
            <v>0</v>
          </cell>
          <cell r="K1906">
            <v>1.89</v>
          </cell>
          <cell r="L1906">
            <v>1.89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2.42</v>
          </cell>
          <cell r="AA1906">
            <v>2.42</v>
          </cell>
          <cell r="AB1906">
            <v>0</v>
          </cell>
          <cell r="AC1906">
            <v>0</v>
          </cell>
          <cell r="AD1906">
            <v>0</v>
          </cell>
          <cell r="AE1906">
            <v>0</v>
          </cell>
          <cell r="AF1906">
            <v>0</v>
          </cell>
          <cell r="AG1906">
            <v>0</v>
          </cell>
          <cell r="AH1906">
            <v>0</v>
          </cell>
          <cell r="AI1906">
            <v>0</v>
          </cell>
        </row>
        <row r="1907">
          <cell r="C1907" t="str">
            <v>1.399</v>
          </cell>
          <cell r="D1907" t="str">
            <v>Увеличение производительности Пунгинского ПХГ</v>
          </cell>
          <cell r="E1907" t="str">
            <v>051-1005518</v>
          </cell>
          <cell r="F1907" t="str">
            <v/>
          </cell>
          <cell r="G1907" t="str">
            <v/>
          </cell>
          <cell r="H1907" t="str">
            <v>ПХГ</v>
          </cell>
          <cell r="I1907">
            <v>0</v>
          </cell>
          <cell r="J1907">
            <v>0</v>
          </cell>
          <cell r="K1907">
            <v>72.650000000000006</v>
          </cell>
          <cell r="L1907">
            <v>72.650000000000006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30</v>
          </cell>
          <cell r="Y1907">
            <v>0</v>
          </cell>
          <cell r="Z1907">
            <v>71.37</v>
          </cell>
          <cell r="AA1907">
            <v>71.37</v>
          </cell>
          <cell r="AB1907">
            <v>0</v>
          </cell>
          <cell r="AC1907">
            <v>43.59</v>
          </cell>
          <cell r="AD1907">
            <v>5</v>
          </cell>
          <cell r="AE1907">
            <v>0</v>
          </cell>
          <cell r="AF1907">
            <v>0</v>
          </cell>
          <cell r="AG1907">
            <v>5</v>
          </cell>
          <cell r="AH1907">
            <v>0</v>
          </cell>
          <cell r="AI1907">
            <v>7.0057447110000002</v>
          </cell>
        </row>
        <row r="1908">
          <cell r="C1908" t="str">
            <v>1.399.1</v>
          </cell>
          <cell r="D1908" t="str">
            <v>Прочие, всего</v>
          </cell>
          <cell r="E1908" t="str">
            <v>051-1005518</v>
          </cell>
          <cell r="F1908" t="str">
            <v/>
          </cell>
          <cell r="G1908" t="str">
            <v/>
          </cell>
          <cell r="H1908" t="str">
            <v/>
          </cell>
          <cell r="I1908">
            <v>0</v>
          </cell>
          <cell r="J1908">
            <v>0</v>
          </cell>
          <cell r="K1908">
            <v>72.650000000000006</v>
          </cell>
          <cell r="L1908">
            <v>72.650000000000006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30</v>
          </cell>
          <cell r="Y1908">
            <v>0</v>
          </cell>
          <cell r="Z1908">
            <v>71.37</v>
          </cell>
          <cell r="AA1908">
            <v>71.37</v>
          </cell>
          <cell r="AB1908">
            <v>0</v>
          </cell>
          <cell r="AC1908">
            <v>43.59</v>
          </cell>
          <cell r="AD1908">
            <v>5</v>
          </cell>
          <cell r="AE1908">
            <v>0</v>
          </cell>
          <cell r="AF1908">
            <v>0</v>
          </cell>
          <cell r="AG1908">
            <v>5</v>
          </cell>
          <cell r="AH1908">
            <v>0</v>
          </cell>
          <cell r="AI1908">
            <v>7.0057447110000002</v>
          </cell>
        </row>
        <row r="1909">
          <cell r="C1909" t="str">
            <v>1.399.2</v>
          </cell>
          <cell r="D1909" t="str">
            <v>Проектные работы ПД/ПД, РД</v>
          </cell>
          <cell r="E1909" t="str">
            <v>051-1005518</v>
          </cell>
          <cell r="F1909" t="str">
            <v/>
          </cell>
          <cell r="G1909" t="str">
            <v/>
          </cell>
          <cell r="H1909" t="str">
            <v/>
          </cell>
          <cell r="I1909">
            <v>0</v>
          </cell>
          <cell r="J1909">
            <v>0</v>
          </cell>
          <cell r="K1909">
            <v>70</v>
          </cell>
          <cell r="L1909">
            <v>70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30</v>
          </cell>
          <cell r="Y1909">
            <v>0</v>
          </cell>
          <cell r="Z1909">
            <v>70.349999999999994</v>
          </cell>
          <cell r="AA1909">
            <v>70.349999999999994</v>
          </cell>
          <cell r="AB1909">
            <v>0</v>
          </cell>
          <cell r="AC1909">
            <v>43.59</v>
          </cell>
          <cell r="AD1909">
            <v>5</v>
          </cell>
          <cell r="AE1909">
            <v>0</v>
          </cell>
          <cell r="AF1909">
            <v>0</v>
          </cell>
          <cell r="AG1909">
            <v>5</v>
          </cell>
          <cell r="AH1909">
            <v>0</v>
          </cell>
          <cell r="AI1909">
            <v>7.1073205399999999</v>
          </cell>
        </row>
        <row r="1910">
          <cell r="C1910" t="str">
            <v>1.399.3</v>
          </cell>
          <cell r="D1910" t="str">
            <v>Услуги Заказчика</v>
          </cell>
          <cell r="E1910" t="str">
            <v>051-1005518</v>
          </cell>
          <cell r="F1910" t="str">
            <v/>
          </cell>
          <cell r="G1910" t="str">
            <v/>
          </cell>
          <cell r="H1910" t="str">
            <v/>
          </cell>
          <cell r="I1910">
            <v>0</v>
          </cell>
          <cell r="J1910">
            <v>0</v>
          </cell>
          <cell r="K1910">
            <v>2.65</v>
          </cell>
          <cell r="L1910">
            <v>2.65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1.02</v>
          </cell>
          <cell r="AA1910">
            <v>1.02</v>
          </cell>
          <cell r="AB1910">
            <v>0</v>
          </cell>
          <cell r="AC1910">
            <v>0</v>
          </cell>
          <cell r="AD1910">
            <v>0</v>
          </cell>
          <cell r="AE1910">
            <v>0</v>
          </cell>
          <cell r="AF1910">
            <v>0</v>
          </cell>
          <cell r="AG1910">
            <v>0</v>
          </cell>
          <cell r="AH1910">
            <v>0</v>
          </cell>
          <cell r="AI1910">
            <v>0</v>
          </cell>
        </row>
        <row r="1911">
          <cell r="C1911" t="str">
            <v>1.400</v>
          </cell>
          <cell r="D1911" t="str">
            <v>Расширение Калининградского ПХГ</v>
          </cell>
          <cell r="E1911" t="str">
            <v>051-1005520</v>
          </cell>
          <cell r="F1911" t="str">
            <v/>
          </cell>
          <cell r="G1911" t="str">
            <v/>
          </cell>
          <cell r="H1911" t="str">
            <v>ПХГ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0.06</v>
          </cell>
          <cell r="Z1911">
            <v>0.06</v>
          </cell>
          <cell r="AA1911">
            <v>0.06</v>
          </cell>
          <cell r="AB1911">
            <v>0</v>
          </cell>
          <cell r="AC1911">
            <v>0</v>
          </cell>
          <cell r="AD1911">
            <v>0.06</v>
          </cell>
          <cell r="AE1911">
            <v>0.06</v>
          </cell>
          <cell r="AF1911">
            <v>0</v>
          </cell>
          <cell r="AG1911">
            <v>0</v>
          </cell>
          <cell r="AH1911">
            <v>0</v>
          </cell>
          <cell r="AI1911">
            <v>100</v>
          </cell>
        </row>
        <row r="1912">
          <cell r="C1912" t="str">
            <v>1.400.1</v>
          </cell>
          <cell r="D1912" t="str">
            <v>Прочие, всего</v>
          </cell>
          <cell r="E1912" t="str">
            <v>051-1005520</v>
          </cell>
          <cell r="F1912" t="str">
            <v/>
          </cell>
          <cell r="G1912" t="str">
            <v/>
          </cell>
          <cell r="H1912" t="str">
            <v/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0.06</v>
          </cell>
          <cell r="Z1912">
            <v>0.06</v>
          </cell>
          <cell r="AA1912">
            <v>0.06</v>
          </cell>
          <cell r="AB1912">
            <v>0</v>
          </cell>
          <cell r="AC1912">
            <v>0</v>
          </cell>
          <cell r="AD1912">
            <v>0.06</v>
          </cell>
          <cell r="AE1912">
            <v>0.06</v>
          </cell>
          <cell r="AF1912">
            <v>0</v>
          </cell>
          <cell r="AG1912">
            <v>0</v>
          </cell>
          <cell r="AH1912">
            <v>0</v>
          </cell>
          <cell r="AI1912">
            <v>100</v>
          </cell>
        </row>
        <row r="1913">
          <cell r="C1913" t="str">
            <v>1.400.2</v>
          </cell>
          <cell r="D1913" t="str">
            <v>Услуги Заказчика</v>
          </cell>
          <cell r="E1913" t="str">
            <v>051-1005520</v>
          </cell>
          <cell r="F1913" t="str">
            <v/>
          </cell>
          <cell r="G1913" t="str">
            <v/>
          </cell>
          <cell r="H1913" t="str">
            <v/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0.06</v>
          </cell>
          <cell r="Z1913">
            <v>0.06</v>
          </cell>
          <cell r="AA1913">
            <v>0.06</v>
          </cell>
          <cell r="AB1913">
            <v>0</v>
          </cell>
          <cell r="AC1913">
            <v>0</v>
          </cell>
          <cell r="AD1913">
            <v>0.06</v>
          </cell>
          <cell r="AE1913">
            <v>0.06</v>
          </cell>
          <cell r="AF1913">
            <v>0</v>
          </cell>
          <cell r="AG1913">
            <v>0</v>
          </cell>
          <cell r="AH1913">
            <v>0</v>
          </cell>
          <cell r="AI1913">
            <v>100</v>
          </cell>
        </row>
        <row r="1914">
          <cell r="C1914" t="str">
            <v>1.401</v>
          </cell>
          <cell r="D1914" t="str">
            <v>Установка дополнительного ГПА на КС "Пикалевская"</v>
          </cell>
          <cell r="E1914" t="str">
            <v>051-1005521</v>
          </cell>
          <cell r="F1914" t="str">
            <v/>
          </cell>
          <cell r="G1914" t="str">
            <v/>
          </cell>
          <cell r="H1914" t="str">
            <v>Транспорт газа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5.4449131700000004</v>
          </cell>
          <cell r="Y1914">
            <v>1.4089954099999999</v>
          </cell>
          <cell r="Z1914">
            <v>15.23</v>
          </cell>
          <cell r="AA1914">
            <v>15.23</v>
          </cell>
          <cell r="AB1914">
            <v>0</v>
          </cell>
          <cell r="AC1914">
            <v>0</v>
          </cell>
          <cell r="AD1914">
            <v>1.4089954099999999</v>
          </cell>
          <cell r="AE1914">
            <v>1.4089954099999999</v>
          </cell>
          <cell r="AF1914">
            <v>0</v>
          </cell>
          <cell r="AG1914">
            <v>0</v>
          </cell>
          <cell r="AH1914">
            <v>0</v>
          </cell>
          <cell r="AI1914">
            <v>9.2514472090000002</v>
          </cell>
        </row>
        <row r="1915">
          <cell r="C1915" t="str">
            <v>1.401.1</v>
          </cell>
          <cell r="D1915" t="str">
            <v>Прочие, всего</v>
          </cell>
          <cell r="E1915" t="str">
            <v>051-1005521</v>
          </cell>
          <cell r="F1915" t="str">
            <v/>
          </cell>
          <cell r="G1915" t="str">
            <v/>
          </cell>
          <cell r="H1915" t="str">
            <v/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5.4449131700000004</v>
          </cell>
          <cell r="Y1915">
            <v>1.4089954099999999</v>
          </cell>
          <cell r="Z1915">
            <v>15.23</v>
          </cell>
          <cell r="AA1915">
            <v>15.23</v>
          </cell>
          <cell r="AB1915">
            <v>0</v>
          </cell>
          <cell r="AC1915">
            <v>0</v>
          </cell>
          <cell r="AD1915">
            <v>1.4089954099999999</v>
          </cell>
          <cell r="AE1915">
            <v>1.4089954099999999</v>
          </cell>
          <cell r="AF1915">
            <v>0</v>
          </cell>
          <cell r="AG1915">
            <v>0</v>
          </cell>
          <cell r="AH1915">
            <v>0</v>
          </cell>
          <cell r="AI1915">
            <v>9.2514472090000002</v>
          </cell>
        </row>
        <row r="1916">
          <cell r="C1916" t="str">
            <v>1.401.2</v>
          </cell>
          <cell r="D1916" t="str">
            <v>Проектные работы ПД/ПД, РД</v>
          </cell>
          <cell r="E1916" t="str">
            <v>051-1005521</v>
          </cell>
          <cell r="F1916" t="str">
            <v/>
          </cell>
          <cell r="G1916" t="str">
            <v/>
          </cell>
          <cell r="H1916" t="str">
            <v/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5.4449131700000004</v>
          </cell>
          <cell r="Y1916">
            <v>1.29520261</v>
          </cell>
          <cell r="Z1916">
            <v>15.12</v>
          </cell>
          <cell r="AA1916">
            <v>15.12</v>
          </cell>
          <cell r="AB1916">
            <v>0</v>
          </cell>
          <cell r="AC1916">
            <v>0</v>
          </cell>
          <cell r="AD1916">
            <v>1.29520261</v>
          </cell>
          <cell r="AE1916">
            <v>1.29520261</v>
          </cell>
          <cell r="AF1916">
            <v>0</v>
          </cell>
          <cell r="AG1916">
            <v>0</v>
          </cell>
          <cell r="AH1916">
            <v>0</v>
          </cell>
          <cell r="AI1916">
            <v>8.5661548280000002</v>
          </cell>
        </row>
        <row r="1917">
          <cell r="C1917" t="str">
            <v>1.401.3</v>
          </cell>
          <cell r="D1917" t="str">
            <v>Услуги Заказчика</v>
          </cell>
          <cell r="E1917" t="str">
            <v>051-1005521</v>
          </cell>
          <cell r="F1917" t="str">
            <v/>
          </cell>
          <cell r="G1917" t="str">
            <v/>
          </cell>
          <cell r="H1917" t="str">
            <v/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0.1137928</v>
          </cell>
          <cell r="Z1917">
            <v>0.11</v>
          </cell>
          <cell r="AA1917">
            <v>0.11</v>
          </cell>
          <cell r="AB1917">
            <v>0</v>
          </cell>
          <cell r="AC1917">
            <v>0</v>
          </cell>
          <cell r="AD1917">
            <v>0.1137928</v>
          </cell>
          <cell r="AE1917">
            <v>0.1137928</v>
          </cell>
          <cell r="AF1917">
            <v>0</v>
          </cell>
          <cell r="AG1917">
            <v>0</v>
          </cell>
          <cell r="AH1917">
            <v>0</v>
          </cell>
          <cell r="AI1917">
            <v>103.44799999999999</v>
          </cell>
        </row>
        <row r="1918">
          <cell r="C1918" t="str">
            <v>1.402</v>
          </cell>
          <cell r="D1918" t="str">
            <v>Техническое перевооружение турбодетандерных агрегатов на газовых промыслах Бованенковского НГКМ (замена СПЧ)</v>
          </cell>
          <cell r="E1918" t="str">
            <v>051-1005523</v>
          </cell>
          <cell r="F1918" t="str">
            <v/>
          </cell>
          <cell r="G1918" t="str">
            <v/>
          </cell>
          <cell r="H1918" t="str">
            <v>Добыча газа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0.45</v>
          </cell>
          <cell r="AA1918">
            <v>0.45</v>
          </cell>
          <cell r="AB1918">
            <v>0</v>
          </cell>
          <cell r="AC1918">
            <v>0</v>
          </cell>
          <cell r="AD1918">
            <v>0</v>
          </cell>
          <cell r="AE1918">
            <v>0</v>
          </cell>
          <cell r="AF1918">
            <v>0</v>
          </cell>
          <cell r="AG1918">
            <v>0</v>
          </cell>
          <cell r="AH1918">
            <v>0</v>
          </cell>
          <cell r="AI1918">
            <v>0</v>
          </cell>
        </row>
        <row r="1919">
          <cell r="C1919" t="str">
            <v>1.402.1</v>
          </cell>
          <cell r="D1919" t="str">
            <v>Прочие, всего</v>
          </cell>
          <cell r="E1919" t="str">
            <v>051-1005523</v>
          </cell>
          <cell r="F1919" t="str">
            <v/>
          </cell>
          <cell r="G1919" t="str">
            <v/>
          </cell>
          <cell r="H1919" t="str">
            <v/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0.45</v>
          </cell>
          <cell r="AA1919">
            <v>0.45</v>
          </cell>
          <cell r="AB1919">
            <v>0</v>
          </cell>
          <cell r="AC1919">
            <v>0</v>
          </cell>
          <cell r="AD1919">
            <v>0</v>
          </cell>
          <cell r="AE1919">
            <v>0</v>
          </cell>
          <cell r="AF1919">
            <v>0</v>
          </cell>
          <cell r="AG1919">
            <v>0</v>
          </cell>
          <cell r="AH1919">
            <v>0</v>
          </cell>
          <cell r="AI1919">
            <v>0</v>
          </cell>
        </row>
        <row r="1920">
          <cell r="C1920" t="str">
            <v>1.402.2</v>
          </cell>
          <cell r="D1920" t="str">
            <v>Экспертиза (ПИР)</v>
          </cell>
          <cell r="E1920" t="str">
            <v>051-1005523</v>
          </cell>
          <cell r="F1920" t="str">
            <v/>
          </cell>
          <cell r="G1920" t="str">
            <v/>
          </cell>
          <cell r="H1920" t="str">
            <v/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0.45</v>
          </cell>
          <cell r="AA1920">
            <v>0.45</v>
          </cell>
          <cell r="AB1920">
            <v>0</v>
          </cell>
          <cell r="AC1920">
            <v>0</v>
          </cell>
          <cell r="AD1920">
            <v>0</v>
          </cell>
          <cell r="AE1920">
            <v>0</v>
          </cell>
          <cell r="AF1920">
            <v>0</v>
          </cell>
          <cell r="AG1920">
            <v>0</v>
          </cell>
          <cell r="AH1920">
            <v>0</v>
          </cell>
          <cell r="AI1920">
            <v>0</v>
          </cell>
        </row>
        <row r="1921">
          <cell r="C1921" t="str">
            <v>1.403</v>
          </cell>
          <cell r="D1921" t="str">
            <v>Техническое перевооружение узлов измерений стабильного конденсата на входе установки моторных топлив Сургутского ЗСК</v>
          </cell>
          <cell r="E1921" t="str">
            <v>051-1005524</v>
          </cell>
          <cell r="F1921" t="str">
            <v/>
          </cell>
          <cell r="G1921" t="str">
            <v/>
          </cell>
          <cell r="H1921" t="str">
            <v>Переработка</v>
          </cell>
          <cell r="I1921">
            <v>0</v>
          </cell>
          <cell r="J1921">
            <v>0</v>
          </cell>
          <cell r="K1921">
            <v>11.66</v>
          </cell>
          <cell r="L1921">
            <v>11.66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10.1483428</v>
          </cell>
          <cell r="Z1921">
            <v>16.47</v>
          </cell>
          <cell r="AA1921">
            <v>16.47</v>
          </cell>
          <cell r="AB1921">
            <v>0</v>
          </cell>
          <cell r="AC1921">
            <v>0</v>
          </cell>
          <cell r="AD1921">
            <v>10.2763428</v>
          </cell>
          <cell r="AE1921">
            <v>10.1483428</v>
          </cell>
          <cell r="AF1921">
            <v>0</v>
          </cell>
          <cell r="AG1921">
            <v>0.128</v>
          </cell>
          <cell r="AH1921">
            <v>0</v>
          </cell>
          <cell r="AI1921">
            <v>62.394309653999997</v>
          </cell>
        </row>
        <row r="1922">
          <cell r="C1922" t="str">
            <v>1.403.1</v>
          </cell>
          <cell r="D1922" t="str">
            <v>Прочие, всего</v>
          </cell>
          <cell r="E1922" t="str">
            <v>051-1005524</v>
          </cell>
          <cell r="F1922" t="str">
            <v/>
          </cell>
          <cell r="G1922" t="str">
            <v/>
          </cell>
          <cell r="H1922" t="str">
            <v/>
          </cell>
          <cell r="I1922">
            <v>0</v>
          </cell>
          <cell r="J1922">
            <v>0</v>
          </cell>
          <cell r="K1922">
            <v>11.66</v>
          </cell>
          <cell r="L1922">
            <v>11.66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10.1483428</v>
          </cell>
          <cell r="Z1922">
            <v>16.47</v>
          </cell>
          <cell r="AA1922">
            <v>16.47</v>
          </cell>
          <cell r="AB1922">
            <v>0</v>
          </cell>
          <cell r="AC1922">
            <v>0</v>
          </cell>
          <cell r="AD1922">
            <v>10.2763428</v>
          </cell>
          <cell r="AE1922">
            <v>10.1483428</v>
          </cell>
          <cell r="AF1922">
            <v>0</v>
          </cell>
          <cell r="AG1922">
            <v>0.128</v>
          </cell>
          <cell r="AH1922">
            <v>0</v>
          </cell>
          <cell r="AI1922">
            <v>62.394309653999997</v>
          </cell>
        </row>
        <row r="1923">
          <cell r="C1923" t="str">
            <v>1.403.2</v>
          </cell>
          <cell r="D1923" t="str">
            <v>Проектные работы ПД/ПД, РД</v>
          </cell>
          <cell r="E1923" t="str">
            <v>051-1005524</v>
          </cell>
          <cell r="F1923" t="str">
            <v/>
          </cell>
          <cell r="G1923" t="str">
            <v/>
          </cell>
          <cell r="H1923" t="str">
            <v/>
          </cell>
          <cell r="I1923">
            <v>0</v>
          </cell>
          <cell r="J1923">
            <v>0</v>
          </cell>
          <cell r="K1923">
            <v>3.88</v>
          </cell>
          <cell r="L1923">
            <v>3.88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9.6583427999999998</v>
          </cell>
          <cell r="Z1923">
            <v>8.81</v>
          </cell>
          <cell r="AA1923">
            <v>8.81</v>
          </cell>
          <cell r="AB1923">
            <v>0</v>
          </cell>
          <cell r="AC1923">
            <v>0</v>
          </cell>
          <cell r="AD1923">
            <v>9.6583427999999998</v>
          </cell>
          <cell r="AE1923">
            <v>9.6583427999999998</v>
          </cell>
          <cell r="AF1923">
            <v>0</v>
          </cell>
          <cell r="AG1923">
            <v>0</v>
          </cell>
          <cell r="AH1923">
            <v>0</v>
          </cell>
          <cell r="AI1923">
            <v>109.629316686</v>
          </cell>
        </row>
        <row r="1924">
          <cell r="C1924" t="str">
            <v>1.403.3</v>
          </cell>
          <cell r="D1924" t="str">
            <v>Проектные работы (РД)</v>
          </cell>
          <cell r="E1924" t="str">
            <v>051-1005524</v>
          </cell>
          <cell r="F1924" t="str">
            <v/>
          </cell>
          <cell r="G1924" t="str">
            <v/>
          </cell>
          <cell r="H1924" t="str">
            <v/>
          </cell>
          <cell r="I1924">
            <v>0</v>
          </cell>
          <cell r="J1924">
            <v>0</v>
          </cell>
          <cell r="K1924">
            <v>7.35</v>
          </cell>
          <cell r="L1924">
            <v>7.35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7.35</v>
          </cell>
          <cell r="AA1924">
            <v>7.35</v>
          </cell>
          <cell r="AB1924">
            <v>0</v>
          </cell>
          <cell r="AC1924">
            <v>0</v>
          </cell>
          <cell r="AD1924">
            <v>0</v>
          </cell>
          <cell r="AE1924">
            <v>0</v>
          </cell>
          <cell r="AF1924">
            <v>0</v>
          </cell>
          <cell r="AG1924">
            <v>0</v>
          </cell>
          <cell r="AH1924">
            <v>0</v>
          </cell>
          <cell r="AI1924">
            <v>0</v>
          </cell>
        </row>
        <row r="1925">
          <cell r="C1925" t="str">
            <v>1.403.4</v>
          </cell>
          <cell r="D1925" t="str">
            <v>Экспертиза (ПИР)</v>
          </cell>
          <cell r="E1925" t="str">
            <v>051-1005524</v>
          </cell>
          <cell r="F1925" t="str">
            <v/>
          </cell>
          <cell r="G1925" t="str">
            <v/>
          </cell>
          <cell r="H1925" t="str">
            <v/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0</v>
          </cell>
          <cell r="AC1925">
            <v>0</v>
          </cell>
          <cell r="AD1925">
            <v>0.128</v>
          </cell>
          <cell r="AE1925">
            <v>0</v>
          </cell>
          <cell r="AF1925">
            <v>0</v>
          </cell>
          <cell r="AG1925">
            <v>0.128</v>
          </cell>
          <cell r="AH1925">
            <v>0</v>
          </cell>
          <cell r="AI1925">
            <v>0</v>
          </cell>
        </row>
        <row r="1926">
          <cell r="C1926" t="str">
            <v>1.403.5</v>
          </cell>
          <cell r="D1926" t="str">
            <v>Услуги Заказчика</v>
          </cell>
          <cell r="E1926" t="str">
            <v>051-1005524</v>
          </cell>
          <cell r="F1926" t="str">
            <v/>
          </cell>
          <cell r="G1926" t="str">
            <v/>
          </cell>
          <cell r="H1926" t="str">
            <v/>
          </cell>
          <cell r="I1926">
            <v>0</v>
          </cell>
          <cell r="J1926">
            <v>0</v>
          </cell>
          <cell r="K1926">
            <v>0.43</v>
          </cell>
          <cell r="L1926">
            <v>0.43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0.49</v>
          </cell>
          <cell r="Z1926">
            <v>0.31</v>
          </cell>
          <cell r="AA1926">
            <v>0.31</v>
          </cell>
          <cell r="AB1926">
            <v>0</v>
          </cell>
          <cell r="AC1926">
            <v>0</v>
          </cell>
          <cell r="AD1926">
            <v>0.49</v>
          </cell>
          <cell r="AE1926">
            <v>0.49</v>
          </cell>
          <cell r="AF1926">
            <v>0</v>
          </cell>
          <cell r="AG1926">
            <v>0</v>
          </cell>
          <cell r="AH1926">
            <v>0</v>
          </cell>
          <cell r="AI1926">
            <v>158.064516129</v>
          </cell>
        </row>
        <row r="1927">
          <cell r="C1927" t="str">
            <v>1.404</v>
          </cell>
          <cell r="D1927" t="str">
            <v>Реконструкция магистральных газопроводов "Уренгой-Челябинск I" и "Уренгой-Челябинск II"</v>
          </cell>
          <cell r="E1927" t="str">
            <v>051-1005526</v>
          </cell>
          <cell r="F1927" t="str">
            <v/>
          </cell>
          <cell r="G1927" t="str">
            <v/>
          </cell>
          <cell r="H1927" t="str">
            <v>Транспорт газа</v>
          </cell>
          <cell r="I1927">
            <v>0</v>
          </cell>
          <cell r="J1927">
            <v>0</v>
          </cell>
          <cell r="K1927">
            <v>41.14</v>
          </cell>
          <cell r="L1927">
            <v>41.14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0.54674783000000005</v>
          </cell>
          <cell r="Z1927">
            <v>26.186</v>
          </cell>
          <cell r="AA1927">
            <v>26.186</v>
          </cell>
          <cell r="AB1927">
            <v>25.635999999999999</v>
          </cell>
          <cell r="AC1927">
            <v>0</v>
          </cell>
          <cell r="AD1927">
            <v>0.54674783000000005</v>
          </cell>
          <cell r="AE1927">
            <v>0.54674783000000005</v>
          </cell>
          <cell r="AF1927">
            <v>0</v>
          </cell>
          <cell r="AG1927">
            <v>0</v>
          </cell>
          <cell r="AH1927">
            <v>0</v>
          </cell>
          <cell r="AI1927">
            <v>2.0879394709999999</v>
          </cell>
        </row>
        <row r="1928">
          <cell r="C1928" t="str">
            <v>1.404.1</v>
          </cell>
          <cell r="D1928" t="str">
            <v>Прочие, всего</v>
          </cell>
          <cell r="E1928" t="str">
            <v>051-1005526</v>
          </cell>
          <cell r="F1928" t="str">
            <v/>
          </cell>
          <cell r="G1928" t="str">
            <v/>
          </cell>
          <cell r="H1928" t="str">
            <v/>
          </cell>
          <cell r="I1928">
            <v>0</v>
          </cell>
          <cell r="J1928">
            <v>0</v>
          </cell>
          <cell r="K1928">
            <v>41.14</v>
          </cell>
          <cell r="L1928">
            <v>41.14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0.54674783000000005</v>
          </cell>
          <cell r="Z1928">
            <v>26.186</v>
          </cell>
          <cell r="AA1928">
            <v>26.186</v>
          </cell>
          <cell r="AB1928">
            <v>25.635999999999999</v>
          </cell>
          <cell r="AC1928">
            <v>0</v>
          </cell>
          <cell r="AD1928">
            <v>0.54674783000000005</v>
          </cell>
          <cell r="AE1928">
            <v>0.54674783000000005</v>
          </cell>
          <cell r="AF1928">
            <v>0</v>
          </cell>
          <cell r="AG1928">
            <v>0</v>
          </cell>
          <cell r="AH1928">
            <v>0</v>
          </cell>
          <cell r="AI1928">
            <v>2.0879394709999999</v>
          </cell>
        </row>
        <row r="1929">
          <cell r="C1929" t="str">
            <v>1.404.2</v>
          </cell>
          <cell r="D1929" t="str">
            <v>Проектные работы ПД/ПД, РД</v>
          </cell>
          <cell r="E1929" t="str">
            <v>051-1005526</v>
          </cell>
          <cell r="F1929" t="str">
            <v/>
          </cell>
          <cell r="G1929" t="str">
            <v/>
          </cell>
          <cell r="H1929" t="str">
            <v/>
          </cell>
          <cell r="I1929">
            <v>0</v>
          </cell>
          <cell r="J1929">
            <v>0</v>
          </cell>
          <cell r="K1929">
            <v>37.26</v>
          </cell>
          <cell r="L1929">
            <v>37.26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0.49704347999999998</v>
          </cell>
          <cell r="Z1929">
            <v>26.135999999999999</v>
          </cell>
          <cell r="AA1929">
            <v>26.135999999999999</v>
          </cell>
          <cell r="AB1929">
            <v>25.635999999999999</v>
          </cell>
          <cell r="AC1929">
            <v>0</v>
          </cell>
          <cell r="AD1929">
            <v>0.49704347999999998</v>
          </cell>
          <cell r="AE1929">
            <v>0.49704347999999998</v>
          </cell>
          <cell r="AF1929">
            <v>0</v>
          </cell>
          <cell r="AG1929">
            <v>0</v>
          </cell>
          <cell r="AH1929">
            <v>0</v>
          </cell>
          <cell r="AI1929">
            <v>1.9017580350000001</v>
          </cell>
        </row>
        <row r="1930">
          <cell r="C1930" t="str">
            <v>1.404.3</v>
          </cell>
          <cell r="D1930" t="str">
            <v>Экспертиза (ПИР)</v>
          </cell>
          <cell r="E1930" t="str">
            <v>051-1005526</v>
          </cell>
          <cell r="F1930" t="str">
            <v/>
          </cell>
          <cell r="G1930" t="str">
            <v/>
          </cell>
          <cell r="H1930" t="str">
            <v/>
          </cell>
          <cell r="I1930">
            <v>0</v>
          </cell>
          <cell r="J1930">
            <v>0</v>
          </cell>
          <cell r="K1930">
            <v>2.38</v>
          </cell>
          <cell r="L1930">
            <v>2.38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  <cell r="AF1930">
            <v>0</v>
          </cell>
          <cell r="AG1930">
            <v>0</v>
          </cell>
          <cell r="AH1930">
            <v>0</v>
          </cell>
          <cell r="AI1930">
            <v>0</v>
          </cell>
        </row>
        <row r="1931">
          <cell r="C1931" t="str">
            <v>1.404.4</v>
          </cell>
          <cell r="D1931" t="str">
            <v>Услуги Заказчика</v>
          </cell>
          <cell r="E1931" t="str">
            <v>051-1005526</v>
          </cell>
          <cell r="F1931" t="str">
            <v/>
          </cell>
          <cell r="G1931" t="str">
            <v/>
          </cell>
          <cell r="H1931" t="str">
            <v/>
          </cell>
          <cell r="I1931">
            <v>0</v>
          </cell>
          <cell r="J1931">
            <v>0</v>
          </cell>
          <cell r="K1931">
            <v>1.5</v>
          </cell>
          <cell r="L1931">
            <v>1.5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4.9704350000000001E-2</v>
          </cell>
          <cell r="Z1931">
            <v>0.05</v>
          </cell>
          <cell r="AA1931">
            <v>0.05</v>
          </cell>
          <cell r="AB1931">
            <v>0</v>
          </cell>
          <cell r="AC1931">
            <v>0</v>
          </cell>
          <cell r="AD1931">
            <v>4.9704350000000001E-2</v>
          </cell>
          <cell r="AE1931">
            <v>4.9704350000000001E-2</v>
          </cell>
          <cell r="AF1931">
            <v>0</v>
          </cell>
          <cell r="AG1931">
            <v>0</v>
          </cell>
          <cell r="AH1931">
            <v>0</v>
          </cell>
          <cell r="AI1931">
            <v>99.408699999999996</v>
          </cell>
        </row>
        <row r="1932">
          <cell r="C1932" t="str">
            <v>1.405</v>
          </cell>
          <cell r="D1932" t="str">
            <v>Реконструкция системы сбора месторождений Надым-Пур-Тазовского региона для подачи этансодержащего газа в район ГКС-1 "Новоуренгойская"</v>
          </cell>
          <cell r="E1932" t="str">
            <v>051-1005527</v>
          </cell>
          <cell r="F1932" t="str">
            <v/>
          </cell>
          <cell r="G1932" t="str">
            <v/>
          </cell>
          <cell r="H1932" t="str">
            <v>Добыча газа</v>
          </cell>
          <cell r="I1932">
            <v>1267.72</v>
          </cell>
          <cell r="J1932">
            <v>1067.0290062700001</v>
          </cell>
          <cell r="K1932">
            <v>910.28</v>
          </cell>
          <cell r="L1932">
            <v>910.28</v>
          </cell>
          <cell r="M1932">
            <v>21.0414925</v>
          </cell>
          <cell r="N1932">
            <v>2.3115406799999998</v>
          </cell>
          <cell r="O1932">
            <v>2.3115406799999998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110.69099373</v>
          </cell>
          <cell r="Z1932">
            <v>979.51</v>
          </cell>
          <cell r="AA1932">
            <v>979.51</v>
          </cell>
          <cell r="AB1932">
            <v>548.96799999999996</v>
          </cell>
          <cell r="AC1932">
            <v>0</v>
          </cell>
          <cell r="AD1932">
            <v>308.50000979999999</v>
          </cell>
          <cell r="AE1932">
            <v>88.788517299999995</v>
          </cell>
          <cell r="AF1932">
            <v>21.0414925</v>
          </cell>
          <cell r="AG1932">
            <v>198.67</v>
          </cell>
          <cell r="AH1932">
            <v>0</v>
          </cell>
          <cell r="AI1932">
            <v>31.495340507000002</v>
          </cell>
        </row>
        <row r="1933">
          <cell r="C1933" t="str">
            <v>1.405.1</v>
          </cell>
          <cell r="D1933" t="str">
            <v>Прочие, всего</v>
          </cell>
          <cell r="E1933" t="str">
            <v>051-1005527</v>
          </cell>
          <cell r="F1933" t="str">
            <v/>
          </cell>
          <cell r="G1933" t="str">
            <v/>
          </cell>
          <cell r="H1933" t="str">
            <v/>
          </cell>
          <cell r="I1933">
            <v>1267.72</v>
          </cell>
          <cell r="J1933">
            <v>1067.0290062700001</v>
          </cell>
          <cell r="K1933">
            <v>910.28</v>
          </cell>
          <cell r="L1933">
            <v>910.28</v>
          </cell>
          <cell r="M1933">
            <v>21.0414925</v>
          </cell>
          <cell r="N1933">
            <v>2.3115406799999998</v>
          </cell>
          <cell r="O1933">
            <v>2.3115406799999998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110.69099373</v>
          </cell>
          <cell r="Z1933">
            <v>979.51</v>
          </cell>
          <cell r="AA1933">
            <v>979.51</v>
          </cell>
          <cell r="AB1933">
            <v>548.96799999999996</v>
          </cell>
          <cell r="AC1933">
            <v>0</v>
          </cell>
          <cell r="AD1933">
            <v>308.50000979999999</v>
          </cell>
          <cell r="AE1933">
            <v>88.788517299999995</v>
          </cell>
          <cell r="AF1933">
            <v>21.0414925</v>
          </cell>
          <cell r="AG1933">
            <v>198.67</v>
          </cell>
          <cell r="AH1933">
            <v>0</v>
          </cell>
          <cell r="AI1933">
            <v>31.495340507000002</v>
          </cell>
        </row>
        <row r="1934">
          <cell r="C1934" t="str">
            <v>1.405.2</v>
          </cell>
          <cell r="D1934" t="str">
            <v>Проектные работы ПД/ПД, РД</v>
          </cell>
          <cell r="E1934" t="str">
            <v>051-1005527</v>
          </cell>
          <cell r="F1934" t="str">
            <v/>
          </cell>
          <cell r="G1934" t="str">
            <v/>
          </cell>
          <cell r="H1934" t="str">
            <v/>
          </cell>
          <cell r="I1934">
            <v>820.12</v>
          </cell>
          <cell r="J1934">
            <v>628.65900626999996</v>
          </cell>
          <cell r="K1934">
            <v>670.12</v>
          </cell>
          <cell r="L1934">
            <v>670.12</v>
          </cell>
          <cell r="M1934">
            <v>21.0414925</v>
          </cell>
          <cell r="N1934">
            <v>3.1399588879999998</v>
          </cell>
          <cell r="O1934">
            <v>3.1399588879999998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101.46099373</v>
          </cell>
          <cell r="Z1934">
            <v>949.59</v>
          </cell>
          <cell r="AA1934">
            <v>949.59</v>
          </cell>
          <cell r="AB1934">
            <v>541.96799999999996</v>
          </cell>
          <cell r="AC1934">
            <v>0</v>
          </cell>
          <cell r="AD1934">
            <v>299.27000980000003</v>
          </cell>
          <cell r="AE1934">
            <v>79.558517300000005</v>
          </cell>
          <cell r="AF1934">
            <v>21.0414925</v>
          </cell>
          <cell r="AG1934">
            <v>198.67</v>
          </cell>
          <cell r="AH1934">
            <v>0</v>
          </cell>
          <cell r="AI1934">
            <v>31.515707810999999</v>
          </cell>
        </row>
        <row r="1935">
          <cell r="C1935" t="str">
            <v>1.405.3</v>
          </cell>
          <cell r="D1935" t="str">
            <v>Проектные работы (РД)</v>
          </cell>
          <cell r="E1935" t="str">
            <v>051-1005527</v>
          </cell>
          <cell r="F1935" t="str">
            <v/>
          </cell>
          <cell r="G1935" t="str">
            <v/>
          </cell>
          <cell r="H1935" t="str">
            <v/>
          </cell>
          <cell r="I1935">
            <v>398.21</v>
          </cell>
          <cell r="J1935">
            <v>398.21</v>
          </cell>
          <cell r="K1935">
            <v>200</v>
          </cell>
          <cell r="L1935">
            <v>200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0</v>
          </cell>
          <cell r="AB1935">
            <v>0</v>
          </cell>
          <cell r="AC1935">
            <v>0</v>
          </cell>
          <cell r="AD1935">
            <v>0</v>
          </cell>
          <cell r="AE1935">
            <v>0</v>
          </cell>
          <cell r="AF1935">
            <v>0</v>
          </cell>
          <cell r="AG1935">
            <v>0</v>
          </cell>
          <cell r="AH1935">
            <v>0</v>
          </cell>
          <cell r="AI1935">
            <v>0</v>
          </cell>
        </row>
        <row r="1936">
          <cell r="C1936" t="str">
            <v>1.405.4</v>
          </cell>
          <cell r="D1936" t="str">
            <v>Экспертиза (ПИР)</v>
          </cell>
          <cell r="E1936" t="str">
            <v>051-1005527</v>
          </cell>
          <cell r="F1936" t="str">
            <v/>
          </cell>
          <cell r="G1936" t="str">
            <v/>
          </cell>
          <cell r="H1936" t="str">
            <v/>
          </cell>
          <cell r="I1936">
            <v>7</v>
          </cell>
          <cell r="J1936">
            <v>7</v>
          </cell>
          <cell r="K1936">
            <v>7</v>
          </cell>
          <cell r="L1936">
            <v>7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7</v>
          </cell>
          <cell r="AA1936">
            <v>7</v>
          </cell>
          <cell r="AB1936">
            <v>7</v>
          </cell>
          <cell r="AC1936">
            <v>0</v>
          </cell>
          <cell r="AD1936">
            <v>0</v>
          </cell>
          <cell r="AE1936">
            <v>0</v>
          </cell>
          <cell r="AF1936">
            <v>0</v>
          </cell>
          <cell r="AG1936">
            <v>0</v>
          </cell>
          <cell r="AH1936">
            <v>0</v>
          </cell>
          <cell r="AI1936">
            <v>0</v>
          </cell>
        </row>
        <row r="1937">
          <cell r="C1937" t="str">
            <v>1.405.5</v>
          </cell>
          <cell r="D1937" t="str">
            <v>Услуги Заказчика</v>
          </cell>
          <cell r="E1937" t="str">
            <v>051-1005527</v>
          </cell>
          <cell r="F1937" t="str">
            <v/>
          </cell>
          <cell r="G1937" t="str">
            <v/>
          </cell>
          <cell r="H1937" t="str">
            <v/>
          </cell>
          <cell r="I1937">
            <v>42.39</v>
          </cell>
          <cell r="J1937">
            <v>33.159999999999997</v>
          </cell>
          <cell r="K1937">
            <v>33.159999999999997</v>
          </cell>
          <cell r="L1937">
            <v>33.159999999999997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9.23</v>
          </cell>
          <cell r="Z1937">
            <v>22.92</v>
          </cell>
          <cell r="AA1937">
            <v>22.92</v>
          </cell>
          <cell r="AB1937">
            <v>0</v>
          </cell>
          <cell r="AC1937">
            <v>0</v>
          </cell>
          <cell r="AD1937">
            <v>9.23</v>
          </cell>
          <cell r="AE1937">
            <v>9.23</v>
          </cell>
          <cell r="AF1937">
            <v>0</v>
          </cell>
          <cell r="AG1937">
            <v>0</v>
          </cell>
          <cell r="AH1937">
            <v>0</v>
          </cell>
          <cell r="AI1937">
            <v>40.270506107999999</v>
          </cell>
        </row>
        <row r="1938">
          <cell r="C1938" t="str">
            <v>1.406</v>
          </cell>
          <cell r="D1938" t="str">
            <v>Реконструкция магистральных газопроводов на участке Уренгой-Перегребное-Ухта</v>
          </cell>
          <cell r="E1938" t="str">
            <v>051-1005528</v>
          </cell>
          <cell r="F1938" t="str">
            <v/>
          </cell>
          <cell r="G1938" t="str">
            <v/>
          </cell>
          <cell r="H1938" t="str">
            <v>Транспорт газа</v>
          </cell>
          <cell r="I1938">
            <v>0</v>
          </cell>
          <cell r="J1938">
            <v>0</v>
          </cell>
          <cell r="K1938">
            <v>2083.41</v>
          </cell>
          <cell r="L1938">
            <v>2083.41</v>
          </cell>
          <cell r="M1938">
            <v>8.9585992900000004</v>
          </cell>
          <cell r="N1938">
            <v>0.42999694199999999</v>
          </cell>
          <cell r="O1938">
            <v>0.42999694199999999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103.23007891</v>
          </cell>
          <cell r="Z1938">
            <v>2108.5700000000002</v>
          </cell>
          <cell r="AA1938">
            <v>2108.5700000000002</v>
          </cell>
          <cell r="AB1938">
            <v>1254.046</v>
          </cell>
          <cell r="AC1938">
            <v>0</v>
          </cell>
          <cell r="AD1938">
            <v>979.93964127000004</v>
          </cell>
          <cell r="AE1938">
            <v>102.95104198</v>
          </cell>
          <cell r="AF1938">
            <v>8.9585992900000004</v>
          </cell>
          <cell r="AG1938">
            <v>868.03</v>
          </cell>
          <cell r="AH1938">
            <v>0</v>
          </cell>
          <cell r="AI1938">
            <v>46.474133715000001</v>
          </cell>
        </row>
        <row r="1939">
          <cell r="C1939" t="str">
            <v>1.406.1</v>
          </cell>
          <cell r="D1939" t="str">
            <v>Прочие, всего</v>
          </cell>
          <cell r="E1939" t="str">
            <v>051-1005528</v>
          </cell>
          <cell r="F1939" t="str">
            <v/>
          </cell>
          <cell r="G1939" t="str">
            <v/>
          </cell>
          <cell r="H1939" t="str">
            <v/>
          </cell>
          <cell r="I1939">
            <v>0</v>
          </cell>
          <cell r="J1939">
            <v>0</v>
          </cell>
          <cell r="K1939">
            <v>2083.41</v>
          </cell>
          <cell r="L1939">
            <v>2083.41</v>
          </cell>
          <cell r="M1939">
            <v>8.9585992900000004</v>
          </cell>
          <cell r="N1939">
            <v>0.42999694199999999</v>
          </cell>
          <cell r="O1939">
            <v>0.42999694199999999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103.23007891</v>
          </cell>
          <cell r="Z1939">
            <v>2108.5700000000002</v>
          </cell>
          <cell r="AA1939">
            <v>2108.5700000000002</v>
          </cell>
          <cell r="AB1939">
            <v>1254.046</v>
          </cell>
          <cell r="AC1939">
            <v>0</v>
          </cell>
          <cell r="AD1939">
            <v>979.93964127000004</v>
          </cell>
          <cell r="AE1939">
            <v>102.95104198</v>
          </cell>
          <cell r="AF1939">
            <v>8.9585992900000004</v>
          </cell>
          <cell r="AG1939">
            <v>868.03</v>
          </cell>
          <cell r="AH1939">
            <v>0</v>
          </cell>
          <cell r="AI1939">
            <v>46.474133715000001</v>
          </cell>
        </row>
        <row r="1940">
          <cell r="C1940" t="str">
            <v>1.406.2</v>
          </cell>
          <cell r="D1940" t="str">
            <v>Проектные работы ПД/ПД, РД</v>
          </cell>
          <cell r="E1940" t="str">
            <v>051-1005528</v>
          </cell>
          <cell r="F1940" t="str">
            <v/>
          </cell>
          <cell r="G1940" t="str">
            <v/>
          </cell>
          <cell r="H1940" t="str">
            <v/>
          </cell>
          <cell r="I1940">
            <v>0</v>
          </cell>
          <cell r="J1940">
            <v>0</v>
          </cell>
          <cell r="K1940">
            <v>1997.51</v>
          </cell>
          <cell r="L1940">
            <v>1997.51</v>
          </cell>
          <cell r="M1940">
            <v>8.9585992900000004</v>
          </cell>
          <cell r="N1940">
            <v>0.44848833199999999</v>
          </cell>
          <cell r="O1940">
            <v>0.44848833199999999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99.50956644</v>
          </cell>
          <cell r="Z1940">
            <v>2060.0100000000002</v>
          </cell>
          <cell r="AA1940">
            <v>2060.0100000000002</v>
          </cell>
          <cell r="AB1940">
            <v>1244.046</v>
          </cell>
          <cell r="AC1940">
            <v>0</v>
          </cell>
          <cell r="AD1940">
            <v>976.21912880000002</v>
          </cell>
          <cell r="AE1940">
            <v>99.230529509999997</v>
          </cell>
          <cell r="AF1940">
            <v>8.9585992900000004</v>
          </cell>
          <cell r="AG1940">
            <v>868.03</v>
          </cell>
          <cell r="AH1940">
            <v>0</v>
          </cell>
          <cell r="AI1940">
            <v>47.389048053000003</v>
          </cell>
        </row>
        <row r="1941">
          <cell r="C1941" t="str">
            <v>1.406.3</v>
          </cell>
          <cell r="D1941" t="str">
            <v>Экспертиза (ПИР)</v>
          </cell>
          <cell r="E1941" t="str">
            <v>051-1005528</v>
          </cell>
          <cell r="F1941" t="str">
            <v/>
          </cell>
          <cell r="G1941" t="str">
            <v/>
          </cell>
          <cell r="H1941" t="str">
            <v/>
          </cell>
          <cell r="I1941">
            <v>0</v>
          </cell>
          <cell r="J1941">
            <v>0</v>
          </cell>
          <cell r="K1941">
            <v>10</v>
          </cell>
          <cell r="L1941">
            <v>10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10</v>
          </cell>
          <cell r="AA1941">
            <v>10</v>
          </cell>
          <cell r="AB1941">
            <v>10</v>
          </cell>
          <cell r="AC1941">
            <v>0</v>
          </cell>
          <cell r="AD1941">
            <v>0</v>
          </cell>
          <cell r="AE1941">
            <v>0</v>
          </cell>
          <cell r="AF1941">
            <v>0</v>
          </cell>
          <cell r="AG1941">
            <v>0</v>
          </cell>
          <cell r="AH1941">
            <v>0</v>
          </cell>
          <cell r="AI1941">
            <v>0</v>
          </cell>
        </row>
        <row r="1942">
          <cell r="C1942" t="str">
            <v>1.406.4</v>
          </cell>
          <cell r="D1942" t="str">
            <v>Услуги Заказчика</v>
          </cell>
          <cell r="E1942" t="str">
            <v>051-1005528</v>
          </cell>
          <cell r="F1942" t="str">
            <v/>
          </cell>
          <cell r="G1942" t="str">
            <v/>
          </cell>
          <cell r="H1942" t="str">
            <v/>
          </cell>
          <cell r="I1942">
            <v>0</v>
          </cell>
          <cell r="J1942">
            <v>0</v>
          </cell>
          <cell r="K1942">
            <v>75.900000000000006</v>
          </cell>
          <cell r="L1942">
            <v>75.900000000000006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3.7205124700000001</v>
          </cell>
          <cell r="Z1942">
            <v>38.56</v>
          </cell>
          <cell r="AA1942">
            <v>38.56</v>
          </cell>
          <cell r="AB1942">
            <v>0</v>
          </cell>
          <cell r="AC1942">
            <v>0</v>
          </cell>
          <cell r="AD1942">
            <v>3.7205124700000001</v>
          </cell>
          <cell r="AE1942">
            <v>3.7205124700000001</v>
          </cell>
          <cell r="AF1942">
            <v>0</v>
          </cell>
          <cell r="AG1942">
            <v>0</v>
          </cell>
          <cell r="AH1942">
            <v>0</v>
          </cell>
          <cell r="AI1942">
            <v>9.648631924</v>
          </cell>
        </row>
        <row r="1943">
          <cell r="C1943" t="str">
            <v>1.407</v>
          </cell>
          <cell r="D1943" t="str">
            <v>Реконструкция компрессорных цехов на СМГ Ухта-Торжок (Ямал) на участке Ухта-Грязовец</v>
          </cell>
          <cell r="E1943" t="str">
            <v>051-1005529</v>
          </cell>
          <cell r="F1943" t="str">
            <v/>
          </cell>
          <cell r="G1943" t="str">
            <v/>
          </cell>
          <cell r="H1943" t="str">
            <v>Транспорт газа</v>
          </cell>
          <cell r="I1943">
            <v>0</v>
          </cell>
          <cell r="J1943">
            <v>0</v>
          </cell>
          <cell r="K1943">
            <v>497.15</v>
          </cell>
          <cell r="L1943">
            <v>497.15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28.903493940000001</v>
          </cell>
          <cell r="Y1943">
            <v>0.99082937000000004</v>
          </cell>
          <cell r="Z1943">
            <v>386.58</v>
          </cell>
          <cell r="AA1943">
            <v>386.58</v>
          </cell>
          <cell r="AB1943">
            <v>300.29000000000002</v>
          </cell>
          <cell r="AC1943">
            <v>0</v>
          </cell>
          <cell r="AD1943">
            <v>209.10082937000001</v>
          </cell>
          <cell r="AE1943">
            <v>0.99082937000000004</v>
          </cell>
          <cell r="AF1943">
            <v>0</v>
          </cell>
          <cell r="AG1943">
            <v>208.11</v>
          </cell>
          <cell r="AH1943">
            <v>0</v>
          </cell>
          <cell r="AI1943">
            <v>54.089924302999997</v>
          </cell>
        </row>
        <row r="1944">
          <cell r="C1944" t="str">
            <v>1.407.1</v>
          </cell>
          <cell r="D1944" t="str">
            <v>Прочие, всего</v>
          </cell>
          <cell r="E1944" t="str">
            <v>051-1005529</v>
          </cell>
          <cell r="F1944" t="str">
            <v/>
          </cell>
          <cell r="G1944" t="str">
            <v/>
          </cell>
          <cell r="H1944" t="str">
            <v/>
          </cell>
          <cell r="I1944">
            <v>0</v>
          </cell>
          <cell r="J1944">
            <v>0</v>
          </cell>
          <cell r="K1944">
            <v>497.15</v>
          </cell>
          <cell r="L1944">
            <v>497.15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28.903493940000001</v>
          </cell>
          <cell r="Y1944">
            <v>0.99082937000000004</v>
          </cell>
          <cell r="Z1944">
            <v>386.58</v>
          </cell>
          <cell r="AA1944">
            <v>386.58</v>
          </cell>
          <cell r="AB1944">
            <v>300.29000000000002</v>
          </cell>
          <cell r="AC1944">
            <v>0</v>
          </cell>
          <cell r="AD1944">
            <v>209.10082937000001</v>
          </cell>
          <cell r="AE1944">
            <v>0.99082937000000004</v>
          </cell>
          <cell r="AF1944">
            <v>0</v>
          </cell>
          <cell r="AG1944">
            <v>208.11</v>
          </cell>
          <cell r="AH1944">
            <v>0</v>
          </cell>
          <cell r="AI1944">
            <v>54.089924302999997</v>
          </cell>
        </row>
        <row r="1945">
          <cell r="C1945" t="str">
            <v>1.407.2</v>
          </cell>
          <cell r="D1945" t="str">
            <v>Проектные работы ПД/ПД, РД</v>
          </cell>
          <cell r="E1945" t="str">
            <v>051-1005529</v>
          </cell>
          <cell r="F1945" t="str">
            <v/>
          </cell>
          <cell r="G1945" t="str">
            <v/>
          </cell>
          <cell r="H1945" t="str">
            <v/>
          </cell>
          <cell r="I1945">
            <v>0</v>
          </cell>
          <cell r="J1945">
            <v>0</v>
          </cell>
          <cell r="K1945">
            <v>474.04</v>
          </cell>
          <cell r="L1945">
            <v>474.04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28.903493940000001</v>
          </cell>
          <cell r="Y1945">
            <v>0</v>
          </cell>
          <cell r="Z1945">
            <v>375.77</v>
          </cell>
          <cell r="AA1945">
            <v>375.77</v>
          </cell>
          <cell r="AB1945">
            <v>295.29000000000002</v>
          </cell>
          <cell r="AC1945">
            <v>0</v>
          </cell>
          <cell r="AD1945">
            <v>208.11</v>
          </cell>
          <cell r="AE1945">
            <v>0</v>
          </cell>
          <cell r="AF1945">
            <v>0</v>
          </cell>
          <cell r="AG1945">
            <v>208.11</v>
          </cell>
          <cell r="AH1945">
            <v>0</v>
          </cell>
          <cell r="AI1945">
            <v>55.382281714999998</v>
          </cell>
        </row>
        <row r="1946">
          <cell r="C1946" t="str">
            <v>1.407.3</v>
          </cell>
          <cell r="D1946" t="str">
            <v>Экспертиза (ПИР)</v>
          </cell>
          <cell r="E1946" t="str">
            <v>051-1005529</v>
          </cell>
          <cell r="F1946" t="str">
            <v/>
          </cell>
          <cell r="G1946" t="str">
            <v/>
          </cell>
          <cell r="H1946" t="str">
            <v/>
          </cell>
          <cell r="I1946">
            <v>0</v>
          </cell>
          <cell r="J1946">
            <v>0</v>
          </cell>
          <cell r="K1946">
            <v>5</v>
          </cell>
          <cell r="L1946">
            <v>5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5</v>
          </cell>
          <cell r="AA1946">
            <v>5</v>
          </cell>
          <cell r="AB1946">
            <v>5</v>
          </cell>
          <cell r="AC1946">
            <v>0</v>
          </cell>
          <cell r="AD1946">
            <v>0</v>
          </cell>
          <cell r="AE1946">
            <v>0</v>
          </cell>
          <cell r="AF1946">
            <v>0</v>
          </cell>
          <cell r="AG1946">
            <v>0</v>
          </cell>
          <cell r="AH1946">
            <v>0</v>
          </cell>
          <cell r="AI1946">
            <v>0</v>
          </cell>
        </row>
        <row r="1947">
          <cell r="C1947" t="str">
            <v>1.407.4</v>
          </cell>
          <cell r="D1947" t="str">
            <v>Услуги Заказчика</v>
          </cell>
          <cell r="E1947" t="str">
            <v>051-1005529</v>
          </cell>
          <cell r="F1947" t="str">
            <v/>
          </cell>
          <cell r="G1947" t="str">
            <v/>
          </cell>
          <cell r="H1947" t="str">
            <v/>
          </cell>
          <cell r="I1947">
            <v>0</v>
          </cell>
          <cell r="J1947">
            <v>0</v>
          </cell>
          <cell r="K1947">
            <v>18.11</v>
          </cell>
          <cell r="L1947">
            <v>18.11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0.99082937000000004</v>
          </cell>
          <cell r="Z1947">
            <v>5.81</v>
          </cell>
          <cell r="AA1947">
            <v>5.81</v>
          </cell>
          <cell r="AB1947">
            <v>0</v>
          </cell>
          <cell r="AC1947">
            <v>0</v>
          </cell>
          <cell r="AD1947">
            <v>0.99082937000000004</v>
          </cell>
          <cell r="AE1947">
            <v>0.99082937000000004</v>
          </cell>
          <cell r="AF1947">
            <v>0</v>
          </cell>
          <cell r="AG1947">
            <v>0</v>
          </cell>
          <cell r="AH1947">
            <v>0</v>
          </cell>
          <cell r="AI1947">
            <v>17.053861789999999</v>
          </cell>
        </row>
        <row r="1948">
          <cell r="C1948" t="str">
            <v>1.408</v>
          </cell>
          <cell r="D1948" t="str">
            <v>Реконструкция ЕСГ Северо-Западного региона для обеспечения транспортировки этансодержащего газа до побережья Балтийского моря</v>
          </cell>
          <cell r="E1948" t="str">
            <v>051-1005530</v>
          </cell>
          <cell r="F1948" t="str">
            <v/>
          </cell>
          <cell r="G1948" t="str">
            <v/>
          </cell>
          <cell r="H1948" t="str">
            <v>Транспорт газа</v>
          </cell>
          <cell r="I1948">
            <v>0</v>
          </cell>
          <cell r="J1948">
            <v>0</v>
          </cell>
          <cell r="K1948">
            <v>4690.99</v>
          </cell>
          <cell r="L1948">
            <v>4690.99</v>
          </cell>
          <cell r="M1948">
            <v>10.51629543</v>
          </cell>
          <cell r="N1948">
            <v>0.224180726</v>
          </cell>
          <cell r="O1948">
            <v>0.224180726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404.99358910000001</v>
          </cell>
          <cell r="Z1948">
            <v>4756.75</v>
          </cell>
          <cell r="AA1948">
            <v>4756.75</v>
          </cell>
          <cell r="AB1948">
            <v>2822.5940000000001</v>
          </cell>
          <cell r="AC1948">
            <v>0</v>
          </cell>
          <cell r="AD1948">
            <v>1575.1933907800001</v>
          </cell>
          <cell r="AE1948">
            <v>403.30709535</v>
          </cell>
          <cell r="AF1948">
            <v>10.51629543</v>
          </cell>
          <cell r="AG1948">
            <v>1161.3699999999999</v>
          </cell>
          <cell r="AH1948">
            <v>0</v>
          </cell>
          <cell r="AI1948">
            <v>33.114908094</v>
          </cell>
        </row>
        <row r="1949">
          <cell r="C1949" t="str">
            <v>1.408.1</v>
          </cell>
          <cell r="D1949" t="str">
            <v>Прочие, всего</v>
          </cell>
          <cell r="E1949" t="str">
            <v>051-1005530</v>
          </cell>
          <cell r="F1949" t="str">
            <v/>
          </cell>
          <cell r="G1949" t="str">
            <v/>
          </cell>
          <cell r="H1949" t="str">
            <v/>
          </cell>
          <cell r="I1949">
            <v>0</v>
          </cell>
          <cell r="J1949">
            <v>0</v>
          </cell>
          <cell r="K1949">
            <v>4690.99</v>
          </cell>
          <cell r="L1949">
            <v>4690.99</v>
          </cell>
          <cell r="M1949">
            <v>10.51629543</v>
          </cell>
          <cell r="N1949">
            <v>0.224180726</v>
          </cell>
          <cell r="O1949">
            <v>0.224180726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404.99358910000001</v>
          </cell>
          <cell r="Z1949">
            <v>4756.75</v>
          </cell>
          <cell r="AA1949">
            <v>4756.75</v>
          </cell>
          <cell r="AB1949">
            <v>2822.5940000000001</v>
          </cell>
          <cell r="AC1949">
            <v>0</v>
          </cell>
          <cell r="AD1949">
            <v>1575.1933907800001</v>
          </cell>
          <cell r="AE1949">
            <v>403.30709535</v>
          </cell>
          <cell r="AF1949">
            <v>10.51629543</v>
          </cell>
          <cell r="AG1949">
            <v>1161.3699999999999</v>
          </cell>
          <cell r="AH1949">
            <v>0</v>
          </cell>
          <cell r="AI1949">
            <v>33.114908094</v>
          </cell>
        </row>
        <row r="1950">
          <cell r="C1950" t="str">
            <v>1.408.2</v>
          </cell>
          <cell r="D1950" t="str">
            <v>Проектные работы ПД/ПД, РД</v>
          </cell>
          <cell r="E1950" t="str">
            <v>051-1005530</v>
          </cell>
          <cell r="F1950" t="str">
            <v/>
          </cell>
          <cell r="G1950" t="str">
            <v/>
          </cell>
          <cell r="H1950" t="str">
            <v/>
          </cell>
          <cell r="I1950">
            <v>0</v>
          </cell>
          <cell r="J1950">
            <v>0</v>
          </cell>
          <cell r="K1950">
            <v>4500</v>
          </cell>
          <cell r="L1950">
            <v>4500</v>
          </cell>
          <cell r="M1950">
            <v>10.51629543</v>
          </cell>
          <cell r="N1950">
            <v>0.233695454</v>
          </cell>
          <cell r="O1950">
            <v>0.233695454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396.23358910000002</v>
          </cell>
          <cell r="Z1950">
            <v>4620.34</v>
          </cell>
          <cell r="AA1950">
            <v>4620.34</v>
          </cell>
          <cell r="AB1950">
            <v>2802.5940000000001</v>
          </cell>
          <cell r="AC1950">
            <v>0</v>
          </cell>
          <cell r="AD1950">
            <v>1566.4333907800001</v>
          </cell>
          <cell r="AE1950">
            <v>394.54709535000001</v>
          </cell>
          <cell r="AF1950">
            <v>10.51629543</v>
          </cell>
          <cell r="AG1950">
            <v>1161.3699999999999</v>
          </cell>
          <cell r="AH1950">
            <v>0</v>
          </cell>
          <cell r="AI1950">
            <v>33.902989624</v>
          </cell>
        </row>
        <row r="1951">
          <cell r="C1951" t="str">
            <v>1.408.3</v>
          </cell>
          <cell r="D1951" t="str">
            <v>Экспертиза (ПИР)</v>
          </cell>
          <cell r="E1951" t="str">
            <v>051-1005530</v>
          </cell>
          <cell r="F1951" t="str">
            <v/>
          </cell>
          <cell r="G1951" t="str">
            <v/>
          </cell>
          <cell r="H1951" t="str">
            <v/>
          </cell>
          <cell r="I1951">
            <v>0</v>
          </cell>
          <cell r="J1951">
            <v>0</v>
          </cell>
          <cell r="K1951">
            <v>20</v>
          </cell>
          <cell r="L1951">
            <v>20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20</v>
          </cell>
          <cell r="AA1951">
            <v>20</v>
          </cell>
          <cell r="AB1951">
            <v>20</v>
          </cell>
          <cell r="AC1951">
            <v>0</v>
          </cell>
          <cell r="AD1951">
            <v>0</v>
          </cell>
          <cell r="AE1951">
            <v>0</v>
          </cell>
          <cell r="AF1951">
            <v>0</v>
          </cell>
          <cell r="AG1951">
            <v>0</v>
          </cell>
          <cell r="AH1951">
            <v>0</v>
          </cell>
          <cell r="AI1951">
            <v>0</v>
          </cell>
        </row>
        <row r="1952">
          <cell r="C1952" t="str">
            <v>1.408.4</v>
          </cell>
          <cell r="D1952" t="str">
            <v>Услуги Заказчика</v>
          </cell>
          <cell r="E1952" t="str">
            <v>051-1005530</v>
          </cell>
          <cell r="F1952" t="str">
            <v/>
          </cell>
          <cell r="G1952" t="str">
            <v/>
          </cell>
          <cell r="H1952" t="str">
            <v/>
          </cell>
          <cell r="I1952">
            <v>0</v>
          </cell>
          <cell r="J1952">
            <v>0</v>
          </cell>
          <cell r="K1952">
            <v>170.99</v>
          </cell>
          <cell r="L1952">
            <v>170.99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8.76</v>
          </cell>
          <cell r="Z1952">
            <v>116.41</v>
          </cell>
          <cell r="AA1952">
            <v>116.41</v>
          </cell>
          <cell r="AB1952">
            <v>0</v>
          </cell>
          <cell r="AC1952">
            <v>0</v>
          </cell>
          <cell r="AD1952">
            <v>8.76</v>
          </cell>
          <cell r="AE1952">
            <v>8.76</v>
          </cell>
          <cell r="AF1952">
            <v>0</v>
          </cell>
          <cell r="AG1952">
            <v>0</v>
          </cell>
          <cell r="AH1952">
            <v>0</v>
          </cell>
          <cell r="AI1952">
            <v>7.5251267070000001</v>
          </cell>
        </row>
        <row r="1953">
          <cell r="C1953" t="str">
            <v>1.409</v>
          </cell>
          <cell r="D1953" t="str">
            <v>Переустройство (перенос) газопровода-отвода к г. Скопин и кабельной линии связи к ГРС Скопин</v>
          </cell>
          <cell r="E1953" t="str">
            <v>051-1005531</v>
          </cell>
          <cell r="F1953" t="str">
            <v/>
          </cell>
          <cell r="G1953" t="str">
            <v/>
          </cell>
          <cell r="H1953" t="str">
            <v>Транспорт газа</v>
          </cell>
          <cell r="I1953">
            <v>0</v>
          </cell>
          <cell r="J1953">
            <v>0</v>
          </cell>
          <cell r="K1953">
            <v>1.23</v>
          </cell>
          <cell r="L1953">
            <v>1.23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3.85091684</v>
          </cell>
          <cell r="Z1953">
            <v>4.8499999999999996</v>
          </cell>
          <cell r="AA1953">
            <v>4.8499999999999996</v>
          </cell>
          <cell r="AB1953">
            <v>0.91</v>
          </cell>
          <cell r="AC1953">
            <v>0</v>
          </cell>
          <cell r="AD1953">
            <v>3.85091684</v>
          </cell>
          <cell r="AE1953">
            <v>3.85091684</v>
          </cell>
          <cell r="AF1953">
            <v>0</v>
          </cell>
          <cell r="AG1953">
            <v>0</v>
          </cell>
          <cell r="AH1953">
            <v>0</v>
          </cell>
          <cell r="AI1953">
            <v>79.400347216</v>
          </cell>
        </row>
        <row r="1954">
          <cell r="C1954" t="str">
            <v>1.409.1</v>
          </cell>
          <cell r="D1954" t="str">
            <v>Прочие, всего</v>
          </cell>
          <cell r="E1954" t="str">
            <v>051-1005531</v>
          </cell>
          <cell r="F1954" t="str">
            <v/>
          </cell>
          <cell r="G1954" t="str">
            <v/>
          </cell>
          <cell r="H1954" t="str">
            <v/>
          </cell>
          <cell r="I1954">
            <v>0</v>
          </cell>
          <cell r="J1954">
            <v>0</v>
          </cell>
          <cell r="K1954">
            <v>1.23</v>
          </cell>
          <cell r="L1954">
            <v>1.23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3.85091684</v>
          </cell>
          <cell r="Z1954">
            <v>4.8499999999999996</v>
          </cell>
          <cell r="AA1954">
            <v>4.8499999999999996</v>
          </cell>
          <cell r="AB1954">
            <v>0.91</v>
          </cell>
          <cell r="AC1954">
            <v>0</v>
          </cell>
          <cell r="AD1954">
            <v>3.85091684</v>
          </cell>
          <cell r="AE1954">
            <v>3.85091684</v>
          </cell>
          <cell r="AF1954">
            <v>0</v>
          </cell>
          <cell r="AG1954">
            <v>0</v>
          </cell>
          <cell r="AH1954">
            <v>0</v>
          </cell>
          <cell r="AI1954">
            <v>79.400347216</v>
          </cell>
        </row>
        <row r="1955">
          <cell r="C1955" t="str">
            <v>1.409.2</v>
          </cell>
          <cell r="D1955" t="str">
            <v>Проектные работы ПД/ПД, РД</v>
          </cell>
          <cell r="E1955" t="str">
            <v>051-1005531</v>
          </cell>
          <cell r="F1955" t="str">
            <v/>
          </cell>
          <cell r="G1955" t="str">
            <v/>
          </cell>
          <cell r="H1955" t="str">
            <v/>
          </cell>
          <cell r="I1955">
            <v>0</v>
          </cell>
          <cell r="J1955">
            <v>0</v>
          </cell>
          <cell r="K1955">
            <v>0.28000000000000003</v>
          </cell>
          <cell r="L1955">
            <v>0.28000000000000003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3.4884776099999999</v>
          </cell>
          <cell r="Z1955">
            <v>3.55</v>
          </cell>
          <cell r="AA1955">
            <v>3.55</v>
          </cell>
          <cell r="AB1955">
            <v>0</v>
          </cell>
          <cell r="AC1955">
            <v>0</v>
          </cell>
          <cell r="AD1955">
            <v>3.4884776099999999</v>
          </cell>
          <cell r="AE1955">
            <v>3.4884776099999999</v>
          </cell>
          <cell r="AF1955">
            <v>0</v>
          </cell>
          <cell r="AG1955">
            <v>0</v>
          </cell>
          <cell r="AH1955">
            <v>0</v>
          </cell>
          <cell r="AI1955">
            <v>98.266974930000003</v>
          </cell>
        </row>
        <row r="1956">
          <cell r="C1956" t="str">
            <v>1.409.3</v>
          </cell>
          <cell r="D1956" t="str">
            <v>Экспертиза (ПИР)</v>
          </cell>
          <cell r="E1956" t="str">
            <v>051-1005531</v>
          </cell>
          <cell r="F1956" t="str">
            <v/>
          </cell>
          <cell r="G1956" t="str">
            <v/>
          </cell>
          <cell r="H1956" t="str">
            <v/>
          </cell>
          <cell r="I1956">
            <v>0</v>
          </cell>
          <cell r="J1956">
            <v>0</v>
          </cell>
          <cell r="K1956">
            <v>0.91</v>
          </cell>
          <cell r="L1956">
            <v>0.91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0.91</v>
          </cell>
          <cell r="AA1956">
            <v>0.91</v>
          </cell>
          <cell r="AB1956">
            <v>0.91</v>
          </cell>
          <cell r="AC1956">
            <v>0</v>
          </cell>
          <cell r="AD1956">
            <v>0</v>
          </cell>
          <cell r="AE1956">
            <v>0</v>
          </cell>
          <cell r="AF1956">
            <v>0</v>
          </cell>
          <cell r="AG1956">
            <v>0</v>
          </cell>
          <cell r="AH1956">
            <v>0</v>
          </cell>
          <cell r="AI1956">
            <v>0</v>
          </cell>
        </row>
        <row r="1957">
          <cell r="C1957" t="str">
            <v>1.409.4</v>
          </cell>
          <cell r="D1957" t="str">
            <v>Услуги Заказчика</v>
          </cell>
          <cell r="E1957" t="str">
            <v>051-1005531</v>
          </cell>
          <cell r="F1957" t="str">
            <v/>
          </cell>
          <cell r="G1957" t="str">
            <v/>
          </cell>
          <cell r="H1957" t="str">
            <v/>
          </cell>
          <cell r="I1957">
            <v>0</v>
          </cell>
          <cell r="J1957">
            <v>0</v>
          </cell>
          <cell r="K1957">
            <v>0.04</v>
          </cell>
          <cell r="L1957">
            <v>0.04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0.36243923</v>
          </cell>
          <cell r="Z1957">
            <v>0.39</v>
          </cell>
          <cell r="AA1957">
            <v>0.39</v>
          </cell>
          <cell r="AB1957">
            <v>0</v>
          </cell>
          <cell r="AC1957">
            <v>0</v>
          </cell>
          <cell r="AD1957">
            <v>0.36243923</v>
          </cell>
          <cell r="AE1957">
            <v>0.36243923</v>
          </cell>
          <cell r="AF1957">
            <v>0</v>
          </cell>
          <cell r="AG1957">
            <v>0</v>
          </cell>
          <cell r="AH1957">
            <v>0</v>
          </cell>
          <cell r="AI1957">
            <v>92.933135897</v>
          </cell>
        </row>
        <row r="1958">
          <cell r="C1958" t="str">
            <v>1.410</v>
          </cell>
          <cell r="D1958" t="str">
            <v>ГРС "Белоостров"</v>
          </cell>
          <cell r="E1958" t="str">
            <v>051-1005532</v>
          </cell>
          <cell r="F1958" t="str">
            <v/>
          </cell>
          <cell r="G1958" t="str">
            <v/>
          </cell>
          <cell r="H1958" t="str">
            <v>Транспорт газа</v>
          </cell>
          <cell r="I1958">
            <v>0</v>
          </cell>
          <cell r="J1958">
            <v>0</v>
          </cell>
          <cell r="K1958">
            <v>42.8</v>
          </cell>
          <cell r="L1958">
            <v>42.8</v>
          </cell>
          <cell r="M1958">
            <v>1.4616965500000001</v>
          </cell>
          <cell r="N1958">
            <v>3.4151788550000002</v>
          </cell>
          <cell r="O1958">
            <v>3.4151788550000002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0.55698486000000003</v>
          </cell>
          <cell r="Y1958">
            <v>27.7997181</v>
          </cell>
          <cell r="Z1958">
            <v>66.73</v>
          </cell>
          <cell r="AA1958">
            <v>66.73</v>
          </cell>
          <cell r="AB1958">
            <v>26.48</v>
          </cell>
          <cell r="AC1958">
            <v>0</v>
          </cell>
          <cell r="AD1958">
            <v>46.879938099999997</v>
          </cell>
          <cell r="AE1958">
            <v>27.7997181</v>
          </cell>
          <cell r="AF1958">
            <v>2.0219999999999998E-2</v>
          </cell>
          <cell r="AG1958">
            <v>19.059999999999999</v>
          </cell>
          <cell r="AH1958">
            <v>0</v>
          </cell>
          <cell r="AI1958">
            <v>70.253166641999997</v>
          </cell>
        </row>
        <row r="1959">
          <cell r="C1959" t="str">
            <v>1.410.1</v>
          </cell>
          <cell r="D1959" t="str">
            <v>Прочие, всего</v>
          </cell>
          <cell r="E1959" t="str">
            <v>051-1005532</v>
          </cell>
          <cell r="F1959" t="str">
            <v/>
          </cell>
          <cell r="G1959" t="str">
            <v/>
          </cell>
          <cell r="H1959" t="str">
            <v/>
          </cell>
          <cell r="I1959">
            <v>0</v>
          </cell>
          <cell r="J1959">
            <v>0</v>
          </cell>
          <cell r="K1959">
            <v>42.8</v>
          </cell>
          <cell r="L1959">
            <v>42.8</v>
          </cell>
          <cell r="M1959">
            <v>1.4616965500000001</v>
          </cell>
          <cell r="N1959">
            <v>3.4151788550000002</v>
          </cell>
          <cell r="O1959">
            <v>3.4151788550000002</v>
          </cell>
          <cell r="P1959">
            <v>0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0.55698486000000003</v>
          </cell>
          <cell r="Y1959">
            <v>27.7997181</v>
          </cell>
          <cell r="Z1959">
            <v>66.73</v>
          </cell>
          <cell r="AA1959">
            <v>66.73</v>
          </cell>
          <cell r="AB1959">
            <v>26.48</v>
          </cell>
          <cell r="AC1959">
            <v>0</v>
          </cell>
          <cell r="AD1959">
            <v>46.879938099999997</v>
          </cell>
          <cell r="AE1959">
            <v>27.7997181</v>
          </cell>
          <cell r="AF1959">
            <v>2.0219999999999998E-2</v>
          </cell>
          <cell r="AG1959">
            <v>19.059999999999999</v>
          </cell>
          <cell r="AH1959">
            <v>0</v>
          </cell>
          <cell r="AI1959">
            <v>70.253166641999997</v>
          </cell>
        </row>
        <row r="1960">
          <cell r="C1960" t="str">
            <v>1.410.2</v>
          </cell>
          <cell r="D1960" t="str">
            <v>Проектные работы ПД/ПД, РД</v>
          </cell>
          <cell r="E1960" t="str">
            <v>051-1005532</v>
          </cell>
          <cell r="F1960" t="str">
            <v/>
          </cell>
          <cell r="G1960" t="str">
            <v/>
          </cell>
          <cell r="H1960" t="str">
            <v/>
          </cell>
          <cell r="I1960">
            <v>0</v>
          </cell>
          <cell r="J1960">
            <v>0</v>
          </cell>
          <cell r="K1960">
            <v>39.24</v>
          </cell>
          <cell r="L1960">
            <v>39.24</v>
          </cell>
          <cell r="M1960">
            <v>1.44147655</v>
          </cell>
          <cell r="N1960">
            <v>3.6734876399999998</v>
          </cell>
          <cell r="O1960">
            <v>3.6734876399999998</v>
          </cell>
          <cell r="P1960">
            <v>0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0.55698486000000003</v>
          </cell>
          <cell r="Y1960">
            <v>24.769654559999999</v>
          </cell>
          <cell r="Z1960">
            <v>64.010000000000005</v>
          </cell>
          <cell r="AA1960">
            <v>64.010000000000005</v>
          </cell>
          <cell r="AB1960">
            <v>26.48</v>
          </cell>
          <cell r="AC1960">
            <v>0</v>
          </cell>
          <cell r="AD1960">
            <v>43.829654560000002</v>
          </cell>
          <cell r="AE1960">
            <v>24.769654559999999</v>
          </cell>
          <cell r="AF1960">
            <v>0</v>
          </cell>
          <cell r="AG1960">
            <v>19.059999999999999</v>
          </cell>
          <cell r="AH1960">
            <v>0</v>
          </cell>
          <cell r="AI1960">
            <v>68.473136322000002</v>
          </cell>
        </row>
        <row r="1961">
          <cell r="C1961" t="str">
            <v>1.410.3</v>
          </cell>
          <cell r="D1961" t="str">
            <v>Экспертиза (ПИР)</v>
          </cell>
          <cell r="E1961" t="str">
            <v>051-1005532</v>
          </cell>
          <cell r="F1961" t="str">
            <v/>
          </cell>
          <cell r="G1961" t="str">
            <v/>
          </cell>
          <cell r="H1961" t="str">
            <v/>
          </cell>
          <cell r="I1961">
            <v>0</v>
          </cell>
          <cell r="J1961">
            <v>0</v>
          </cell>
          <cell r="K1961">
            <v>1.98</v>
          </cell>
          <cell r="L1961">
            <v>1.98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0</v>
          </cell>
          <cell r="AD1961">
            <v>0</v>
          </cell>
          <cell r="AE1961">
            <v>0</v>
          </cell>
          <cell r="AF1961">
            <v>0</v>
          </cell>
          <cell r="AG1961">
            <v>0</v>
          </cell>
          <cell r="AH1961">
            <v>0</v>
          </cell>
          <cell r="AI1961">
            <v>0</v>
          </cell>
        </row>
        <row r="1962">
          <cell r="C1962" t="str">
            <v>1.410.4</v>
          </cell>
          <cell r="D1962" t="str">
            <v>Услуги Заказчика</v>
          </cell>
          <cell r="E1962" t="str">
            <v>051-1005532</v>
          </cell>
          <cell r="F1962" t="str">
            <v/>
          </cell>
          <cell r="G1962" t="str">
            <v/>
          </cell>
          <cell r="H1962" t="str">
            <v/>
          </cell>
          <cell r="I1962">
            <v>0</v>
          </cell>
          <cell r="J1962">
            <v>0</v>
          </cell>
          <cell r="K1962">
            <v>1.56</v>
          </cell>
          <cell r="L1962">
            <v>1.56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3.03006354</v>
          </cell>
          <cell r="Z1962">
            <v>2.7</v>
          </cell>
          <cell r="AA1962">
            <v>2.7</v>
          </cell>
          <cell r="AB1962">
            <v>0</v>
          </cell>
          <cell r="AC1962">
            <v>0</v>
          </cell>
          <cell r="AD1962">
            <v>3.03006354</v>
          </cell>
          <cell r="AE1962">
            <v>3.03006354</v>
          </cell>
          <cell r="AF1962">
            <v>0</v>
          </cell>
          <cell r="AG1962">
            <v>0</v>
          </cell>
          <cell r="AH1962">
            <v>0</v>
          </cell>
          <cell r="AI1962">
            <v>112.224575556</v>
          </cell>
        </row>
        <row r="1963">
          <cell r="C1963" t="str">
            <v>1.410.5</v>
          </cell>
          <cell r="D1963" t="str">
            <v>Иные прочие</v>
          </cell>
          <cell r="E1963" t="str">
            <v>051-1005532</v>
          </cell>
          <cell r="F1963" t="str">
            <v/>
          </cell>
          <cell r="G1963" t="str">
            <v/>
          </cell>
          <cell r="H1963" t="str">
            <v/>
          </cell>
          <cell r="I1963">
            <v>0</v>
          </cell>
          <cell r="J1963">
            <v>0</v>
          </cell>
          <cell r="K1963">
            <v>0.02</v>
          </cell>
          <cell r="L1963">
            <v>0.02</v>
          </cell>
          <cell r="M1963">
            <v>2.0219999999999998E-2</v>
          </cell>
          <cell r="N1963">
            <v>101.1</v>
          </cell>
          <cell r="O1963">
            <v>101.1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0.02</v>
          </cell>
          <cell r="AA1963">
            <v>0.02</v>
          </cell>
          <cell r="AB1963">
            <v>0</v>
          </cell>
          <cell r="AC1963">
            <v>0</v>
          </cell>
          <cell r="AD1963">
            <v>2.0219999999999998E-2</v>
          </cell>
          <cell r="AE1963">
            <v>0</v>
          </cell>
          <cell r="AF1963">
            <v>2.0219999999999998E-2</v>
          </cell>
          <cell r="AG1963">
            <v>0</v>
          </cell>
          <cell r="AH1963">
            <v>0</v>
          </cell>
          <cell r="AI1963">
            <v>101.1</v>
          </cell>
        </row>
        <row r="1964">
          <cell r="C1964" t="str">
            <v>1.411</v>
          </cell>
          <cell r="D1964" t="str">
            <v>Реконструкция ДКС Ямсовейского НГКМ (2-я очередь)</v>
          </cell>
          <cell r="E1964" t="str">
            <v>051-1005677</v>
          </cell>
          <cell r="F1964" t="str">
            <v/>
          </cell>
          <cell r="G1964" t="str">
            <v/>
          </cell>
          <cell r="H1964" t="str">
            <v>Добыча газа</v>
          </cell>
          <cell r="I1964">
            <v>68.78</v>
          </cell>
          <cell r="J1964">
            <v>68.78</v>
          </cell>
          <cell r="K1964">
            <v>103.78</v>
          </cell>
          <cell r="L1964">
            <v>103.78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50</v>
          </cell>
          <cell r="AA1964">
            <v>50</v>
          </cell>
          <cell r="AB1964">
            <v>50</v>
          </cell>
          <cell r="AC1964">
            <v>0</v>
          </cell>
          <cell r="AD1964">
            <v>0</v>
          </cell>
          <cell r="AE1964">
            <v>0</v>
          </cell>
          <cell r="AF1964">
            <v>0</v>
          </cell>
          <cell r="AG1964">
            <v>0</v>
          </cell>
          <cell r="AH1964">
            <v>0</v>
          </cell>
          <cell r="AI1964">
            <v>0</v>
          </cell>
        </row>
        <row r="1965">
          <cell r="C1965" t="str">
            <v>1.411.1</v>
          </cell>
          <cell r="D1965" t="str">
            <v>Прочие, всего</v>
          </cell>
          <cell r="E1965" t="str">
            <v>051-1005677</v>
          </cell>
          <cell r="F1965" t="str">
            <v/>
          </cell>
          <cell r="G1965" t="str">
            <v/>
          </cell>
          <cell r="H1965" t="str">
            <v/>
          </cell>
          <cell r="I1965">
            <v>68.78</v>
          </cell>
          <cell r="J1965">
            <v>68.78</v>
          </cell>
          <cell r="K1965">
            <v>103.78</v>
          </cell>
          <cell r="L1965">
            <v>103.78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>
            <v>0</v>
          </cell>
          <cell r="T1965">
            <v>0</v>
          </cell>
          <cell r="U1965">
            <v>0</v>
          </cell>
          <cell r="V1965">
            <v>0</v>
          </cell>
          <cell r="W1965">
            <v>0</v>
          </cell>
          <cell r="X1965">
            <v>0</v>
          </cell>
          <cell r="Y1965">
            <v>0</v>
          </cell>
          <cell r="Z1965">
            <v>50</v>
          </cell>
          <cell r="AA1965">
            <v>50</v>
          </cell>
          <cell r="AB1965">
            <v>50</v>
          </cell>
          <cell r="AC1965">
            <v>0</v>
          </cell>
          <cell r="AD1965">
            <v>0</v>
          </cell>
          <cell r="AE1965">
            <v>0</v>
          </cell>
          <cell r="AF1965">
            <v>0</v>
          </cell>
          <cell r="AG1965">
            <v>0</v>
          </cell>
          <cell r="AH1965">
            <v>0</v>
          </cell>
          <cell r="AI1965">
            <v>0</v>
          </cell>
        </row>
        <row r="1966">
          <cell r="C1966" t="str">
            <v>1.411.2</v>
          </cell>
          <cell r="D1966" t="str">
            <v>Проектные работы ПД/ПД, РД</v>
          </cell>
          <cell r="E1966" t="str">
            <v>051-1005677</v>
          </cell>
          <cell r="F1966" t="str">
            <v/>
          </cell>
          <cell r="G1966" t="str">
            <v/>
          </cell>
          <cell r="H1966" t="str">
            <v/>
          </cell>
          <cell r="I1966">
            <v>60</v>
          </cell>
          <cell r="J1966">
            <v>60</v>
          </cell>
          <cell r="K1966">
            <v>100</v>
          </cell>
          <cell r="L1966">
            <v>100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>
            <v>0</v>
          </cell>
          <cell r="T1966">
            <v>0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0</v>
          </cell>
          <cell r="Z1966">
            <v>50</v>
          </cell>
          <cell r="AA1966">
            <v>50</v>
          </cell>
          <cell r="AB1966">
            <v>50</v>
          </cell>
          <cell r="AC1966">
            <v>0</v>
          </cell>
          <cell r="AD1966">
            <v>0</v>
          </cell>
          <cell r="AE1966">
            <v>0</v>
          </cell>
          <cell r="AF1966">
            <v>0</v>
          </cell>
          <cell r="AG1966">
            <v>0</v>
          </cell>
          <cell r="AH1966">
            <v>0</v>
          </cell>
          <cell r="AI1966">
            <v>0</v>
          </cell>
        </row>
        <row r="1967">
          <cell r="C1967" t="str">
            <v>1.411.3</v>
          </cell>
          <cell r="D1967" t="str">
            <v>Экспертиза (ПИР)</v>
          </cell>
          <cell r="E1967" t="str">
            <v>051-1005677</v>
          </cell>
          <cell r="F1967" t="str">
            <v/>
          </cell>
          <cell r="G1967" t="str">
            <v/>
          </cell>
          <cell r="H1967" t="str">
            <v/>
          </cell>
          <cell r="I1967">
            <v>5</v>
          </cell>
          <cell r="J1967">
            <v>5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0</v>
          </cell>
          <cell r="T1967">
            <v>0</v>
          </cell>
          <cell r="U1967">
            <v>0</v>
          </cell>
          <cell r="V1967">
            <v>0</v>
          </cell>
          <cell r="W1967">
            <v>0</v>
          </cell>
          <cell r="X1967">
            <v>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0</v>
          </cell>
          <cell r="AD1967">
            <v>0</v>
          </cell>
          <cell r="AE1967">
            <v>0</v>
          </cell>
          <cell r="AF1967">
            <v>0</v>
          </cell>
          <cell r="AG1967">
            <v>0</v>
          </cell>
          <cell r="AH1967">
            <v>0</v>
          </cell>
          <cell r="AI1967">
            <v>0</v>
          </cell>
        </row>
        <row r="1968">
          <cell r="C1968" t="str">
            <v>1.411.4</v>
          </cell>
          <cell r="D1968" t="str">
            <v>Услуги Заказчика</v>
          </cell>
          <cell r="E1968" t="str">
            <v>051-1005677</v>
          </cell>
          <cell r="F1968" t="str">
            <v/>
          </cell>
          <cell r="G1968" t="str">
            <v/>
          </cell>
          <cell r="H1968" t="str">
            <v/>
          </cell>
          <cell r="I1968">
            <v>3.78</v>
          </cell>
          <cell r="J1968">
            <v>3.78</v>
          </cell>
          <cell r="K1968">
            <v>3.78</v>
          </cell>
          <cell r="L1968">
            <v>3.78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0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0</v>
          </cell>
          <cell r="AD1968">
            <v>0</v>
          </cell>
          <cell r="AE1968">
            <v>0</v>
          </cell>
          <cell r="AF1968">
            <v>0</v>
          </cell>
          <cell r="AG1968">
            <v>0</v>
          </cell>
          <cell r="AH1968">
            <v>0</v>
          </cell>
          <cell r="AI1968">
            <v>0</v>
          </cell>
        </row>
        <row r="1969">
          <cell r="C1969" t="str">
            <v>1.412</v>
          </cell>
          <cell r="D1969" t="str">
            <v>ДКС на УКПГ-Н Медвежьего НГКМ</v>
          </cell>
          <cell r="E1969" t="str">
            <v>051-1005678</v>
          </cell>
          <cell r="F1969" t="str">
            <v/>
          </cell>
          <cell r="G1969" t="str">
            <v/>
          </cell>
          <cell r="H1969" t="str">
            <v>Добыча газа</v>
          </cell>
          <cell r="I1969">
            <v>152.05000000000001</v>
          </cell>
          <cell r="J1969">
            <v>152.05000000000001</v>
          </cell>
          <cell r="K1969">
            <v>83.6</v>
          </cell>
          <cell r="L1969">
            <v>83.6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2.52998287</v>
          </cell>
          <cell r="Y1969">
            <v>23.277735759999999</v>
          </cell>
          <cell r="Z1969">
            <v>61.74</v>
          </cell>
          <cell r="AA1969">
            <v>61.74</v>
          </cell>
          <cell r="AB1969">
            <v>0</v>
          </cell>
          <cell r="AC1969">
            <v>0</v>
          </cell>
          <cell r="AD1969">
            <v>61.017735760000001</v>
          </cell>
          <cell r="AE1969">
            <v>23.277735759999999</v>
          </cell>
          <cell r="AF1969">
            <v>0</v>
          </cell>
          <cell r="AG1969">
            <v>37.74</v>
          </cell>
          <cell r="AH1969">
            <v>0</v>
          </cell>
          <cell r="AI1969">
            <v>98.830151862999998</v>
          </cell>
        </row>
        <row r="1970">
          <cell r="C1970" t="str">
            <v>1.412.1</v>
          </cell>
          <cell r="D1970" t="str">
            <v>Прочие, всего</v>
          </cell>
          <cell r="E1970" t="str">
            <v>051-1005678</v>
          </cell>
          <cell r="F1970" t="str">
            <v/>
          </cell>
          <cell r="G1970" t="str">
            <v/>
          </cell>
          <cell r="H1970" t="str">
            <v/>
          </cell>
          <cell r="I1970">
            <v>152.05000000000001</v>
          </cell>
          <cell r="J1970">
            <v>152.05000000000001</v>
          </cell>
          <cell r="K1970">
            <v>83.6</v>
          </cell>
          <cell r="L1970">
            <v>83.6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0</v>
          </cell>
          <cell r="T1970">
            <v>0</v>
          </cell>
          <cell r="U1970">
            <v>0</v>
          </cell>
          <cell r="V1970">
            <v>0</v>
          </cell>
          <cell r="W1970">
            <v>0</v>
          </cell>
          <cell r="X1970">
            <v>2.52998287</v>
          </cell>
          <cell r="Y1970">
            <v>23.277735759999999</v>
          </cell>
          <cell r="Z1970">
            <v>61.74</v>
          </cell>
          <cell r="AA1970">
            <v>61.74</v>
          </cell>
          <cell r="AB1970">
            <v>0</v>
          </cell>
          <cell r="AC1970">
            <v>0</v>
          </cell>
          <cell r="AD1970">
            <v>61.017735760000001</v>
          </cell>
          <cell r="AE1970">
            <v>23.277735759999999</v>
          </cell>
          <cell r="AF1970">
            <v>0</v>
          </cell>
          <cell r="AG1970">
            <v>37.74</v>
          </cell>
          <cell r="AH1970">
            <v>0</v>
          </cell>
          <cell r="AI1970">
            <v>98.830151862999998</v>
          </cell>
        </row>
        <row r="1971">
          <cell r="C1971" t="str">
            <v>1.412.2</v>
          </cell>
          <cell r="D1971" t="str">
            <v>Проектные работы ПД/ПД, РД</v>
          </cell>
          <cell r="E1971" t="str">
            <v>051-1005678</v>
          </cell>
          <cell r="F1971" t="str">
            <v/>
          </cell>
          <cell r="G1971" t="str">
            <v/>
          </cell>
          <cell r="H1971" t="str">
            <v/>
          </cell>
          <cell r="I1971">
            <v>144</v>
          </cell>
          <cell r="J1971">
            <v>144</v>
          </cell>
          <cell r="K1971">
            <v>80.55</v>
          </cell>
          <cell r="L1971">
            <v>80.55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2.52998287</v>
          </cell>
          <cell r="Y1971">
            <v>21.396706609999999</v>
          </cell>
          <cell r="Z1971">
            <v>59.39</v>
          </cell>
          <cell r="AA1971">
            <v>59.39</v>
          </cell>
          <cell r="AB1971">
            <v>0</v>
          </cell>
          <cell r="AC1971">
            <v>0</v>
          </cell>
          <cell r="AD1971">
            <v>59.136706609999997</v>
          </cell>
          <cell r="AE1971">
            <v>21.396706609999999</v>
          </cell>
          <cell r="AF1971">
            <v>0</v>
          </cell>
          <cell r="AG1971">
            <v>37.74</v>
          </cell>
          <cell r="AH1971">
            <v>0</v>
          </cell>
          <cell r="AI1971">
            <v>99.573508352000005</v>
          </cell>
        </row>
        <row r="1972">
          <cell r="C1972" t="str">
            <v>1.412.3</v>
          </cell>
          <cell r="D1972" t="str">
            <v>Экспертиза (ПИР)</v>
          </cell>
          <cell r="E1972" t="str">
            <v>051-1005678</v>
          </cell>
          <cell r="F1972" t="str">
            <v/>
          </cell>
          <cell r="G1972" t="str">
            <v/>
          </cell>
          <cell r="H1972" t="str">
            <v/>
          </cell>
          <cell r="I1972">
            <v>5</v>
          </cell>
          <cell r="J1972">
            <v>5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0</v>
          </cell>
          <cell r="Z1972">
            <v>0</v>
          </cell>
          <cell r="AA1972">
            <v>0</v>
          </cell>
          <cell r="AB1972">
            <v>0</v>
          </cell>
          <cell r="AC1972">
            <v>0</v>
          </cell>
          <cell r="AD1972">
            <v>0</v>
          </cell>
          <cell r="AE1972">
            <v>0</v>
          </cell>
          <cell r="AF1972">
            <v>0</v>
          </cell>
          <cell r="AG1972">
            <v>0</v>
          </cell>
          <cell r="AH1972">
            <v>0</v>
          </cell>
          <cell r="AI1972">
            <v>0</v>
          </cell>
        </row>
        <row r="1973">
          <cell r="C1973" t="str">
            <v>1.412.4</v>
          </cell>
          <cell r="D1973" t="str">
            <v>Услуги Заказчика</v>
          </cell>
          <cell r="E1973" t="str">
            <v>051-1005678</v>
          </cell>
          <cell r="F1973" t="str">
            <v/>
          </cell>
          <cell r="G1973" t="str">
            <v/>
          </cell>
          <cell r="H1973" t="str">
            <v/>
          </cell>
          <cell r="I1973">
            <v>3.05</v>
          </cell>
          <cell r="J1973">
            <v>3.05</v>
          </cell>
          <cell r="K1973">
            <v>3.05</v>
          </cell>
          <cell r="L1973">
            <v>3.05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0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1.88102915</v>
          </cell>
          <cell r="Z1973">
            <v>2.35</v>
          </cell>
          <cell r="AA1973">
            <v>2.35</v>
          </cell>
          <cell r="AB1973">
            <v>0</v>
          </cell>
          <cell r="AC1973">
            <v>0</v>
          </cell>
          <cell r="AD1973">
            <v>1.88102915</v>
          </cell>
          <cell r="AE1973">
            <v>1.88102915</v>
          </cell>
          <cell r="AF1973">
            <v>0</v>
          </cell>
          <cell r="AG1973">
            <v>0</v>
          </cell>
          <cell r="AH1973">
            <v>0</v>
          </cell>
          <cell r="AI1973">
            <v>80.043793617000006</v>
          </cell>
        </row>
        <row r="1974">
          <cell r="C1974" t="str">
            <v>1.413</v>
          </cell>
          <cell r="D1974" t="str">
            <v>Техническое перевооружение ГПА ДКС (2-я очередь) Юбилейного НГКМ (замена СПЧ)</v>
          </cell>
          <cell r="E1974" t="str">
            <v>051-1005679</v>
          </cell>
          <cell r="F1974" t="str">
            <v/>
          </cell>
          <cell r="G1974" t="str">
            <v/>
          </cell>
          <cell r="H1974" t="str">
            <v>Добыча газа</v>
          </cell>
          <cell r="I1974">
            <v>21.57</v>
          </cell>
          <cell r="J1974">
            <v>21.57</v>
          </cell>
          <cell r="K1974">
            <v>15.57</v>
          </cell>
          <cell r="L1974">
            <v>15.57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>
            <v>0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1.8</v>
          </cell>
          <cell r="Y1974">
            <v>0</v>
          </cell>
          <cell r="Z1974">
            <v>10.66</v>
          </cell>
          <cell r="AA1974">
            <v>10.66</v>
          </cell>
          <cell r="AB1974">
            <v>0</v>
          </cell>
          <cell r="AC1974">
            <v>0</v>
          </cell>
          <cell r="AD1974">
            <v>0</v>
          </cell>
          <cell r="AE1974">
            <v>0</v>
          </cell>
          <cell r="AF1974">
            <v>0</v>
          </cell>
          <cell r="AG1974">
            <v>0</v>
          </cell>
          <cell r="AH1974">
            <v>0</v>
          </cell>
          <cell r="AI1974">
            <v>0</v>
          </cell>
        </row>
        <row r="1975">
          <cell r="C1975" t="str">
            <v>1.413.1</v>
          </cell>
          <cell r="D1975" t="str">
            <v>Прочие, всего</v>
          </cell>
          <cell r="E1975" t="str">
            <v>051-1005679</v>
          </cell>
          <cell r="F1975" t="str">
            <v/>
          </cell>
          <cell r="G1975" t="str">
            <v/>
          </cell>
          <cell r="H1975" t="str">
            <v/>
          </cell>
          <cell r="I1975">
            <v>21.57</v>
          </cell>
          <cell r="J1975">
            <v>21.57</v>
          </cell>
          <cell r="K1975">
            <v>15.57</v>
          </cell>
          <cell r="L1975">
            <v>15.57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  <cell r="U1975">
            <v>0</v>
          </cell>
          <cell r="V1975">
            <v>0</v>
          </cell>
          <cell r="W1975">
            <v>0</v>
          </cell>
          <cell r="X1975">
            <v>1.8</v>
          </cell>
          <cell r="Y1975">
            <v>0</v>
          </cell>
          <cell r="Z1975">
            <v>10.66</v>
          </cell>
          <cell r="AA1975">
            <v>10.66</v>
          </cell>
          <cell r="AB1975">
            <v>0</v>
          </cell>
          <cell r="AC1975">
            <v>0</v>
          </cell>
          <cell r="AD1975">
            <v>0</v>
          </cell>
          <cell r="AE1975">
            <v>0</v>
          </cell>
          <cell r="AF1975">
            <v>0</v>
          </cell>
          <cell r="AG1975">
            <v>0</v>
          </cell>
          <cell r="AH1975">
            <v>0</v>
          </cell>
          <cell r="AI1975">
            <v>0</v>
          </cell>
        </row>
        <row r="1976">
          <cell r="C1976" t="str">
            <v>1.413.2</v>
          </cell>
          <cell r="D1976" t="str">
            <v>Проектные работы ПД/ПД, РД</v>
          </cell>
          <cell r="E1976" t="str">
            <v>051-1005679</v>
          </cell>
          <cell r="F1976" t="str">
            <v/>
          </cell>
          <cell r="G1976" t="str">
            <v/>
          </cell>
          <cell r="H1976" t="str">
            <v/>
          </cell>
          <cell r="I1976">
            <v>18</v>
          </cell>
          <cell r="J1976">
            <v>18</v>
          </cell>
          <cell r="K1976">
            <v>12</v>
          </cell>
          <cell r="L1976">
            <v>12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0</v>
          </cell>
          <cell r="W1976">
            <v>0</v>
          </cell>
          <cell r="X1976">
            <v>1.8</v>
          </cell>
          <cell r="Y1976">
            <v>0</v>
          </cell>
          <cell r="Z1976">
            <v>10.199999999999999</v>
          </cell>
          <cell r="AA1976">
            <v>10.199999999999999</v>
          </cell>
          <cell r="AB1976">
            <v>0</v>
          </cell>
          <cell r="AC1976">
            <v>0</v>
          </cell>
          <cell r="AD1976">
            <v>0</v>
          </cell>
          <cell r="AE1976">
            <v>0</v>
          </cell>
          <cell r="AF1976">
            <v>0</v>
          </cell>
          <cell r="AG1976">
            <v>0</v>
          </cell>
          <cell r="AH1976">
            <v>0</v>
          </cell>
          <cell r="AI1976">
            <v>0</v>
          </cell>
        </row>
        <row r="1977">
          <cell r="C1977" t="str">
            <v>1.413.3</v>
          </cell>
          <cell r="D1977" t="str">
            <v>Экспертиза (ПИР)</v>
          </cell>
          <cell r="E1977" t="str">
            <v>051-1005679</v>
          </cell>
          <cell r="F1977" t="str">
            <v/>
          </cell>
          <cell r="G1977" t="str">
            <v/>
          </cell>
          <cell r="H1977" t="str">
            <v/>
          </cell>
          <cell r="I1977">
            <v>3</v>
          </cell>
          <cell r="J1977">
            <v>3</v>
          </cell>
          <cell r="K1977">
            <v>3</v>
          </cell>
          <cell r="L1977">
            <v>3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  <cell r="AF1977">
            <v>0</v>
          </cell>
          <cell r="AG1977">
            <v>0</v>
          </cell>
          <cell r="AH1977">
            <v>0</v>
          </cell>
          <cell r="AI1977">
            <v>0</v>
          </cell>
        </row>
        <row r="1978">
          <cell r="C1978" t="str">
            <v>1.413.4</v>
          </cell>
          <cell r="D1978" t="str">
            <v>Услуги Заказчика</v>
          </cell>
          <cell r="E1978" t="str">
            <v>051-1005679</v>
          </cell>
          <cell r="F1978" t="str">
            <v/>
          </cell>
          <cell r="G1978" t="str">
            <v/>
          </cell>
          <cell r="H1978" t="str">
            <v/>
          </cell>
          <cell r="I1978">
            <v>0.56999999999999995</v>
          </cell>
          <cell r="J1978">
            <v>0.56999999999999995</v>
          </cell>
          <cell r="K1978">
            <v>0.56999999999999995</v>
          </cell>
          <cell r="L1978">
            <v>0.56999999999999995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0.46</v>
          </cell>
          <cell r="AA1978">
            <v>0.46</v>
          </cell>
          <cell r="AB1978">
            <v>0</v>
          </cell>
          <cell r="AC1978">
            <v>0</v>
          </cell>
          <cell r="AD1978">
            <v>0</v>
          </cell>
          <cell r="AE1978">
            <v>0</v>
          </cell>
          <cell r="AF1978">
            <v>0</v>
          </cell>
          <cell r="AG1978">
            <v>0</v>
          </cell>
          <cell r="AH1978">
            <v>0</v>
          </cell>
          <cell r="AI1978">
            <v>0</v>
          </cell>
        </row>
        <row r="1979">
          <cell r="C1979" t="str">
            <v>1.414</v>
          </cell>
          <cell r="D1979" t="str">
            <v>Реконструкция объекта "Мост через р. Ачипсе Дома приема официальных делегацийи квартала коттеджной застройки "Лаура"</v>
          </cell>
          <cell r="E1979" t="str">
            <v>051-1005680</v>
          </cell>
          <cell r="F1979" t="str">
            <v/>
          </cell>
          <cell r="G1979" t="str">
            <v/>
          </cell>
          <cell r="H1979" t="str">
            <v>Прочие</v>
          </cell>
          <cell r="I1979">
            <v>0</v>
          </cell>
          <cell r="J1979">
            <v>0</v>
          </cell>
          <cell r="K1979">
            <v>29.58</v>
          </cell>
          <cell r="L1979">
            <v>29.58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0.1</v>
          </cell>
          <cell r="AA1979">
            <v>0.1</v>
          </cell>
          <cell r="AB1979">
            <v>0.1</v>
          </cell>
          <cell r="AC1979">
            <v>0</v>
          </cell>
          <cell r="AD1979">
            <v>0</v>
          </cell>
          <cell r="AE1979">
            <v>0</v>
          </cell>
          <cell r="AF1979">
            <v>0</v>
          </cell>
          <cell r="AG1979">
            <v>0</v>
          </cell>
          <cell r="AH1979">
            <v>0</v>
          </cell>
          <cell r="AI1979">
            <v>0</v>
          </cell>
        </row>
        <row r="1980">
          <cell r="C1980" t="str">
            <v>1.414.1</v>
          </cell>
          <cell r="D1980" t="str">
            <v>Прочие, всего</v>
          </cell>
          <cell r="E1980" t="str">
            <v>051-1005680</v>
          </cell>
          <cell r="F1980" t="str">
            <v/>
          </cell>
          <cell r="G1980" t="str">
            <v/>
          </cell>
          <cell r="H1980" t="str">
            <v/>
          </cell>
          <cell r="I1980">
            <v>0</v>
          </cell>
          <cell r="J1980">
            <v>0</v>
          </cell>
          <cell r="K1980">
            <v>29.58</v>
          </cell>
          <cell r="L1980">
            <v>29.58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0.1</v>
          </cell>
          <cell r="AA1980">
            <v>0.1</v>
          </cell>
          <cell r="AB1980">
            <v>0.1</v>
          </cell>
          <cell r="AC1980">
            <v>0</v>
          </cell>
          <cell r="AD1980">
            <v>0</v>
          </cell>
          <cell r="AE1980">
            <v>0</v>
          </cell>
          <cell r="AF1980">
            <v>0</v>
          </cell>
          <cell r="AG1980">
            <v>0</v>
          </cell>
          <cell r="AH1980">
            <v>0</v>
          </cell>
          <cell r="AI1980">
            <v>0</v>
          </cell>
        </row>
        <row r="1981">
          <cell r="C1981" t="str">
            <v>1.414.2</v>
          </cell>
          <cell r="D1981" t="str">
            <v>Проектные работы ПД/ПД, РД</v>
          </cell>
          <cell r="E1981" t="str">
            <v>051-1005680</v>
          </cell>
          <cell r="F1981" t="str">
            <v/>
          </cell>
          <cell r="G1981" t="str">
            <v/>
          </cell>
          <cell r="H1981" t="str">
            <v/>
          </cell>
          <cell r="I1981">
            <v>0</v>
          </cell>
          <cell r="J1981">
            <v>0</v>
          </cell>
          <cell r="K1981">
            <v>28.4</v>
          </cell>
          <cell r="L1981">
            <v>28.4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0</v>
          </cell>
          <cell r="AD1981">
            <v>0</v>
          </cell>
          <cell r="AE1981">
            <v>0</v>
          </cell>
          <cell r="AF1981">
            <v>0</v>
          </cell>
          <cell r="AG1981">
            <v>0</v>
          </cell>
          <cell r="AH1981">
            <v>0</v>
          </cell>
          <cell r="AI1981">
            <v>0</v>
          </cell>
        </row>
        <row r="1982">
          <cell r="C1982" t="str">
            <v>1.414.3</v>
          </cell>
          <cell r="D1982" t="str">
            <v>Услуги Заказчика</v>
          </cell>
          <cell r="E1982" t="str">
            <v>051-1005680</v>
          </cell>
          <cell r="F1982" t="str">
            <v/>
          </cell>
          <cell r="G1982" t="str">
            <v/>
          </cell>
          <cell r="H1982" t="str">
            <v/>
          </cell>
          <cell r="I1982">
            <v>0</v>
          </cell>
          <cell r="J1982">
            <v>0</v>
          </cell>
          <cell r="K1982">
            <v>1.08</v>
          </cell>
          <cell r="L1982">
            <v>1.08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  <cell r="AF1982">
            <v>0</v>
          </cell>
          <cell r="AG1982">
            <v>0</v>
          </cell>
          <cell r="AH1982">
            <v>0</v>
          </cell>
          <cell r="AI1982">
            <v>0</v>
          </cell>
        </row>
        <row r="1983">
          <cell r="C1983" t="str">
            <v>1.414.4</v>
          </cell>
          <cell r="D1983" t="str">
            <v>Иные прочие</v>
          </cell>
          <cell r="E1983" t="str">
            <v>051-1005680</v>
          </cell>
          <cell r="F1983" t="str">
            <v/>
          </cell>
          <cell r="G1983" t="str">
            <v/>
          </cell>
          <cell r="H1983" t="str">
            <v/>
          </cell>
          <cell r="I1983">
            <v>0</v>
          </cell>
          <cell r="J1983">
            <v>0</v>
          </cell>
          <cell r="K1983">
            <v>0.1</v>
          </cell>
          <cell r="L1983">
            <v>0.1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0.1</v>
          </cell>
          <cell r="AA1983">
            <v>0.1</v>
          </cell>
          <cell r="AB1983">
            <v>0.1</v>
          </cell>
          <cell r="AC1983">
            <v>0</v>
          </cell>
          <cell r="AD1983">
            <v>0</v>
          </cell>
          <cell r="AE1983">
            <v>0</v>
          </cell>
          <cell r="AF1983">
            <v>0</v>
          </cell>
          <cell r="AG1983">
            <v>0</v>
          </cell>
          <cell r="AH1983">
            <v>0</v>
          </cell>
          <cell r="AI1983">
            <v>0</v>
          </cell>
        </row>
        <row r="1984">
          <cell r="C1984" t="str">
            <v>1.415</v>
          </cell>
          <cell r="D1984" t="str">
            <v>промыслаТехперевооружение обвязки кустов газовых скважин Еты-Пуровского газовогопромысла</v>
          </cell>
          <cell r="E1984" t="str">
            <v>051-1005687</v>
          </cell>
          <cell r="F1984" t="str">
            <v/>
          </cell>
          <cell r="G1984" t="str">
            <v/>
          </cell>
          <cell r="H1984" t="str">
            <v>Добыча газа</v>
          </cell>
          <cell r="I1984">
            <v>0</v>
          </cell>
          <cell r="J1984">
            <v>0</v>
          </cell>
          <cell r="K1984">
            <v>5.19</v>
          </cell>
          <cell r="L1984">
            <v>5.19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  <cell r="AF1984">
            <v>0</v>
          </cell>
          <cell r="AG1984">
            <v>0</v>
          </cell>
          <cell r="AH1984">
            <v>0</v>
          </cell>
          <cell r="AI1984">
            <v>0</v>
          </cell>
        </row>
        <row r="1985">
          <cell r="C1985" t="str">
            <v>1.415.1</v>
          </cell>
          <cell r="D1985" t="str">
            <v>Прочие, всего</v>
          </cell>
          <cell r="E1985" t="str">
            <v>051-1005687</v>
          </cell>
          <cell r="F1985" t="str">
            <v/>
          </cell>
          <cell r="G1985" t="str">
            <v/>
          </cell>
          <cell r="H1985" t="str">
            <v/>
          </cell>
          <cell r="I1985">
            <v>0</v>
          </cell>
          <cell r="J1985">
            <v>0</v>
          </cell>
          <cell r="K1985">
            <v>5.19</v>
          </cell>
          <cell r="L1985">
            <v>5.19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  <cell r="AF1985">
            <v>0</v>
          </cell>
          <cell r="AG1985">
            <v>0</v>
          </cell>
          <cell r="AH1985">
            <v>0</v>
          </cell>
          <cell r="AI1985">
            <v>0</v>
          </cell>
        </row>
        <row r="1986">
          <cell r="C1986" t="str">
            <v>1.415.2</v>
          </cell>
          <cell r="D1986" t="str">
            <v>Проектные работы ПД/ПД, РД</v>
          </cell>
          <cell r="E1986" t="str">
            <v>051-1005687</v>
          </cell>
          <cell r="F1986" t="str">
            <v/>
          </cell>
          <cell r="G1986" t="str">
            <v/>
          </cell>
          <cell r="H1986" t="str">
            <v/>
          </cell>
          <cell r="I1986">
            <v>0</v>
          </cell>
          <cell r="J1986">
            <v>0</v>
          </cell>
          <cell r="K1986">
            <v>5</v>
          </cell>
          <cell r="L1986">
            <v>5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  <cell r="AF1986">
            <v>0</v>
          </cell>
          <cell r="AG1986">
            <v>0</v>
          </cell>
          <cell r="AH1986">
            <v>0</v>
          </cell>
          <cell r="AI1986">
            <v>0</v>
          </cell>
        </row>
        <row r="1987">
          <cell r="C1987" t="str">
            <v>1.415.3</v>
          </cell>
          <cell r="D1987" t="str">
            <v>Услуги Заказчика</v>
          </cell>
          <cell r="E1987" t="str">
            <v>051-1005687</v>
          </cell>
          <cell r="F1987" t="str">
            <v/>
          </cell>
          <cell r="G1987" t="str">
            <v/>
          </cell>
          <cell r="H1987" t="str">
            <v/>
          </cell>
          <cell r="I1987">
            <v>0</v>
          </cell>
          <cell r="J1987">
            <v>0</v>
          </cell>
          <cell r="K1987">
            <v>0.19</v>
          </cell>
          <cell r="L1987">
            <v>0.19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  <cell r="AF1987">
            <v>0</v>
          </cell>
          <cell r="AG1987">
            <v>0</v>
          </cell>
          <cell r="AH1987">
            <v>0</v>
          </cell>
          <cell r="AI1987">
            <v>0</v>
          </cell>
        </row>
        <row r="1988">
          <cell r="C1988" t="str">
            <v>1.416</v>
          </cell>
          <cell r="D1988" t="str">
            <v>Реконструкция склада ГСМ Пурпейской БМТС</v>
          </cell>
          <cell r="E1988" t="str">
            <v>051-1005689</v>
          </cell>
          <cell r="F1988" t="str">
            <v/>
          </cell>
          <cell r="G1988" t="str">
            <v/>
          </cell>
          <cell r="H1988" t="str">
            <v>Добыча газа</v>
          </cell>
          <cell r="I1988">
            <v>0</v>
          </cell>
          <cell r="J1988">
            <v>0</v>
          </cell>
          <cell r="K1988">
            <v>25.95</v>
          </cell>
          <cell r="L1988">
            <v>25.95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7.79</v>
          </cell>
          <cell r="AA1988">
            <v>7.79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  <cell r="AF1988">
            <v>0</v>
          </cell>
          <cell r="AG1988">
            <v>0</v>
          </cell>
          <cell r="AH1988">
            <v>0</v>
          </cell>
          <cell r="AI1988">
            <v>0</v>
          </cell>
        </row>
        <row r="1989">
          <cell r="C1989" t="str">
            <v>1.416.1</v>
          </cell>
          <cell r="D1989" t="str">
            <v>Прочие, всего</v>
          </cell>
          <cell r="E1989" t="str">
            <v>051-1005689</v>
          </cell>
          <cell r="F1989" t="str">
            <v/>
          </cell>
          <cell r="G1989" t="str">
            <v/>
          </cell>
          <cell r="H1989" t="str">
            <v/>
          </cell>
          <cell r="I1989">
            <v>0</v>
          </cell>
          <cell r="J1989">
            <v>0</v>
          </cell>
          <cell r="K1989">
            <v>25.95</v>
          </cell>
          <cell r="L1989">
            <v>25.95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7.79</v>
          </cell>
          <cell r="AA1989">
            <v>7.79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  <cell r="AF1989">
            <v>0</v>
          </cell>
          <cell r="AG1989">
            <v>0</v>
          </cell>
          <cell r="AH1989">
            <v>0</v>
          </cell>
          <cell r="AI1989">
            <v>0</v>
          </cell>
        </row>
        <row r="1990">
          <cell r="C1990" t="str">
            <v>1.416.2</v>
          </cell>
          <cell r="D1990" t="str">
            <v>Проектные работы ПД/ПД, РД</v>
          </cell>
          <cell r="E1990" t="str">
            <v>051-1005689</v>
          </cell>
          <cell r="F1990" t="str">
            <v/>
          </cell>
          <cell r="G1990" t="str">
            <v/>
          </cell>
          <cell r="H1990" t="str">
            <v/>
          </cell>
          <cell r="I1990">
            <v>0</v>
          </cell>
          <cell r="J1990">
            <v>0</v>
          </cell>
          <cell r="K1990">
            <v>25</v>
          </cell>
          <cell r="L1990">
            <v>25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7.5</v>
          </cell>
          <cell r="AA1990">
            <v>7.5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  <cell r="AF1990">
            <v>0</v>
          </cell>
          <cell r="AG1990">
            <v>0</v>
          </cell>
          <cell r="AH1990">
            <v>0</v>
          </cell>
          <cell r="AI1990">
            <v>0</v>
          </cell>
        </row>
        <row r="1991">
          <cell r="C1991" t="str">
            <v>1.416.3</v>
          </cell>
          <cell r="D1991" t="str">
            <v>Услуги Заказчика</v>
          </cell>
          <cell r="E1991" t="str">
            <v>051-1005689</v>
          </cell>
          <cell r="F1991" t="str">
            <v/>
          </cell>
          <cell r="G1991" t="str">
            <v/>
          </cell>
          <cell r="H1991" t="str">
            <v/>
          </cell>
          <cell r="I1991">
            <v>0</v>
          </cell>
          <cell r="J1991">
            <v>0</v>
          </cell>
          <cell r="K1991">
            <v>0.95</v>
          </cell>
          <cell r="L1991">
            <v>0.95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0.28999999999999998</v>
          </cell>
          <cell r="AA1991">
            <v>0.28999999999999998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  <cell r="AF1991">
            <v>0</v>
          </cell>
          <cell r="AG1991">
            <v>0</v>
          </cell>
          <cell r="AH1991">
            <v>0</v>
          </cell>
          <cell r="AI1991">
            <v>0</v>
          </cell>
        </row>
        <row r="1992">
          <cell r="C1992" t="str">
            <v>1.417</v>
          </cell>
          <cell r="D1992" t="str">
            <v>Дообустройство Северо-Уренгойского НГКМ</v>
          </cell>
          <cell r="E1992" t="str">
            <v>051-1005691</v>
          </cell>
          <cell r="F1992" t="str">
            <v/>
          </cell>
          <cell r="G1992" t="str">
            <v/>
          </cell>
          <cell r="H1992" t="str">
            <v>Добыча газа</v>
          </cell>
          <cell r="I1992">
            <v>0</v>
          </cell>
          <cell r="J1992">
            <v>0</v>
          </cell>
          <cell r="K1992">
            <v>62.33</v>
          </cell>
          <cell r="L1992">
            <v>62.33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  <cell r="AF1992">
            <v>0</v>
          </cell>
          <cell r="AG1992">
            <v>0</v>
          </cell>
          <cell r="AH1992">
            <v>0</v>
          </cell>
          <cell r="AI1992">
            <v>0</v>
          </cell>
        </row>
        <row r="1993">
          <cell r="C1993" t="str">
            <v>1.417.1</v>
          </cell>
          <cell r="D1993" t="str">
            <v>Прочие, всего</v>
          </cell>
          <cell r="E1993" t="str">
            <v>051-1005691</v>
          </cell>
          <cell r="F1993" t="str">
            <v/>
          </cell>
          <cell r="G1993" t="str">
            <v/>
          </cell>
          <cell r="H1993" t="str">
            <v/>
          </cell>
          <cell r="I1993">
            <v>0</v>
          </cell>
          <cell r="J1993">
            <v>0</v>
          </cell>
          <cell r="K1993">
            <v>62.33</v>
          </cell>
          <cell r="L1993">
            <v>62.33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  <cell r="AF1993">
            <v>0</v>
          </cell>
          <cell r="AG1993">
            <v>0</v>
          </cell>
          <cell r="AH1993">
            <v>0</v>
          </cell>
          <cell r="AI1993">
            <v>0</v>
          </cell>
        </row>
        <row r="1994">
          <cell r="C1994" t="str">
            <v>1.417.2</v>
          </cell>
          <cell r="D1994" t="str">
            <v>Проектные работы ПД/ПД, РД</v>
          </cell>
          <cell r="E1994" t="str">
            <v>051-1005691</v>
          </cell>
          <cell r="F1994" t="str">
            <v/>
          </cell>
          <cell r="G1994" t="str">
            <v/>
          </cell>
          <cell r="H1994" t="str">
            <v/>
          </cell>
          <cell r="I1994">
            <v>0</v>
          </cell>
          <cell r="J1994">
            <v>0</v>
          </cell>
          <cell r="K1994">
            <v>60.06</v>
          </cell>
          <cell r="L1994">
            <v>60.06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  <cell r="AF1994">
            <v>0</v>
          </cell>
          <cell r="AG1994">
            <v>0</v>
          </cell>
          <cell r="AH1994">
            <v>0</v>
          </cell>
          <cell r="AI1994">
            <v>0</v>
          </cell>
        </row>
        <row r="1995">
          <cell r="C1995" t="str">
            <v>1.417.3</v>
          </cell>
          <cell r="D1995" t="str">
            <v>Услуги Заказчика</v>
          </cell>
          <cell r="E1995" t="str">
            <v>051-1005691</v>
          </cell>
          <cell r="F1995" t="str">
            <v/>
          </cell>
          <cell r="G1995" t="str">
            <v/>
          </cell>
          <cell r="H1995" t="str">
            <v/>
          </cell>
          <cell r="I1995">
            <v>0</v>
          </cell>
          <cell r="J1995">
            <v>0</v>
          </cell>
          <cell r="K1995">
            <v>2.27</v>
          </cell>
          <cell r="L1995">
            <v>2.27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  <cell r="AF1995">
            <v>0</v>
          </cell>
          <cell r="AG1995">
            <v>0</v>
          </cell>
          <cell r="AH1995">
            <v>0</v>
          </cell>
          <cell r="AI1995">
            <v>0</v>
          </cell>
        </row>
        <row r="1996">
          <cell r="C1996" t="str">
            <v>1.418</v>
          </cell>
          <cell r="D1996" t="str">
            <v>Техническое перевооружение газоперекачивающих агрегатов на ДКС (1 очередь) ГП-1 Бованенковского НГКМ (замена ГТУ)</v>
          </cell>
          <cell r="E1996" t="str">
            <v>051-1005692</v>
          </cell>
          <cell r="F1996" t="str">
            <v/>
          </cell>
          <cell r="G1996" t="str">
            <v/>
          </cell>
          <cell r="H1996" t="str">
            <v>Добыча газа</v>
          </cell>
          <cell r="I1996">
            <v>0</v>
          </cell>
          <cell r="J1996">
            <v>0</v>
          </cell>
          <cell r="K1996">
            <v>56.8</v>
          </cell>
          <cell r="L1996">
            <v>56.8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0.80240489999999998</v>
          </cell>
          <cell r="Y1996">
            <v>0.26025089000000001</v>
          </cell>
          <cell r="Z1996">
            <v>12.09</v>
          </cell>
          <cell r="AA1996">
            <v>12.09</v>
          </cell>
          <cell r="AB1996">
            <v>0</v>
          </cell>
          <cell r="AC1996">
            <v>0</v>
          </cell>
          <cell r="AD1996">
            <v>24.320250890000001</v>
          </cell>
          <cell r="AE1996">
            <v>0.26025089000000001</v>
          </cell>
          <cell r="AF1996">
            <v>0</v>
          </cell>
          <cell r="AG1996">
            <v>24.06</v>
          </cell>
          <cell r="AH1996">
            <v>0</v>
          </cell>
          <cell r="AI1996">
            <v>201.160056989</v>
          </cell>
        </row>
        <row r="1997">
          <cell r="C1997" t="str">
            <v>1.418.1</v>
          </cell>
          <cell r="D1997" t="str">
            <v>Прочие, всего</v>
          </cell>
          <cell r="E1997" t="str">
            <v>051-1005692</v>
          </cell>
          <cell r="F1997" t="str">
            <v/>
          </cell>
          <cell r="G1997" t="str">
            <v/>
          </cell>
          <cell r="H1997" t="str">
            <v/>
          </cell>
          <cell r="I1997">
            <v>0</v>
          </cell>
          <cell r="J1997">
            <v>0</v>
          </cell>
          <cell r="K1997">
            <v>56.8</v>
          </cell>
          <cell r="L1997">
            <v>56.8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0.80240489999999998</v>
          </cell>
          <cell r="Y1997">
            <v>0.26025089000000001</v>
          </cell>
          <cell r="Z1997">
            <v>12.09</v>
          </cell>
          <cell r="AA1997">
            <v>12.09</v>
          </cell>
          <cell r="AB1997">
            <v>0</v>
          </cell>
          <cell r="AC1997">
            <v>0</v>
          </cell>
          <cell r="AD1997">
            <v>24.320250890000001</v>
          </cell>
          <cell r="AE1997">
            <v>0.26025089000000001</v>
          </cell>
          <cell r="AF1997">
            <v>0</v>
          </cell>
          <cell r="AG1997">
            <v>24.06</v>
          </cell>
          <cell r="AH1997">
            <v>0</v>
          </cell>
          <cell r="AI1997">
            <v>201.160056989</v>
          </cell>
        </row>
        <row r="1998">
          <cell r="C1998" t="str">
            <v>1.418.2</v>
          </cell>
          <cell r="D1998" t="str">
            <v>Проектные работы ПД/ПД, РД</v>
          </cell>
          <cell r="E1998" t="str">
            <v>051-1005692</v>
          </cell>
          <cell r="F1998" t="str">
            <v/>
          </cell>
          <cell r="G1998" t="str">
            <v/>
          </cell>
          <cell r="H1998" t="str">
            <v/>
          </cell>
          <cell r="I1998">
            <v>0</v>
          </cell>
          <cell r="J1998">
            <v>0</v>
          </cell>
          <cell r="K1998">
            <v>49.73</v>
          </cell>
          <cell r="L1998">
            <v>49.73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0.80240489999999998</v>
          </cell>
          <cell r="Y1998">
            <v>0</v>
          </cell>
          <cell r="Z1998">
            <v>11.48</v>
          </cell>
          <cell r="AA1998">
            <v>11.48</v>
          </cell>
          <cell r="AB1998">
            <v>0</v>
          </cell>
          <cell r="AC1998">
            <v>0</v>
          </cell>
          <cell r="AD1998">
            <v>24.06</v>
          </cell>
          <cell r="AE1998">
            <v>0</v>
          </cell>
          <cell r="AF1998">
            <v>0</v>
          </cell>
          <cell r="AG1998">
            <v>24.06</v>
          </cell>
          <cell r="AH1998">
            <v>0</v>
          </cell>
          <cell r="AI1998">
            <v>209.581881533</v>
          </cell>
        </row>
        <row r="1999">
          <cell r="C1999" t="str">
            <v>1.418.3</v>
          </cell>
          <cell r="D1999" t="str">
            <v>Экспертиза (ПИР)</v>
          </cell>
          <cell r="E1999" t="str">
            <v>051-1005692</v>
          </cell>
          <cell r="F1999" t="str">
            <v/>
          </cell>
          <cell r="G1999" t="str">
            <v/>
          </cell>
          <cell r="H1999" t="str">
            <v/>
          </cell>
          <cell r="I1999">
            <v>0</v>
          </cell>
          <cell r="J1999">
            <v>0</v>
          </cell>
          <cell r="K1999">
            <v>5</v>
          </cell>
          <cell r="L1999">
            <v>5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  <cell r="AF1999">
            <v>0</v>
          </cell>
          <cell r="AG1999">
            <v>0</v>
          </cell>
          <cell r="AH1999">
            <v>0</v>
          </cell>
          <cell r="AI1999">
            <v>0</v>
          </cell>
        </row>
        <row r="2000">
          <cell r="C2000" t="str">
            <v>1.418.4</v>
          </cell>
          <cell r="D2000" t="str">
            <v>Услуги Заказчика</v>
          </cell>
          <cell r="E2000" t="str">
            <v>051-1005692</v>
          </cell>
          <cell r="F2000" t="str">
            <v/>
          </cell>
          <cell r="G2000" t="str">
            <v/>
          </cell>
          <cell r="H2000" t="str">
            <v/>
          </cell>
          <cell r="I2000">
            <v>0</v>
          </cell>
          <cell r="J2000">
            <v>0</v>
          </cell>
          <cell r="K2000">
            <v>2.0699999999999998</v>
          </cell>
          <cell r="L2000">
            <v>2.0699999999999998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0.26025089000000001</v>
          </cell>
          <cell r="Z2000">
            <v>0.61</v>
          </cell>
          <cell r="AA2000">
            <v>0.61</v>
          </cell>
          <cell r="AB2000">
            <v>0</v>
          </cell>
          <cell r="AC2000">
            <v>0</v>
          </cell>
          <cell r="AD2000">
            <v>0.26025089000000001</v>
          </cell>
          <cell r="AE2000">
            <v>0.26025089000000001</v>
          </cell>
          <cell r="AF2000">
            <v>0</v>
          </cell>
          <cell r="AG2000">
            <v>0</v>
          </cell>
          <cell r="AH2000">
            <v>0</v>
          </cell>
          <cell r="AI2000">
            <v>42.664080327999997</v>
          </cell>
        </row>
        <row r="2001">
          <cell r="C2001" t="str">
            <v>1.419</v>
          </cell>
          <cell r="D2001" t="str">
            <v>1С, УКПГ-2С, УКПГ-3С Заполярного НГКМТехническое перевооружение газоперекачивающих агрегатов ДКС 1 очереди УКПГ-1С, УКПГ-2С, УКПГ-3С Заполярного НГКМ</v>
          </cell>
          <cell r="E2001" t="str">
            <v>051-1005694</v>
          </cell>
          <cell r="F2001" t="str">
            <v/>
          </cell>
          <cell r="G2001" t="str">
            <v/>
          </cell>
          <cell r="H2001" t="str">
            <v>Добыча газа</v>
          </cell>
          <cell r="I2001">
            <v>0</v>
          </cell>
          <cell r="J2001">
            <v>0</v>
          </cell>
          <cell r="K2001">
            <v>21.79</v>
          </cell>
          <cell r="L2001">
            <v>21.79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  <cell r="AF2001">
            <v>0</v>
          </cell>
          <cell r="AG2001">
            <v>0</v>
          </cell>
          <cell r="AH2001">
            <v>0</v>
          </cell>
          <cell r="AI2001">
            <v>0</v>
          </cell>
        </row>
        <row r="2002">
          <cell r="C2002" t="str">
            <v>1.419.1</v>
          </cell>
          <cell r="D2002" t="str">
            <v>Прочие, всего</v>
          </cell>
          <cell r="E2002" t="str">
            <v>051-1005694</v>
          </cell>
          <cell r="F2002" t="str">
            <v/>
          </cell>
          <cell r="G2002" t="str">
            <v/>
          </cell>
          <cell r="H2002" t="str">
            <v/>
          </cell>
          <cell r="I2002">
            <v>0</v>
          </cell>
          <cell r="J2002">
            <v>0</v>
          </cell>
          <cell r="K2002">
            <v>21.79</v>
          </cell>
          <cell r="L2002">
            <v>21.79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  <cell r="AF2002">
            <v>0</v>
          </cell>
          <cell r="AG2002">
            <v>0</v>
          </cell>
          <cell r="AH2002">
            <v>0</v>
          </cell>
          <cell r="AI2002">
            <v>0</v>
          </cell>
        </row>
        <row r="2003">
          <cell r="C2003" t="str">
            <v>1.419.2</v>
          </cell>
          <cell r="D2003" t="str">
            <v>Проектные работы ПД/ПД, РД</v>
          </cell>
          <cell r="E2003" t="str">
            <v>051-1005694</v>
          </cell>
          <cell r="F2003" t="str">
            <v/>
          </cell>
          <cell r="G2003" t="str">
            <v/>
          </cell>
          <cell r="H2003" t="str">
            <v/>
          </cell>
          <cell r="I2003">
            <v>0</v>
          </cell>
          <cell r="J2003">
            <v>0</v>
          </cell>
          <cell r="K2003">
            <v>21</v>
          </cell>
          <cell r="L2003">
            <v>21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  <cell r="AF2003">
            <v>0</v>
          </cell>
          <cell r="AG2003">
            <v>0</v>
          </cell>
          <cell r="AH2003">
            <v>0</v>
          </cell>
          <cell r="AI2003">
            <v>0</v>
          </cell>
        </row>
        <row r="2004">
          <cell r="C2004" t="str">
            <v>1.419.3</v>
          </cell>
          <cell r="D2004" t="str">
            <v>Услуги Заказчика</v>
          </cell>
          <cell r="E2004" t="str">
            <v>051-1005694</v>
          </cell>
          <cell r="F2004" t="str">
            <v/>
          </cell>
          <cell r="G2004" t="str">
            <v/>
          </cell>
          <cell r="H2004" t="str">
            <v/>
          </cell>
          <cell r="I2004">
            <v>0</v>
          </cell>
          <cell r="J2004">
            <v>0</v>
          </cell>
          <cell r="K2004">
            <v>0.79</v>
          </cell>
          <cell r="L2004">
            <v>0.79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  <cell r="AF2004">
            <v>0</v>
          </cell>
          <cell r="AG2004">
            <v>0</v>
          </cell>
          <cell r="AH2004">
            <v>0</v>
          </cell>
          <cell r="AI2004">
            <v>0</v>
          </cell>
        </row>
        <row r="2005">
          <cell r="C2005" t="str">
            <v>1.420</v>
          </cell>
          <cell r="D2005" t="str">
            <v>контроля загазованности и пожаротушения объектов Заполярного НГКМРеконструкция и техническое перевооружение систем пожарной сигнализации,контроля загазованности и пожаротушения объектов Заполярного НГКМ</v>
          </cell>
          <cell r="E2005" t="str">
            <v>051-1005695</v>
          </cell>
          <cell r="F2005" t="str">
            <v/>
          </cell>
          <cell r="G2005" t="str">
            <v/>
          </cell>
          <cell r="H2005" t="str">
            <v>Добыча газа</v>
          </cell>
          <cell r="I2005">
            <v>0</v>
          </cell>
          <cell r="J2005">
            <v>0</v>
          </cell>
          <cell r="K2005">
            <v>1.1000000000000001</v>
          </cell>
          <cell r="L2005">
            <v>1.1000000000000001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  <cell r="AF2005">
            <v>0</v>
          </cell>
          <cell r="AG2005">
            <v>0</v>
          </cell>
          <cell r="AH2005">
            <v>0</v>
          </cell>
          <cell r="AI2005">
            <v>0</v>
          </cell>
        </row>
        <row r="2006">
          <cell r="C2006" t="str">
            <v>1.420.1</v>
          </cell>
          <cell r="D2006" t="str">
            <v>Прочие, всего</v>
          </cell>
          <cell r="E2006" t="str">
            <v>051-1005695</v>
          </cell>
          <cell r="F2006" t="str">
            <v/>
          </cell>
          <cell r="G2006" t="str">
            <v/>
          </cell>
          <cell r="H2006" t="str">
            <v/>
          </cell>
          <cell r="I2006">
            <v>0</v>
          </cell>
          <cell r="J2006">
            <v>0</v>
          </cell>
          <cell r="K2006">
            <v>1.1000000000000001</v>
          </cell>
          <cell r="L2006">
            <v>1.1000000000000001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  <cell r="AF2006">
            <v>0</v>
          </cell>
          <cell r="AG2006">
            <v>0</v>
          </cell>
          <cell r="AH2006">
            <v>0</v>
          </cell>
          <cell r="AI2006">
            <v>0</v>
          </cell>
        </row>
        <row r="2007">
          <cell r="C2007" t="str">
            <v>1.420.2</v>
          </cell>
          <cell r="D2007" t="str">
            <v>Проектные работы ПД/ПД, РД</v>
          </cell>
          <cell r="E2007" t="str">
            <v>051-1005695</v>
          </cell>
          <cell r="F2007" t="str">
            <v/>
          </cell>
          <cell r="G2007" t="str">
            <v/>
          </cell>
          <cell r="H2007" t="str">
            <v/>
          </cell>
          <cell r="I2007">
            <v>0</v>
          </cell>
          <cell r="J2007">
            <v>0</v>
          </cell>
          <cell r="K2007">
            <v>1.06</v>
          </cell>
          <cell r="L2007">
            <v>1.06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  <cell r="AF2007">
            <v>0</v>
          </cell>
          <cell r="AG2007">
            <v>0</v>
          </cell>
          <cell r="AH2007">
            <v>0</v>
          </cell>
          <cell r="AI2007">
            <v>0</v>
          </cell>
        </row>
        <row r="2008">
          <cell r="C2008" t="str">
            <v>1.420.3</v>
          </cell>
          <cell r="D2008" t="str">
            <v>Услуги Заказчика</v>
          </cell>
          <cell r="E2008" t="str">
            <v>051-1005695</v>
          </cell>
          <cell r="F2008" t="str">
            <v/>
          </cell>
          <cell r="G2008" t="str">
            <v/>
          </cell>
          <cell r="H2008" t="str">
            <v/>
          </cell>
          <cell r="I2008">
            <v>0</v>
          </cell>
          <cell r="J2008">
            <v>0</v>
          </cell>
          <cell r="K2008">
            <v>0.04</v>
          </cell>
          <cell r="L2008">
            <v>0.04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  <cell r="AF2008">
            <v>0</v>
          </cell>
          <cell r="AG2008">
            <v>0</v>
          </cell>
          <cell r="AH2008">
            <v>0</v>
          </cell>
          <cell r="AI2008">
            <v>0</v>
          </cell>
        </row>
        <row r="2009">
          <cell r="C2009" t="str">
            <v>1.421</v>
          </cell>
          <cell r="D2009" t="str">
            <v>Реконструкция ЦДКС Медвежьего НГКМ</v>
          </cell>
          <cell r="E2009" t="str">
            <v>051-1005701</v>
          </cell>
          <cell r="F2009" t="str">
            <v/>
          </cell>
          <cell r="G2009" t="str">
            <v/>
          </cell>
          <cell r="H2009" t="str">
            <v>Добыча газа</v>
          </cell>
          <cell r="I2009">
            <v>98.87</v>
          </cell>
          <cell r="J2009">
            <v>98.87</v>
          </cell>
          <cell r="K2009">
            <v>106.3</v>
          </cell>
          <cell r="L2009">
            <v>106.3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51.22</v>
          </cell>
          <cell r="AA2009">
            <v>51.22</v>
          </cell>
          <cell r="AB2009">
            <v>51.22</v>
          </cell>
          <cell r="AC2009">
            <v>0</v>
          </cell>
          <cell r="AD2009">
            <v>0</v>
          </cell>
          <cell r="AE2009">
            <v>0</v>
          </cell>
          <cell r="AF2009">
            <v>0</v>
          </cell>
          <cell r="AG2009">
            <v>0</v>
          </cell>
          <cell r="AH2009">
            <v>0</v>
          </cell>
          <cell r="AI2009">
            <v>0</v>
          </cell>
        </row>
        <row r="2010">
          <cell r="C2010" t="str">
            <v>1.421.1</v>
          </cell>
          <cell r="D2010" t="str">
            <v>Прочие, всего</v>
          </cell>
          <cell r="E2010" t="str">
            <v>051-1005701</v>
          </cell>
          <cell r="F2010" t="str">
            <v/>
          </cell>
          <cell r="G2010" t="str">
            <v/>
          </cell>
          <cell r="H2010" t="str">
            <v/>
          </cell>
          <cell r="I2010">
            <v>98.87</v>
          </cell>
          <cell r="J2010">
            <v>98.87</v>
          </cell>
          <cell r="K2010">
            <v>106.3</v>
          </cell>
          <cell r="L2010">
            <v>106.3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51.22</v>
          </cell>
          <cell r="AA2010">
            <v>51.22</v>
          </cell>
          <cell r="AB2010">
            <v>51.22</v>
          </cell>
          <cell r="AC2010">
            <v>0</v>
          </cell>
          <cell r="AD2010">
            <v>0</v>
          </cell>
          <cell r="AE2010">
            <v>0</v>
          </cell>
          <cell r="AF2010">
            <v>0</v>
          </cell>
          <cell r="AG2010">
            <v>0</v>
          </cell>
          <cell r="AH2010">
            <v>0</v>
          </cell>
          <cell r="AI2010">
            <v>0</v>
          </cell>
        </row>
        <row r="2011">
          <cell r="C2011" t="str">
            <v>1.421.2</v>
          </cell>
          <cell r="D2011" t="str">
            <v>Проектные работы ПД/ПД, РД</v>
          </cell>
          <cell r="E2011" t="str">
            <v>051-1005701</v>
          </cell>
          <cell r="F2011" t="str">
            <v/>
          </cell>
          <cell r="G2011" t="str">
            <v/>
          </cell>
          <cell r="H2011" t="str">
            <v/>
          </cell>
          <cell r="I2011">
            <v>90</v>
          </cell>
          <cell r="J2011">
            <v>90</v>
          </cell>
          <cell r="K2011">
            <v>102.43</v>
          </cell>
          <cell r="L2011">
            <v>102.43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51.22</v>
          </cell>
          <cell r="AA2011">
            <v>51.22</v>
          </cell>
          <cell r="AB2011">
            <v>51.22</v>
          </cell>
          <cell r="AC2011">
            <v>0</v>
          </cell>
          <cell r="AD2011">
            <v>0</v>
          </cell>
          <cell r="AE2011">
            <v>0</v>
          </cell>
          <cell r="AF2011">
            <v>0</v>
          </cell>
          <cell r="AG2011">
            <v>0</v>
          </cell>
          <cell r="AH2011">
            <v>0</v>
          </cell>
          <cell r="AI2011">
            <v>0</v>
          </cell>
        </row>
        <row r="2012">
          <cell r="C2012" t="str">
            <v>1.421.3</v>
          </cell>
          <cell r="D2012" t="str">
            <v>Экспертиза (ПИР)</v>
          </cell>
          <cell r="E2012" t="str">
            <v>051-1005701</v>
          </cell>
          <cell r="F2012" t="str">
            <v/>
          </cell>
          <cell r="G2012" t="str">
            <v/>
          </cell>
          <cell r="H2012" t="str">
            <v/>
          </cell>
          <cell r="I2012">
            <v>5</v>
          </cell>
          <cell r="J2012">
            <v>5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  <cell r="AF2012">
            <v>0</v>
          </cell>
          <cell r="AG2012">
            <v>0</v>
          </cell>
          <cell r="AH2012">
            <v>0</v>
          </cell>
          <cell r="AI2012">
            <v>0</v>
          </cell>
        </row>
        <row r="2013">
          <cell r="C2013" t="str">
            <v>1.421.4</v>
          </cell>
          <cell r="D2013" t="str">
            <v>Услуги Заказчика</v>
          </cell>
          <cell r="E2013" t="str">
            <v>051-1005701</v>
          </cell>
          <cell r="F2013" t="str">
            <v/>
          </cell>
          <cell r="G2013" t="str">
            <v/>
          </cell>
          <cell r="H2013" t="str">
            <v/>
          </cell>
          <cell r="I2013">
            <v>3.87</v>
          </cell>
          <cell r="J2013">
            <v>3.87</v>
          </cell>
          <cell r="K2013">
            <v>3.87</v>
          </cell>
          <cell r="L2013">
            <v>3.87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  <cell r="AF2013">
            <v>0</v>
          </cell>
          <cell r="AG2013">
            <v>0</v>
          </cell>
          <cell r="AH2013">
            <v>0</v>
          </cell>
          <cell r="AI2013">
            <v>0</v>
          </cell>
        </row>
        <row r="2014">
          <cell r="C2014" t="str">
            <v>1.422</v>
          </cell>
          <cell r="D2014" t="str">
            <v>Медвежьего НГКМВнедрение технологии непрерывной дозированной подачи жидких ПАВ в скважиныМедвежьего НГКМ</v>
          </cell>
          <cell r="E2014" t="str">
            <v>051-1005702</v>
          </cell>
          <cell r="F2014" t="str">
            <v/>
          </cell>
          <cell r="G2014" t="str">
            <v/>
          </cell>
          <cell r="H2014" t="str">
            <v>Добыча газа</v>
          </cell>
          <cell r="I2014">
            <v>6.13</v>
          </cell>
          <cell r="J2014">
            <v>6.13</v>
          </cell>
          <cell r="K2014">
            <v>3.63</v>
          </cell>
          <cell r="L2014">
            <v>3.63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  <cell r="AF2014">
            <v>0</v>
          </cell>
          <cell r="AG2014">
            <v>0</v>
          </cell>
          <cell r="AH2014">
            <v>0</v>
          </cell>
          <cell r="AI2014">
            <v>0</v>
          </cell>
        </row>
        <row r="2015">
          <cell r="C2015" t="str">
            <v>1.422.1</v>
          </cell>
          <cell r="D2015" t="str">
            <v>Прочие, всего</v>
          </cell>
          <cell r="E2015" t="str">
            <v>051-1005702</v>
          </cell>
          <cell r="F2015" t="str">
            <v/>
          </cell>
          <cell r="G2015" t="str">
            <v/>
          </cell>
          <cell r="H2015" t="str">
            <v/>
          </cell>
          <cell r="I2015">
            <v>6.13</v>
          </cell>
          <cell r="J2015">
            <v>6.13</v>
          </cell>
          <cell r="K2015">
            <v>3.63</v>
          </cell>
          <cell r="L2015">
            <v>3.63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  <cell r="AF2015">
            <v>0</v>
          </cell>
          <cell r="AG2015">
            <v>0</v>
          </cell>
          <cell r="AH2015">
            <v>0</v>
          </cell>
          <cell r="AI2015">
            <v>0</v>
          </cell>
        </row>
        <row r="2016">
          <cell r="C2016" t="str">
            <v>1.422.2</v>
          </cell>
          <cell r="D2016" t="str">
            <v>Проектные работы ПД/ПД, РД</v>
          </cell>
          <cell r="E2016" t="str">
            <v>051-1005702</v>
          </cell>
          <cell r="F2016" t="str">
            <v/>
          </cell>
          <cell r="G2016" t="str">
            <v/>
          </cell>
          <cell r="H2016" t="str">
            <v/>
          </cell>
          <cell r="I2016">
            <v>5</v>
          </cell>
          <cell r="J2016">
            <v>5</v>
          </cell>
          <cell r="K2016">
            <v>3.5</v>
          </cell>
          <cell r="L2016">
            <v>3.5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  <cell r="AF2016">
            <v>0</v>
          </cell>
          <cell r="AG2016">
            <v>0</v>
          </cell>
          <cell r="AH2016">
            <v>0</v>
          </cell>
          <cell r="AI2016">
            <v>0</v>
          </cell>
        </row>
        <row r="2017">
          <cell r="C2017" t="str">
            <v>1.422.3</v>
          </cell>
          <cell r="D2017" t="str">
            <v>Экспертиза (ПИР)</v>
          </cell>
          <cell r="E2017" t="str">
            <v>051-1005702</v>
          </cell>
          <cell r="F2017" t="str">
            <v/>
          </cell>
          <cell r="G2017" t="str">
            <v/>
          </cell>
          <cell r="H2017" t="str">
            <v/>
          </cell>
          <cell r="I2017">
            <v>1</v>
          </cell>
          <cell r="J2017">
            <v>1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  <cell r="AF2017">
            <v>0</v>
          </cell>
          <cell r="AG2017">
            <v>0</v>
          </cell>
          <cell r="AH2017">
            <v>0</v>
          </cell>
          <cell r="AI2017">
            <v>0</v>
          </cell>
        </row>
        <row r="2018">
          <cell r="C2018" t="str">
            <v>1.422.4</v>
          </cell>
          <cell r="D2018" t="str">
            <v>Услуги Заказчика</v>
          </cell>
          <cell r="E2018" t="str">
            <v>051-1005702</v>
          </cell>
          <cell r="F2018" t="str">
            <v/>
          </cell>
          <cell r="G2018" t="str">
            <v/>
          </cell>
          <cell r="H2018" t="str">
            <v/>
          </cell>
          <cell r="I2018">
            <v>0.13</v>
          </cell>
          <cell r="J2018">
            <v>0.13</v>
          </cell>
          <cell r="K2018">
            <v>0.13</v>
          </cell>
          <cell r="L2018">
            <v>0.13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  <cell r="AF2018">
            <v>0</v>
          </cell>
          <cell r="AG2018">
            <v>0</v>
          </cell>
          <cell r="AH2018">
            <v>0</v>
          </cell>
          <cell r="AI2018">
            <v>0</v>
          </cell>
        </row>
        <row r="2019">
          <cell r="C2019" t="str">
            <v>1.423</v>
          </cell>
          <cell r="D2019" t="str">
            <v>Техперевооружение газовых скважин Юбилейного НГКМ. 2-я очередь</v>
          </cell>
          <cell r="E2019" t="str">
            <v>051-1005704</v>
          </cell>
          <cell r="F2019" t="str">
            <v/>
          </cell>
          <cell r="G2019" t="str">
            <v/>
          </cell>
          <cell r="H2019" t="str">
            <v>Добыча газа</v>
          </cell>
          <cell r="I2019">
            <v>0.39</v>
          </cell>
          <cell r="J2019">
            <v>0.39</v>
          </cell>
          <cell r="K2019">
            <v>10.71</v>
          </cell>
          <cell r="L2019">
            <v>10.71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  <cell r="AF2019">
            <v>0</v>
          </cell>
          <cell r="AG2019">
            <v>0</v>
          </cell>
          <cell r="AH2019">
            <v>0</v>
          </cell>
          <cell r="AI2019">
            <v>0</v>
          </cell>
        </row>
        <row r="2020">
          <cell r="C2020" t="str">
            <v>1.423.1</v>
          </cell>
          <cell r="D2020" t="str">
            <v>Прочие, всего</v>
          </cell>
          <cell r="E2020" t="str">
            <v>051-1005704</v>
          </cell>
          <cell r="F2020" t="str">
            <v/>
          </cell>
          <cell r="G2020" t="str">
            <v/>
          </cell>
          <cell r="H2020" t="str">
            <v/>
          </cell>
          <cell r="I2020">
            <v>0.39</v>
          </cell>
          <cell r="J2020">
            <v>0.39</v>
          </cell>
          <cell r="K2020">
            <v>10.71</v>
          </cell>
          <cell r="L2020">
            <v>10.71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  <cell r="AF2020">
            <v>0</v>
          </cell>
          <cell r="AG2020">
            <v>0</v>
          </cell>
          <cell r="AH2020">
            <v>0</v>
          </cell>
          <cell r="AI2020">
            <v>0</v>
          </cell>
        </row>
        <row r="2021">
          <cell r="C2021" t="str">
            <v>1.423.2</v>
          </cell>
          <cell r="D2021" t="str">
            <v>Проектные работы ПД/ПД, РД</v>
          </cell>
          <cell r="E2021" t="str">
            <v>051-1005704</v>
          </cell>
          <cell r="F2021" t="str">
            <v/>
          </cell>
          <cell r="G2021" t="str">
            <v/>
          </cell>
          <cell r="H2021" t="str">
            <v/>
          </cell>
          <cell r="I2021">
            <v>0</v>
          </cell>
          <cell r="J2021">
            <v>0</v>
          </cell>
          <cell r="K2021">
            <v>10.32</v>
          </cell>
          <cell r="L2021">
            <v>10.32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  <cell r="AF2021">
            <v>0</v>
          </cell>
          <cell r="AG2021">
            <v>0</v>
          </cell>
          <cell r="AH2021">
            <v>0</v>
          </cell>
          <cell r="AI2021">
            <v>0</v>
          </cell>
        </row>
        <row r="2022">
          <cell r="C2022" t="str">
            <v>1.423.3</v>
          </cell>
          <cell r="D2022" t="str">
            <v>Услуги Заказчика</v>
          </cell>
          <cell r="E2022" t="str">
            <v>051-1005704</v>
          </cell>
          <cell r="F2022" t="str">
            <v/>
          </cell>
          <cell r="G2022" t="str">
            <v/>
          </cell>
          <cell r="H2022" t="str">
            <v/>
          </cell>
          <cell r="I2022">
            <v>0.39</v>
          </cell>
          <cell r="J2022">
            <v>0.39</v>
          </cell>
          <cell r="K2022">
            <v>0.39</v>
          </cell>
          <cell r="L2022">
            <v>0.39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  <cell r="AF2022">
            <v>0</v>
          </cell>
          <cell r="AG2022">
            <v>0</v>
          </cell>
          <cell r="AH2022">
            <v>0</v>
          </cell>
          <cell r="AI2022">
            <v>0</v>
          </cell>
        </row>
        <row r="2023">
          <cell r="C2023" t="str">
            <v>1.424</v>
          </cell>
          <cell r="D2023" t="str">
            <v>Реконструкция газосборной сети Ямсовейского НГКМ</v>
          </cell>
          <cell r="E2023" t="str">
            <v>051-1005708</v>
          </cell>
          <cell r="F2023" t="str">
            <v/>
          </cell>
          <cell r="G2023" t="str">
            <v/>
          </cell>
          <cell r="H2023" t="str">
            <v>Добыча газа</v>
          </cell>
          <cell r="I2023">
            <v>0.86</v>
          </cell>
          <cell r="J2023">
            <v>0.86</v>
          </cell>
          <cell r="K2023">
            <v>23.63</v>
          </cell>
          <cell r="L2023">
            <v>23.63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  <cell r="AF2023">
            <v>0</v>
          </cell>
          <cell r="AG2023">
            <v>0</v>
          </cell>
          <cell r="AH2023">
            <v>0</v>
          </cell>
          <cell r="AI2023">
            <v>0</v>
          </cell>
        </row>
        <row r="2024">
          <cell r="C2024" t="str">
            <v>1.424.1</v>
          </cell>
          <cell r="D2024" t="str">
            <v>Прочие, всего</v>
          </cell>
          <cell r="E2024" t="str">
            <v>051-1005708</v>
          </cell>
          <cell r="F2024" t="str">
            <v/>
          </cell>
          <cell r="G2024" t="str">
            <v/>
          </cell>
          <cell r="H2024" t="str">
            <v/>
          </cell>
          <cell r="I2024">
            <v>0.86</v>
          </cell>
          <cell r="J2024">
            <v>0.86</v>
          </cell>
          <cell r="K2024">
            <v>23.63</v>
          </cell>
          <cell r="L2024">
            <v>23.63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  <cell r="AF2024">
            <v>0</v>
          </cell>
          <cell r="AG2024">
            <v>0</v>
          </cell>
          <cell r="AH2024">
            <v>0</v>
          </cell>
          <cell r="AI2024">
            <v>0</v>
          </cell>
        </row>
        <row r="2025">
          <cell r="C2025" t="str">
            <v>1.424.2</v>
          </cell>
          <cell r="D2025" t="str">
            <v>Проектные работы ПД/ПД, РД</v>
          </cell>
          <cell r="E2025" t="str">
            <v>051-1005708</v>
          </cell>
          <cell r="F2025" t="str">
            <v/>
          </cell>
          <cell r="G2025" t="str">
            <v/>
          </cell>
          <cell r="H2025" t="str">
            <v/>
          </cell>
          <cell r="I2025">
            <v>0</v>
          </cell>
          <cell r="J2025">
            <v>0</v>
          </cell>
          <cell r="K2025">
            <v>22.77</v>
          </cell>
          <cell r="L2025">
            <v>22.77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  <cell r="AF2025">
            <v>0</v>
          </cell>
          <cell r="AG2025">
            <v>0</v>
          </cell>
          <cell r="AH2025">
            <v>0</v>
          </cell>
          <cell r="AI2025">
            <v>0</v>
          </cell>
        </row>
        <row r="2026">
          <cell r="C2026" t="str">
            <v>1.424.3</v>
          </cell>
          <cell r="D2026" t="str">
            <v>Услуги Заказчика</v>
          </cell>
          <cell r="E2026" t="str">
            <v>051-1005708</v>
          </cell>
          <cell r="F2026" t="str">
            <v/>
          </cell>
          <cell r="G2026" t="str">
            <v/>
          </cell>
          <cell r="H2026" t="str">
            <v/>
          </cell>
          <cell r="I2026">
            <v>0.86</v>
          </cell>
          <cell r="J2026">
            <v>0.86</v>
          </cell>
          <cell r="K2026">
            <v>0.86</v>
          </cell>
          <cell r="L2026">
            <v>0.86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  <cell r="AF2026">
            <v>0</v>
          </cell>
          <cell r="AG2026">
            <v>0</v>
          </cell>
          <cell r="AH2026">
            <v>0</v>
          </cell>
          <cell r="AI2026">
            <v>0</v>
          </cell>
        </row>
        <row r="2027">
          <cell r="C2027" t="str">
            <v>1.425</v>
          </cell>
          <cell r="D2027" t="str">
            <v>Подключение дополнительных скважин доразработки Артинско-сакмарской залежиОренбургского НГКМ</v>
          </cell>
          <cell r="E2027" t="str">
            <v>051-1005711</v>
          </cell>
          <cell r="F2027" t="str">
            <v/>
          </cell>
          <cell r="G2027" t="str">
            <v/>
          </cell>
          <cell r="H2027" t="str">
            <v>Добыча газа</v>
          </cell>
          <cell r="I2027">
            <v>0</v>
          </cell>
          <cell r="J2027">
            <v>0</v>
          </cell>
          <cell r="K2027">
            <v>43.59</v>
          </cell>
          <cell r="L2027">
            <v>43.59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26.154</v>
          </cell>
          <cell r="AA2027">
            <v>26.154</v>
          </cell>
          <cell r="AB2027">
            <v>26.154</v>
          </cell>
          <cell r="AC2027">
            <v>0</v>
          </cell>
          <cell r="AD2027">
            <v>0</v>
          </cell>
          <cell r="AE2027">
            <v>0</v>
          </cell>
          <cell r="AF2027">
            <v>0</v>
          </cell>
          <cell r="AG2027">
            <v>0</v>
          </cell>
          <cell r="AH2027">
            <v>0</v>
          </cell>
          <cell r="AI2027">
            <v>0</v>
          </cell>
        </row>
        <row r="2028">
          <cell r="C2028" t="str">
            <v>1.425.1</v>
          </cell>
          <cell r="D2028" t="str">
            <v>Прочие, всего</v>
          </cell>
          <cell r="E2028" t="str">
            <v>051-1005711</v>
          </cell>
          <cell r="F2028" t="str">
            <v/>
          </cell>
          <cell r="G2028" t="str">
            <v/>
          </cell>
          <cell r="H2028" t="str">
            <v/>
          </cell>
          <cell r="I2028">
            <v>0</v>
          </cell>
          <cell r="J2028">
            <v>0</v>
          </cell>
          <cell r="K2028">
            <v>43.59</v>
          </cell>
          <cell r="L2028">
            <v>43.59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26.154</v>
          </cell>
          <cell r="AA2028">
            <v>26.154</v>
          </cell>
          <cell r="AB2028">
            <v>26.154</v>
          </cell>
          <cell r="AC2028">
            <v>0</v>
          </cell>
          <cell r="AD2028">
            <v>0</v>
          </cell>
          <cell r="AE2028">
            <v>0</v>
          </cell>
          <cell r="AF2028">
            <v>0</v>
          </cell>
          <cell r="AG2028">
            <v>0</v>
          </cell>
          <cell r="AH2028">
            <v>0</v>
          </cell>
          <cell r="AI2028">
            <v>0</v>
          </cell>
        </row>
        <row r="2029">
          <cell r="C2029" t="str">
            <v>1.425.2</v>
          </cell>
          <cell r="D2029" t="str">
            <v>Проектные работы ПД/ПД, РД</v>
          </cell>
          <cell r="E2029" t="str">
            <v>051-1005711</v>
          </cell>
          <cell r="F2029" t="str">
            <v/>
          </cell>
          <cell r="G2029" t="str">
            <v/>
          </cell>
          <cell r="H2029" t="str">
            <v/>
          </cell>
          <cell r="I2029">
            <v>0</v>
          </cell>
          <cell r="J2029">
            <v>0</v>
          </cell>
          <cell r="K2029">
            <v>42</v>
          </cell>
          <cell r="L2029">
            <v>42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26.154</v>
          </cell>
          <cell r="AA2029">
            <v>26.154</v>
          </cell>
          <cell r="AB2029">
            <v>26.154</v>
          </cell>
          <cell r="AC2029">
            <v>0</v>
          </cell>
          <cell r="AD2029">
            <v>0</v>
          </cell>
          <cell r="AE2029">
            <v>0</v>
          </cell>
          <cell r="AF2029">
            <v>0</v>
          </cell>
          <cell r="AG2029">
            <v>0</v>
          </cell>
          <cell r="AH2029">
            <v>0</v>
          </cell>
          <cell r="AI2029">
            <v>0</v>
          </cell>
        </row>
        <row r="2030">
          <cell r="C2030" t="str">
            <v>1.425.3</v>
          </cell>
          <cell r="D2030" t="str">
            <v>Услуги Заказчика</v>
          </cell>
          <cell r="E2030" t="str">
            <v>051-1005711</v>
          </cell>
          <cell r="F2030" t="str">
            <v/>
          </cell>
          <cell r="G2030" t="str">
            <v/>
          </cell>
          <cell r="H2030" t="str">
            <v/>
          </cell>
          <cell r="I2030">
            <v>0</v>
          </cell>
          <cell r="J2030">
            <v>0</v>
          </cell>
          <cell r="K2030">
            <v>1.59</v>
          </cell>
          <cell r="L2030">
            <v>1.59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  <cell r="AF2030">
            <v>0</v>
          </cell>
          <cell r="AG2030">
            <v>0</v>
          </cell>
          <cell r="AH2030">
            <v>0</v>
          </cell>
          <cell r="AI2030">
            <v>0</v>
          </cell>
        </row>
        <row r="2031">
          <cell r="C2031" t="str">
            <v>1.426</v>
          </cell>
          <cell r="D2031" t="str">
            <v>Реконструкция аэропорта в поселке Ямбург</v>
          </cell>
          <cell r="E2031" t="str">
            <v>051-1005760</v>
          </cell>
          <cell r="F2031" t="str">
            <v/>
          </cell>
          <cell r="G2031" t="str">
            <v/>
          </cell>
          <cell r="H2031" t="str">
            <v>Добыча газа</v>
          </cell>
          <cell r="I2031">
            <v>0</v>
          </cell>
          <cell r="J2031">
            <v>0</v>
          </cell>
          <cell r="K2031">
            <v>51.89</v>
          </cell>
          <cell r="L2031">
            <v>51.89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36.56</v>
          </cell>
          <cell r="AA2031">
            <v>36.56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  <cell r="AF2031">
            <v>0</v>
          </cell>
          <cell r="AG2031">
            <v>0</v>
          </cell>
          <cell r="AH2031">
            <v>0</v>
          </cell>
          <cell r="AI2031">
            <v>0</v>
          </cell>
        </row>
        <row r="2032">
          <cell r="C2032" t="str">
            <v>1.426.1</v>
          </cell>
          <cell r="D2032" t="str">
            <v>Прочие, всего</v>
          </cell>
          <cell r="E2032" t="str">
            <v>051-1005760</v>
          </cell>
          <cell r="F2032" t="str">
            <v/>
          </cell>
          <cell r="G2032" t="str">
            <v/>
          </cell>
          <cell r="H2032" t="str">
            <v/>
          </cell>
          <cell r="I2032">
            <v>0</v>
          </cell>
          <cell r="J2032">
            <v>0</v>
          </cell>
          <cell r="K2032">
            <v>51.89</v>
          </cell>
          <cell r="L2032">
            <v>51.89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36.56</v>
          </cell>
          <cell r="AA2032">
            <v>36.56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  <cell r="AF2032">
            <v>0</v>
          </cell>
          <cell r="AG2032">
            <v>0</v>
          </cell>
          <cell r="AH2032">
            <v>0</v>
          </cell>
          <cell r="AI2032">
            <v>0</v>
          </cell>
        </row>
        <row r="2033">
          <cell r="C2033" t="str">
            <v>1.426.2</v>
          </cell>
          <cell r="D2033" t="str">
            <v>Проектные работы ПД/ПД, РД</v>
          </cell>
          <cell r="E2033" t="str">
            <v>051-1005760</v>
          </cell>
          <cell r="F2033" t="str">
            <v/>
          </cell>
          <cell r="G2033" t="str">
            <v/>
          </cell>
          <cell r="H2033" t="str">
            <v/>
          </cell>
          <cell r="I2033">
            <v>0</v>
          </cell>
          <cell r="J2033">
            <v>0</v>
          </cell>
          <cell r="K2033">
            <v>50</v>
          </cell>
          <cell r="L2033">
            <v>50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35</v>
          </cell>
          <cell r="AA2033">
            <v>35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  <cell r="AF2033">
            <v>0</v>
          </cell>
          <cell r="AG2033">
            <v>0</v>
          </cell>
          <cell r="AH2033">
            <v>0</v>
          </cell>
          <cell r="AI2033">
            <v>0</v>
          </cell>
        </row>
        <row r="2034">
          <cell r="C2034" t="str">
            <v>1.426.3</v>
          </cell>
          <cell r="D2034" t="str">
            <v>Услуги Заказчика</v>
          </cell>
          <cell r="E2034" t="str">
            <v>051-1005760</v>
          </cell>
          <cell r="F2034" t="str">
            <v/>
          </cell>
          <cell r="G2034" t="str">
            <v/>
          </cell>
          <cell r="H2034" t="str">
            <v/>
          </cell>
          <cell r="I2034">
            <v>0</v>
          </cell>
          <cell r="J2034">
            <v>0</v>
          </cell>
          <cell r="K2034">
            <v>1.89</v>
          </cell>
          <cell r="L2034">
            <v>1.89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1.56</v>
          </cell>
          <cell r="AA2034">
            <v>1.56</v>
          </cell>
          <cell r="AB2034">
            <v>0</v>
          </cell>
          <cell r="AC2034">
            <v>0</v>
          </cell>
          <cell r="AD2034">
            <v>0</v>
          </cell>
          <cell r="AE2034">
            <v>0</v>
          </cell>
          <cell r="AF2034">
            <v>0</v>
          </cell>
          <cell r="AG2034">
            <v>0</v>
          </cell>
          <cell r="AH2034">
            <v>0</v>
          </cell>
          <cell r="AI2034">
            <v>0</v>
          </cell>
        </row>
        <row r="2035">
          <cell r="C2035" t="str">
            <v>1.427</v>
          </cell>
          <cell r="D2035" t="str">
            <v>Реконструкция участка магистрального газопровода "Краснодар-Крымск"</v>
          </cell>
          <cell r="E2035" t="str">
            <v>051-1005761</v>
          </cell>
          <cell r="F2035" t="str">
            <v/>
          </cell>
          <cell r="G2035" t="str">
            <v/>
          </cell>
          <cell r="H2035" t="str">
            <v>Транспорт газа</v>
          </cell>
          <cell r="I2035">
            <v>0</v>
          </cell>
          <cell r="J2035">
            <v>0</v>
          </cell>
          <cell r="K2035">
            <v>10.65</v>
          </cell>
          <cell r="L2035">
            <v>10.65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0.92598424999999995</v>
          </cell>
          <cell r="Z2035">
            <v>4.78</v>
          </cell>
          <cell r="AA2035">
            <v>4.78</v>
          </cell>
          <cell r="AB2035">
            <v>1.65</v>
          </cell>
          <cell r="AC2035">
            <v>0</v>
          </cell>
          <cell r="AD2035">
            <v>0.92598424999999995</v>
          </cell>
          <cell r="AE2035">
            <v>0.92598424999999995</v>
          </cell>
          <cell r="AF2035">
            <v>0</v>
          </cell>
          <cell r="AG2035">
            <v>0</v>
          </cell>
          <cell r="AH2035">
            <v>0</v>
          </cell>
          <cell r="AI2035">
            <v>19.372055439</v>
          </cell>
        </row>
        <row r="2036">
          <cell r="C2036" t="str">
            <v>1.427.1</v>
          </cell>
          <cell r="D2036" t="str">
            <v>Прочие, всего</v>
          </cell>
          <cell r="E2036" t="str">
            <v>051-1005761</v>
          </cell>
          <cell r="F2036" t="str">
            <v/>
          </cell>
          <cell r="G2036" t="str">
            <v/>
          </cell>
          <cell r="H2036" t="str">
            <v/>
          </cell>
          <cell r="I2036">
            <v>0</v>
          </cell>
          <cell r="J2036">
            <v>0</v>
          </cell>
          <cell r="K2036">
            <v>10.65</v>
          </cell>
          <cell r="L2036">
            <v>10.65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0.92598424999999995</v>
          </cell>
          <cell r="Z2036">
            <v>4.78</v>
          </cell>
          <cell r="AA2036">
            <v>4.78</v>
          </cell>
          <cell r="AB2036">
            <v>1.65</v>
          </cell>
          <cell r="AC2036">
            <v>0</v>
          </cell>
          <cell r="AD2036">
            <v>0.92598424999999995</v>
          </cell>
          <cell r="AE2036">
            <v>0.92598424999999995</v>
          </cell>
          <cell r="AF2036">
            <v>0</v>
          </cell>
          <cell r="AG2036">
            <v>0</v>
          </cell>
          <cell r="AH2036">
            <v>0</v>
          </cell>
          <cell r="AI2036">
            <v>19.372055439</v>
          </cell>
        </row>
        <row r="2037">
          <cell r="C2037" t="str">
            <v>1.427.2</v>
          </cell>
          <cell r="D2037" t="str">
            <v>Проектные работы ПД/ПД, РД</v>
          </cell>
          <cell r="E2037" t="str">
            <v>051-1005761</v>
          </cell>
          <cell r="F2037" t="str">
            <v/>
          </cell>
          <cell r="G2037" t="str">
            <v/>
          </cell>
          <cell r="H2037" t="str">
            <v/>
          </cell>
          <cell r="I2037">
            <v>0</v>
          </cell>
          <cell r="J2037">
            <v>0</v>
          </cell>
          <cell r="K2037">
            <v>8.61</v>
          </cell>
          <cell r="L2037">
            <v>8.61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0.84</v>
          </cell>
          <cell r="Z2037">
            <v>2.96</v>
          </cell>
          <cell r="AA2037">
            <v>2.96</v>
          </cell>
          <cell r="AB2037">
            <v>0</v>
          </cell>
          <cell r="AC2037">
            <v>0</v>
          </cell>
          <cell r="AD2037">
            <v>0.84</v>
          </cell>
          <cell r="AE2037">
            <v>0.84</v>
          </cell>
          <cell r="AF2037">
            <v>0</v>
          </cell>
          <cell r="AG2037">
            <v>0</v>
          </cell>
          <cell r="AH2037">
            <v>0</v>
          </cell>
          <cell r="AI2037">
            <v>28.378378378000001</v>
          </cell>
        </row>
        <row r="2038">
          <cell r="C2038" t="str">
            <v>1.427.3</v>
          </cell>
          <cell r="D2038" t="str">
            <v>Экспертиза (ПИР)</v>
          </cell>
          <cell r="E2038" t="str">
            <v>051-1005761</v>
          </cell>
          <cell r="F2038" t="str">
            <v/>
          </cell>
          <cell r="G2038" t="str">
            <v/>
          </cell>
          <cell r="H2038" t="str">
            <v/>
          </cell>
          <cell r="I2038">
            <v>0</v>
          </cell>
          <cell r="J2038">
            <v>0</v>
          </cell>
          <cell r="K2038">
            <v>1.65</v>
          </cell>
          <cell r="L2038">
            <v>1.65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1.65</v>
          </cell>
          <cell r="AA2038">
            <v>1.65</v>
          </cell>
          <cell r="AB2038">
            <v>1.65</v>
          </cell>
          <cell r="AC2038">
            <v>0</v>
          </cell>
          <cell r="AD2038">
            <v>0</v>
          </cell>
          <cell r="AE2038">
            <v>0</v>
          </cell>
          <cell r="AF2038">
            <v>0</v>
          </cell>
          <cell r="AG2038">
            <v>0</v>
          </cell>
          <cell r="AH2038">
            <v>0</v>
          </cell>
          <cell r="AI2038">
            <v>0</v>
          </cell>
        </row>
        <row r="2039">
          <cell r="C2039" t="str">
            <v>1.427.4</v>
          </cell>
          <cell r="D2039" t="str">
            <v>Услуги Заказчика</v>
          </cell>
          <cell r="E2039" t="str">
            <v>051-1005761</v>
          </cell>
          <cell r="F2039" t="str">
            <v/>
          </cell>
          <cell r="G2039" t="str">
            <v/>
          </cell>
          <cell r="H2039" t="str">
            <v/>
          </cell>
          <cell r="I2039">
            <v>0</v>
          </cell>
          <cell r="J2039">
            <v>0</v>
          </cell>
          <cell r="K2039">
            <v>0.39</v>
          </cell>
          <cell r="L2039">
            <v>0.39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8.5984249999999998E-2</v>
          </cell>
          <cell r="Z2039">
            <v>0.17</v>
          </cell>
          <cell r="AA2039">
            <v>0.17</v>
          </cell>
          <cell r="AB2039">
            <v>0</v>
          </cell>
          <cell r="AC2039">
            <v>0</v>
          </cell>
          <cell r="AD2039">
            <v>8.5984249999999998E-2</v>
          </cell>
          <cell r="AE2039">
            <v>8.5984249999999998E-2</v>
          </cell>
          <cell r="AF2039">
            <v>0</v>
          </cell>
          <cell r="AG2039">
            <v>0</v>
          </cell>
          <cell r="AH2039">
            <v>0</v>
          </cell>
          <cell r="AI2039">
            <v>50.578970587999997</v>
          </cell>
        </row>
        <row r="2040">
          <cell r="C2040" t="str">
            <v>1.428</v>
          </cell>
          <cell r="D2040" t="str">
            <v>Газопровод-отвод и ГРС КРП-21</v>
          </cell>
          <cell r="E2040" t="str">
            <v>051-1005764</v>
          </cell>
          <cell r="F2040" t="str">
            <v/>
          </cell>
          <cell r="G2040" t="str">
            <v/>
          </cell>
          <cell r="H2040" t="str">
            <v>Транспорт газа</v>
          </cell>
          <cell r="I2040">
            <v>0</v>
          </cell>
          <cell r="J2040">
            <v>0</v>
          </cell>
          <cell r="K2040">
            <v>176.43</v>
          </cell>
          <cell r="L2040">
            <v>176.43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7.5</v>
          </cell>
          <cell r="Y2040">
            <v>0</v>
          </cell>
          <cell r="Z2040">
            <v>160.43799999999999</v>
          </cell>
          <cell r="AA2040">
            <v>160.43799999999999</v>
          </cell>
          <cell r="AB2040">
            <v>105.858</v>
          </cell>
          <cell r="AC2040">
            <v>0</v>
          </cell>
          <cell r="AD2040">
            <v>0</v>
          </cell>
          <cell r="AE2040">
            <v>0</v>
          </cell>
          <cell r="AF2040">
            <v>0</v>
          </cell>
          <cell r="AG2040">
            <v>0</v>
          </cell>
          <cell r="AH2040">
            <v>0</v>
          </cell>
          <cell r="AI2040">
            <v>0</v>
          </cell>
        </row>
        <row r="2041">
          <cell r="C2041" t="str">
            <v>1.428.1</v>
          </cell>
          <cell r="D2041" t="str">
            <v>Прочие, всего</v>
          </cell>
          <cell r="E2041" t="str">
            <v>051-1005764</v>
          </cell>
          <cell r="F2041" t="str">
            <v/>
          </cell>
          <cell r="G2041" t="str">
            <v/>
          </cell>
          <cell r="H2041" t="str">
            <v/>
          </cell>
          <cell r="I2041">
            <v>0</v>
          </cell>
          <cell r="J2041">
            <v>0</v>
          </cell>
          <cell r="K2041">
            <v>176.43</v>
          </cell>
          <cell r="L2041">
            <v>176.43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7.5</v>
          </cell>
          <cell r="Y2041">
            <v>0</v>
          </cell>
          <cell r="Z2041">
            <v>160.43799999999999</v>
          </cell>
          <cell r="AA2041">
            <v>160.43799999999999</v>
          </cell>
          <cell r="AB2041">
            <v>105.858</v>
          </cell>
          <cell r="AC2041">
            <v>0</v>
          </cell>
          <cell r="AD2041">
            <v>0</v>
          </cell>
          <cell r="AE2041">
            <v>0</v>
          </cell>
          <cell r="AF2041">
            <v>0</v>
          </cell>
          <cell r="AG2041">
            <v>0</v>
          </cell>
          <cell r="AH2041">
            <v>0</v>
          </cell>
          <cell r="AI2041">
            <v>0</v>
          </cell>
        </row>
        <row r="2042">
          <cell r="C2042" t="str">
            <v>1.428.2</v>
          </cell>
          <cell r="D2042" t="str">
            <v>Проектные работы ПД/ПД, РД</v>
          </cell>
          <cell r="E2042" t="str">
            <v>051-1005764</v>
          </cell>
          <cell r="F2042" t="str">
            <v/>
          </cell>
          <cell r="G2042" t="str">
            <v/>
          </cell>
          <cell r="H2042" t="str">
            <v/>
          </cell>
          <cell r="I2042">
            <v>0</v>
          </cell>
          <cell r="J2042">
            <v>0</v>
          </cell>
          <cell r="K2042">
            <v>170</v>
          </cell>
          <cell r="L2042">
            <v>170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7.5</v>
          </cell>
          <cell r="Y2042">
            <v>0</v>
          </cell>
          <cell r="Z2042">
            <v>157.40799999999999</v>
          </cell>
          <cell r="AA2042">
            <v>157.40799999999999</v>
          </cell>
          <cell r="AB2042">
            <v>105.858</v>
          </cell>
          <cell r="AC2042">
            <v>0</v>
          </cell>
          <cell r="AD2042">
            <v>0</v>
          </cell>
          <cell r="AE2042">
            <v>0</v>
          </cell>
          <cell r="AF2042">
            <v>0</v>
          </cell>
          <cell r="AG2042">
            <v>0</v>
          </cell>
          <cell r="AH2042">
            <v>0</v>
          </cell>
          <cell r="AI2042">
            <v>0</v>
          </cell>
        </row>
        <row r="2043">
          <cell r="C2043" t="str">
            <v>1.428.3</v>
          </cell>
          <cell r="D2043" t="str">
            <v>Услуги Заказчика</v>
          </cell>
          <cell r="E2043" t="str">
            <v>051-1005764</v>
          </cell>
          <cell r="F2043" t="str">
            <v/>
          </cell>
          <cell r="G2043" t="str">
            <v/>
          </cell>
          <cell r="H2043" t="str">
            <v/>
          </cell>
          <cell r="I2043">
            <v>0</v>
          </cell>
          <cell r="J2043">
            <v>0</v>
          </cell>
          <cell r="K2043">
            <v>6.43</v>
          </cell>
          <cell r="L2043">
            <v>6.43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3.03</v>
          </cell>
          <cell r="AA2043">
            <v>3.03</v>
          </cell>
          <cell r="AB2043">
            <v>0</v>
          </cell>
          <cell r="AC2043">
            <v>0</v>
          </cell>
          <cell r="AD2043">
            <v>0</v>
          </cell>
          <cell r="AE2043">
            <v>0</v>
          </cell>
          <cell r="AF2043">
            <v>0</v>
          </cell>
          <cell r="AG2043">
            <v>0</v>
          </cell>
          <cell r="AH2043">
            <v>0</v>
          </cell>
          <cell r="AI2043">
            <v>0</v>
          </cell>
        </row>
        <row r="2044">
          <cell r="C2044" t="str">
            <v>1.429</v>
          </cell>
          <cell r="D2044" t="str">
            <v>ГРС "Глебычево"</v>
          </cell>
          <cell r="E2044" t="str">
            <v>051-1005765</v>
          </cell>
          <cell r="F2044" t="str">
            <v/>
          </cell>
          <cell r="G2044" t="str">
            <v/>
          </cell>
          <cell r="H2044" t="str">
            <v>Транспорт газа</v>
          </cell>
          <cell r="I2044">
            <v>0</v>
          </cell>
          <cell r="J2044">
            <v>0</v>
          </cell>
          <cell r="K2044">
            <v>83.02</v>
          </cell>
          <cell r="L2044">
            <v>83.02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0.65844000000000003</v>
          </cell>
          <cell r="Z2044">
            <v>50.472000000000001</v>
          </cell>
          <cell r="AA2044">
            <v>50.472000000000001</v>
          </cell>
          <cell r="AB2044">
            <v>49.811999999999998</v>
          </cell>
          <cell r="AC2044">
            <v>0</v>
          </cell>
          <cell r="AD2044">
            <v>0.65844000000000003</v>
          </cell>
          <cell r="AE2044">
            <v>0.65844000000000003</v>
          </cell>
          <cell r="AF2044">
            <v>0</v>
          </cell>
          <cell r="AG2044">
            <v>0</v>
          </cell>
          <cell r="AH2044">
            <v>0</v>
          </cell>
          <cell r="AI2044">
            <v>1.3045649070000001</v>
          </cell>
        </row>
        <row r="2045">
          <cell r="C2045" t="str">
            <v>1.429.1</v>
          </cell>
          <cell r="D2045" t="str">
            <v>Прочие, всего</v>
          </cell>
          <cell r="E2045" t="str">
            <v>051-1005765</v>
          </cell>
          <cell r="F2045" t="str">
            <v/>
          </cell>
          <cell r="G2045" t="str">
            <v/>
          </cell>
          <cell r="H2045" t="str">
            <v/>
          </cell>
          <cell r="I2045">
            <v>0</v>
          </cell>
          <cell r="J2045">
            <v>0</v>
          </cell>
          <cell r="K2045">
            <v>83.02</v>
          </cell>
          <cell r="L2045">
            <v>83.02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0.65844000000000003</v>
          </cell>
          <cell r="Z2045">
            <v>50.472000000000001</v>
          </cell>
          <cell r="AA2045">
            <v>50.472000000000001</v>
          </cell>
          <cell r="AB2045">
            <v>49.811999999999998</v>
          </cell>
          <cell r="AC2045">
            <v>0</v>
          </cell>
          <cell r="AD2045">
            <v>0.65844000000000003</v>
          </cell>
          <cell r="AE2045">
            <v>0.65844000000000003</v>
          </cell>
          <cell r="AF2045">
            <v>0</v>
          </cell>
          <cell r="AG2045">
            <v>0</v>
          </cell>
          <cell r="AH2045">
            <v>0</v>
          </cell>
          <cell r="AI2045">
            <v>1.3045649070000001</v>
          </cell>
        </row>
        <row r="2046">
          <cell r="C2046" t="str">
            <v>1.429.2</v>
          </cell>
          <cell r="D2046" t="str">
            <v>Проектные работы ПД/ПД, РД</v>
          </cell>
          <cell r="E2046" t="str">
            <v>051-1005765</v>
          </cell>
          <cell r="F2046" t="str">
            <v/>
          </cell>
          <cell r="G2046" t="str">
            <v/>
          </cell>
          <cell r="H2046" t="str">
            <v/>
          </cell>
          <cell r="I2046">
            <v>0</v>
          </cell>
          <cell r="J2046">
            <v>0</v>
          </cell>
          <cell r="K2046">
            <v>80</v>
          </cell>
          <cell r="L2046">
            <v>80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0.62</v>
          </cell>
          <cell r="Z2046">
            <v>50.432000000000002</v>
          </cell>
          <cell r="AA2046">
            <v>50.432000000000002</v>
          </cell>
          <cell r="AB2046">
            <v>49.811999999999998</v>
          </cell>
          <cell r="AC2046">
            <v>0</v>
          </cell>
          <cell r="AD2046">
            <v>0.62</v>
          </cell>
          <cell r="AE2046">
            <v>0.62</v>
          </cell>
          <cell r="AF2046">
            <v>0</v>
          </cell>
          <cell r="AG2046">
            <v>0</v>
          </cell>
          <cell r="AH2046">
            <v>0</v>
          </cell>
          <cell r="AI2046">
            <v>1.229378173</v>
          </cell>
        </row>
        <row r="2047">
          <cell r="C2047" t="str">
            <v>1.429.3</v>
          </cell>
          <cell r="D2047" t="str">
            <v>Услуги Заказчика</v>
          </cell>
          <cell r="E2047" t="str">
            <v>051-1005765</v>
          </cell>
          <cell r="F2047" t="str">
            <v/>
          </cell>
          <cell r="G2047" t="str">
            <v/>
          </cell>
          <cell r="H2047" t="str">
            <v/>
          </cell>
          <cell r="I2047">
            <v>0</v>
          </cell>
          <cell r="J2047">
            <v>0</v>
          </cell>
          <cell r="K2047">
            <v>3.02</v>
          </cell>
          <cell r="L2047">
            <v>3.02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3.8440000000000002E-2</v>
          </cell>
          <cell r="Z2047">
            <v>0.04</v>
          </cell>
          <cell r="AA2047">
            <v>0.04</v>
          </cell>
          <cell r="AB2047">
            <v>0</v>
          </cell>
          <cell r="AC2047">
            <v>0</v>
          </cell>
          <cell r="AD2047">
            <v>3.8440000000000002E-2</v>
          </cell>
          <cell r="AE2047">
            <v>3.8440000000000002E-2</v>
          </cell>
          <cell r="AF2047">
            <v>0</v>
          </cell>
          <cell r="AG2047">
            <v>0</v>
          </cell>
          <cell r="AH2047">
            <v>0</v>
          </cell>
          <cell r="AI2047">
            <v>96.1</v>
          </cell>
        </row>
        <row r="2048">
          <cell r="C2048" t="str">
            <v>1.430</v>
          </cell>
          <cell r="D2048" t="str">
            <v>Оснащение ИТСО объектов Каневского ГПУ</v>
          </cell>
          <cell r="E2048" t="str">
            <v>051-1005770</v>
          </cell>
          <cell r="F2048" t="str">
            <v/>
          </cell>
          <cell r="G2048" t="str">
            <v/>
          </cell>
          <cell r="H2048" t="str">
            <v>Прочие</v>
          </cell>
          <cell r="I2048">
            <v>0</v>
          </cell>
          <cell r="J2048">
            <v>0</v>
          </cell>
          <cell r="K2048">
            <v>10.91</v>
          </cell>
          <cell r="L2048">
            <v>10.91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B2048">
            <v>0</v>
          </cell>
          <cell r="AC2048">
            <v>0</v>
          </cell>
          <cell r="AD2048">
            <v>0</v>
          </cell>
          <cell r="AE2048">
            <v>0</v>
          </cell>
          <cell r="AF2048">
            <v>0</v>
          </cell>
          <cell r="AG2048">
            <v>0</v>
          </cell>
          <cell r="AH2048">
            <v>0</v>
          </cell>
          <cell r="AI2048">
            <v>0</v>
          </cell>
        </row>
        <row r="2049">
          <cell r="C2049" t="str">
            <v>1.430.1</v>
          </cell>
          <cell r="D2049" t="str">
            <v>Прочие, всего</v>
          </cell>
          <cell r="E2049" t="str">
            <v>051-1005770</v>
          </cell>
          <cell r="F2049" t="str">
            <v/>
          </cell>
          <cell r="G2049" t="str">
            <v/>
          </cell>
          <cell r="H2049" t="str">
            <v/>
          </cell>
          <cell r="I2049">
            <v>0</v>
          </cell>
          <cell r="J2049">
            <v>0</v>
          </cell>
          <cell r="K2049">
            <v>10.91</v>
          </cell>
          <cell r="L2049">
            <v>10.91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0</v>
          </cell>
          <cell r="AE2049">
            <v>0</v>
          </cell>
          <cell r="AF2049">
            <v>0</v>
          </cell>
          <cell r="AG2049">
            <v>0</v>
          </cell>
          <cell r="AH2049">
            <v>0</v>
          </cell>
          <cell r="AI2049">
            <v>0</v>
          </cell>
        </row>
        <row r="2050">
          <cell r="C2050" t="str">
            <v>1.430.2</v>
          </cell>
          <cell r="D2050" t="str">
            <v>Проектные работы ПД/ПД, РД</v>
          </cell>
          <cell r="E2050" t="str">
            <v>051-1005770</v>
          </cell>
          <cell r="F2050" t="str">
            <v/>
          </cell>
          <cell r="G2050" t="str">
            <v/>
          </cell>
          <cell r="H2050" t="str">
            <v/>
          </cell>
          <cell r="I2050">
            <v>0</v>
          </cell>
          <cell r="J2050">
            <v>0</v>
          </cell>
          <cell r="K2050">
            <v>10.51</v>
          </cell>
          <cell r="L2050">
            <v>10.51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0</v>
          </cell>
          <cell r="AD2050">
            <v>0</v>
          </cell>
          <cell r="AE2050">
            <v>0</v>
          </cell>
          <cell r="AF2050">
            <v>0</v>
          </cell>
          <cell r="AG2050">
            <v>0</v>
          </cell>
          <cell r="AH2050">
            <v>0</v>
          </cell>
          <cell r="AI2050">
            <v>0</v>
          </cell>
        </row>
        <row r="2051">
          <cell r="C2051" t="str">
            <v>1.430.3</v>
          </cell>
          <cell r="D2051" t="str">
            <v>Услуги Заказчика</v>
          </cell>
          <cell r="E2051" t="str">
            <v>051-1005770</v>
          </cell>
          <cell r="F2051" t="str">
            <v/>
          </cell>
          <cell r="G2051" t="str">
            <v/>
          </cell>
          <cell r="H2051" t="str">
            <v/>
          </cell>
          <cell r="I2051">
            <v>0</v>
          </cell>
          <cell r="J2051">
            <v>0</v>
          </cell>
          <cell r="K2051">
            <v>0.4</v>
          </cell>
          <cell r="L2051">
            <v>0.4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0</v>
          </cell>
          <cell r="AC2051">
            <v>0</v>
          </cell>
          <cell r="AD2051">
            <v>0</v>
          </cell>
          <cell r="AE2051">
            <v>0</v>
          </cell>
          <cell r="AF2051">
            <v>0</v>
          </cell>
          <cell r="AG2051">
            <v>0</v>
          </cell>
          <cell r="AH2051">
            <v>0</v>
          </cell>
          <cell r="AI2051">
            <v>0</v>
          </cell>
        </row>
        <row r="2052">
          <cell r="C2052" t="str">
            <v>1.431</v>
          </cell>
          <cell r="D2052" t="str">
            <v>Оснащение ИТСО Краснодарского ПХГ</v>
          </cell>
          <cell r="E2052" t="str">
            <v>051-1005771</v>
          </cell>
          <cell r="F2052" t="str">
            <v/>
          </cell>
          <cell r="G2052" t="str">
            <v/>
          </cell>
          <cell r="H2052" t="str">
            <v>Прочие</v>
          </cell>
          <cell r="I2052">
            <v>0</v>
          </cell>
          <cell r="J2052">
            <v>0</v>
          </cell>
          <cell r="K2052">
            <v>3.63</v>
          </cell>
          <cell r="L2052">
            <v>3.63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B2052">
            <v>0</v>
          </cell>
          <cell r="AC2052">
            <v>0</v>
          </cell>
          <cell r="AD2052">
            <v>0</v>
          </cell>
          <cell r="AE2052">
            <v>0</v>
          </cell>
          <cell r="AF2052">
            <v>0</v>
          </cell>
          <cell r="AG2052">
            <v>0</v>
          </cell>
          <cell r="AH2052">
            <v>0</v>
          </cell>
          <cell r="AI2052">
            <v>0</v>
          </cell>
        </row>
        <row r="2053">
          <cell r="C2053" t="str">
            <v>1.431.1</v>
          </cell>
          <cell r="D2053" t="str">
            <v>Прочие, всего</v>
          </cell>
          <cell r="E2053" t="str">
            <v>051-1005771</v>
          </cell>
          <cell r="F2053" t="str">
            <v/>
          </cell>
          <cell r="G2053" t="str">
            <v/>
          </cell>
          <cell r="H2053" t="str">
            <v/>
          </cell>
          <cell r="I2053">
            <v>0</v>
          </cell>
          <cell r="J2053">
            <v>0</v>
          </cell>
          <cell r="K2053">
            <v>3.63</v>
          </cell>
          <cell r="L2053">
            <v>3.63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B2053">
            <v>0</v>
          </cell>
          <cell r="AC2053">
            <v>0</v>
          </cell>
          <cell r="AD2053">
            <v>0</v>
          </cell>
          <cell r="AE2053">
            <v>0</v>
          </cell>
          <cell r="AF2053">
            <v>0</v>
          </cell>
          <cell r="AG2053">
            <v>0</v>
          </cell>
          <cell r="AH2053">
            <v>0</v>
          </cell>
          <cell r="AI2053">
            <v>0</v>
          </cell>
        </row>
        <row r="2054">
          <cell r="C2054" t="str">
            <v>1.431.2</v>
          </cell>
          <cell r="D2054" t="str">
            <v>Проектные работы ПД/ПД, РД</v>
          </cell>
          <cell r="E2054" t="str">
            <v>051-1005771</v>
          </cell>
          <cell r="F2054" t="str">
            <v/>
          </cell>
          <cell r="G2054" t="str">
            <v/>
          </cell>
          <cell r="H2054" t="str">
            <v/>
          </cell>
          <cell r="I2054">
            <v>0</v>
          </cell>
          <cell r="J2054">
            <v>0</v>
          </cell>
          <cell r="K2054">
            <v>3.5</v>
          </cell>
          <cell r="L2054">
            <v>3.5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0</v>
          </cell>
          <cell r="AD2054">
            <v>0</v>
          </cell>
          <cell r="AE2054">
            <v>0</v>
          </cell>
          <cell r="AF2054">
            <v>0</v>
          </cell>
          <cell r="AG2054">
            <v>0</v>
          </cell>
          <cell r="AH2054">
            <v>0</v>
          </cell>
          <cell r="AI2054">
            <v>0</v>
          </cell>
        </row>
        <row r="2055">
          <cell r="C2055" t="str">
            <v>1.431.3</v>
          </cell>
          <cell r="D2055" t="str">
            <v>Услуги Заказчика</v>
          </cell>
          <cell r="E2055" t="str">
            <v>051-1005771</v>
          </cell>
          <cell r="F2055" t="str">
            <v/>
          </cell>
          <cell r="G2055" t="str">
            <v/>
          </cell>
          <cell r="H2055" t="str">
            <v/>
          </cell>
          <cell r="I2055">
            <v>0</v>
          </cell>
          <cell r="J2055">
            <v>0</v>
          </cell>
          <cell r="K2055">
            <v>0.13</v>
          </cell>
          <cell r="L2055">
            <v>0.13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B2055">
            <v>0</v>
          </cell>
          <cell r="AC2055">
            <v>0</v>
          </cell>
          <cell r="AD2055">
            <v>0</v>
          </cell>
          <cell r="AE2055">
            <v>0</v>
          </cell>
          <cell r="AF2055">
            <v>0</v>
          </cell>
          <cell r="AG2055">
            <v>0</v>
          </cell>
          <cell r="AH2055">
            <v>0</v>
          </cell>
          <cell r="AI2055">
            <v>0</v>
          </cell>
        </row>
        <row r="2056">
          <cell r="C2056" t="str">
            <v>1.432</v>
          </cell>
          <cell r="D2056" t="str">
            <v>Оснащение ИТСО ГРС Черняевка Сарумовского ЛПУМГ</v>
          </cell>
          <cell r="E2056" t="str">
            <v>051-1005772</v>
          </cell>
          <cell r="F2056" t="str">
            <v/>
          </cell>
          <cell r="G2056" t="str">
            <v/>
          </cell>
          <cell r="H2056" t="str">
            <v>Прочие</v>
          </cell>
          <cell r="I2056">
            <v>0</v>
          </cell>
          <cell r="J2056">
            <v>0</v>
          </cell>
          <cell r="K2056">
            <v>3.02</v>
          </cell>
          <cell r="L2056">
            <v>3.02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B2056">
            <v>0</v>
          </cell>
          <cell r="AC2056">
            <v>0</v>
          </cell>
          <cell r="AD2056">
            <v>0</v>
          </cell>
          <cell r="AE2056">
            <v>0</v>
          </cell>
          <cell r="AF2056">
            <v>0</v>
          </cell>
          <cell r="AG2056">
            <v>0</v>
          </cell>
          <cell r="AH2056">
            <v>0</v>
          </cell>
          <cell r="AI2056">
            <v>0</v>
          </cell>
        </row>
        <row r="2057">
          <cell r="C2057" t="str">
            <v>1.432.1</v>
          </cell>
          <cell r="D2057" t="str">
            <v>Прочие, всего</v>
          </cell>
          <cell r="E2057" t="str">
            <v>051-1005772</v>
          </cell>
          <cell r="F2057" t="str">
            <v/>
          </cell>
          <cell r="G2057" t="str">
            <v/>
          </cell>
          <cell r="H2057" t="str">
            <v/>
          </cell>
          <cell r="I2057">
            <v>0</v>
          </cell>
          <cell r="J2057">
            <v>0</v>
          </cell>
          <cell r="K2057">
            <v>3.02</v>
          </cell>
          <cell r="L2057">
            <v>3.02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0</v>
          </cell>
          <cell r="AD2057">
            <v>0</v>
          </cell>
          <cell r="AE2057">
            <v>0</v>
          </cell>
          <cell r="AF2057">
            <v>0</v>
          </cell>
          <cell r="AG2057">
            <v>0</v>
          </cell>
          <cell r="AH2057">
            <v>0</v>
          </cell>
          <cell r="AI2057">
            <v>0</v>
          </cell>
        </row>
        <row r="2058">
          <cell r="C2058" t="str">
            <v>1.432.2</v>
          </cell>
          <cell r="D2058" t="str">
            <v>Проектные работы ПД/ПД, РД</v>
          </cell>
          <cell r="E2058" t="str">
            <v>051-1005772</v>
          </cell>
          <cell r="F2058" t="str">
            <v/>
          </cell>
          <cell r="G2058" t="str">
            <v/>
          </cell>
          <cell r="H2058" t="str">
            <v/>
          </cell>
          <cell r="I2058">
            <v>0</v>
          </cell>
          <cell r="J2058">
            <v>0</v>
          </cell>
          <cell r="K2058">
            <v>2.91</v>
          </cell>
          <cell r="L2058">
            <v>2.91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  <cell r="AE2058">
            <v>0</v>
          </cell>
          <cell r="AF2058">
            <v>0</v>
          </cell>
          <cell r="AG2058">
            <v>0</v>
          </cell>
          <cell r="AH2058">
            <v>0</v>
          </cell>
          <cell r="AI2058">
            <v>0</v>
          </cell>
        </row>
        <row r="2059">
          <cell r="C2059" t="str">
            <v>1.432.3</v>
          </cell>
          <cell r="D2059" t="str">
            <v>Услуги Заказчика</v>
          </cell>
          <cell r="E2059" t="str">
            <v>051-1005772</v>
          </cell>
          <cell r="F2059" t="str">
            <v/>
          </cell>
          <cell r="G2059" t="str">
            <v/>
          </cell>
          <cell r="H2059" t="str">
            <v/>
          </cell>
          <cell r="I2059">
            <v>0</v>
          </cell>
          <cell r="J2059">
            <v>0</v>
          </cell>
          <cell r="K2059">
            <v>0.11</v>
          </cell>
          <cell r="L2059">
            <v>0.11</v>
          </cell>
          <cell r="M2059">
            <v>0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0</v>
          </cell>
          <cell r="AD2059">
            <v>0</v>
          </cell>
          <cell r="AE2059">
            <v>0</v>
          </cell>
          <cell r="AF2059">
            <v>0</v>
          </cell>
          <cell r="AG2059">
            <v>0</v>
          </cell>
          <cell r="AH2059">
            <v>0</v>
          </cell>
          <cell r="AI2059">
            <v>0</v>
          </cell>
        </row>
        <row r="2060">
          <cell r="C2060" t="str">
            <v>1.433</v>
          </cell>
          <cell r="D2060" t="str">
            <v>Оснащение ИТСО ГКС-17 Алгасовская Моршанского ЛПУМГ</v>
          </cell>
          <cell r="E2060" t="str">
            <v>051-1005773</v>
          </cell>
          <cell r="F2060" t="str">
            <v/>
          </cell>
          <cell r="G2060" t="str">
            <v/>
          </cell>
          <cell r="H2060" t="str">
            <v>Прочие</v>
          </cell>
          <cell r="I2060">
            <v>0</v>
          </cell>
          <cell r="J2060">
            <v>0</v>
          </cell>
          <cell r="K2060">
            <v>14.54</v>
          </cell>
          <cell r="L2060">
            <v>14.54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B2060">
            <v>0</v>
          </cell>
          <cell r="AC2060">
            <v>0</v>
          </cell>
          <cell r="AD2060">
            <v>0</v>
          </cell>
          <cell r="AE2060">
            <v>0</v>
          </cell>
          <cell r="AF2060">
            <v>0</v>
          </cell>
          <cell r="AG2060">
            <v>0</v>
          </cell>
          <cell r="AH2060">
            <v>0</v>
          </cell>
          <cell r="AI2060">
            <v>0</v>
          </cell>
        </row>
        <row r="2061">
          <cell r="C2061" t="str">
            <v>1.433.1</v>
          </cell>
          <cell r="D2061" t="str">
            <v>Прочие, всего</v>
          </cell>
          <cell r="E2061" t="str">
            <v>051-1005773</v>
          </cell>
          <cell r="F2061" t="str">
            <v/>
          </cell>
          <cell r="G2061" t="str">
            <v/>
          </cell>
          <cell r="H2061" t="str">
            <v/>
          </cell>
          <cell r="I2061">
            <v>0</v>
          </cell>
          <cell r="J2061">
            <v>0</v>
          </cell>
          <cell r="K2061">
            <v>14.54</v>
          </cell>
          <cell r="L2061">
            <v>14.54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0</v>
          </cell>
          <cell r="AD2061">
            <v>0</v>
          </cell>
          <cell r="AE2061">
            <v>0</v>
          </cell>
          <cell r="AF2061">
            <v>0</v>
          </cell>
          <cell r="AG2061">
            <v>0</v>
          </cell>
          <cell r="AH2061">
            <v>0</v>
          </cell>
          <cell r="AI2061">
            <v>0</v>
          </cell>
        </row>
        <row r="2062">
          <cell r="C2062" t="str">
            <v>1.433.2</v>
          </cell>
          <cell r="D2062" t="str">
            <v>Проектные работы ПД/ПД, РД</v>
          </cell>
          <cell r="E2062" t="str">
            <v>051-1005773</v>
          </cell>
          <cell r="F2062" t="str">
            <v/>
          </cell>
          <cell r="G2062" t="str">
            <v/>
          </cell>
          <cell r="H2062" t="str">
            <v/>
          </cell>
          <cell r="I2062">
            <v>0</v>
          </cell>
          <cell r="J2062">
            <v>0</v>
          </cell>
          <cell r="K2062">
            <v>14.01</v>
          </cell>
          <cell r="L2062">
            <v>14.01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  <cell r="AE2062">
            <v>0</v>
          </cell>
          <cell r="AF2062">
            <v>0</v>
          </cell>
          <cell r="AG2062">
            <v>0</v>
          </cell>
          <cell r="AH2062">
            <v>0</v>
          </cell>
          <cell r="AI2062">
            <v>0</v>
          </cell>
        </row>
        <row r="2063">
          <cell r="C2063" t="str">
            <v>1.433.3</v>
          </cell>
          <cell r="D2063" t="str">
            <v>Услуги Заказчика</v>
          </cell>
          <cell r="E2063" t="str">
            <v>051-1005773</v>
          </cell>
          <cell r="F2063" t="str">
            <v/>
          </cell>
          <cell r="G2063" t="str">
            <v/>
          </cell>
          <cell r="H2063" t="str">
            <v/>
          </cell>
          <cell r="I2063">
            <v>0</v>
          </cell>
          <cell r="J2063">
            <v>0</v>
          </cell>
          <cell r="K2063">
            <v>0.53</v>
          </cell>
          <cell r="L2063">
            <v>0.53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0</v>
          </cell>
          <cell r="AD2063">
            <v>0</v>
          </cell>
          <cell r="AE2063">
            <v>0</v>
          </cell>
          <cell r="AF2063">
            <v>0</v>
          </cell>
          <cell r="AG2063">
            <v>0</v>
          </cell>
          <cell r="AH2063">
            <v>0</v>
          </cell>
          <cell r="AI2063">
            <v>0</v>
          </cell>
        </row>
        <row r="2064">
          <cell r="C2064" t="str">
            <v>1.434</v>
          </cell>
          <cell r="D2064" t="str">
            <v>Оснащение ИТСО ГИС Острогожского ЛПУМГ</v>
          </cell>
          <cell r="E2064" t="str">
            <v>051-1005774</v>
          </cell>
          <cell r="F2064" t="str">
            <v/>
          </cell>
          <cell r="G2064" t="str">
            <v/>
          </cell>
          <cell r="H2064" t="str">
            <v>Прочие</v>
          </cell>
          <cell r="I2064">
            <v>0</v>
          </cell>
          <cell r="J2064">
            <v>0</v>
          </cell>
          <cell r="K2064">
            <v>16.54</v>
          </cell>
          <cell r="L2064">
            <v>16.54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B2064">
            <v>0</v>
          </cell>
          <cell r="AC2064">
            <v>0</v>
          </cell>
          <cell r="AD2064">
            <v>0</v>
          </cell>
          <cell r="AE2064">
            <v>0</v>
          </cell>
          <cell r="AF2064">
            <v>0</v>
          </cell>
          <cell r="AG2064">
            <v>0</v>
          </cell>
          <cell r="AH2064">
            <v>0</v>
          </cell>
          <cell r="AI2064">
            <v>0</v>
          </cell>
        </row>
        <row r="2065">
          <cell r="C2065" t="str">
            <v>1.434.1</v>
          </cell>
          <cell r="D2065" t="str">
            <v>Прочие, всего</v>
          </cell>
          <cell r="E2065" t="str">
            <v>051-1005774</v>
          </cell>
          <cell r="F2065" t="str">
            <v/>
          </cell>
          <cell r="G2065" t="str">
            <v/>
          </cell>
          <cell r="H2065" t="str">
            <v/>
          </cell>
          <cell r="I2065">
            <v>0</v>
          </cell>
          <cell r="J2065">
            <v>0</v>
          </cell>
          <cell r="K2065">
            <v>16.54</v>
          </cell>
          <cell r="L2065">
            <v>16.54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B2065">
            <v>0</v>
          </cell>
          <cell r="AC2065">
            <v>0</v>
          </cell>
          <cell r="AD2065">
            <v>0</v>
          </cell>
          <cell r="AE2065">
            <v>0</v>
          </cell>
          <cell r="AF2065">
            <v>0</v>
          </cell>
          <cell r="AG2065">
            <v>0</v>
          </cell>
          <cell r="AH2065">
            <v>0</v>
          </cell>
          <cell r="AI2065">
            <v>0</v>
          </cell>
        </row>
        <row r="2066">
          <cell r="C2066" t="str">
            <v>1.434.2</v>
          </cell>
          <cell r="D2066" t="str">
            <v>Проектные работы ПД/ПД, РД</v>
          </cell>
          <cell r="E2066" t="str">
            <v>051-1005774</v>
          </cell>
          <cell r="F2066" t="str">
            <v/>
          </cell>
          <cell r="G2066" t="str">
            <v/>
          </cell>
          <cell r="H2066" t="str">
            <v/>
          </cell>
          <cell r="I2066">
            <v>0</v>
          </cell>
          <cell r="J2066">
            <v>0</v>
          </cell>
          <cell r="K2066">
            <v>15.94</v>
          </cell>
          <cell r="L2066">
            <v>15.94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B2066">
            <v>0</v>
          </cell>
          <cell r="AC2066">
            <v>0</v>
          </cell>
          <cell r="AD2066">
            <v>0</v>
          </cell>
          <cell r="AE2066">
            <v>0</v>
          </cell>
          <cell r="AF2066">
            <v>0</v>
          </cell>
          <cell r="AG2066">
            <v>0</v>
          </cell>
          <cell r="AH2066">
            <v>0</v>
          </cell>
          <cell r="AI2066">
            <v>0</v>
          </cell>
        </row>
        <row r="2067">
          <cell r="C2067" t="str">
            <v>1.434.3</v>
          </cell>
          <cell r="D2067" t="str">
            <v>Услуги Заказчика</v>
          </cell>
          <cell r="E2067" t="str">
            <v>051-1005774</v>
          </cell>
          <cell r="F2067" t="str">
            <v/>
          </cell>
          <cell r="G2067" t="str">
            <v/>
          </cell>
          <cell r="H2067" t="str">
            <v/>
          </cell>
          <cell r="I2067">
            <v>0</v>
          </cell>
          <cell r="J2067">
            <v>0</v>
          </cell>
          <cell r="K2067">
            <v>0.6</v>
          </cell>
          <cell r="L2067">
            <v>0.6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0</v>
          </cell>
          <cell r="AE2067">
            <v>0</v>
          </cell>
          <cell r="AF2067">
            <v>0</v>
          </cell>
          <cell r="AG2067">
            <v>0</v>
          </cell>
          <cell r="AH2067">
            <v>0</v>
          </cell>
          <cell r="AI2067">
            <v>0</v>
          </cell>
        </row>
        <row r="2068">
          <cell r="C2068" t="str">
            <v>1.435</v>
          </cell>
          <cell r="D2068" t="str">
            <v>Оснащение ИТСО ГРС Чемодановка Пензенского ЛПУМГ</v>
          </cell>
          <cell r="E2068" t="str">
            <v>051-1005775</v>
          </cell>
          <cell r="F2068" t="str">
            <v/>
          </cell>
          <cell r="G2068" t="str">
            <v/>
          </cell>
          <cell r="H2068" t="str">
            <v>Прочие</v>
          </cell>
          <cell r="I2068">
            <v>0</v>
          </cell>
          <cell r="J2068">
            <v>0</v>
          </cell>
          <cell r="K2068">
            <v>1.77</v>
          </cell>
          <cell r="L2068">
            <v>1.77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0</v>
          </cell>
          <cell r="AD2068">
            <v>0</v>
          </cell>
          <cell r="AE2068">
            <v>0</v>
          </cell>
          <cell r="AF2068">
            <v>0</v>
          </cell>
          <cell r="AG2068">
            <v>0</v>
          </cell>
          <cell r="AH2068">
            <v>0</v>
          </cell>
          <cell r="AI2068">
            <v>0</v>
          </cell>
        </row>
        <row r="2069">
          <cell r="C2069" t="str">
            <v>1.435.1</v>
          </cell>
          <cell r="D2069" t="str">
            <v>Прочие, всего</v>
          </cell>
          <cell r="E2069" t="str">
            <v>051-1005775</v>
          </cell>
          <cell r="F2069" t="str">
            <v/>
          </cell>
          <cell r="G2069" t="str">
            <v/>
          </cell>
          <cell r="H2069" t="str">
            <v/>
          </cell>
          <cell r="I2069">
            <v>0</v>
          </cell>
          <cell r="J2069">
            <v>0</v>
          </cell>
          <cell r="K2069">
            <v>1.77</v>
          </cell>
          <cell r="L2069">
            <v>1.77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B2069">
            <v>0</v>
          </cell>
          <cell r="AC2069">
            <v>0</v>
          </cell>
          <cell r="AD2069">
            <v>0</v>
          </cell>
          <cell r="AE2069">
            <v>0</v>
          </cell>
          <cell r="AF2069">
            <v>0</v>
          </cell>
          <cell r="AG2069">
            <v>0</v>
          </cell>
          <cell r="AH2069">
            <v>0</v>
          </cell>
          <cell r="AI2069">
            <v>0</v>
          </cell>
        </row>
        <row r="2070">
          <cell r="C2070" t="str">
            <v>1.435.2</v>
          </cell>
          <cell r="D2070" t="str">
            <v>Проектные работы ПД/ПД, РД</v>
          </cell>
          <cell r="E2070" t="str">
            <v>051-1005775</v>
          </cell>
          <cell r="F2070" t="str">
            <v/>
          </cell>
          <cell r="G2070" t="str">
            <v/>
          </cell>
          <cell r="H2070" t="str">
            <v/>
          </cell>
          <cell r="I2070">
            <v>0</v>
          </cell>
          <cell r="J2070">
            <v>0</v>
          </cell>
          <cell r="K2070">
            <v>1.71</v>
          </cell>
          <cell r="L2070">
            <v>1.71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B2070">
            <v>0</v>
          </cell>
          <cell r="AC2070">
            <v>0</v>
          </cell>
          <cell r="AD2070">
            <v>0</v>
          </cell>
          <cell r="AE2070">
            <v>0</v>
          </cell>
          <cell r="AF2070">
            <v>0</v>
          </cell>
          <cell r="AG2070">
            <v>0</v>
          </cell>
          <cell r="AH2070">
            <v>0</v>
          </cell>
          <cell r="AI2070">
            <v>0</v>
          </cell>
        </row>
        <row r="2071">
          <cell r="C2071" t="str">
            <v>1.435.3</v>
          </cell>
          <cell r="D2071" t="str">
            <v>Услуги Заказчика</v>
          </cell>
          <cell r="E2071" t="str">
            <v>051-1005775</v>
          </cell>
          <cell r="F2071" t="str">
            <v/>
          </cell>
          <cell r="G2071" t="str">
            <v/>
          </cell>
          <cell r="H2071" t="str">
            <v/>
          </cell>
          <cell r="I2071">
            <v>0</v>
          </cell>
          <cell r="J2071">
            <v>0</v>
          </cell>
          <cell r="K2071">
            <v>0.06</v>
          </cell>
          <cell r="L2071">
            <v>0.06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0</v>
          </cell>
          <cell r="AD2071">
            <v>0</v>
          </cell>
          <cell r="AE2071">
            <v>0</v>
          </cell>
          <cell r="AF2071">
            <v>0</v>
          </cell>
          <cell r="AG2071">
            <v>0</v>
          </cell>
          <cell r="AH2071">
            <v>0</v>
          </cell>
          <cell r="AI2071">
            <v>0</v>
          </cell>
        </row>
        <row r="2072">
          <cell r="C2072" t="str">
            <v>1.436</v>
          </cell>
          <cell r="D2072" t="str">
            <v>Оснащение ИТСО ГРС-5 г. Омск Омского ЛПУМГ</v>
          </cell>
          <cell r="E2072" t="str">
            <v>051-1005776</v>
          </cell>
          <cell r="F2072" t="str">
            <v/>
          </cell>
          <cell r="G2072" t="str">
            <v/>
          </cell>
          <cell r="H2072" t="str">
            <v>Прочие</v>
          </cell>
          <cell r="I2072">
            <v>0</v>
          </cell>
          <cell r="J2072">
            <v>0</v>
          </cell>
          <cell r="K2072">
            <v>2.7</v>
          </cell>
          <cell r="L2072">
            <v>2.7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0</v>
          </cell>
          <cell r="AD2072">
            <v>0</v>
          </cell>
          <cell r="AE2072">
            <v>0</v>
          </cell>
          <cell r="AF2072">
            <v>0</v>
          </cell>
          <cell r="AG2072">
            <v>0</v>
          </cell>
          <cell r="AH2072">
            <v>0</v>
          </cell>
          <cell r="AI2072">
            <v>0</v>
          </cell>
        </row>
        <row r="2073">
          <cell r="C2073" t="str">
            <v>1.436.1</v>
          </cell>
          <cell r="D2073" t="str">
            <v>Прочие, всего</v>
          </cell>
          <cell r="E2073" t="str">
            <v>051-1005776</v>
          </cell>
          <cell r="F2073" t="str">
            <v/>
          </cell>
          <cell r="G2073" t="str">
            <v/>
          </cell>
          <cell r="H2073" t="str">
            <v/>
          </cell>
          <cell r="I2073">
            <v>0</v>
          </cell>
          <cell r="J2073">
            <v>0</v>
          </cell>
          <cell r="K2073">
            <v>2.7</v>
          </cell>
          <cell r="L2073">
            <v>2.7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  <cell r="AE2073">
            <v>0</v>
          </cell>
          <cell r="AF2073">
            <v>0</v>
          </cell>
          <cell r="AG2073">
            <v>0</v>
          </cell>
          <cell r="AH2073">
            <v>0</v>
          </cell>
          <cell r="AI2073">
            <v>0</v>
          </cell>
        </row>
        <row r="2074">
          <cell r="C2074" t="str">
            <v>1.436.2</v>
          </cell>
          <cell r="D2074" t="str">
            <v>Проектные работы ПД/ПД, РД</v>
          </cell>
          <cell r="E2074" t="str">
            <v>051-1005776</v>
          </cell>
          <cell r="F2074" t="str">
            <v/>
          </cell>
          <cell r="G2074" t="str">
            <v/>
          </cell>
          <cell r="H2074" t="str">
            <v/>
          </cell>
          <cell r="I2074">
            <v>0</v>
          </cell>
          <cell r="J2074">
            <v>0</v>
          </cell>
          <cell r="K2074">
            <v>2.6</v>
          </cell>
          <cell r="L2074">
            <v>2.6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0</v>
          </cell>
          <cell r="AD2074">
            <v>0</v>
          </cell>
          <cell r="AE2074">
            <v>0</v>
          </cell>
          <cell r="AF2074">
            <v>0</v>
          </cell>
          <cell r="AG2074">
            <v>0</v>
          </cell>
          <cell r="AH2074">
            <v>0</v>
          </cell>
          <cell r="AI2074">
            <v>0</v>
          </cell>
        </row>
        <row r="2075">
          <cell r="C2075" t="str">
            <v>1.436.3</v>
          </cell>
          <cell r="D2075" t="str">
            <v>Услуги Заказчика</v>
          </cell>
          <cell r="E2075" t="str">
            <v>051-1005776</v>
          </cell>
          <cell r="F2075" t="str">
            <v/>
          </cell>
          <cell r="G2075" t="str">
            <v/>
          </cell>
          <cell r="H2075" t="str">
            <v/>
          </cell>
          <cell r="I2075">
            <v>0</v>
          </cell>
          <cell r="J2075">
            <v>0</v>
          </cell>
          <cell r="K2075">
            <v>0.1</v>
          </cell>
          <cell r="L2075">
            <v>0.1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0</v>
          </cell>
          <cell r="AD2075">
            <v>0</v>
          </cell>
          <cell r="AE2075">
            <v>0</v>
          </cell>
          <cell r="AF2075">
            <v>0</v>
          </cell>
          <cell r="AG2075">
            <v>0</v>
          </cell>
          <cell r="AH2075">
            <v>0</v>
          </cell>
          <cell r="AI2075">
            <v>0</v>
          </cell>
        </row>
        <row r="2076">
          <cell r="C2076" t="str">
            <v>1.437</v>
          </cell>
          <cell r="D2076" t="str">
            <v>Оснащение ИТСО ГРС-1 г. Тамбов Кирсановского ЛПУМГ</v>
          </cell>
          <cell r="E2076" t="str">
            <v>051-1005777</v>
          </cell>
          <cell r="F2076" t="str">
            <v/>
          </cell>
          <cell r="G2076" t="str">
            <v/>
          </cell>
          <cell r="H2076" t="str">
            <v>Прочие</v>
          </cell>
          <cell r="I2076">
            <v>0</v>
          </cell>
          <cell r="J2076">
            <v>0</v>
          </cell>
          <cell r="K2076">
            <v>4.12</v>
          </cell>
          <cell r="L2076">
            <v>4.12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B2076">
            <v>0</v>
          </cell>
          <cell r="AC2076">
            <v>0</v>
          </cell>
          <cell r="AD2076">
            <v>0</v>
          </cell>
          <cell r="AE2076">
            <v>0</v>
          </cell>
          <cell r="AF2076">
            <v>0</v>
          </cell>
          <cell r="AG2076">
            <v>0</v>
          </cell>
          <cell r="AH2076">
            <v>0</v>
          </cell>
          <cell r="AI2076">
            <v>0</v>
          </cell>
        </row>
        <row r="2077">
          <cell r="C2077" t="str">
            <v>1.437.1</v>
          </cell>
          <cell r="D2077" t="str">
            <v>Прочие, всего</v>
          </cell>
          <cell r="E2077" t="str">
            <v>051-1005777</v>
          </cell>
          <cell r="F2077" t="str">
            <v/>
          </cell>
          <cell r="G2077" t="str">
            <v/>
          </cell>
          <cell r="H2077" t="str">
            <v/>
          </cell>
          <cell r="I2077">
            <v>0</v>
          </cell>
          <cell r="J2077">
            <v>0</v>
          </cell>
          <cell r="K2077">
            <v>4.12</v>
          </cell>
          <cell r="L2077">
            <v>4.12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B2077">
            <v>0</v>
          </cell>
          <cell r="AC2077">
            <v>0</v>
          </cell>
          <cell r="AD2077">
            <v>0</v>
          </cell>
          <cell r="AE2077">
            <v>0</v>
          </cell>
          <cell r="AF2077">
            <v>0</v>
          </cell>
          <cell r="AG2077">
            <v>0</v>
          </cell>
          <cell r="AH2077">
            <v>0</v>
          </cell>
          <cell r="AI2077">
            <v>0</v>
          </cell>
        </row>
        <row r="2078">
          <cell r="C2078" t="str">
            <v>1.437.2</v>
          </cell>
          <cell r="D2078" t="str">
            <v>Проектные работы ПД/ПД, РД</v>
          </cell>
          <cell r="E2078" t="str">
            <v>051-1005777</v>
          </cell>
          <cell r="F2078" t="str">
            <v/>
          </cell>
          <cell r="G2078" t="str">
            <v/>
          </cell>
          <cell r="H2078" t="str">
            <v/>
          </cell>
          <cell r="I2078">
            <v>0</v>
          </cell>
          <cell r="J2078">
            <v>0</v>
          </cell>
          <cell r="K2078">
            <v>3.97</v>
          </cell>
          <cell r="L2078">
            <v>3.97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0</v>
          </cell>
          <cell r="AD2078">
            <v>0</v>
          </cell>
          <cell r="AE2078">
            <v>0</v>
          </cell>
          <cell r="AF2078">
            <v>0</v>
          </cell>
          <cell r="AG2078">
            <v>0</v>
          </cell>
          <cell r="AH2078">
            <v>0</v>
          </cell>
          <cell r="AI2078">
            <v>0</v>
          </cell>
        </row>
        <row r="2079">
          <cell r="C2079" t="str">
            <v>1.437.3</v>
          </cell>
          <cell r="D2079" t="str">
            <v>Услуги Заказчика</v>
          </cell>
          <cell r="E2079" t="str">
            <v>051-1005777</v>
          </cell>
          <cell r="F2079" t="str">
            <v/>
          </cell>
          <cell r="G2079" t="str">
            <v/>
          </cell>
          <cell r="H2079" t="str">
            <v/>
          </cell>
          <cell r="I2079">
            <v>0</v>
          </cell>
          <cell r="J2079">
            <v>0</v>
          </cell>
          <cell r="K2079">
            <v>0.15</v>
          </cell>
          <cell r="L2079">
            <v>0.15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  <cell r="AE2079">
            <v>0</v>
          </cell>
          <cell r="AF2079">
            <v>0</v>
          </cell>
          <cell r="AG2079">
            <v>0</v>
          </cell>
          <cell r="AH2079">
            <v>0</v>
          </cell>
          <cell r="AI2079">
            <v>0</v>
          </cell>
        </row>
        <row r="2080">
          <cell r="C2080" t="str">
            <v>1.438</v>
          </cell>
          <cell r="D2080" t="str">
            <v>Оснащение ИТСО КС Аркаулово Аркауловского ЛПУМГ</v>
          </cell>
          <cell r="E2080" t="str">
            <v>051-1005778</v>
          </cell>
          <cell r="F2080" t="str">
            <v/>
          </cell>
          <cell r="G2080" t="str">
            <v/>
          </cell>
          <cell r="H2080" t="str">
            <v>Прочие</v>
          </cell>
          <cell r="I2080">
            <v>0</v>
          </cell>
          <cell r="J2080">
            <v>0</v>
          </cell>
          <cell r="K2080">
            <v>7.18</v>
          </cell>
          <cell r="L2080">
            <v>7.18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0</v>
          </cell>
          <cell r="AC2080">
            <v>0</v>
          </cell>
          <cell r="AD2080">
            <v>0</v>
          </cell>
          <cell r="AE2080">
            <v>0</v>
          </cell>
          <cell r="AF2080">
            <v>0</v>
          </cell>
          <cell r="AG2080">
            <v>0</v>
          </cell>
          <cell r="AH2080">
            <v>0</v>
          </cell>
          <cell r="AI2080">
            <v>0</v>
          </cell>
        </row>
        <row r="2081">
          <cell r="C2081" t="str">
            <v>1.438.1</v>
          </cell>
          <cell r="D2081" t="str">
            <v>Прочие, всего</v>
          </cell>
          <cell r="E2081" t="str">
            <v>051-1005778</v>
          </cell>
          <cell r="F2081" t="str">
            <v/>
          </cell>
          <cell r="G2081" t="str">
            <v/>
          </cell>
          <cell r="H2081" t="str">
            <v/>
          </cell>
          <cell r="I2081">
            <v>0</v>
          </cell>
          <cell r="J2081">
            <v>0</v>
          </cell>
          <cell r="K2081">
            <v>7.18</v>
          </cell>
          <cell r="L2081">
            <v>7.18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0</v>
          </cell>
          <cell r="AD2081">
            <v>0</v>
          </cell>
          <cell r="AE2081">
            <v>0</v>
          </cell>
          <cell r="AF2081">
            <v>0</v>
          </cell>
          <cell r="AG2081">
            <v>0</v>
          </cell>
          <cell r="AH2081">
            <v>0</v>
          </cell>
          <cell r="AI2081">
            <v>0</v>
          </cell>
        </row>
        <row r="2082">
          <cell r="C2082" t="str">
            <v>1.438.2</v>
          </cell>
          <cell r="D2082" t="str">
            <v>Проектные работы ПД/ПД, РД</v>
          </cell>
          <cell r="E2082" t="str">
            <v>051-1005778</v>
          </cell>
          <cell r="F2082" t="str">
            <v/>
          </cell>
          <cell r="G2082" t="str">
            <v/>
          </cell>
          <cell r="H2082" t="str">
            <v/>
          </cell>
          <cell r="I2082">
            <v>0</v>
          </cell>
          <cell r="J2082">
            <v>0</v>
          </cell>
          <cell r="K2082">
            <v>6.92</v>
          </cell>
          <cell r="L2082">
            <v>6.92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0</v>
          </cell>
          <cell r="AD2082">
            <v>0</v>
          </cell>
          <cell r="AE2082">
            <v>0</v>
          </cell>
          <cell r="AF2082">
            <v>0</v>
          </cell>
          <cell r="AG2082">
            <v>0</v>
          </cell>
          <cell r="AH2082">
            <v>0</v>
          </cell>
          <cell r="AI2082">
            <v>0</v>
          </cell>
        </row>
        <row r="2083">
          <cell r="C2083" t="str">
            <v>1.438.3</v>
          </cell>
          <cell r="D2083" t="str">
            <v>Услуги Заказчика</v>
          </cell>
          <cell r="E2083" t="str">
            <v>051-1005778</v>
          </cell>
          <cell r="F2083" t="str">
            <v/>
          </cell>
          <cell r="G2083" t="str">
            <v/>
          </cell>
          <cell r="H2083" t="str">
            <v/>
          </cell>
          <cell r="I2083">
            <v>0</v>
          </cell>
          <cell r="J2083">
            <v>0</v>
          </cell>
          <cell r="K2083">
            <v>0.26</v>
          </cell>
          <cell r="L2083">
            <v>0.26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0</v>
          </cell>
          <cell r="AD2083">
            <v>0</v>
          </cell>
          <cell r="AE2083">
            <v>0</v>
          </cell>
          <cell r="AF2083">
            <v>0</v>
          </cell>
          <cell r="AG2083">
            <v>0</v>
          </cell>
          <cell r="AH2083">
            <v>0</v>
          </cell>
          <cell r="AI2083">
            <v>0</v>
          </cell>
        </row>
        <row r="2084">
          <cell r="C2084" t="str">
            <v>1.439</v>
          </cell>
          <cell r="D2084" t="str">
            <v>Оснащение ИТСО ГРС Эжва Микуньского ЛПУМГ</v>
          </cell>
          <cell r="E2084" t="str">
            <v>051-1005779</v>
          </cell>
          <cell r="F2084" t="str">
            <v/>
          </cell>
          <cell r="G2084" t="str">
            <v/>
          </cell>
          <cell r="H2084" t="str">
            <v>Прочие</v>
          </cell>
          <cell r="I2084">
            <v>0</v>
          </cell>
          <cell r="J2084">
            <v>0</v>
          </cell>
          <cell r="K2084">
            <v>3.96</v>
          </cell>
          <cell r="L2084">
            <v>3.96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0</v>
          </cell>
          <cell r="AC2084">
            <v>0</v>
          </cell>
          <cell r="AD2084">
            <v>0</v>
          </cell>
          <cell r="AE2084">
            <v>0</v>
          </cell>
          <cell r="AF2084">
            <v>0</v>
          </cell>
          <cell r="AG2084">
            <v>0</v>
          </cell>
          <cell r="AH2084">
            <v>0</v>
          </cell>
          <cell r="AI2084">
            <v>0</v>
          </cell>
        </row>
        <row r="2085">
          <cell r="C2085" t="str">
            <v>1.439.1</v>
          </cell>
          <cell r="D2085" t="str">
            <v>Прочие, всего</v>
          </cell>
          <cell r="E2085" t="str">
            <v>051-1005779</v>
          </cell>
          <cell r="F2085" t="str">
            <v/>
          </cell>
          <cell r="G2085" t="str">
            <v/>
          </cell>
          <cell r="H2085" t="str">
            <v/>
          </cell>
          <cell r="I2085">
            <v>0</v>
          </cell>
          <cell r="J2085">
            <v>0</v>
          </cell>
          <cell r="K2085">
            <v>3.96</v>
          </cell>
          <cell r="L2085">
            <v>3.96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B2085">
            <v>0</v>
          </cell>
          <cell r="AC2085">
            <v>0</v>
          </cell>
          <cell r="AD2085">
            <v>0</v>
          </cell>
          <cell r="AE2085">
            <v>0</v>
          </cell>
          <cell r="AF2085">
            <v>0</v>
          </cell>
          <cell r="AG2085">
            <v>0</v>
          </cell>
          <cell r="AH2085">
            <v>0</v>
          </cell>
          <cell r="AI2085">
            <v>0</v>
          </cell>
        </row>
        <row r="2086">
          <cell r="C2086" t="str">
            <v>1.439.2</v>
          </cell>
          <cell r="D2086" t="str">
            <v>Проектные работы ПД/ПД, РД</v>
          </cell>
          <cell r="E2086" t="str">
            <v>051-1005779</v>
          </cell>
          <cell r="F2086" t="str">
            <v/>
          </cell>
          <cell r="G2086" t="str">
            <v/>
          </cell>
          <cell r="H2086" t="str">
            <v/>
          </cell>
          <cell r="I2086">
            <v>0</v>
          </cell>
          <cell r="J2086">
            <v>0</v>
          </cell>
          <cell r="K2086">
            <v>3.82</v>
          </cell>
          <cell r="L2086">
            <v>3.82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B2086">
            <v>0</v>
          </cell>
          <cell r="AC2086">
            <v>0</v>
          </cell>
          <cell r="AD2086">
            <v>0</v>
          </cell>
          <cell r="AE2086">
            <v>0</v>
          </cell>
          <cell r="AF2086">
            <v>0</v>
          </cell>
          <cell r="AG2086">
            <v>0</v>
          </cell>
          <cell r="AH2086">
            <v>0</v>
          </cell>
          <cell r="AI2086">
            <v>0</v>
          </cell>
        </row>
        <row r="2087">
          <cell r="C2087" t="str">
            <v>1.439.3</v>
          </cell>
          <cell r="D2087" t="str">
            <v>Услуги Заказчика</v>
          </cell>
          <cell r="E2087" t="str">
            <v>051-1005779</v>
          </cell>
          <cell r="F2087" t="str">
            <v/>
          </cell>
          <cell r="G2087" t="str">
            <v/>
          </cell>
          <cell r="H2087" t="str">
            <v/>
          </cell>
          <cell r="I2087">
            <v>0</v>
          </cell>
          <cell r="J2087">
            <v>0</v>
          </cell>
          <cell r="K2087">
            <v>0.14000000000000001</v>
          </cell>
          <cell r="L2087">
            <v>0.14000000000000001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0</v>
          </cell>
          <cell r="AD2087">
            <v>0</v>
          </cell>
          <cell r="AE2087">
            <v>0</v>
          </cell>
          <cell r="AF2087">
            <v>0</v>
          </cell>
          <cell r="AG2087">
            <v>0</v>
          </cell>
          <cell r="AH2087">
            <v>0</v>
          </cell>
          <cell r="AI2087">
            <v>0</v>
          </cell>
        </row>
        <row r="2088">
          <cell r="C2088" t="str">
            <v>1.440</v>
          </cell>
          <cell r="D2088" t="str">
            <v>Оснащение ИТСО ГРС № 4а г. Краснодар Краснодарского ЛПУМГ</v>
          </cell>
          <cell r="E2088" t="str">
            <v>051-1005780</v>
          </cell>
          <cell r="F2088" t="str">
            <v/>
          </cell>
          <cell r="G2088" t="str">
            <v/>
          </cell>
          <cell r="H2088" t="str">
            <v>Прочие</v>
          </cell>
          <cell r="I2088">
            <v>0</v>
          </cell>
          <cell r="J2088">
            <v>0</v>
          </cell>
          <cell r="K2088">
            <v>4.58</v>
          </cell>
          <cell r="L2088">
            <v>4.58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0</v>
          </cell>
          <cell r="AC2088">
            <v>0</v>
          </cell>
          <cell r="AD2088">
            <v>0</v>
          </cell>
          <cell r="AE2088">
            <v>0</v>
          </cell>
          <cell r="AF2088">
            <v>0</v>
          </cell>
          <cell r="AG2088">
            <v>0</v>
          </cell>
          <cell r="AH2088">
            <v>0</v>
          </cell>
          <cell r="AI2088">
            <v>0</v>
          </cell>
        </row>
        <row r="2089">
          <cell r="C2089" t="str">
            <v>1.440.1</v>
          </cell>
          <cell r="D2089" t="str">
            <v>Прочие, всего</v>
          </cell>
          <cell r="E2089" t="str">
            <v>051-1005780</v>
          </cell>
          <cell r="F2089" t="str">
            <v/>
          </cell>
          <cell r="G2089" t="str">
            <v/>
          </cell>
          <cell r="H2089" t="str">
            <v/>
          </cell>
          <cell r="I2089">
            <v>0</v>
          </cell>
          <cell r="J2089">
            <v>0</v>
          </cell>
          <cell r="K2089">
            <v>4.58</v>
          </cell>
          <cell r="L2089">
            <v>4.58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0</v>
          </cell>
          <cell r="AC2089">
            <v>0</v>
          </cell>
          <cell r="AD2089">
            <v>0</v>
          </cell>
          <cell r="AE2089">
            <v>0</v>
          </cell>
          <cell r="AF2089">
            <v>0</v>
          </cell>
          <cell r="AG2089">
            <v>0</v>
          </cell>
          <cell r="AH2089">
            <v>0</v>
          </cell>
          <cell r="AI2089">
            <v>0</v>
          </cell>
        </row>
        <row r="2090">
          <cell r="C2090" t="str">
            <v>1.440.2</v>
          </cell>
          <cell r="D2090" t="str">
            <v>Проектные работы ПД/ПД, РД</v>
          </cell>
          <cell r="E2090" t="str">
            <v>051-1005780</v>
          </cell>
          <cell r="F2090" t="str">
            <v/>
          </cell>
          <cell r="G2090" t="str">
            <v/>
          </cell>
          <cell r="H2090" t="str">
            <v/>
          </cell>
          <cell r="I2090">
            <v>0</v>
          </cell>
          <cell r="J2090">
            <v>0</v>
          </cell>
          <cell r="K2090">
            <v>4.41</v>
          </cell>
          <cell r="L2090">
            <v>4.41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B2090">
            <v>0</v>
          </cell>
          <cell r="AC2090">
            <v>0</v>
          </cell>
          <cell r="AD2090">
            <v>0</v>
          </cell>
          <cell r="AE2090">
            <v>0</v>
          </cell>
          <cell r="AF2090">
            <v>0</v>
          </cell>
          <cell r="AG2090">
            <v>0</v>
          </cell>
          <cell r="AH2090">
            <v>0</v>
          </cell>
          <cell r="AI2090">
            <v>0</v>
          </cell>
        </row>
        <row r="2091">
          <cell r="C2091" t="str">
            <v>1.440.3</v>
          </cell>
          <cell r="D2091" t="str">
            <v>Услуги Заказчика</v>
          </cell>
          <cell r="E2091" t="str">
            <v>051-1005780</v>
          </cell>
          <cell r="F2091" t="str">
            <v/>
          </cell>
          <cell r="G2091" t="str">
            <v/>
          </cell>
          <cell r="H2091" t="str">
            <v/>
          </cell>
          <cell r="I2091">
            <v>0</v>
          </cell>
          <cell r="J2091">
            <v>0</v>
          </cell>
          <cell r="K2091">
            <v>0.17</v>
          </cell>
          <cell r="L2091">
            <v>0.17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0</v>
          </cell>
          <cell r="AD2091">
            <v>0</v>
          </cell>
          <cell r="AE2091">
            <v>0</v>
          </cell>
          <cell r="AF2091">
            <v>0</v>
          </cell>
          <cell r="AG2091">
            <v>0</v>
          </cell>
          <cell r="AH2091">
            <v>0</v>
          </cell>
          <cell r="AI2091">
            <v>0</v>
          </cell>
        </row>
        <row r="2092">
          <cell r="C2092" t="str">
            <v>1.441</v>
          </cell>
          <cell r="D2092" t="str">
            <v>Оснащение ИТСО КС Кубанская Березанского ЛПУМГ</v>
          </cell>
          <cell r="E2092" t="str">
            <v>051-1005781</v>
          </cell>
          <cell r="F2092" t="str">
            <v/>
          </cell>
          <cell r="G2092" t="str">
            <v/>
          </cell>
          <cell r="H2092" t="str">
            <v>Прочие</v>
          </cell>
          <cell r="I2092">
            <v>0</v>
          </cell>
          <cell r="J2092">
            <v>0</v>
          </cell>
          <cell r="K2092">
            <v>5.26</v>
          </cell>
          <cell r="L2092">
            <v>5.26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  <cell r="AE2092">
            <v>0</v>
          </cell>
          <cell r="AF2092">
            <v>0</v>
          </cell>
          <cell r="AG2092">
            <v>0</v>
          </cell>
          <cell r="AH2092">
            <v>0</v>
          </cell>
          <cell r="AI2092">
            <v>0</v>
          </cell>
        </row>
        <row r="2093">
          <cell r="C2093" t="str">
            <v>1.441.1</v>
          </cell>
          <cell r="D2093" t="str">
            <v>Прочие, всего</v>
          </cell>
          <cell r="E2093" t="str">
            <v>051-1005781</v>
          </cell>
          <cell r="F2093" t="str">
            <v/>
          </cell>
          <cell r="G2093" t="str">
            <v/>
          </cell>
          <cell r="H2093" t="str">
            <v/>
          </cell>
          <cell r="I2093">
            <v>0</v>
          </cell>
          <cell r="J2093">
            <v>0</v>
          </cell>
          <cell r="K2093">
            <v>5.26</v>
          </cell>
          <cell r="L2093">
            <v>5.26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B2093">
            <v>0</v>
          </cell>
          <cell r="AC2093">
            <v>0</v>
          </cell>
          <cell r="AD2093">
            <v>0</v>
          </cell>
          <cell r="AE2093">
            <v>0</v>
          </cell>
          <cell r="AF2093">
            <v>0</v>
          </cell>
          <cell r="AG2093">
            <v>0</v>
          </cell>
          <cell r="AH2093">
            <v>0</v>
          </cell>
          <cell r="AI2093">
            <v>0</v>
          </cell>
        </row>
        <row r="2094">
          <cell r="C2094" t="str">
            <v>1.441.2</v>
          </cell>
          <cell r="D2094" t="str">
            <v>Проектные работы ПД/ПД, РД</v>
          </cell>
          <cell r="E2094" t="str">
            <v>051-1005781</v>
          </cell>
          <cell r="F2094" t="str">
            <v/>
          </cell>
          <cell r="G2094" t="str">
            <v/>
          </cell>
          <cell r="H2094" t="str">
            <v/>
          </cell>
          <cell r="I2094">
            <v>0</v>
          </cell>
          <cell r="J2094">
            <v>0</v>
          </cell>
          <cell r="K2094">
            <v>5.07</v>
          </cell>
          <cell r="L2094">
            <v>5.07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0</v>
          </cell>
          <cell r="AD2094">
            <v>0</v>
          </cell>
          <cell r="AE2094">
            <v>0</v>
          </cell>
          <cell r="AF2094">
            <v>0</v>
          </cell>
          <cell r="AG2094">
            <v>0</v>
          </cell>
          <cell r="AH2094">
            <v>0</v>
          </cell>
          <cell r="AI2094">
            <v>0</v>
          </cell>
        </row>
        <row r="2095">
          <cell r="C2095" t="str">
            <v>1.441.3</v>
          </cell>
          <cell r="D2095" t="str">
            <v>Услуги Заказчика</v>
          </cell>
          <cell r="E2095" t="str">
            <v>051-1005781</v>
          </cell>
          <cell r="F2095" t="str">
            <v/>
          </cell>
          <cell r="G2095" t="str">
            <v/>
          </cell>
          <cell r="H2095" t="str">
            <v/>
          </cell>
          <cell r="I2095">
            <v>0</v>
          </cell>
          <cell r="J2095">
            <v>0</v>
          </cell>
          <cell r="K2095">
            <v>0.19</v>
          </cell>
          <cell r="L2095">
            <v>0.19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  <cell r="AE2095">
            <v>0</v>
          </cell>
          <cell r="AF2095">
            <v>0</v>
          </cell>
          <cell r="AG2095">
            <v>0</v>
          </cell>
          <cell r="AH2095">
            <v>0</v>
          </cell>
          <cell r="AI2095">
            <v>0</v>
          </cell>
        </row>
        <row r="2096">
          <cell r="C2096" t="str">
            <v>1.442</v>
          </cell>
          <cell r="D2096" t="str">
            <v>Оснащение ИТСО КС Петровск Петровского ЛПУМГ</v>
          </cell>
          <cell r="E2096" t="str">
            <v>051-1005782</v>
          </cell>
          <cell r="F2096" t="str">
            <v/>
          </cell>
          <cell r="G2096" t="str">
            <v/>
          </cell>
          <cell r="H2096" t="str">
            <v>Прочие</v>
          </cell>
          <cell r="I2096">
            <v>0</v>
          </cell>
          <cell r="J2096">
            <v>0</v>
          </cell>
          <cell r="K2096">
            <v>15.57</v>
          </cell>
          <cell r="L2096">
            <v>15.57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0</v>
          </cell>
          <cell r="AD2096">
            <v>0</v>
          </cell>
          <cell r="AE2096">
            <v>0</v>
          </cell>
          <cell r="AF2096">
            <v>0</v>
          </cell>
          <cell r="AG2096">
            <v>0</v>
          </cell>
          <cell r="AH2096">
            <v>0</v>
          </cell>
          <cell r="AI2096">
            <v>0</v>
          </cell>
        </row>
        <row r="2097">
          <cell r="C2097" t="str">
            <v>1.442.1</v>
          </cell>
          <cell r="D2097" t="str">
            <v>Прочие, всего</v>
          </cell>
          <cell r="E2097" t="str">
            <v>051-1005782</v>
          </cell>
          <cell r="F2097" t="str">
            <v/>
          </cell>
          <cell r="G2097" t="str">
            <v/>
          </cell>
          <cell r="H2097" t="str">
            <v/>
          </cell>
          <cell r="I2097">
            <v>0</v>
          </cell>
          <cell r="J2097">
            <v>0</v>
          </cell>
          <cell r="K2097">
            <v>15.57</v>
          </cell>
          <cell r="L2097">
            <v>15.57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0</v>
          </cell>
          <cell r="AD2097">
            <v>0</v>
          </cell>
          <cell r="AE2097">
            <v>0</v>
          </cell>
          <cell r="AF2097">
            <v>0</v>
          </cell>
          <cell r="AG2097">
            <v>0</v>
          </cell>
          <cell r="AH2097">
            <v>0</v>
          </cell>
          <cell r="AI2097">
            <v>0</v>
          </cell>
        </row>
        <row r="2098">
          <cell r="C2098" t="str">
            <v>1.442.2</v>
          </cell>
          <cell r="D2098" t="str">
            <v>Проектные работы ПД/ПД, РД</v>
          </cell>
          <cell r="E2098" t="str">
            <v>051-1005782</v>
          </cell>
          <cell r="F2098" t="str">
            <v/>
          </cell>
          <cell r="G2098" t="str">
            <v/>
          </cell>
          <cell r="H2098" t="str">
            <v/>
          </cell>
          <cell r="I2098">
            <v>0</v>
          </cell>
          <cell r="J2098">
            <v>0</v>
          </cell>
          <cell r="K2098">
            <v>15</v>
          </cell>
          <cell r="L2098">
            <v>15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0</v>
          </cell>
          <cell r="AD2098">
            <v>0</v>
          </cell>
          <cell r="AE2098">
            <v>0</v>
          </cell>
          <cell r="AF2098">
            <v>0</v>
          </cell>
          <cell r="AG2098">
            <v>0</v>
          </cell>
          <cell r="AH2098">
            <v>0</v>
          </cell>
          <cell r="AI2098">
            <v>0</v>
          </cell>
        </row>
        <row r="2099">
          <cell r="C2099" t="str">
            <v>1.442.3</v>
          </cell>
          <cell r="D2099" t="str">
            <v>Услуги Заказчика</v>
          </cell>
          <cell r="E2099" t="str">
            <v>051-1005782</v>
          </cell>
          <cell r="F2099" t="str">
            <v/>
          </cell>
          <cell r="G2099" t="str">
            <v/>
          </cell>
          <cell r="H2099" t="str">
            <v/>
          </cell>
          <cell r="I2099">
            <v>0</v>
          </cell>
          <cell r="J2099">
            <v>0</v>
          </cell>
          <cell r="K2099">
            <v>0.56999999999999995</v>
          </cell>
          <cell r="L2099">
            <v>0.56999999999999995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0</v>
          </cell>
          <cell r="AD2099">
            <v>0</v>
          </cell>
          <cell r="AE2099">
            <v>0</v>
          </cell>
          <cell r="AF2099">
            <v>0</v>
          </cell>
          <cell r="AG2099">
            <v>0</v>
          </cell>
          <cell r="AH2099">
            <v>0</v>
          </cell>
          <cell r="AI2099">
            <v>0</v>
          </cell>
        </row>
        <row r="2100">
          <cell r="C2100" t="str">
            <v>1.443</v>
          </cell>
          <cell r="D2100" t="str">
            <v>Оснащение ИТСО КС Ургала Ургалинского ЛПУМГ</v>
          </cell>
          <cell r="E2100" t="str">
            <v>051-1005783</v>
          </cell>
          <cell r="F2100" t="str">
            <v/>
          </cell>
          <cell r="G2100" t="str">
            <v/>
          </cell>
          <cell r="H2100" t="str">
            <v>Прочие</v>
          </cell>
          <cell r="I2100">
            <v>0</v>
          </cell>
          <cell r="J2100">
            <v>0</v>
          </cell>
          <cell r="K2100">
            <v>9.17</v>
          </cell>
          <cell r="L2100">
            <v>9.17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B2100">
            <v>0</v>
          </cell>
          <cell r="AC2100">
            <v>0</v>
          </cell>
          <cell r="AD2100">
            <v>0</v>
          </cell>
          <cell r="AE2100">
            <v>0</v>
          </cell>
          <cell r="AF2100">
            <v>0</v>
          </cell>
          <cell r="AG2100">
            <v>0</v>
          </cell>
          <cell r="AH2100">
            <v>0</v>
          </cell>
          <cell r="AI2100">
            <v>0</v>
          </cell>
        </row>
        <row r="2101">
          <cell r="C2101" t="str">
            <v>1.443.1</v>
          </cell>
          <cell r="D2101" t="str">
            <v>Прочие, всего</v>
          </cell>
          <cell r="E2101" t="str">
            <v>051-1005783</v>
          </cell>
          <cell r="F2101" t="str">
            <v/>
          </cell>
          <cell r="G2101" t="str">
            <v/>
          </cell>
          <cell r="H2101" t="str">
            <v/>
          </cell>
          <cell r="I2101">
            <v>0</v>
          </cell>
          <cell r="J2101">
            <v>0</v>
          </cell>
          <cell r="K2101">
            <v>9.17</v>
          </cell>
          <cell r="L2101">
            <v>9.17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B2101">
            <v>0</v>
          </cell>
          <cell r="AC2101">
            <v>0</v>
          </cell>
          <cell r="AD2101">
            <v>0</v>
          </cell>
          <cell r="AE2101">
            <v>0</v>
          </cell>
          <cell r="AF2101">
            <v>0</v>
          </cell>
          <cell r="AG2101">
            <v>0</v>
          </cell>
          <cell r="AH2101">
            <v>0</v>
          </cell>
          <cell r="AI2101">
            <v>0</v>
          </cell>
        </row>
        <row r="2102">
          <cell r="C2102" t="str">
            <v>1.443.2</v>
          </cell>
          <cell r="D2102" t="str">
            <v>Проектные работы ПД/ПД, РД</v>
          </cell>
          <cell r="E2102" t="str">
            <v>051-1005783</v>
          </cell>
          <cell r="F2102" t="str">
            <v/>
          </cell>
          <cell r="G2102" t="str">
            <v/>
          </cell>
          <cell r="H2102" t="str">
            <v/>
          </cell>
          <cell r="I2102">
            <v>0</v>
          </cell>
          <cell r="J2102">
            <v>0</v>
          </cell>
          <cell r="K2102">
            <v>8.84</v>
          </cell>
          <cell r="L2102">
            <v>8.84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B2102">
            <v>0</v>
          </cell>
          <cell r="AC2102">
            <v>0</v>
          </cell>
          <cell r="AD2102">
            <v>0</v>
          </cell>
          <cell r="AE2102">
            <v>0</v>
          </cell>
          <cell r="AF2102">
            <v>0</v>
          </cell>
          <cell r="AG2102">
            <v>0</v>
          </cell>
          <cell r="AH2102">
            <v>0</v>
          </cell>
          <cell r="AI2102">
            <v>0</v>
          </cell>
        </row>
        <row r="2103">
          <cell r="C2103" t="str">
            <v>1.443.3</v>
          </cell>
          <cell r="D2103" t="str">
            <v>Услуги Заказчика</v>
          </cell>
          <cell r="E2103" t="str">
            <v>051-1005783</v>
          </cell>
          <cell r="F2103" t="str">
            <v/>
          </cell>
          <cell r="G2103" t="str">
            <v/>
          </cell>
          <cell r="H2103" t="str">
            <v/>
          </cell>
          <cell r="I2103">
            <v>0</v>
          </cell>
          <cell r="J2103">
            <v>0</v>
          </cell>
          <cell r="K2103">
            <v>0.33</v>
          </cell>
          <cell r="L2103">
            <v>0.33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0</v>
          </cell>
          <cell r="AD2103">
            <v>0</v>
          </cell>
          <cell r="AE2103">
            <v>0</v>
          </cell>
          <cell r="AF2103">
            <v>0</v>
          </cell>
          <cell r="AG2103">
            <v>0</v>
          </cell>
          <cell r="AH2103">
            <v>0</v>
          </cell>
          <cell r="AI2103">
            <v>0</v>
          </cell>
        </row>
        <row r="2104">
          <cell r="C2104" t="str">
            <v>1.444</v>
          </cell>
          <cell r="D2104" t="str">
            <v>Техническое перевооружение ГРС Михайловка-2</v>
          </cell>
          <cell r="E2104" t="str">
            <v>051-1005786</v>
          </cell>
          <cell r="F2104" t="str">
            <v/>
          </cell>
          <cell r="G2104" t="str">
            <v/>
          </cell>
          <cell r="H2104" t="str">
            <v>Транспорт газа</v>
          </cell>
          <cell r="I2104">
            <v>0</v>
          </cell>
          <cell r="J2104">
            <v>0</v>
          </cell>
          <cell r="K2104">
            <v>2.39</v>
          </cell>
          <cell r="L2104">
            <v>2.39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0.21</v>
          </cell>
          <cell r="Z2104">
            <v>2.6</v>
          </cell>
          <cell r="AA2104">
            <v>2.6</v>
          </cell>
          <cell r="AB2104">
            <v>0</v>
          </cell>
          <cell r="AC2104">
            <v>0</v>
          </cell>
          <cell r="AD2104">
            <v>0.21</v>
          </cell>
          <cell r="AE2104">
            <v>0.21</v>
          </cell>
          <cell r="AF2104">
            <v>0</v>
          </cell>
          <cell r="AG2104">
            <v>0</v>
          </cell>
          <cell r="AH2104">
            <v>0</v>
          </cell>
          <cell r="AI2104">
            <v>8.076923077</v>
          </cell>
        </row>
        <row r="2105">
          <cell r="C2105" t="str">
            <v>1.444.1</v>
          </cell>
          <cell r="D2105" t="str">
            <v>Прочие, всего</v>
          </cell>
          <cell r="E2105" t="str">
            <v>051-1005786</v>
          </cell>
          <cell r="F2105" t="str">
            <v/>
          </cell>
          <cell r="G2105" t="str">
            <v/>
          </cell>
          <cell r="H2105" t="str">
            <v/>
          </cell>
          <cell r="I2105">
            <v>0</v>
          </cell>
          <cell r="J2105">
            <v>0</v>
          </cell>
          <cell r="K2105">
            <v>2.39</v>
          </cell>
          <cell r="L2105">
            <v>2.39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0.21</v>
          </cell>
          <cell r="Z2105">
            <v>2.6</v>
          </cell>
          <cell r="AA2105">
            <v>2.6</v>
          </cell>
          <cell r="AB2105">
            <v>0</v>
          </cell>
          <cell r="AC2105">
            <v>0</v>
          </cell>
          <cell r="AD2105">
            <v>0.21</v>
          </cell>
          <cell r="AE2105">
            <v>0.21</v>
          </cell>
          <cell r="AF2105">
            <v>0</v>
          </cell>
          <cell r="AG2105">
            <v>0</v>
          </cell>
          <cell r="AH2105">
            <v>0</v>
          </cell>
          <cell r="AI2105">
            <v>8.076923077</v>
          </cell>
        </row>
        <row r="2106">
          <cell r="C2106" t="str">
            <v>1.444.2</v>
          </cell>
          <cell r="D2106" t="str">
            <v>Проектные работы ПД/ПД, РД</v>
          </cell>
          <cell r="E2106" t="str">
            <v>051-1005786</v>
          </cell>
          <cell r="F2106" t="str">
            <v/>
          </cell>
          <cell r="G2106" t="str">
            <v/>
          </cell>
          <cell r="H2106" t="str">
            <v/>
          </cell>
          <cell r="I2106">
            <v>0</v>
          </cell>
          <cell r="J2106">
            <v>0</v>
          </cell>
          <cell r="K2106">
            <v>2.2999999999999998</v>
          </cell>
          <cell r="L2106">
            <v>2.2999999999999998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0.2</v>
          </cell>
          <cell r="Z2106">
            <v>2.5</v>
          </cell>
          <cell r="AA2106">
            <v>2.5</v>
          </cell>
          <cell r="AB2106">
            <v>0</v>
          </cell>
          <cell r="AC2106">
            <v>0</v>
          </cell>
          <cell r="AD2106">
            <v>0.2</v>
          </cell>
          <cell r="AE2106">
            <v>0.2</v>
          </cell>
          <cell r="AF2106">
            <v>0</v>
          </cell>
          <cell r="AG2106">
            <v>0</v>
          </cell>
          <cell r="AH2106">
            <v>0</v>
          </cell>
          <cell r="AI2106">
            <v>8</v>
          </cell>
        </row>
        <row r="2107">
          <cell r="C2107" t="str">
            <v>1.444.3</v>
          </cell>
          <cell r="D2107" t="str">
            <v>Услуги Заказчика</v>
          </cell>
          <cell r="E2107" t="str">
            <v>051-1005786</v>
          </cell>
          <cell r="F2107" t="str">
            <v/>
          </cell>
          <cell r="G2107" t="str">
            <v/>
          </cell>
          <cell r="H2107" t="str">
            <v/>
          </cell>
          <cell r="I2107">
            <v>0</v>
          </cell>
          <cell r="J2107">
            <v>0</v>
          </cell>
          <cell r="K2107">
            <v>0.09</v>
          </cell>
          <cell r="L2107">
            <v>0.09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0.01</v>
          </cell>
          <cell r="Z2107">
            <v>0.1</v>
          </cell>
          <cell r="AA2107">
            <v>0.1</v>
          </cell>
          <cell r="AB2107">
            <v>0</v>
          </cell>
          <cell r="AC2107">
            <v>0</v>
          </cell>
          <cell r="AD2107">
            <v>0.01</v>
          </cell>
          <cell r="AE2107">
            <v>0.01</v>
          </cell>
          <cell r="AF2107">
            <v>0</v>
          </cell>
          <cell r="AG2107">
            <v>0</v>
          </cell>
          <cell r="AH2107">
            <v>0</v>
          </cell>
          <cell r="AI2107">
            <v>10</v>
          </cell>
        </row>
        <row r="2108">
          <cell r="C2108" t="str">
            <v>1.445</v>
          </cell>
          <cell r="D2108" t="str">
            <v>Техническое перевооружение ГРС Племхоз</v>
          </cell>
          <cell r="E2108" t="str">
            <v>051-1005787</v>
          </cell>
          <cell r="F2108" t="str">
            <v/>
          </cell>
          <cell r="G2108" t="str">
            <v/>
          </cell>
          <cell r="H2108" t="str">
            <v>Транспорт газа</v>
          </cell>
          <cell r="I2108">
            <v>0</v>
          </cell>
          <cell r="J2108">
            <v>0</v>
          </cell>
          <cell r="K2108">
            <v>2.39</v>
          </cell>
          <cell r="L2108">
            <v>2.39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0.21</v>
          </cell>
          <cell r="Z2108">
            <v>1.82</v>
          </cell>
          <cell r="AA2108">
            <v>1.82</v>
          </cell>
          <cell r="AB2108">
            <v>0</v>
          </cell>
          <cell r="AC2108">
            <v>0</v>
          </cell>
          <cell r="AD2108">
            <v>0.21</v>
          </cell>
          <cell r="AE2108">
            <v>0.21</v>
          </cell>
          <cell r="AF2108">
            <v>0</v>
          </cell>
          <cell r="AG2108">
            <v>0</v>
          </cell>
          <cell r="AH2108">
            <v>0</v>
          </cell>
          <cell r="AI2108">
            <v>11.538461538</v>
          </cell>
        </row>
        <row r="2109">
          <cell r="C2109" t="str">
            <v>1.445.1</v>
          </cell>
          <cell r="D2109" t="str">
            <v>Прочие, всего</v>
          </cell>
          <cell r="E2109" t="str">
            <v>051-1005787</v>
          </cell>
          <cell r="F2109" t="str">
            <v/>
          </cell>
          <cell r="G2109" t="str">
            <v/>
          </cell>
          <cell r="H2109" t="str">
            <v/>
          </cell>
          <cell r="I2109">
            <v>0</v>
          </cell>
          <cell r="J2109">
            <v>0</v>
          </cell>
          <cell r="K2109">
            <v>2.39</v>
          </cell>
          <cell r="L2109">
            <v>2.39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0.21</v>
          </cell>
          <cell r="Z2109">
            <v>1.82</v>
          </cell>
          <cell r="AA2109">
            <v>1.82</v>
          </cell>
          <cell r="AB2109">
            <v>0</v>
          </cell>
          <cell r="AC2109">
            <v>0</v>
          </cell>
          <cell r="AD2109">
            <v>0.21</v>
          </cell>
          <cell r="AE2109">
            <v>0.21</v>
          </cell>
          <cell r="AF2109">
            <v>0</v>
          </cell>
          <cell r="AG2109">
            <v>0</v>
          </cell>
          <cell r="AH2109">
            <v>0</v>
          </cell>
          <cell r="AI2109">
            <v>11.538461538</v>
          </cell>
        </row>
        <row r="2110">
          <cell r="C2110" t="str">
            <v>1.445.2</v>
          </cell>
          <cell r="D2110" t="str">
            <v>Проектные работы ПД/ПД, РД</v>
          </cell>
          <cell r="E2110" t="str">
            <v>051-1005787</v>
          </cell>
          <cell r="F2110" t="str">
            <v/>
          </cell>
          <cell r="G2110" t="str">
            <v/>
          </cell>
          <cell r="H2110" t="str">
            <v/>
          </cell>
          <cell r="I2110">
            <v>0</v>
          </cell>
          <cell r="J2110">
            <v>0</v>
          </cell>
          <cell r="K2110">
            <v>2.2999999999999998</v>
          </cell>
          <cell r="L2110">
            <v>2.2999999999999998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0.2</v>
          </cell>
          <cell r="Z2110">
            <v>1.75</v>
          </cell>
          <cell r="AA2110">
            <v>1.75</v>
          </cell>
          <cell r="AB2110">
            <v>0</v>
          </cell>
          <cell r="AC2110">
            <v>0</v>
          </cell>
          <cell r="AD2110">
            <v>0.2</v>
          </cell>
          <cell r="AE2110">
            <v>0.2</v>
          </cell>
          <cell r="AF2110">
            <v>0</v>
          </cell>
          <cell r="AG2110">
            <v>0</v>
          </cell>
          <cell r="AH2110">
            <v>0</v>
          </cell>
          <cell r="AI2110">
            <v>11.428571429</v>
          </cell>
        </row>
        <row r="2111">
          <cell r="C2111" t="str">
            <v>1.445.3</v>
          </cell>
          <cell r="D2111" t="str">
            <v>Услуги Заказчика</v>
          </cell>
          <cell r="E2111" t="str">
            <v>051-1005787</v>
          </cell>
          <cell r="F2111" t="str">
            <v/>
          </cell>
          <cell r="G2111" t="str">
            <v/>
          </cell>
          <cell r="H2111" t="str">
            <v/>
          </cell>
          <cell r="I2111">
            <v>0</v>
          </cell>
          <cell r="J2111">
            <v>0</v>
          </cell>
          <cell r="K2111">
            <v>0.09</v>
          </cell>
          <cell r="L2111">
            <v>0.09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0.01</v>
          </cell>
          <cell r="Z2111">
            <v>7.0000000000000007E-2</v>
          </cell>
          <cell r="AA2111">
            <v>7.0000000000000007E-2</v>
          </cell>
          <cell r="AB2111">
            <v>0</v>
          </cell>
          <cell r="AC2111">
            <v>0</v>
          </cell>
          <cell r="AD2111">
            <v>0.01</v>
          </cell>
          <cell r="AE2111">
            <v>0.01</v>
          </cell>
          <cell r="AF2111">
            <v>0</v>
          </cell>
          <cell r="AG2111">
            <v>0</v>
          </cell>
          <cell r="AH2111">
            <v>0</v>
          </cell>
          <cell r="AI2111">
            <v>14.285714285999999</v>
          </cell>
        </row>
        <row r="2112">
          <cell r="C2112" t="str">
            <v>1.446</v>
          </cell>
          <cell r="D2112" t="str">
            <v>Техническое перевооружение ГРС Киквидзе</v>
          </cell>
          <cell r="E2112" t="str">
            <v>051-1005788</v>
          </cell>
          <cell r="F2112" t="str">
            <v/>
          </cell>
          <cell r="G2112" t="str">
            <v/>
          </cell>
          <cell r="H2112" t="str">
            <v>Транспорт газа</v>
          </cell>
          <cell r="I2112">
            <v>0</v>
          </cell>
          <cell r="J2112">
            <v>0</v>
          </cell>
          <cell r="K2112">
            <v>2.39</v>
          </cell>
          <cell r="L2112">
            <v>2.39</v>
          </cell>
          <cell r="M2112">
            <v>0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0.21</v>
          </cell>
          <cell r="Z2112">
            <v>2.1800000000000002</v>
          </cell>
          <cell r="AA2112">
            <v>2.1800000000000002</v>
          </cell>
          <cell r="AB2112">
            <v>0</v>
          </cell>
          <cell r="AC2112">
            <v>0</v>
          </cell>
          <cell r="AD2112">
            <v>0.21</v>
          </cell>
          <cell r="AE2112">
            <v>0.21</v>
          </cell>
          <cell r="AF2112">
            <v>0</v>
          </cell>
          <cell r="AG2112">
            <v>0</v>
          </cell>
          <cell r="AH2112">
            <v>0</v>
          </cell>
          <cell r="AI2112">
            <v>9.6330275230000009</v>
          </cell>
        </row>
        <row r="2113">
          <cell r="C2113" t="str">
            <v>1.446.1</v>
          </cell>
          <cell r="D2113" t="str">
            <v>Прочие, всего</v>
          </cell>
          <cell r="E2113" t="str">
            <v>051-1005788</v>
          </cell>
          <cell r="F2113" t="str">
            <v/>
          </cell>
          <cell r="G2113" t="str">
            <v/>
          </cell>
          <cell r="H2113" t="str">
            <v/>
          </cell>
          <cell r="I2113">
            <v>0</v>
          </cell>
          <cell r="J2113">
            <v>0</v>
          </cell>
          <cell r="K2113">
            <v>2.39</v>
          </cell>
          <cell r="L2113">
            <v>2.39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0.21</v>
          </cell>
          <cell r="Z2113">
            <v>2.1800000000000002</v>
          </cell>
          <cell r="AA2113">
            <v>2.1800000000000002</v>
          </cell>
          <cell r="AB2113">
            <v>0</v>
          </cell>
          <cell r="AC2113">
            <v>0</v>
          </cell>
          <cell r="AD2113">
            <v>0.21</v>
          </cell>
          <cell r="AE2113">
            <v>0.21</v>
          </cell>
          <cell r="AF2113">
            <v>0</v>
          </cell>
          <cell r="AG2113">
            <v>0</v>
          </cell>
          <cell r="AH2113">
            <v>0</v>
          </cell>
          <cell r="AI2113">
            <v>9.6330275230000009</v>
          </cell>
        </row>
        <row r="2114">
          <cell r="C2114" t="str">
            <v>1.446.2</v>
          </cell>
          <cell r="D2114" t="str">
            <v>Проектные работы ПД/ПД, РД</v>
          </cell>
          <cell r="E2114" t="str">
            <v>051-1005788</v>
          </cell>
          <cell r="F2114" t="str">
            <v/>
          </cell>
          <cell r="G2114" t="str">
            <v/>
          </cell>
          <cell r="H2114" t="str">
            <v/>
          </cell>
          <cell r="I2114">
            <v>0</v>
          </cell>
          <cell r="J2114">
            <v>0</v>
          </cell>
          <cell r="K2114">
            <v>2.2999999999999998</v>
          </cell>
          <cell r="L2114">
            <v>2.2999999999999998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0.2</v>
          </cell>
          <cell r="Z2114">
            <v>2.1</v>
          </cell>
          <cell r="AA2114">
            <v>2.1</v>
          </cell>
          <cell r="AB2114">
            <v>0</v>
          </cell>
          <cell r="AC2114">
            <v>0</v>
          </cell>
          <cell r="AD2114">
            <v>0.2</v>
          </cell>
          <cell r="AE2114">
            <v>0.2</v>
          </cell>
          <cell r="AF2114">
            <v>0</v>
          </cell>
          <cell r="AG2114">
            <v>0</v>
          </cell>
          <cell r="AH2114">
            <v>0</v>
          </cell>
          <cell r="AI2114">
            <v>9.5238095240000007</v>
          </cell>
        </row>
        <row r="2115">
          <cell r="C2115" t="str">
            <v>1.446.3</v>
          </cell>
          <cell r="D2115" t="str">
            <v>Услуги Заказчика</v>
          </cell>
          <cell r="E2115" t="str">
            <v>051-1005788</v>
          </cell>
          <cell r="F2115" t="str">
            <v/>
          </cell>
          <cell r="G2115" t="str">
            <v/>
          </cell>
          <cell r="H2115" t="str">
            <v/>
          </cell>
          <cell r="I2115">
            <v>0</v>
          </cell>
          <cell r="J2115">
            <v>0</v>
          </cell>
          <cell r="K2115">
            <v>0.09</v>
          </cell>
          <cell r="L2115">
            <v>0.09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0.01</v>
          </cell>
          <cell r="Z2115">
            <v>0.08</v>
          </cell>
          <cell r="AA2115">
            <v>0.08</v>
          </cell>
          <cell r="AB2115">
            <v>0</v>
          </cell>
          <cell r="AC2115">
            <v>0</v>
          </cell>
          <cell r="AD2115">
            <v>0.01</v>
          </cell>
          <cell r="AE2115">
            <v>0.01</v>
          </cell>
          <cell r="AF2115">
            <v>0</v>
          </cell>
          <cell r="AG2115">
            <v>0</v>
          </cell>
          <cell r="AH2115">
            <v>0</v>
          </cell>
          <cell r="AI2115">
            <v>12.5</v>
          </cell>
        </row>
        <row r="2116">
          <cell r="C2116" t="str">
            <v>1.447</v>
          </cell>
          <cell r="D2116" t="str">
            <v>Техническое перевооружение ГРС Кузнецы</v>
          </cell>
          <cell r="E2116" t="str">
            <v>051-1005789</v>
          </cell>
          <cell r="F2116" t="str">
            <v/>
          </cell>
          <cell r="G2116" t="str">
            <v/>
          </cell>
          <cell r="H2116" t="str">
            <v>Транспорт газа</v>
          </cell>
          <cell r="I2116">
            <v>0</v>
          </cell>
          <cell r="J2116">
            <v>0</v>
          </cell>
          <cell r="K2116">
            <v>2.39</v>
          </cell>
          <cell r="L2116">
            <v>2.39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0.21</v>
          </cell>
          <cell r="Z2116">
            <v>1.82</v>
          </cell>
          <cell r="AA2116">
            <v>1.82</v>
          </cell>
          <cell r="AB2116">
            <v>0</v>
          </cell>
          <cell r="AC2116">
            <v>0</v>
          </cell>
          <cell r="AD2116">
            <v>0.21</v>
          </cell>
          <cell r="AE2116">
            <v>0.21</v>
          </cell>
          <cell r="AF2116">
            <v>0</v>
          </cell>
          <cell r="AG2116">
            <v>0</v>
          </cell>
          <cell r="AH2116">
            <v>0</v>
          </cell>
          <cell r="AI2116">
            <v>11.538461538</v>
          </cell>
        </row>
        <row r="2117">
          <cell r="C2117" t="str">
            <v>1.447.1</v>
          </cell>
          <cell r="D2117" t="str">
            <v>Прочие, всего</v>
          </cell>
          <cell r="E2117" t="str">
            <v>051-1005789</v>
          </cell>
          <cell r="F2117" t="str">
            <v/>
          </cell>
          <cell r="G2117" t="str">
            <v/>
          </cell>
          <cell r="H2117" t="str">
            <v/>
          </cell>
          <cell r="I2117">
            <v>0</v>
          </cell>
          <cell r="J2117">
            <v>0</v>
          </cell>
          <cell r="K2117">
            <v>2.39</v>
          </cell>
          <cell r="L2117">
            <v>2.39</v>
          </cell>
          <cell r="M2117">
            <v>0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0.21</v>
          </cell>
          <cell r="Z2117">
            <v>1.82</v>
          </cell>
          <cell r="AA2117">
            <v>1.82</v>
          </cell>
          <cell r="AB2117">
            <v>0</v>
          </cell>
          <cell r="AC2117">
            <v>0</v>
          </cell>
          <cell r="AD2117">
            <v>0.21</v>
          </cell>
          <cell r="AE2117">
            <v>0.21</v>
          </cell>
          <cell r="AF2117">
            <v>0</v>
          </cell>
          <cell r="AG2117">
            <v>0</v>
          </cell>
          <cell r="AH2117">
            <v>0</v>
          </cell>
          <cell r="AI2117">
            <v>11.538461538</v>
          </cell>
        </row>
        <row r="2118">
          <cell r="C2118" t="str">
            <v>1.447.2</v>
          </cell>
          <cell r="D2118" t="str">
            <v>Проектные работы ПД/ПД, РД</v>
          </cell>
          <cell r="E2118" t="str">
            <v>051-1005789</v>
          </cell>
          <cell r="F2118" t="str">
            <v/>
          </cell>
          <cell r="G2118" t="str">
            <v/>
          </cell>
          <cell r="H2118" t="str">
            <v/>
          </cell>
          <cell r="I2118">
            <v>0</v>
          </cell>
          <cell r="J2118">
            <v>0</v>
          </cell>
          <cell r="K2118">
            <v>2.2999999999999998</v>
          </cell>
          <cell r="L2118">
            <v>2.2999999999999998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0.2</v>
          </cell>
          <cell r="Z2118">
            <v>1.75</v>
          </cell>
          <cell r="AA2118">
            <v>1.75</v>
          </cell>
          <cell r="AB2118">
            <v>0</v>
          </cell>
          <cell r="AC2118">
            <v>0</v>
          </cell>
          <cell r="AD2118">
            <v>0.2</v>
          </cell>
          <cell r="AE2118">
            <v>0.2</v>
          </cell>
          <cell r="AF2118">
            <v>0</v>
          </cell>
          <cell r="AG2118">
            <v>0</v>
          </cell>
          <cell r="AH2118">
            <v>0</v>
          </cell>
          <cell r="AI2118">
            <v>11.428571429</v>
          </cell>
        </row>
        <row r="2119">
          <cell r="C2119" t="str">
            <v>1.447.3</v>
          </cell>
          <cell r="D2119" t="str">
            <v>Услуги Заказчика</v>
          </cell>
          <cell r="E2119" t="str">
            <v>051-1005789</v>
          </cell>
          <cell r="F2119" t="str">
            <v/>
          </cell>
          <cell r="G2119" t="str">
            <v/>
          </cell>
          <cell r="H2119" t="str">
            <v/>
          </cell>
          <cell r="I2119">
            <v>0</v>
          </cell>
          <cell r="J2119">
            <v>0</v>
          </cell>
          <cell r="K2119">
            <v>0.09</v>
          </cell>
          <cell r="L2119">
            <v>0.09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0.01</v>
          </cell>
          <cell r="Z2119">
            <v>7.0000000000000007E-2</v>
          </cell>
          <cell r="AA2119">
            <v>7.0000000000000007E-2</v>
          </cell>
          <cell r="AB2119">
            <v>0</v>
          </cell>
          <cell r="AC2119">
            <v>0</v>
          </cell>
          <cell r="AD2119">
            <v>0.01</v>
          </cell>
          <cell r="AE2119">
            <v>0.01</v>
          </cell>
          <cell r="AF2119">
            <v>0</v>
          </cell>
          <cell r="AG2119">
            <v>0</v>
          </cell>
          <cell r="AH2119">
            <v>0</v>
          </cell>
          <cell r="AI2119">
            <v>14.285714285999999</v>
          </cell>
        </row>
        <row r="2120">
          <cell r="C2120" t="str">
            <v>1.448</v>
          </cell>
          <cell r="D2120" t="str">
            <v>Техническое перевооружение ГРС Динамо</v>
          </cell>
          <cell r="E2120" t="str">
            <v>051-1005790</v>
          </cell>
          <cell r="F2120" t="str">
            <v/>
          </cell>
          <cell r="G2120" t="str">
            <v/>
          </cell>
          <cell r="H2120" t="str">
            <v>Транспорт газа</v>
          </cell>
          <cell r="I2120">
            <v>0</v>
          </cell>
          <cell r="J2120">
            <v>0</v>
          </cell>
          <cell r="K2120">
            <v>2.39</v>
          </cell>
          <cell r="L2120">
            <v>2.39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0.21</v>
          </cell>
          <cell r="Z2120">
            <v>2.1800000000000002</v>
          </cell>
          <cell r="AA2120">
            <v>2.1800000000000002</v>
          </cell>
          <cell r="AB2120">
            <v>0</v>
          </cell>
          <cell r="AC2120">
            <v>0</v>
          </cell>
          <cell r="AD2120">
            <v>0.21</v>
          </cell>
          <cell r="AE2120">
            <v>0.21</v>
          </cell>
          <cell r="AF2120">
            <v>0</v>
          </cell>
          <cell r="AG2120">
            <v>0</v>
          </cell>
          <cell r="AH2120">
            <v>0</v>
          </cell>
          <cell r="AI2120">
            <v>9.6330275230000009</v>
          </cell>
        </row>
        <row r="2121">
          <cell r="C2121" t="str">
            <v>1.448.1</v>
          </cell>
          <cell r="D2121" t="str">
            <v>Прочие, всего</v>
          </cell>
          <cell r="E2121" t="str">
            <v>051-1005790</v>
          </cell>
          <cell r="F2121" t="str">
            <v/>
          </cell>
          <cell r="G2121" t="str">
            <v/>
          </cell>
          <cell r="H2121" t="str">
            <v/>
          </cell>
          <cell r="I2121">
            <v>0</v>
          </cell>
          <cell r="J2121">
            <v>0</v>
          </cell>
          <cell r="K2121">
            <v>2.39</v>
          </cell>
          <cell r="L2121">
            <v>2.39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0.21</v>
          </cell>
          <cell r="Z2121">
            <v>2.1800000000000002</v>
          </cell>
          <cell r="AA2121">
            <v>2.1800000000000002</v>
          </cell>
          <cell r="AB2121">
            <v>0</v>
          </cell>
          <cell r="AC2121">
            <v>0</v>
          </cell>
          <cell r="AD2121">
            <v>0.21</v>
          </cell>
          <cell r="AE2121">
            <v>0.21</v>
          </cell>
          <cell r="AF2121">
            <v>0</v>
          </cell>
          <cell r="AG2121">
            <v>0</v>
          </cell>
          <cell r="AH2121">
            <v>0</v>
          </cell>
          <cell r="AI2121">
            <v>9.6330275230000009</v>
          </cell>
        </row>
        <row r="2122">
          <cell r="C2122" t="str">
            <v>1.448.2</v>
          </cell>
          <cell r="D2122" t="str">
            <v>Проектные работы ПД/ПД, РД</v>
          </cell>
          <cell r="E2122" t="str">
            <v>051-1005790</v>
          </cell>
          <cell r="F2122" t="str">
            <v/>
          </cell>
          <cell r="G2122" t="str">
            <v/>
          </cell>
          <cell r="H2122" t="str">
            <v/>
          </cell>
          <cell r="I2122">
            <v>0</v>
          </cell>
          <cell r="J2122">
            <v>0</v>
          </cell>
          <cell r="K2122">
            <v>2.2999999999999998</v>
          </cell>
          <cell r="L2122">
            <v>2.2999999999999998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0.2</v>
          </cell>
          <cell r="Z2122">
            <v>2.1</v>
          </cell>
          <cell r="AA2122">
            <v>2.1</v>
          </cell>
          <cell r="AB2122">
            <v>0</v>
          </cell>
          <cell r="AC2122">
            <v>0</v>
          </cell>
          <cell r="AD2122">
            <v>0.2</v>
          </cell>
          <cell r="AE2122">
            <v>0.2</v>
          </cell>
          <cell r="AF2122">
            <v>0</v>
          </cell>
          <cell r="AG2122">
            <v>0</v>
          </cell>
          <cell r="AH2122">
            <v>0</v>
          </cell>
          <cell r="AI2122">
            <v>9.5238095240000007</v>
          </cell>
        </row>
        <row r="2123">
          <cell r="C2123" t="str">
            <v>1.448.3</v>
          </cell>
          <cell r="D2123" t="str">
            <v>Услуги Заказчика</v>
          </cell>
          <cell r="E2123" t="str">
            <v>051-1005790</v>
          </cell>
          <cell r="F2123" t="str">
            <v/>
          </cell>
          <cell r="G2123" t="str">
            <v/>
          </cell>
          <cell r="H2123" t="str">
            <v/>
          </cell>
          <cell r="I2123">
            <v>0</v>
          </cell>
          <cell r="J2123">
            <v>0</v>
          </cell>
          <cell r="K2123">
            <v>0.09</v>
          </cell>
          <cell r="L2123">
            <v>0.09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0.01</v>
          </cell>
          <cell r="Z2123">
            <v>0.08</v>
          </cell>
          <cell r="AA2123">
            <v>0.08</v>
          </cell>
          <cell r="AB2123">
            <v>0</v>
          </cell>
          <cell r="AC2123">
            <v>0</v>
          </cell>
          <cell r="AD2123">
            <v>0.01</v>
          </cell>
          <cell r="AE2123">
            <v>0.01</v>
          </cell>
          <cell r="AF2123">
            <v>0</v>
          </cell>
          <cell r="AG2123">
            <v>0</v>
          </cell>
          <cell r="AH2123">
            <v>0</v>
          </cell>
          <cell r="AI2123">
            <v>12.5</v>
          </cell>
        </row>
        <row r="2124">
          <cell r="C2124" t="str">
            <v>1.449</v>
          </cell>
          <cell r="D2124" t="str">
            <v>Техническое перевооружение ГРС Грачевка</v>
          </cell>
          <cell r="E2124" t="str">
            <v>051-1005791</v>
          </cell>
          <cell r="F2124" t="str">
            <v/>
          </cell>
          <cell r="G2124" t="str">
            <v/>
          </cell>
          <cell r="H2124" t="str">
            <v>Транспорт газа</v>
          </cell>
          <cell r="I2124">
            <v>0</v>
          </cell>
          <cell r="J2124">
            <v>0</v>
          </cell>
          <cell r="K2124">
            <v>2.39</v>
          </cell>
          <cell r="L2124">
            <v>2.39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0.21</v>
          </cell>
          <cell r="Z2124">
            <v>1.79</v>
          </cell>
          <cell r="AA2124">
            <v>1.79</v>
          </cell>
          <cell r="AB2124">
            <v>0</v>
          </cell>
          <cell r="AC2124">
            <v>0</v>
          </cell>
          <cell r="AD2124">
            <v>0.21</v>
          </cell>
          <cell r="AE2124">
            <v>0.21</v>
          </cell>
          <cell r="AF2124">
            <v>0</v>
          </cell>
          <cell r="AG2124">
            <v>0</v>
          </cell>
          <cell r="AH2124">
            <v>0</v>
          </cell>
          <cell r="AI2124">
            <v>11.731843574999999</v>
          </cell>
        </row>
        <row r="2125">
          <cell r="C2125" t="str">
            <v>1.449.1</v>
          </cell>
          <cell r="D2125" t="str">
            <v>Прочие, всего</v>
          </cell>
          <cell r="E2125" t="str">
            <v>051-1005791</v>
          </cell>
          <cell r="F2125" t="str">
            <v/>
          </cell>
          <cell r="G2125" t="str">
            <v/>
          </cell>
          <cell r="H2125" t="str">
            <v/>
          </cell>
          <cell r="I2125">
            <v>0</v>
          </cell>
          <cell r="J2125">
            <v>0</v>
          </cell>
          <cell r="K2125">
            <v>2.39</v>
          </cell>
          <cell r="L2125">
            <v>2.39</v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0.21</v>
          </cell>
          <cell r="Z2125">
            <v>1.79</v>
          </cell>
          <cell r="AA2125">
            <v>1.79</v>
          </cell>
          <cell r="AB2125">
            <v>0</v>
          </cell>
          <cell r="AC2125">
            <v>0</v>
          </cell>
          <cell r="AD2125">
            <v>0.21</v>
          </cell>
          <cell r="AE2125">
            <v>0.21</v>
          </cell>
          <cell r="AF2125">
            <v>0</v>
          </cell>
          <cell r="AG2125">
            <v>0</v>
          </cell>
          <cell r="AH2125">
            <v>0</v>
          </cell>
          <cell r="AI2125">
            <v>11.731843574999999</v>
          </cell>
        </row>
        <row r="2126">
          <cell r="C2126" t="str">
            <v>1.449.2</v>
          </cell>
          <cell r="D2126" t="str">
            <v>Проектные работы ПД/ПД, РД</v>
          </cell>
          <cell r="E2126" t="str">
            <v>051-1005791</v>
          </cell>
          <cell r="F2126" t="str">
            <v/>
          </cell>
          <cell r="G2126" t="str">
            <v/>
          </cell>
          <cell r="H2126" t="str">
            <v/>
          </cell>
          <cell r="I2126">
            <v>0</v>
          </cell>
          <cell r="J2126">
            <v>0</v>
          </cell>
          <cell r="K2126">
            <v>2.2999999999999998</v>
          </cell>
          <cell r="L2126">
            <v>2.2999999999999998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0.2</v>
          </cell>
          <cell r="Z2126">
            <v>1.72</v>
          </cell>
          <cell r="AA2126">
            <v>1.72</v>
          </cell>
          <cell r="AB2126">
            <v>0</v>
          </cell>
          <cell r="AC2126">
            <v>0</v>
          </cell>
          <cell r="AD2126">
            <v>0.2</v>
          </cell>
          <cell r="AE2126">
            <v>0.2</v>
          </cell>
          <cell r="AF2126">
            <v>0</v>
          </cell>
          <cell r="AG2126">
            <v>0</v>
          </cell>
          <cell r="AH2126">
            <v>0</v>
          </cell>
          <cell r="AI2126">
            <v>11.627906977</v>
          </cell>
        </row>
        <row r="2127">
          <cell r="C2127" t="str">
            <v>1.449.3</v>
          </cell>
          <cell r="D2127" t="str">
            <v>Услуги Заказчика</v>
          </cell>
          <cell r="E2127" t="str">
            <v>051-1005791</v>
          </cell>
          <cell r="F2127" t="str">
            <v/>
          </cell>
          <cell r="G2127" t="str">
            <v/>
          </cell>
          <cell r="H2127" t="str">
            <v/>
          </cell>
          <cell r="I2127">
            <v>0</v>
          </cell>
          <cell r="J2127">
            <v>0</v>
          </cell>
          <cell r="K2127">
            <v>0.09</v>
          </cell>
          <cell r="L2127">
            <v>0.09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0.01</v>
          </cell>
          <cell r="Z2127">
            <v>7.0000000000000007E-2</v>
          </cell>
          <cell r="AA2127">
            <v>7.0000000000000007E-2</v>
          </cell>
          <cell r="AB2127">
            <v>0</v>
          </cell>
          <cell r="AC2127">
            <v>0</v>
          </cell>
          <cell r="AD2127">
            <v>0.01</v>
          </cell>
          <cell r="AE2127">
            <v>0.01</v>
          </cell>
          <cell r="AF2127">
            <v>0</v>
          </cell>
          <cell r="AG2127">
            <v>0</v>
          </cell>
          <cell r="AH2127">
            <v>0</v>
          </cell>
          <cell r="AI2127">
            <v>14.285714285999999</v>
          </cell>
        </row>
        <row r="2128">
          <cell r="C2128" t="str">
            <v>1.450</v>
          </cell>
          <cell r="D2128" t="str">
            <v>Техническое перевооружение ГРС Каменно-Озёрное</v>
          </cell>
          <cell r="E2128" t="str">
            <v>051-1005792</v>
          </cell>
          <cell r="F2128" t="str">
            <v/>
          </cell>
          <cell r="G2128" t="str">
            <v/>
          </cell>
          <cell r="H2128" t="str">
            <v>Транспорт газа</v>
          </cell>
          <cell r="I2128">
            <v>0</v>
          </cell>
          <cell r="J2128">
            <v>0</v>
          </cell>
          <cell r="K2128">
            <v>2.39</v>
          </cell>
          <cell r="L2128">
            <v>2.39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0</v>
          </cell>
          <cell r="W2128">
            <v>0</v>
          </cell>
          <cell r="X2128">
            <v>0</v>
          </cell>
          <cell r="Y2128">
            <v>0.21</v>
          </cell>
          <cell r="Z2128">
            <v>1.79</v>
          </cell>
          <cell r="AA2128">
            <v>1.79</v>
          </cell>
          <cell r="AB2128">
            <v>0</v>
          </cell>
          <cell r="AC2128">
            <v>0</v>
          </cell>
          <cell r="AD2128">
            <v>0.21</v>
          </cell>
          <cell r="AE2128">
            <v>0.21</v>
          </cell>
          <cell r="AF2128">
            <v>0</v>
          </cell>
          <cell r="AG2128">
            <v>0</v>
          </cell>
          <cell r="AH2128">
            <v>0</v>
          </cell>
          <cell r="AI2128">
            <v>11.731843574999999</v>
          </cell>
        </row>
        <row r="2129">
          <cell r="C2129" t="str">
            <v>1.450.1</v>
          </cell>
          <cell r="D2129" t="str">
            <v>Прочие, всего</v>
          </cell>
          <cell r="E2129" t="str">
            <v>051-1005792</v>
          </cell>
          <cell r="F2129" t="str">
            <v/>
          </cell>
          <cell r="G2129" t="str">
            <v/>
          </cell>
          <cell r="H2129" t="str">
            <v/>
          </cell>
          <cell r="I2129">
            <v>0</v>
          </cell>
          <cell r="J2129">
            <v>0</v>
          </cell>
          <cell r="K2129">
            <v>2.39</v>
          </cell>
          <cell r="L2129">
            <v>2.39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0.21</v>
          </cell>
          <cell r="Z2129">
            <v>1.79</v>
          </cell>
          <cell r="AA2129">
            <v>1.79</v>
          </cell>
          <cell r="AB2129">
            <v>0</v>
          </cell>
          <cell r="AC2129">
            <v>0</v>
          </cell>
          <cell r="AD2129">
            <v>0.21</v>
          </cell>
          <cell r="AE2129">
            <v>0.21</v>
          </cell>
          <cell r="AF2129">
            <v>0</v>
          </cell>
          <cell r="AG2129">
            <v>0</v>
          </cell>
          <cell r="AH2129">
            <v>0</v>
          </cell>
          <cell r="AI2129">
            <v>11.731843574999999</v>
          </cell>
        </row>
        <row r="2130">
          <cell r="C2130" t="str">
            <v>1.450.2</v>
          </cell>
          <cell r="D2130" t="str">
            <v>Проектные работы ПД/ПД, РД</v>
          </cell>
          <cell r="E2130" t="str">
            <v>051-1005792</v>
          </cell>
          <cell r="F2130" t="str">
            <v/>
          </cell>
          <cell r="G2130" t="str">
            <v/>
          </cell>
          <cell r="H2130" t="str">
            <v/>
          </cell>
          <cell r="I2130">
            <v>0</v>
          </cell>
          <cell r="J2130">
            <v>0</v>
          </cell>
          <cell r="K2130">
            <v>2.2999999999999998</v>
          </cell>
          <cell r="L2130">
            <v>2.2999999999999998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0</v>
          </cell>
          <cell r="T2130">
            <v>0</v>
          </cell>
          <cell r="U2130">
            <v>0</v>
          </cell>
          <cell r="V2130">
            <v>0</v>
          </cell>
          <cell r="W2130">
            <v>0</v>
          </cell>
          <cell r="X2130">
            <v>0</v>
          </cell>
          <cell r="Y2130">
            <v>0.2</v>
          </cell>
          <cell r="Z2130">
            <v>1.72</v>
          </cell>
          <cell r="AA2130">
            <v>1.72</v>
          </cell>
          <cell r="AB2130">
            <v>0</v>
          </cell>
          <cell r="AC2130">
            <v>0</v>
          </cell>
          <cell r="AD2130">
            <v>0.2</v>
          </cell>
          <cell r="AE2130">
            <v>0.2</v>
          </cell>
          <cell r="AF2130">
            <v>0</v>
          </cell>
          <cell r="AG2130">
            <v>0</v>
          </cell>
          <cell r="AH2130">
            <v>0</v>
          </cell>
          <cell r="AI2130">
            <v>11.627906977</v>
          </cell>
        </row>
        <row r="2131">
          <cell r="C2131" t="str">
            <v>1.450.3</v>
          </cell>
          <cell r="D2131" t="str">
            <v>Услуги Заказчика</v>
          </cell>
          <cell r="E2131" t="str">
            <v>051-1005792</v>
          </cell>
          <cell r="F2131" t="str">
            <v/>
          </cell>
          <cell r="G2131" t="str">
            <v/>
          </cell>
          <cell r="H2131" t="str">
            <v/>
          </cell>
          <cell r="I2131">
            <v>0</v>
          </cell>
          <cell r="J2131">
            <v>0</v>
          </cell>
          <cell r="K2131">
            <v>0.09</v>
          </cell>
          <cell r="L2131">
            <v>0.09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>
            <v>0</v>
          </cell>
          <cell r="T2131">
            <v>0</v>
          </cell>
          <cell r="U2131">
            <v>0</v>
          </cell>
          <cell r="V2131">
            <v>0</v>
          </cell>
          <cell r="W2131">
            <v>0</v>
          </cell>
          <cell r="X2131">
            <v>0</v>
          </cell>
          <cell r="Y2131">
            <v>0.01</v>
          </cell>
          <cell r="Z2131">
            <v>7.0000000000000007E-2</v>
          </cell>
          <cell r="AA2131">
            <v>7.0000000000000007E-2</v>
          </cell>
          <cell r="AB2131">
            <v>0</v>
          </cell>
          <cell r="AC2131">
            <v>0</v>
          </cell>
          <cell r="AD2131">
            <v>0.01</v>
          </cell>
          <cell r="AE2131">
            <v>0.01</v>
          </cell>
          <cell r="AF2131">
            <v>0</v>
          </cell>
          <cell r="AG2131">
            <v>0</v>
          </cell>
          <cell r="AH2131">
            <v>0</v>
          </cell>
          <cell r="AI2131">
            <v>14.285714285999999</v>
          </cell>
        </row>
        <row r="2132">
          <cell r="C2132" t="str">
            <v>1.451</v>
          </cell>
          <cell r="D2132" t="str">
            <v>Техническое перевооружение ГРС Алексеевская</v>
          </cell>
          <cell r="E2132" t="str">
            <v>051-1005794</v>
          </cell>
          <cell r="F2132" t="str">
            <v/>
          </cell>
          <cell r="G2132" t="str">
            <v/>
          </cell>
          <cell r="H2132" t="str">
            <v>Транспорт газа</v>
          </cell>
          <cell r="I2132">
            <v>0</v>
          </cell>
          <cell r="J2132">
            <v>0</v>
          </cell>
          <cell r="K2132">
            <v>2.39</v>
          </cell>
          <cell r="L2132">
            <v>2.39</v>
          </cell>
          <cell r="M2132">
            <v>0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  <cell r="W2132">
            <v>0</v>
          </cell>
          <cell r="X2132">
            <v>0</v>
          </cell>
          <cell r="Y2132">
            <v>0.21</v>
          </cell>
          <cell r="Z2132">
            <v>2.1800000000000002</v>
          </cell>
          <cell r="AA2132">
            <v>2.1800000000000002</v>
          </cell>
          <cell r="AB2132">
            <v>0</v>
          </cell>
          <cell r="AC2132">
            <v>0</v>
          </cell>
          <cell r="AD2132">
            <v>0.21</v>
          </cell>
          <cell r="AE2132">
            <v>0.21</v>
          </cell>
          <cell r="AF2132">
            <v>0</v>
          </cell>
          <cell r="AG2132">
            <v>0</v>
          </cell>
          <cell r="AH2132">
            <v>0</v>
          </cell>
          <cell r="AI2132">
            <v>9.6330275230000009</v>
          </cell>
        </row>
        <row r="2133">
          <cell r="C2133" t="str">
            <v>1.451.1</v>
          </cell>
          <cell r="D2133" t="str">
            <v>Прочие, всего</v>
          </cell>
          <cell r="E2133" t="str">
            <v>051-1005794</v>
          </cell>
          <cell r="F2133" t="str">
            <v/>
          </cell>
          <cell r="G2133" t="str">
            <v/>
          </cell>
          <cell r="H2133" t="str">
            <v/>
          </cell>
          <cell r="I2133">
            <v>0</v>
          </cell>
          <cell r="J2133">
            <v>0</v>
          </cell>
          <cell r="K2133">
            <v>2.39</v>
          </cell>
          <cell r="L2133">
            <v>2.39</v>
          </cell>
          <cell r="M2133">
            <v>0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0</v>
          </cell>
          <cell r="Y2133">
            <v>0.21</v>
          </cell>
          <cell r="Z2133">
            <v>2.1800000000000002</v>
          </cell>
          <cell r="AA2133">
            <v>2.1800000000000002</v>
          </cell>
          <cell r="AB2133">
            <v>0</v>
          </cell>
          <cell r="AC2133">
            <v>0</v>
          </cell>
          <cell r="AD2133">
            <v>0.21</v>
          </cell>
          <cell r="AE2133">
            <v>0.21</v>
          </cell>
          <cell r="AF2133">
            <v>0</v>
          </cell>
          <cell r="AG2133">
            <v>0</v>
          </cell>
          <cell r="AH2133">
            <v>0</v>
          </cell>
          <cell r="AI2133">
            <v>9.6330275230000009</v>
          </cell>
        </row>
        <row r="2134">
          <cell r="C2134" t="str">
            <v>1.451.2</v>
          </cell>
          <cell r="D2134" t="str">
            <v>Проектные работы ПД/ПД, РД</v>
          </cell>
          <cell r="E2134" t="str">
            <v>051-1005794</v>
          </cell>
          <cell r="F2134" t="str">
            <v/>
          </cell>
          <cell r="G2134" t="str">
            <v/>
          </cell>
          <cell r="H2134" t="str">
            <v/>
          </cell>
          <cell r="I2134">
            <v>0</v>
          </cell>
          <cell r="J2134">
            <v>0</v>
          </cell>
          <cell r="K2134">
            <v>2.2999999999999998</v>
          </cell>
          <cell r="L2134">
            <v>2.2999999999999998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>
            <v>0</v>
          </cell>
          <cell r="T2134">
            <v>0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0.2</v>
          </cell>
          <cell r="Z2134">
            <v>2.1</v>
          </cell>
          <cell r="AA2134">
            <v>2.1</v>
          </cell>
          <cell r="AB2134">
            <v>0</v>
          </cell>
          <cell r="AC2134">
            <v>0</v>
          </cell>
          <cell r="AD2134">
            <v>0.2</v>
          </cell>
          <cell r="AE2134">
            <v>0.2</v>
          </cell>
          <cell r="AF2134">
            <v>0</v>
          </cell>
          <cell r="AG2134">
            <v>0</v>
          </cell>
          <cell r="AH2134">
            <v>0</v>
          </cell>
          <cell r="AI2134">
            <v>9.5238095240000007</v>
          </cell>
        </row>
        <row r="2135">
          <cell r="C2135" t="str">
            <v>1.451.3</v>
          </cell>
          <cell r="D2135" t="str">
            <v>Услуги Заказчика</v>
          </cell>
          <cell r="E2135" t="str">
            <v>051-1005794</v>
          </cell>
          <cell r="F2135" t="str">
            <v/>
          </cell>
          <cell r="G2135" t="str">
            <v/>
          </cell>
          <cell r="H2135" t="str">
            <v/>
          </cell>
          <cell r="I2135">
            <v>0</v>
          </cell>
          <cell r="J2135">
            <v>0</v>
          </cell>
          <cell r="K2135">
            <v>0.09</v>
          </cell>
          <cell r="L2135">
            <v>0.09</v>
          </cell>
          <cell r="M2135">
            <v>0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0.01</v>
          </cell>
          <cell r="Z2135">
            <v>0.08</v>
          </cell>
          <cell r="AA2135">
            <v>0.08</v>
          </cell>
          <cell r="AB2135">
            <v>0</v>
          </cell>
          <cell r="AC2135">
            <v>0</v>
          </cell>
          <cell r="AD2135">
            <v>0.01</v>
          </cell>
          <cell r="AE2135">
            <v>0.01</v>
          </cell>
          <cell r="AF2135">
            <v>0</v>
          </cell>
          <cell r="AG2135">
            <v>0</v>
          </cell>
          <cell r="AH2135">
            <v>0</v>
          </cell>
          <cell r="AI2135">
            <v>12.5</v>
          </cell>
        </row>
        <row r="2136">
          <cell r="C2136" t="str">
            <v>1.452</v>
          </cell>
          <cell r="D2136" t="str">
            <v>Техническое перевооружение ГРС Платовка</v>
          </cell>
          <cell r="E2136" t="str">
            <v>051-1005795</v>
          </cell>
          <cell r="F2136" t="str">
            <v/>
          </cell>
          <cell r="G2136" t="str">
            <v/>
          </cell>
          <cell r="H2136" t="str">
            <v>Транспорт газа</v>
          </cell>
          <cell r="I2136">
            <v>0</v>
          </cell>
          <cell r="J2136">
            <v>0</v>
          </cell>
          <cell r="K2136">
            <v>2.39</v>
          </cell>
          <cell r="L2136">
            <v>2.39</v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>
            <v>0</v>
          </cell>
          <cell r="T2136">
            <v>0</v>
          </cell>
          <cell r="U2136">
            <v>0</v>
          </cell>
          <cell r="V2136">
            <v>0</v>
          </cell>
          <cell r="W2136">
            <v>0</v>
          </cell>
          <cell r="X2136">
            <v>0</v>
          </cell>
          <cell r="Y2136">
            <v>0.21</v>
          </cell>
          <cell r="Z2136">
            <v>2.6</v>
          </cell>
          <cell r="AA2136">
            <v>2.6</v>
          </cell>
          <cell r="AB2136">
            <v>0</v>
          </cell>
          <cell r="AC2136">
            <v>0</v>
          </cell>
          <cell r="AD2136">
            <v>0.21</v>
          </cell>
          <cell r="AE2136">
            <v>0.21</v>
          </cell>
          <cell r="AF2136">
            <v>0</v>
          </cell>
          <cell r="AG2136">
            <v>0</v>
          </cell>
          <cell r="AH2136">
            <v>0</v>
          </cell>
          <cell r="AI2136">
            <v>8.076923077</v>
          </cell>
        </row>
        <row r="2137">
          <cell r="C2137" t="str">
            <v>1.452.1</v>
          </cell>
          <cell r="D2137" t="str">
            <v>Прочие, всего</v>
          </cell>
          <cell r="E2137" t="str">
            <v>051-1005795</v>
          </cell>
          <cell r="F2137" t="str">
            <v/>
          </cell>
          <cell r="G2137" t="str">
            <v/>
          </cell>
          <cell r="H2137" t="str">
            <v/>
          </cell>
          <cell r="I2137">
            <v>0</v>
          </cell>
          <cell r="J2137">
            <v>0</v>
          </cell>
          <cell r="K2137">
            <v>2.39</v>
          </cell>
          <cell r="L2137">
            <v>2.39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0</v>
          </cell>
          <cell r="T2137">
            <v>0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0.21</v>
          </cell>
          <cell r="Z2137">
            <v>2.6</v>
          </cell>
          <cell r="AA2137">
            <v>2.6</v>
          </cell>
          <cell r="AB2137">
            <v>0</v>
          </cell>
          <cell r="AC2137">
            <v>0</v>
          </cell>
          <cell r="AD2137">
            <v>0.21</v>
          </cell>
          <cell r="AE2137">
            <v>0.21</v>
          </cell>
          <cell r="AF2137">
            <v>0</v>
          </cell>
          <cell r="AG2137">
            <v>0</v>
          </cell>
          <cell r="AH2137">
            <v>0</v>
          </cell>
          <cell r="AI2137">
            <v>8.076923077</v>
          </cell>
        </row>
        <row r="2138">
          <cell r="C2138" t="str">
            <v>1.452.2</v>
          </cell>
          <cell r="D2138" t="str">
            <v>Проектные работы ПД/ПД, РД</v>
          </cell>
          <cell r="E2138" t="str">
            <v>051-1005795</v>
          </cell>
          <cell r="F2138" t="str">
            <v/>
          </cell>
          <cell r="G2138" t="str">
            <v/>
          </cell>
          <cell r="H2138" t="str">
            <v/>
          </cell>
          <cell r="I2138">
            <v>0</v>
          </cell>
          <cell r="J2138">
            <v>0</v>
          </cell>
          <cell r="K2138">
            <v>2.2999999999999998</v>
          </cell>
          <cell r="L2138">
            <v>2.2999999999999998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0</v>
          </cell>
          <cell r="W2138">
            <v>0</v>
          </cell>
          <cell r="X2138">
            <v>0</v>
          </cell>
          <cell r="Y2138">
            <v>0.2</v>
          </cell>
          <cell r="Z2138">
            <v>2.5</v>
          </cell>
          <cell r="AA2138">
            <v>2.5</v>
          </cell>
          <cell r="AB2138">
            <v>0</v>
          </cell>
          <cell r="AC2138">
            <v>0</v>
          </cell>
          <cell r="AD2138">
            <v>0.2</v>
          </cell>
          <cell r="AE2138">
            <v>0.2</v>
          </cell>
          <cell r="AF2138">
            <v>0</v>
          </cell>
          <cell r="AG2138">
            <v>0</v>
          </cell>
          <cell r="AH2138">
            <v>0</v>
          </cell>
          <cell r="AI2138">
            <v>8</v>
          </cell>
        </row>
        <row r="2139">
          <cell r="C2139" t="str">
            <v>1.452.3</v>
          </cell>
          <cell r="D2139" t="str">
            <v>Услуги Заказчика</v>
          </cell>
          <cell r="E2139" t="str">
            <v>051-1005795</v>
          </cell>
          <cell r="F2139" t="str">
            <v/>
          </cell>
          <cell r="G2139" t="str">
            <v/>
          </cell>
          <cell r="H2139" t="str">
            <v/>
          </cell>
          <cell r="I2139">
            <v>0</v>
          </cell>
          <cell r="J2139">
            <v>0</v>
          </cell>
          <cell r="K2139">
            <v>0.09</v>
          </cell>
          <cell r="L2139">
            <v>0.09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>
            <v>0</v>
          </cell>
          <cell r="T2139">
            <v>0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0.01</v>
          </cell>
          <cell r="Z2139">
            <v>0.1</v>
          </cell>
          <cell r="AA2139">
            <v>0.1</v>
          </cell>
          <cell r="AB2139">
            <v>0</v>
          </cell>
          <cell r="AC2139">
            <v>0</v>
          </cell>
          <cell r="AD2139">
            <v>0.01</v>
          </cell>
          <cell r="AE2139">
            <v>0.01</v>
          </cell>
          <cell r="AF2139">
            <v>0</v>
          </cell>
          <cell r="AG2139">
            <v>0</v>
          </cell>
          <cell r="AH2139">
            <v>0</v>
          </cell>
          <cell r="AI2139">
            <v>10</v>
          </cell>
        </row>
        <row r="2140">
          <cell r="C2140" t="str">
            <v>1.453</v>
          </cell>
          <cell r="D2140" t="str">
            <v>Техническое перевооружение ГРС Кувандык</v>
          </cell>
          <cell r="E2140" t="str">
            <v>051-1005796</v>
          </cell>
          <cell r="F2140" t="str">
            <v/>
          </cell>
          <cell r="G2140" t="str">
            <v/>
          </cell>
          <cell r="H2140" t="str">
            <v>Транспорт газа</v>
          </cell>
          <cell r="I2140">
            <v>0</v>
          </cell>
          <cell r="J2140">
            <v>0</v>
          </cell>
          <cell r="K2140">
            <v>2.39</v>
          </cell>
          <cell r="L2140">
            <v>2.39</v>
          </cell>
          <cell r="M2140">
            <v>0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0</v>
          </cell>
          <cell r="Y2140">
            <v>0.21</v>
          </cell>
          <cell r="Z2140">
            <v>2.6</v>
          </cell>
          <cell r="AA2140">
            <v>2.6</v>
          </cell>
          <cell r="AB2140">
            <v>0</v>
          </cell>
          <cell r="AC2140">
            <v>0</v>
          </cell>
          <cell r="AD2140">
            <v>0.21</v>
          </cell>
          <cell r="AE2140">
            <v>0.21</v>
          </cell>
          <cell r="AF2140">
            <v>0</v>
          </cell>
          <cell r="AG2140">
            <v>0</v>
          </cell>
          <cell r="AH2140">
            <v>0</v>
          </cell>
          <cell r="AI2140">
            <v>8.076923077</v>
          </cell>
        </row>
        <row r="2141">
          <cell r="C2141" t="str">
            <v>1.453.1</v>
          </cell>
          <cell r="D2141" t="str">
            <v>Прочие, всего</v>
          </cell>
          <cell r="E2141" t="str">
            <v>051-1005796</v>
          </cell>
          <cell r="F2141" t="str">
            <v/>
          </cell>
          <cell r="G2141" t="str">
            <v/>
          </cell>
          <cell r="H2141" t="str">
            <v/>
          </cell>
          <cell r="I2141">
            <v>0</v>
          </cell>
          <cell r="J2141">
            <v>0</v>
          </cell>
          <cell r="K2141">
            <v>2.39</v>
          </cell>
          <cell r="L2141">
            <v>2.39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0.21</v>
          </cell>
          <cell r="Z2141">
            <v>2.6</v>
          </cell>
          <cell r="AA2141">
            <v>2.6</v>
          </cell>
          <cell r="AB2141">
            <v>0</v>
          </cell>
          <cell r="AC2141">
            <v>0</v>
          </cell>
          <cell r="AD2141">
            <v>0.21</v>
          </cell>
          <cell r="AE2141">
            <v>0.21</v>
          </cell>
          <cell r="AF2141">
            <v>0</v>
          </cell>
          <cell r="AG2141">
            <v>0</v>
          </cell>
          <cell r="AH2141">
            <v>0</v>
          </cell>
          <cell r="AI2141">
            <v>8.076923077</v>
          </cell>
        </row>
        <row r="2142">
          <cell r="C2142" t="str">
            <v>1.453.2</v>
          </cell>
          <cell r="D2142" t="str">
            <v>Проектные работы ПД/ПД, РД</v>
          </cell>
          <cell r="E2142" t="str">
            <v>051-1005796</v>
          </cell>
          <cell r="F2142" t="str">
            <v/>
          </cell>
          <cell r="G2142" t="str">
            <v/>
          </cell>
          <cell r="H2142" t="str">
            <v/>
          </cell>
          <cell r="I2142">
            <v>0</v>
          </cell>
          <cell r="J2142">
            <v>0</v>
          </cell>
          <cell r="K2142">
            <v>2.2999999999999998</v>
          </cell>
          <cell r="L2142">
            <v>2.2999999999999998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0</v>
          </cell>
          <cell r="W2142">
            <v>0</v>
          </cell>
          <cell r="X2142">
            <v>0</v>
          </cell>
          <cell r="Y2142">
            <v>0.2</v>
          </cell>
          <cell r="Z2142">
            <v>2.5</v>
          </cell>
          <cell r="AA2142">
            <v>2.5</v>
          </cell>
          <cell r="AB2142">
            <v>0</v>
          </cell>
          <cell r="AC2142">
            <v>0</v>
          </cell>
          <cell r="AD2142">
            <v>0.2</v>
          </cell>
          <cell r="AE2142">
            <v>0.2</v>
          </cell>
          <cell r="AF2142">
            <v>0</v>
          </cell>
          <cell r="AG2142">
            <v>0</v>
          </cell>
          <cell r="AH2142">
            <v>0</v>
          </cell>
          <cell r="AI2142">
            <v>8</v>
          </cell>
        </row>
        <row r="2143">
          <cell r="C2143" t="str">
            <v>1.453.3</v>
          </cell>
          <cell r="D2143" t="str">
            <v>Услуги Заказчика</v>
          </cell>
          <cell r="E2143" t="str">
            <v>051-1005796</v>
          </cell>
          <cell r="F2143" t="str">
            <v/>
          </cell>
          <cell r="G2143" t="str">
            <v/>
          </cell>
          <cell r="H2143" t="str">
            <v/>
          </cell>
          <cell r="I2143">
            <v>0</v>
          </cell>
          <cell r="J2143">
            <v>0</v>
          </cell>
          <cell r="K2143">
            <v>0.09</v>
          </cell>
          <cell r="L2143">
            <v>0.09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0</v>
          </cell>
          <cell r="W2143">
            <v>0</v>
          </cell>
          <cell r="X2143">
            <v>0</v>
          </cell>
          <cell r="Y2143">
            <v>0.01</v>
          </cell>
          <cell r="Z2143">
            <v>0.1</v>
          </cell>
          <cell r="AA2143">
            <v>0.1</v>
          </cell>
          <cell r="AB2143">
            <v>0</v>
          </cell>
          <cell r="AC2143">
            <v>0</v>
          </cell>
          <cell r="AD2143">
            <v>0.01</v>
          </cell>
          <cell r="AE2143">
            <v>0.01</v>
          </cell>
          <cell r="AF2143">
            <v>0</v>
          </cell>
          <cell r="AG2143">
            <v>0</v>
          </cell>
          <cell r="AH2143">
            <v>0</v>
          </cell>
          <cell r="AI2143">
            <v>10</v>
          </cell>
        </row>
        <row r="2144">
          <cell r="C2144" t="str">
            <v>1.454</v>
          </cell>
          <cell r="D2144" t="str">
            <v>Техническое перевооружение ГРС Смолинский</v>
          </cell>
          <cell r="E2144" t="str">
            <v>051-1005798</v>
          </cell>
          <cell r="F2144" t="str">
            <v/>
          </cell>
          <cell r="G2144" t="str">
            <v/>
          </cell>
          <cell r="H2144" t="str">
            <v>Транспорт газа</v>
          </cell>
          <cell r="I2144">
            <v>0</v>
          </cell>
          <cell r="J2144">
            <v>0</v>
          </cell>
          <cell r="K2144">
            <v>2.39</v>
          </cell>
          <cell r="L2144">
            <v>2.39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0.21</v>
          </cell>
          <cell r="Z2144">
            <v>2.6</v>
          </cell>
          <cell r="AA2144">
            <v>2.6</v>
          </cell>
          <cell r="AB2144">
            <v>0</v>
          </cell>
          <cell r="AC2144">
            <v>0</v>
          </cell>
          <cell r="AD2144">
            <v>0.21</v>
          </cell>
          <cell r="AE2144">
            <v>0.21</v>
          </cell>
          <cell r="AF2144">
            <v>0</v>
          </cell>
          <cell r="AG2144">
            <v>0</v>
          </cell>
          <cell r="AH2144">
            <v>0</v>
          </cell>
          <cell r="AI2144">
            <v>8.076923077</v>
          </cell>
        </row>
        <row r="2145">
          <cell r="C2145" t="str">
            <v>1.454.1</v>
          </cell>
          <cell r="D2145" t="str">
            <v>Прочие, всего</v>
          </cell>
          <cell r="E2145" t="str">
            <v>051-1005798</v>
          </cell>
          <cell r="F2145" t="str">
            <v/>
          </cell>
          <cell r="G2145" t="str">
            <v/>
          </cell>
          <cell r="H2145" t="str">
            <v/>
          </cell>
          <cell r="I2145">
            <v>0</v>
          </cell>
          <cell r="J2145">
            <v>0</v>
          </cell>
          <cell r="K2145">
            <v>2.39</v>
          </cell>
          <cell r="L2145">
            <v>2.39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0.21</v>
          </cell>
          <cell r="Z2145">
            <v>2.6</v>
          </cell>
          <cell r="AA2145">
            <v>2.6</v>
          </cell>
          <cell r="AB2145">
            <v>0</v>
          </cell>
          <cell r="AC2145">
            <v>0</v>
          </cell>
          <cell r="AD2145">
            <v>0.21</v>
          </cell>
          <cell r="AE2145">
            <v>0.21</v>
          </cell>
          <cell r="AF2145">
            <v>0</v>
          </cell>
          <cell r="AG2145">
            <v>0</v>
          </cell>
          <cell r="AH2145">
            <v>0</v>
          </cell>
          <cell r="AI2145">
            <v>8.076923077</v>
          </cell>
        </row>
        <row r="2146">
          <cell r="C2146" t="str">
            <v>1.454.2</v>
          </cell>
          <cell r="D2146" t="str">
            <v>Проектные работы ПД/ПД, РД</v>
          </cell>
          <cell r="E2146" t="str">
            <v>051-1005798</v>
          </cell>
          <cell r="F2146" t="str">
            <v/>
          </cell>
          <cell r="G2146" t="str">
            <v/>
          </cell>
          <cell r="H2146" t="str">
            <v/>
          </cell>
          <cell r="I2146">
            <v>0</v>
          </cell>
          <cell r="J2146">
            <v>0</v>
          </cell>
          <cell r="K2146">
            <v>2.2999999999999998</v>
          </cell>
          <cell r="L2146">
            <v>2.2999999999999998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0.2</v>
          </cell>
          <cell r="Z2146">
            <v>2.5</v>
          </cell>
          <cell r="AA2146">
            <v>2.5</v>
          </cell>
          <cell r="AB2146">
            <v>0</v>
          </cell>
          <cell r="AC2146">
            <v>0</v>
          </cell>
          <cell r="AD2146">
            <v>0.2</v>
          </cell>
          <cell r="AE2146">
            <v>0.2</v>
          </cell>
          <cell r="AF2146">
            <v>0</v>
          </cell>
          <cell r="AG2146">
            <v>0</v>
          </cell>
          <cell r="AH2146">
            <v>0</v>
          </cell>
          <cell r="AI2146">
            <v>8</v>
          </cell>
        </row>
        <row r="2147">
          <cell r="C2147" t="str">
            <v>1.454.3</v>
          </cell>
          <cell r="D2147" t="str">
            <v>Услуги Заказчика</v>
          </cell>
          <cell r="E2147" t="str">
            <v>051-1005798</v>
          </cell>
          <cell r="F2147" t="str">
            <v/>
          </cell>
          <cell r="G2147" t="str">
            <v/>
          </cell>
          <cell r="H2147" t="str">
            <v/>
          </cell>
          <cell r="I2147">
            <v>0</v>
          </cell>
          <cell r="J2147">
            <v>0</v>
          </cell>
          <cell r="K2147">
            <v>0.09</v>
          </cell>
          <cell r="L2147">
            <v>0.09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  <cell r="V2147">
            <v>0</v>
          </cell>
          <cell r="W2147">
            <v>0</v>
          </cell>
          <cell r="X2147">
            <v>0</v>
          </cell>
          <cell r="Y2147">
            <v>0.01</v>
          </cell>
          <cell r="Z2147">
            <v>0.1</v>
          </cell>
          <cell r="AA2147">
            <v>0.1</v>
          </cell>
          <cell r="AB2147">
            <v>0</v>
          </cell>
          <cell r="AC2147">
            <v>0</v>
          </cell>
          <cell r="AD2147">
            <v>0.01</v>
          </cell>
          <cell r="AE2147">
            <v>0.01</v>
          </cell>
          <cell r="AF2147">
            <v>0</v>
          </cell>
          <cell r="AG2147">
            <v>0</v>
          </cell>
          <cell r="AH2147">
            <v>0</v>
          </cell>
          <cell r="AI2147">
            <v>10</v>
          </cell>
        </row>
        <row r="2148">
          <cell r="C2148" t="str">
            <v>1.455</v>
          </cell>
          <cell r="D2148" t="str">
            <v>Техническое перевооружение ГРС Лабазы</v>
          </cell>
          <cell r="E2148" t="str">
            <v>051-1005799</v>
          </cell>
          <cell r="F2148" t="str">
            <v/>
          </cell>
          <cell r="G2148" t="str">
            <v/>
          </cell>
          <cell r="H2148" t="str">
            <v>Транспорт газа</v>
          </cell>
          <cell r="I2148">
            <v>0</v>
          </cell>
          <cell r="J2148">
            <v>0</v>
          </cell>
          <cell r="K2148">
            <v>2.39</v>
          </cell>
          <cell r="L2148">
            <v>2.39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0.21</v>
          </cell>
          <cell r="Z2148">
            <v>2.6</v>
          </cell>
          <cell r="AA2148">
            <v>2.6</v>
          </cell>
          <cell r="AB2148">
            <v>0</v>
          </cell>
          <cell r="AC2148">
            <v>0</v>
          </cell>
          <cell r="AD2148">
            <v>0.21</v>
          </cell>
          <cell r="AE2148">
            <v>0.21</v>
          </cell>
          <cell r="AF2148">
            <v>0</v>
          </cell>
          <cell r="AG2148">
            <v>0</v>
          </cell>
          <cell r="AH2148">
            <v>0</v>
          </cell>
          <cell r="AI2148">
            <v>8.076923077</v>
          </cell>
        </row>
        <row r="2149">
          <cell r="C2149" t="str">
            <v>1.455.1</v>
          </cell>
          <cell r="D2149" t="str">
            <v>Прочие, всего</v>
          </cell>
          <cell r="E2149" t="str">
            <v>051-1005799</v>
          </cell>
          <cell r="F2149" t="str">
            <v/>
          </cell>
          <cell r="G2149" t="str">
            <v/>
          </cell>
          <cell r="H2149" t="str">
            <v/>
          </cell>
          <cell r="I2149">
            <v>0</v>
          </cell>
          <cell r="J2149">
            <v>0</v>
          </cell>
          <cell r="K2149">
            <v>2.39</v>
          </cell>
          <cell r="L2149">
            <v>2.39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0.21</v>
          </cell>
          <cell r="Z2149">
            <v>2.6</v>
          </cell>
          <cell r="AA2149">
            <v>2.6</v>
          </cell>
          <cell r="AB2149">
            <v>0</v>
          </cell>
          <cell r="AC2149">
            <v>0</v>
          </cell>
          <cell r="AD2149">
            <v>0.21</v>
          </cell>
          <cell r="AE2149">
            <v>0.21</v>
          </cell>
          <cell r="AF2149">
            <v>0</v>
          </cell>
          <cell r="AG2149">
            <v>0</v>
          </cell>
          <cell r="AH2149">
            <v>0</v>
          </cell>
          <cell r="AI2149">
            <v>8.076923077</v>
          </cell>
        </row>
        <row r="2150">
          <cell r="C2150" t="str">
            <v>1.455.2</v>
          </cell>
          <cell r="D2150" t="str">
            <v>Проектные работы ПД/ПД, РД</v>
          </cell>
          <cell r="E2150" t="str">
            <v>051-1005799</v>
          </cell>
          <cell r="F2150" t="str">
            <v/>
          </cell>
          <cell r="G2150" t="str">
            <v/>
          </cell>
          <cell r="H2150" t="str">
            <v/>
          </cell>
          <cell r="I2150">
            <v>0</v>
          </cell>
          <cell r="J2150">
            <v>0</v>
          </cell>
          <cell r="K2150">
            <v>2.2999999999999998</v>
          </cell>
          <cell r="L2150">
            <v>2.2999999999999998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0.2</v>
          </cell>
          <cell r="Z2150">
            <v>2.5</v>
          </cell>
          <cell r="AA2150">
            <v>2.5</v>
          </cell>
          <cell r="AB2150">
            <v>0</v>
          </cell>
          <cell r="AC2150">
            <v>0</v>
          </cell>
          <cell r="AD2150">
            <v>0.2</v>
          </cell>
          <cell r="AE2150">
            <v>0.2</v>
          </cell>
          <cell r="AF2150">
            <v>0</v>
          </cell>
          <cell r="AG2150">
            <v>0</v>
          </cell>
          <cell r="AH2150">
            <v>0</v>
          </cell>
          <cell r="AI2150">
            <v>8</v>
          </cell>
        </row>
        <row r="2151">
          <cell r="C2151" t="str">
            <v>1.455.3</v>
          </cell>
          <cell r="D2151" t="str">
            <v>Услуги Заказчика</v>
          </cell>
          <cell r="E2151" t="str">
            <v>051-1005799</v>
          </cell>
          <cell r="F2151" t="str">
            <v/>
          </cell>
          <cell r="G2151" t="str">
            <v/>
          </cell>
          <cell r="H2151" t="str">
            <v/>
          </cell>
          <cell r="I2151">
            <v>0</v>
          </cell>
          <cell r="J2151">
            <v>0</v>
          </cell>
          <cell r="K2151">
            <v>0.09</v>
          </cell>
          <cell r="L2151">
            <v>0.09</v>
          </cell>
          <cell r="M2151">
            <v>0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0.01</v>
          </cell>
          <cell r="Z2151">
            <v>0.1</v>
          </cell>
          <cell r="AA2151">
            <v>0.1</v>
          </cell>
          <cell r="AB2151">
            <v>0</v>
          </cell>
          <cell r="AC2151">
            <v>0</v>
          </cell>
          <cell r="AD2151">
            <v>0.01</v>
          </cell>
          <cell r="AE2151">
            <v>0.01</v>
          </cell>
          <cell r="AF2151">
            <v>0</v>
          </cell>
          <cell r="AG2151">
            <v>0</v>
          </cell>
          <cell r="AH2151">
            <v>0</v>
          </cell>
          <cell r="AI2151">
            <v>10</v>
          </cell>
        </row>
        <row r="2152">
          <cell r="C2152" t="str">
            <v>1.456</v>
          </cell>
          <cell r="D2152" t="str">
            <v>Техническое перевооружение ГРС Дружба</v>
          </cell>
          <cell r="E2152" t="str">
            <v>051-1005800</v>
          </cell>
          <cell r="F2152" t="str">
            <v/>
          </cell>
          <cell r="G2152" t="str">
            <v/>
          </cell>
          <cell r="H2152" t="str">
            <v>Транспорт газа</v>
          </cell>
          <cell r="I2152">
            <v>0</v>
          </cell>
          <cell r="J2152">
            <v>0</v>
          </cell>
          <cell r="K2152">
            <v>2.39</v>
          </cell>
          <cell r="L2152">
            <v>2.39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0.21</v>
          </cell>
          <cell r="Z2152">
            <v>2.1800000000000002</v>
          </cell>
          <cell r="AA2152">
            <v>2.1800000000000002</v>
          </cell>
          <cell r="AB2152">
            <v>0</v>
          </cell>
          <cell r="AC2152">
            <v>0</v>
          </cell>
          <cell r="AD2152">
            <v>0.21</v>
          </cell>
          <cell r="AE2152">
            <v>0.21</v>
          </cell>
          <cell r="AF2152">
            <v>0</v>
          </cell>
          <cell r="AG2152">
            <v>0</v>
          </cell>
          <cell r="AH2152">
            <v>0</v>
          </cell>
          <cell r="AI2152">
            <v>9.6330275230000009</v>
          </cell>
        </row>
        <row r="2153">
          <cell r="C2153" t="str">
            <v>1.456.1</v>
          </cell>
          <cell r="D2153" t="str">
            <v>Прочие, всего</v>
          </cell>
          <cell r="E2153" t="str">
            <v>051-1005800</v>
          </cell>
          <cell r="F2153" t="str">
            <v/>
          </cell>
          <cell r="G2153" t="str">
            <v/>
          </cell>
          <cell r="H2153" t="str">
            <v/>
          </cell>
          <cell r="I2153">
            <v>0</v>
          </cell>
          <cell r="J2153">
            <v>0</v>
          </cell>
          <cell r="K2153">
            <v>2.39</v>
          </cell>
          <cell r="L2153">
            <v>2.39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0.21</v>
          </cell>
          <cell r="Z2153">
            <v>2.1800000000000002</v>
          </cell>
          <cell r="AA2153">
            <v>2.1800000000000002</v>
          </cell>
          <cell r="AB2153">
            <v>0</v>
          </cell>
          <cell r="AC2153">
            <v>0</v>
          </cell>
          <cell r="AD2153">
            <v>0.21</v>
          </cell>
          <cell r="AE2153">
            <v>0.21</v>
          </cell>
          <cell r="AF2153">
            <v>0</v>
          </cell>
          <cell r="AG2153">
            <v>0</v>
          </cell>
          <cell r="AH2153">
            <v>0</v>
          </cell>
          <cell r="AI2153">
            <v>9.6330275230000009</v>
          </cell>
        </row>
        <row r="2154">
          <cell r="C2154" t="str">
            <v>1.456.2</v>
          </cell>
          <cell r="D2154" t="str">
            <v>Проектные работы ПД/ПД, РД</v>
          </cell>
          <cell r="E2154" t="str">
            <v>051-1005800</v>
          </cell>
          <cell r="F2154" t="str">
            <v/>
          </cell>
          <cell r="G2154" t="str">
            <v/>
          </cell>
          <cell r="H2154" t="str">
            <v/>
          </cell>
          <cell r="I2154">
            <v>0</v>
          </cell>
          <cell r="J2154">
            <v>0</v>
          </cell>
          <cell r="K2154">
            <v>2.2999999999999998</v>
          </cell>
          <cell r="L2154">
            <v>2.2999999999999998</v>
          </cell>
          <cell r="M2154">
            <v>0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0.2</v>
          </cell>
          <cell r="Z2154">
            <v>2.1</v>
          </cell>
          <cell r="AA2154">
            <v>2.1</v>
          </cell>
          <cell r="AB2154">
            <v>0</v>
          </cell>
          <cell r="AC2154">
            <v>0</v>
          </cell>
          <cell r="AD2154">
            <v>0.2</v>
          </cell>
          <cell r="AE2154">
            <v>0.2</v>
          </cell>
          <cell r="AF2154">
            <v>0</v>
          </cell>
          <cell r="AG2154">
            <v>0</v>
          </cell>
          <cell r="AH2154">
            <v>0</v>
          </cell>
          <cell r="AI2154">
            <v>9.5238095240000007</v>
          </cell>
        </row>
        <row r="2155">
          <cell r="C2155" t="str">
            <v>1.456.3</v>
          </cell>
          <cell r="D2155" t="str">
            <v>Услуги Заказчика</v>
          </cell>
          <cell r="E2155" t="str">
            <v>051-1005800</v>
          </cell>
          <cell r="F2155" t="str">
            <v/>
          </cell>
          <cell r="G2155" t="str">
            <v/>
          </cell>
          <cell r="H2155" t="str">
            <v/>
          </cell>
          <cell r="I2155">
            <v>0</v>
          </cell>
          <cell r="J2155">
            <v>0</v>
          </cell>
          <cell r="K2155">
            <v>0.09</v>
          </cell>
          <cell r="L2155">
            <v>0.09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0.01</v>
          </cell>
          <cell r="Z2155">
            <v>0.08</v>
          </cell>
          <cell r="AA2155">
            <v>0.08</v>
          </cell>
          <cell r="AB2155">
            <v>0</v>
          </cell>
          <cell r="AC2155">
            <v>0</v>
          </cell>
          <cell r="AD2155">
            <v>0.01</v>
          </cell>
          <cell r="AE2155">
            <v>0.01</v>
          </cell>
          <cell r="AF2155">
            <v>0</v>
          </cell>
          <cell r="AG2155">
            <v>0</v>
          </cell>
          <cell r="AH2155">
            <v>0</v>
          </cell>
          <cell r="AI2155">
            <v>12.5</v>
          </cell>
        </row>
        <row r="2156">
          <cell r="C2156" t="str">
            <v>1.457</v>
          </cell>
          <cell r="D2156" t="str">
            <v>Техническое перевооружение ГРС Долгогусево</v>
          </cell>
          <cell r="E2156" t="str">
            <v>051-1005801</v>
          </cell>
          <cell r="F2156" t="str">
            <v/>
          </cell>
          <cell r="G2156" t="str">
            <v/>
          </cell>
          <cell r="H2156" t="str">
            <v>Транспорт газа</v>
          </cell>
          <cell r="I2156">
            <v>0</v>
          </cell>
          <cell r="J2156">
            <v>0</v>
          </cell>
          <cell r="K2156">
            <v>2.39</v>
          </cell>
          <cell r="L2156">
            <v>2.39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0.21</v>
          </cell>
          <cell r="Z2156">
            <v>2.6</v>
          </cell>
          <cell r="AA2156">
            <v>2.6</v>
          </cell>
          <cell r="AB2156">
            <v>0</v>
          </cell>
          <cell r="AC2156">
            <v>0</v>
          </cell>
          <cell r="AD2156">
            <v>0.21</v>
          </cell>
          <cell r="AE2156">
            <v>0.21</v>
          </cell>
          <cell r="AF2156">
            <v>0</v>
          </cell>
          <cell r="AG2156">
            <v>0</v>
          </cell>
          <cell r="AH2156">
            <v>0</v>
          </cell>
          <cell r="AI2156">
            <v>8.076923077</v>
          </cell>
        </row>
        <row r="2157">
          <cell r="C2157" t="str">
            <v>1.457.1</v>
          </cell>
          <cell r="D2157" t="str">
            <v>Прочие, всего</v>
          </cell>
          <cell r="E2157" t="str">
            <v>051-1005801</v>
          </cell>
          <cell r="F2157" t="str">
            <v/>
          </cell>
          <cell r="G2157" t="str">
            <v/>
          </cell>
          <cell r="H2157" t="str">
            <v/>
          </cell>
          <cell r="I2157">
            <v>0</v>
          </cell>
          <cell r="J2157">
            <v>0</v>
          </cell>
          <cell r="K2157">
            <v>2.39</v>
          </cell>
          <cell r="L2157">
            <v>2.39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0.21</v>
          </cell>
          <cell r="Z2157">
            <v>2.6</v>
          </cell>
          <cell r="AA2157">
            <v>2.6</v>
          </cell>
          <cell r="AB2157">
            <v>0</v>
          </cell>
          <cell r="AC2157">
            <v>0</v>
          </cell>
          <cell r="AD2157">
            <v>0.21</v>
          </cell>
          <cell r="AE2157">
            <v>0.21</v>
          </cell>
          <cell r="AF2157">
            <v>0</v>
          </cell>
          <cell r="AG2157">
            <v>0</v>
          </cell>
          <cell r="AH2157">
            <v>0</v>
          </cell>
          <cell r="AI2157">
            <v>8.076923077</v>
          </cell>
        </row>
        <row r="2158">
          <cell r="C2158" t="str">
            <v>1.457.2</v>
          </cell>
          <cell r="D2158" t="str">
            <v>Проектные работы ПД/ПД, РД</v>
          </cell>
          <cell r="E2158" t="str">
            <v>051-1005801</v>
          </cell>
          <cell r="F2158" t="str">
            <v/>
          </cell>
          <cell r="G2158" t="str">
            <v/>
          </cell>
          <cell r="H2158" t="str">
            <v/>
          </cell>
          <cell r="I2158">
            <v>0</v>
          </cell>
          <cell r="J2158">
            <v>0</v>
          </cell>
          <cell r="K2158">
            <v>2.2999999999999998</v>
          </cell>
          <cell r="L2158">
            <v>2.2999999999999998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0.2</v>
          </cell>
          <cell r="Z2158">
            <v>2.5</v>
          </cell>
          <cell r="AA2158">
            <v>2.5</v>
          </cell>
          <cell r="AB2158">
            <v>0</v>
          </cell>
          <cell r="AC2158">
            <v>0</v>
          </cell>
          <cell r="AD2158">
            <v>0.2</v>
          </cell>
          <cell r="AE2158">
            <v>0.2</v>
          </cell>
          <cell r="AF2158">
            <v>0</v>
          </cell>
          <cell r="AG2158">
            <v>0</v>
          </cell>
          <cell r="AH2158">
            <v>0</v>
          </cell>
          <cell r="AI2158">
            <v>8</v>
          </cell>
        </row>
        <row r="2159">
          <cell r="C2159" t="str">
            <v>1.457.3</v>
          </cell>
          <cell r="D2159" t="str">
            <v>Услуги Заказчика</v>
          </cell>
          <cell r="E2159" t="str">
            <v>051-1005801</v>
          </cell>
          <cell r="F2159" t="str">
            <v/>
          </cell>
          <cell r="G2159" t="str">
            <v/>
          </cell>
          <cell r="H2159" t="str">
            <v/>
          </cell>
          <cell r="I2159">
            <v>0</v>
          </cell>
          <cell r="J2159">
            <v>0</v>
          </cell>
          <cell r="K2159">
            <v>0.09</v>
          </cell>
          <cell r="L2159">
            <v>0.09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0.01</v>
          </cell>
          <cell r="Z2159">
            <v>0.1</v>
          </cell>
          <cell r="AA2159">
            <v>0.1</v>
          </cell>
          <cell r="AB2159">
            <v>0</v>
          </cell>
          <cell r="AC2159">
            <v>0</v>
          </cell>
          <cell r="AD2159">
            <v>0.01</v>
          </cell>
          <cell r="AE2159">
            <v>0.01</v>
          </cell>
          <cell r="AF2159">
            <v>0</v>
          </cell>
          <cell r="AG2159">
            <v>0</v>
          </cell>
          <cell r="AH2159">
            <v>0</v>
          </cell>
          <cell r="AI2159">
            <v>10</v>
          </cell>
        </row>
        <row r="2160">
          <cell r="C2160" t="str">
            <v>1.458</v>
          </cell>
          <cell r="D2160" t="str">
            <v>Техническое перевооружение ГРС Забойский</v>
          </cell>
          <cell r="E2160" t="str">
            <v>051-1005802</v>
          </cell>
          <cell r="F2160" t="str">
            <v/>
          </cell>
          <cell r="G2160" t="str">
            <v/>
          </cell>
          <cell r="H2160" t="str">
            <v>Транспорт газа</v>
          </cell>
          <cell r="I2160">
            <v>0</v>
          </cell>
          <cell r="J2160">
            <v>0</v>
          </cell>
          <cell r="K2160">
            <v>2.39</v>
          </cell>
          <cell r="L2160">
            <v>2.39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0.21</v>
          </cell>
          <cell r="Z2160">
            <v>2.1800000000000002</v>
          </cell>
          <cell r="AA2160">
            <v>2.1800000000000002</v>
          </cell>
          <cell r="AB2160">
            <v>0</v>
          </cell>
          <cell r="AC2160">
            <v>0</v>
          </cell>
          <cell r="AD2160">
            <v>0.21</v>
          </cell>
          <cell r="AE2160">
            <v>0.21</v>
          </cell>
          <cell r="AF2160">
            <v>0</v>
          </cell>
          <cell r="AG2160">
            <v>0</v>
          </cell>
          <cell r="AH2160">
            <v>0</v>
          </cell>
          <cell r="AI2160">
            <v>9.6330275230000009</v>
          </cell>
        </row>
        <row r="2161">
          <cell r="C2161" t="str">
            <v>1.458.1</v>
          </cell>
          <cell r="D2161" t="str">
            <v>Прочие, всего</v>
          </cell>
          <cell r="E2161" t="str">
            <v>051-1005802</v>
          </cell>
          <cell r="F2161" t="str">
            <v/>
          </cell>
          <cell r="G2161" t="str">
            <v/>
          </cell>
          <cell r="H2161" t="str">
            <v/>
          </cell>
          <cell r="I2161">
            <v>0</v>
          </cell>
          <cell r="J2161">
            <v>0</v>
          </cell>
          <cell r="K2161">
            <v>2.39</v>
          </cell>
          <cell r="L2161">
            <v>2.39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0.21</v>
          </cell>
          <cell r="Z2161">
            <v>2.1800000000000002</v>
          </cell>
          <cell r="AA2161">
            <v>2.1800000000000002</v>
          </cell>
          <cell r="AB2161">
            <v>0</v>
          </cell>
          <cell r="AC2161">
            <v>0</v>
          </cell>
          <cell r="AD2161">
            <v>0.21</v>
          </cell>
          <cell r="AE2161">
            <v>0.21</v>
          </cell>
          <cell r="AF2161">
            <v>0</v>
          </cell>
          <cell r="AG2161">
            <v>0</v>
          </cell>
          <cell r="AH2161">
            <v>0</v>
          </cell>
          <cell r="AI2161">
            <v>9.6330275230000009</v>
          </cell>
        </row>
        <row r="2162">
          <cell r="C2162" t="str">
            <v>1.458.2</v>
          </cell>
          <cell r="D2162" t="str">
            <v>Проектные работы ПД/ПД, РД</v>
          </cell>
          <cell r="E2162" t="str">
            <v>051-1005802</v>
          </cell>
          <cell r="F2162" t="str">
            <v/>
          </cell>
          <cell r="G2162" t="str">
            <v/>
          </cell>
          <cell r="H2162" t="str">
            <v/>
          </cell>
          <cell r="I2162">
            <v>0</v>
          </cell>
          <cell r="J2162">
            <v>0</v>
          </cell>
          <cell r="K2162">
            <v>2.2999999999999998</v>
          </cell>
          <cell r="L2162">
            <v>2.2999999999999998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0.2</v>
          </cell>
          <cell r="Z2162">
            <v>2.1</v>
          </cell>
          <cell r="AA2162">
            <v>2.1</v>
          </cell>
          <cell r="AB2162">
            <v>0</v>
          </cell>
          <cell r="AC2162">
            <v>0</v>
          </cell>
          <cell r="AD2162">
            <v>0.2</v>
          </cell>
          <cell r="AE2162">
            <v>0.2</v>
          </cell>
          <cell r="AF2162">
            <v>0</v>
          </cell>
          <cell r="AG2162">
            <v>0</v>
          </cell>
          <cell r="AH2162">
            <v>0</v>
          </cell>
          <cell r="AI2162">
            <v>9.5238095240000007</v>
          </cell>
        </row>
        <row r="2163">
          <cell r="C2163" t="str">
            <v>1.458.3</v>
          </cell>
          <cell r="D2163" t="str">
            <v>Услуги Заказчика</v>
          </cell>
          <cell r="E2163" t="str">
            <v>051-1005802</v>
          </cell>
          <cell r="F2163" t="str">
            <v/>
          </cell>
          <cell r="G2163" t="str">
            <v/>
          </cell>
          <cell r="H2163" t="str">
            <v/>
          </cell>
          <cell r="I2163">
            <v>0</v>
          </cell>
          <cell r="J2163">
            <v>0</v>
          </cell>
          <cell r="K2163">
            <v>0.09</v>
          </cell>
          <cell r="L2163">
            <v>0.09</v>
          </cell>
          <cell r="M2163">
            <v>0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0.01</v>
          </cell>
          <cell r="Z2163">
            <v>0.08</v>
          </cell>
          <cell r="AA2163">
            <v>0.08</v>
          </cell>
          <cell r="AB2163">
            <v>0</v>
          </cell>
          <cell r="AC2163">
            <v>0</v>
          </cell>
          <cell r="AD2163">
            <v>0.01</v>
          </cell>
          <cell r="AE2163">
            <v>0.01</v>
          </cell>
          <cell r="AF2163">
            <v>0</v>
          </cell>
          <cell r="AG2163">
            <v>0</v>
          </cell>
          <cell r="AH2163">
            <v>0</v>
          </cell>
          <cell r="AI2163">
            <v>12.5</v>
          </cell>
        </row>
        <row r="2164">
          <cell r="C2164" t="str">
            <v>1.459</v>
          </cell>
          <cell r="D2164" t="str">
            <v>Техническое перевооружение ГРС Новоберезанский</v>
          </cell>
          <cell r="E2164" t="str">
            <v>051-1005803</v>
          </cell>
          <cell r="F2164" t="str">
            <v/>
          </cell>
          <cell r="G2164" t="str">
            <v/>
          </cell>
          <cell r="H2164" t="str">
            <v>Транспорт газа</v>
          </cell>
          <cell r="I2164">
            <v>0</v>
          </cell>
          <cell r="J2164">
            <v>0</v>
          </cell>
          <cell r="K2164">
            <v>2.39</v>
          </cell>
          <cell r="L2164">
            <v>2.39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0.21</v>
          </cell>
          <cell r="Z2164">
            <v>2.1800000000000002</v>
          </cell>
          <cell r="AA2164">
            <v>2.1800000000000002</v>
          </cell>
          <cell r="AB2164">
            <v>0</v>
          </cell>
          <cell r="AC2164">
            <v>0</v>
          </cell>
          <cell r="AD2164">
            <v>0.21</v>
          </cell>
          <cell r="AE2164">
            <v>0.21</v>
          </cell>
          <cell r="AF2164">
            <v>0</v>
          </cell>
          <cell r="AG2164">
            <v>0</v>
          </cell>
          <cell r="AH2164">
            <v>0</v>
          </cell>
          <cell r="AI2164">
            <v>9.6330275230000009</v>
          </cell>
        </row>
        <row r="2165">
          <cell r="C2165" t="str">
            <v>1.459.1</v>
          </cell>
          <cell r="D2165" t="str">
            <v>Прочие, всего</v>
          </cell>
          <cell r="E2165" t="str">
            <v>051-1005803</v>
          </cell>
          <cell r="F2165" t="str">
            <v/>
          </cell>
          <cell r="G2165" t="str">
            <v/>
          </cell>
          <cell r="H2165" t="str">
            <v/>
          </cell>
          <cell r="I2165">
            <v>0</v>
          </cell>
          <cell r="J2165">
            <v>0</v>
          </cell>
          <cell r="K2165">
            <v>2.39</v>
          </cell>
          <cell r="L2165">
            <v>2.39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0.21</v>
          </cell>
          <cell r="Z2165">
            <v>2.1800000000000002</v>
          </cell>
          <cell r="AA2165">
            <v>2.1800000000000002</v>
          </cell>
          <cell r="AB2165">
            <v>0</v>
          </cell>
          <cell r="AC2165">
            <v>0</v>
          </cell>
          <cell r="AD2165">
            <v>0.21</v>
          </cell>
          <cell r="AE2165">
            <v>0.21</v>
          </cell>
          <cell r="AF2165">
            <v>0</v>
          </cell>
          <cell r="AG2165">
            <v>0</v>
          </cell>
          <cell r="AH2165">
            <v>0</v>
          </cell>
          <cell r="AI2165">
            <v>9.6330275230000009</v>
          </cell>
        </row>
        <row r="2166">
          <cell r="C2166" t="str">
            <v>1.459.2</v>
          </cell>
          <cell r="D2166" t="str">
            <v>Проектные работы ПД/ПД, РД</v>
          </cell>
          <cell r="E2166" t="str">
            <v>051-1005803</v>
          </cell>
          <cell r="F2166" t="str">
            <v/>
          </cell>
          <cell r="G2166" t="str">
            <v/>
          </cell>
          <cell r="H2166" t="str">
            <v/>
          </cell>
          <cell r="I2166">
            <v>0</v>
          </cell>
          <cell r="J2166">
            <v>0</v>
          </cell>
          <cell r="K2166">
            <v>2.2999999999999998</v>
          </cell>
          <cell r="L2166">
            <v>2.2999999999999998</v>
          </cell>
          <cell r="M2166">
            <v>0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0.2</v>
          </cell>
          <cell r="Z2166">
            <v>2.1</v>
          </cell>
          <cell r="AA2166">
            <v>2.1</v>
          </cell>
          <cell r="AB2166">
            <v>0</v>
          </cell>
          <cell r="AC2166">
            <v>0</v>
          </cell>
          <cell r="AD2166">
            <v>0.2</v>
          </cell>
          <cell r="AE2166">
            <v>0.2</v>
          </cell>
          <cell r="AF2166">
            <v>0</v>
          </cell>
          <cell r="AG2166">
            <v>0</v>
          </cell>
          <cell r="AH2166">
            <v>0</v>
          </cell>
          <cell r="AI2166">
            <v>9.5238095240000007</v>
          </cell>
        </row>
        <row r="2167">
          <cell r="C2167" t="str">
            <v>1.459.3</v>
          </cell>
          <cell r="D2167" t="str">
            <v>Услуги Заказчика</v>
          </cell>
          <cell r="E2167" t="str">
            <v>051-1005803</v>
          </cell>
          <cell r="F2167" t="str">
            <v/>
          </cell>
          <cell r="G2167" t="str">
            <v/>
          </cell>
          <cell r="H2167" t="str">
            <v/>
          </cell>
          <cell r="I2167">
            <v>0</v>
          </cell>
          <cell r="J2167">
            <v>0</v>
          </cell>
          <cell r="K2167">
            <v>0.09</v>
          </cell>
          <cell r="L2167">
            <v>0.09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0.01</v>
          </cell>
          <cell r="Z2167">
            <v>0.08</v>
          </cell>
          <cell r="AA2167">
            <v>0.08</v>
          </cell>
          <cell r="AB2167">
            <v>0</v>
          </cell>
          <cell r="AC2167">
            <v>0</v>
          </cell>
          <cell r="AD2167">
            <v>0.01</v>
          </cell>
          <cell r="AE2167">
            <v>0.01</v>
          </cell>
          <cell r="AF2167">
            <v>0</v>
          </cell>
          <cell r="AG2167">
            <v>0</v>
          </cell>
          <cell r="AH2167">
            <v>0</v>
          </cell>
          <cell r="AI2167">
            <v>12.5</v>
          </cell>
        </row>
        <row r="2168">
          <cell r="C2168" t="str">
            <v>1.460</v>
          </cell>
          <cell r="D2168" t="str">
            <v>Техническое перевооружение ГРС Первореченское</v>
          </cell>
          <cell r="E2168" t="str">
            <v>051-1005804</v>
          </cell>
          <cell r="F2168" t="str">
            <v/>
          </cell>
          <cell r="G2168" t="str">
            <v/>
          </cell>
          <cell r="H2168" t="str">
            <v>Транспорт газа</v>
          </cell>
          <cell r="I2168">
            <v>0</v>
          </cell>
          <cell r="J2168">
            <v>0</v>
          </cell>
          <cell r="K2168">
            <v>2.39</v>
          </cell>
          <cell r="L2168">
            <v>2.39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0.21</v>
          </cell>
          <cell r="Z2168">
            <v>2.1800000000000002</v>
          </cell>
          <cell r="AA2168">
            <v>2.1800000000000002</v>
          </cell>
          <cell r="AB2168">
            <v>0</v>
          </cell>
          <cell r="AC2168">
            <v>0</v>
          </cell>
          <cell r="AD2168">
            <v>0.21</v>
          </cell>
          <cell r="AE2168">
            <v>0.21</v>
          </cell>
          <cell r="AF2168">
            <v>0</v>
          </cell>
          <cell r="AG2168">
            <v>0</v>
          </cell>
          <cell r="AH2168">
            <v>0</v>
          </cell>
          <cell r="AI2168">
            <v>9.6330275230000009</v>
          </cell>
        </row>
        <row r="2169">
          <cell r="C2169" t="str">
            <v>1.460.1</v>
          </cell>
          <cell r="D2169" t="str">
            <v>Прочие, всего</v>
          </cell>
          <cell r="E2169" t="str">
            <v>051-1005804</v>
          </cell>
          <cell r="F2169" t="str">
            <v/>
          </cell>
          <cell r="G2169" t="str">
            <v/>
          </cell>
          <cell r="H2169" t="str">
            <v/>
          </cell>
          <cell r="I2169">
            <v>0</v>
          </cell>
          <cell r="J2169">
            <v>0</v>
          </cell>
          <cell r="K2169">
            <v>2.39</v>
          </cell>
          <cell r="L2169">
            <v>2.39</v>
          </cell>
          <cell r="M2169">
            <v>0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0.21</v>
          </cell>
          <cell r="Z2169">
            <v>2.1800000000000002</v>
          </cell>
          <cell r="AA2169">
            <v>2.1800000000000002</v>
          </cell>
          <cell r="AB2169">
            <v>0</v>
          </cell>
          <cell r="AC2169">
            <v>0</v>
          </cell>
          <cell r="AD2169">
            <v>0.21</v>
          </cell>
          <cell r="AE2169">
            <v>0.21</v>
          </cell>
          <cell r="AF2169">
            <v>0</v>
          </cell>
          <cell r="AG2169">
            <v>0</v>
          </cell>
          <cell r="AH2169">
            <v>0</v>
          </cell>
          <cell r="AI2169">
            <v>9.6330275230000009</v>
          </cell>
        </row>
        <row r="2170">
          <cell r="C2170" t="str">
            <v>1.460.2</v>
          </cell>
          <cell r="D2170" t="str">
            <v>Проектные работы ПД/ПД, РД</v>
          </cell>
          <cell r="E2170" t="str">
            <v>051-1005804</v>
          </cell>
          <cell r="F2170" t="str">
            <v/>
          </cell>
          <cell r="G2170" t="str">
            <v/>
          </cell>
          <cell r="H2170" t="str">
            <v/>
          </cell>
          <cell r="I2170">
            <v>0</v>
          </cell>
          <cell r="J2170">
            <v>0</v>
          </cell>
          <cell r="K2170">
            <v>2.2999999999999998</v>
          </cell>
          <cell r="L2170">
            <v>2.2999999999999998</v>
          </cell>
          <cell r="M2170">
            <v>0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0.2</v>
          </cell>
          <cell r="Z2170">
            <v>2.1</v>
          </cell>
          <cell r="AA2170">
            <v>2.1</v>
          </cell>
          <cell r="AB2170">
            <v>0</v>
          </cell>
          <cell r="AC2170">
            <v>0</v>
          </cell>
          <cell r="AD2170">
            <v>0.2</v>
          </cell>
          <cell r="AE2170">
            <v>0.2</v>
          </cell>
          <cell r="AF2170">
            <v>0</v>
          </cell>
          <cell r="AG2170">
            <v>0</v>
          </cell>
          <cell r="AH2170">
            <v>0</v>
          </cell>
          <cell r="AI2170">
            <v>9.5238095240000007</v>
          </cell>
        </row>
        <row r="2171">
          <cell r="C2171" t="str">
            <v>1.460.3</v>
          </cell>
          <cell r="D2171" t="str">
            <v>Услуги Заказчика</v>
          </cell>
          <cell r="E2171" t="str">
            <v>051-1005804</v>
          </cell>
          <cell r="F2171" t="str">
            <v/>
          </cell>
          <cell r="G2171" t="str">
            <v/>
          </cell>
          <cell r="H2171" t="str">
            <v/>
          </cell>
          <cell r="I2171">
            <v>0</v>
          </cell>
          <cell r="J2171">
            <v>0</v>
          </cell>
          <cell r="K2171">
            <v>0.09</v>
          </cell>
          <cell r="L2171">
            <v>0.09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0.01</v>
          </cell>
          <cell r="Z2171">
            <v>0.08</v>
          </cell>
          <cell r="AA2171">
            <v>0.08</v>
          </cell>
          <cell r="AB2171">
            <v>0</v>
          </cell>
          <cell r="AC2171">
            <v>0</v>
          </cell>
          <cell r="AD2171">
            <v>0.01</v>
          </cell>
          <cell r="AE2171">
            <v>0.01</v>
          </cell>
          <cell r="AF2171">
            <v>0</v>
          </cell>
          <cell r="AG2171">
            <v>0</v>
          </cell>
          <cell r="AH2171">
            <v>0</v>
          </cell>
          <cell r="AI2171">
            <v>12.5</v>
          </cell>
        </row>
        <row r="2172">
          <cell r="C2172" t="str">
            <v>1.461</v>
          </cell>
          <cell r="D2172" t="str">
            <v>Техническое перевооружение ГРС Платнировская</v>
          </cell>
          <cell r="E2172" t="str">
            <v>051-1005805</v>
          </cell>
          <cell r="F2172" t="str">
            <v/>
          </cell>
          <cell r="G2172" t="str">
            <v/>
          </cell>
          <cell r="H2172" t="str">
            <v>Транспорт газа</v>
          </cell>
          <cell r="I2172">
            <v>0</v>
          </cell>
          <cell r="J2172">
            <v>0</v>
          </cell>
          <cell r="K2172">
            <v>2.39</v>
          </cell>
          <cell r="L2172">
            <v>2.39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0.21</v>
          </cell>
          <cell r="Z2172">
            <v>1.79</v>
          </cell>
          <cell r="AA2172">
            <v>1.79</v>
          </cell>
          <cell r="AB2172">
            <v>0</v>
          </cell>
          <cell r="AC2172">
            <v>0</v>
          </cell>
          <cell r="AD2172">
            <v>0.21</v>
          </cell>
          <cell r="AE2172">
            <v>0.21</v>
          </cell>
          <cell r="AF2172">
            <v>0</v>
          </cell>
          <cell r="AG2172">
            <v>0</v>
          </cell>
          <cell r="AH2172">
            <v>0</v>
          </cell>
          <cell r="AI2172">
            <v>11.731843574999999</v>
          </cell>
        </row>
        <row r="2173">
          <cell r="C2173" t="str">
            <v>1.461.1</v>
          </cell>
          <cell r="D2173" t="str">
            <v>Прочие, всего</v>
          </cell>
          <cell r="E2173" t="str">
            <v>051-1005805</v>
          </cell>
          <cell r="F2173" t="str">
            <v/>
          </cell>
          <cell r="G2173" t="str">
            <v/>
          </cell>
          <cell r="H2173" t="str">
            <v/>
          </cell>
          <cell r="I2173">
            <v>0</v>
          </cell>
          <cell r="J2173">
            <v>0</v>
          </cell>
          <cell r="K2173">
            <v>2.39</v>
          </cell>
          <cell r="L2173">
            <v>2.39</v>
          </cell>
          <cell r="M2173">
            <v>0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0.21</v>
          </cell>
          <cell r="Z2173">
            <v>1.79</v>
          </cell>
          <cell r="AA2173">
            <v>1.79</v>
          </cell>
          <cell r="AB2173">
            <v>0</v>
          </cell>
          <cell r="AC2173">
            <v>0</v>
          </cell>
          <cell r="AD2173">
            <v>0.21</v>
          </cell>
          <cell r="AE2173">
            <v>0.21</v>
          </cell>
          <cell r="AF2173">
            <v>0</v>
          </cell>
          <cell r="AG2173">
            <v>0</v>
          </cell>
          <cell r="AH2173">
            <v>0</v>
          </cell>
          <cell r="AI2173">
            <v>11.731843574999999</v>
          </cell>
        </row>
        <row r="2174">
          <cell r="C2174" t="str">
            <v>1.461.2</v>
          </cell>
          <cell r="D2174" t="str">
            <v>Проектные работы ПД/ПД, РД</v>
          </cell>
          <cell r="E2174" t="str">
            <v>051-1005805</v>
          </cell>
          <cell r="F2174" t="str">
            <v/>
          </cell>
          <cell r="G2174" t="str">
            <v/>
          </cell>
          <cell r="H2174" t="str">
            <v/>
          </cell>
          <cell r="I2174">
            <v>0</v>
          </cell>
          <cell r="J2174">
            <v>0</v>
          </cell>
          <cell r="K2174">
            <v>2.2999999999999998</v>
          </cell>
          <cell r="L2174">
            <v>2.2999999999999998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0.2</v>
          </cell>
          <cell r="Z2174">
            <v>1.72</v>
          </cell>
          <cell r="AA2174">
            <v>1.72</v>
          </cell>
          <cell r="AB2174">
            <v>0</v>
          </cell>
          <cell r="AC2174">
            <v>0</v>
          </cell>
          <cell r="AD2174">
            <v>0.2</v>
          </cell>
          <cell r="AE2174">
            <v>0.2</v>
          </cell>
          <cell r="AF2174">
            <v>0</v>
          </cell>
          <cell r="AG2174">
            <v>0</v>
          </cell>
          <cell r="AH2174">
            <v>0</v>
          </cell>
          <cell r="AI2174">
            <v>11.627906977</v>
          </cell>
        </row>
        <row r="2175">
          <cell r="C2175" t="str">
            <v>1.461.3</v>
          </cell>
          <cell r="D2175" t="str">
            <v>Услуги Заказчика</v>
          </cell>
          <cell r="E2175" t="str">
            <v>051-1005805</v>
          </cell>
          <cell r="F2175" t="str">
            <v/>
          </cell>
          <cell r="G2175" t="str">
            <v/>
          </cell>
          <cell r="H2175" t="str">
            <v/>
          </cell>
          <cell r="I2175">
            <v>0</v>
          </cell>
          <cell r="J2175">
            <v>0</v>
          </cell>
          <cell r="K2175">
            <v>0.09</v>
          </cell>
          <cell r="L2175">
            <v>0.09</v>
          </cell>
          <cell r="M2175">
            <v>0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0.01</v>
          </cell>
          <cell r="Z2175">
            <v>7.0000000000000007E-2</v>
          </cell>
          <cell r="AA2175">
            <v>7.0000000000000007E-2</v>
          </cell>
          <cell r="AB2175">
            <v>0</v>
          </cell>
          <cell r="AC2175">
            <v>0</v>
          </cell>
          <cell r="AD2175">
            <v>0.01</v>
          </cell>
          <cell r="AE2175">
            <v>0.01</v>
          </cell>
          <cell r="AF2175">
            <v>0</v>
          </cell>
          <cell r="AG2175">
            <v>0</v>
          </cell>
          <cell r="AH2175">
            <v>0</v>
          </cell>
          <cell r="AI2175">
            <v>14.285714285999999</v>
          </cell>
        </row>
        <row r="2176">
          <cell r="C2176" t="str">
            <v>1.462</v>
          </cell>
          <cell r="D2176" t="str">
            <v>Техническое перевооружение ГРС Отрадная</v>
          </cell>
          <cell r="E2176" t="str">
            <v>051-1005806</v>
          </cell>
          <cell r="F2176" t="str">
            <v/>
          </cell>
          <cell r="G2176" t="str">
            <v/>
          </cell>
          <cell r="H2176" t="str">
            <v>Транспорт газа</v>
          </cell>
          <cell r="I2176">
            <v>0</v>
          </cell>
          <cell r="J2176">
            <v>0</v>
          </cell>
          <cell r="K2176">
            <v>2.39</v>
          </cell>
          <cell r="L2176">
            <v>2.39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0.21</v>
          </cell>
          <cell r="Z2176">
            <v>2.1800000000000002</v>
          </cell>
          <cell r="AA2176">
            <v>2.1800000000000002</v>
          </cell>
          <cell r="AB2176">
            <v>0</v>
          </cell>
          <cell r="AC2176">
            <v>0</v>
          </cell>
          <cell r="AD2176">
            <v>0.21</v>
          </cell>
          <cell r="AE2176">
            <v>0.21</v>
          </cell>
          <cell r="AF2176">
            <v>0</v>
          </cell>
          <cell r="AG2176">
            <v>0</v>
          </cell>
          <cell r="AH2176">
            <v>0</v>
          </cell>
          <cell r="AI2176">
            <v>9.6330275230000009</v>
          </cell>
        </row>
        <row r="2177">
          <cell r="C2177" t="str">
            <v>1.462.1</v>
          </cell>
          <cell r="D2177" t="str">
            <v>Прочие, всего</v>
          </cell>
          <cell r="E2177" t="str">
            <v>051-1005806</v>
          </cell>
          <cell r="F2177" t="str">
            <v/>
          </cell>
          <cell r="G2177" t="str">
            <v/>
          </cell>
          <cell r="H2177" t="str">
            <v/>
          </cell>
          <cell r="I2177">
            <v>0</v>
          </cell>
          <cell r="J2177">
            <v>0</v>
          </cell>
          <cell r="K2177">
            <v>2.39</v>
          </cell>
          <cell r="L2177">
            <v>2.39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0.21</v>
          </cell>
          <cell r="Z2177">
            <v>2.1800000000000002</v>
          </cell>
          <cell r="AA2177">
            <v>2.1800000000000002</v>
          </cell>
          <cell r="AB2177">
            <v>0</v>
          </cell>
          <cell r="AC2177">
            <v>0</v>
          </cell>
          <cell r="AD2177">
            <v>0.21</v>
          </cell>
          <cell r="AE2177">
            <v>0.21</v>
          </cell>
          <cell r="AF2177">
            <v>0</v>
          </cell>
          <cell r="AG2177">
            <v>0</v>
          </cell>
          <cell r="AH2177">
            <v>0</v>
          </cell>
          <cell r="AI2177">
            <v>9.6330275230000009</v>
          </cell>
        </row>
        <row r="2178">
          <cell r="C2178" t="str">
            <v>1.462.2</v>
          </cell>
          <cell r="D2178" t="str">
            <v>Проектные работы ПД/ПД, РД</v>
          </cell>
          <cell r="E2178" t="str">
            <v>051-1005806</v>
          </cell>
          <cell r="F2178" t="str">
            <v/>
          </cell>
          <cell r="G2178" t="str">
            <v/>
          </cell>
          <cell r="H2178" t="str">
            <v/>
          </cell>
          <cell r="I2178">
            <v>0</v>
          </cell>
          <cell r="J2178">
            <v>0</v>
          </cell>
          <cell r="K2178">
            <v>2.2999999999999998</v>
          </cell>
          <cell r="L2178">
            <v>2.2999999999999998</v>
          </cell>
          <cell r="M2178">
            <v>0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0.2</v>
          </cell>
          <cell r="Z2178">
            <v>2.1</v>
          </cell>
          <cell r="AA2178">
            <v>2.1</v>
          </cell>
          <cell r="AB2178">
            <v>0</v>
          </cell>
          <cell r="AC2178">
            <v>0</v>
          </cell>
          <cell r="AD2178">
            <v>0.2</v>
          </cell>
          <cell r="AE2178">
            <v>0.2</v>
          </cell>
          <cell r="AF2178">
            <v>0</v>
          </cell>
          <cell r="AG2178">
            <v>0</v>
          </cell>
          <cell r="AH2178">
            <v>0</v>
          </cell>
          <cell r="AI2178">
            <v>9.5238095240000007</v>
          </cell>
        </row>
        <row r="2179">
          <cell r="C2179" t="str">
            <v>1.462.3</v>
          </cell>
          <cell r="D2179" t="str">
            <v>Услуги Заказчика</v>
          </cell>
          <cell r="E2179" t="str">
            <v>051-1005806</v>
          </cell>
          <cell r="F2179" t="str">
            <v/>
          </cell>
          <cell r="G2179" t="str">
            <v/>
          </cell>
          <cell r="H2179" t="str">
            <v/>
          </cell>
          <cell r="I2179">
            <v>0</v>
          </cell>
          <cell r="J2179">
            <v>0</v>
          </cell>
          <cell r="K2179">
            <v>0.09</v>
          </cell>
          <cell r="L2179">
            <v>0.09</v>
          </cell>
          <cell r="M2179">
            <v>0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0.01</v>
          </cell>
          <cell r="Z2179">
            <v>0.08</v>
          </cell>
          <cell r="AA2179">
            <v>0.08</v>
          </cell>
          <cell r="AB2179">
            <v>0</v>
          </cell>
          <cell r="AC2179">
            <v>0</v>
          </cell>
          <cell r="AD2179">
            <v>0.01</v>
          </cell>
          <cell r="AE2179">
            <v>0.01</v>
          </cell>
          <cell r="AF2179">
            <v>0</v>
          </cell>
          <cell r="AG2179">
            <v>0</v>
          </cell>
          <cell r="AH2179">
            <v>0</v>
          </cell>
          <cell r="AI2179">
            <v>12.5</v>
          </cell>
        </row>
        <row r="2180">
          <cell r="C2180" t="str">
            <v>1.463</v>
          </cell>
          <cell r="D2180" t="str">
            <v>Техническое перевооружение ГРС Советская</v>
          </cell>
          <cell r="E2180" t="str">
            <v>051-1005807</v>
          </cell>
          <cell r="F2180" t="str">
            <v/>
          </cell>
          <cell r="G2180" t="str">
            <v/>
          </cell>
          <cell r="H2180" t="str">
            <v>Транспорт газа</v>
          </cell>
          <cell r="I2180">
            <v>0</v>
          </cell>
          <cell r="J2180">
            <v>0</v>
          </cell>
          <cell r="K2180">
            <v>2.39</v>
          </cell>
          <cell r="L2180">
            <v>2.39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0.21</v>
          </cell>
          <cell r="Z2180">
            <v>2.1800000000000002</v>
          </cell>
          <cell r="AA2180">
            <v>2.1800000000000002</v>
          </cell>
          <cell r="AB2180">
            <v>0</v>
          </cell>
          <cell r="AC2180">
            <v>0</v>
          </cell>
          <cell r="AD2180">
            <v>0.21</v>
          </cell>
          <cell r="AE2180">
            <v>0.21</v>
          </cell>
          <cell r="AF2180">
            <v>0</v>
          </cell>
          <cell r="AG2180">
            <v>0</v>
          </cell>
          <cell r="AH2180">
            <v>0</v>
          </cell>
          <cell r="AI2180">
            <v>9.6330275230000009</v>
          </cell>
        </row>
        <row r="2181">
          <cell r="C2181" t="str">
            <v>1.463.1</v>
          </cell>
          <cell r="D2181" t="str">
            <v>Прочие, всего</v>
          </cell>
          <cell r="E2181" t="str">
            <v>051-1005807</v>
          </cell>
          <cell r="F2181" t="str">
            <v/>
          </cell>
          <cell r="G2181" t="str">
            <v/>
          </cell>
          <cell r="H2181" t="str">
            <v/>
          </cell>
          <cell r="I2181">
            <v>0</v>
          </cell>
          <cell r="J2181">
            <v>0</v>
          </cell>
          <cell r="K2181">
            <v>2.39</v>
          </cell>
          <cell r="L2181">
            <v>2.39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0.21</v>
          </cell>
          <cell r="Z2181">
            <v>2.1800000000000002</v>
          </cell>
          <cell r="AA2181">
            <v>2.1800000000000002</v>
          </cell>
          <cell r="AB2181">
            <v>0</v>
          </cell>
          <cell r="AC2181">
            <v>0</v>
          </cell>
          <cell r="AD2181">
            <v>0.21</v>
          </cell>
          <cell r="AE2181">
            <v>0.21</v>
          </cell>
          <cell r="AF2181">
            <v>0</v>
          </cell>
          <cell r="AG2181">
            <v>0</v>
          </cell>
          <cell r="AH2181">
            <v>0</v>
          </cell>
          <cell r="AI2181">
            <v>9.6330275230000009</v>
          </cell>
        </row>
        <row r="2182">
          <cell r="C2182" t="str">
            <v>1.463.2</v>
          </cell>
          <cell r="D2182" t="str">
            <v>Проектные работы ПД/ПД, РД</v>
          </cell>
          <cell r="E2182" t="str">
            <v>051-1005807</v>
          </cell>
          <cell r="F2182" t="str">
            <v/>
          </cell>
          <cell r="G2182" t="str">
            <v/>
          </cell>
          <cell r="H2182" t="str">
            <v/>
          </cell>
          <cell r="I2182">
            <v>0</v>
          </cell>
          <cell r="J2182">
            <v>0</v>
          </cell>
          <cell r="K2182">
            <v>2.2999999999999998</v>
          </cell>
          <cell r="L2182">
            <v>2.2999999999999998</v>
          </cell>
          <cell r="M2182">
            <v>0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0.2</v>
          </cell>
          <cell r="Z2182">
            <v>2.1</v>
          </cell>
          <cell r="AA2182">
            <v>2.1</v>
          </cell>
          <cell r="AB2182">
            <v>0</v>
          </cell>
          <cell r="AC2182">
            <v>0</v>
          </cell>
          <cell r="AD2182">
            <v>0.2</v>
          </cell>
          <cell r="AE2182">
            <v>0.2</v>
          </cell>
          <cell r="AF2182">
            <v>0</v>
          </cell>
          <cell r="AG2182">
            <v>0</v>
          </cell>
          <cell r="AH2182">
            <v>0</v>
          </cell>
          <cell r="AI2182">
            <v>9.5238095240000007</v>
          </cell>
        </row>
        <row r="2183">
          <cell r="C2183" t="str">
            <v>1.463.3</v>
          </cell>
          <cell r="D2183" t="str">
            <v>Услуги Заказчика</v>
          </cell>
          <cell r="E2183" t="str">
            <v>051-1005807</v>
          </cell>
          <cell r="F2183" t="str">
            <v/>
          </cell>
          <cell r="G2183" t="str">
            <v/>
          </cell>
          <cell r="H2183" t="str">
            <v/>
          </cell>
          <cell r="I2183">
            <v>0</v>
          </cell>
          <cell r="J2183">
            <v>0</v>
          </cell>
          <cell r="K2183">
            <v>0.09</v>
          </cell>
          <cell r="L2183">
            <v>0.09</v>
          </cell>
          <cell r="M2183">
            <v>0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0.01</v>
          </cell>
          <cell r="Z2183">
            <v>0.08</v>
          </cell>
          <cell r="AA2183">
            <v>0.08</v>
          </cell>
          <cell r="AB2183">
            <v>0</v>
          </cell>
          <cell r="AC2183">
            <v>0</v>
          </cell>
          <cell r="AD2183">
            <v>0.01</v>
          </cell>
          <cell r="AE2183">
            <v>0.01</v>
          </cell>
          <cell r="AF2183">
            <v>0</v>
          </cell>
          <cell r="AG2183">
            <v>0</v>
          </cell>
          <cell r="AH2183">
            <v>0</v>
          </cell>
          <cell r="AI2183">
            <v>12.5</v>
          </cell>
        </row>
        <row r="2184">
          <cell r="C2184" t="str">
            <v>1.464</v>
          </cell>
          <cell r="D2184" t="str">
            <v>Техническое перевооружение ГРС Солнечный</v>
          </cell>
          <cell r="E2184" t="str">
            <v>051-1005808</v>
          </cell>
          <cell r="F2184" t="str">
            <v/>
          </cell>
          <cell r="G2184" t="str">
            <v/>
          </cell>
          <cell r="H2184" t="str">
            <v>Транспорт газа</v>
          </cell>
          <cell r="I2184">
            <v>0</v>
          </cell>
          <cell r="J2184">
            <v>0</v>
          </cell>
          <cell r="K2184">
            <v>2.39</v>
          </cell>
          <cell r="L2184">
            <v>2.39</v>
          </cell>
          <cell r="M2184">
            <v>0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0.21</v>
          </cell>
          <cell r="Z2184">
            <v>2.1800000000000002</v>
          </cell>
          <cell r="AA2184">
            <v>2.1800000000000002</v>
          </cell>
          <cell r="AB2184">
            <v>0</v>
          </cell>
          <cell r="AC2184">
            <v>0</v>
          </cell>
          <cell r="AD2184">
            <v>0.21</v>
          </cell>
          <cell r="AE2184">
            <v>0.21</v>
          </cell>
          <cell r="AF2184">
            <v>0</v>
          </cell>
          <cell r="AG2184">
            <v>0</v>
          </cell>
          <cell r="AH2184">
            <v>0</v>
          </cell>
          <cell r="AI2184">
            <v>9.6330275230000009</v>
          </cell>
        </row>
        <row r="2185">
          <cell r="C2185" t="str">
            <v>1.464.1</v>
          </cell>
          <cell r="D2185" t="str">
            <v>Прочие, всего</v>
          </cell>
          <cell r="E2185" t="str">
            <v>051-1005808</v>
          </cell>
          <cell r="F2185" t="str">
            <v/>
          </cell>
          <cell r="G2185" t="str">
            <v/>
          </cell>
          <cell r="H2185" t="str">
            <v/>
          </cell>
          <cell r="I2185">
            <v>0</v>
          </cell>
          <cell r="J2185">
            <v>0</v>
          </cell>
          <cell r="K2185">
            <v>2.39</v>
          </cell>
          <cell r="L2185">
            <v>2.39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0.21</v>
          </cell>
          <cell r="Z2185">
            <v>2.1800000000000002</v>
          </cell>
          <cell r="AA2185">
            <v>2.1800000000000002</v>
          </cell>
          <cell r="AB2185">
            <v>0</v>
          </cell>
          <cell r="AC2185">
            <v>0</v>
          </cell>
          <cell r="AD2185">
            <v>0.21</v>
          </cell>
          <cell r="AE2185">
            <v>0.21</v>
          </cell>
          <cell r="AF2185">
            <v>0</v>
          </cell>
          <cell r="AG2185">
            <v>0</v>
          </cell>
          <cell r="AH2185">
            <v>0</v>
          </cell>
          <cell r="AI2185">
            <v>9.6330275230000009</v>
          </cell>
        </row>
        <row r="2186">
          <cell r="C2186" t="str">
            <v>1.464.2</v>
          </cell>
          <cell r="D2186" t="str">
            <v>Проектные работы ПД/ПД, РД</v>
          </cell>
          <cell r="E2186" t="str">
            <v>051-1005808</v>
          </cell>
          <cell r="F2186" t="str">
            <v/>
          </cell>
          <cell r="G2186" t="str">
            <v/>
          </cell>
          <cell r="H2186" t="str">
            <v/>
          </cell>
          <cell r="I2186">
            <v>0</v>
          </cell>
          <cell r="J2186">
            <v>0</v>
          </cell>
          <cell r="K2186">
            <v>2.2999999999999998</v>
          </cell>
          <cell r="L2186">
            <v>2.2999999999999998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0.2</v>
          </cell>
          <cell r="Z2186">
            <v>2.1</v>
          </cell>
          <cell r="AA2186">
            <v>2.1</v>
          </cell>
          <cell r="AB2186">
            <v>0</v>
          </cell>
          <cell r="AC2186">
            <v>0</v>
          </cell>
          <cell r="AD2186">
            <v>0.2</v>
          </cell>
          <cell r="AE2186">
            <v>0.2</v>
          </cell>
          <cell r="AF2186">
            <v>0</v>
          </cell>
          <cell r="AG2186">
            <v>0</v>
          </cell>
          <cell r="AH2186">
            <v>0</v>
          </cell>
          <cell r="AI2186">
            <v>9.5238095240000007</v>
          </cell>
        </row>
        <row r="2187">
          <cell r="C2187" t="str">
            <v>1.464.3</v>
          </cell>
          <cell r="D2187" t="str">
            <v>Услуги Заказчика</v>
          </cell>
          <cell r="E2187" t="str">
            <v>051-1005808</v>
          </cell>
          <cell r="F2187" t="str">
            <v/>
          </cell>
          <cell r="G2187" t="str">
            <v/>
          </cell>
          <cell r="H2187" t="str">
            <v/>
          </cell>
          <cell r="I2187">
            <v>0</v>
          </cell>
          <cell r="J2187">
            <v>0</v>
          </cell>
          <cell r="K2187">
            <v>0.09</v>
          </cell>
          <cell r="L2187">
            <v>0.09</v>
          </cell>
          <cell r="M2187">
            <v>0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0.01</v>
          </cell>
          <cell r="Z2187">
            <v>0.08</v>
          </cell>
          <cell r="AA2187">
            <v>0.08</v>
          </cell>
          <cell r="AB2187">
            <v>0</v>
          </cell>
          <cell r="AC2187">
            <v>0</v>
          </cell>
          <cell r="AD2187">
            <v>0.01</v>
          </cell>
          <cell r="AE2187">
            <v>0.01</v>
          </cell>
          <cell r="AF2187">
            <v>0</v>
          </cell>
          <cell r="AG2187">
            <v>0</v>
          </cell>
          <cell r="AH2187">
            <v>0</v>
          </cell>
          <cell r="AI2187">
            <v>12.5</v>
          </cell>
        </row>
        <row r="2188">
          <cell r="C2188" t="str">
            <v>1.465</v>
          </cell>
          <cell r="D2188" t="str">
            <v>Техническое перевооружение ГРС Копанской</v>
          </cell>
          <cell r="E2188" t="str">
            <v>051-1005809</v>
          </cell>
          <cell r="F2188" t="str">
            <v/>
          </cell>
          <cell r="G2188" t="str">
            <v/>
          </cell>
          <cell r="H2188" t="str">
            <v>Транспорт газа</v>
          </cell>
          <cell r="I2188">
            <v>0</v>
          </cell>
          <cell r="J2188">
            <v>0</v>
          </cell>
          <cell r="K2188">
            <v>2.39</v>
          </cell>
          <cell r="L2188">
            <v>2.39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0.21</v>
          </cell>
          <cell r="Z2188">
            <v>1.82</v>
          </cell>
          <cell r="AA2188">
            <v>1.82</v>
          </cell>
          <cell r="AB2188">
            <v>0</v>
          </cell>
          <cell r="AC2188">
            <v>0</v>
          </cell>
          <cell r="AD2188">
            <v>0.21</v>
          </cell>
          <cell r="AE2188">
            <v>0.21</v>
          </cell>
          <cell r="AF2188">
            <v>0</v>
          </cell>
          <cell r="AG2188">
            <v>0</v>
          </cell>
          <cell r="AH2188">
            <v>0</v>
          </cell>
          <cell r="AI2188">
            <v>11.538461538</v>
          </cell>
        </row>
        <row r="2189">
          <cell r="C2189" t="str">
            <v>1.465.1</v>
          </cell>
          <cell r="D2189" t="str">
            <v>Прочие, всего</v>
          </cell>
          <cell r="E2189" t="str">
            <v>051-1005809</v>
          </cell>
          <cell r="F2189" t="str">
            <v/>
          </cell>
          <cell r="G2189" t="str">
            <v/>
          </cell>
          <cell r="H2189" t="str">
            <v/>
          </cell>
          <cell r="I2189">
            <v>0</v>
          </cell>
          <cell r="J2189">
            <v>0</v>
          </cell>
          <cell r="K2189">
            <v>2.39</v>
          </cell>
          <cell r="L2189">
            <v>2.39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0.21</v>
          </cell>
          <cell r="Z2189">
            <v>1.82</v>
          </cell>
          <cell r="AA2189">
            <v>1.82</v>
          </cell>
          <cell r="AB2189">
            <v>0</v>
          </cell>
          <cell r="AC2189">
            <v>0</v>
          </cell>
          <cell r="AD2189">
            <v>0.21</v>
          </cell>
          <cell r="AE2189">
            <v>0.21</v>
          </cell>
          <cell r="AF2189">
            <v>0</v>
          </cell>
          <cell r="AG2189">
            <v>0</v>
          </cell>
          <cell r="AH2189">
            <v>0</v>
          </cell>
          <cell r="AI2189">
            <v>11.538461538</v>
          </cell>
        </row>
        <row r="2190">
          <cell r="C2190" t="str">
            <v>1.465.2</v>
          </cell>
          <cell r="D2190" t="str">
            <v>Проектные работы ПД/ПД, РД</v>
          </cell>
          <cell r="E2190" t="str">
            <v>051-1005809</v>
          </cell>
          <cell r="F2190" t="str">
            <v/>
          </cell>
          <cell r="G2190" t="str">
            <v/>
          </cell>
          <cell r="H2190" t="str">
            <v/>
          </cell>
          <cell r="I2190">
            <v>0</v>
          </cell>
          <cell r="J2190">
            <v>0</v>
          </cell>
          <cell r="K2190">
            <v>2.2999999999999998</v>
          </cell>
          <cell r="L2190">
            <v>2.2999999999999998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0.2</v>
          </cell>
          <cell r="Z2190">
            <v>1.75</v>
          </cell>
          <cell r="AA2190">
            <v>1.75</v>
          </cell>
          <cell r="AB2190">
            <v>0</v>
          </cell>
          <cell r="AC2190">
            <v>0</v>
          </cell>
          <cell r="AD2190">
            <v>0.2</v>
          </cell>
          <cell r="AE2190">
            <v>0.2</v>
          </cell>
          <cell r="AF2190">
            <v>0</v>
          </cell>
          <cell r="AG2190">
            <v>0</v>
          </cell>
          <cell r="AH2190">
            <v>0</v>
          </cell>
          <cell r="AI2190">
            <v>11.428571429</v>
          </cell>
        </row>
        <row r="2191">
          <cell r="C2191" t="str">
            <v>1.465.3</v>
          </cell>
          <cell r="D2191" t="str">
            <v>Услуги Заказчика</v>
          </cell>
          <cell r="E2191" t="str">
            <v>051-1005809</v>
          </cell>
          <cell r="F2191" t="str">
            <v/>
          </cell>
          <cell r="G2191" t="str">
            <v/>
          </cell>
          <cell r="H2191" t="str">
            <v/>
          </cell>
          <cell r="I2191">
            <v>0</v>
          </cell>
          <cell r="J2191">
            <v>0</v>
          </cell>
          <cell r="K2191">
            <v>0.09</v>
          </cell>
          <cell r="L2191">
            <v>0.09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0.01</v>
          </cell>
          <cell r="Z2191">
            <v>7.0000000000000007E-2</v>
          </cell>
          <cell r="AA2191">
            <v>7.0000000000000007E-2</v>
          </cell>
          <cell r="AB2191">
            <v>0</v>
          </cell>
          <cell r="AC2191">
            <v>0</v>
          </cell>
          <cell r="AD2191">
            <v>0.01</v>
          </cell>
          <cell r="AE2191">
            <v>0.01</v>
          </cell>
          <cell r="AF2191">
            <v>0</v>
          </cell>
          <cell r="AG2191">
            <v>0</v>
          </cell>
          <cell r="AH2191">
            <v>0</v>
          </cell>
          <cell r="AI2191">
            <v>14.285714285999999</v>
          </cell>
        </row>
        <row r="2192">
          <cell r="C2192" t="str">
            <v>1.466</v>
          </cell>
          <cell r="D2192" t="str">
            <v>Техническое перевооружение ГРС Махачкала Северная-1</v>
          </cell>
          <cell r="E2192" t="str">
            <v>051-1005810</v>
          </cell>
          <cell r="F2192" t="str">
            <v/>
          </cell>
          <cell r="G2192" t="str">
            <v/>
          </cell>
          <cell r="H2192" t="str">
            <v>Транспорт газа</v>
          </cell>
          <cell r="I2192">
            <v>0</v>
          </cell>
          <cell r="J2192">
            <v>0</v>
          </cell>
          <cell r="K2192">
            <v>2.39</v>
          </cell>
          <cell r="L2192">
            <v>2.39</v>
          </cell>
          <cell r="M2192">
            <v>0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0.21</v>
          </cell>
          <cell r="Z2192">
            <v>1.82</v>
          </cell>
          <cell r="AA2192">
            <v>1.82</v>
          </cell>
          <cell r="AB2192">
            <v>0</v>
          </cell>
          <cell r="AC2192">
            <v>0</v>
          </cell>
          <cell r="AD2192">
            <v>0.21</v>
          </cell>
          <cell r="AE2192">
            <v>0.21</v>
          </cell>
          <cell r="AF2192">
            <v>0</v>
          </cell>
          <cell r="AG2192">
            <v>0</v>
          </cell>
          <cell r="AH2192">
            <v>0</v>
          </cell>
          <cell r="AI2192">
            <v>11.538461538</v>
          </cell>
        </row>
        <row r="2193">
          <cell r="C2193" t="str">
            <v>1.466.1</v>
          </cell>
          <cell r="D2193" t="str">
            <v>Прочие, всего</v>
          </cell>
          <cell r="E2193" t="str">
            <v>051-1005810</v>
          </cell>
          <cell r="F2193" t="str">
            <v/>
          </cell>
          <cell r="G2193" t="str">
            <v/>
          </cell>
          <cell r="H2193" t="str">
            <v/>
          </cell>
          <cell r="I2193">
            <v>0</v>
          </cell>
          <cell r="J2193">
            <v>0</v>
          </cell>
          <cell r="K2193">
            <v>2.39</v>
          </cell>
          <cell r="L2193">
            <v>2.39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0.21</v>
          </cell>
          <cell r="Z2193">
            <v>1.82</v>
          </cell>
          <cell r="AA2193">
            <v>1.82</v>
          </cell>
          <cell r="AB2193">
            <v>0</v>
          </cell>
          <cell r="AC2193">
            <v>0</v>
          </cell>
          <cell r="AD2193">
            <v>0.21</v>
          </cell>
          <cell r="AE2193">
            <v>0.21</v>
          </cell>
          <cell r="AF2193">
            <v>0</v>
          </cell>
          <cell r="AG2193">
            <v>0</v>
          </cell>
          <cell r="AH2193">
            <v>0</v>
          </cell>
          <cell r="AI2193">
            <v>11.538461538</v>
          </cell>
        </row>
        <row r="2194">
          <cell r="C2194" t="str">
            <v>1.466.2</v>
          </cell>
          <cell r="D2194" t="str">
            <v>Проектные работы ПД/ПД, РД</v>
          </cell>
          <cell r="E2194" t="str">
            <v>051-1005810</v>
          </cell>
          <cell r="F2194" t="str">
            <v/>
          </cell>
          <cell r="G2194" t="str">
            <v/>
          </cell>
          <cell r="H2194" t="str">
            <v/>
          </cell>
          <cell r="I2194">
            <v>0</v>
          </cell>
          <cell r="J2194">
            <v>0</v>
          </cell>
          <cell r="K2194">
            <v>2.2999999999999998</v>
          </cell>
          <cell r="L2194">
            <v>2.2999999999999998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0</v>
          </cell>
          <cell r="W2194">
            <v>0</v>
          </cell>
          <cell r="X2194">
            <v>0</v>
          </cell>
          <cell r="Y2194">
            <v>0.2</v>
          </cell>
          <cell r="Z2194">
            <v>1.75</v>
          </cell>
          <cell r="AA2194">
            <v>1.75</v>
          </cell>
          <cell r="AB2194">
            <v>0</v>
          </cell>
          <cell r="AC2194">
            <v>0</v>
          </cell>
          <cell r="AD2194">
            <v>0.2</v>
          </cell>
          <cell r="AE2194">
            <v>0.2</v>
          </cell>
          <cell r="AF2194">
            <v>0</v>
          </cell>
          <cell r="AG2194">
            <v>0</v>
          </cell>
          <cell r="AH2194">
            <v>0</v>
          </cell>
          <cell r="AI2194">
            <v>11.428571429</v>
          </cell>
        </row>
        <row r="2195">
          <cell r="C2195" t="str">
            <v>1.466.3</v>
          </cell>
          <cell r="D2195" t="str">
            <v>Услуги Заказчика</v>
          </cell>
          <cell r="E2195" t="str">
            <v>051-1005810</v>
          </cell>
          <cell r="F2195" t="str">
            <v/>
          </cell>
          <cell r="G2195" t="str">
            <v/>
          </cell>
          <cell r="H2195" t="str">
            <v/>
          </cell>
          <cell r="I2195">
            <v>0</v>
          </cell>
          <cell r="J2195">
            <v>0</v>
          </cell>
          <cell r="K2195">
            <v>0.09</v>
          </cell>
          <cell r="L2195">
            <v>0.09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0</v>
          </cell>
          <cell r="Y2195">
            <v>0.01</v>
          </cell>
          <cell r="Z2195">
            <v>7.0000000000000007E-2</v>
          </cell>
          <cell r="AA2195">
            <v>7.0000000000000007E-2</v>
          </cell>
          <cell r="AB2195">
            <v>0</v>
          </cell>
          <cell r="AC2195">
            <v>0</v>
          </cell>
          <cell r="AD2195">
            <v>0.01</v>
          </cell>
          <cell r="AE2195">
            <v>0.01</v>
          </cell>
          <cell r="AF2195">
            <v>0</v>
          </cell>
          <cell r="AG2195">
            <v>0</v>
          </cell>
          <cell r="AH2195">
            <v>0</v>
          </cell>
          <cell r="AI2195">
            <v>14.285714285999999</v>
          </cell>
        </row>
        <row r="2196">
          <cell r="C2196" t="str">
            <v>1.467</v>
          </cell>
          <cell r="D2196" t="str">
            <v>Техническое перевооружение ГРС Махачкала Северная-2</v>
          </cell>
          <cell r="E2196" t="str">
            <v>051-1005811</v>
          </cell>
          <cell r="F2196" t="str">
            <v/>
          </cell>
          <cell r="G2196" t="str">
            <v/>
          </cell>
          <cell r="H2196" t="str">
            <v>Транспорт газа</v>
          </cell>
          <cell r="I2196">
            <v>0</v>
          </cell>
          <cell r="J2196">
            <v>0</v>
          </cell>
          <cell r="K2196">
            <v>2.39</v>
          </cell>
          <cell r="L2196">
            <v>2.39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0</v>
          </cell>
          <cell r="V2196">
            <v>0</v>
          </cell>
          <cell r="W2196">
            <v>0</v>
          </cell>
          <cell r="X2196">
            <v>0</v>
          </cell>
          <cell r="Y2196">
            <v>0.21</v>
          </cell>
          <cell r="Z2196">
            <v>1.82</v>
          </cell>
          <cell r="AA2196">
            <v>1.82</v>
          </cell>
          <cell r="AB2196">
            <v>0</v>
          </cell>
          <cell r="AC2196">
            <v>0</v>
          </cell>
          <cell r="AD2196">
            <v>0.21</v>
          </cell>
          <cell r="AE2196">
            <v>0.21</v>
          </cell>
          <cell r="AF2196">
            <v>0</v>
          </cell>
          <cell r="AG2196">
            <v>0</v>
          </cell>
          <cell r="AH2196">
            <v>0</v>
          </cell>
          <cell r="AI2196">
            <v>11.538461538</v>
          </cell>
        </row>
        <row r="2197">
          <cell r="C2197" t="str">
            <v>1.467.1</v>
          </cell>
          <cell r="D2197" t="str">
            <v>Прочие, всего</v>
          </cell>
          <cell r="E2197" t="str">
            <v>051-1005811</v>
          </cell>
          <cell r="F2197" t="str">
            <v/>
          </cell>
          <cell r="G2197" t="str">
            <v/>
          </cell>
          <cell r="H2197" t="str">
            <v/>
          </cell>
          <cell r="I2197">
            <v>0</v>
          </cell>
          <cell r="J2197">
            <v>0</v>
          </cell>
          <cell r="K2197">
            <v>2.39</v>
          </cell>
          <cell r="L2197">
            <v>2.39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0.21</v>
          </cell>
          <cell r="Z2197">
            <v>1.82</v>
          </cell>
          <cell r="AA2197">
            <v>1.82</v>
          </cell>
          <cell r="AB2197">
            <v>0</v>
          </cell>
          <cell r="AC2197">
            <v>0</v>
          </cell>
          <cell r="AD2197">
            <v>0.21</v>
          </cell>
          <cell r="AE2197">
            <v>0.21</v>
          </cell>
          <cell r="AF2197">
            <v>0</v>
          </cell>
          <cell r="AG2197">
            <v>0</v>
          </cell>
          <cell r="AH2197">
            <v>0</v>
          </cell>
          <cell r="AI2197">
            <v>11.538461538</v>
          </cell>
        </row>
        <row r="2198">
          <cell r="C2198" t="str">
            <v>1.467.2</v>
          </cell>
          <cell r="D2198" t="str">
            <v>Проектные работы ПД/ПД, РД</v>
          </cell>
          <cell r="E2198" t="str">
            <v>051-1005811</v>
          </cell>
          <cell r="F2198" t="str">
            <v/>
          </cell>
          <cell r="G2198" t="str">
            <v/>
          </cell>
          <cell r="H2198" t="str">
            <v/>
          </cell>
          <cell r="I2198">
            <v>0</v>
          </cell>
          <cell r="J2198">
            <v>0</v>
          </cell>
          <cell r="K2198">
            <v>2.2999999999999998</v>
          </cell>
          <cell r="L2198">
            <v>2.2999999999999998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0.2</v>
          </cell>
          <cell r="Z2198">
            <v>1.75</v>
          </cell>
          <cell r="AA2198">
            <v>1.75</v>
          </cell>
          <cell r="AB2198">
            <v>0</v>
          </cell>
          <cell r="AC2198">
            <v>0</v>
          </cell>
          <cell r="AD2198">
            <v>0.2</v>
          </cell>
          <cell r="AE2198">
            <v>0.2</v>
          </cell>
          <cell r="AF2198">
            <v>0</v>
          </cell>
          <cell r="AG2198">
            <v>0</v>
          </cell>
          <cell r="AH2198">
            <v>0</v>
          </cell>
          <cell r="AI2198">
            <v>11.428571429</v>
          </cell>
        </row>
        <row r="2199">
          <cell r="C2199" t="str">
            <v>1.467.3</v>
          </cell>
          <cell r="D2199" t="str">
            <v>Услуги Заказчика</v>
          </cell>
          <cell r="E2199" t="str">
            <v>051-1005811</v>
          </cell>
          <cell r="F2199" t="str">
            <v/>
          </cell>
          <cell r="G2199" t="str">
            <v/>
          </cell>
          <cell r="H2199" t="str">
            <v/>
          </cell>
          <cell r="I2199">
            <v>0</v>
          </cell>
          <cell r="J2199">
            <v>0</v>
          </cell>
          <cell r="K2199">
            <v>0.09</v>
          </cell>
          <cell r="L2199">
            <v>0.09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0.01</v>
          </cell>
          <cell r="Z2199">
            <v>7.0000000000000007E-2</v>
          </cell>
          <cell r="AA2199">
            <v>7.0000000000000007E-2</v>
          </cell>
          <cell r="AB2199">
            <v>0</v>
          </cell>
          <cell r="AC2199">
            <v>0</v>
          </cell>
          <cell r="AD2199">
            <v>0.01</v>
          </cell>
          <cell r="AE2199">
            <v>0.01</v>
          </cell>
          <cell r="AF2199">
            <v>0</v>
          </cell>
          <cell r="AG2199">
            <v>0</v>
          </cell>
          <cell r="AH2199">
            <v>0</v>
          </cell>
          <cell r="AI2199">
            <v>14.285714285999999</v>
          </cell>
        </row>
        <row r="2200">
          <cell r="C2200" t="str">
            <v>1.468</v>
          </cell>
          <cell r="D2200" t="str">
            <v>Техническое перевооружение ГРС Манаскент</v>
          </cell>
          <cell r="E2200" t="str">
            <v>051-1005812</v>
          </cell>
          <cell r="F2200" t="str">
            <v/>
          </cell>
          <cell r="G2200" t="str">
            <v/>
          </cell>
          <cell r="H2200" t="str">
            <v>Транспорт газа</v>
          </cell>
          <cell r="I2200">
            <v>0</v>
          </cell>
          <cell r="J2200">
            <v>0</v>
          </cell>
          <cell r="K2200">
            <v>2.39</v>
          </cell>
          <cell r="L2200">
            <v>2.39</v>
          </cell>
          <cell r="M2200">
            <v>0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0</v>
          </cell>
          <cell r="V2200">
            <v>0</v>
          </cell>
          <cell r="W2200">
            <v>0</v>
          </cell>
          <cell r="X2200">
            <v>0</v>
          </cell>
          <cell r="Y2200">
            <v>0.21</v>
          </cell>
          <cell r="Z2200">
            <v>1.82</v>
          </cell>
          <cell r="AA2200">
            <v>1.82</v>
          </cell>
          <cell r="AB2200">
            <v>0</v>
          </cell>
          <cell r="AC2200">
            <v>0</v>
          </cell>
          <cell r="AD2200">
            <v>0.21</v>
          </cell>
          <cell r="AE2200">
            <v>0.21</v>
          </cell>
          <cell r="AF2200">
            <v>0</v>
          </cell>
          <cell r="AG2200">
            <v>0</v>
          </cell>
          <cell r="AH2200">
            <v>0</v>
          </cell>
          <cell r="AI2200">
            <v>11.538461538</v>
          </cell>
        </row>
        <row r="2201">
          <cell r="C2201" t="str">
            <v>1.468.1</v>
          </cell>
          <cell r="D2201" t="str">
            <v>Прочие, всего</v>
          </cell>
          <cell r="E2201" t="str">
            <v>051-1005812</v>
          </cell>
          <cell r="F2201" t="str">
            <v/>
          </cell>
          <cell r="G2201" t="str">
            <v/>
          </cell>
          <cell r="H2201" t="str">
            <v/>
          </cell>
          <cell r="I2201">
            <v>0</v>
          </cell>
          <cell r="J2201">
            <v>0</v>
          </cell>
          <cell r="K2201">
            <v>2.39</v>
          </cell>
          <cell r="L2201">
            <v>2.39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0.21</v>
          </cell>
          <cell r="Z2201">
            <v>1.82</v>
          </cell>
          <cell r="AA2201">
            <v>1.82</v>
          </cell>
          <cell r="AB2201">
            <v>0</v>
          </cell>
          <cell r="AC2201">
            <v>0</v>
          </cell>
          <cell r="AD2201">
            <v>0.21</v>
          </cell>
          <cell r="AE2201">
            <v>0.21</v>
          </cell>
          <cell r="AF2201">
            <v>0</v>
          </cell>
          <cell r="AG2201">
            <v>0</v>
          </cell>
          <cell r="AH2201">
            <v>0</v>
          </cell>
          <cell r="AI2201">
            <v>11.538461538</v>
          </cell>
        </row>
        <row r="2202">
          <cell r="C2202" t="str">
            <v>1.468.2</v>
          </cell>
          <cell r="D2202" t="str">
            <v>Проектные работы ПД/ПД, РД</v>
          </cell>
          <cell r="E2202" t="str">
            <v>051-1005812</v>
          </cell>
          <cell r="F2202" t="str">
            <v/>
          </cell>
          <cell r="G2202" t="str">
            <v/>
          </cell>
          <cell r="H2202" t="str">
            <v/>
          </cell>
          <cell r="I2202">
            <v>0</v>
          </cell>
          <cell r="J2202">
            <v>0</v>
          </cell>
          <cell r="K2202">
            <v>2.2999999999999998</v>
          </cell>
          <cell r="L2202">
            <v>2.2999999999999998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0.2</v>
          </cell>
          <cell r="Z2202">
            <v>1.75</v>
          </cell>
          <cell r="AA2202">
            <v>1.75</v>
          </cell>
          <cell r="AB2202">
            <v>0</v>
          </cell>
          <cell r="AC2202">
            <v>0</v>
          </cell>
          <cell r="AD2202">
            <v>0.2</v>
          </cell>
          <cell r="AE2202">
            <v>0.2</v>
          </cell>
          <cell r="AF2202">
            <v>0</v>
          </cell>
          <cell r="AG2202">
            <v>0</v>
          </cell>
          <cell r="AH2202">
            <v>0</v>
          </cell>
          <cell r="AI2202">
            <v>11.428571429</v>
          </cell>
        </row>
        <row r="2203">
          <cell r="C2203" t="str">
            <v>1.468.3</v>
          </cell>
          <cell r="D2203" t="str">
            <v>Услуги Заказчика</v>
          </cell>
          <cell r="E2203" t="str">
            <v>051-1005812</v>
          </cell>
          <cell r="F2203" t="str">
            <v/>
          </cell>
          <cell r="G2203" t="str">
            <v/>
          </cell>
          <cell r="H2203" t="str">
            <v/>
          </cell>
          <cell r="I2203">
            <v>0</v>
          </cell>
          <cell r="J2203">
            <v>0</v>
          </cell>
          <cell r="K2203">
            <v>0.09</v>
          </cell>
          <cell r="L2203">
            <v>0.09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0</v>
          </cell>
          <cell r="V2203">
            <v>0</v>
          </cell>
          <cell r="W2203">
            <v>0</v>
          </cell>
          <cell r="X2203">
            <v>0</v>
          </cell>
          <cell r="Y2203">
            <v>0.01</v>
          </cell>
          <cell r="Z2203">
            <v>7.0000000000000007E-2</v>
          </cell>
          <cell r="AA2203">
            <v>7.0000000000000007E-2</v>
          </cell>
          <cell r="AB2203">
            <v>0</v>
          </cell>
          <cell r="AC2203">
            <v>0</v>
          </cell>
          <cell r="AD2203">
            <v>0.01</v>
          </cell>
          <cell r="AE2203">
            <v>0.01</v>
          </cell>
          <cell r="AF2203">
            <v>0</v>
          </cell>
          <cell r="AG2203">
            <v>0</v>
          </cell>
          <cell r="AH2203">
            <v>0</v>
          </cell>
          <cell r="AI2203">
            <v>14.285714285999999</v>
          </cell>
        </row>
        <row r="2204">
          <cell r="C2204" t="str">
            <v>1.469</v>
          </cell>
          <cell r="D2204" t="str">
            <v>Техническое перевооружение ГРС Шамхал</v>
          </cell>
          <cell r="E2204" t="str">
            <v>051-1005813</v>
          </cell>
          <cell r="F2204" t="str">
            <v/>
          </cell>
          <cell r="G2204" t="str">
            <v/>
          </cell>
          <cell r="H2204" t="str">
            <v>Транспорт газа</v>
          </cell>
          <cell r="I2204">
            <v>0</v>
          </cell>
          <cell r="J2204">
            <v>0</v>
          </cell>
          <cell r="K2204">
            <v>2.39</v>
          </cell>
          <cell r="L2204">
            <v>2.39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0</v>
          </cell>
          <cell r="W2204">
            <v>0</v>
          </cell>
          <cell r="X2204">
            <v>0</v>
          </cell>
          <cell r="Y2204">
            <v>0.21</v>
          </cell>
          <cell r="Z2204">
            <v>2.1800000000000002</v>
          </cell>
          <cell r="AA2204">
            <v>2.1800000000000002</v>
          </cell>
          <cell r="AB2204">
            <v>0</v>
          </cell>
          <cell r="AC2204">
            <v>0</v>
          </cell>
          <cell r="AD2204">
            <v>0.21</v>
          </cell>
          <cell r="AE2204">
            <v>0.21</v>
          </cell>
          <cell r="AF2204">
            <v>0</v>
          </cell>
          <cell r="AG2204">
            <v>0</v>
          </cell>
          <cell r="AH2204">
            <v>0</v>
          </cell>
          <cell r="AI2204">
            <v>9.6330275230000009</v>
          </cell>
        </row>
        <row r="2205">
          <cell r="C2205" t="str">
            <v>1.469.1</v>
          </cell>
          <cell r="D2205" t="str">
            <v>Прочие, всего</v>
          </cell>
          <cell r="E2205" t="str">
            <v>051-1005813</v>
          </cell>
          <cell r="F2205" t="str">
            <v/>
          </cell>
          <cell r="G2205" t="str">
            <v/>
          </cell>
          <cell r="H2205" t="str">
            <v/>
          </cell>
          <cell r="I2205">
            <v>0</v>
          </cell>
          <cell r="J2205">
            <v>0</v>
          </cell>
          <cell r="K2205">
            <v>2.39</v>
          </cell>
          <cell r="L2205">
            <v>2.39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0</v>
          </cell>
          <cell r="Y2205">
            <v>0.21</v>
          </cell>
          <cell r="Z2205">
            <v>2.1800000000000002</v>
          </cell>
          <cell r="AA2205">
            <v>2.1800000000000002</v>
          </cell>
          <cell r="AB2205">
            <v>0</v>
          </cell>
          <cell r="AC2205">
            <v>0</v>
          </cell>
          <cell r="AD2205">
            <v>0.21</v>
          </cell>
          <cell r="AE2205">
            <v>0.21</v>
          </cell>
          <cell r="AF2205">
            <v>0</v>
          </cell>
          <cell r="AG2205">
            <v>0</v>
          </cell>
          <cell r="AH2205">
            <v>0</v>
          </cell>
          <cell r="AI2205">
            <v>9.6330275230000009</v>
          </cell>
        </row>
        <row r="2206">
          <cell r="C2206" t="str">
            <v>1.469.2</v>
          </cell>
          <cell r="D2206" t="str">
            <v>Проектные работы ПД/ПД, РД</v>
          </cell>
          <cell r="E2206" t="str">
            <v>051-1005813</v>
          </cell>
          <cell r="F2206" t="str">
            <v/>
          </cell>
          <cell r="G2206" t="str">
            <v/>
          </cell>
          <cell r="H2206" t="str">
            <v/>
          </cell>
          <cell r="I2206">
            <v>0</v>
          </cell>
          <cell r="J2206">
            <v>0</v>
          </cell>
          <cell r="K2206">
            <v>2.2999999999999998</v>
          </cell>
          <cell r="L2206">
            <v>2.2999999999999998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0.2</v>
          </cell>
          <cell r="Z2206">
            <v>2.1</v>
          </cell>
          <cell r="AA2206">
            <v>2.1</v>
          </cell>
          <cell r="AB2206">
            <v>0</v>
          </cell>
          <cell r="AC2206">
            <v>0</v>
          </cell>
          <cell r="AD2206">
            <v>0.2</v>
          </cell>
          <cell r="AE2206">
            <v>0.2</v>
          </cell>
          <cell r="AF2206">
            <v>0</v>
          </cell>
          <cell r="AG2206">
            <v>0</v>
          </cell>
          <cell r="AH2206">
            <v>0</v>
          </cell>
          <cell r="AI2206">
            <v>9.5238095240000007</v>
          </cell>
        </row>
        <row r="2207">
          <cell r="C2207" t="str">
            <v>1.469.3</v>
          </cell>
          <cell r="D2207" t="str">
            <v>Услуги Заказчика</v>
          </cell>
          <cell r="E2207" t="str">
            <v>051-1005813</v>
          </cell>
          <cell r="F2207" t="str">
            <v/>
          </cell>
          <cell r="G2207" t="str">
            <v/>
          </cell>
          <cell r="H2207" t="str">
            <v/>
          </cell>
          <cell r="I2207">
            <v>0</v>
          </cell>
          <cell r="J2207">
            <v>0</v>
          </cell>
          <cell r="K2207">
            <v>0.09</v>
          </cell>
          <cell r="L2207">
            <v>0.09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0.01</v>
          </cell>
          <cell r="Z2207">
            <v>0.08</v>
          </cell>
          <cell r="AA2207">
            <v>0.08</v>
          </cell>
          <cell r="AB2207">
            <v>0</v>
          </cell>
          <cell r="AC2207">
            <v>0</v>
          </cell>
          <cell r="AD2207">
            <v>0.01</v>
          </cell>
          <cell r="AE2207">
            <v>0.01</v>
          </cell>
          <cell r="AF2207">
            <v>0</v>
          </cell>
          <cell r="AG2207">
            <v>0</v>
          </cell>
          <cell r="AH2207">
            <v>0</v>
          </cell>
          <cell r="AI2207">
            <v>12.5</v>
          </cell>
        </row>
        <row r="2208">
          <cell r="C2208" t="str">
            <v>1.470</v>
          </cell>
          <cell r="D2208" t="str">
            <v>Техническое перевооружение ГРС Хасавюрт-1</v>
          </cell>
          <cell r="E2208" t="str">
            <v>051-1005814</v>
          </cell>
          <cell r="F2208" t="str">
            <v/>
          </cell>
          <cell r="G2208" t="str">
            <v/>
          </cell>
          <cell r="H2208" t="str">
            <v>Транспорт газа</v>
          </cell>
          <cell r="I2208">
            <v>0</v>
          </cell>
          <cell r="J2208">
            <v>0</v>
          </cell>
          <cell r="K2208">
            <v>2.39</v>
          </cell>
          <cell r="L2208">
            <v>2.39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0</v>
          </cell>
          <cell r="W2208">
            <v>0</v>
          </cell>
          <cell r="X2208">
            <v>0</v>
          </cell>
          <cell r="Y2208">
            <v>0.21</v>
          </cell>
          <cell r="Z2208">
            <v>1.82</v>
          </cell>
          <cell r="AA2208">
            <v>1.82</v>
          </cell>
          <cell r="AB2208">
            <v>0</v>
          </cell>
          <cell r="AC2208">
            <v>0</v>
          </cell>
          <cell r="AD2208">
            <v>0.21</v>
          </cell>
          <cell r="AE2208">
            <v>0.21</v>
          </cell>
          <cell r="AF2208">
            <v>0</v>
          </cell>
          <cell r="AG2208">
            <v>0</v>
          </cell>
          <cell r="AH2208">
            <v>0</v>
          </cell>
          <cell r="AI2208">
            <v>11.538461538</v>
          </cell>
        </row>
        <row r="2209">
          <cell r="C2209" t="str">
            <v>1.470.1</v>
          </cell>
          <cell r="D2209" t="str">
            <v>Прочие, всего</v>
          </cell>
          <cell r="E2209" t="str">
            <v>051-1005814</v>
          </cell>
          <cell r="F2209" t="str">
            <v/>
          </cell>
          <cell r="G2209" t="str">
            <v/>
          </cell>
          <cell r="H2209" t="str">
            <v/>
          </cell>
          <cell r="I2209">
            <v>0</v>
          </cell>
          <cell r="J2209">
            <v>0</v>
          </cell>
          <cell r="K2209">
            <v>2.39</v>
          </cell>
          <cell r="L2209">
            <v>2.39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0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>
            <v>0.21</v>
          </cell>
          <cell r="Z2209">
            <v>1.82</v>
          </cell>
          <cell r="AA2209">
            <v>1.82</v>
          </cell>
          <cell r="AB2209">
            <v>0</v>
          </cell>
          <cell r="AC2209">
            <v>0</v>
          </cell>
          <cell r="AD2209">
            <v>0.21</v>
          </cell>
          <cell r="AE2209">
            <v>0.21</v>
          </cell>
          <cell r="AF2209">
            <v>0</v>
          </cell>
          <cell r="AG2209">
            <v>0</v>
          </cell>
          <cell r="AH2209">
            <v>0</v>
          </cell>
          <cell r="AI2209">
            <v>11.538461538</v>
          </cell>
        </row>
        <row r="2210">
          <cell r="C2210" t="str">
            <v>1.470.2</v>
          </cell>
          <cell r="D2210" t="str">
            <v>Проектные работы ПД/ПД, РД</v>
          </cell>
          <cell r="E2210" t="str">
            <v>051-1005814</v>
          </cell>
          <cell r="F2210" t="str">
            <v/>
          </cell>
          <cell r="G2210" t="str">
            <v/>
          </cell>
          <cell r="H2210" t="str">
            <v/>
          </cell>
          <cell r="I2210">
            <v>0</v>
          </cell>
          <cell r="J2210">
            <v>0</v>
          </cell>
          <cell r="K2210">
            <v>2.2999999999999998</v>
          </cell>
          <cell r="L2210">
            <v>2.2999999999999998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0</v>
          </cell>
          <cell r="W2210">
            <v>0</v>
          </cell>
          <cell r="X2210">
            <v>0</v>
          </cell>
          <cell r="Y2210">
            <v>0.2</v>
          </cell>
          <cell r="Z2210">
            <v>1.75</v>
          </cell>
          <cell r="AA2210">
            <v>1.75</v>
          </cell>
          <cell r="AB2210">
            <v>0</v>
          </cell>
          <cell r="AC2210">
            <v>0</v>
          </cell>
          <cell r="AD2210">
            <v>0.2</v>
          </cell>
          <cell r="AE2210">
            <v>0.2</v>
          </cell>
          <cell r="AF2210">
            <v>0</v>
          </cell>
          <cell r="AG2210">
            <v>0</v>
          </cell>
          <cell r="AH2210">
            <v>0</v>
          </cell>
          <cell r="AI2210">
            <v>11.428571429</v>
          </cell>
        </row>
        <row r="2211">
          <cell r="C2211" t="str">
            <v>1.470.3</v>
          </cell>
          <cell r="D2211" t="str">
            <v>Услуги Заказчика</v>
          </cell>
          <cell r="E2211" t="str">
            <v>051-1005814</v>
          </cell>
          <cell r="F2211" t="str">
            <v/>
          </cell>
          <cell r="G2211" t="str">
            <v/>
          </cell>
          <cell r="H2211" t="str">
            <v/>
          </cell>
          <cell r="I2211">
            <v>0</v>
          </cell>
          <cell r="J2211">
            <v>0</v>
          </cell>
          <cell r="K2211">
            <v>0.09</v>
          </cell>
          <cell r="L2211">
            <v>0.09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0.01</v>
          </cell>
          <cell r="Z2211">
            <v>7.0000000000000007E-2</v>
          </cell>
          <cell r="AA2211">
            <v>7.0000000000000007E-2</v>
          </cell>
          <cell r="AB2211">
            <v>0</v>
          </cell>
          <cell r="AC2211">
            <v>0</v>
          </cell>
          <cell r="AD2211">
            <v>0.01</v>
          </cell>
          <cell r="AE2211">
            <v>0.01</v>
          </cell>
          <cell r="AF2211">
            <v>0</v>
          </cell>
          <cell r="AG2211">
            <v>0</v>
          </cell>
          <cell r="AH2211">
            <v>0</v>
          </cell>
          <cell r="AI2211">
            <v>14.285714285999999</v>
          </cell>
        </row>
        <row r="2212">
          <cell r="C2212" t="str">
            <v>1.471</v>
          </cell>
          <cell r="D2212" t="str">
            <v>Техническое перевооружение ГРС Черняевка</v>
          </cell>
          <cell r="E2212" t="str">
            <v>051-1005815</v>
          </cell>
          <cell r="F2212" t="str">
            <v/>
          </cell>
          <cell r="G2212" t="str">
            <v/>
          </cell>
          <cell r="H2212" t="str">
            <v>Транспорт газа</v>
          </cell>
          <cell r="I2212">
            <v>0</v>
          </cell>
          <cell r="J2212">
            <v>0</v>
          </cell>
          <cell r="K2212">
            <v>2.39</v>
          </cell>
          <cell r="L2212">
            <v>2.39</v>
          </cell>
          <cell r="M2212">
            <v>0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>
            <v>0.21</v>
          </cell>
          <cell r="Z2212">
            <v>2.1800000000000002</v>
          </cell>
          <cell r="AA2212">
            <v>2.1800000000000002</v>
          </cell>
          <cell r="AB2212">
            <v>0</v>
          </cell>
          <cell r="AC2212">
            <v>0</v>
          </cell>
          <cell r="AD2212">
            <v>0.21</v>
          </cell>
          <cell r="AE2212">
            <v>0.21</v>
          </cell>
          <cell r="AF2212">
            <v>0</v>
          </cell>
          <cell r="AG2212">
            <v>0</v>
          </cell>
          <cell r="AH2212">
            <v>0</v>
          </cell>
          <cell r="AI2212">
            <v>9.6330275230000009</v>
          </cell>
        </row>
        <row r="2213">
          <cell r="C2213" t="str">
            <v>1.471.1</v>
          </cell>
          <cell r="D2213" t="str">
            <v>Прочие, всего</v>
          </cell>
          <cell r="E2213" t="str">
            <v>051-1005815</v>
          </cell>
          <cell r="F2213" t="str">
            <v/>
          </cell>
          <cell r="G2213" t="str">
            <v/>
          </cell>
          <cell r="H2213" t="str">
            <v/>
          </cell>
          <cell r="I2213">
            <v>0</v>
          </cell>
          <cell r="J2213">
            <v>0</v>
          </cell>
          <cell r="K2213">
            <v>2.39</v>
          </cell>
          <cell r="L2213">
            <v>2.39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0</v>
          </cell>
          <cell r="V2213">
            <v>0</v>
          </cell>
          <cell r="W2213">
            <v>0</v>
          </cell>
          <cell r="X2213">
            <v>0</v>
          </cell>
          <cell r="Y2213">
            <v>0.21</v>
          </cell>
          <cell r="Z2213">
            <v>2.1800000000000002</v>
          </cell>
          <cell r="AA2213">
            <v>2.1800000000000002</v>
          </cell>
          <cell r="AB2213">
            <v>0</v>
          </cell>
          <cell r="AC2213">
            <v>0</v>
          </cell>
          <cell r="AD2213">
            <v>0.21</v>
          </cell>
          <cell r="AE2213">
            <v>0.21</v>
          </cell>
          <cell r="AF2213">
            <v>0</v>
          </cell>
          <cell r="AG2213">
            <v>0</v>
          </cell>
          <cell r="AH2213">
            <v>0</v>
          </cell>
          <cell r="AI2213">
            <v>9.6330275230000009</v>
          </cell>
        </row>
        <row r="2214">
          <cell r="C2214" t="str">
            <v>1.471.2</v>
          </cell>
          <cell r="D2214" t="str">
            <v>Проектные работы ПД/ПД, РД</v>
          </cell>
          <cell r="E2214" t="str">
            <v>051-1005815</v>
          </cell>
          <cell r="F2214" t="str">
            <v/>
          </cell>
          <cell r="G2214" t="str">
            <v/>
          </cell>
          <cell r="H2214" t="str">
            <v/>
          </cell>
          <cell r="I2214">
            <v>0</v>
          </cell>
          <cell r="J2214">
            <v>0</v>
          </cell>
          <cell r="K2214">
            <v>2.2999999999999998</v>
          </cell>
          <cell r="L2214">
            <v>2.2999999999999998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0</v>
          </cell>
          <cell r="W2214">
            <v>0</v>
          </cell>
          <cell r="X2214">
            <v>0</v>
          </cell>
          <cell r="Y2214">
            <v>0.2</v>
          </cell>
          <cell r="Z2214">
            <v>2.1</v>
          </cell>
          <cell r="AA2214">
            <v>2.1</v>
          </cell>
          <cell r="AB2214">
            <v>0</v>
          </cell>
          <cell r="AC2214">
            <v>0</v>
          </cell>
          <cell r="AD2214">
            <v>0.2</v>
          </cell>
          <cell r="AE2214">
            <v>0.2</v>
          </cell>
          <cell r="AF2214">
            <v>0</v>
          </cell>
          <cell r="AG2214">
            <v>0</v>
          </cell>
          <cell r="AH2214">
            <v>0</v>
          </cell>
          <cell r="AI2214">
            <v>9.5238095240000007</v>
          </cell>
        </row>
        <row r="2215">
          <cell r="C2215" t="str">
            <v>1.471.3</v>
          </cell>
          <cell r="D2215" t="str">
            <v>Услуги Заказчика</v>
          </cell>
          <cell r="E2215" t="str">
            <v>051-1005815</v>
          </cell>
          <cell r="F2215" t="str">
            <v/>
          </cell>
          <cell r="G2215" t="str">
            <v/>
          </cell>
          <cell r="H2215" t="str">
            <v/>
          </cell>
          <cell r="I2215">
            <v>0</v>
          </cell>
          <cell r="J2215">
            <v>0</v>
          </cell>
          <cell r="K2215">
            <v>0.09</v>
          </cell>
          <cell r="L2215">
            <v>0.09</v>
          </cell>
          <cell r="M2215">
            <v>0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0</v>
          </cell>
          <cell r="Y2215">
            <v>0.01</v>
          </cell>
          <cell r="Z2215">
            <v>0.08</v>
          </cell>
          <cell r="AA2215">
            <v>0.08</v>
          </cell>
          <cell r="AB2215">
            <v>0</v>
          </cell>
          <cell r="AC2215">
            <v>0</v>
          </cell>
          <cell r="AD2215">
            <v>0.01</v>
          </cell>
          <cell r="AE2215">
            <v>0.01</v>
          </cell>
          <cell r="AF2215">
            <v>0</v>
          </cell>
          <cell r="AG2215">
            <v>0</v>
          </cell>
          <cell r="AH2215">
            <v>0</v>
          </cell>
          <cell r="AI2215">
            <v>12.5</v>
          </cell>
        </row>
        <row r="2216">
          <cell r="C2216" t="str">
            <v>1.472</v>
          </cell>
          <cell r="D2216" t="str">
            <v>Техническое перевооружение ГРС Ново-Лидже</v>
          </cell>
          <cell r="E2216" t="str">
            <v>051-1005816</v>
          </cell>
          <cell r="F2216" t="str">
            <v/>
          </cell>
          <cell r="G2216" t="str">
            <v/>
          </cell>
          <cell r="H2216" t="str">
            <v>Транспорт газа</v>
          </cell>
          <cell r="I2216">
            <v>0</v>
          </cell>
          <cell r="J2216">
            <v>0</v>
          </cell>
          <cell r="K2216">
            <v>2.39</v>
          </cell>
          <cell r="L2216">
            <v>2.39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0</v>
          </cell>
          <cell r="V2216">
            <v>0</v>
          </cell>
          <cell r="W2216">
            <v>0</v>
          </cell>
          <cell r="X2216">
            <v>0</v>
          </cell>
          <cell r="Y2216">
            <v>0.21</v>
          </cell>
          <cell r="Z2216">
            <v>1.82</v>
          </cell>
          <cell r="AA2216">
            <v>1.82</v>
          </cell>
          <cell r="AB2216">
            <v>0</v>
          </cell>
          <cell r="AC2216">
            <v>0</v>
          </cell>
          <cell r="AD2216">
            <v>0.21</v>
          </cell>
          <cell r="AE2216">
            <v>0.21</v>
          </cell>
          <cell r="AF2216">
            <v>0</v>
          </cell>
          <cell r="AG2216">
            <v>0</v>
          </cell>
          <cell r="AH2216">
            <v>0</v>
          </cell>
          <cell r="AI2216">
            <v>11.538461538</v>
          </cell>
        </row>
        <row r="2217">
          <cell r="C2217" t="str">
            <v>1.472.1</v>
          </cell>
          <cell r="D2217" t="str">
            <v>Прочие, всего</v>
          </cell>
          <cell r="E2217" t="str">
            <v>051-1005816</v>
          </cell>
          <cell r="F2217" t="str">
            <v/>
          </cell>
          <cell r="G2217" t="str">
            <v/>
          </cell>
          <cell r="H2217" t="str">
            <v/>
          </cell>
          <cell r="I2217">
            <v>0</v>
          </cell>
          <cell r="J2217">
            <v>0</v>
          </cell>
          <cell r="K2217">
            <v>2.39</v>
          </cell>
          <cell r="L2217">
            <v>2.39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>
            <v>0</v>
          </cell>
          <cell r="U2217">
            <v>0</v>
          </cell>
          <cell r="V2217">
            <v>0</v>
          </cell>
          <cell r="W2217">
            <v>0</v>
          </cell>
          <cell r="X2217">
            <v>0</v>
          </cell>
          <cell r="Y2217">
            <v>0.21</v>
          </cell>
          <cell r="Z2217">
            <v>1.82</v>
          </cell>
          <cell r="AA2217">
            <v>1.82</v>
          </cell>
          <cell r="AB2217">
            <v>0</v>
          </cell>
          <cell r="AC2217">
            <v>0</v>
          </cell>
          <cell r="AD2217">
            <v>0.21</v>
          </cell>
          <cell r="AE2217">
            <v>0.21</v>
          </cell>
          <cell r="AF2217">
            <v>0</v>
          </cell>
          <cell r="AG2217">
            <v>0</v>
          </cell>
          <cell r="AH2217">
            <v>0</v>
          </cell>
          <cell r="AI2217">
            <v>11.538461538</v>
          </cell>
        </row>
        <row r="2218">
          <cell r="C2218" t="str">
            <v>1.472.2</v>
          </cell>
          <cell r="D2218" t="str">
            <v>Проектные работы ПД/ПД, РД</v>
          </cell>
          <cell r="E2218" t="str">
            <v>051-1005816</v>
          </cell>
          <cell r="F2218" t="str">
            <v/>
          </cell>
          <cell r="G2218" t="str">
            <v/>
          </cell>
          <cell r="H2218" t="str">
            <v/>
          </cell>
          <cell r="I2218">
            <v>0</v>
          </cell>
          <cell r="J2218">
            <v>0</v>
          </cell>
          <cell r="K2218">
            <v>2.2999999999999998</v>
          </cell>
          <cell r="L2218">
            <v>2.2999999999999998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>
            <v>0.2</v>
          </cell>
          <cell r="Z2218">
            <v>1.75</v>
          </cell>
          <cell r="AA2218">
            <v>1.75</v>
          </cell>
          <cell r="AB2218">
            <v>0</v>
          </cell>
          <cell r="AC2218">
            <v>0</v>
          </cell>
          <cell r="AD2218">
            <v>0.2</v>
          </cell>
          <cell r="AE2218">
            <v>0.2</v>
          </cell>
          <cell r="AF2218">
            <v>0</v>
          </cell>
          <cell r="AG2218">
            <v>0</v>
          </cell>
          <cell r="AH2218">
            <v>0</v>
          </cell>
          <cell r="AI2218">
            <v>11.428571429</v>
          </cell>
        </row>
        <row r="2219">
          <cell r="C2219" t="str">
            <v>1.472.3</v>
          </cell>
          <cell r="D2219" t="str">
            <v>Услуги Заказчика</v>
          </cell>
          <cell r="E2219" t="str">
            <v>051-1005816</v>
          </cell>
          <cell r="F2219" t="str">
            <v/>
          </cell>
          <cell r="G2219" t="str">
            <v/>
          </cell>
          <cell r="H2219" t="str">
            <v/>
          </cell>
          <cell r="I2219">
            <v>0</v>
          </cell>
          <cell r="J2219">
            <v>0</v>
          </cell>
          <cell r="K2219">
            <v>0.09</v>
          </cell>
          <cell r="L2219">
            <v>0.09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>
            <v>0</v>
          </cell>
          <cell r="T2219">
            <v>0</v>
          </cell>
          <cell r="U2219">
            <v>0</v>
          </cell>
          <cell r="V2219">
            <v>0</v>
          </cell>
          <cell r="W2219">
            <v>0</v>
          </cell>
          <cell r="X2219">
            <v>0</v>
          </cell>
          <cell r="Y2219">
            <v>0.01</v>
          </cell>
          <cell r="Z2219">
            <v>7.0000000000000007E-2</v>
          </cell>
          <cell r="AA2219">
            <v>7.0000000000000007E-2</v>
          </cell>
          <cell r="AB2219">
            <v>0</v>
          </cell>
          <cell r="AC2219">
            <v>0</v>
          </cell>
          <cell r="AD2219">
            <v>0.01</v>
          </cell>
          <cell r="AE2219">
            <v>0.01</v>
          </cell>
          <cell r="AF2219">
            <v>0</v>
          </cell>
          <cell r="AG2219">
            <v>0</v>
          </cell>
          <cell r="AH2219">
            <v>0</v>
          </cell>
          <cell r="AI2219">
            <v>14.285714285999999</v>
          </cell>
        </row>
        <row r="2220">
          <cell r="C2220" t="str">
            <v>1.473</v>
          </cell>
          <cell r="D2220" t="str">
            <v>Техническое перевооружение ГРС Ольховатка-2</v>
          </cell>
          <cell r="E2220" t="str">
            <v>051-1005818</v>
          </cell>
          <cell r="F2220" t="str">
            <v/>
          </cell>
          <cell r="G2220" t="str">
            <v/>
          </cell>
          <cell r="H2220" t="str">
            <v>Транспорт газа</v>
          </cell>
          <cell r="I2220">
            <v>0</v>
          </cell>
          <cell r="J2220">
            <v>0</v>
          </cell>
          <cell r="K2220">
            <v>2.39</v>
          </cell>
          <cell r="L2220">
            <v>2.39</v>
          </cell>
          <cell r="M2220">
            <v>0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0.21</v>
          </cell>
          <cell r="Z2220">
            <v>1.82</v>
          </cell>
          <cell r="AA2220">
            <v>1.82</v>
          </cell>
          <cell r="AB2220">
            <v>0</v>
          </cell>
          <cell r="AC2220">
            <v>0</v>
          </cell>
          <cell r="AD2220">
            <v>0.21</v>
          </cell>
          <cell r="AE2220">
            <v>0.21</v>
          </cell>
          <cell r="AF2220">
            <v>0</v>
          </cell>
          <cell r="AG2220">
            <v>0</v>
          </cell>
          <cell r="AH2220">
            <v>0</v>
          </cell>
          <cell r="AI2220">
            <v>11.538461538</v>
          </cell>
        </row>
        <row r="2221">
          <cell r="C2221" t="str">
            <v>1.473.1</v>
          </cell>
          <cell r="D2221" t="str">
            <v>Прочие, всего</v>
          </cell>
          <cell r="E2221" t="str">
            <v>051-1005818</v>
          </cell>
          <cell r="F2221" t="str">
            <v/>
          </cell>
          <cell r="G2221" t="str">
            <v/>
          </cell>
          <cell r="H2221" t="str">
            <v/>
          </cell>
          <cell r="I2221">
            <v>0</v>
          </cell>
          <cell r="J2221">
            <v>0</v>
          </cell>
          <cell r="K2221">
            <v>2.39</v>
          </cell>
          <cell r="L2221">
            <v>2.39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0.21</v>
          </cell>
          <cell r="Z2221">
            <v>1.82</v>
          </cell>
          <cell r="AA2221">
            <v>1.82</v>
          </cell>
          <cell r="AB2221">
            <v>0</v>
          </cell>
          <cell r="AC2221">
            <v>0</v>
          </cell>
          <cell r="AD2221">
            <v>0.21</v>
          </cell>
          <cell r="AE2221">
            <v>0.21</v>
          </cell>
          <cell r="AF2221">
            <v>0</v>
          </cell>
          <cell r="AG2221">
            <v>0</v>
          </cell>
          <cell r="AH2221">
            <v>0</v>
          </cell>
          <cell r="AI2221">
            <v>11.538461538</v>
          </cell>
        </row>
        <row r="2222">
          <cell r="C2222" t="str">
            <v>1.473.2</v>
          </cell>
          <cell r="D2222" t="str">
            <v>Проектные работы ПД/ПД, РД</v>
          </cell>
          <cell r="E2222" t="str">
            <v>051-1005818</v>
          </cell>
          <cell r="F2222" t="str">
            <v/>
          </cell>
          <cell r="G2222" t="str">
            <v/>
          </cell>
          <cell r="H2222" t="str">
            <v/>
          </cell>
          <cell r="I2222">
            <v>0</v>
          </cell>
          <cell r="J2222">
            <v>0</v>
          </cell>
          <cell r="K2222">
            <v>2.2999999999999998</v>
          </cell>
          <cell r="L2222">
            <v>2.2999999999999998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0</v>
          </cell>
          <cell r="W2222">
            <v>0</v>
          </cell>
          <cell r="X2222">
            <v>0</v>
          </cell>
          <cell r="Y2222">
            <v>0.2</v>
          </cell>
          <cell r="Z2222">
            <v>1.75</v>
          </cell>
          <cell r="AA2222">
            <v>1.75</v>
          </cell>
          <cell r="AB2222">
            <v>0</v>
          </cell>
          <cell r="AC2222">
            <v>0</v>
          </cell>
          <cell r="AD2222">
            <v>0.2</v>
          </cell>
          <cell r="AE2222">
            <v>0.2</v>
          </cell>
          <cell r="AF2222">
            <v>0</v>
          </cell>
          <cell r="AG2222">
            <v>0</v>
          </cell>
          <cell r="AH2222">
            <v>0</v>
          </cell>
          <cell r="AI2222">
            <v>11.428571429</v>
          </cell>
        </row>
        <row r="2223">
          <cell r="C2223" t="str">
            <v>1.473.3</v>
          </cell>
          <cell r="D2223" t="str">
            <v>Услуги Заказчика</v>
          </cell>
          <cell r="E2223" t="str">
            <v>051-1005818</v>
          </cell>
          <cell r="F2223" t="str">
            <v/>
          </cell>
          <cell r="G2223" t="str">
            <v/>
          </cell>
          <cell r="H2223" t="str">
            <v/>
          </cell>
          <cell r="I2223">
            <v>0</v>
          </cell>
          <cell r="J2223">
            <v>0</v>
          </cell>
          <cell r="K2223">
            <v>0.09</v>
          </cell>
          <cell r="L2223">
            <v>0.09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>
            <v>0</v>
          </cell>
          <cell r="T2223">
            <v>0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>
            <v>0.01</v>
          </cell>
          <cell r="Z2223">
            <v>7.0000000000000007E-2</v>
          </cell>
          <cell r="AA2223">
            <v>7.0000000000000007E-2</v>
          </cell>
          <cell r="AB2223">
            <v>0</v>
          </cell>
          <cell r="AC2223">
            <v>0</v>
          </cell>
          <cell r="AD2223">
            <v>0.01</v>
          </cell>
          <cell r="AE2223">
            <v>0.01</v>
          </cell>
          <cell r="AF2223">
            <v>0</v>
          </cell>
          <cell r="AG2223">
            <v>0</v>
          </cell>
          <cell r="AH2223">
            <v>0</v>
          </cell>
          <cell r="AI2223">
            <v>14.285714285999999</v>
          </cell>
        </row>
        <row r="2224">
          <cell r="C2224" t="str">
            <v>1.474</v>
          </cell>
          <cell r="D2224" t="str">
            <v>Техническое перевооружение ГРС Гулевка</v>
          </cell>
          <cell r="E2224" t="str">
            <v>051-1005819</v>
          </cell>
          <cell r="F2224" t="str">
            <v/>
          </cell>
          <cell r="G2224" t="str">
            <v/>
          </cell>
          <cell r="H2224" t="str">
            <v>Транспорт газа</v>
          </cell>
          <cell r="I2224">
            <v>0</v>
          </cell>
          <cell r="J2224">
            <v>0</v>
          </cell>
          <cell r="K2224">
            <v>2.39</v>
          </cell>
          <cell r="L2224">
            <v>2.39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0</v>
          </cell>
          <cell r="W2224">
            <v>0</v>
          </cell>
          <cell r="X2224">
            <v>0</v>
          </cell>
          <cell r="Y2224">
            <v>0.21</v>
          </cell>
          <cell r="Z2224">
            <v>2.6</v>
          </cell>
          <cell r="AA2224">
            <v>2.6</v>
          </cell>
          <cell r="AB2224">
            <v>0</v>
          </cell>
          <cell r="AC2224">
            <v>0</v>
          </cell>
          <cell r="AD2224">
            <v>0.21</v>
          </cell>
          <cell r="AE2224">
            <v>0.21</v>
          </cell>
          <cell r="AF2224">
            <v>0</v>
          </cell>
          <cell r="AG2224">
            <v>0</v>
          </cell>
          <cell r="AH2224">
            <v>0</v>
          </cell>
          <cell r="AI2224">
            <v>8.076923077</v>
          </cell>
        </row>
        <row r="2225">
          <cell r="C2225" t="str">
            <v>1.474.1</v>
          </cell>
          <cell r="D2225" t="str">
            <v>Прочие, всего</v>
          </cell>
          <cell r="E2225" t="str">
            <v>051-1005819</v>
          </cell>
          <cell r="F2225" t="str">
            <v/>
          </cell>
          <cell r="G2225" t="str">
            <v/>
          </cell>
          <cell r="H2225" t="str">
            <v/>
          </cell>
          <cell r="I2225">
            <v>0</v>
          </cell>
          <cell r="J2225">
            <v>0</v>
          </cell>
          <cell r="K2225">
            <v>2.39</v>
          </cell>
          <cell r="L2225">
            <v>2.39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0</v>
          </cell>
          <cell r="V2225">
            <v>0</v>
          </cell>
          <cell r="W2225">
            <v>0</v>
          </cell>
          <cell r="X2225">
            <v>0</v>
          </cell>
          <cell r="Y2225">
            <v>0.21</v>
          </cell>
          <cell r="Z2225">
            <v>2.6</v>
          </cell>
          <cell r="AA2225">
            <v>2.6</v>
          </cell>
          <cell r="AB2225">
            <v>0</v>
          </cell>
          <cell r="AC2225">
            <v>0</v>
          </cell>
          <cell r="AD2225">
            <v>0.21</v>
          </cell>
          <cell r="AE2225">
            <v>0.21</v>
          </cell>
          <cell r="AF2225">
            <v>0</v>
          </cell>
          <cell r="AG2225">
            <v>0</v>
          </cell>
          <cell r="AH2225">
            <v>0</v>
          </cell>
          <cell r="AI2225">
            <v>8.076923077</v>
          </cell>
        </row>
        <row r="2226">
          <cell r="C2226" t="str">
            <v>1.474.2</v>
          </cell>
          <cell r="D2226" t="str">
            <v>Проектные работы ПД/ПД, РД</v>
          </cell>
          <cell r="E2226" t="str">
            <v>051-1005819</v>
          </cell>
          <cell r="F2226" t="str">
            <v/>
          </cell>
          <cell r="G2226" t="str">
            <v/>
          </cell>
          <cell r="H2226" t="str">
            <v/>
          </cell>
          <cell r="I2226">
            <v>0</v>
          </cell>
          <cell r="J2226">
            <v>0</v>
          </cell>
          <cell r="K2226">
            <v>2.2999999999999998</v>
          </cell>
          <cell r="L2226">
            <v>2.2999999999999998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0.2</v>
          </cell>
          <cell r="Z2226">
            <v>2.5</v>
          </cell>
          <cell r="AA2226">
            <v>2.5</v>
          </cell>
          <cell r="AB2226">
            <v>0</v>
          </cell>
          <cell r="AC2226">
            <v>0</v>
          </cell>
          <cell r="AD2226">
            <v>0.2</v>
          </cell>
          <cell r="AE2226">
            <v>0.2</v>
          </cell>
          <cell r="AF2226">
            <v>0</v>
          </cell>
          <cell r="AG2226">
            <v>0</v>
          </cell>
          <cell r="AH2226">
            <v>0</v>
          </cell>
          <cell r="AI2226">
            <v>8</v>
          </cell>
        </row>
        <row r="2227">
          <cell r="C2227" t="str">
            <v>1.474.3</v>
          </cell>
          <cell r="D2227" t="str">
            <v>Услуги Заказчика</v>
          </cell>
          <cell r="E2227" t="str">
            <v>051-1005819</v>
          </cell>
          <cell r="F2227" t="str">
            <v/>
          </cell>
          <cell r="G2227" t="str">
            <v/>
          </cell>
          <cell r="H2227" t="str">
            <v/>
          </cell>
          <cell r="I2227">
            <v>0</v>
          </cell>
          <cell r="J2227">
            <v>0</v>
          </cell>
          <cell r="K2227">
            <v>0.09</v>
          </cell>
          <cell r="L2227">
            <v>0.09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0.01</v>
          </cell>
          <cell r="Z2227">
            <v>0.1</v>
          </cell>
          <cell r="AA2227">
            <v>0.1</v>
          </cell>
          <cell r="AB2227">
            <v>0</v>
          </cell>
          <cell r="AC2227">
            <v>0</v>
          </cell>
          <cell r="AD2227">
            <v>0.01</v>
          </cell>
          <cell r="AE2227">
            <v>0.01</v>
          </cell>
          <cell r="AF2227">
            <v>0</v>
          </cell>
          <cell r="AG2227">
            <v>0</v>
          </cell>
          <cell r="AH2227">
            <v>0</v>
          </cell>
          <cell r="AI2227">
            <v>10</v>
          </cell>
        </row>
        <row r="2228">
          <cell r="C2228" t="str">
            <v>1.475</v>
          </cell>
          <cell r="D2228" t="str">
            <v>Техническое перевооружение ГРС Найтоповичи</v>
          </cell>
          <cell r="E2228" t="str">
            <v>051-1005820</v>
          </cell>
          <cell r="F2228" t="str">
            <v/>
          </cell>
          <cell r="G2228" t="str">
            <v/>
          </cell>
          <cell r="H2228" t="str">
            <v>Транспорт газа</v>
          </cell>
          <cell r="I2228">
            <v>0</v>
          </cell>
          <cell r="J2228">
            <v>0</v>
          </cell>
          <cell r="K2228">
            <v>2.39</v>
          </cell>
          <cell r="L2228">
            <v>2.39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0.21</v>
          </cell>
          <cell r="Z2228">
            <v>2.6</v>
          </cell>
          <cell r="AA2228">
            <v>2.6</v>
          </cell>
          <cell r="AB2228">
            <v>0</v>
          </cell>
          <cell r="AC2228">
            <v>0</v>
          </cell>
          <cell r="AD2228">
            <v>0.21</v>
          </cell>
          <cell r="AE2228">
            <v>0.21</v>
          </cell>
          <cell r="AF2228">
            <v>0</v>
          </cell>
          <cell r="AG2228">
            <v>0</v>
          </cell>
          <cell r="AH2228">
            <v>0</v>
          </cell>
          <cell r="AI2228">
            <v>8.076923077</v>
          </cell>
        </row>
        <row r="2229">
          <cell r="C2229" t="str">
            <v>1.475.1</v>
          </cell>
          <cell r="D2229" t="str">
            <v>Прочие, всего</v>
          </cell>
          <cell r="E2229" t="str">
            <v>051-1005820</v>
          </cell>
          <cell r="F2229" t="str">
            <v/>
          </cell>
          <cell r="G2229" t="str">
            <v/>
          </cell>
          <cell r="H2229" t="str">
            <v/>
          </cell>
          <cell r="I2229">
            <v>0</v>
          </cell>
          <cell r="J2229">
            <v>0</v>
          </cell>
          <cell r="K2229">
            <v>2.39</v>
          </cell>
          <cell r="L2229">
            <v>2.39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0.21</v>
          </cell>
          <cell r="Z2229">
            <v>2.6</v>
          </cell>
          <cell r="AA2229">
            <v>2.6</v>
          </cell>
          <cell r="AB2229">
            <v>0</v>
          </cell>
          <cell r="AC2229">
            <v>0</v>
          </cell>
          <cell r="AD2229">
            <v>0.21</v>
          </cell>
          <cell r="AE2229">
            <v>0.21</v>
          </cell>
          <cell r="AF2229">
            <v>0</v>
          </cell>
          <cell r="AG2229">
            <v>0</v>
          </cell>
          <cell r="AH2229">
            <v>0</v>
          </cell>
          <cell r="AI2229">
            <v>8.076923077</v>
          </cell>
        </row>
        <row r="2230">
          <cell r="C2230" t="str">
            <v>1.475.2</v>
          </cell>
          <cell r="D2230" t="str">
            <v>Проектные работы ПД/ПД, РД</v>
          </cell>
          <cell r="E2230" t="str">
            <v>051-1005820</v>
          </cell>
          <cell r="F2230" t="str">
            <v/>
          </cell>
          <cell r="G2230" t="str">
            <v/>
          </cell>
          <cell r="H2230" t="str">
            <v/>
          </cell>
          <cell r="I2230">
            <v>0</v>
          </cell>
          <cell r="J2230">
            <v>0</v>
          </cell>
          <cell r="K2230">
            <v>2.2999999999999998</v>
          </cell>
          <cell r="L2230">
            <v>2.2999999999999998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0.2</v>
          </cell>
          <cell r="Z2230">
            <v>2.5</v>
          </cell>
          <cell r="AA2230">
            <v>2.5</v>
          </cell>
          <cell r="AB2230">
            <v>0</v>
          </cell>
          <cell r="AC2230">
            <v>0</v>
          </cell>
          <cell r="AD2230">
            <v>0.2</v>
          </cell>
          <cell r="AE2230">
            <v>0.2</v>
          </cell>
          <cell r="AF2230">
            <v>0</v>
          </cell>
          <cell r="AG2230">
            <v>0</v>
          </cell>
          <cell r="AH2230">
            <v>0</v>
          </cell>
          <cell r="AI2230">
            <v>8</v>
          </cell>
        </row>
        <row r="2231">
          <cell r="C2231" t="str">
            <v>1.475.3</v>
          </cell>
          <cell r="D2231" t="str">
            <v>Услуги Заказчика</v>
          </cell>
          <cell r="E2231" t="str">
            <v>051-1005820</v>
          </cell>
          <cell r="F2231" t="str">
            <v/>
          </cell>
          <cell r="G2231" t="str">
            <v/>
          </cell>
          <cell r="H2231" t="str">
            <v/>
          </cell>
          <cell r="I2231">
            <v>0</v>
          </cell>
          <cell r="J2231">
            <v>0</v>
          </cell>
          <cell r="K2231">
            <v>0.09</v>
          </cell>
          <cell r="L2231">
            <v>0.09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0.01</v>
          </cell>
          <cell r="Z2231">
            <v>0.1</v>
          </cell>
          <cell r="AA2231">
            <v>0.1</v>
          </cell>
          <cell r="AB2231">
            <v>0</v>
          </cell>
          <cell r="AC2231">
            <v>0</v>
          </cell>
          <cell r="AD2231">
            <v>0.01</v>
          </cell>
          <cell r="AE2231">
            <v>0.01</v>
          </cell>
          <cell r="AF2231">
            <v>0</v>
          </cell>
          <cell r="AG2231">
            <v>0</v>
          </cell>
          <cell r="AH2231">
            <v>0</v>
          </cell>
          <cell r="AI2231">
            <v>10</v>
          </cell>
        </row>
        <row r="2232">
          <cell r="C2232" t="str">
            <v>1.476</v>
          </cell>
          <cell r="D2232" t="str">
            <v>Техническое перевооружение ГРС Случевск</v>
          </cell>
          <cell r="E2232" t="str">
            <v>051-1005821</v>
          </cell>
          <cell r="F2232" t="str">
            <v/>
          </cell>
          <cell r="G2232" t="str">
            <v/>
          </cell>
          <cell r="H2232" t="str">
            <v>Транспорт газа</v>
          </cell>
          <cell r="I2232">
            <v>0</v>
          </cell>
          <cell r="J2232">
            <v>0</v>
          </cell>
          <cell r="K2232">
            <v>2.39</v>
          </cell>
          <cell r="L2232">
            <v>2.39</v>
          </cell>
          <cell r="M2232">
            <v>0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0.21</v>
          </cell>
          <cell r="Z2232">
            <v>2.6</v>
          </cell>
          <cell r="AA2232">
            <v>2.6</v>
          </cell>
          <cell r="AB2232">
            <v>0</v>
          </cell>
          <cell r="AC2232">
            <v>0</v>
          </cell>
          <cell r="AD2232">
            <v>0.21</v>
          </cell>
          <cell r="AE2232">
            <v>0.21</v>
          </cell>
          <cell r="AF2232">
            <v>0</v>
          </cell>
          <cell r="AG2232">
            <v>0</v>
          </cell>
          <cell r="AH2232">
            <v>0</v>
          </cell>
          <cell r="AI2232">
            <v>8.076923077</v>
          </cell>
        </row>
        <row r="2233">
          <cell r="C2233" t="str">
            <v>1.476.1</v>
          </cell>
          <cell r="D2233" t="str">
            <v>Прочие, всего</v>
          </cell>
          <cell r="E2233" t="str">
            <v>051-1005821</v>
          </cell>
          <cell r="F2233" t="str">
            <v/>
          </cell>
          <cell r="G2233" t="str">
            <v/>
          </cell>
          <cell r="H2233" t="str">
            <v/>
          </cell>
          <cell r="I2233">
            <v>0</v>
          </cell>
          <cell r="J2233">
            <v>0</v>
          </cell>
          <cell r="K2233">
            <v>2.39</v>
          </cell>
          <cell r="L2233">
            <v>2.39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0.21</v>
          </cell>
          <cell r="Z2233">
            <v>2.6</v>
          </cell>
          <cell r="AA2233">
            <v>2.6</v>
          </cell>
          <cell r="AB2233">
            <v>0</v>
          </cell>
          <cell r="AC2233">
            <v>0</v>
          </cell>
          <cell r="AD2233">
            <v>0.21</v>
          </cell>
          <cell r="AE2233">
            <v>0.21</v>
          </cell>
          <cell r="AF2233">
            <v>0</v>
          </cell>
          <cell r="AG2233">
            <v>0</v>
          </cell>
          <cell r="AH2233">
            <v>0</v>
          </cell>
          <cell r="AI2233">
            <v>8.076923077</v>
          </cell>
        </row>
        <row r="2234">
          <cell r="C2234" t="str">
            <v>1.476.2</v>
          </cell>
          <cell r="D2234" t="str">
            <v>Проектные работы ПД/ПД, РД</v>
          </cell>
          <cell r="E2234" t="str">
            <v>051-1005821</v>
          </cell>
          <cell r="F2234" t="str">
            <v/>
          </cell>
          <cell r="G2234" t="str">
            <v/>
          </cell>
          <cell r="H2234" t="str">
            <v/>
          </cell>
          <cell r="I2234">
            <v>0</v>
          </cell>
          <cell r="J2234">
            <v>0</v>
          </cell>
          <cell r="K2234">
            <v>2.2999999999999998</v>
          </cell>
          <cell r="L2234">
            <v>2.2999999999999998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0.2</v>
          </cell>
          <cell r="Z2234">
            <v>2.5</v>
          </cell>
          <cell r="AA2234">
            <v>2.5</v>
          </cell>
          <cell r="AB2234">
            <v>0</v>
          </cell>
          <cell r="AC2234">
            <v>0</v>
          </cell>
          <cell r="AD2234">
            <v>0.2</v>
          </cell>
          <cell r="AE2234">
            <v>0.2</v>
          </cell>
          <cell r="AF2234">
            <v>0</v>
          </cell>
          <cell r="AG2234">
            <v>0</v>
          </cell>
          <cell r="AH2234">
            <v>0</v>
          </cell>
          <cell r="AI2234">
            <v>8</v>
          </cell>
        </row>
        <row r="2235">
          <cell r="C2235" t="str">
            <v>1.476.3</v>
          </cell>
          <cell r="D2235" t="str">
            <v>Услуги Заказчика</v>
          </cell>
          <cell r="E2235" t="str">
            <v>051-1005821</v>
          </cell>
          <cell r="F2235" t="str">
            <v/>
          </cell>
          <cell r="G2235" t="str">
            <v/>
          </cell>
          <cell r="H2235" t="str">
            <v/>
          </cell>
          <cell r="I2235">
            <v>0</v>
          </cell>
          <cell r="J2235">
            <v>0</v>
          </cell>
          <cell r="K2235">
            <v>0.09</v>
          </cell>
          <cell r="L2235">
            <v>0.09</v>
          </cell>
          <cell r="M2235">
            <v>0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0.01</v>
          </cell>
          <cell r="Z2235">
            <v>0.1</v>
          </cell>
          <cell r="AA2235">
            <v>0.1</v>
          </cell>
          <cell r="AB2235">
            <v>0</v>
          </cell>
          <cell r="AC2235">
            <v>0</v>
          </cell>
          <cell r="AD2235">
            <v>0.01</v>
          </cell>
          <cell r="AE2235">
            <v>0.01</v>
          </cell>
          <cell r="AF2235">
            <v>0</v>
          </cell>
          <cell r="AG2235">
            <v>0</v>
          </cell>
          <cell r="AH2235">
            <v>0</v>
          </cell>
          <cell r="AI2235">
            <v>10</v>
          </cell>
        </row>
        <row r="2236">
          <cell r="C2236" t="str">
            <v>1.477</v>
          </cell>
          <cell r="D2236" t="str">
            <v>Техническое перевооружение ГРС Черная грязь</v>
          </cell>
          <cell r="E2236" t="str">
            <v>051-1005822</v>
          </cell>
          <cell r="F2236" t="str">
            <v/>
          </cell>
          <cell r="G2236" t="str">
            <v/>
          </cell>
          <cell r="H2236" t="str">
            <v>Транспорт газа</v>
          </cell>
          <cell r="I2236">
            <v>0</v>
          </cell>
          <cell r="J2236">
            <v>0</v>
          </cell>
          <cell r="K2236">
            <v>2.39</v>
          </cell>
          <cell r="L2236">
            <v>2.39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0.21</v>
          </cell>
          <cell r="Z2236">
            <v>2.6</v>
          </cell>
          <cell r="AA2236">
            <v>2.6</v>
          </cell>
          <cell r="AB2236">
            <v>0</v>
          </cell>
          <cell r="AC2236">
            <v>0</v>
          </cell>
          <cell r="AD2236">
            <v>0.21</v>
          </cell>
          <cell r="AE2236">
            <v>0.21</v>
          </cell>
          <cell r="AF2236">
            <v>0</v>
          </cell>
          <cell r="AG2236">
            <v>0</v>
          </cell>
          <cell r="AH2236">
            <v>0</v>
          </cell>
          <cell r="AI2236">
            <v>8.076923077</v>
          </cell>
        </row>
        <row r="2237">
          <cell r="C2237" t="str">
            <v>1.477.1</v>
          </cell>
          <cell r="D2237" t="str">
            <v>Прочие, всего</v>
          </cell>
          <cell r="E2237" t="str">
            <v>051-1005822</v>
          </cell>
          <cell r="F2237" t="str">
            <v/>
          </cell>
          <cell r="G2237" t="str">
            <v/>
          </cell>
          <cell r="H2237" t="str">
            <v/>
          </cell>
          <cell r="I2237">
            <v>0</v>
          </cell>
          <cell r="J2237">
            <v>0</v>
          </cell>
          <cell r="K2237">
            <v>2.39</v>
          </cell>
          <cell r="L2237">
            <v>2.39</v>
          </cell>
          <cell r="M2237">
            <v>0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0.21</v>
          </cell>
          <cell r="Z2237">
            <v>2.6</v>
          </cell>
          <cell r="AA2237">
            <v>2.6</v>
          </cell>
          <cell r="AB2237">
            <v>0</v>
          </cell>
          <cell r="AC2237">
            <v>0</v>
          </cell>
          <cell r="AD2237">
            <v>0.21</v>
          </cell>
          <cell r="AE2237">
            <v>0.21</v>
          </cell>
          <cell r="AF2237">
            <v>0</v>
          </cell>
          <cell r="AG2237">
            <v>0</v>
          </cell>
          <cell r="AH2237">
            <v>0</v>
          </cell>
          <cell r="AI2237">
            <v>8.076923077</v>
          </cell>
        </row>
        <row r="2238">
          <cell r="C2238" t="str">
            <v>1.477.2</v>
          </cell>
          <cell r="D2238" t="str">
            <v>Проектные работы ПД/ПД, РД</v>
          </cell>
          <cell r="E2238" t="str">
            <v>051-1005822</v>
          </cell>
          <cell r="F2238" t="str">
            <v/>
          </cell>
          <cell r="G2238" t="str">
            <v/>
          </cell>
          <cell r="H2238" t="str">
            <v/>
          </cell>
          <cell r="I2238">
            <v>0</v>
          </cell>
          <cell r="J2238">
            <v>0</v>
          </cell>
          <cell r="K2238">
            <v>2.2999999999999998</v>
          </cell>
          <cell r="L2238">
            <v>2.2999999999999998</v>
          </cell>
          <cell r="M2238">
            <v>0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0.2</v>
          </cell>
          <cell r="Z2238">
            <v>2.5</v>
          </cell>
          <cell r="AA2238">
            <v>2.5</v>
          </cell>
          <cell r="AB2238">
            <v>0</v>
          </cell>
          <cell r="AC2238">
            <v>0</v>
          </cell>
          <cell r="AD2238">
            <v>0.2</v>
          </cell>
          <cell r="AE2238">
            <v>0.2</v>
          </cell>
          <cell r="AF2238">
            <v>0</v>
          </cell>
          <cell r="AG2238">
            <v>0</v>
          </cell>
          <cell r="AH2238">
            <v>0</v>
          </cell>
          <cell r="AI2238">
            <v>8</v>
          </cell>
        </row>
        <row r="2239">
          <cell r="C2239" t="str">
            <v>1.477.3</v>
          </cell>
          <cell r="D2239" t="str">
            <v>Услуги Заказчика</v>
          </cell>
          <cell r="E2239" t="str">
            <v>051-1005822</v>
          </cell>
          <cell r="F2239" t="str">
            <v/>
          </cell>
          <cell r="G2239" t="str">
            <v/>
          </cell>
          <cell r="H2239" t="str">
            <v/>
          </cell>
          <cell r="I2239">
            <v>0</v>
          </cell>
          <cell r="J2239">
            <v>0</v>
          </cell>
          <cell r="K2239">
            <v>0.09</v>
          </cell>
          <cell r="L2239">
            <v>0.09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0.01</v>
          </cell>
          <cell r="Z2239">
            <v>0.1</v>
          </cell>
          <cell r="AA2239">
            <v>0.1</v>
          </cell>
          <cell r="AB2239">
            <v>0</v>
          </cell>
          <cell r="AC2239">
            <v>0</v>
          </cell>
          <cell r="AD2239">
            <v>0.01</v>
          </cell>
          <cell r="AE2239">
            <v>0.01</v>
          </cell>
          <cell r="AF2239">
            <v>0</v>
          </cell>
          <cell r="AG2239">
            <v>0</v>
          </cell>
          <cell r="AH2239">
            <v>0</v>
          </cell>
          <cell r="AI2239">
            <v>10</v>
          </cell>
        </row>
        <row r="2240">
          <cell r="C2240" t="str">
            <v>1.478</v>
          </cell>
          <cell r="D2240" t="str">
            <v>Техническое перевооружение ГРС Людиново-2</v>
          </cell>
          <cell r="E2240" t="str">
            <v>051-1005823</v>
          </cell>
          <cell r="F2240" t="str">
            <v/>
          </cell>
          <cell r="G2240" t="str">
            <v/>
          </cell>
          <cell r="H2240" t="str">
            <v>Транспорт газа</v>
          </cell>
          <cell r="I2240">
            <v>0</v>
          </cell>
          <cell r="J2240">
            <v>0</v>
          </cell>
          <cell r="K2240">
            <v>2.39</v>
          </cell>
          <cell r="L2240">
            <v>2.39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0.21</v>
          </cell>
          <cell r="Z2240">
            <v>2.6</v>
          </cell>
          <cell r="AA2240">
            <v>2.6</v>
          </cell>
          <cell r="AB2240">
            <v>0</v>
          </cell>
          <cell r="AC2240">
            <v>0</v>
          </cell>
          <cell r="AD2240">
            <v>0.21</v>
          </cell>
          <cell r="AE2240">
            <v>0.21</v>
          </cell>
          <cell r="AF2240">
            <v>0</v>
          </cell>
          <cell r="AG2240">
            <v>0</v>
          </cell>
          <cell r="AH2240">
            <v>0</v>
          </cell>
          <cell r="AI2240">
            <v>8.076923077</v>
          </cell>
        </row>
        <row r="2241">
          <cell r="C2241" t="str">
            <v>1.478.1</v>
          </cell>
          <cell r="D2241" t="str">
            <v>Прочие, всего</v>
          </cell>
          <cell r="E2241" t="str">
            <v>051-1005823</v>
          </cell>
          <cell r="F2241" t="str">
            <v/>
          </cell>
          <cell r="G2241" t="str">
            <v/>
          </cell>
          <cell r="H2241" t="str">
            <v/>
          </cell>
          <cell r="I2241">
            <v>0</v>
          </cell>
          <cell r="J2241">
            <v>0</v>
          </cell>
          <cell r="K2241">
            <v>2.39</v>
          </cell>
          <cell r="L2241">
            <v>2.39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0.21</v>
          </cell>
          <cell r="Z2241">
            <v>2.6</v>
          </cell>
          <cell r="AA2241">
            <v>2.6</v>
          </cell>
          <cell r="AB2241">
            <v>0</v>
          </cell>
          <cell r="AC2241">
            <v>0</v>
          </cell>
          <cell r="AD2241">
            <v>0.21</v>
          </cell>
          <cell r="AE2241">
            <v>0.21</v>
          </cell>
          <cell r="AF2241">
            <v>0</v>
          </cell>
          <cell r="AG2241">
            <v>0</v>
          </cell>
          <cell r="AH2241">
            <v>0</v>
          </cell>
          <cell r="AI2241">
            <v>8.076923077</v>
          </cell>
        </row>
        <row r="2242">
          <cell r="C2242" t="str">
            <v>1.478.2</v>
          </cell>
          <cell r="D2242" t="str">
            <v>Проектные работы ПД/ПД, РД</v>
          </cell>
          <cell r="E2242" t="str">
            <v>051-1005823</v>
          </cell>
          <cell r="F2242" t="str">
            <v/>
          </cell>
          <cell r="G2242" t="str">
            <v/>
          </cell>
          <cell r="H2242" t="str">
            <v/>
          </cell>
          <cell r="I2242">
            <v>0</v>
          </cell>
          <cell r="J2242">
            <v>0</v>
          </cell>
          <cell r="K2242">
            <v>2.2999999999999998</v>
          </cell>
          <cell r="L2242">
            <v>2.2999999999999998</v>
          </cell>
          <cell r="M2242">
            <v>0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0.2</v>
          </cell>
          <cell r="Z2242">
            <v>2.5</v>
          </cell>
          <cell r="AA2242">
            <v>2.5</v>
          </cell>
          <cell r="AB2242">
            <v>0</v>
          </cell>
          <cell r="AC2242">
            <v>0</v>
          </cell>
          <cell r="AD2242">
            <v>0.2</v>
          </cell>
          <cell r="AE2242">
            <v>0.2</v>
          </cell>
          <cell r="AF2242">
            <v>0</v>
          </cell>
          <cell r="AG2242">
            <v>0</v>
          </cell>
          <cell r="AH2242">
            <v>0</v>
          </cell>
          <cell r="AI2242">
            <v>8</v>
          </cell>
        </row>
        <row r="2243">
          <cell r="C2243" t="str">
            <v>1.478.3</v>
          </cell>
          <cell r="D2243" t="str">
            <v>Услуги Заказчика</v>
          </cell>
          <cell r="E2243" t="str">
            <v>051-1005823</v>
          </cell>
          <cell r="F2243" t="str">
            <v/>
          </cell>
          <cell r="G2243" t="str">
            <v/>
          </cell>
          <cell r="H2243" t="str">
            <v/>
          </cell>
          <cell r="I2243">
            <v>0</v>
          </cell>
          <cell r="J2243">
            <v>0</v>
          </cell>
          <cell r="K2243">
            <v>0.09</v>
          </cell>
          <cell r="L2243">
            <v>0.09</v>
          </cell>
          <cell r="M2243">
            <v>0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0.01</v>
          </cell>
          <cell r="Z2243">
            <v>0.1</v>
          </cell>
          <cell r="AA2243">
            <v>0.1</v>
          </cell>
          <cell r="AB2243">
            <v>0</v>
          </cell>
          <cell r="AC2243">
            <v>0</v>
          </cell>
          <cell r="AD2243">
            <v>0.01</v>
          </cell>
          <cell r="AE2243">
            <v>0.01</v>
          </cell>
          <cell r="AF2243">
            <v>0</v>
          </cell>
          <cell r="AG2243">
            <v>0</v>
          </cell>
          <cell r="AH2243">
            <v>0</v>
          </cell>
          <cell r="AI2243">
            <v>10</v>
          </cell>
        </row>
        <row r="2244">
          <cell r="C2244" t="str">
            <v>1.479</v>
          </cell>
          <cell r="D2244" t="str">
            <v>Техническое перевооружение ГPC Дзержинск-2</v>
          </cell>
          <cell r="E2244" t="str">
            <v>051-1005824</v>
          </cell>
          <cell r="F2244" t="str">
            <v/>
          </cell>
          <cell r="G2244" t="str">
            <v/>
          </cell>
          <cell r="H2244" t="str">
            <v>Транспорт газа</v>
          </cell>
          <cell r="I2244">
            <v>0</v>
          </cell>
          <cell r="J2244">
            <v>0</v>
          </cell>
          <cell r="K2244">
            <v>2.39</v>
          </cell>
          <cell r="L2244">
            <v>2.39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0.21</v>
          </cell>
          <cell r="Z2244">
            <v>1.82</v>
          </cell>
          <cell r="AA2244">
            <v>1.82</v>
          </cell>
          <cell r="AB2244">
            <v>0</v>
          </cell>
          <cell r="AC2244">
            <v>0</v>
          </cell>
          <cell r="AD2244">
            <v>0.21</v>
          </cell>
          <cell r="AE2244">
            <v>0.21</v>
          </cell>
          <cell r="AF2244">
            <v>0</v>
          </cell>
          <cell r="AG2244">
            <v>0</v>
          </cell>
          <cell r="AH2244">
            <v>0</v>
          </cell>
          <cell r="AI2244">
            <v>11.538461538</v>
          </cell>
        </row>
        <row r="2245">
          <cell r="C2245" t="str">
            <v>1.479.1</v>
          </cell>
          <cell r="D2245" t="str">
            <v>Прочие, всего</v>
          </cell>
          <cell r="E2245" t="str">
            <v>051-1005824</v>
          </cell>
          <cell r="F2245" t="str">
            <v/>
          </cell>
          <cell r="G2245" t="str">
            <v/>
          </cell>
          <cell r="H2245" t="str">
            <v/>
          </cell>
          <cell r="I2245">
            <v>0</v>
          </cell>
          <cell r="J2245">
            <v>0</v>
          </cell>
          <cell r="K2245">
            <v>2.39</v>
          </cell>
          <cell r="L2245">
            <v>2.39</v>
          </cell>
          <cell r="M2245">
            <v>0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0.21</v>
          </cell>
          <cell r="Z2245">
            <v>1.82</v>
          </cell>
          <cell r="AA2245">
            <v>1.82</v>
          </cell>
          <cell r="AB2245">
            <v>0</v>
          </cell>
          <cell r="AC2245">
            <v>0</v>
          </cell>
          <cell r="AD2245">
            <v>0.21</v>
          </cell>
          <cell r="AE2245">
            <v>0.21</v>
          </cell>
          <cell r="AF2245">
            <v>0</v>
          </cell>
          <cell r="AG2245">
            <v>0</v>
          </cell>
          <cell r="AH2245">
            <v>0</v>
          </cell>
          <cell r="AI2245">
            <v>11.538461538</v>
          </cell>
        </row>
        <row r="2246">
          <cell r="C2246" t="str">
            <v>1.479.2</v>
          </cell>
          <cell r="D2246" t="str">
            <v>Проектные работы ПД/ПД, РД</v>
          </cell>
          <cell r="E2246" t="str">
            <v>051-1005824</v>
          </cell>
          <cell r="F2246" t="str">
            <v/>
          </cell>
          <cell r="G2246" t="str">
            <v/>
          </cell>
          <cell r="H2246" t="str">
            <v/>
          </cell>
          <cell r="I2246">
            <v>0</v>
          </cell>
          <cell r="J2246">
            <v>0</v>
          </cell>
          <cell r="K2246">
            <v>2.2999999999999998</v>
          </cell>
          <cell r="L2246">
            <v>2.2999999999999998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0.2</v>
          </cell>
          <cell r="Z2246">
            <v>1.75</v>
          </cell>
          <cell r="AA2246">
            <v>1.75</v>
          </cell>
          <cell r="AB2246">
            <v>0</v>
          </cell>
          <cell r="AC2246">
            <v>0</v>
          </cell>
          <cell r="AD2246">
            <v>0.2</v>
          </cell>
          <cell r="AE2246">
            <v>0.2</v>
          </cell>
          <cell r="AF2246">
            <v>0</v>
          </cell>
          <cell r="AG2246">
            <v>0</v>
          </cell>
          <cell r="AH2246">
            <v>0</v>
          </cell>
          <cell r="AI2246">
            <v>11.428571429</v>
          </cell>
        </row>
        <row r="2247">
          <cell r="C2247" t="str">
            <v>1.479.3</v>
          </cell>
          <cell r="D2247" t="str">
            <v>Услуги Заказчика</v>
          </cell>
          <cell r="E2247" t="str">
            <v>051-1005824</v>
          </cell>
          <cell r="F2247" t="str">
            <v/>
          </cell>
          <cell r="G2247" t="str">
            <v/>
          </cell>
          <cell r="H2247" t="str">
            <v/>
          </cell>
          <cell r="I2247">
            <v>0</v>
          </cell>
          <cell r="J2247">
            <v>0</v>
          </cell>
          <cell r="K2247">
            <v>0.09</v>
          </cell>
          <cell r="L2247">
            <v>0.09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0.01</v>
          </cell>
          <cell r="Z2247">
            <v>7.0000000000000007E-2</v>
          </cell>
          <cell r="AA2247">
            <v>7.0000000000000007E-2</v>
          </cell>
          <cell r="AB2247">
            <v>0</v>
          </cell>
          <cell r="AC2247">
            <v>0</v>
          </cell>
          <cell r="AD2247">
            <v>0.01</v>
          </cell>
          <cell r="AE2247">
            <v>0.01</v>
          </cell>
          <cell r="AF2247">
            <v>0</v>
          </cell>
          <cell r="AG2247">
            <v>0</v>
          </cell>
          <cell r="AH2247">
            <v>0</v>
          </cell>
          <cell r="AI2247">
            <v>14.285714285999999</v>
          </cell>
        </row>
        <row r="2248">
          <cell r="C2248" t="str">
            <v>1.480</v>
          </cell>
          <cell r="D2248" t="str">
            <v>Техническое перевооружение ГРС-18 Рубежное</v>
          </cell>
          <cell r="E2248" t="str">
            <v>051-1005825</v>
          </cell>
          <cell r="F2248" t="str">
            <v/>
          </cell>
          <cell r="G2248" t="str">
            <v/>
          </cell>
          <cell r="H2248" t="str">
            <v>Транспорт газа</v>
          </cell>
          <cell r="I2248">
            <v>0</v>
          </cell>
          <cell r="J2248">
            <v>0</v>
          </cell>
          <cell r="K2248">
            <v>2.39</v>
          </cell>
          <cell r="L2248">
            <v>2.39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0.21</v>
          </cell>
          <cell r="Z2248">
            <v>1.82</v>
          </cell>
          <cell r="AA2248">
            <v>1.82</v>
          </cell>
          <cell r="AB2248">
            <v>0</v>
          </cell>
          <cell r="AC2248">
            <v>0</v>
          </cell>
          <cell r="AD2248">
            <v>0.21</v>
          </cell>
          <cell r="AE2248">
            <v>0.21</v>
          </cell>
          <cell r="AF2248">
            <v>0</v>
          </cell>
          <cell r="AG2248">
            <v>0</v>
          </cell>
          <cell r="AH2248">
            <v>0</v>
          </cell>
          <cell r="AI2248">
            <v>11.538461538</v>
          </cell>
        </row>
        <row r="2249">
          <cell r="C2249" t="str">
            <v>1.480.1</v>
          </cell>
          <cell r="D2249" t="str">
            <v>Прочие, всего</v>
          </cell>
          <cell r="E2249" t="str">
            <v>051-1005825</v>
          </cell>
          <cell r="F2249" t="str">
            <v/>
          </cell>
          <cell r="G2249" t="str">
            <v/>
          </cell>
          <cell r="H2249" t="str">
            <v/>
          </cell>
          <cell r="I2249">
            <v>0</v>
          </cell>
          <cell r="J2249">
            <v>0</v>
          </cell>
          <cell r="K2249">
            <v>2.39</v>
          </cell>
          <cell r="L2249">
            <v>2.39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0.21</v>
          </cell>
          <cell r="Z2249">
            <v>1.82</v>
          </cell>
          <cell r="AA2249">
            <v>1.82</v>
          </cell>
          <cell r="AB2249">
            <v>0</v>
          </cell>
          <cell r="AC2249">
            <v>0</v>
          </cell>
          <cell r="AD2249">
            <v>0.21</v>
          </cell>
          <cell r="AE2249">
            <v>0.21</v>
          </cell>
          <cell r="AF2249">
            <v>0</v>
          </cell>
          <cell r="AG2249">
            <v>0</v>
          </cell>
          <cell r="AH2249">
            <v>0</v>
          </cell>
          <cell r="AI2249">
            <v>11.538461538</v>
          </cell>
        </row>
        <row r="2250">
          <cell r="C2250" t="str">
            <v>1.480.2</v>
          </cell>
          <cell r="D2250" t="str">
            <v>Проектные работы ПД/ПД, РД</v>
          </cell>
          <cell r="E2250" t="str">
            <v>051-1005825</v>
          </cell>
          <cell r="F2250" t="str">
            <v/>
          </cell>
          <cell r="G2250" t="str">
            <v/>
          </cell>
          <cell r="H2250" t="str">
            <v/>
          </cell>
          <cell r="I2250">
            <v>0</v>
          </cell>
          <cell r="J2250">
            <v>0</v>
          </cell>
          <cell r="K2250">
            <v>2.2999999999999998</v>
          </cell>
          <cell r="L2250">
            <v>2.2999999999999998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0.2</v>
          </cell>
          <cell r="Z2250">
            <v>1.75</v>
          </cell>
          <cell r="AA2250">
            <v>1.75</v>
          </cell>
          <cell r="AB2250">
            <v>0</v>
          </cell>
          <cell r="AC2250">
            <v>0</v>
          </cell>
          <cell r="AD2250">
            <v>0.2</v>
          </cell>
          <cell r="AE2250">
            <v>0.2</v>
          </cell>
          <cell r="AF2250">
            <v>0</v>
          </cell>
          <cell r="AG2250">
            <v>0</v>
          </cell>
          <cell r="AH2250">
            <v>0</v>
          </cell>
          <cell r="AI2250">
            <v>11.428571429</v>
          </cell>
        </row>
        <row r="2251">
          <cell r="C2251" t="str">
            <v>1.480.3</v>
          </cell>
          <cell r="D2251" t="str">
            <v>Услуги Заказчика</v>
          </cell>
          <cell r="E2251" t="str">
            <v>051-1005825</v>
          </cell>
          <cell r="F2251" t="str">
            <v/>
          </cell>
          <cell r="G2251" t="str">
            <v/>
          </cell>
          <cell r="H2251" t="str">
            <v/>
          </cell>
          <cell r="I2251">
            <v>0</v>
          </cell>
          <cell r="J2251">
            <v>0</v>
          </cell>
          <cell r="K2251">
            <v>0.09</v>
          </cell>
          <cell r="L2251">
            <v>0.09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0.01</v>
          </cell>
          <cell r="Z2251">
            <v>7.0000000000000007E-2</v>
          </cell>
          <cell r="AA2251">
            <v>7.0000000000000007E-2</v>
          </cell>
          <cell r="AB2251">
            <v>0</v>
          </cell>
          <cell r="AC2251">
            <v>0</v>
          </cell>
          <cell r="AD2251">
            <v>0.01</v>
          </cell>
          <cell r="AE2251">
            <v>0.01</v>
          </cell>
          <cell r="AF2251">
            <v>0</v>
          </cell>
          <cell r="AG2251">
            <v>0</v>
          </cell>
          <cell r="AH2251">
            <v>0</v>
          </cell>
          <cell r="AI2251">
            <v>14.285714285999999</v>
          </cell>
        </row>
        <row r="2252">
          <cell r="C2252" t="str">
            <v>1.481</v>
          </cell>
          <cell r="D2252" t="str">
            <v>Техническое перевооружение ГРС-71 Сырейка</v>
          </cell>
          <cell r="E2252" t="str">
            <v>051-1005826</v>
          </cell>
          <cell r="F2252" t="str">
            <v/>
          </cell>
          <cell r="G2252" t="str">
            <v/>
          </cell>
          <cell r="H2252" t="str">
            <v>Транспорт газа</v>
          </cell>
          <cell r="I2252">
            <v>0</v>
          </cell>
          <cell r="J2252">
            <v>0</v>
          </cell>
          <cell r="K2252">
            <v>2.39</v>
          </cell>
          <cell r="L2252">
            <v>2.39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0.21</v>
          </cell>
          <cell r="Z2252">
            <v>2.1800000000000002</v>
          </cell>
          <cell r="AA2252">
            <v>2.1800000000000002</v>
          </cell>
          <cell r="AB2252">
            <v>0</v>
          </cell>
          <cell r="AC2252">
            <v>0</v>
          </cell>
          <cell r="AD2252">
            <v>0.21</v>
          </cell>
          <cell r="AE2252">
            <v>0.21</v>
          </cell>
          <cell r="AF2252">
            <v>0</v>
          </cell>
          <cell r="AG2252">
            <v>0</v>
          </cell>
          <cell r="AH2252">
            <v>0</v>
          </cell>
          <cell r="AI2252">
            <v>9.6330275230000009</v>
          </cell>
        </row>
        <row r="2253">
          <cell r="C2253" t="str">
            <v>1.481.1</v>
          </cell>
          <cell r="D2253" t="str">
            <v>Прочие, всего</v>
          </cell>
          <cell r="E2253" t="str">
            <v>051-1005826</v>
          </cell>
          <cell r="F2253" t="str">
            <v/>
          </cell>
          <cell r="G2253" t="str">
            <v/>
          </cell>
          <cell r="H2253" t="str">
            <v/>
          </cell>
          <cell r="I2253">
            <v>0</v>
          </cell>
          <cell r="J2253">
            <v>0</v>
          </cell>
          <cell r="K2253">
            <v>2.39</v>
          </cell>
          <cell r="L2253">
            <v>2.39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0.21</v>
          </cell>
          <cell r="Z2253">
            <v>2.1800000000000002</v>
          </cell>
          <cell r="AA2253">
            <v>2.1800000000000002</v>
          </cell>
          <cell r="AB2253">
            <v>0</v>
          </cell>
          <cell r="AC2253">
            <v>0</v>
          </cell>
          <cell r="AD2253">
            <v>0.21</v>
          </cell>
          <cell r="AE2253">
            <v>0.21</v>
          </cell>
          <cell r="AF2253">
            <v>0</v>
          </cell>
          <cell r="AG2253">
            <v>0</v>
          </cell>
          <cell r="AH2253">
            <v>0</v>
          </cell>
          <cell r="AI2253">
            <v>9.6330275230000009</v>
          </cell>
        </row>
        <row r="2254">
          <cell r="C2254" t="str">
            <v>1.481.2</v>
          </cell>
          <cell r="D2254" t="str">
            <v>Проектные работы ПД/ПД, РД</v>
          </cell>
          <cell r="E2254" t="str">
            <v>051-1005826</v>
          </cell>
          <cell r="F2254" t="str">
            <v/>
          </cell>
          <cell r="G2254" t="str">
            <v/>
          </cell>
          <cell r="H2254" t="str">
            <v/>
          </cell>
          <cell r="I2254">
            <v>0</v>
          </cell>
          <cell r="J2254">
            <v>0</v>
          </cell>
          <cell r="K2254">
            <v>2.2999999999999998</v>
          </cell>
          <cell r="L2254">
            <v>2.2999999999999998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0.2</v>
          </cell>
          <cell r="Z2254">
            <v>2.1</v>
          </cell>
          <cell r="AA2254">
            <v>2.1</v>
          </cell>
          <cell r="AB2254">
            <v>0</v>
          </cell>
          <cell r="AC2254">
            <v>0</v>
          </cell>
          <cell r="AD2254">
            <v>0.2</v>
          </cell>
          <cell r="AE2254">
            <v>0.2</v>
          </cell>
          <cell r="AF2254">
            <v>0</v>
          </cell>
          <cell r="AG2254">
            <v>0</v>
          </cell>
          <cell r="AH2254">
            <v>0</v>
          </cell>
          <cell r="AI2254">
            <v>9.5238095240000007</v>
          </cell>
        </row>
        <row r="2255">
          <cell r="C2255" t="str">
            <v>1.481.3</v>
          </cell>
          <cell r="D2255" t="str">
            <v>Услуги Заказчика</v>
          </cell>
          <cell r="E2255" t="str">
            <v>051-1005826</v>
          </cell>
          <cell r="F2255" t="str">
            <v/>
          </cell>
          <cell r="G2255" t="str">
            <v/>
          </cell>
          <cell r="H2255" t="str">
            <v/>
          </cell>
          <cell r="I2255">
            <v>0</v>
          </cell>
          <cell r="J2255">
            <v>0</v>
          </cell>
          <cell r="K2255">
            <v>0.09</v>
          </cell>
          <cell r="L2255">
            <v>0.09</v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0.01</v>
          </cell>
          <cell r="Z2255">
            <v>0.08</v>
          </cell>
          <cell r="AA2255">
            <v>0.08</v>
          </cell>
          <cell r="AB2255">
            <v>0</v>
          </cell>
          <cell r="AC2255">
            <v>0</v>
          </cell>
          <cell r="AD2255">
            <v>0.01</v>
          </cell>
          <cell r="AE2255">
            <v>0.01</v>
          </cell>
          <cell r="AF2255">
            <v>0</v>
          </cell>
          <cell r="AG2255">
            <v>0</v>
          </cell>
          <cell r="AH2255">
            <v>0</v>
          </cell>
          <cell r="AI2255">
            <v>12.5</v>
          </cell>
        </row>
        <row r="2256">
          <cell r="C2256" t="str">
            <v>1.482</v>
          </cell>
          <cell r="D2256" t="str">
            <v>Техническое перевооружение ГРС-35 Мирный</v>
          </cell>
          <cell r="E2256" t="str">
            <v>051-1005827</v>
          </cell>
          <cell r="F2256" t="str">
            <v/>
          </cell>
          <cell r="G2256" t="str">
            <v/>
          </cell>
          <cell r="H2256" t="str">
            <v>Транспорт газа</v>
          </cell>
          <cell r="I2256">
            <v>0</v>
          </cell>
          <cell r="J2256">
            <v>0</v>
          </cell>
          <cell r="K2256">
            <v>2.39</v>
          </cell>
          <cell r="L2256">
            <v>2.39</v>
          </cell>
          <cell r="M2256">
            <v>0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0.21</v>
          </cell>
          <cell r="Z2256">
            <v>1.79</v>
          </cell>
          <cell r="AA2256">
            <v>1.79</v>
          </cell>
          <cell r="AB2256">
            <v>0</v>
          </cell>
          <cell r="AC2256">
            <v>0</v>
          </cell>
          <cell r="AD2256">
            <v>0.21</v>
          </cell>
          <cell r="AE2256">
            <v>0.21</v>
          </cell>
          <cell r="AF2256">
            <v>0</v>
          </cell>
          <cell r="AG2256">
            <v>0</v>
          </cell>
          <cell r="AH2256">
            <v>0</v>
          </cell>
          <cell r="AI2256">
            <v>11.731843574999999</v>
          </cell>
        </row>
        <row r="2257">
          <cell r="C2257" t="str">
            <v>1.482.1</v>
          </cell>
          <cell r="D2257" t="str">
            <v>Прочие, всего</v>
          </cell>
          <cell r="E2257" t="str">
            <v>051-1005827</v>
          </cell>
          <cell r="F2257" t="str">
            <v/>
          </cell>
          <cell r="G2257" t="str">
            <v/>
          </cell>
          <cell r="H2257" t="str">
            <v/>
          </cell>
          <cell r="I2257">
            <v>0</v>
          </cell>
          <cell r="J2257">
            <v>0</v>
          </cell>
          <cell r="K2257">
            <v>2.39</v>
          </cell>
          <cell r="L2257">
            <v>2.39</v>
          </cell>
          <cell r="M2257">
            <v>0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0</v>
          </cell>
          <cell r="U2257">
            <v>0</v>
          </cell>
          <cell r="V2257">
            <v>0</v>
          </cell>
          <cell r="W2257">
            <v>0</v>
          </cell>
          <cell r="X2257">
            <v>0</v>
          </cell>
          <cell r="Y2257">
            <v>0.21</v>
          </cell>
          <cell r="Z2257">
            <v>1.79</v>
          </cell>
          <cell r="AA2257">
            <v>1.79</v>
          </cell>
          <cell r="AB2257">
            <v>0</v>
          </cell>
          <cell r="AC2257">
            <v>0</v>
          </cell>
          <cell r="AD2257">
            <v>0.21</v>
          </cell>
          <cell r="AE2257">
            <v>0.21</v>
          </cell>
          <cell r="AF2257">
            <v>0</v>
          </cell>
          <cell r="AG2257">
            <v>0</v>
          </cell>
          <cell r="AH2257">
            <v>0</v>
          </cell>
          <cell r="AI2257">
            <v>11.731843574999999</v>
          </cell>
        </row>
        <row r="2258">
          <cell r="C2258" t="str">
            <v>1.482.2</v>
          </cell>
          <cell r="D2258" t="str">
            <v>Проектные работы ПД/ПД, РД</v>
          </cell>
          <cell r="E2258" t="str">
            <v>051-1005827</v>
          </cell>
          <cell r="F2258" t="str">
            <v/>
          </cell>
          <cell r="G2258" t="str">
            <v/>
          </cell>
          <cell r="H2258" t="str">
            <v/>
          </cell>
          <cell r="I2258">
            <v>0</v>
          </cell>
          <cell r="J2258">
            <v>0</v>
          </cell>
          <cell r="K2258">
            <v>2.2999999999999998</v>
          </cell>
          <cell r="L2258">
            <v>2.2999999999999998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0</v>
          </cell>
          <cell r="W2258">
            <v>0</v>
          </cell>
          <cell r="X2258">
            <v>0</v>
          </cell>
          <cell r="Y2258">
            <v>0.2</v>
          </cell>
          <cell r="Z2258">
            <v>1.72</v>
          </cell>
          <cell r="AA2258">
            <v>1.72</v>
          </cell>
          <cell r="AB2258">
            <v>0</v>
          </cell>
          <cell r="AC2258">
            <v>0</v>
          </cell>
          <cell r="AD2258">
            <v>0.2</v>
          </cell>
          <cell r="AE2258">
            <v>0.2</v>
          </cell>
          <cell r="AF2258">
            <v>0</v>
          </cell>
          <cell r="AG2258">
            <v>0</v>
          </cell>
          <cell r="AH2258">
            <v>0</v>
          </cell>
          <cell r="AI2258">
            <v>11.627906977</v>
          </cell>
        </row>
        <row r="2259">
          <cell r="C2259" t="str">
            <v>1.482.3</v>
          </cell>
          <cell r="D2259" t="str">
            <v>Услуги Заказчика</v>
          </cell>
          <cell r="E2259" t="str">
            <v>051-1005827</v>
          </cell>
          <cell r="F2259" t="str">
            <v/>
          </cell>
          <cell r="G2259" t="str">
            <v/>
          </cell>
          <cell r="H2259" t="str">
            <v/>
          </cell>
          <cell r="I2259">
            <v>0</v>
          </cell>
          <cell r="J2259">
            <v>0</v>
          </cell>
          <cell r="K2259">
            <v>0.09</v>
          </cell>
          <cell r="L2259">
            <v>0.09</v>
          </cell>
          <cell r="M2259">
            <v>0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0</v>
          </cell>
          <cell r="W2259">
            <v>0</v>
          </cell>
          <cell r="X2259">
            <v>0</v>
          </cell>
          <cell r="Y2259">
            <v>0.01</v>
          </cell>
          <cell r="Z2259">
            <v>7.0000000000000007E-2</v>
          </cell>
          <cell r="AA2259">
            <v>7.0000000000000007E-2</v>
          </cell>
          <cell r="AB2259">
            <v>0</v>
          </cell>
          <cell r="AC2259">
            <v>0</v>
          </cell>
          <cell r="AD2259">
            <v>0.01</v>
          </cell>
          <cell r="AE2259">
            <v>0.01</v>
          </cell>
          <cell r="AF2259">
            <v>0</v>
          </cell>
          <cell r="AG2259">
            <v>0</v>
          </cell>
          <cell r="AH2259">
            <v>0</v>
          </cell>
          <cell r="AI2259">
            <v>14.285714285999999</v>
          </cell>
        </row>
        <row r="2260">
          <cell r="C2260" t="str">
            <v>1.483</v>
          </cell>
          <cell r="D2260" t="str">
            <v>Техническое перевооружение ГРС-42 Красный Мост</v>
          </cell>
          <cell r="E2260" t="str">
            <v>051-1005828</v>
          </cell>
          <cell r="F2260" t="str">
            <v/>
          </cell>
          <cell r="G2260" t="str">
            <v/>
          </cell>
          <cell r="H2260" t="str">
            <v>Транспорт газа</v>
          </cell>
          <cell r="I2260">
            <v>0</v>
          </cell>
          <cell r="J2260">
            <v>0</v>
          </cell>
          <cell r="K2260">
            <v>2.39</v>
          </cell>
          <cell r="L2260">
            <v>2.39</v>
          </cell>
          <cell r="M2260">
            <v>0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0.21</v>
          </cell>
          <cell r="Z2260">
            <v>1.79</v>
          </cell>
          <cell r="AA2260">
            <v>1.79</v>
          </cell>
          <cell r="AB2260">
            <v>0</v>
          </cell>
          <cell r="AC2260">
            <v>0</v>
          </cell>
          <cell r="AD2260">
            <v>0.21</v>
          </cell>
          <cell r="AE2260">
            <v>0.21</v>
          </cell>
          <cell r="AF2260">
            <v>0</v>
          </cell>
          <cell r="AG2260">
            <v>0</v>
          </cell>
          <cell r="AH2260">
            <v>0</v>
          </cell>
          <cell r="AI2260">
            <v>11.731843574999999</v>
          </cell>
        </row>
        <row r="2261">
          <cell r="C2261" t="str">
            <v>1.483.1</v>
          </cell>
          <cell r="D2261" t="str">
            <v>Прочие, всего</v>
          </cell>
          <cell r="E2261" t="str">
            <v>051-1005828</v>
          </cell>
          <cell r="F2261" t="str">
            <v/>
          </cell>
          <cell r="G2261" t="str">
            <v/>
          </cell>
          <cell r="H2261" t="str">
            <v/>
          </cell>
          <cell r="I2261">
            <v>0</v>
          </cell>
          <cell r="J2261">
            <v>0</v>
          </cell>
          <cell r="K2261">
            <v>2.39</v>
          </cell>
          <cell r="L2261">
            <v>2.39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>
            <v>0</v>
          </cell>
          <cell r="T2261">
            <v>0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>
            <v>0.21</v>
          </cell>
          <cell r="Z2261">
            <v>1.79</v>
          </cell>
          <cell r="AA2261">
            <v>1.79</v>
          </cell>
          <cell r="AB2261">
            <v>0</v>
          </cell>
          <cell r="AC2261">
            <v>0</v>
          </cell>
          <cell r="AD2261">
            <v>0.21</v>
          </cell>
          <cell r="AE2261">
            <v>0.21</v>
          </cell>
          <cell r="AF2261">
            <v>0</v>
          </cell>
          <cell r="AG2261">
            <v>0</v>
          </cell>
          <cell r="AH2261">
            <v>0</v>
          </cell>
          <cell r="AI2261">
            <v>11.731843574999999</v>
          </cell>
        </row>
        <row r="2262">
          <cell r="C2262" t="str">
            <v>1.483.2</v>
          </cell>
          <cell r="D2262" t="str">
            <v>Проектные работы ПД/ПД, РД</v>
          </cell>
          <cell r="E2262" t="str">
            <v>051-1005828</v>
          </cell>
          <cell r="F2262" t="str">
            <v/>
          </cell>
          <cell r="G2262" t="str">
            <v/>
          </cell>
          <cell r="H2262" t="str">
            <v/>
          </cell>
          <cell r="I2262">
            <v>0</v>
          </cell>
          <cell r="J2262">
            <v>0</v>
          </cell>
          <cell r="K2262">
            <v>2.2999999999999998</v>
          </cell>
          <cell r="L2262">
            <v>2.2999999999999998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>
            <v>0</v>
          </cell>
          <cell r="T2262">
            <v>0</v>
          </cell>
          <cell r="U2262">
            <v>0</v>
          </cell>
          <cell r="V2262">
            <v>0</v>
          </cell>
          <cell r="W2262">
            <v>0</v>
          </cell>
          <cell r="X2262">
            <v>0</v>
          </cell>
          <cell r="Y2262">
            <v>0.2</v>
          </cell>
          <cell r="Z2262">
            <v>1.72</v>
          </cell>
          <cell r="AA2262">
            <v>1.72</v>
          </cell>
          <cell r="AB2262">
            <v>0</v>
          </cell>
          <cell r="AC2262">
            <v>0</v>
          </cell>
          <cell r="AD2262">
            <v>0.2</v>
          </cell>
          <cell r="AE2262">
            <v>0.2</v>
          </cell>
          <cell r="AF2262">
            <v>0</v>
          </cell>
          <cell r="AG2262">
            <v>0</v>
          </cell>
          <cell r="AH2262">
            <v>0</v>
          </cell>
          <cell r="AI2262">
            <v>11.627906977</v>
          </cell>
        </row>
        <row r="2263">
          <cell r="C2263" t="str">
            <v>1.483.3</v>
          </cell>
          <cell r="D2263" t="str">
            <v>Услуги Заказчика</v>
          </cell>
          <cell r="E2263" t="str">
            <v>051-1005828</v>
          </cell>
          <cell r="F2263" t="str">
            <v/>
          </cell>
          <cell r="G2263" t="str">
            <v/>
          </cell>
          <cell r="H2263" t="str">
            <v/>
          </cell>
          <cell r="I2263">
            <v>0</v>
          </cell>
          <cell r="J2263">
            <v>0</v>
          </cell>
          <cell r="K2263">
            <v>0.09</v>
          </cell>
          <cell r="L2263">
            <v>0.09</v>
          </cell>
          <cell r="M2263">
            <v>0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0</v>
          </cell>
          <cell r="W2263">
            <v>0</v>
          </cell>
          <cell r="X2263">
            <v>0</v>
          </cell>
          <cell r="Y2263">
            <v>0.01</v>
          </cell>
          <cell r="Z2263">
            <v>7.0000000000000007E-2</v>
          </cell>
          <cell r="AA2263">
            <v>7.0000000000000007E-2</v>
          </cell>
          <cell r="AB2263">
            <v>0</v>
          </cell>
          <cell r="AC2263">
            <v>0</v>
          </cell>
          <cell r="AD2263">
            <v>0.01</v>
          </cell>
          <cell r="AE2263">
            <v>0.01</v>
          </cell>
          <cell r="AF2263">
            <v>0</v>
          </cell>
          <cell r="AG2263">
            <v>0</v>
          </cell>
          <cell r="AH2263">
            <v>0</v>
          </cell>
          <cell r="AI2263">
            <v>14.285714285999999</v>
          </cell>
        </row>
        <row r="2264">
          <cell r="C2264" t="str">
            <v>1.484</v>
          </cell>
          <cell r="D2264" t="str">
            <v>Техническое перевооружение ГРС-49 Мулловка</v>
          </cell>
          <cell r="E2264" t="str">
            <v>051-1005829</v>
          </cell>
          <cell r="F2264" t="str">
            <v/>
          </cell>
          <cell r="G2264" t="str">
            <v/>
          </cell>
          <cell r="H2264" t="str">
            <v>Транспорт газа</v>
          </cell>
          <cell r="I2264">
            <v>0</v>
          </cell>
          <cell r="J2264">
            <v>0</v>
          </cell>
          <cell r="K2264">
            <v>2.39</v>
          </cell>
          <cell r="L2264">
            <v>2.39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>
            <v>0</v>
          </cell>
          <cell r="T2264">
            <v>0</v>
          </cell>
          <cell r="U2264">
            <v>0</v>
          </cell>
          <cell r="V2264">
            <v>0</v>
          </cell>
          <cell r="W2264">
            <v>0</v>
          </cell>
          <cell r="X2264">
            <v>0</v>
          </cell>
          <cell r="Y2264">
            <v>0.21</v>
          </cell>
          <cell r="Z2264">
            <v>1.79</v>
          </cell>
          <cell r="AA2264">
            <v>1.79</v>
          </cell>
          <cell r="AB2264">
            <v>0</v>
          </cell>
          <cell r="AC2264">
            <v>0</v>
          </cell>
          <cell r="AD2264">
            <v>0.21</v>
          </cell>
          <cell r="AE2264">
            <v>0.21</v>
          </cell>
          <cell r="AF2264">
            <v>0</v>
          </cell>
          <cell r="AG2264">
            <v>0</v>
          </cell>
          <cell r="AH2264">
            <v>0</v>
          </cell>
          <cell r="AI2264">
            <v>11.731843574999999</v>
          </cell>
        </row>
        <row r="2265">
          <cell r="C2265" t="str">
            <v>1.484.1</v>
          </cell>
          <cell r="D2265" t="str">
            <v>Прочие, всего</v>
          </cell>
          <cell r="E2265" t="str">
            <v>051-1005829</v>
          </cell>
          <cell r="F2265" t="str">
            <v/>
          </cell>
          <cell r="G2265" t="str">
            <v/>
          </cell>
          <cell r="H2265" t="str">
            <v/>
          </cell>
          <cell r="I2265">
            <v>0</v>
          </cell>
          <cell r="J2265">
            <v>0</v>
          </cell>
          <cell r="K2265">
            <v>2.39</v>
          </cell>
          <cell r="L2265">
            <v>2.39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>
            <v>0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0</v>
          </cell>
          <cell r="Y2265">
            <v>0.21</v>
          </cell>
          <cell r="Z2265">
            <v>1.79</v>
          </cell>
          <cell r="AA2265">
            <v>1.79</v>
          </cell>
          <cell r="AB2265">
            <v>0</v>
          </cell>
          <cell r="AC2265">
            <v>0</v>
          </cell>
          <cell r="AD2265">
            <v>0.21</v>
          </cell>
          <cell r="AE2265">
            <v>0.21</v>
          </cell>
          <cell r="AF2265">
            <v>0</v>
          </cell>
          <cell r="AG2265">
            <v>0</v>
          </cell>
          <cell r="AH2265">
            <v>0</v>
          </cell>
          <cell r="AI2265">
            <v>11.731843574999999</v>
          </cell>
        </row>
        <row r="2266">
          <cell r="C2266" t="str">
            <v>1.484.2</v>
          </cell>
          <cell r="D2266" t="str">
            <v>Проектные работы ПД/ПД, РД</v>
          </cell>
          <cell r="E2266" t="str">
            <v>051-1005829</v>
          </cell>
          <cell r="F2266" t="str">
            <v/>
          </cell>
          <cell r="G2266" t="str">
            <v/>
          </cell>
          <cell r="H2266" t="str">
            <v/>
          </cell>
          <cell r="I2266">
            <v>0</v>
          </cell>
          <cell r="J2266">
            <v>0</v>
          </cell>
          <cell r="K2266">
            <v>2.2999999999999998</v>
          </cell>
          <cell r="L2266">
            <v>2.2999999999999998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0</v>
          </cell>
          <cell r="W2266">
            <v>0</v>
          </cell>
          <cell r="X2266">
            <v>0</v>
          </cell>
          <cell r="Y2266">
            <v>0.2</v>
          </cell>
          <cell r="Z2266">
            <v>1.72</v>
          </cell>
          <cell r="AA2266">
            <v>1.72</v>
          </cell>
          <cell r="AB2266">
            <v>0</v>
          </cell>
          <cell r="AC2266">
            <v>0</v>
          </cell>
          <cell r="AD2266">
            <v>0.2</v>
          </cell>
          <cell r="AE2266">
            <v>0.2</v>
          </cell>
          <cell r="AF2266">
            <v>0</v>
          </cell>
          <cell r="AG2266">
            <v>0</v>
          </cell>
          <cell r="AH2266">
            <v>0</v>
          </cell>
          <cell r="AI2266">
            <v>11.627906977</v>
          </cell>
        </row>
        <row r="2267">
          <cell r="C2267" t="str">
            <v>1.484.3</v>
          </cell>
          <cell r="D2267" t="str">
            <v>Услуги Заказчика</v>
          </cell>
          <cell r="E2267" t="str">
            <v>051-1005829</v>
          </cell>
          <cell r="F2267" t="str">
            <v/>
          </cell>
          <cell r="G2267" t="str">
            <v/>
          </cell>
          <cell r="H2267" t="str">
            <v/>
          </cell>
          <cell r="I2267">
            <v>0</v>
          </cell>
          <cell r="J2267">
            <v>0</v>
          </cell>
          <cell r="K2267">
            <v>0.09</v>
          </cell>
          <cell r="L2267">
            <v>0.09</v>
          </cell>
          <cell r="M2267">
            <v>0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>
            <v>0</v>
          </cell>
          <cell r="T2267">
            <v>0</v>
          </cell>
          <cell r="U2267">
            <v>0</v>
          </cell>
          <cell r="V2267">
            <v>0</v>
          </cell>
          <cell r="W2267">
            <v>0</v>
          </cell>
          <cell r="X2267">
            <v>0</v>
          </cell>
          <cell r="Y2267">
            <v>0.01</v>
          </cell>
          <cell r="Z2267">
            <v>7.0000000000000007E-2</v>
          </cell>
          <cell r="AA2267">
            <v>7.0000000000000007E-2</v>
          </cell>
          <cell r="AB2267">
            <v>0</v>
          </cell>
          <cell r="AC2267">
            <v>0</v>
          </cell>
          <cell r="AD2267">
            <v>0.01</v>
          </cell>
          <cell r="AE2267">
            <v>0.01</v>
          </cell>
          <cell r="AF2267">
            <v>0</v>
          </cell>
          <cell r="AG2267">
            <v>0</v>
          </cell>
          <cell r="AH2267">
            <v>0</v>
          </cell>
          <cell r="AI2267">
            <v>14.285714285999999</v>
          </cell>
        </row>
        <row r="2268">
          <cell r="C2268" t="str">
            <v>1.485</v>
          </cell>
          <cell r="D2268" t="str">
            <v>Техническое перевооружение ГРС Гомонтово</v>
          </cell>
          <cell r="E2268" t="str">
            <v>051-1005831</v>
          </cell>
          <cell r="F2268" t="str">
            <v/>
          </cell>
          <cell r="G2268" t="str">
            <v/>
          </cell>
          <cell r="H2268" t="str">
            <v>Транспорт газа</v>
          </cell>
          <cell r="I2268">
            <v>0</v>
          </cell>
          <cell r="J2268">
            <v>0</v>
          </cell>
          <cell r="K2268">
            <v>2.39</v>
          </cell>
          <cell r="L2268">
            <v>2.39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>
            <v>0</v>
          </cell>
          <cell r="T2268">
            <v>0</v>
          </cell>
          <cell r="U2268">
            <v>0</v>
          </cell>
          <cell r="V2268">
            <v>0</v>
          </cell>
          <cell r="W2268">
            <v>0</v>
          </cell>
          <cell r="X2268">
            <v>0</v>
          </cell>
          <cell r="Y2268">
            <v>0.21</v>
          </cell>
          <cell r="Z2268">
            <v>1.79</v>
          </cell>
          <cell r="AA2268">
            <v>1.79</v>
          </cell>
          <cell r="AB2268">
            <v>0</v>
          </cell>
          <cell r="AC2268">
            <v>0</v>
          </cell>
          <cell r="AD2268">
            <v>0.21</v>
          </cell>
          <cell r="AE2268">
            <v>0.21</v>
          </cell>
          <cell r="AF2268">
            <v>0</v>
          </cell>
          <cell r="AG2268">
            <v>0</v>
          </cell>
          <cell r="AH2268">
            <v>0</v>
          </cell>
          <cell r="AI2268">
            <v>11.731843574999999</v>
          </cell>
        </row>
        <row r="2269">
          <cell r="C2269" t="str">
            <v>1.485.1</v>
          </cell>
          <cell r="D2269" t="str">
            <v>Прочие, всего</v>
          </cell>
          <cell r="E2269" t="str">
            <v>051-1005831</v>
          </cell>
          <cell r="F2269" t="str">
            <v/>
          </cell>
          <cell r="G2269" t="str">
            <v/>
          </cell>
          <cell r="H2269" t="str">
            <v/>
          </cell>
          <cell r="I2269">
            <v>0</v>
          </cell>
          <cell r="J2269">
            <v>0</v>
          </cell>
          <cell r="K2269">
            <v>2.39</v>
          </cell>
          <cell r="L2269">
            <v>2.39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0</v>
          </cell>
          <cell r="Y2269">
            <v>0.21</v>
          </cell>
          <cell r="Z2269">
            <v>1.79</v>
          </cell>
          <cell r="AA2269">
            <v>1.79</v>
          </cell>
          <cell r="AB2269">
            <v>0</v>
          </cell>
          <cell r="AC2269">
            <v>0</v>
          </cell>
          <cell r="AD2269">
            <v>0.21</v>
          </cell>
          <cell r="AE2269">
            <v>0.21</v>
          </cell>
          <cell r="AF2269">
            <v>0</v>
          </cell>
          <cell r="AG2269">
            <v>0</v>
          </cell>
          <cell r="AH2269">
            <v>0</v>
          </cell>
          <cell r="AI2269">
            <v>11.731843574999999</v>
          </cell>
        </row>
        <row r="2270">
          <cell r="C2270" t="str">
            <v>1.485.2</v>
          </cell>
          <cell r="D2270" t="str">
            <v>Проектные работы ПД/ПД, РД</v>
          </cell>
          <cell r="E2270" t="str">
            <v>051-1005831</v>
          </cell>
          <cell r="F2270" t="str">
            <v/>
          </cell>
          <cell r="G2270" t="str">
            <v/>
          </cell>
          <cell r="H2270" t="str">
            <v/>
          </cell>
          <cell r="I2270">
            <v>0</v>
          </cell>
          <cell r="J2270">
            <v>0</v>
          </cell>
          <cell r="K2270">
            <v>2.2999999999999998</v>
          </cell>
          <cell r="L2270">
            <v>2.2999999999999998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>
            <v>0</v>
          </cell>
          <cell r="T2270">
            <v>0</v>
          </cell>
          <cell r="U2270">
            <v>0</v>
          </cell>
          <cell r="V2270">
            <v>0</v>
          </cell>
          <cell r="W2270">
            <v>0</v>
          </cell>
          <cell r="X2270">
            <v>0</v>
          </cell>
          <cell r="Y2270">
            <v>0.2</v>
          </cell>
          <cell r="Z2270">
            <v>1.72</v>
          </cell>
          <cell r="AA2270">
            <v>1.72</v>
          </cell>
          <cell r="AB2270">
            <v>0</v>
          </cell>
          <cell r="AC2270">
            <v>0</v>
          </cell>
          <cell r="AD2270">
            <v>0.2</v>
          </cell>
          <cell r="AE2270">
            <v>0.2</v>
          </cell>
          <cell r="AF2270">
            <v>0</v>
          </cell>
          <cell r="AG2270">
            <v>0</v>
          </cell>
          <cell r="AH2270">
            <v>0</v>
          </cell>
          <cell r="AI2270">
            <v>11.627906977</v>
          </cell>
        </row>
        <row r="2271">
          <cell r="C2271" t="str">
            <v>1.485.3</v>
          </cell>
          <cell r="D2271" t="str">
            <v>Услуги Заказчика</v>
          </cell>
          <cell r="E2271" t="str">
            <v>051-1005831</v>
          </cell>
          <cell r="F2271" t="str">
            <v/>
          </cell>
          <cell r="G2271" t="str">
            <v/>
          </cell>
          <cell r="H2271" t="str">
            <v/>
          </cell>
          <cell r="I2271">
            <v>0</v>
          </cell>
          <cell r="J2271">
            <v>0</v>
          </cell>
          <cell r="K2271">
            <v>0.09</v>
          </cell>
          <cell r="L2271">
            <v>0.09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>
            <v>0</v>
          </cell>
          <cell r="T2271">
            <v>0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0.01</v>
          </cell>
          <cell r="Z2271">
            <v>7.0000000000000007E-2</v>
          </cell>
          <cell r="AA2271">
            <v>7.0000000000000007E-2</v>
          </cell>
          <cell r="AB2271">
            <v>0</v>
          </cell>
          <cell r="AC2271">
            <v>0</v>
          </cell>
          <cell r="AD2271">
            <v>0.01</v>
          </cell>
          <cell r="AE2271">
            <v>0.01</v>
          </cell>
          <cell r="AF2271">
            <v>0</v>
          </cell>
          <cell r="AG2271">
            <v>0</v>
          </cell>
          <cell r="AH2271">
            <v>0</v>
          </cell>
          <cell r="AI2271">
            <v>14.285714285999999</v>
          </cell>
        </row>
        <row r="2272">
          <cell r="C2272" t="str">
            <v>1.486</v>
          </cell>
          <cell r="D2272" t="str">
            <v>Техническое перевооружение ГРС Луганское</v>
          </cell>
          <cell r="E2272" t="str">
            <v>051-1005832</v>
          </cell>
          <cell r="F2272" t="str">
            <v/>
          </cell>
          <cell r="G2272" t="str">
            <v/>
          </cell>
          <cell r="H2272" t="str">
            <v>Транспорт газа</v>
          </cell>
          <cell r="I2272">
            <v>0</v>
          </cell>
          <cell r="J2272">
            <v>0</v>
          </cell>
          <cell r="K2272">
            <v>2.39</v>
          </cell>
          <cell r="L2272">
            <v>2.39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>
            <v>0.21</v>
          </cell>
          <cell r="Z2272">
            <v>2.6</v>
          </cell>
          <cell r="AA2272">
            <v>2.6</v>
          </cell>
          <cell r="AB2272">
            <v>0</v>
          </cell>
          <cell r="AC2272">
            <v>0</v>
          </cell>
          <cell r="AD2272">
            <v>0.21</v>
          </cell>
          <cell r="AE2272">
            <v>0.21</v>
          </cell>
          <cell r="AF2272">
            <v>0</v>
          </cell>
          <cell r="AG2272">
            <v>0</v>
          </cell>
          <cell r="AH2272">
            <v>0</v>
          </cell>
          <cell r="AI2272">
            <v>8.076923077</v>
          </cell>
        </row>
        <row r="2273">
          <cell r="C2273" t="str">
            <v>1.486.1</v>
          </cell>
          <cell r="D2273" t="str">
            <v>Прочие, всего</v>
          </cell>
          <cell r="E2273" t="str">
            <v>051-1005832</v>
          </cell>
          <cell r="F2273" t="str">
            <v/>
          </cell>
          <cell r="G2273" t="str">
            <v/>
          </cell>
          <cell r="H2273" t="str">
            <v/>
          </cell>
          <cell r="I2273">
            <v>0</v>
          </cell>
          <cell r="J2273">
            <v>0</v>
          </cell>
          <cell r="K2273">
            <v>2.39</v>
          </cell>
          <cell r="L2273">
            <v>2.39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0.21</v>
          </cell>
          <cell r="Z2273">
            <v>2.6</v>
          </cell>
          <cell r="AA2273">
            <v>2.6</v>
          </cell>
          <cell r="AB2273">
            <v>0</v>
          </cell>
          <cell r="AC2273">
            <v>0</v>
          </cell>
          <cell r="AD2273">
            <v>0.21</v>
          </cell>
          <cell r="AE2273">
            <v>0.21</v>
          </cell>
          <cell r="AF2273">
            <v>0</v>
          </cell>
          <cell r="AG2273">
            <v>0</v>
          </cell>
          <cell r="AH2273">
            <v>0</v>
          </cell>
          <cell r="AI2273">
            <v>8.076923077</v>
          </cell>
        </row>
        <row r="2274">
          <cell r="C2274" t="str">
            <v>1.486.2</v>
          </cell>
          <cell r="D2274" t="str">
            <v>Проектные работы ПД/ПД, РД</v>
          </cell>
          <cell r="E2274" t="str">
            <v>051-1005832</v>
          </cell>
          <cell r="F2274" t="str">
            <v/>
          </cell>
          <cell r="G2274" t="str">
            <v/>
          </cell>
          <cell r="H2274" t="str">
            <v/>
          </cell>
          <cell r="I2274">
            <v>0</v>
          </cell>
          <cell r="J2274">
            <v>0</v>
          </cell>
          <cell r="K2274">
            <v>2.2999999999999998</v>
          </cell>
          <cell r="L2274">
            <v>2.2999999999999998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0.2</v>
          </cell>
          <cell r="Z2274">
            <v>2.5</v>
          </cell>
          <cell r="AA2274">
            <v>2.5</v>
          </cell>
          <cell r="AB2274">
            <v>0</v>
          </cell>
          <cell r="AC2274">
            <v>0</v>
          </cell>
          <cell r="AD2274">
            <v>0.2</v>
          </cell>
          <cell r="AE2274">
            <v>0.2</v>
          </cell>
          <cell r="AF2274">
            <v>0</v>
          </cell>
          <cell r="AG2274">
            <v>0</v>
          </cell>
          <cell r="AH2274">
            <v>0</v>
          </cell>
          <cell r="AI2274">
            <v>8</v>
          </cell>
        </row>
        <row r="2275">
          <cell r="C2275" t="str">
            <v>1.486.3</v>
          </cell>
          <cell r="D2275" t="str">
            <v>Услуги Заказчика</v>
          </cell>
          <cell r="E2275" t="str">
            <v>051-1005832</v>
          </cell>
          <cell r="F2275" t="str">
            <v/>
          </cell>
          <cell r="G2275" t="str">
            <v/>
          </cell>
          <cell r="H2275" t="str">
            <v/>
          </cell>
          <cell r="I2275">
            <v>0</v>
          </cell>
          <cell r="J2275">
            <v>0</v>
          </cell>
          <cell r="K2275">
            <v>0.09</v>
          </cell>
          <cell r="L2275">
            <v>0.09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0.01</v>
          </cell>
          <cell r="Z2275">
            <v>0.1</v>
          </cell>
          <cell r="AA2275">
            <v>0.1</v>
          </cell>
          <cell r="AB2275">
            <v>0</v>
          </cell>
          <cell r="AC2275">
            <v>0</v>
          </cell>
          <cell r="AD2275">
            <v>0.01</v>
          </cell>
          <cell r="AE2275">
            <v>0.01</v>
          </cell>
          <cell r="AF2275">
            <v>0</v>
          </cell>
          <cell r="AG2275">
            <v>0</v>
          </cell>
          <cell r="AH2275">
            <v>0</v>
          </cell>
          <cell r="AI2275">
            <v>10</v>
          </cell>
        </row>
        <row r="2276">
          <cell r="C2276" t="str">
            <v>1.487</v>
          </cell>
          <cell r="D2276" t="str">
            <v>Техническое перевооружение ГРС Ершов</v>
          </cell>
          <cell r="E2276" t="str">
            <v>051-1005833</v>
          </cell>
          <cell r="F2276" t="str">
            <v/>
          </cell>
          <cell r="G2276" t="str">
            <v/>
          </cell>
          <cell r="H2276" t="str">
            <v>Транспорт газа</v>
          </cell>
          <cell r="I2276">
            <v>0</v>
          </cell>
          <cell r="J2276">
            <v>0</v>
          </cell>
          <cell r="K2276">
            <v>2.39</v>
          </cell>
          <cell r="L2276">
            <v>2.39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0.21</v>
          </cell>
          <cell r="Z2276">
            <v>2.6</v>
          </cell>
          <cell r="AA2276">
            <v>2.6</v>
          </cell>
          <cell r="AB2276">
            <v>0</v>
          </cell>
          <cell r="AC2276">
            <v>0</v>
          </cell>
          <cell r="AD2276">
            <v>0.21</v>
          </cell>
          <cell r="AE2276">
            <v>0.21</v>
          </cell>
          <cell r="AF2276">
            <v>0</v>
          </cell>
          <cell r="AG2276">
            <v>0</v>
          </cell>
          <cell r="AH2276">
            <v>0</v>
          </cell>
          <cell r="AI2276">
            <v>8.076923077</v>
          </cell>
        </row>
        <row r="2277">
          <cell r="C2277" t="str">
            <v>1.487.1</v>
          </cell>
          <cell r="D2277" t="str">
            <v>Прочие, всего</v>
          </cell>
          <cell r="E2277" t="str">
            <v>051-1005833</v>
          </cell>
          <cell r="F2277" t="str">
            <v/>
          </cell>
          <cell r="G2277" t="str">
            <v/>
          </cell>
          <cell r="H2277" t="str">
            <v/>
          </cell>
          <cell r="I2277">
            <v>0</v>
          </cell>
          <cell r="J2277">
            <v>0</v>
          </cell>
          <cell r="K2277">
            <v>2.39</v>
          </cell>
          <cell r="L2277">
            <v>2.39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>
            <v>0</v>
          </cell>
          <cell r="T2277">
            <v>0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0.21</v>
          </cell>
          <cell r="Z2277">
            <v>2.6</v>
          </cell>
          <cell r="AA2277">
            <v>2.6</v>
          </cell>
          <cell r="AB2277">
            <v>0</v>
          </cell>
          <cell r="AC2277">
            <v>0</v>
          </cell>
          <cell r="AD2277">
            <v>0.21</v>
          </cell>
          <cell r="AE2277">
            <v>0.21</v>
          </cell>
          <cell r="AF2277">
            <v>0</v>
          </cell>
          <cell r="AG2277">
            <v>0</v>
          </cell>
          <cell r="AH2277">
            <v>0</v>
          </cell>
          <cell r="AI2277">
            <v>8.076923077</v>
          </cell>
        </row>
        <row r="2278">
          <cell r="C2278" t="str">
            <v>1.487.2</v>
          </cell>
          <cell r="D2278" t="str">
            <v>Проектные работы ПД/ПД, РД</v>
          </cell>
          <cell r="E2278" t="str">
            <v>051-1005833</v>
          </cell>
          <cell r="F2278" t="str">
            <v/>
          </cell>
          <cell r="G2278" t="str">
            <v/>
          </cell>
          <cell r="H2278" t="str">
            <v/>
          </cell>
          <cell r="I2278">
            <v>0</v>
          </cell>
          <cell r="J2278">
            <v>0</v>
          </cell>
          <cell r="K2278">
            <v>2.2999999999999998</v>
          </cell>
          <cell r="L2278">
            <v>2.2999999999999998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0</v>
          </cell>
          <cell r="U2278">
            <v>0</v>
          </cell>
          <cell r="V2278">
            <v>0</v>
          </cell>
          <cell r="W2278">
            <v>0</v>
          </cell>
          <cell r="X2278">
            <v>0</v>
          </cell>
          <cell r="Y2278">
            <v>0.2</v>
          </cell>
          <cell r="Z2278">
            <v>2.5</v>
          </cell>
          <cell r="AA2278">
            <v>2.5</v>
          </cell>
          <cell r="AB2278">
            <v>0</v>
          </cell>
          <cell r="AC2278">
            <v>0</v>
          </cell>
          <cell r="AD2278">
            <v>0.2</v>
          </cell>
          <cell r="AE2278">
            <v>0.2</v>
          </cell>
          <cell r="AF2278">
            <v>0</v>
          </cell>
          <cell r="AG2278">
            <v>0</v>
          </cell>
          <cell r="AH2278">
            <v>0</v>
          </cell>
          <cell r="AI2278">
            <v>8</v>
          </cell>
        </row>
        <row r="2279">
          <cell r="C2279" t="str">
            <v>1.487.3</v>
          </cell>
          <cell r="D2279" t="str">
            <v>Услуги Заказчика</v>
          </cell>
          <cell r="E2279" t="str">
            <v>051-1005833</v>
          </cell>
          <cell r="F2279" t="str">
            <v/>
          </cell>
          <cell r="G2279" t="str">
            <v/>
          </cell>
          <cell r="H2279" t="str">
            <v/>
          </cell>
          <cell r="I2279">
            <v>0</v>
          </cell>
          <cell r="J2279">
            <v>0</v>
          </cell>
          <cell r="K2279">
            <v>0.09</v>
          </cell>
          <cell r="L2279">
            <v>0.09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0.01</v>
          </cell>
          <cell r="Z2279">
            <v>0.1</v>
          </cell>
          <cell r="AA2279">
            <v>0.1</v>
          </cell>
          <cell r="AB2279">
            <v>0</v>
          </cell>
          <cell r="AC2279">
            <v>0</v>
          </cell>
          <cell r="AD2279">
            <v>0.01</v>
          </cell>
          <cell r="AE2279">
            <v>0.01</v>
          </cell>
          <cell r="AF2279">
            <v>0</v>
          </cell>
          <cell r="AG2279">
            <v>0</v>
          </cell>
          <cell r="AH2279">
            <v>0</v>
          </cell>
          <cell r="AI2279">
            <v>10</v>
          </cell>
        </row>
        <row r="2280">
          <cell r="C2280" t="str">
            <v>1.488</v>
          </cell>
          <cell r="D2280" t="str">
            <v>Техническое перевооружение ГРС Энгельс</v>
          </cell>
          <cell r="E2280" t="str">
            <v>051-1005834</v>
          </cell>
          <cell r="F2280" t="str">
            <v/>
          </cell>
          <cell r="G2280" t="str">
            <v/>
          </cell>
          <cell r="H2280" t="str">
            <v>Транспорт газа</v>
          </cell>
          <cell r="I2280">
            <v>0</v>
          </cell>
          <cell r="J2280">
            <v>0</v>
          </cell>
          <cell r="K2280">
            <v>2.39</v>
          </cell>
          <cell r="L2280">
            <v>2.39</v>
          </cell>
          <cell r="M2280">
            <v>0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0.21</v>
          </cell>
          <cell r="Z2280">
            <v>1.79</v>
          </cell>
          <cell r="AA2280">
            <v>1.79</v>
          </cell>
          <cell r="AB2280">
            <v>0</v>
          </cell>
          <cell r="AC2280">
            <v>0</v>
          </cell>
          <cell r="AD2280">
            <v>0.21</v>
          </cell>
          <cell r="AE2280">
            <v>0.21</v>
          </cell>
          <cell r="AF2280">
            <v>0</v>
          </cell>
          <cell r="AG2280">
            <v>0</v>
          </cell>
          <cell r="AH2280">
            <v>0</v>
          </cell>
          <cell r="AI2280">
            <v>11.731843574999999</v>
          </cell>
        </row>
        <row r="2281">
          <cell r="C2281" t="str">
            <v>1.488.1</v>
          </cell>
          <cell r="D2281" t="str">
            <v>Прочие, всего</v>
          </cell>
          <cell r="E2281" t="str">
            <v>051-1005834</v>
          </cell>
          <cell r="F2281" t="str">
            <v/>
          </cell>
          <cell r="G2281" t="str">
            <v/>
          </cell>
          <cell r="H2281" t="str">
            <v/>
          </cell>
          <cell r="I2281">
            <v>0</v>
          </cell>
          <cell r="J2281">
            <v>0</v>
          </cell>
          <cell r="K2281">
            <v>2.39</v>
          </cell>
          <cell r="L2281">
            <v>2.39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  <cell r="V2281">
            <v>0</v>
          </cell>
          <cell r="W2281">
            <v>0</v>
          </cell>
          <cell r="X2281">
            <v>0</v>
          </cell>
          <cell r="Y2281">
            <v>0.21</v>
          </cell>
          <cell r="Z2281">
            <v>1.79</v>
          </cell>
          <cell r="AA2281">
            <v>1.79</v>
          </cell>
          <cell r="AB2281">
            <v>0</v>
          </cell>
          <cell r="AC2281">
            <v>0</v>
          </cell>
          <cell r="AD2281">
            <v>0.21</v>
          </cell>
          <cell r="AE2281">
            <v>0.21</v>
          </cell>
          <cell r="AF2281">
            <v>0</v>
          </cell>
          <cell r="AG2281">
            <v>0</v>
          </cell>
          <cell r="AH2281">
            <v>0</v>
          </cell>
          <cell r="AI2281">
            <v>11.731843574999999</v>
          </cell>
        </row>
        <row r="2282">
          <cell r="C2282" t="str">
            <v>1.488.2</v>
          </cell>
          <cell r="D2282" t="str">
            <v>Проектные работы ПД/ПД, РД</v>
          </cell>
          <cell r="E2282" t="str">
            <v>051-1005834</v>
          </cell>
          <cell r="F2282" t="str">
            <v/>
          </cell>
          <cell r="G2282" t="str">
            <v/>
          </cell>
          <cell r="H2282" t="str">
            <v/>
          </cell>
          <cell r="I2282">
            <v>0</v>
          </cell>
          <cell r="J2282">
            <v>0</v>
          </cell>
          <cell r="K2282">
            <v>2.2999999999999998</v>
          </cell>
          <cell r="L2282">
            <v>2.2999999999999998</v>
          </cell>
          <cell r="M2282">
            <v>0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0</v>
          </cell>
          <cell r="W2282">
            <v>0</v>
          </cell>
          <cell r="X2282">
            <v>0</v>
          </cell>
          <cell r="Y2282">
            <v>0.2</v>
          </cell>
          <cell r="Z2282">
            <v>1.72</v>
          </cell>
          <cell r="AA2282">
            <v>1.72</v>
          </cell>
          <cell r="AB2282">
            <v>0</v>
          </cell>
          <cell r="AC2282">
            <v>0</v>
          </cell>
          <cell r="AD2282">
            <v>0.2</v>
          </cell>
          <cell r="AE2282">
            <v>0.2</v>
          </cell>
          <cell r="AF2282">
            <v>0</v>
          </cell>
          <cell r="AG2282">
            <v>0</v>
          </cell>
          <cell r="AH2282">
            <v>0</v>
          </cell>
          <cell r="AI2282">
            <v>11.627906977</v>
          </cell>
        </row>
        <row r="2283">
          <cell r="C2283" t="str">
            <v>1.488.3</v>
          </cell>
          <cell r="D2283" t="str">
            <v>Услуги Заказчика</v>
          </cell>
          <cell r="E2283" t="str">
            <v>051-1005834</v>
          </cell>
          <cell r="F2283" t="str">
            <v/>
          </cell>
          <cell r="G2283" t="str">
            <v/>
          </cell>
          <cell r="H2283" t="str">
            <v/>
          </cell>
          <cell r="I2283">
            <v>0</v>
          </cell>
          <cell r="J2283">
            <v>0</v>
          </cell>
          <cell r="K2283">
            <v>0.09</v>
          </cell>
          <cell r="L2283">
            <v>0.09</v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0</v>
          </cell>
          <cell r="W2283">
            <v>0</v>
          </cell>
          <cell r="X2283">
            <v>0</v>
          </cell>
          <cell r="Y2283">
            <v>0.01</v>
          </cell>
          <cell r="Z2283">
            <v>7.0000000000000007E-2</v>
          </cell>
          <cell r="AA2283">
            <v>7.0000000000000007E-2</v>
          </cell>
          <cell r="AB2283">
            <v>0</v>
          </cell>
          <cell r="AC2283">
            <v>0</v>
          </cell>
          <cell r="AD2283">
            <v>0.01</v>
          </cell>
          <cell r="AE2283">
            <v>0.01</v>
          </cell>
          <cell r="AF2283">
            <v>0</v>
          </cell>
          <cell r="AG2283">
            <v>0</v>
          </cell>
          <cell r="AH2283">
            <v>0</v>
          </cell>
          <cell r="AI2283">
            <v>14.285714285999999</v>
          </cell>
        </row>
        <row r="2284">
          <cell r="C2284" t="str">
            <v>1.489</v>
          </cell>
          <cell r="D2284" t="str">
            <v>Техническое перевооружение ГРС Красный Курган</v>
          </cell>
          <cell r="E2284" t="str">
            <v>051-1005835</v>
          </cell>
          <cell r="F2284" t="str">
            <v/>
          </cell>
          <cell r="G2284" t="str">
            <v/>
          </cell>
          <cell r="H2284" t="str">
            <v>Транспорт газа</v>
          </cell>
          <cell r="I2284">
            <v>0</v>
          </cell>
          <cell r="J2284">
            <v>0</v>
          </cell>
          <cell r="K2284">
            <v>2.39</v>
          </cell>
          <cell r="L2284">
            <v>2.39</v>
          </cell>
          <cell r="M2284">
            <v>0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>
            <v>0</v>
          </cell>
          <cell r="T2284">
            <v>0</v>
          </cell>
          <cell r="U2284">
            <v>0</v>
          </cell>
          <cell r="V2284">
            <v>0</v>
          </cell>
          <cell r="W2284">
            <v>0</v>
          </cell>
          <cell r="X2284">
            <v>0</v>
          </cell>
          <cell r="Y2284">
            <v>0.21</v>
          </cell>
          <cell r="Z2284">
            <v>2.2799999999999998</v>
          </cell>
          <cell r="AA2284">
            <v>2.2799999999999998</v>
          </cell>
          <cell r="AB2284">
            <v>0</v>
          </cell>
          <cell r="AC2284">
            <v>0</v>
          </cell>
          <cell r="AD2284">
            <v>0.21</v>
          </cell>
          <cell r="AE2284">
            <v>0.21</v>
          </cell>
          <cell r="AF2284">
            <v>0</v>
          </cell>
          <cell r="AG2284">
            <v>0</v>
          </cell>
          <cell r="AH2284">
            <v>0</v>
          </cell>
          <cell r="AI2284">
            <v>9.2105263159999993</v>
          </cell>
        </row>
        <row r="2285">
          <cell r="C2285" t="str">
            <v>1.489.1</v>
          </cell>
          <cell r="D2285" t="str">
            <v>Прочие, всего</v>
          </cell>
          <cell r="E2285" t="str">
            <v>051-1005835</v>
          </cell>
          <cell r="F2285" t="str">
            <v/>
          </cell>
          <cell r="G2285" t="str">
            <v/>
          </cell>
          <cell r="H2285" t="str">
            <v/>
          </cell>
          <cell r="I2285">
            <v>0</v>
          </cell>
          <cell r="J2285">
            <v>0</v>
          </cell>
          <cell r="K2285">
            <v>2.39</v>
          </cell>
          <cell r="L2285">
            <v>2.39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0.21</v>
          </cell>
          <cell r="Z2285">
            <v>2.2799999999999998</v>
          </cell>
          <cell r="AA2285">
            <v>2.2799999999999998</v>
          </cell>
          <cell r="AB2285">
            <v>0</v>
          </cell>
          <cell r="AC2285">
            <v>0</v>
          </cell>
          <cell r="AD2285">
            <v>0.21</v>
          </cell>
          <cell r="AE2285">
            <v>0.21</v>
          </cell>
          <cell r="AF2285">
            <v>0</v>
          </cell>
          <cell r="AG2285">
            <v>0</v>
          </cell>
          <cell r="AH2285">
            <v>0</v>
          </cell>
          <cell r="AI2285">
            <v>9.2105263159999993</v>
          </cell>
        </row>
        <row r="2286">
          <cell r="C2286" t="str">
            <v>1.489.2</v>
          </cell>
          <cell r="D2286" t="str">
            <v>Проектные работы ПД/ПД, РД</v>
          </cell>
          <cell r="E2286" t="str">
            <v>051-1005835</v>
          </cell>
          <cell r="F2286" t="str">
            <v/>
          </cell>
          <cell r="G2286" t="str">
            <v/>
          </cell>
          <cell r="H2286" t="str">
            <v/>
          </cell>
          <cell r="I2286">
            <v>0</v>
          </cell>
          <cell r="J2286">
            <v>0</v>
          </cell>
          <cell r="K2286">
            <v>2.2999999999999998</v>
          </cell>
          <cell r="L2286">
            <v>2.2999999999999998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>
            <v>0</v>
          </cell>
          <cell r="T2286">
            <v>0</v>
          </cell>
          <cell r="U2286">
            <v>0</v>
          </cell>
          <cell r="V2286">
            <v>0</v>
          </cell>
          <cell r="W2286">
            <v>0</v>
          </cell>
          <cell r="X2286">
            <v>0</v>
          </cell>
          <cell r="Y2286">
            <v>0.2</v>
          </cell>
          <cell r="Z2286">
            <v>2.19</v>
          </cell>
          <cell r="AA2286">
            <v>2.19</v>
          </cell>
          <cell r="AB2286">
            <v>0</v>
          </cell>
          <cell r="AC2286">
            <v>0</v>
          </cell>
          <cell r="AD2286">
            <v>0.2</v>
          </cell>
          <cell r="AE2286">
            <v>0.2</v>
          </cell>
          <cell r="AF2286">
            <v>0</v>
          </cell>
          <cell r="AG2286">
            <v>0</v>
          </cell>
          <cell r="AH2286">
            <v>0</v>
          </cell>
          <cell r="AI2286">
            <v>9.1324200910000002</v>
          </cell>
        </row>
        <row r="2287">
          <cell r="C2287" t="str">
            <v>1.489.3</v>
          </cell>
          <cell r="D2287" t="str">
            <v>Услуги Заказчика</v>
          </cell>
          <cell r="E2287" t="str">
            <v>051-1005835</v>
          </cell>
          <cell r="F2287" t="str">
            <v/>
          </cell>
          <cell r="G2287" t="str">
            <v/>
          </cell>
          <cell r="H2287" t="str">
            <v/>
          </cell>
          <cell r="I2287">
            <v>0</v>
          </cell>
          <cell r="J2287">
            <v>0</v>
          </cell>
          <cell r="K2287">
            <v>0.09</v>
          </cell>
          <cell r="L2287">
            <v>0.09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0.01</v>
          </cell>
          <cell r="Z2287">
            <v>0.09</v>
          </cell>
          <cell r="AA2287">
            <v>0.09</v>
          </cell>
          <cell r="AB2287">
            <v>0</v>
          </cell>
          <cell r="AC2287">
            <v>0</v>
          </cell>
          <cell r="AD2287">
            <v>0.01</v>
          </cell>
          <cell r="AE2287">
            <v>0.01</v>
          </cell>
          <cell r="AF2287">
            <v>0</v>
          </cell>
          <cell r="AG2287">
            <v>0</v>
          </cell>
          <cell r="AH2287">
            <v>0</v>
          </cell>
          <cell r="AI2287">
            <v>11.111111111</v>
          </cell>
        </row>
        <row r="2288">
          <cell r="C2288" t="str">
            <v>1.490</v>
          </cell>
          <cell r="D2288" t="str">
            <v>Техническое перевооружение ГРС Григорополисская</v>
          </cell>
          <cell r="E2288" t="str">
            <v>051-1005836</v>
          </cell>
          <cell r="F2288" t="str">
            <v/>
          </cell>
          <cell r="G2288" t="str">
            <v/>
          </cell>
          <cell r="H2288" t="str">
            <v>Транспорт газа</v>
          </cell>
          <cell r="I2288">
            <v>0</v>
          </cell>
          <cell r="J2288">
            <v>0</v>
          </cell>
          <cell r="K2288">
            <v>2.39</v>
          </cell>
          <cell r="L2288">
            <v>2.39</v>
          </cell>
          <cell r="M2288">
            <v>0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0</v>
          </cell>
          <cell r="Y2288">
            <v>0.21</v>
          </cell>
          <cell r="Z2288">
            <v>2.2799999999999998</v>
          </cell>
          <cell r="AA2288">
            <v>2.2799999999999998</v>
          </cell>
          <cell r="AB2288">
            <v>0</v>
          </cell>
          <cell r="AC2288">
            <v>0</v>
          </cell>
          <cell r="AD2288">
            <v>0.21</v>
          </cell>
          <cell r="AE2288">
            <v>0.21</v>
          </cell>
          <cell r="AF2288">
            <v>0</v>
          </cell>
          <cell r="AG2288">
            <v>0</v>
          </cell>
          <cell r="AH2288">
            <v>0</v>
          </cell>
          <cell r="AI2288">
            <v>9.2105263159999993</v>
          </cell>
        </row>
        <row r="2289">
          <cell r="C2289" t="str">
            <v>1.490.1</v>
          </cell>
          <cell r="D2289" t="str">
            <v>Прочие, всего</v>
          </cell>
          <cell r="E2289" t="str">
            <v>051-1005836</v>
          </cell>
          <cell r="F2289" t="str">
            <v/>
          </cell>
          <cell r="G2289" t="str">
            <v/>
          </cell>
          <cell r="H2289" t="str">
            <v/>
          </cell>
          <cell r="I2289">
            <v>0</v>
          </cell>
          <cell r="J2289">
            <v>0</v>
          </cell>
          <cell r="K2289">
            <v>2.39</v>
          </cell>
          <cell r="L2289">
            <v>2.39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0.21</v>
          </cell>
          <cell r="Z2289">
            <v>2.2799999999999998</v>
          </cell>
          <cell r="AA2289">
            <v>2.2799999999999998</v>
          </cell>
          <cell r="AB2289">
            <v>0</v>
          </cell>
          <cell r="AC2289">
            <v>0</v>
          </cell>
          <cell r="AD2289">
            <v>0.21</v>
          </cell>
          <cell r="AE2289">
            <v>0.21</v>
          </cell>
          <cell r="AF2289">
            <v>0</v>
          </cell>
          <cell r="AG2289">
            <v>0</v>
          </cell>
          <cell r="AH2289">
            <v>0</v>
          </cell>
          <cell r="AI2289">
            <v>9.2105263159999993</v>
          </cell>
        </row>
        <row r="2290">
          <cell r="C2290" t="str">
            <v>1.490.2</v>
          </cell>
          <cell r="D2290" t="str">
            <v>Проектные работы ПД/ПД, РД</v>
          </cell>
          <cell r="E2290" t="str">
            <v>051-1005836</v>
          </cell>
          <cell r="F2290" t="str">
            <v/>
          </cell>
          <cell r="G2290" t="str">
            <v/>
          </cell>
          <cell r="H2290" t="str">
            <v/>
          </cell>
          <cell r="I2290">
            <v>0</v>
          </cell>
          <cell r="J2290">
            <v>0</v>
          </cell>
          <cell r="K2290">
            <v>2.2999999999999998</v>
          </cell>
          <cell r="L2290">
            <v>2.2999999999999998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>
            <v>0</v>
          </cell>
          <cell r="T2290">
            <v>0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0.2</v>
          </cell>
          <cell r="Z2290">
            <v>2.19</v>
          </cell>
          <cell r="AA2290">
            <v>2.19</v>
          </cell>
          <cell r="AB2290">
            <v>0</v>
          </cell>
          <cell r="AC2290">
            <v>0</v>
          </cell>
          <cell r="AD2290">
            <v>0.2</v>
          </cell>
          <cell r="AE2290">
            <v>0.2</v>
          </cell>
          <cell r="AF2290">
            <v>0</v>
          </cell>
          <cell r="AG2290">
            <v>0</v>
          </cell>
          <cell r="AH2290">
            <v>0</v>
          </cell>
          <cell r="AI2290">
            <v>9.1324200910000002</v>
          </cell>
        </row>
        <row r="2291">
          <cell r="C2291" t="str">
            <v>1.490.3</v>
          </cell>
          <cell r="D2291" t="str">
            <v>Услуги Заказчика</v>
          </cell>
          <cell r="E2291" t="str">
            <v>051-1005836</v>
          </cell>
          <cell r="F2291" t="str">
            <v/>
          </cell>
          <cell r="G2291" t="str">
            <v/>
          </cell>
          <cell r="H2291" t="str">
            <v/>
          </cell>
          <cell r="I2291">
            <v>0</v>
          </cell>
          <cell r="J2291">
            <v>0</v>
          </cell>
          <cell r="K2291">
            <v>0.09</v>
          </cell>
          <cell r="L2291">
            <v>0.09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0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0.01</v>
          </cell>
          <cell r="Z2291">
            <v>0.09</v>
          </cell>
          <cell r="AA2291">
            <v>0.09</v>
          </cell>
          <cell r="AB2291">
            <v>0</v>
          </cell>
          <cell r="AC2291">
            <v>0</v>
          </cell>
          <cell r="AD2291">
            <v>0.01</v>
          </cell>
          <cell r="AE2291">
            <v>0.01</v>
          </cell>
          <cell r="AF2291">
            <v>0</v>
          </cell>
          <cell r="AG2291">
            <v>0</v>
          </cell>
          <cell r="AH2291">
            <v>0</v>
          </cell>
          <cell r="AI2291">
            <v>11.111111111</v>
          </cell>
        </row>
        <row r="2292">
          <cell r="C2292" t="str">
            <v>1.491</v>
          </cell>
          <cell r="D2292" t="str">
            <v>Техническое перевооружение ГРС Учкекен</v>
          </cell>
          <cell r="E2292" t="str">
            <v>051-1005837</v>
          </cell>
          <cell r="F2292" t="str">
            <v/>
          </cell>
          <cell r="G2292" t="str">
            <v/>
          </cell>
          <cell r="H2292" t="str">
            <v>Транспорт газа</v>
          </cell>
          <cell r="I2292">
            <v>0</v>
          </cell>
          <cell r="J2292">
            <v>0</v>
          </cell>
          <cell r="K2292">
            <v>2.39</v>
          </cell>
          <cell r="L2292">
            <v>2.39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0.21</v>
          </cell>
          <cell r="Z2292">
            <v>2.2799999999999998</v>
          </cell>
          <cell r="AA2292">
            <v>2.2799999999999998</v>
          </cell>
          <cell r="AB2292">
            <v>0</v>
          </cell>
          <cell r="AC2292">
            <v>0</v>
          </cell>
          <cell r="AD2292">
            <v>0.21</v>
          </cell>
          <cell r="AE2292">
            <v>0.21</v>
          </cell>
          <cell r="AF2292">
            <v>0</v>
          </cell>
          <cell r="AG2292">
            <v>0</v>
          </cell>
          <cell r="AH2292">
            <v>0</v>
          </cell>
          <cell r="AI2292">
            <v>9.2105263159999993</v>
          </cell>
        </row>
        <row r="2293">
          <cell r="C2293" t="str">
            <v>1.491.1</v>
          </cell>
          <cell r="D2293" t="str">
            <v>Прочие, всего</v>
          </cell>
          <cell r="E2293" t="str">
            <v>051-1005837</v>
          </cell>
          <cell r="F2293" t="str">
            <v/>
          </cell>
          <cell r="G2293" t="str">
            <v/>
          </cell>
          <cell r="H2293" t="str">
            <v/>
          </cell>
          <cell r="I2293">
            <v>0</v>
          </cell>
          <cell r="J2293">
            <v>0</v>
          </cell>
          <cell r="K2293">
            <v>2.39</v>
          </cell>
          <cell r="L2293">
            <v>2.39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>
            <v>0</v>
          </cell>
          <cell r="T2293">
            <v>0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0.21</v>
          </cell>
          <cell r="Z2293">
            <v>2.2799999999999998</v>
          </cell>
          <cell r="AA2293">
            <v>2.2799999999999998</v>
          </cell>
          <cell r="AB2293">
            <v>0</v>
          </cell>
          <cell r="AC2293">
            <v>0</v>
          </cell>
          <cell r="AD2293">
            <v>0.21</v>
          </cell>
          <cell r="AE2293">
            <v>0.21</v>
          </cell>
          <cell r="AF2293">
            <v>0</v>
          </cell>
          <cell r="AG2293">
            <v>0</v>
          </cell>
          <cell r="AH2293">
            <v>0</v>
          </cell>
          <cell r="AI2293">
            <v>9.2105263159999993</v>
          </cell>
        </row>
        <row r="2294">
          <cell r="C2294" t="str">
            <v>1.491.2</v>
          </cell>
          <cell r="D2294" t="str">
            <v>Проектные работы ПД/ПД, РД</v>
          </cell>
          <cell r="E2294" t="str">
            <v>051-1005837</v>
          </cell>
          <cell r="F2294" t="str">
            <v/>
          </cell>
          <cell r="G2294" t="str">
            <v/>
          </cell>
          <cell r="H2294" t="str">
            <v/>
          </cell>
          <cell r="I2294">
            <v>0</v>
          </cell>
          <cell r="J2294">
            <v>0</v>
          </cell>
          <cell r="K2294">
            <v>2.2999999999999998</v>
          </cell>
          <cell r="L2294">
            <v>2.2999999999999998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0.2</v>
          </cell>
          <cell r="Z2294">
            <v>2.19</v>
          </cell>
          <cell r="AA2294">
            <v>2.19</v>
          </cell>
          <cell r="AB2294">
            <v>0</v>
          </cell>
          <cell r="AC2294">
            <v>0</v>
          </cell>
          <cell r="AD2294">
            <v>0.2</v>
          </cell>
          <cell r="AE2294">
            <v>0.2</v>
          </cell>
          <cell r="AF2294">
            <v>0</v>
          </cell>
          <cell r="AG2294">
            <v>0</v>
          </cell>
          <cell r="AH2294">
            <v>0</v>
          </cell>
          <cell r="AI2294">
            <v>9.1324200910000002</v>
          </cell>
        </row>
        <row r="2295">
          <cell r="C2295" t="str">
            <v>1.491.3</v>
          </cell>
          <cell r="D2295" t="str">
            <v>Услуги Заказчика</v>
          </cell>
          <cell r="E2295" t="str">
            <v>051-1005837</v>
          </cell>
          <cell r="F2295" t="str">
            <v/>
          </cell>
          <cell r="G2295" t="str">
            <v/>
          </cell>
          <cell r="H2295" t="str">
            <v/>
          </cell>
          <cell r="I2295">
            <v>0</v>
          </cell>
          <cell r="J2295">
            <v>0</v>
          </cell>
          <cell r="K2295">
            <v>0.09</v>
          </cell>
          <cell r="L2295">
            <v>0.09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0.01</v>
          </cell>
          <cell r="Z2295">
            <v>0.09</v>
          </cell>
          <cell r="AA2295">
            <v>0.09</v>
          </cell>
          <cell r="AB2295">
            <v>0</v>
          </cell>
          <cell r="AC2295">
            <v>0</v>
          </cell>
          <cell r="AD2295">
            <v>0.01</v>
          </cell>
          <cell r="AE2295">
            <v>0.01</v>
          </cell>
          <cell r="AF2295">
            <v>0</v>
          </cell>
          <cell r="AG2295">
            <v>0</v>
          </cell>
          <cell r="AH2295">
            <v>0</v>
          </cell>
          <cell r="AI2295">
            <v>11.111111111</v>
          </cell>
        </row>
        <row r="2296">
          <cell r="C2296" t="str">
            <v>1.492</v>
          </cell>
          <cell r="D2296" t="str">
            <v>Техническое перевооружение ГРС Новонагаево</v>
          </cell>
          <cell r="E2296" t="str">
            <v>051-1005838</v>
          </cell>
          <cell r="F2296" t="str">
            <v/>
          </cell>
          <cell r="G2296" t="str">
            <v/>
          </cell>
          <cell r="H2296" t="str">
            <v>Транспорт газа</v>
          </cell>
          <cell r="I2296">
            <v>0</v>
          </cell>
          <cell r="J2296">
            <v>0</v>
          </cell>
          <cell r="K2296">
            <v>2.39</v>
          </cell>
          <cell r="L2296">
            <v>2.39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0.21</v>
          </cell>
          <cell r="Z2296">
            <v>1.79</v>
          </cell>
          <cell r="AA2296">
            <v>1.79</v>
          </cell>
          <cell r="AB2296">
            <v>0</v>
          </cell>
          <cell r="AC2296">
            <v>0</v>
          </cell>
          <cell r="AD2296">
            <v>0.21</v>
          </cell>
          <cell r="AE2296">
            <v>0.21</v>
          </cell>
          <cell r="AF2296">
            <v>0</v>
          </cell>
          <cell r="AG2296">
            <v>0</v>
          </cell>
          <cell r="AH2296">
            <v>0</v>
          </cell>
          <cell r="AI2296">
            <v>11.731843574999999</v>
          </cell>
        </row>
        <row r="2297">
          <cell r="C2297" t="str">
            <v>1.492.1</v>
          </cell>
          <cell r="D2297" t="str">
            <v>Прочие, всего</v>
          </cell>
          <cell r="E2297" t="str">
            <v>051-1005838</v>
          </cell>
          <cell r="F2297" t="str">
            <v/>
          </cell>
          <cell r="G2297" t="str">
            <v/>
          </cell>
          <cell r="H2297" t="str">
            <v/>
          </cell>
          <cell r="I2297">
            <v>0</v>
          </cell>
          <cell r="J2297">
            <v>0</v>
          </cell>
          <cell r="K2297">
            <v>2.39</v>
          </cell>
          <cell r="L2297">
            <v>2.39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0.21</v>
          </cell>
          <cell r="Z2297">
            <v>1.79</v>
          </cell>
          <cell r="AA2297">
            <v>1.79</v>
          </cell>
          <cell r="AB2297">
            <v>0</v>
          </cell>
          <cell r="AC2297">
            <v>0</v>
          </cell>
          <cell r="AD2297">
            <v>0.21</v>
          </cell>
          <cell r="AE2297">
            <v>0.21</v>
          </cell>
          <cell r="AF2297">
            <v>0</v>
          </cell>
          <cell r="AG2297">
            <v>0</v>
          </cell>
          <cell r="AH2297">
            <v>0</v>
          </cell>
          <cell r="AI2297">
            <v>11.731843574999999</v>
          </cell>
        </row>
        <row r="2298">
          <cell r="C2298" t="str">
            <v>1.492.2</v>
          </cell>
          <cell r="D2298" t="str">
            <v>Проектные работы ПД/ПД, РД</v>
          </cell>
          <cell r="E2298" t="str">
            <v>051-1005838</v>
          </cell>
          <cell r="F2298" t="str">
            <v/>
          </cell>
          <cell r="G2298" t="str">
            <v/>
          </cell>
          <cell r="H2298" t="str">
            <v/>
          </cell>
          <cell r="I2298">
            <v>0</v>
          </cell>
          <cell r="J2298">
            <v>0</v>
          </cell>
          <cell r="K2298">
            <v>2.2999999999999998</v>
          </cell>
          <cell r="L2298">
            <v>2.2999999999999998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0.2</v>
          </cell>
          <cell r="Z2298">
            <v>1.72</v>
          </cell>
          <cell r="AA2298">
            <v>1.72</v>
          </cell>
          <cell r="AB2298">
            <v>0</v>
          </cell>
          <cell r="AC2298">
            <v>0</v>
          </cell>
          <cell r="AD2298">
            <v>0.2</v>
          </cell>
          <cell r="AE2298">
            <v>0.2</v>
          </cell>
          <cell r="AF2298">
            <v>0</v>
          </cell>
          <cell r="AG2298">
            <v>0</v>
          </cell>
          <cell r="AH2298">
            <v>0</v>
          </cell>
          <cell r="AI2298">
            <v>11.627906977</v>
          </cell>
        </row>
        <row r="2299">
          <cell r="C2299" t="str">
            <v>1.492.3</v>
          </cell>
          <cell r="D2299" t="str">
            <v>Услуги Заказчика</v>
          </cell>
          <cell r="E2299" t="str">
            <v>051-1005838</v>
          </cell>
          <cell r="F2299" t="str">
            <v/>
          </cell>
          <cell r="G2299" t="str">
            <v/>
          </cell>
          <cell r="H2299" t="str">
            <v/>
          </cell>
          <cell r="I2299">
            <v>0</v>
          </cell>
          <cell r="J2299">
            <v>0</v>
          </cell>
          <cell r="K2299">
            <v>0.09</v>
          </cell>
          <cell r="L2299">
            <v>0.09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0.01</v>
          </cell>
          <cell r="Z2299">
            <v>7.0000000000000007E-2</v>
          </cell>
          <cell r="AA2299">
            <v>7.0000000000000007E-2</v>
          </cell>
          <cell r="AB2299">
            <v>0</v>
          </cell>
          <cell r="AC2299">
            <v>0</v>
          </cell>
          <cell r="AD2299">
            <v>0.01</v>
          </cell>
          <cell r="AE2299">
            <v>0.01</v>
          </cell>
          <cell r="AF2299">
            <v>0</v>
          </cell>
          <cell r="AG2299">
            <v>0</v>
          </cell>
          <cell r="AH2299">
            <v>0</v>
          </cell>
          <cell r="AI2299">
            <v>14.285714285999999</v>
          </cell>
        </row>
        <row r="2300">
          <cell r="C2300" t="str">
            <v>1.493</v>
          </cell>
          <cell r="D2300" t="str">
            <v>Техническое перевооружение ГРС Бузовьязы</v>
          </cell>
          <cell r="E2300" t="str">
            <v>051-1005839</v>
          </cell>
          <cell r="F2300" t="str">
            <v/>
          </cell>
          <cell r="G2300" t="str">
            <v/>
          </cell>
          <cell r="H2300" t="str">
            <v>Транспорт газа</v>
          </cell>
          <cell r="I2300">
            <v>0</v>
          </cell>
          <cell r="J2300">
            <v>0</v>
          </cell>
          <cell r="K2300">
            <v>2.39</v>
          </cell>
          <cell r="L2300">
            <v>2.39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0.21</v>
          </cell>
          <cell r="Z2300">
            <v>2.1800000000000002</v>
          </cell>
          <cell r="AA2300">
            <v>2.1800000000000002</v>
          </cell>
          <cell r="AB2300">
            <v>0</v>
          </cell>
          <cell r="AC2300">
            <v>0</v>
          </cell>
          <cell r="AD2300">
            <v>0.21</v>
          </cell>
          <cell r="AE2300">
            <v>0.21</v>
          </cell>
          <cell r="AF2300">
            <v>0</v>
          </cell>
          <cell r="AG2300">
            <v>0</v>
          </cell>
          <cell r="AH2300">
            <v>0</v>
          </cell>
          <cell r="AI2300">
            <v>9.6330275230000009</v>
          </cell>
        </row>
        <row r="2301">
          <cell r="C2301" t="str">
            <v>1.493.1</v>
          </cell>
          <cell r="D2301" t="str">
            <v>Прочие, всего</v>
          </cell>
          <cell r="E2301" t="str">
            <v>051-1005839</v>
          </cell>
          <cell r="F2301" t="str">
            <v/>
          </cell>
          <cell r="G2301" t="str">
            <v/>
          </cell>
          <cell r="H2301" t="str">
            <v/>
          </cell>
          <cell r="I2301">
            <v>0</v>
          </cell>
          <cell r="J2301">
            <v>0</v>
          </cell>
          <cell r="K2301">
            <v>2.39</v>
          </cell>
          <cell r="L2301">
            <v>2.39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0.21</v>
          </cell>
          <cell r="Z2301">
            <v>2.1800000000000002</v>
          </cell>
          <cell r="AA2301">
            <v>2.1800000000000002</v>
          </cell>
          <cell r="AB2301">
            <v>0</v>
          </cell>
          <cell r="AC2301">
            <v>0</v>
          </cell>
          <cell r="AD2301">
            <v>0.21</v>
          </cell>
          <cell r="AE2301">
            <v>0.21</v>
          </cell>
          <cell r="AF2301">
            <v>0</v>
          </cell>
          <cell r="AG2301">
            <v>0</v>
          </cell>
          <cell r="AH2301">
            <v>0</v>
          </cell>
          <cell r="AI2301">
            <v>9.6330275230000009</v>
          </cell>
        </row>
        <row r="2302">
          <cell r="C2302" t="str">
            <v>1.493.2</v>
          </cell>
          <cell r="D2302" t="str">
            <v>Проектные работы ПД/ПД, РД</v>
          </cell>
          <cell r="E2302" t="str">
            <v>051-1005839</v>
          </cell>
          <cell r="F2302" t="str">
            <v/>
          </cell>
          <cell r="G2302" t="str">
            <v/>
          </cell>
          <cell r="H2302" t="str">
            <v/>
          </cell>
          <cell r="I2302">
            <v>0</v>
          </cell>
          <cell r="J2302">
            <v>0</v>
          </cell>
          <cell r="K2302">
            <v>2.2999999999999998</v>
          </cell>
          <cell r="L2302">
            <v>2.2999999999999998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0.2</v>
          </cell>
          <cell r="Z2302">
            <v>2.1</v>
          </cell>
          <cell r="AA2302">
            <v>2.1</v>
          </cell>
          <cell r="AB2302">
            <v>0</v>
          </cell>
          <cell r="AC2302">
            <v>0</v>
          </cell>
          <cell r="AD2302">
            <v>0.2</v>
          </cell>
          <cell r="AE2302">
            <v>0.2</v>
          </cell>
          <cell r="AF2302">
            <v>0</v>
          </cell>
          <cell r="AG2302">
            <v>0</v>
          </cell>
          <cell r="AH2302">
            <v>0</v>
          </cell>
          <cell r="AI2302">
            <v>9.5238095240000007</v>
          </cell>
        </row>
        <row r="2303">
          <cell r="C2303" t="str">
            <v>1.493.3</v>
          </cell>
          <cell r="D2303" t="str">
            <v>Услуги Заказчика</v>
          </cell>
          <cell r="E2303" t="str">
            <v>051-1005839</v>
          </cell>
          <cell r="F2303" t="str">
            <v/>
          </cell>
          <cell r="G2303" t="str">
            <v/>
          </cell>
          <cell r="H2303" t="str">
            <v/>
          </cell>
          <cell r="I2303">
            <v>0</v>
          </cell>
          <cell r="J2303">
            <v>0</v>
          </cell>
          <cell r="K2303">
            <v>0.09</v>
          </cell>
          <cell r="L2303">
            <v>0.09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0.01</v>
          </cell>
          <cell r="Z2303">
            <v>0.08</v>
          </cell>
          <cell r="AA2303">
            <v>0.08</v>
          </cell>
          <cell r="AB2303">
            <v>0</v>
          </cell>
          <cell r="AC2303">
            <v>0</v>
          </cell>
          <cell r="AD2303">
            <v>0.01</v>
          </cell>
          <cell r="AE2303">
            <v>0.01</v>
          </cell>
          <cell r="AF2303">
            <v>0</v>
          </cell>
          <cell r="AG2303">
            <v>0</v>
          </cell>
          <cell r="AH2303">
            <v>0</v>
          </cell>
          <cell r="AI2303">
            <v>12.5</v>
          </cell>
        </row>
        <row r="2304">
          <cell r="C2304" t="str">
            <v>1.494</v>
          </cell>
          <cell r="D2304" t="str">
            <v>Техническое перевооружение ГРС Кармаскалы</v>
          </cell>
          <cell r="E2304" t="str">
            <v>051-1005840</v>
          </cell>
          <cell r="F2304" t="str">
            <v/>
          </cell>
          <cell r="G2304" t="str">
            <v/>
          </cell>
          <cell r="H2304" t="str">
            <v>Транспорт газа</v>
          </cell>
          <cell r="I2304">
            <v>0</v>
          </cell>
          <cell r="J2304">
            <v>0</v>
          </cell>
          <cell r="K2304">
            <v>2.39</v>
          </cell>
          <cell r="L2304">
            <v>2.39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0.21</v>
          </cell>
          <cell r="Z2304">
            <v>2.1800000000000002</v>
          </cell>
          <cell r="AA2304">
            <v>2.1800000000000002</v>
          </cell>
          <cell r="AB2304">
            <v>0</v>
          </cell>
          <cell r="AC2304">
            <v>0</v>
          </cell>
          <cell r="AD2304">
            <v>0.21</v>
          </cell>
          <cell r="AE2304">
            <v>0.21</v>
          </cell>
          <cell r="AF2304">
            <v>0</v>
          </cell>
          <cell r="AG2304">
            <v>0</v>
          </cell>
          <cell r="AH2304">
            <v>0</v>
          </cell>
          <cell r="AI2304">
            <v>9.6330275230000009</v>
          </cell>
        </row>
        <row r="2305">
          <cell r="C2305" t="str">
            <v>1.494.1</v>
          </cell>
          <cell r="D2305" t="str">
            <v>Прочие, всего</v>
          </cell>
          <cell r="E2305" t="str">
            <v>051-1005840</v>
          </cell>
          <cell r="F2305" t="str">
            <v/>
          </cell>
          <cell r="G2305" t="str">
            <v/>
          </cell>
          <cell r="H2305" t="str">
            <v/>
          </cell>
          <cell r="I2305">
            <v>0</v>
          </cell>
          <cell r="J2305">
            <v>0</v>
          </cell>
          <cell r="K2305">
            <v>2.39</v>
          </cell>
          <cell r="L2305">
            <v>2.39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0.21</v>
          </cell>
          <cell r="Z2305">
            <v>2.1800000000000002</v>
          </cell>
          <cell r="AA2305">
            <v>2.1800000000000002</v>
          </cell>
          <cell r="AB2305">
            <v>0</v>
          </cell>
          <cell r="AC2305">
            <v>0</v>
          </cell>
          <cell r="AD2305">
            <v>0.21</v>
          </cell>
          <cell r="AE2305">
            <v>0.21</v>
          </cell>
          <cell r="AF2305">
            <v>0</v>
          </cell>
          <cell r="AG2305">
            <v>0</v>
          </cell>
          <cell r="AH2305">
            <v>0</v>
          </cell>
          <cell r="AI2305">
            <v>9.6330275230000009</v>
          </cell>
        </row>
        <row r="2306">
          <cell r="C2306" t="str">
            <v>1.494.2</v>
          </cell>
          <cell r="D2306" t="str">
            <v>Проектные работы ПД/ПД, РД</v>
          </cell>
          <cell r="E2306" t="str">
            <v>051-1005840</v>
          </cell>
          <cell r="F2306" t="str">
            <v/>
          </cell>
          <cell r="G2306" t="str">
            <v/>
          </cell>
          <cell r="H2306" t="str">
            <v/>
          </cell>
          <cell r="I2306">
            <v>0</v>
          </cell>
          <cell r="J2306">
            <v>0</v>
          </cell>
          <cell r="K2306">
            <v>2.2999999999999998</v>
          </cell>
          <cell r="L2306">
            <v>2.2999999999999998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>
            <v>0</v>
          </cell>
          <cell r="T2306">
            <v>0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0.2</v>
          </cell>
          <cell r="Z2306">
            <v>2.1</v>
          </cell>
          <cell r="AA2306">
            <v>2.1</v>
          </cell>
          <cell r="AB2306">
            <v>0</v>
          </cell>
          <cell r="AC2306">
            <v>0</v>
          </cell>
          <cell r="AD2306">
            <v>0.2</v>
          </cell>
          <cell r="AE2306">
            <v>0.2</v>
          </cell>
          <cell r="AF2306">
            <v>0</v>
          </cell>
          <cell r="AG2306">
            <v>0</v>
          </cell>
          <cell r="AH2306">
            <v>0</v>
          </cell>
          <cell r="AI2306">
            <v>9.5238095240000007</v>
          </cell>
        </row>
        <row r="2307">
          <cell r="C2307" t="str">
            <v>1.494.3</v>
          </cell>
          <cell r="D2307" t="str">
            <v>Услуги Заказчика</v>
          </cell>
          <cell r="E2307" t="str">
            <v>051-1005840</v>
          </cell>
          <cell r="F2307" t="str">
            <v/>
          </cell>
          <cell r="G2307" t="str">
            <v/>
          </cell>
          <cell r="H2307" t="str">
            <v/>
          </cell>
          <cell r="I2307">
            <v>0</v>
          </cell>
          <cell r="J2307">
            <v>0</v>
          </cell>
          <cell r="K2307">
            <v>0.09</v>
          </cell>
          <cell r="L2307">
            <v>0.09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0.01</v>
          </cell>
          <cell r="Z2307">
            <v>0.08</v>
          </cell>
          <cell r="AA2307">
            <v>0.08</v>
          </cell>
          <cell r="AB2307">
            <v>0</v>
          </cell>
          <cell r="AC2307">
            <v>0</v>
          </cell>
          <cell r="AD2307">
            <v>0.01</v>
          </cell>
          <cell r="AE2307">
            <v>0.01</v>
          </cell>
          <cell r="AF2307">
            <v>0</v>
          </cell>
          <cell r="AG2307">
            <v>0</v>
          </cell>
          <cell r="AH2307">
            <v>0</v>
          </cell>
          <cell r="AI2307">
            <v>12.5</v>
          </cell>
        </row>
        <row r="2308">
          <cell r="C2308" t="str">
            <v>1.495</v>
          </cell>
          <cell r="D2308" t="str">
            <v>Техническое перевооружение ГРС Эжва</v>
          </cell>
          <cell r="E2308" t="str">
            <v>051-1005841</v>
          </cell>
          <cell r="F2308" t="str">
            <v/>
          </cell>
          <cell r="G2308" t="str">
            <v/>
          </cell>
          <cell r="H2308" t="str">
            <v>Транспорт газа</v>
          </cell>
          <cell r="I2308">
            <v>0</v>
          </cell>
          <cell r="J2308">
            <v>0</v>
          </cell>
          <cell r="K2308">
            <v>2.39</v>
          </cell>
          <cell r="L2308">
            <v>2.39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0.21</v>
          </cell>
          <cell r="Z2308">
            <v>1.82</v>
          </cell>
          <cell r="AA2308">
            <v>1.82</v>
          </cell>
          <cell r="AB2308">
            <v>0</v>
          </cell>
          <cell r="AC2308">
            <v>0</v>
          </cell>
          <cell r="AD2308">
            <v>0.21</v>
          </cell>
          <cell r="AE2308">
            <v>0.21</v>
          </cell>
          <cell r="AF2308">
            <v>0</v>
          </cell>
          <cell r="AG2308">
            <v>0</v>
          </cell>
          <cell r="AH2308">
            <v>0</v>
          </cell>
          <cell r="AI2308">
            <v>11.538461538</v>
          </cell>
        </row>
        <row r="2309">
          <cell r="C2309" t="str">
            <v>1.495.1</v>
          </cell>
          <cell r="D2309" t="str">
            <v>Прочие, всего</v>
          </cell>
          <cell r="E2309" t="str">
            <v>051-1005841</v>
          </cell>
          <cell r="F2309" t="str">
            <v/>
          </cell>
          <cell r="G2309" t="str">
            <v/>
          </cell>
          <cell r="H2309" t="str">
            <v/>
          </cell>
          <cell r="I2309">
            <v>0</v>
          </cell>
          <cell r="J2309">
            <v>0</v>
          </cell>
          <cell r="K2309">
            <v>2.39</v>
          </cell>
          <cell r="L2309">
            <v>2.39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0.21</v>
          </cell>
          <cell r="Z2309">
            <v>1.82</v>
          </cell>
          <cell r="AA2309">
            <v>1.82</v>
          </cell>
          <cell r="AB2309">
            <v>0</v>
          </cell>
          <cell r="AC2309">
            <v>0</v>
          </cell>
          <cell r="AD2309">
            <v>0.21</v>
          </cell>
          <cell r="AE2309">
            <v>0.21</v>
          </cell>
          <cell r="AF2309">
            <v>0</v>
          </cell>
          <cell r="AG2309">
            <v>0</v>
          </cell>
          <cell r="AH2309">
            <v>0</v>
          </cell>
          <cell r="AI2309">
            <v>11.538461538</v>
          </cell>
        </row>
        <row r="2310">
          <cell r="C2310" t="str">
            <v>1.495.2</v>
          </cell>
          <cell r="D2310" t="str">
            <v>Проектные работы ПД/ПД, РД</v>
          </cell>
          <cell r="E2310" t="str">
            <v>051-1005841</v>
          </cell>
          <cell r="F2310" t="str">
            <v/>
          </cell>
          <cell r="G2310" t="str">
            <v/>
          </cell>
          <cell r="H2310" t="str">
            <v/>
          </cell>
          <cell r="I2310">
            <v>0</v>
          </cell>
          <cell r="J2310">
            <v>0</v>
          </cell>
          <cell r="K2310">
            <v>2.2999999999999998</v>
          </cell>
          <cell r="L2310">
            <v>2.2999999999999998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0.2</v>
          </cell>
          <cell r="Z2310">
            <v>1.75</v>
          </cell>
          <cell r="AA2310">
            <v>1.75</v>
          </cell>
          <cell r="AB2310">
            <v>0</v>
          </cell>
          <cell r="AC2310">
            <v>0</v>
          </cell>
          <cell r="AD2310">
            <v>0.2</v>
          </cell>
          <cell r="AE2310">
            <v>0.2</v>
          </cell>
          <cell r="AF2310">
            <v>0</v>
          </cell>
          <cell r="AG2310">
            <v>0</v>
          </cell>
          <cell r="AH2310">
            <v>0</v>
          </cell>
          <cell r="AI2310">
            <v>11.428571429</v>
          </cell>
        </row>
        <row r="2311">
          <cell r="C2311" t="str">
            <v>1.495.3</v>
          </cell>
          <cell r="D2311" t="str">
            <v>Услуги Заказчика</v>
          </cell>
          <cell r="E2311" t="str">
            <v>051-1005841</v>
          </cell>
          <cell r="F2311" t="str">
            <v/>
          </cell>
          <cell r="G2311" t="str">
            <v/>
          </cell>
          <cell r="H2311" t="str">
            <v/>
          </cell>
          <cell r="I2311">
            <v>0</v>
          </cell>
          <cell r="J2311">
            <v>0</v>
          </cell>
          <cell r="K2311">
            <v>0.09</v>
          </cell>
          <cell r="L2311">
            <v>0.09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0.01</v>
          </cell>
          <cell r="Z2311">
            <v>7.0000000000000007E-2</v>
          </cell>
          <cell r="AA2311">
            <v>7.0000000000000007E-2</v>
          </cell>
          <cell r="AB2311">
            <v>0</v>
          </cell>
          <cell r="AC2311">
            <v>0</v>
          </cell>
          <cell r="AD2311">
            <v>0.01</v>
          </cell>
          <cell r="AE2311">
            <v>0.01</v>
          </cell>
          <cell r="AF2311">
            <v>0</v>
          </cell>
          <cell r="AG2311">
            <v>0</v>
          </cell>
          <cell r="AH2311">
            <v>0</v>
          </cell>
          <cell r="AI2311">
            <v>14.285714285999999</v>
          </cell>
        </row>
        <row r="2312">
          <cell r="C2312" t="str">
            <v>1.496</v>
          </cell>
          <cell r="D2312" t="str">
            <v>Техническое перевооружение ГРС Вельск-2</v>
          </cell>
          <cell r="E2312" t="str">
            <v>051-1005842</v>
          </cell>
          <cell r="F2312" t="str">
            <v/>
          </cell>
          <cell r="G2312" t="str">
            <v/>
          </cell>
          <cell r="H2312" t="str">
            <v>Транспорт газа</v>
          </cell>
          <cell r="I2312">
            <v>0</v>
          </cell>
          <cell r="J2312">
            <v>0</v>
          </cell>
          <cell r="K2312">
            <v>2.39</v>
          </cell>
          <cell r="L2312">
            <v>2.39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0.21</v>
          </cell>
          <cell r="Z2312">
            <v>1.82</v>
          </cell>
          <cell r="AA2312">
            <v>1.82</v>
          </cell>
          <cell r="AB2312">
            <v>0</v>
          </cell>
          <cell r="AC2312">
            <v>0</v>
          </cell>
          <cell r="AD2312">
            <v>0.21</v>
          </cell>
          <cell r="AE2312">
            <v>0.21</v>
          </cell>
          <cell r="AF2312">
            <v>0</v>
          </cell>
          <cell r="AG2312">
            <v>0</v>
          </cell>
          <cell r="AH2312">
            <v>0</v>
          </cell>
          <cell r="AI2312">
            <v>11.538461538</v>
          </cell>
        </row>
        <row r="2313">
          <cell r="C2313" t="str">
            <v>1.496.1</v>
          </cell>
          <cell r="D2313" t="str">
            <v>Прочие, всего</v>
          </cell>
          <cell r="E2313" t="str">
            <v>051-1005842</v>
          </cell>
          <cell r="F2313" t="str">
            <v/>
          </cell>
          <cell r="G2313" t="str">
            <v/>
          </cell>
          <cell r="H2313" t="str">
            <v/>
          </cell>
          <cell r="I2313">
            <v>0</v>
          </cell>
          <cell r="J2313">
            <v>0</v>
          </cell>
          <cell r="K2313">
            <v>2.39</v>
          </cell>
          <cell r="L2313">
            <v>2.39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0.21</v>
          </cell>
          <cell r="Z2313">
            <v>1.82</v>
          </cell>
          <cell r="AA2313">
            <v>1.82</v>
          </cell>
          <cell r="AB2313">
            <v>0</v>
          </cell>
          <cell r="AC2313">
            <v>0</v>
          </cell>
          <cell r="AD2313">
            <v>0.21</v>
          </cell>
          <cell r="AE2313">
            <v>0.21</v>
          </cell>
          <cell r="AF2313">
            <v>0</v>
          </cell>
          <cell r="AG2313">
            <v>0</v>
          </cell>
          <cell r="AH2313">
            <v>0</v>
          </cell>
          <cell r="AI2313">
            <v>11.538461538</v>
          </cell>
        </row>
        <row r="2314">
          <cell r="C2314" t="str">
            <v>1.496.2</v>
          </cell>
          <cell r="D2314" t="str">
            <v>Проектные работы ПД/ПД, РД</v>
          </cell>
          <cell r="E2314" t="str">
            <v>051-1005842</v>
          </cell>
          <cell r="F2314" t="str">
            <v/>
          </cell>
          <cell r="G2314" t="str">
            <v/>
          </cell>
          <cell r="H2314" t="str">
            <v/>
          </cell>
          <cell r="I2314">
            <v>0</v>
          </cell>
          <cell r="J2314">
            <v>0</v>
          </cell>
          <cell r="K2314">
            <v>2.2999999999999998</v>
          </cell>
          <cell r="L2314">
            <v>2.2999999999999998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0.2</v>
          </cell>
          <cell r="Z2314">
            <v>1.75</v>
          </cell>
          <cell r="AA2314">
            <v>1.75</v>
          </cell>
          <cell r="AB2314">
            <v>0</v>
          </cell>
          <cell r="AC2314">
            <v>0</v>
          </cell>
          <cell r="AD2314">
            <v>0.2</v>
          </cell>
          <cell r="AE2314">
            <v>0.2</v>
          </cell>
          <cell r="AF2314">
            <v>0</v>
          </cell>
          <cell r="AG2314">
            <v>0</v>
          </cell>
          <cell r="AH2314">
            <v>0</v>
          </cell>
          <cell r="AI2314">
            <v>11.428571429</v>
          </cell>
        </row>
        <row r="2315">
          <cell r="C2315" t="str">
            <v>1.496.3</v>
          </cell>
          <cell r="D2315" t="str">
            <v>Услуги Заказчика</v>
          </cell>
          <cell r="E2315" t="str">
            <v>051-1005842</v>
          </cell>
          <cell r="F2315" t="str">
            <v/>
          </cell>
          <cell r="G2315" t="str">
            <v/>
          </cell>
          <cell r="H2315" t="str">
            <v/>
          </cell>
          <cell r="I2315">
            <v>0</v>
          </cell>
          <cell r="J2315">
            <v>0</v>
          </cell>
          <cell r="K2315">
            <v>0.09</v>
          </cell>
          <cell r="L2315">
            <v>0.09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0.01</v>
          </cell>
          <cell r="Z2315">
            <v>7.0000000000000007E-2</v>
          </cell>
          <cell r="AA2315">
            <v>7.0000000000000007E-2</v>
          </cell>
          <cell r="AB2315">
            <v>0</v>
          </cell>
          <cell r="AC2315">
            <v>0</v>
          </cell>
          <cell r="AD2315">
            <v>0.01</v>
          </cell>
          <cell r="AE2315">
            <v>0.01</v>
          </cell>
          <cell r="AF2315">
            <v>0</v>
          </cell>
          <cell r="AG2315">
            <v>0</v>
          </cell>
          <cell r="AH2315">
            <v>0</v>
          </cell>
          <cell r="AI2315">
            <v>14.285714285999999</v>
          </cell>
        </row>
        <row r="2316">
          <cell r="C2316" t="str">
            <v>1.497</v>
          </cell>
          <cell r="D2316" t="str">
            <v>Техническое перевооружение ГРС Переславль</v>
          </cell>
          <cell r="E2316" t="str">
            <v>051-1005843</v>
          </cell>
          <cell r="F2316" t="str">
            <v/>
          </cell>
          <cell r="G2316" t="str">
            <v/>
          </cell>
          <cell r="H2316" t="str">
            <v>Транспорт газа</v>
          </cell>
          <cell r="I2316">
            <v>0</v>
          </cell>
          <cell r="J2316">
            <v>0</v>
          </cell>
          <cell r="K2316">
            <v>2.39</v>
          </cell>
          <cell r="L2316">
            <v>2.39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0.21</v>
          </cell>
          <cell r="Z2316">
            <v>1.82</v>
          </cell>
          <cell r="AA2316">
            <v>1.82</v>
          </cell>
          <cell r="AB2316">
            <v>0</v>
          </cell>
          <cell r="AC2316">
            <v>0</v>
          </cell>
          <cell r="AD2316">
            <v>0.21</v>
          </cell>
          <cell r="AE2316">
            <v>0.21</v>
          </cell>
          <cell r="AF2316">
            <v>0</v>
          </cell>
          <cell r="AG2316">
            <v>0</v>
          </cell>
          <cell r="AH2316">
            <v>0</v>
          </cell>
          <cell r="AI2316">
            <v>11.538461538</v>
          </cell>
        </row>
        <row r="2317">
          <cell r="C2317" t="str">
            <v>1.497.1</v>
          </cell>
          <cell r="D2317" t="str">
            <v>Прочие, всего</v>
          </cell>
          <cell r="E2317" t="str">
            <v>051-1005843</v>
          </cell>
          <cell r="F2317" t="str">
            <v/>
          </cell>
          <cell r="G2317" t="str">
            <v/>
          </cell>
          <cell r="H2317" t="str">
            <v/>
          </cell>
          <cell r="I2317">
            <v>0</v>
          </cell>
          <cell r="J2317">
            <v>0</v>
          </cell>
          <cell r="K2317">
            <v>2.39</v>
          </cell>
          <cell r="L2317">
            <v>2.39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0.21</v>
          </cell>
          <cell r="Z2317">
            <v>1.82</v>
          </cell>
          <cell r="AA2317">
            <v>1.82</v>
          </cell>
          <cell r="AB2317">
            <v>0</v>
          </cell>
          <cell r="AC2317">
            <v>0</v>
          </cell>
          <cell r="AD2317">
            <v>0.21</v>
          </cell>
          <cell r="AE2317">
            <v>0.21</v>
          </cell>
          <cell r="AF2317">
            <v>0</v>
          </cell>
          <cell r="AG2317">
            <v>0</v>
          </cell>
          <cell r="AH2317">
            <v>0</v>
          </cell>
          <cell r="AI2317">
            <v>11.538461538</v>
          </cell>
        </row>
        <row r="2318">
          <cell r="C2318" t="str">
            <v>1.497.2</v>
          </cell>
          <cell r="D2318" t="str">
            <v>Проектные работы ПД/ПД, РД</v>
          </cell>
          <cell r="E2318" t="str">
            <v>051-1005843</v>
          </cell>
          <cell r="F2318" t="str">
            <v/>
          </cell>
          <cell r="G2318" t="str">
            <v/>
          </cell>
          <cell r="H2318" t="str">
            <v/>
          </cell>
          <cell r="I2318">
            <v>0</v>
          </cell>
          <cell r="J2318">
            <v>0</v>
          </cell>
          <cell r="K2318">
            <v>2.2999999999999998</v>
          </cell>
          <cell r="L2318">
            <v>2.2999999999999998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0.2</v>
          </cell>
          <cell r="Z2318">
            <v>1.75</v>
          </cell>
          <cell r="AA2318">
            <v>1.75</v>
          </cell>
          <cell r="AB2318">
            <v>0</v>
          </cell>
          <cell r="AC2318">
            <v>0</v>
          </cell>
          <cell r="AD2318">
            <v>0.2</v>
          </cell>
          <cell r="AE2318">
            <v>0.2</v>
          </cell>
          <cell r="AF2318">
            <v>0</v>
          </cell>
          <cell r="AG2318">
            <v>0</v>
          </cell>
          <cell r="AH2318">
            <v>0</v>
          </cell>
          <cell r="AI2318">
            <v>11.428571429</v>
          </cell>
        </row>
        <row r="2319">
          <cell r="C2319" t="str">
            <v>1.497.3</v>
          </cell>
          <cell r="D2319" t="str">
            <v>Услуги Заказчика</v>
          </cell>
          <cell r="E2319" t="str">
            <v>051-1005843</v>
          </cell>
          <cell r="F2319" t="str">
            <v/>
          </cell>
          <cell r="G2319" t="str">
            <v/>
          </cell>
          <cell r="H2319" t="str">
            <v/>
          </cell>
          <cell r="I2319">
            <v>0</v>
          </cell>
          <cell r="J2319">
            <v>0</v>
          </cell>
          <cell r="K2319">
            <v>0.09</v>
          </cell>
          <cell r="L2319">
            <v>0.09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0.01</v>
          </cell>
          <cell r="Z2319">
            <v>7.0000000000000007E-2</v>
          </cell>
          <cell r="AA2319">
            <v>7.0000000000000007E-2</v>
          </cell>
          <cell r="AB2319">
            <v>0</v>
          </cell>
          <cell r="AC2319">
            <v>0</v>
          </cell>
          <cell r="AD2319">
            <v>0.01</v>
          </cell>
          <cell r="AE2319">
            <v>0.01</v>
          </cell>
          <cell r="AF2319">
            <v>0</v>
          </cell>
          <cell r="AG2319">
            <v>0</v>
          </cell>
          <cell r="AH2319">
            <v>0</v>
          </cell>
          <cell r="AI2319">
            <v>14.285714285999999</v>
          </cell>
        </row>
        <row r="2320">
          <cell r="C2320" t="str">
            <v>1.498</v>
          </cell>
          <cell r="D2320" t="str">
            <v>Техническое перевооружение ГРС Котлас</v>
          </cell>
          <cell r="E2320" t="str">
            <v>051-1005844</v>
          </cell>
          <cell r="F2320" t="str">
            <v/>
          </cell>
          <cell r="G2320" t="str">
            <v/>
          </cell>
          <cell r="H2320" t="str">
            <v>Транспорт газа</v>
          </cell>
          <cell r="I2320">
            <v>0</v>
          </cell>
          <cell r="J2320">
            <v>0</v>
          </cell>
          <cell r="K2320">
            <v>2.39</v>
          </cell>
          <cell r="L2320">
            <v>2.39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0.21</v>
          </cell>
          <cell r="Z2320">
            <v>1.79</v>
          </cell>
          <cell r="AA2320">
            <v>1.79</v>
          </cell>
          <cell r="AB2320">
            <v>0</v>
          </cell>
          <cell r="AC2320">
            <v>0</v>
          </cell>
          <cell r="AD2320">
            <v>0.21</v>
          </cell>
          <cell r="AE2320">
            <v>0.21</v>
          </cell>
          <cell r="AF2320">
            <v>0</v>
          </cell>
          <cell r="AG2320">
            <v>0</v>
          </cell>
          <cell r="AH2320">
            <v>0</v>
          </cell>
          <cell r="AI2320">
            <v>11.731843574999999</v>
          </cell>
        </row>
        <row r="2321">
          <cell r="C2321" t="str">
            <v>1.498.1</v>
          </cell>
          <cell r="D2321" t="str">
            <v>Прочие, всего</v>
          </cell>
          <cell r="E2321" t="str">
            <v>051-1005844</v>
          </cell>
          <cell r="F2321" t="str">
            <v/>
          </cell>
          <cell r="G2321" t="str">
            <v/>
          </cell>
          <cell r="H2321" t="str">
            <v/>
          </cell>
          <cell r="I2321">
            <v>0</v>
          </cell>
          <cell r="J2321">
            <v>0</v>
          </cell>
          <cell r="K2321">
            <v>2.39</v>
          </cell>
          <cell r="L2321">
            <v>2.39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0.21</v>
          </cell>
          <cell r="Z2321">
            <v>1.79</v>
          </cell>
          <cell r="AA2321">
            <v>1.79</v>
          </cell>
          <cell r="AB2321">
            <v>0</v>
          </cell>
          <cell r="AC2321">
            <v>0</v>
          </cell>
          <cell r="AD2321">
            <v>0.21</v>
          </cell>
          <cell r="AE2321">
            <v>0.21</v>
          </cell>
          <cell r="AF2321">
            <v>0</v>
          </cell>
          <cell r="AG2321">
            <v>0</v>
          </cell>
          <cell r="AH2321">
            <v>0</v>
          </cell>
          <cell r="AI2321">
            <v>11.731843574999999</v>
          </cell>
        </row>
        <row r="2322">
          <cell r="C2322" t="str">
            <v>1.498.2</v>
          </cell>
          <cell r="D2322" t="str">
            <v>Проектные работы ПД/ПД, РД</v>
          </cell>
          <cell r="E2322" t="str">
            <v>051-1005844</v>
          </cell>
          <cell r="F2322" t="str">
            <v/>
          </cell>
          <cell r="G2322" t="str">
            <v/>
          </cell>
          <cell r="H2322" t="str">
            <v/>
          </cell>
          <cell r="I2322">
            <v>0</v>
          </cell>
          <cell r="J2322">
            <v>0</v>
          </cell>
          <cell r="K2322">
            <v>2.2999999999999998</v>
          </cell>
          <cell r="L2322">
            <v>2.2999999999999998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0.2</v>
          </cell>
          <cell r="Z2322">
            <v>1.72</v>
          </cell>
          <cell r="AA2322">
            <v>1.72</v>
          </cell>
          <cell r="AB2322">
            <v>0</v>
          </cell>
          <cell r="AC2322">
            <v>0</v>
          </cell>
          <cell r="AD2322">
            <v>0.2</v>
          </cell>
          <cell r="AE2322">
            <v>0.2</v>
          </cell>
          <cell r="AF2322">
            <v>0</v>
          </cell>
          <cell r="AG2322">
            <v>0</v>
          </cell>
          <cell r="AH2322">
            <v>0</v>
          </cell>
          <cell r="AI2322">
            <v>11.627906977</v>
          </cell>
        </row>
        <row r="2323">
          <cell r="C2323" t="str">
            <v>1.498.3</v>
          </cell>
          <cell r="D2323" t="str">
            <v>Услуги Заказчика</v>
          </cell>
          <cell r="E2323" t="str">
            <v>051-1005844</v>
          </cell>
          <cell r="F2323" t="str">
            <v/>
          </cell>
          <cell r="G2323" t="str">
            <v/>
          </cell>
          <cell r="H2323" t="str">
            <v/>
          </cell>
          <cell r="I2323">
            <v>0</v>
          </cell>
          <cell r="J2323">
            <v>0</v>
          </cell>
          <cell r="K2323">
            <v>0.09</v>
          </cell>
          <cell r="L2323">
            <v>0.09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0.01</v>
          </cell>
          <cell r="Z2323">
            <v>7.0000000000000007E-2</v>
          </cell>
          <cell r="AA2323">
            <v>7.0000000000000007E-2</v>
          </cell>
          <cell r="AB2323">
            <v>0</v>
          </cell>
          <cell r="AC2323">
            <v>0</v>
          </cell>
          <cell r="AD2323">
            <v>0.01</v>
          </cell>
          <cell r="AE2323">
            <v>0.01</v>
          </cell>
          <cell r="AF2323">
            <v>0</v>
          </cell>
          <cell r="AG2323">
            <v>0</v>
          </cell>
          <cell r="AH2323">
            <v>0</v>
          </cell>
          <cell r="AI2323">
            <v>14.285714285999999</v>
          </cell>
        </row>
        <row r="2324">
          <cell r="C2324" t="str">
            <v>1.499</v>
          </cell>
          <cell r="D2324" t="str">
            <v>Техническое перевооружение ГРС Гаврилов-Ям</v>
          </cell>
          <cell r="E2324" t="str">
            <v>051-1005845</v>
          </cell>
          <cell r="F2324" t="str">
            <v/>
          </cell>
          <cell r="G2324" t="str">
            <v/>
          </cell>
          <cell r="H2324" t="str">
            <v>Транспорт газа</v>
          </cell>
          <cell r="I2324">
            <v>0</v>
          </cell>
          <cell r="J2324">
            <v>0</v>
          </cell>
          <cell r="K2324">
            <v>2.39</v>
          </cell>
          <cell r="L2324">
            <v>2.39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0.21</v>
          </cell>
          <cell r="Z2324">
            <v>2.1800000000000002</v>
          </cell>
          <cell r="AA2324">
            <v>2.1800000000000002</v>
          </cell>
          <cell r="AB2324">
            <v>0</v>
          </cell>
          <cell r="AC2324">
            <v>0</v>
          </cell>
          <cell r="AD2324">
            <v>0.21</v>
          </cell>
          <cell r="AE2324">
            <v>0.21</v>
          </cell>
          <cell r="AF2324">
            <v>0</v>
          </cell>
          <cell r="AG2324">
            <v>0</v>
          </cell>
          <cell r="AH2324">
            <v>0</v>
          </cell>
          <cell r="AI2324">
            <v>9.6330275230000009</v>
          </cell>
        </row>
        <row r="2325">
          <cell r="C2325" t="str">
            <v>1.499.1</v>
          </cell>
          <cell r="D2325" t="str">
            <v>Прочие, всего</v>
          </cell>
          <cell r="E2325" t="str">
            <v>051-1005845</v>
          </cell>
          <cell r="F2325" t="str">
            <v/>
          </cell>
          <cell r="G2325" t="str">
            <v/>
          </cell>
          <cell r="H2325" t="str">
            <v/>
          </cell>
          <cell r="I2325">
            <v>0</v>
          </cell>
          <cell r="J2325">
            <v>0</v>
          </cell>
          <cell r="K2325">
            <v>2.39</v>
          </cell>
          <cell r="L2325">
            <v>2.39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0.21</v>
          </cell>
          <cell r="Z2325">
            <v>2.1800000000000002</v>
          </cell>
          <cell r="AA2325">
            <v>2.1800000000000002</v>
          </cell>
          <cell r="AB2325">
            <v>0</v>
          </cell>
          <cell r="AC2325">
            <v>0</v>
          </cell>
          <cell r="AD2325">
            <v>0.21</v>
          </cell>
          <cell r="AE2325">
            <v>0.21</v>
          </cell>
          <cell r="AF2325">
            <v>0</v>
          </cell>
          <cell r="AG2325">
            <v>0</v>
          </cell>
          <cell r="AH2325">
            <v>0</v>
          </cell>
          <cell r="AI2325">
            <v>9.6330275230000009</v>
          </cell>
        </row>
        <row r="2326">
          <cell r="C2326" t="str">
            <v>1.499.2</v>
          </cell>
          <cell r="D2326" t="str">
            <v>Проектные работы ПД/ПД, РД</v>
          </cell>
          <cell r="E2326" t="str">
            <v>051-1005845</v>
          </cell>
          <cell r="F2326" t="str">
            <v/>
          </cell>
          <cell r="G2326" t="str">
            <v/>
          </cell>
          <cell r="H2326" t="str">
            <v/>
          </cell>
          <cell r="I2326">
            <v>0</v>
          </cell>
          <cell r="J2326">
            <v>0</v>
          </cell>
          <cell r="K2326">
            <v>2.2999999999999998</v>
          </cell>
          <cell r="L2326">
            <v>2.2999999999999998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0.2</v>
          </cell>
          <cell r="Z2326">
            <v>2.1</v>
          </cell>
          <cell r="AA2326">
            <v>2.1</v>
          </cell>
          <cell r="AB2326">
            <v>0</v>
          </cell>
          <cell r="AC2326">
            <v>0</v>
          </cell>
          <cell r="AD2326">
            <v>0.2</v>
          </cell>
          <cell r="AE2326">
            <v>0.2</v>
          </cell>
          <cell r="AF2326">
            <v>0</v>
          </cell>
          <cell r="AG2326">
            <v>0</v>
          </cell>
          <cell r="AH2326">
            <v>0</v>
          </cell>
          <cell r="AI2326">
            <v>9.5238095240000007</v>
          </cell>
        </row>
        <row r="2327">
          <cell r="C2327" t="str">
            <v>1.499.3</v>
          </cell>
          <cell r="D2327" t="str">
            <v>Услуги Заказчика</v>
          </cell>
          <cell r="E2327" t="str">
            <v>051-1005845</v>
          </cell>
          <cell r="F2327" t="str">
            <v/>
          </cell>
          <cell r="G2327" t="str">
            <v/>
          </cell>
          <cell r="H2327" t="str">
            <v/>
          </cell>
          <cell r="I2327">
            <v>0</v>
          </cell>
          <cell r="J2327">
            <v>0</v>
          </cell>
          <cell r="K2327">
            <v>0.09</v>
          </cell>
          <cell r="L2327">
            <v>0.09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0.01</v>
          </cell>
          <cell r="Z2327">
            <v>0.08</v>
          </cell>
          <cell r="AA2327">
            <v>0.08</v>
          </cell>
          <cell r="AB2327">
            <v>0</v>
          </cell>
          <cell r="AC2327">
            <v>0</v>
          </cell>
          <cell r="AD2327">
            <v>0.01</v>
          </cell>
          <cell r="AE2327">
            <v>0.01</v>
          </cell>
          <cell r="AF2327">
            <v>0</v>
          </cell>
          <cell r="AG2327">
            <v>0</v>
          </cell>
          <cell r="AH2327">
            <v>0</v>
          </cell>
          <cell r="AI2327">
            <v>12.5</v>
          </cell>
        </row>
        <row r="2328">
          <cell r="C2328" t="str">
            <v>1.500</v>
          </cell>
          <cell r="D2328" t="str">
            <v>Техническое перевооружение ГРС Соликамск</v>
          </cell>
          <cell r="E2328" t="str">
            <v>051-1005847</v>
          </cell>
          <cell r="F2328" t="str">
            <v/>
          </cell>
          <cell r="G2328" t="str">
            <v/>
          </cell>
          <cell r="H2328" t="str">
            <v>Транспорт газа</v>
          </cell>
          <cell r="I2328">
            <v>0</v>
          </cell>
          <cell r="J2328">
            <v>0</v>
          </cell>
          <cell r="K2328">
            <v>2.39</v>
          </cell>
          <cell r="L2328">
            <v>2.39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0.21</v>
          </cell>
          <cell r="Z2328">
            <v>2.6</v>
          </cell>
          <cell r="AA2328">
            <v>2.6</v>
          </cell>
          <cell r="AB2328">
            <v>0</v>
          </cell>
          <cell r="AC2328">
            <v>0</v>
          </cell>
          <cell r="AD2328">
            <v>0.21</v>
          </cell>
          <cell r="AE2328">
            <v>0.21</v>
          </cell>
          <cell r="AF2328">
            <v>0</v>
          </cell>
          <cell r="AG2328">
            <v>0</v>
          </cell>
          <cell r="AH2328">
            <v>0</v>
          </cell>
          <cell r="AI2328">
            <v>8.076923077</v>
          </cell>
        </row>
        <row r="2329">
          <cell r="C2329" t="str">
            <v>1.500.1</v>
          </cell>
          <cell r="D2329" t="str">
            <v>Прочие, всего</v>
          </cell>
          <cell r="E2329" t="str">
            <v>051-1005847</v>
          </cell>
          <cell r="F2329" t="str">
            <v/>
          </cell>
          <cell r="G2329" t="str">
            <v/>
          </cell>
          <cell r="H2329" t="str">
            <v/>
          </cell>
          <cell r="I2329">
            <v>0</v>
          </cell>
          <cell r="J2329">
            <v>0</v>
          </cell>
          <cell r="K2329">
            <v>2.39</v>
          </cell>
          <cell r="L2329">
            <v>2.39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0.21</v>
          </cell>
          <cell r="Z2329">
            <v>2.6</v>
          </cell>
          <cell r="AA2329">
            <v>2.6</v>
          </cell>
          <cell r="AB2329">
            <v>0</v>
          </cell>
          <cell r="AC2329">
            <v>0</v>
          </cell>
          <cell r="AD2329">
            <v>0.21</v>
          </cell>
          <cell r="AE2329">
            <v>0.21</v>
          </cell>
          <cell r="AF2329">
            <v>0</v>
          </cell>
          <cell r="AG2329">
            <v>0</v>
          </cell>
          <cell r="AH2329">
            <v>0</v>
          </cell>
          <cell r="AI2329">
            <v>8.076923077</v>
          </cell>
        </row>
        <row r="2330">
          <cell r="C2330" t="str">
            <v>1.500.2</v>
          </cell>
          <cell r="D2330" t="str">
            <v>Проектные работы ПД/ПД, РД</v>
          </cell>
          <cell r="E2330" t="str">
            <v>051-1005847</v>
          </cell>
          <cell r="F2330" t="str">
            <v/>
          </cell>
          <cell r="G2330" t="str">
            <v/>
          </cell>
          <cell r="H2330" t="str">
            <v/>
          </cell>
          <cell r="I2330">
            <v>0</v>
          </cell>
          <cell r="J2330">
            <v>0</v>
          </cell>
          <cell r="K2330">
            <v>2.2999999999999998</v>
          </cell>
          <cell r="L2330">
            <v>2.2999999999999998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0.2</v>
          </cell>
          <cell r="Z2330">
            <v>2.5</v>
          </cell>
          <cell r="AA2330">
            <v>2.5</v>
          </cell>
          <cell r="AB2330">
            <v>0</v>
          </cell>
          <cell r="AC2330">
            <v>0</v>
          </cell>
          <cell r="AD2330">
            <v>0.2</v>
          </cell>
          <cell r="AE2330">
            <v>0.2</v>
          </cell>
          <cell r="AF2330">
            <v>0</v>
          </cell>
          <cell r="AG2330">
            <v>0</v>
          </cell>
          <cell r="AH2330">
            <v>0</v>
          </cell>
          <cell r="AI2330">
            <v>8</v>
          </cell>
        </row>
        <row r="2331">
          <cell r="C2331" t="str">
            <v>1.500.3</v>
          </cell>
          <cell r="D2331" t="str">
            <v>Услуги Заказчика</v>
          </cell>
          <cell r="E2331" t="str">
            <v>051-1005847</v>
          </cell>
          <cell r="F2331" t="str">
            <v/>
          </cell>
          <cell r="G2331" t="str">
            <v/>
          </cell>
          <cell r="H2331" t="str">
            <v/>
          </cell>
          <cell r="I2331">
            <v>0</v>
          </cell>
          <cell r="J2331">
            <v>0</v>
          </cell>
          <cell r="K2331">
            <v>0.09</v>
          </cell>
          <cell r="L2331">
            <v>0.09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0.01</v>
          </cell>
          <cell r="Z2331">
            <v>0.1</v>
          </cell>
          <cell r="AA2331">
            <v>0.1</v>
          </cell>
          <cell r="AB2331">
            <v>0</v>
          </cell>
          <cell r="AC2331">
            <v>0</v>
          </cell>
          <cell r="AD2331">
            <v>0.01</v>
          </cell>
          <cell r="AE2331">
            <v>0.01</v>
          </cell>
          <cell r="AF2331">
            <v>0</v>
          </cell>
          <cell r="AG2331">
            <v>0</v>
          </cell>
          <cell r="AH2331">
            <v>0</v>
          </cell>
          <cell r="AI2331">
            <v>10</v>
          </cell>
        </row>
        <row r="2332">
          <cell r="C2332" t="str">
            <v>1.501</v>
          </cell>
          <cell r="D2332" t="str">
            <v>Техническое перевооружение ГРС Яйва</v>
          </cell>
          <cell r="E2332" t="str">
            <v>051-1005848</v>
          </cell>
          <cell r="F2332" t="str">
            <v/>
          </cell>
          <cell r="G2332" t="str">
            <v/>
          </cell>
          <cell r="H2332" t="str">
            <v>Транспорт газа</v>
          </cell>
          <cell r="I2332">
            <v>0</v>
          </cell>
          <cell r="J2332">
            <v>0</v>
          </cell>
          <cell r="K2332">
            <v>2.39</v>
          </cell>
          <cell r="L2332">
            <v>2.39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0.21</v>
          </cell>
          <cell r="Z2332">
            <v>2.6</v>
          </cell>
          <cell r="AA2332">
            <v>2.6</v>
          </cell>
          <cell r="AB2332">
            <v>0</v>
          </cell>
          <cell r="AC2332">
            <v>0</v>
          </cell>
          <cell r="AD2332">
            <v>0.21</v>
          </cell>
          <cell r="AE2332">
            <v>0.21</v>
          </cell>
          <cell r="AF2332">
            <v>0</v>
          </cell>
          <cell r="AG2332">
            <v>0</v>
          </cell>
          <cell r="AH2332">
            <v>0</v>
          </cell>
          <cell r="AI2332">
            <v>8.076923077</v>
          </cell>
        </row>
        <row r="2333">
          <cell r="C2333" t="str">
            <v>1.501.1</v>
          </cell>
          <cell r="D2333" t="str">
            <v>Прочие, всего</v>
          </cell>
          <cell r="E2333" t="str">
            <v>051-1005848</v>
          </cell>
          <cell r="F2333" t="str">
            <v/>
          </cell>
          <cell r="G2333" t="str">
            <v/>
          </cell>
          <cell r="H2333" t="str">
            <v/>
          </cell>
          <cell r="I2333">
            <v>0</v>
          </cell>
          <cell r="J2333">
            <v>0</v>
          </cell>
          <cell r="K2333">
            <v>2.39</v>
          </cell>
          <cell r="L2333">
            <v>2.39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0.21</v>
          </cell>
          <cell r="Z2333">
            <v>2.6</v>
          </cell>
          <cell r="AA2333">
            <v>2.6</v>
          </cell>
          <cell r="AB2333">
            <v>0</v>
          </cell>
          <cell r="AC2333">
            <v>0</v>
          </cell>
          <cell r="AD2333">
            <v>0.21</v>
          </cell>
          <cell r="AE2333">
            <v>0.21</v>
          </cell>
          <cell r="AF2333">
            <v>0</v>
          </cell>
          <cell r="AG2333">
            <v>0</v>
          </cell>
          <cell r="AH2333">
            <v>0</v>
          </cell>
          <cell r="AI2333">
            <v>8.076923077</v>
          </cell>
        </row>
        <row r="2334">
          <cell r="C2334" t="str">
            <v>1.501.2</v>
          </cell>
          <cell r="D2334" t="str">
            <v>Проектные работы ПД/ПД, РД</v>
          </cell>
          <cell r="E2334" t="str">
            <v>051-1005848</v>
          </cell>
          <cell r="F2334" t="str">
            <v/>
          </cell>
          <cell r="G2334" t="str">
            <v/>
          </cell>
          <cell r="H2334" t="str">
            <v/>
          </cell>
          <cell r="I2334">
            <v>0</v>
          </cell>
          <cell r="J2334">
            <v>0</v>
          </cell>
          <cell r="K2334">
            <v>2.2999999999999998</v>
          </cell>
          <cell r="L2334">
            <v>2.2999999999999998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0.2</v>
          </cell>
          <cell r="Z2334">
            <v>2.5</v>
          </cell>
          <cell r="AA2334">
            <v>2.5</v>
          </cell>
          <cell r="AB2334">
            <v>0</v>
          </cell>
          <cell r="AC2334">
            <v>0</v>
          </cell>
          <cell r="AD2334">
            <v>0.2</v>
          </cell>
          <cell r="AE2334">
            <v>0.2</v>
          </cell>
          <cell r="AF2334">
            <v>0</v>
          </cell>
          <cell r="AG2334">
            <v>0</v>
          </cell>
          <cell r="AH2334">
            <v>0</v>
          </cell>
          <cell r="AI2334">
            <v>8</v>
          </cell>
        </row>
        <row r="2335">
          <cell r="C2335" t="str">
            <v>1.501.3</v>
          </cell>
          <cell r="D2335" t="str">
            <v>Услуги Заказчика</v>
          </cell>
          <cell r="E2335" t="str">
            <v>051-1005848</v>
          </cell>
          <cell r="F2335" t="str">
            <v/>
          </cell>
          <cell r="G2335" t="str">
            <v/>
          </cell>
          <cell r="H2335" t="str">
            <v/>
          </cell>
          <cell r="I2335">
            <v>0</v>
          </cell>
          <cell r="J2335">
            <v>0</v>
          </cell>
          <cell r="K2335">
            <v>0.09</v>
          </cell>
          <cell r="L2335">
            <v>0.09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0.01</v>
          </cell>
          <cell r="Z2335">
            <v>0.1</v>
          </cell>
          <cell r="AA2335">
            <v>0.1</v>
          </cell>
          <cell r="AB2335">
            <v>0</v>
          </cell>
          <cell r="AC2335">
            <v>0</v>
          </cell>
          <cell r="AD2335">
            <v>0.01</v>
          </cell>
          <cell r="AE2335">
            <v>0.01</v>
          </cell>
          <cell r="AF2335">
            <v>0</v>
          </cell>
          <cell r="AG2335">
            <v>0</v>
          </cell>
          <cell r="AH2335">
            <v>0</v>
          </cell>
          <cell r="AI2335">
            <v>10</v>
          </cell>
        </row>
        <row r="2336">
          <cell r="C2336" t="str">
            <v>1.502</v>
          </cell>
          <cell r="D2336" t="str">
            <v>Приспособление для современного использования объекта культурного наследия, расположенного по адресу: г. Санкт-Петербург, ул. Галерная, д. 5, литера А</v>
          </cell>
          <cell r="E2336" t="str">
            <v>051-1005850</v>
          </cell>
          <cell r="F2336" t="str">
            <v/>
          </cell>
          <cell r="G2336" t="str">
            <v/>
          </cell>
          <cell r="H2336" t="str">
            <v>Прочие</v>
          </cell>
          <cell r="I2336">
            <v>0</v>
          </cell>
          <cell r="J2336">
            <v>0</v>
          </cell>
          <cell r="K2336">
            <v>25.95</v>
          </cell>
          <cell r="L2336">
            <v>25.95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25.95</v>
          </cell>
          <cell r="AA2336">
            <v>25.95</v>
          </cell>
          <cell r="AB2336">
            <v>0</v>
          </cell>
          <cell r="AC2336">
            <v>0</v>
          </cell>
          <cell r="AD2336">
            <v>29.5</v>
          </cell>
          <cell r="AE2336">
            <v>0</v>
          </cell>
          <cell r="AF2336">
            <v>0</v>
          </cell>
          <cell r="AG2336">
            <v>29.5</v>
          </cell>
          <cell r="AH2336">
            <v>0</v>
          </cell>
          <cell r="AI2336">
            <v>113.680154143</v>
          </cell>
        </row>
        <row r="2337">
          <cell r="C2337" t="str">
            <v>1.502.1</v>
          </cell>
          <cell r="D2337" t="str">
            <v>Прочие, всего</v>
          </cell>
          <cell r="E2337" t="str">
            <v>051-1005850</v>
          </cell>
          <cell r="F2337" t="str">
            <v/>
          </cell>
          <cell r="G2337" t="str">
            <v/>
          </cell>
          <cell r="H2337" t="str">
            <v/>
          </cell>
          <cell r="I2337">
            <v>0</v>
          </cell>
          <cell r="J2337">
            <v>0</v>
          </cell>
          <cell r="K2337">
            <v>25.95</v>
          </cell>
          <cell r="L2337">
            <v>25.95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25.95</v>
          </cell>
          <cell r="AA2337">
            <v>25.95</v>
          </cell>
          <cell r="AB2337">
            <v>0</v>
          </cell>
          <cell r="AC2337">
            <v>0</v>
          </cell>
          <cell r="AD2337">
            <v>29.5</v>
          </cell>
          <cell r="AE2337">
            <v>0</v>
          </cell>
          <cell r="AF2337">
            <v>0</v>
          </cell>
          <cell r="AG2337">
            <v>29.5</v>
          </cell>
          <cell r="AH2337">
            <v>0</v>
          </cell>
          <cell r="AI2337">
            <v>113.680154143</v>
          </cell>
        </row>
        <row r="2338">
          <cell r="C2338" t="str">
            <v>1.502.2</v>
          </cell>
          <cell r="D2338" t="str">
            <v>Проектные работы ПД/ПД, РД</v>
          </cell>
          <cell r="E2338" t="str">
            <v>051-1005850</v>
          </cell>
          <cell r="F2338" t="str">
            <v/>
          </cell>
          <cell r="G2338" t="str">
            <v/>
          </cell>
          <cell r="H2338" t="str">
            <v/>
          </cell>
          <cell r="I2338">
            <v>0</v>
          </cell>
          <cell r="J2338">
            <v>0</v>
          </cell>
          <cell r="K2338">
            <v>25</v>
          </cell>
          <cell r="L2338">
            <v>25</v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25</v>
          </cell>
          <cell r="AA2338">
            <v>25</v>
          </cell>
          <cell r="AB2338">
            <v>0</v>
          </cell>
          <cell r="AC2338">
            <v>0</v>
          </cell>
          <cell r="AD2338">
            <v>29.5</v>
          </cell>
          <cell r="AE2338">
            <v>0</v>
          </cell>
          <cell r="AF2338">
            <v>0</v>
          </cell>
          <cell r="AG2338">
            <v>29.5</v>
          </cell>
          <cell r="AH2338">
            <v>0</v>
          </cell>
          <cell r="AI2338">
            <v>118</v>
          </cell>
        </row>
        <row r="2339">
          <cell r="C2339" t="str">
            <v>1.502.3</v>
          </cell>
          <cell r="D2339" t="str">
            <v>Услуги Заказчика</v>
          </cell>
          <cell r="E2339" t="str">
            <v>051-1005850</v>
          </cell>
          <cell r="F2339" t="str">
            <v/>
          </cell>
          <cell r="G2339" t="str">
            <v/>
          </cell>
          <cell r="H2339" t="str">
            <v/>
          </cell>
          <cell r="I2339">
            <v>0</v>
          </cell>
          <cell r="J2339">
            <v>0</v>
          </cell>
          <cell r="K2339">
            <v>0.95</v>
          </cell>
          <cell r="L2339">
            <v>0.95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0.95</v>
          </cell>
          <cell r="AA2339">
            <v>0.95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  <cell r="AF2339">
            <v>0</v>
          </cell>
          <cell r="AG2339">
            <v>0</v>
          </cell>
          <cell r="AH2339">
            <v>0</v>
          </cell>
          <cell r="AI2339">
            <v>0</v>
          </cell>
        </row>
        <row r="2340">
          <cell r="C2340" t="str">
            <v>1.503</v>
          </cell>
          <cell r="D2340" t="str">
            <v>Газопровод-отвод и УРГ к ПГУ-ТЭС "Ударная"</v>
          </cell>
          <cell r="E2340" t="str">
            <v>051-1005851</v>
          </cell>
          <cell r="F2340" t="str">
            <v/>
          </cell>
          <cell r="G2340" t="str">
            <v/>
          </cell>
          <cell r="H2340" t="str">
            <v>Транспорт газа</v>
          </cell>
          <cell r="I2340">
            <v>0</v>
          </cell>
          <cell r="J2340">
            <v>0</v>
          </cell>
          <cell r="K2340">
            <v>88.15</v>
          </cell>
          <cell r="L2340">
            <v>88.15</v>
          </cell>
          <cell r="M2340">
            <v>14.34380142</v>
          </cell>
          <cell r="N2340">
            <v>16.272037912999998</v>
          </cell>
          <cell r="O2340">
            <v>16.272037912999998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10.51242499</v>
          </cell>
          <cell r="Z2340">
            <v>70.760000000000005</v>
          </cell>
          <cell r="AA2340">
            <v>70.760000000000005</v>
          </cell>
          <cell r="AB2340">
            <v>0</v>
          </cell>
          <cell r="AC2340">
            <v>0</v>
          </cell>
          <cell r="AD2340">
            <v>56.625437669999997</v>
          </cell>
          <cell r="AE2340">
            <v>10.51242499</v>
          </cell>
          <cell r="AF2340">
            <v>4.89301268</v>
          </cell>
          <cell r="AG2340">
            <v>41.22</v>
          </cell>
          <cell r="AH2340">
            <v>0</v>
          </cell>
          <cell r="AI2340">
            <v>80.024643400000002</v>
          </cell>
        </row>
        <row r="2341">
          <cell r="C2341" t="str">
            <v>1.503.1</v>
          </cell>
          <cell r="D2341" t="str">
            <v>Прочие, всего</v>
          </cell>
          <cell r="E2341" t="str">
            <v>051-1005851</v>
          </cell>
          <cell r="F2341" t="str">
            <v/>
          </cell>
          <cell r="G2341" t="str">
            <v/>
          </cell>
          <cell r="H2341" t="str">
            <v/>
          </cell>
          <cell r="I2341">
            <v>0</v>
          </cell>
          <cell r="J2341">
            <v>0</v>
          </cell>
          <cell r="K2341">
            <v>88.15</v>
          </cell>
          <cell r="L2341">
            <v>88.15</v>
          </cell>
          <cell r="M2341">
            <v>14.34380142</v>
          </cell>
          <cell r="N2341">
            <v>16.272037912999998</v>
          </cell>
          <cell r="O2341">
            <v>16.272037912999998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10.51242499</v>
          </cell>
          <cell r="Z2341">
            <v>70.760000000000005</v>
          </cell>
          <cell r="AA2341">
            <v>70.760000000000005</v>
          </cell>
          <cell r="AB2341">
            <v>0</v>
          </cell>
          <cell r="AC2341">
            <v>0</v>
          </cell>
          <cell r="AD2341">
            <v>56.625437669999997</v>
          </cell>
          <cell r="AE2341">
            <v>10.51242499</v>
          </cell>
          <cell r="AF2341">
            <v>4.89301268</v>
          </cell>
          <cell r="AG2341">
            <v>41.22</v>
          </cell>
          <cell r="AH2341">
            <v>0</v>
          </cell>
          <cell r="AI2341">
            <v>80.024643400000002</v>
          </cell>
        </row>
        <row r="2342">
          <cell r="C2342" t="str">
            <v>1.503.2</v>
          </cell>
          <cell r="D2342" t="str">
            <v>Проектные работы ПД/ПД, РД</v>
          </cell>
          <cell r="E2342" t="str">
            <v>051-1005851</v>
          </cell>
          <cell r="F2342" t="str">
            <v/>
          </cell>
          <cell r="G2342" t="str">
            <v/>
          </cell>
          <cell r="H2342" t="str">
            <v/>
          </cell>
          <cell r="I2342">
            <v>0</v>
          </cell>
          <cell r="J2342">
            <v>0</v>
          </cell>
          <cell r="K2342">
            <v>82.44</v>
          </cell>
          <cell r="L2342">
            <v>82.44</v>
          </cell>
          <cell r="M2342">
            <v>14.34380142</v>
          </cell>
          <cell r="N2342">
            <v>17.399079839999999</v>
          </cell>
          <cell r="O2342">
            <v>17.399079839999999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9.9024349899999997</v>
          </cell>
          <cell r="Z2342">
            <v>61.13</v>
          </cell>
          <cell r="AA2342">
            <v>61.13</v>
          </cell>
          <cell r="AB2342">
            <v>0</v>
          </cell>
          <cell r="AC2342">
            <v>0</v>
          </cell>
          <cell r="AD2342">
            <v>56.01544767</v>
          </cell>
          <cell r="AE2342">
            <v>9.9024349899999997</v>
          </cell>
          <cell r="AF2342">
            <v>4.89301268</v>
          </cell>
          <cell r="AG2342">
            <v>41.22</v>
          </cell>
          <cell r="AH2342">
            <v>0</v>
          </cell>
          <cell r="AI2342">
            <v>91.633318615999997</v>
          </cell>
        </row>
        <row r="2343">
          <cell r="C2343" t="str">
            <v>1.503.3</v>
          </cell>
          <cell r="D2343" t="str">
            <v>Экспертиза (ПИР)</v>
          </cell>
          <cell r="E2343" t="str">
            <v>051-1005851</v>
          </cell>
          <cell r="F2343" t="str">
            <v/>
          </cell>
          <cell r="G2343" t="str">
            <v/>
          </cell>
          <cell r="H2343" t="str">
            <v/>
          </cell>
          <cell r="I2343">
            <v>0</v>
          </cell>
          <cell r="J2343">
            <v>0</v>
          </cell>
          <cell r="K2343">
            <v>2.5</v>
          </cell>
          <cell r="L2343">
            <v>2.5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4.2</v>
          </cell>
          <cell r="AA2343">
            <v>4.2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  <cell r="AF2343">
            <v>0</v>
          </cell>
          <cell r="AG2343">
            <v>0</v>
          </cell>
          <cell r="AH2343">
            <v>0</v>
          </cell>
          <cell r="AI2343">
            <v>0</v>
          </cell>
        </row>
        <row r="2344">
          <cell r="C2344" t="str">
            <v>1.503.4</v>
          </cell>
          <cell r="D2344" t="str">
            <v>Услуги Заказчика</v>
          </cell>
          <cell r="E2344" t="str">
            <v>051-1005851</v>
          </cell>
          <cell r="F2344" t="str">
            <v/>
          </cell>
          <cell r="G2344" t="str">
            <v/>
          </cell>
          <cell r="H2344" t="str">
            <v/>
          </cell>
          <cell r="I2344">
            <v>0</v>
          </cell>
          <cell r="J2344">
            <v>0</v>
          </cell>
          <cell r="K2344">
            <v>3.21</v>
          </cell>
          <cell r="L2344">
            <v>3.21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0.60999000000000003</v>
          </cell>
          <cell r="Z2344">
            <v>5.43</v>
          </cell>
          <cell r="AA2344">
            <v>5.43</v>
          </cell>
          <cell r="AB2344">
            <v>0</v>
          </cell>
          <cell r="AC2344">
            <v>0</v>
          </cell>
          <cell r="AD2344">
            <v>0.60999000000000003</v>
          </cell>
          <cell r="AE2344">
            <v>0.60999000000000003</v>
          </cell>
          <cell r="AF2344">
            <v>0</v>
          </cell>
          <cell r="AG2344">
            <v>0</v>
          </cell>
          <cell r="AH2344">
            <v>0</v>
          </cell>
          <cell r="AI2344">
            <v>11.233701656999999</v>
          </cell>
        </row>
        <row r="2345">
          <cell r="C2345" t="str">
            <v>1.504</v>
          </cell>
          <cell r="D2345" t="str">
            <v>Реконструкция магистрального газопровода "Дзуарикау-Цхинвал"</v>
          </cell>
          <cell r="E2345" t="str">
            <v>051-1005852</v>
          </cell>
          <cell r="F2345" t="str">
            <v/>
          </cell>
          <cell r="G2345" t="str">
            <v/>
          </cell>
          <cell r="H2345" t="str">
            <v>Транспорт газа</v>
          </cell>
          <cell r="I2345">
            <v>0</v>
          </cell>
          <cell r="J2345">
            <v>0</v>
          </cell>
          <cell r="K2345">
            <v>51.89</v>
          </cell>
          <cell r="L2345">
            <v>51.89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39.86</v>
          </cell>
          <cell r="AA2345">
            <v>39.86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  <cell r="AF2345">
            <v>0</v>
          </cell>
          <cell r="AG2345">
            <v>0</v>
          </cell>
          <cell r="AH2345">
            <v>0</v>
          </cell>
          <cell r="AI2345">
            <v>0</v>
          </cell>
        </row>
        <row r="2346">
          <cell r="C2346" t="str">
            <v>1.504.1</v>
          </cell>
          <cell r="D2346" t="str">
            <v>Прочие, всего</v>
          </cell>
          <cell r="E2346" t="str">
            <v>051-1005852</v>
          </cell>
          <cell r="F2346" t="str">
            <v/>
          </cell>
          <cell r="G2346" t="str">
            <v/>
          </cell>
          <cell r="H2346" t="str">
            <v/>
          </cell>
          <cell r="I2346">
            <v>0</v>
          </cell>
          <cell r="J2346">
            <v>0</v>
          </cell>
          <cell r="K2346">
            <v>51.89</v>
          </cell>
          <cell r="L2346">
            <v>51.89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39.86</v>
          </cell>
          <cell r="AA2346">
            <v>39.86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  <cell r="AF2346">
            <v>0</v>
          </cell>
          <cell r="AG2346">
            <v>0</v>
          </cell>
          <cell r="AH2346">
            <v>0</v>
          </cell>
          <cell r="AI2346">
            <v>0</v>
          </cell>
        </row>
        <row r="2347">
          <cell r="C2347" t="str">
            <v>1.504.2</v>
          </cell>
          <cell r="D2347" t="str">
            <v>Проектные работы ПД/ПД, РД</v>
          </cell>
          <cell r="E2347" t="str">
            <v>051-1005852</v>
          </cell>
          <cell r="F2347" t="str">
            <v/>
          </cell>
          <cell r="G2347" t="str">
            <v/>
          </cell>
          <cell r="H2347" t="str">
            <v/>
          </cell>
          <cell r="I2347">
            <v>0</v>
          </cell>
          <cell r="J2347">
            <v>0</v>
          </cell>
          <cell r="K2347">
            <v>50</v>
          </cell>
          <cell r="L2347">
            <v>50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38</v>
          </cell>
          <cell r="AA2347">
            <v>38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  <cell r="AF2347">
            <v>0</v>
          </cell>
          <cell r="AG2347">
            <v>0</v>
          </cell>
          <cell r="AH2347">
            <v>0</v>
          </cell>
          <cell r="AI2347">
            <v>0</v>
          </cell>
        </row>
        <row r="2348">
          <cell r="C2348" t="str">
            <v>1.504.3</v>
          </cell>
          <cell r="D2348" t="str">
            <v>Услуги Заказчика</v>
          </cell>
          <cell r="E2348" t="str">
            <v>051-1005852</v>
          </cell>
          <cell r="F2348" t="str">
            <v/>
          </cell>
          <cell r="G2348" t="str">
            <v/>
          </cell>
          <cell r="H2348" t="str">
            <v/>
          </cell>
          <cell r="I2348">
            <v>0</v>
          </cell>
          <cell r="J2348">
            <v>0</v>
          </cell>
          <cell r="K2348">
            <v>1.89</v>
          </cell>
          <cell r="L2348">
            <v>1.89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1.86</v>
          </cell>
          <cell r="AA2348">
            <v>1.86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  <cell r="AF2348">
            <v>0</v>
          </cell>
          <cell r="AG2348">
            <v>0</v>
          </cell>
          <cell r="AH2348">
            <v>0</v>
          </cell>
          <cell r="AI2348">
            <v>0</v>
          </cell>
        </row>
        <row r="2349">
          <cell r="C2349" t="str">
            <v>1.505</v>
          </cell>
          <cell r="D2349" t="str">
            <v>Расширение КС "Сальская"</v>
          </cell>
          <cell r="E2349" t="str">
            <v>051-1005854</v>
          </cell>
          <cell r="F2349" t="str">
            <v/>
          </cell>
          <cell r="G2349" t="str">
            <v/>
          </cell>
          <cell r="H2349" t="str">
            <v>Транспорт газа</v>
          </cell>
          <cell r="I2349">
            <v>0</v>
          </cell>
          <cell r="J2349">
            <v>0</v>
          </cell>
          <cell r="K2349">
            <v>154.13999999999999</v>
          </cell>
          <cell r="L2349">
            <v>154.13999999999999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31.8128043</v>
          </cell>
          <cell r="Z2349">
            <v>170.9</v>
          </cell>
          <cell r="AA2349">
            <v>170.9</v>
          </cell>
          <cell r="AB2349">
            <v>93.683999999999997</v>
          </cell>
          <cell r="AC2349">
            <v>0</v>
          </cell>
          <cell r="AD2349">
            <v>104.5728043</v>
          </cell>
          <cell r="AE2349">
            <v>31.8128043</v>
          </cell>
          <cell r="AF2349">
            <v>0</v>
          </cell>
          <cell r="AG2349">
            <v>72.760000000000005</v>
          </cell>
          <cell r="AH2349">
            <v>0</v>
          </cell>
          <cell r="AI2349">
            <v>61.189470041</v>
          </cell>
        </row>
        <row r="2350">
          <cell r="C2350" t="str">
            <v>1.505.1</v>
          </cell>
          <cell r="D2350" t="str">
            <v>Прочие, всего</v>
          </cell>
          <cell r="E2350" t="str">
            <v>051-1005854</v>
          </cell>
          <cell r="F2350" t="str">
            <v/>
          </cell>
          <cell r="G2350" t="str">
            <v/>
          </cell>
          <cell r="H2350" t="str">
            <v/>
          </cell>
          <cell r="I2350">
            <v>0</v>
          </cell>
          <cell r="J2350">
            <v>0</v>
          </cell>
          <cell r="K2350">
            <v>154.13999999999999</v>
          </cell>
          <cell r="L2350">
            <v>154.13999999999999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>
            <v>0</v>
          </cell>
          <cell r="T2350">
            <v>0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31.8128043</v>
          </cell>
          <cell r="Z2350">
            <v>170.9</v>
          </cell>
          <cell r="AA2350">
            <v>170.9</v>
          </cell>
          <cell r="AB2350">
            <v>93.683999999999997</v>
          </cell>
          <cell r="AC2350">
            <v>0</v>
          </cell>
          <cell r="AD2350">
            <v>104.5728043</v>
          </cell>
          <cell r="AE2350">
            <v>31.8128043</v>
          </cell>
          <cell r="AF2350">
            <v>0</v>
          </cell>
          <cell r="AG2350">
            <v>72.760000000000005</v>
          </cell>
          <cell r="AH2350">
            <v>0</v>
          </cell>
          <cell r="AI2350">
            <v>61.189470041</v>
          </cell>
        </row>
        <row r="2351">
          <cell r="C2351" t="str">
            <v>1.505.2</v>
          </cell>
          <cell r="D2351" t="str">
            <v>Проектные работы ПД/ПД, РД</v>
          </cell>
          <cell r="E2351" t="str">
            <v>051-1005854</v>
          </cell>
          <cell r="F2351" t="str">
            <v/>
          </cell>
          <cell r="G2351" t="str">
            <v/>
          </cell>
          <cell r="H2351" t="str">
            <v/>
          </cell>
          <cell r="I2351">
            <v>0</v>
          </cell>
          <cell r="J2351">
            <v>0</v>
          </cell>
          <cell r="K2351">
            <v>145.52000000000001</v>
          </cell>
          <cell r="L2351">
            <v>145.52000000000001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29.964964800000001</v>
          </cell>
          <cell r="Z2351">
            <v>160.79216049999999</v>
          </cell>
          <cell r="AA2351">
            <v>160.79216049999999</v>
          </cell>
          <cell r="AB2351">
            <v>90.683999999999997</v>
          </cell>
          <cell r="AC2351">
            <v>0</v>
          </cell>
          <cell r="AD2351">
            <v>102.7249648</v>
          </cell>
          <cell r="AE2351">
            <v>29.964964800000001</v>
          </cell>
          <cell r="AF2351">
            <v>0</v>
          </cell>
          <cell r="AG2351">
            <v>72.760000000000005</v>
          </cell>
          <cell r="AH2351">
            <v>0</v>
          </cell>
          <cell r="AI2351">
            <v>63.886799257</v>
          </cell>
        </row>
        <row r="2352">
          <cell r="C2352" t="str">
            <v>1.505.3</v>
          </cell>
          <cell r="D2352" t="str">
            <v>Экспертиза (ПИР)</v>
          </cell>
          <cell r="E2352" t="str">
            <v>051-1005854</v>
          </cell>
          <cell r="F2352" t="str">
            <v/>
          </cell>
          <cell r="G2352" t="str">
            <v/>
          </cell>
          <cell r="H2352" t="str">
            <v/>
          </cell>
          <cell r="I2352">
            <v>0</v>
          </cell>
          <cell r="J2352">
            <v>0</v>
          </cell>
          <cell r="K2352">
            <v>3</v>
          </cell>
          <cell r="L2352">
            <v>3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3</v>
          </cell>
          <cell r="AA2352">
            <v>3</v>
          </cell>
          <cell r="AB2352">
            <v>3</v>
          </cell>
          <cell r="AC2352">
            <v>0</v>
          </cell>
          <cell r="AD2352">
            <v>0</v>
          </cell>
          <cell r="AE2352">
            <v>0</v>
          </cell>
          <cell r="AF2352">
            <v>0</v>
          </cell>
          <cell r="AG2352">
            <v>0</v>
          </cell>
          <cell r="AH2352">
            <v>0</v>
          </cell>
          <cell r="AI2352">
            <v>0</v>
          </cell>
        </row>
        <row r="2353">
          <cell r="C2353" t="str">
            <v>1.505.4</v>
          </cell>
          <cell r="D2353" t="str">
            <v>Услуги Заказчика</v>
          </cell>
          <cell r="E2353" t="str">
            <v>051-1005854</v>
          </cell>
          <cell r="F2353" t="str">
            <v/>
          </cell>
          <cell r="G2353" t="str">
            <v/>
          </cell>
          <cell r="H2353" t="str">
            <v/>
          </cell>
          <cell r="I2353">
            <v>0</v>
          </cell>
          <cell r="J2353">
            <v>0</v>
          </cell>
          <cell r="K2353">
            <v>5.62</v>
          </cell>
          <cell r="L2353">
            <v>5.62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1.8478395000000001</v>
          </cell>
          <cell r="Z2353">
            <v>7.1078394999999999</v>
          </cell>
          <cell r="AA2353">
            <v>7.1078394999999999</v>
          </cell>
          <cell r="AB2353">
            <v>0</v>
          </cell>
          <cell r="AC2353">
            <v>0</v>
          </cell>
          <cell r="AD2353">
            <v>1.8478395000000001</v>
          </cell>
          <cell r="AE2353">
            <v>1.8478395000000001</v>
          </cell>
          <cell r="AF2353">
            <v>0</v>
          </cell>
          <cell r="AG2353">
            <v>0</v>
          </cell>
          <cell r="AH2353">
            <v>0</v>
          </cell>
          <cell r="AI2353">
            <v>25.997203509999999</v>
          </cell>
        </row>
        <row r="2354">
          <cell r="C2354" t="str">
            <v>1.506</v>
          </cell>
          <cell r="D2354" t="str">
            <v>Расширение газопровода "Анапа-Тамань"</v>
          </cell>
          <cell r="E2354" t="str">
            <v>051-1005855</v>
          </cell>
          <cell r="F2354" t="str">
            <v/>
          </cell>
          <cell r="G2354" t="str">
            <v/>
          </cell>
          <cell r="H2354" t="str">
            <v>Транспорт газа</v>
          </cell>
          <cell r="I2354">
            <v>0</v>
          </cell>
          <cell r="J2354">
            <v>0</v>
          </cell>
          <cell r="K2354">
            <v>263.06</v>
          </cell>
          <cell r="L2354">
            <v>263.06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134.61596632000001</v>
          </cell>
          <cell r="Z2354">
            <v>425.76</v>
          </cell>
          <cell r="AA2354">
            <v>425.76</v>
          </cell>
          <cell r="AB2354">
            <v>159.83600000000001</v>
          </cell>
          <cell r="AC2354">
            <v>0</v>
          </cell>
          <cell r="AD2354">
            <v>219.93596632000001</v>
          </cell>
          <cell r="AE2354">
            <v>134.61596632000001</v>
          </cell>
          <cell r="AF2354">
            <v>0</v>
          </cell>
          <cell r="AG2354">
            <v>85.32</v>
          </cell>
          <cell r="AH2354">
            <v>0</v>
          </cell>
          <cell r="AI2354">
            <v>51.657263792000002</v>
          </cell>
        </row>
        <row r="2355">
          <cell r="C2355" t="str">
            <v>1.506.1</v>
          </cell>
          <cell r="D2355" t="str">
            <v>Прочие, всего</v>
          </cell>
          <cell r="E2355" t="str">
            <v>051-1005855</v>
          </cell>
          <cell r="F2355" t="str">
            <v/>
          </cell>
          <cell r="G2355" t="str">
            <v/>
          </cell>
          <cell r="H2355" t="str">
            <v/>
          </cell>
          <cell r="I2355">
            <v>0</v>
          </cell>
          <cell r="J2355">
            <v>0</v>
          </cell>
          <cell r="K2355">
            <v>263.06</v>
          </cell>
          <cell r="L2355">
            <v>263.06</v>
          </cell>
          <cell r="M2355">
            <v>0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>
            <v>0</v>
          </cell>
          <cell r="T2355">
            <v>0</v>
          </cell>
          <cell r="U2355">
            <v>0</v>
          </cell>
          <cell r="V2355">
            <v>0</v>
          </cell>
          <cell r="W2355">
            <v>0</v>
          </cell>
          <cell r="X2355">
            <v>0</v>
          </cell>
          <cell r="Y2355">
            <v>134.61596632000001</v>
          </cell>
          <cell r="Z2355">
            <v>425.76</v>
          </cell>
          <cell r="AA2355">
            <v>425.76</v>
          </cell>
          <cell r="AB2355">
            <v>159.83600000000001</v>
          </cell>
          <cell r="AC2355">
            <v>0</v>
          </cell>
          <cell r="AD2355">
            <v>219.93596632000001</v>
          </cell>
          <cell r="AE2355">
            <v>134.61596632000001</v>
          </cell>
          <cell r="AF2355">
            <v>0</v>
          </cell>
          <cell r="AG2355">
            <v>85.32</v>
          </cell>
          <cell r="AH2355">
            <v>0</v>
          </cell>
          <cell r="AI2355">
            <v>51.657263792000002</v>
          </cell>
        </row>
        <row r="2356">
          <cell r="C2356" t="str">
            <v>1.506.2</v>
          </cell>
          <cell r="D2356" t="str">
            <v>Проектные работы ПД/ПД, РД</v>
          </cell>
          <cell r="E2356" t="str">
            <v>051-1005855</v>
          </cell>
          <cell r="F2356" t="str">
            <v/>
          </cell>
          <cell r="G2356" t="str">
            <v/>
          </cell>
          <cell r="H2356" t="str">
            <v/>
          </cell>
          <cell r="I2356">
            <v>0</v>
          </cell>
          <cell r="J2356">
            <v>0</v>
          </cell>
          <cell r="K2356">
            <v>248.48</v>
          </cell>
          <cell r="L2356">
            <v>248.48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126.816737</v>
          </cell>
          <cell r="Z2356">
            <v>394.12077068000002</v>
          </cell>
          <cell r="AA2356">
            <v>394.12077068000002</v>
          </cell>
          <cell r="AB2356">
            <v>154.83600000000001</v>
          </cell>
          <cell r="AC2356">
            <v>0</v>
          </cell>
          <cell r="AD2356">
            <v>212.13673700000001</v>
          </cell>
          <cell r="AE2356">
            <v>126.816737</v>
          </cell>
          <cell r="AF2356">
            <v>0</v>
          </cell>
          <cell r="AG2356">
            <v>85.32</v>
          </cell>
          <cell r="AH2356">
            <v>0</v>
          </cell>
          <cell r="AI2356">
            <v>53.825312640999996</v>
          </cell>
        </row>
        <row r="2357">
          <cell r="C2357" t="str">
            <v>1.506.3</v>
          </cell>
          <cell r="D2357" t="str">
            <v>Экспертиза (ПИР)</v>
          </cell>
          <cell r="E2357" t="str">
            <v>051-1005855</v>
          </cell>
          <cell r="F2357" t="str">
            <v/>
          </cell>
          <cell r="G2357" t="str">
            <v/>
          </cell>
          <cell r="H2357" t="str">
            <v/>
          </cell>
          <cell r="I2357">
            <v>0</v>
          </cell>
          <cell r="J2357">
            <v>0</v>
          </cell>
          <cell r="K2357">
            <v>5</v>
          </cell>
          <cell r="L2357">
            <v>5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15</v>
          </cell>
          <cell r="AA2357">
            <v>15</v>
          </cell>
          <cell r="AB2357">
            <v>5</v>
          </cell>
          <cell r="AC2357">
            <v>0</v>
          </cell>
          <cell r="AD2357">
            <v>0</v>
          </cell>
          <cell r="AE2357">
            <v>0</v>
          </cell>
          <cell r="AF2357">
            <v>0</v>
          </cell>
          <cell r="AG2357">
            <v>0</v>
          </cell>
          <cell r="AH2357">
            <v>0</v>
          </cell>
          <cell r="AI2357">
            <v>0</v>
          </cell>
        </row>
        <row r="2358">
          <cell r="C2358" t="str">
            <v>1.506.4</v>
          </cell>
          <cell r="D2358" t="str">
            <v>Услуги Заказчика</v>
          </cell>
          <cell r="E2358" t="str">
            <v>051-1005855</v>
          </cell>
          <cell r="F2358" t="str">
            <v/>
          </cell>
          <cell r="G2358" t="str">
            <v/>
          </cell>
          <cell r="H2358" t="str">
            <v/>
          </cell>
          <cell r="I2358">
            <v>0</v>
          </cell>
          <cell r="J2358">
            <v>0</v>
          </cell>
          <cell r="K2358">
            <v>9.58</v>
          </cell>
          <cell r="L2358">
            <v>9.58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7.7992293200000002</v>
          </cell>
          <cell r="Z2358">
            <v>16.639229319999998</v>
          </cell>
          <cell r="AA2358">
            <v>16.639229319999998</v>
          </cell>
          <cell r="AB2358">
            <v>0</v>
          </cell>
          <cell r="AC2358">
            <v>0</v>
          </cell>
          <cell r="AD2358">
            <v>7.7992293200000002</v>
          </cell>
          <cell r="AE2358">
            <v>7.7992293200000002</v>
          </cell>
          <cell r="AF2358">
            <v>0</v>
          </cell>
          <cell r="AG2358">
            <v>0</v>
          </cell>
          <cell r="AH2358">
            <v>0</v>
          </cell>
          <cell r="AI2358">
            <v>46.872539406999998</v>
          </cell>
        </row>
        <row r="2359">
          <cell r="C2359" t="str">
            <v>1.507</v>
          </cell>
          <cell r="D2359" t="str">
            <v>УРГ для сброса газа из МГ "Россия-Турция" в МГ "Ростов-Майкоп II" (км 229)</v>
          </cell>
          <cell r="E2359" t="str">
            <v>051-1005856</v>
          </cell>
          <cell r="F2359" t="str">
            <v/>
          </cell>
          <cell r="G2359" t="str">
            <v/>
          </cell>
          <cell r="H2359" t="str">
            <v>Транспорт газа</v>
          </cell>
          <cell r="I2359">
            <v>0</v>
          </cell>
          <cell r="J2359">
            <v>0</v>
          </cell>
          <cell r="K2359">
            <v>36.090000000000003</v>
          </cell>
          <cell r="L2359">
            <v>36.090000000000003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22.654</v>
          </cell>
          <cell r="AA2359">
            <v>22.654</v>
          </cell>
          <cell r="AB2359">
            <v>22.654</v>
          </cell>
          <cell r="AC2359">
            <v>0</v>
          </cell>
          <cell r="AD2359">
            <v>16.14</v>
          </cell>
          <cell r="AE2359">
            <v>0</v>
          </cell>
          <cell r="AF2359">
            <v>0</v>
          </cell>
          <cell r="AG2359">
            <v>16.14</v>
          </cell>
          <cell r="AH2359">
            <v>0</v>
          </cell>
          <cell r="AI2359">
            <v>71.245696124000006</v>
          </cell>
        </row>
        <row r="2360">
          <cell r="C2360" t="str">
            <v>1.507.1</v>
          </cell>
          <cell r="D2360" t="str">
            <v>Прочие, всего</v>
          </cell>
          <cell r="E2360" t="str">
            <v>051-1005856</v>
          </cell>
          <cell r="F2360" t="str">
            <v/>
          </cell>
          <cell r="G2360" t="str">
            <v/>
          </cell>
          <cell r="H2360" t="str">
            <v/>
          </cell>
          <cell r="I2360">
            <v>0</v>
          </cell>
          <cell r="J2360">
            <v>0</v>
          </cell>
          <cell r="K2360">
            <v>36.090000000000003</v>
          </cell>
          <cell r="L2360">
            <v>36.090000000000003</v>
          </cell>
          <cell r="M2360">
            <v>0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0</v>
          </cell>
          <cell r="Y2360">
            <v>0</v>
          </cell>
          <cell r="Z2360">
            <v>22.654</v>
          </cell>
          <cell r="AA2360">
            <v>22.654</v>
          </cell>
          <cell r="AB2360">
            <v>22.654</v>
          </cell>
          <cell r="AC2360">
            <v>0</v>
          </cell>
          <cell r="AD2360">
            <v>16.14</v>
          </cell>
          <cell r="AE2360">
            <v>0</v>
          </cell>
          <cell r="AF2360">
            <v>0</v>
          </cell>
          <cell r="AG2360">
            <v>16.14</v>
          </cell>
          <cell r="AH2360">
            <v>0</v>
          </cell>
          <cell r="AI2360">
            <v>71.245696124000006</v>
          </cell>
        </row>
        <row r="2361">
          <cell r="C2361" t="str">
            <v>1.507.2</v>
          </cell>
          <cell r="D2361" t="str">
            <v>Проектные работы ПД/ПД, РД</v>
          </cell>
          <cell r="E2361" t="str">
            <v>051-1005856</v>
          </cell>
          <cell r="F2361" t="str">
            <v/>
          </cell>
          <cell r="G2361" t="str">
            <v/>
          </cell>
          <cell r="H2361" t="str">
            <v/>
          </cell>
          <cell r="I2361">
            <v>0</v>
          </cell>
          <cell r="J2361">
            <v>0</v>
          </cell>
          <cell r="K2361">
            <v>32.28</v>
          </cell>
          <cell r="L2361">
            <v>32.28</v>
          </cell>
          <cell r="M2361">
            <v>0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>
            <v>0</v>
          </cell>
          <cell r="Y2361">
            <v>0</v>
          </cell>
          <cell r="Z2361">
            <v>20.154</v>
          </cell>
          <cell r="AA2361">
            <v>20.154</v>
          </cell>
          <cell r="AB2361">
            <v>20.154</v>
          </cell>
          <cell r="AC2361">
            <v>0</v>
          </cell>
          <cell r="AD2361">
            <v>16.14</v>
          </cell>
          <cell r="AE2361">
            <v>0</v>
          </cell>
          <cell r="AF2361">
            <v>0</v>
          </cell>
          <cell r="AG2361">
            <v>16.14</v>
          </cell>
          <cell r="AH2361">
            <v>0</v>
          </cell>
          <cell r="AI2361">
            <v>80.083358141999994</v>
          </cell>
        </row>
        <row r="2362">
          <cell r="C2362" t="str">
            <v>1.507.3</v>
          </cell>
          <cell r="D2362" t="str">
            <v>Экспертиза (ПИР)</v>
          </cell>
          <cell r="E2362" t="str">
            <v>051-1005856</v>
          </cell>
          <cell r="F2362" t="str">
            <v/>
          </cell>
          <cell r="G2362" t="str">
            <v/>
          </cell>
          <cell r="H2362" t="str">
            <v/>
          </cell>
          <cell r="I2362">
            <v>0</v>
          </cell>
          <cell r="J2362">
            <v>0</v>
          </cell>
          <cell r="K2362">
            <v>2.5</v>
          </cell>
          <cell r="L2362">
            <v>2.5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0</v>
          </cell>
          <cell r="Z2362">
            <v>2.5</v>
          </cell>
          <cell r="AA2362">
            <v>2.5</v>
          </cell>
          <cell r="AB2362">
            <v>2.5</v>
          </cell>
          <cell r="AC2362">
            <v>0</v>
          </cell>
          <cell r="AD2362">
            <v>0</v>
          </cell>
          <cell r="AE2362">
            <v>0</v>
          </cell>
          <cell r="AF2362">
            <v>0</v>
          </cell>
          <cell r="AG2362">
            <v>0</v>
          </cell>
          <cell r="AH2362">
            <v>0</v>
          </cell>
          <cell r="AI2362">
            <v>0</v>
          </cell>
        </row>
        <row r="2363">
          <cell r="C2363" t="str">
            <v>1.507.4</v>
          </cell>
          <cell r="D2363" t="str">
            <v>Услуги Заказчика</v>
          </cell>
          <cell r="E2363" t="str">
            <v>051-1005856</v>
          </cell>
          <cell r="F2363" t="str">
            <v/>
          </cell>
          <cell r="G2363" t="str">
            <v/>
          </cell>
          <cell r="H2363" t="str">
            <v/>
          </cell>
          <cell r="I2363">
            <v>0</v>
          </cell>
          <cell r="J2363">
            <v>0</v>
          </cell>
          <cell r="K2363">
            <v>1.31</v>
          </cell>
          <cell r="L2363">
            <v>1.31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>
            <v>0</v>
          </cell>
          <cell r="T2363">
            <v>0</v>
          </cell>
          <cell r="U2363">
            <v>0</v>
          </cell>
          <cell r="V2363">
            <v>0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  <cell r="AE2363">
            <v>0</v>
          </cell>
          <cell r="AF2363">
            <v>0</v>
          </cell>
          <cell r="AG2363">
            <v>0</v>
          </cell>
          <cell r="AH2363">
            <v>0</v>
          </cell>
          <cell r="AI2363">
            <v>0</v>
          </cell>
        </row>
        <row r="2364">
          <cell r="C2364" t="str">
            <v>1.508</v>
          </cell>
          <cell r="D2364" t="str">
            <v>Реконструкция газопровода-отвода от КС-6 до врезки газопровода-отвода Кулебаки-Выкса</v>
          </cell>
          <cell r="E2364" t="str">
            <v>051-1005857</v>
          </cell>
          <cell r="F2364" t="str">
            <v/>
          </cell>
          <cell r="G2364" t="str">
            <v/>
          </cell>
          <cell r="H2364" t="str">
            <v>Транспорт газа</v>
          </cell>
          <cell r="I2364">
            <v>0</v>
          </cell>
          <cell r="J2364">
            <v>0</v>
          </cell>
          <cell r="K2364">
            <v>30.52</v>
          </cell>
          <cell r="L2364">
            <v>30.52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0</v>
          </cell>
          <cell r="Z2364">
            <v>18.8</v>
          </cell>
          <cell r="AA2364">
            <v>18.8</v>
          </cell>
          <cell r="AB2364">
            <v>0</v>
          </cell>
          <cell r="AC2364">
            <v>0</v>
          </cell>
          <cell r="AD2364">
            <v>14.7</v>
          </cell>
          <cell r="AE2364">
            <v>0</v>
          </cell>
          <cell r="AF2364">
            <v>0</v>
          </cell>
          <cell r="AG2364">
            <v>14.7</v>
          </cell>
          <cell r="AH2364">
            <v>0</v>
          </cell>
          <cell r="AI2364">
            <v>78.191489361999999</v>
          </cell>
        </row>
        <row r="2365">
          <cell r="C2365" t="str">
            <v>1.508.1</v>
          </cell>
          <cell r="D2365" t="str">
            <v>Прочие, всего</v>
          </cell>
          <cell r="E2365" t="str">
            <v>051-1005857</v>
          </cell>
          <cell r="F2365" t="str">
            <v/>
          </cell>
          <cell r="G2365" t="str">
            <v/>
          </cell>
          <cell r="H2365" t="str">
            <v/>
          </cell>
          <cell r="I2365">
            <v>0</v>
          </cell>
          <cell r="J2365">
            <v>0</v>
          </cell>
          <cell r="K2365">
            <v>30.52</v>
          </cell>
          <cell r="L2365">
            <v>30.52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18.8</v>
          </cell>
          <cell r="AA2365">
            <v>18.8</v>
          </cell>
          <cell r="AB2365">
            <v>0</v>
          </cell>
          <cell r="AC2365">
            <v>0</v>
          </cell>
          <cell r="AD2365">
            <v>14.7</v>
          </cell>
          <cell r="AE2365">
            <v>0</v>
          </cell>
          <cell r="AF2365">
            <v>0</v>
          </cell>
          <cell r="AG2365">
            <v>14.7</v>
          </cell>
          <cell r="AH2365">
            <v>0</v>
          </cell>
          <cell r="AI2365">
            <v>78.191489361999999</v>
          </cell>
        </row>
        <row r="2366">
          <cell r="C2366" t="str">
            <v>1.508.2</v>
          </cell>
          <cell r="D2366" t="str">
            <v>Проектные работы ПД/ПД, РД</v>
          </cell>
          <cell r="E2366" t="str">
            <v>051-1005857</v>
          </cell>
          <cell r="F2366" t="str">
            <v/>
          </cell>
          <cell r="G2366" t="str">
            <v/>
          </cell>
          <cell r="H2366" t="str">
            <v/>
          </cell>
          <cell r="I2366">
            <v>0</v>
          </cell>
          <cell r="J2366">
            <v>0</v>
          </cell>
          <cell r="K2366">
            <v>29.41</v>
          </cell>
          <cell r="L2366">
            <v>29.41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18.11</v>
          </cell>
          <cell r="AA2366">
            <v>18.11</v>
          </cell>
          <cell r="AB2366">
            <v>0</v>
          </cell>
          <cell r="AC2366">
            <v>0</v>
          </cell>
          <cell r="AD2366">
            <v>14.7</v>
          </cell>
          <cell r="AE2366">
            <v>0</v>
          </cell>
          <cell r="AF2366">
            <v>0</v>
          </cell>
          <cell r="AG2366">
            <v>14.7</v>
          </cell>
          <cell r="AH2366">
            <v>0</v>
          </cell>
          <cell r="AI2366">
            <v>81.170623965000004</v>
          </cell>
        </row>
        <row r="2367">
          <cell r="C2367" t="str">
            <v>1.508.3</v>
          </cell>
          <cell r="D2367" t="str">
            <v>Услуги Заказчика</v>
          </cell>
          <cell r="E2367" t="str">
            <v>051-1005857</v>
          </cell>
          <cell r="F2367" t="str">
            <v/>
          </cell>
          <cell r="G2367" t="str">
            <v/>
          </cell>
          <cell r="H2367" t="str">
            <v/>
          </cell>
          <cell r="I2367">
            <v>0</v>
          </cell>
          <cell r="J2367">
            <v>0</v>
          </cell>
          <cell r="K2367">
            <v>1.1100000000000001</v>
          </cell>
          <cell r="L2367">
            <v>1.1100000000000001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0.69</v>
          </cell>
          <cell r="AA2367">
            <v>0.69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  <cell r="AF2367">
            <v>0</v>
          </cell>
          <cell r="AG2367">
            <v>0</v>
          </cell>
          <cell r="AH2367">
            <v>0</v>
          </cell>
          <cell r="AI2367">
            <v>0</v>
          </cell>
        </row>
        <row r="2368">
          <cell r="C2368" t="str">
            <v>1.509</v>
          </cell>
          <cell r="D2368" t="str">
            <v>ГРС Славянск-на-Кубани</v>
          </cell>
          <cell r="E2368" t="str">
            <v>051-1005858</v>
          </cell>
          <cell r="F2368" t="str">
            <v/>
          </cell>
          <cell r="G2368" t="str">
            <v/>
          </cell>
          <cell r="H2368" t="str">
            <v>Транспорт газа</v>
          </cell>
          <cell r="I2368">
            <v>0</v>
          </cell>
          <cell r="J2368">
            <v>0</v>
          </cell>
          <cell r="K2368">
            <v>31.13</v>
          </cell>
          <cell r="L2368">
            <v>31.13</v>
          </cell>
          <cell r="M2368">
            <v>0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0</v>
          </cell>
          <cell r="Z2368">
            <v>25.44</v>
          </cell>
          <cell r="AA2368">
            <v>25.44</v>
          </cell>
          <cell r="AB2368">
            <v>0</v>
          </cell>
          <cell r="AC2368">
            <v>0</v>
          </cell>
          <cell r="AD2368">
            <v>15</v>
          </cell>
          <cell r="AE2368">
            <v>0</v>
          </cell>
          <cell r="AF2368">
            <v>0</v>
          </cell>
          <cell r="AG2368">
            <v>15</v>
          </cell>
          <cell r="AH2368">
            <v>0</v>
          </cell>
          <cell r="AI2368">
            <v>58.962264150999999</v>
          </cell>
        </row>
        <row r="2369">
          <cell r="C2369" t="str">
            <v>1.509.1</v>
          </cell>
          <cell r="D2369" t="str">
            <v>Прочие, всего</v>
          </cell>
          <cell r="E2369" t="str">
            <v>051-1005858</v>
          </cell>
          <cell r="F2369" t="str">
            <v/>
          </cell>
          <cell r="G2369" t="str">
            <v/>
          </cell>
          <cell r="H2369" t="str">
            <v/>
          </cell>
          <cell r="I2369">
            <v>0</v>
          </cell>
          <cell r="J2369">
            <v>0</v>
          </cell>
          <cell r="K2369">
            <v>31.13</v>
          </cell>
          <cell r="L2369">
            <v>31.13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25.44</v>
          </cell>
          <cell r="AA2369">
            <v>25.44</v>
          </cell>
          <cell r="AB2369">
            <v>0</v>
          </cell>
          <cell r="AC2369">
            <v>0</v>
          </cell>
          <cell r="AD2369">
            <v>15</v>
          </cell>
          <cell r="AE2369">
            <v>0</v>
          </cell>
          <cell r="AF2369">
            <v>0</v>
          </cell>
          <cell r="AG2369">
            <v>15</v>
          </cell>
          <cell r="AH2369">
            <v>0</v>
          </cell>
          <cell r="AI2369">
            <v>58.962264150999999</v>
          </cell>
        </row>
        <row r="2370">
          <cell r="C2370" t="str">
            <v>1.509.2</v>
          </cell>
          <cell r="D2370" t="str">
            <v>Проектные работы ПД/ПД, РД</v>
          </cell>
          <cell r="E2370" t="str">
            <v>051-1005858</v>
          </cell>
          <cell r="F2370" t="str">
            <v/>
          </cell>
          <cell r="G2370" t="str">
            <v/>
          </cell>
          <cell r="H2370" t="str">
            <v/>
          </cell>
          <cell r="I2370">
            <v>0</v>
          </cell>
          <cell r="J2370">
            <v>0</v>
          </cell>
          <cell r="K2370">
            <v>30</v>
          </cell>
          <cell r="L2370">
            <v>30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>
            <v>0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24.4</v>
          </cell>
          <cell r="AA2370">
            <v>24.4</v>
          </cell>
          <cell r="AB2370">
            <v>0</v>
          </cell>
          <cell r="AC2370">
            <v>0</v>
          </cell>
          <cell r="AD2370">
            <v>15</v>
          </cell>
          <cell r="AE2370">
            <v>0</v>
          </cell>
          <cell r="AF2370">
            <v>0</v>
          </cell>
          <cell r="AG2370">
            <v>15</v>
          </cell>
          <cell r="AH2370">
            <v>0</v>
          </cell>
          <cell r="AI2370">
            <v>61.475409835999997</v>
          </cell>
        </row>
        <row r="2371">
          <cell r="C2371" t="str">
            <v>1.509.3</v>
          </cell>
          <cell r="D2371" t="str">
            <v>Услуги Заказчика</v>
          </cell>
          <cell r="E2371" t="str">
            <v>051-1005858</v>
          </cell>
          <cell r="F2371" t="str">
            <v/>
          </cell>
          <cell r="G2371" t="str">
            <v/>
          </cell>
          <cell r="H2371" t="str">
            <v/>
          </cell>
          <cell r="I2371">
            <v>0</v>
          </cell>
          <cell r="J2371">
            <v>0</v>
          </cell>
          <cell r="K2371">
            <v>1.1299999999999999</v>
          </cell>
          <cell r="L2371">
            <v>1.1299999999999999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1.04</v>
          </cell>
          <cell r="AA2371">
            <v>1.04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  <cell r="AF2371">
            <v>0</v>
          </cell>
          <cell r="AG2371">
            <v>0</v>
          </cell>
          <cell r="AH2371">
            <v>0</v>
          </cell>
          <cell r="AI2371">
            <v>0</v>
          </cell>
        </row>
        <row r="2372">
          <cell r="C2372" t="str">
            <v>1.510</v>
          </cell>
          <cell r="D2372" t="str">
            <v>Газопровод Анастасиевская-Новороссийск, 2 нитка</v>
          </cell>
          <cell r="E2372" t="str">
            <v>051-1005859</v>
          </cell>
          <cell r="F2372" t="str">
            <v/>
          </cell>
          <cell r="G2372" t="str">
            <v/>
          </cell>
          <cell r="H2372" t="str">
            <v>Транспорт газа</v>
          </cell>
          <cell r="I2372">
            <v>0</v>
          </cell>
          <cell r="J2372">
            <v>0</v>
          </cell>
          <cell r="K2372">
            <v>103.78</v>
          </cell>
          <cell r="L2372">
            <v>103.78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103.78</v>
          </cell>
          <cell r="AA2372">
            <v>103.78</v>
          </cell>
          <cell r="AB2372">
            <v>62.27</v>
          </cell>
          <cell r="AC2372">
            <v>0</v>
          </cell>
          <cell r="AD2372">
            <v>50</v>
          </cell>
          <cell r="AE2372">
            <v>0</v>
          </cell>
          <cell r="AF2372">
            <v>0</v>
          </cell>
          <cell r="AG2372">
            <v>50</v>
          </cell>
          <cell r="AH2372">
            <v>0</v>
          </cell>
          <cell r="AI2372">
            <v>48.178839854000003</v>
          </cell>
        </row>
        <row r="2373">
          <cell r="C2373" t="str">
            <v>1.510.1</v>
          </cell>
          <cell r="D2373" t="str">
            <v>Прочие, всего</v>
          </cell>
          <cell r="E2373" t="str">
            <v>051-1005859</v>
          </cell>
          <cell r="F2373" t="str">
            <v/>
          </cell>
          <cell r="G2373" t="str">
            <v/>
          </cell>
          <cell r="H2373" t="str">
            <v/>
          </cell>
          <cell r="I2373">
            <v>0</v>
          </cell>
          <cell r="J2373">
            <v>0</v>
          </cell>
          <cell r="K2373">
            <v>103.78</v>
          </cell>
          <cell r="L2373">
            <v>103.78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103.78</v>
          </cell>
          <cell r="AA2373">
            <v>103.78</v>
          </cell>
          <cell r="AB2373">
            <v>62.27</v>
          </cell>
          <cell r="AC2373">
            <v>0</v>
          </cell>
          <cell r="AD2373">
            <v>50</v>
          </cell>
          <cell r="AE2373">
            <v>0</v>
          </cell>
          <cell r="AF2373">
            <v>0</v>
          </cell>
          <cell r="AG2373">
            <v>50</v>
          </cell>
          <cell r="AH2373">
            <v>0</v>
          </cell>
          <cell r="AI2373">
            <v>48.178839854000003</v>
          </cell>
        </row>
        <row r="2374">
          <cell r="C2374" t="str">
            <v>1.510.2</v>
          </cell>
          <cell r="D2374" t="str">
            <v>Проектные работы ПД/ПД, РД</v>
          </cell>
          <cell r="E2374" t="str">
            <v>051-1005859</v>
          </cell>
          <cell r="F2374" t="str">
            <v/>
          </cell>
          <cell r="G2374" t="str">
            <v/>
          </cell>
          <cell r="H2374" t="str">
            <v/>
          </cell>
          <cell r="I2374">
            <v>0</v>
          </cell>
          <cell r="J2374">
            <v>0</v>
          </cell>
          <cell r="K2374">
            <v>100</v>
          </cell>
          <cell r="L2374">
            <v>100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101.93</v>
          </cell>
          <cell r="AA2374">
            <v>101.93</v>
          </cell>
          <cell r="AB2374">
            <v>62.27</v>
          </cell>
          <cell r="AC2374">
            <v>0</v>
          </cell>
          <cell r="AD2374">
            <v>50</v>
          </cell>
          <cell r="AE2374">
            <v>0</v>
          </cell>
          <cell r="AF2374">
            <v>0</v>
          </cell>
          <cell r="AG2374">
            <v>50</v>
          </cell>
          <cell r="AH2374">
            <v>0</v>
          </cell>
          <cell r="AI2374">
            <v>49.053271852999998</v>
          </cell>
        </row>
        <row r="2375">
          <cell r="C2375" t="str">
            <v>1.510.3</v>
          </cell>
          <cell r="D2375" t="str">
            <v>Услуги Заказчика</v>
          </cell>
          <cell r="E2375" t="str">
            <v>051-1005859</v>
          </cell>
          <cell r="F2375" t="str">
            <v/>
          </cell>
          <cell r="G2375" t="str">
            <v/>
          </cell>
          <cell r="H2375" t="str">
            <v/>
          </cell>
          <cell r="I2375">
            <v>0</v>
          </cell>
          <cell r="J2375">
            <v>0</v>
          </cell>
          <cell r="K2375">
            <v>3.78</v>
          </cell>
          <cell r="L2375">
            <v>3.78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1.85</v>
          </cell>
          <cell r="AA2375">
            <v>1.85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  <cell r="AF2375">
            <v>0</v>
          </cell>
          <cell r="AG2375">
            <v>0</v>
          </cell>
          <cell r="AH2375">
            <v>0</v>
          </cell>
          <cell r="AI2375">
            <v>0</v>
          </cell>
        </row>
        <row r="2376">
          <cell r="C2376" t="str">
            <v>1.511</v>
          </cell>
          <cell r="D2376" t="str">
            <v>Подключение газовых скважин залежей пластов А1/1-А4/1 Оренбургского НГКМ</v>
          </cell>
          <cell r="E2376" t="str">
            <v>051-1005893</v>
          </cell>
          <cell r="F2376" t="str">
            <v/>
          </cell>
          <cell r="G2376" t="str">
            <v/>
          </cell>
          <cell r="H2376" t="str">
            <v>Добыча газа</v>
          </cell>
          <cell r="I2376">
            <v>0</v>
          </cell>
          <cell r="J2376">
            <v>0</v>
          </cell>
          <cell r="K2376">
            <v>16.55</v>
          </cell>
          <cell r="L2376">
            <v>16.55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  <cell r="AF2376">
            <v>0</v>
          </cell>
          <cell r="AG2376">
            <v>0</v>
          </cell>
          <cell r="AH2376">
            <v>0</v>
          </cell>
          <cell r="AI2376">
            <v>0</v>
          </cell>
        </row>
        <row r="2377">
          <cell r="C2377" t="str">
            <v>1.511.1</v>
          </cell>
          <cell r="D2377" t="str">
            <v>Прочие, всего</v>
          </cell>
          <cell r="E2377" t="str">
            <v>051-1005893</v>
          </cell>
          <cell r="F2377" t="str">
            <v/>
          </cell>
          <cell r="G2377" t="str">
            <v/>
          </cell>
          <cell r="H2377" t="str">
            <v/>
          </cell>
          <cell r="I2377">
            <v>0</v>
          </cell>
          <cell r="J2377">
            <v>0</v>
          </cell>
          <cell r="K2377">
            <v>16.55</v>
          </cell>
          <cell r="L2377">
            <v>16.55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</row>
        <row r="2378">
          <cell r="C2378" t="str">
            <v>1.511.2</v>
          </cell>
          <cell r="D2378" t="str">
            <v>Проектные работы ПД/ПД, РД</v>
          </cell>
          <cell r="E2378" t="str">
            <v>051-1005893</v>
          </cell>
          <cell r="F2378" t="str">
            <v/>
          </cell>
          <cell r="G2378" t="str">
            <v/>
          </cell>
          <cell r="H2378" t="str">
            <v/>
          </cell>
          <cell r="I2378">
            <v>0</v>
          </cell>
          <cell r="J2378">
            <v>0</v>
          </cell>
          <cell r="K2378">
            <v>15.95</v>
          </cell>
          <cell r="L2378">
            <v>15.95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  <cell r="AF2378">
            <v>0</v>
          </cell>
          <cell r="AG2378">
            <v>0</v>
          </cell>
          <cell r="AH2378">
            <v>0</v>
          </cell>
          <cell r="AI2378">
            <v>0</v>
          </cell>
        </row>
        <row r="2379">
          <cell r="C2379" t="str">
            <v>1.511.3</v>
          </cell>
          <cell r="D2379" t="str">
            <v>Услуги Заказчика</v>
          </cell>
          <cell r="E2379" t="str">
            <v>051-1005893</v>
          </cell>
          <cell r="F2379" t="str">
            <v/>
          </cell>
          <cell r="G2379" t="str">
            <v/>
          </cell>
          <cell r="H2379" t="str">
            <v/>
          </cell>
          <cell r="I2379">
            <v>0</v>
          </cell>
          <cell r="J2379">
            <v>0</v>
          </cell>
          <cell r="K2379">
            <v>0.6</v>
          </cell>
          <cell r="L2379">
            <v>0.6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  <cell r="AF2379">
            <v>0</v>
          </cell>
          <cell r="AG2379">
            <v>0</v>
          </cell>
          <cell r="AH2379">
            <v>0</v>
          </cell>
          <cell r="AI2379">
            <v>0</v>
          </cell>
        </row>
        <row r="2380">
          <cell r="C2380" t="str">
            <v>1.512</v>
          </cell>
          <cell r="D2380" t="str">
            <v>Техническое перевооружение ГРС Елань</v>
          </cell>
          <cell r="E2380" t="str">
            <v>051-1005894</v>
          </cell>
          <cell r="F2380" t="str">
            <v/>
          </cell>
          <cell r="G2380" t="str">
            <v/>
          </cell>
          <cell r="H2380" t="str">
            <v>Транспорт газа</v>
          </cell>
          <cell r="I2380">
            <v>0</v>
          </cell>
          <cell r="J2380">
            <v>0</v>
          </cell>
          <cell r="K2380">
            <v>2.59</v>
          </cell>
          <cell r="L2380">
            <v>2.59</v>
          </cell>
          <cell r="M2380">
            <v>0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0.21</v>
          </cell>
          <cell r="AA2380">
            <v>0.21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  <cell r="AF2380">
            <v>0</v>
          </cell>
          <cell r="AG2380">
            <v>0</v>
          </cell>
          <cell r="AH2380">
            <v>0</v>
          </cell>
          <cell r="AI2380">
            <v>0</v>
          </cell>
        </row>
        <row r="2381">
          <cell r="C2381" t="str">
            <v>1.512.1</v>
          </cell>
          <cell r="D2381" t="str">
            <v>Прочие, всего</v>
          </cell>
          <cell r="E2381" t="str">
            <v>051-1005894</v>
          </cell>
          <cell r="F2381" t="str">
            <v/>
          </cell>
          <cell r="G2381" t="str">
            <v/>
          </cell>
          <cell r="H2381" t="str">
            <v/>
          </cell>
          <cell r="I2381">
            <v>0</v>
          </cell>
          <cell r="J2381">
            <v>0</v>
          </cell>
          <cell r="K2381">
            <v>2.59</v>
          </cell>
          <cell r="L2381">
            <v>2.59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0.21</v>
          </cell>
          <cell r="AA2381">
            <v>0.21</v>
          </cell>
          <cell r="AB2381">
            <v>0</v>
          </cell>
          <cell r="AC2381">
            <v>0</v>
          </cell>
          <cell r="AD2381">
            <v>0</v>
          </cell>
          <cell r="AE2381">
            <v>0</v>
          </cell>
          <cell r="AF2381">
            <v>0</v>
          </cell>
          <cell r="AG2381">
            <v>0</v>
          </cell>
          <cell r="AH2381">
            <v>0</v>
          </cell>
          <cell r="AI2381">
            <v>0</v>
          </cell>
        </row>
        <row r="2382">
          <cell r="C2382" t="str">
            <v>1.512.2</v>
          </cell>
          <cell r="D2382" t="str">
            <v>Проектные работы ПД/ПД, РД</v>
          </cell>
          <cell r="E2382" t="str">
            <v>051-1005894</v>
          </cell>
          <cell r="F2382" t="str">
            <v/>
          </cell>
          <cell r="G2382" t="str">
            <v/>
          </cell>
          <cell r="H2382" t="str">
            <v/>
          </cell>
          <cell r="I2382">
            <v>0</v>
          </cell>
          <cell r="J2382">
            <v>0</v>
          </cell>
          <cell r="K2382">
            <v>2.5</v>
          </cell>
          <cell r="L2382">
            <v>2.5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0.2</v>
          </cell>
          <cell r="AA2382">
            <v>0.2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</row>
        <row r="2383">
          <cell r="C2383" t="str">
            <v>1.512.3</v>
          </cell>
          <cell r="D2383" t="str">
            <v>Услуги Заказчика</v>
          </cell>
          <cell r="E2383" t="str">
            <v>051-1005894</v>
          </cell>
          <cell r="F2383" t="str">
            <v/>
          </cell>
          <cell r="G2383" t="str">
            <v/>
          </cell>
          <cell r="H2383" t="str">
            <v/>
          </cell>
          <cell r="I2383">
            <v>0</v>
          </cell>
          <cell r="J2383">
            <v>0</v>
          </cell>
          <cell r="K2383">
            <v>0.09</v>
          </cell>
          <cell r="L2383">
            <v>0.09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0.01</v>
          </cell>
          <cell r="AA2383">
            <v>0.01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  <cell r="AF2383">
            <v>0</v>
          </cell>
          <cell r="AG2383">
            <v>0</v>
          </cell>
          <cell r="AH2383">
            <v>0</v>
          </cell>
          <cell r="AI2383">
            <v>0</v>
          </cell>
        </row>
        <row r="2384">
          <cell r="C2384" t="str">
            <v>1.513</v>
          </cell>
          <cell r="D2384" t="str">
            <v>Техническое перевооружение ГРС Смаглеевка</v>
          </cell>
          <cell r="E2384" t="str">
            <v>051-1005895</v>
          </cell>
          <cell r="F2384" t="str">
            <v/>
          </cell>
          <cell r="G2384" t="str">
            <v/>
          </cell>
          <cell r="H2384" t="str">
            <v>Транспорт газа</v>
          </cell>
          <cell r="I2384">
            <v>0</v>
          </cell>
          <cell r="J2384">
            <v>0</v>
          </cell>
          <cell r="K2384">
            <v>2.59</v>
          </cell>
          <cell r="L2384">
            <v>2.59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0</v>
          </cell>
          <cell r="Z2384">
            <v>0.21</v>
          </cell>
          <cell r="AA2384">
            <v>0.21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  <cell r="AF2384">
            <v>0</v>
          </cell>
          <cell r="AG2384">
            <v>0</v>
          </cell>
          <cell r="AH2384">
            <v>0</v>
          </cell>
          <cell r="AI2384">
            <v>0</v>
          </cell>
        </row>
        <row r="2385">
          <cell r="C2385" t="str">
            <v>1.513.1</v>
          </cell>
          <cell r="D2385" t="str">
            <v>Прочие, всего</v>
          </cell>
          <cell r="E2385" t="str">
            <v>051-1005895</v>
          </cell>
          <cell r="F2385" t="str">
            <v/>
          </cell>
          <cell r="G2385" t="str">
            <v/>
          </cell>
          <cell r="H2385" t="str">
            <v/>
          </cell>
          <cell r="I2385">
            <v>0</v>
          </cell>
          <cell r="J2385">
            <v>0</v>
          </cell>
          <cell r="K2385">
            <v>2.59</v>
          </cell>
          <cell r="L2385">
            <v>2.59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0.21</v>
          </cell>
          <cell r="AA2385">
            <v>0.21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  <cell r="AF2385">
            <v>0</v>
          </cell>
          <cell r="AG2385">
            <v>0</v>
          </cell>
          <cell r="AH2385">
            <v>0</v>
          </cell>
          <cell r="AI2385">
            <v>0</v>
          </cell>
        </row>
        <row r="2386">
          <cell r="C2386" t="str">
            <v>1.513.2</v>
          </cell>
          <cell r="D2386" t="str">
            <v>Проектные работы ПД/ПД, РД</v>
          </cell>
          <cell r="E2386" t="str">
            <v>051-1005895</v>
          </cell>
          <cell r="F2386" t="str">
            <v/>
          </cell>
          <cell r="G2386" t="str">
            <v/>
          </cell>
          <cell r="H2386" t="str">
            <v/>
          </cell>
          <cell r="I2386">
            <v>0</v>
          </cell>
          <cell r="J2386">
            <v>0</v>
          </cell>
          <cell r="K2386">
            <v>2.5</v>
          </cell>
          <cell r="L2386">
            <v>2.5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0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0</v>
          </cell>
          <cell r="Z2386">
            <v>0.2</v>
          </cell>
          <cell r="AA2386">
            <v>0.2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  <cell r="AF2386">
            <v>0</v>
          </cell>
          <cell r="AG2386">
            <v>0</v>
          </cell>
          <cell r="AH2386">
            <v>0</v>
          </cell>
          <cell r="AI2386">
            <v>0</v>
          </cell>
        </row>
        <row r="2387">
          <cell r="C2387" t="str">
            <v>1.513.3</v>
          </cell>
          <cell r="D2387" t="str">
            <v>Услуги Заказчика</v>
          </cell>
          <cell r="E2387" t="str">
            <v>051-1005895</v>
          </cell>
          <cell r="F2387" t="str">
            <v/>
          </cell>
          <cell r="G2387" t="str">
            <v/>
          </cell>
          <cell r="H2387" t="str">
            <v/>
          </cell>
          <cell r="I2387">
            <v>0</v>
          </cell>
          <cell r="J2387">
            <v>0</v>
          </cell>
          <cell r="K2387">
            <v>0.09</v>
          </cell>
          <cell r="L2387">
            <v>0.09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0.01</v>
          </cell>
          <cell r="AA2387">
            <v>0.01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  <cell r="AF2387">
            <v>0</v>
          </cell>
          <cell r="AG2387">
            <v>0</v>
          </cell>
          <cell r="AH2387">
            <v>0</v>
          </cell>
          <cell r="AI2387">
            <v>0</v>
          </cell>
        </row>
        <row r="2388">
          <cell r="C2388" t="str">
            <v>1.514</v>
          </cell>
          <cell r="D2388" t="str">
            <v>Реконструкция ГРС-9 Гули Королевой</v>
          </cell>
          <cell r="E2388" t="str">
            <v>051-1005896</v>
          </cell>
          <cell r="F2388" t="str">
            <v/>
          </cell>
          <cell r="G2388" t="str">
            <v/>
          </cell>
          <cell r="H2388" t="str">
            <v>Транспорт газа</v>
          </cell>
          <cell r="I2388">
            <v>0</v>
          </cell>
          <cell r="J2388">
            <v>0</v>
          </cell>
          <cell r="K2388">
            <v>2.59</v>
          </cell>
          <cell r="L2388">
            <v>2.59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0.21</v>
          </cell>
          <cell r="AA2388">
            <v>0.21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  <cell r="AF2388">
            <v>0</v>
          </cell>
          <cell r="AG2388">
            <v>0</v>
          </cell>
          <cell r="AH2388">
            <v>0</v>
          </cell>
          <cell r="AI2388">
            <v>0</v>
          </cell>
        </row>
        <row r="2389">
          <cell r="C2389" t="str">
            <v>1.514.1</v>
          </cell>
          <cell r="D2389" t="str">
            <v>Прочие, всего</v>
          </cell>
          <cell r="E2389" t="str">
            <v>051-1005896</v>
          </cell>
          <cell r="F2389" t="str">
            <v/>
          </cell>
          <cell r="G2389" t="str">
            <v/>
          </cell>
          <cell r="H2389" t="str">
            <v/>
          </cell>
          <cell r="I2389">
            <v>0</v>
          </cell>
          <cell r="J2389">
            <v>0</v>
          </cell>
          <cell r="K2389">
            <v>2.59</v>
          </cell>
          <cell r="L2389">
            <v>2.59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0</v>
          </cell>
          <cell r="W2389">
            <v>0</v>
          </cell>
          <cell r="X2389">
            <v>0</v>
          </cell>
          <cell r="Y2389">
            <v>0</v>
          </cell>
          <cell r="Z2389">
            <v>0.21</v>
          </cell>
          <cell r="AA2389">
            <v>0.21</v>
          </cell>
          <cell r="AB2389">
            <v>0</v>
          </cell>
          <cell r="AC2389">
            <v>0</v>
          </cell>
          <cell r="AD2389">
            <v>0</v>
          </cell>
          <cell r="AE2389">
            <v>0</v>
          </cell>
          <cell r="AF2389">
            <v>0</v>
          </cell>
          <cell r="AG2389">
            <v>0</v>
          </cell>
          <cell r="AH2389">
            <v>0</v>
          </cell>
          <cell r="AI2389">
            <v>0</v>
          </cell>
        </row>
        <row r="2390">
          <cell r="C2390" t="str">
            <v>1.514.2</v>
          </cell>
          <cell r="D2390" t="str">
            <v>Проектные работы ПД/ПД, РД</v>
          </cell>
          <cell r="E2390" t="str">
            <v>051-1005896</v>
          </cell>
          <cell r="F2390" t="str">
            <v/>
          </cell>
          <cell r="G2390" t="str">
            <v/>
          </cell>
          <cell r="H2390" t="str">
            <v/>
          </cell>
          <cell r="I2390">
            <v>0</v>
          </cell>
          <cell r="J2390">
            <v>0</v>
          </cell>
          <cell r="K2390">
            <v>2.5</v>
          </cell>
          <cell r="L2390">
            <v>2.5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>
            <v>0</v>
          </cell>
          <cell r="T2390">
            <v>0</v>
          </cell>
          <cell r="U2390">
            <v>0</v>
          </cell>
          <cell r="V2390">
            <v>0</v>
          </cell>
          <cell r="W2390">
            <v>0</v>
          </cell>
          <cell r="X2390">
            <v>0</v>
          </cell>
          <cell r="Y2390">
            <v>0</v>
          </cell>
          <cell r="Z2390">
            <v>0.2</v>
          </cell>
          <cell r="AA2390">
            <v>0.2</v>
          </cell>
          <cell r="AB2390">
            <v>0</v>
          </cell>
          <cell r="AC2390">
            <v>0</v>
          </cell>
          <cell r="AD2390">
            <v>0</v>
          </cell>
          <cell r="AE2390">
            <v>0</v>
          </cell>
          <cell r="AF2390">
            <v>0</v>
          </cell>
          <cell r="AG2390">
            <v>0</v>
          </cell>
          <cell r="AH2390">
            <v>0</v>
          </cell>
          <cell r="AI2390">
            <v>0</v>
          </cell>
        </row>
        <row r="2391">
          <cell r="C2391" t="str">
            <v>1.514.3</v>
          </cell>
          <cell r="D2391" t="str">
            <v>Услуги Заказчика</v>
          </cell>
          <cell r="E2391" t="str">
            <v>051-1005896</v>
          </cell>
          <cell r="F2391" t="str">
            <v/>
          </cell>
          <cell r="G2391" t="str">
            <v/>
          </cell>
          <cell r="H2391" t="str">
            <v/>
          </cell>
          <cell r="I2391">
            <v>0</v>
          </cell>
          <cell r="J2391">
            <v>0</v>
          </cell>
          <cell r="K2391">
            <v>0.09</v>
          </cell>
          <cell r="L2391">
            <v>0.09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0.01</v>
          </cell>
          <cell r="AA2391">
            <v>0.01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  <cell r="AF2391">
            <v>0</v>
          </cell>
          <cell r="AG2391">
            <v>0</v>
          </cell>
          <cell r="AH2391">
            <v>0</v>
          </cell>
          <cell r="AI2391">
            <v>0</v>
          </cell>
        </row>
        <row r="2392">
          <cell r="C2392" t="str">
            <v>1.515</v>
          </cell>
          <cell r="D2392" t="str">
            <v>Техническое перевооружение ГРС Южноуральска</v>
          </cell>
          <cell r="E2392" t="str">
            <v>051-1005897</v>
          </cell>
          <cell r="F2392" t="str">
            <v/>
          </cell>
          <cell r="G2392" t="str">
            <v/>
          </cell>
          <cell r="H2392" t="str">
            <v>Транспорт газа</v>
          </cell>
          <cell r="I2392">
            <v>0</v>
          </cell>
          <cell r="J2392">
            <v>0</v>
          </cell>
          <cell r="K2392">
            <v>2.59</v>
          </cell>
          <cell r="L2392">
            <v>2.59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2.59</v>
          </cell>
          <cell r="AA2392">
            <v>2.59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  <cell r="AF2392">
            <v>0</v>
          </cell>
          <cell r="AG2392">
            <v>0</v>
          </cell>
          <cell r="AH2392">
            <v>0</v>
          </cell>
          <cell r="AI2392">
            <v>0</v>
          </cell>
        </row>
        <row r="2393">
          <cell r="C2393" t="str">
            <v>1.515.1</v>
          </cell>
          <cell r="D2393" t="str">
            <v>Прочие, всего</v>
          </cell>
          <cell r="E2393" t="str">
            <v>051-1005897</v>
          </cell>
          <cell r="F2393" t="str">
            <v/>
          </cell>
          <cell r="G2393" t="str">
            <v/>
          </cell>
          <cell r="H2393" t="str">
            <v/>
          </cell>
          <cell r="I2393">
            <v>0</v>
          </cell>
          <cell r="J2393">
            <v>0</v>
          </cell>
          <cell r="K2393">
            <v>2.59</v>
          </cell>
          <cell r="L2393">
            <v>2.59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2.59</v>
          </cell>
          <cell r="AA2393">
            <v>2.59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  <cell r="AF2393">
            <v>0</v>
          </cell>
          <cell r="AG2393">
            <v>0</v>
          </cell>
          <cell r="AH2393">
            <v>0</v>
          </cell>
          <cell r="AI2393">
            <v>0</v>
          </cell>
        </row>
        <row r="2394">
          <cell r="C2394" t="str">
            <v>1.515.2</v>
          </cell>
          <cell r="D2394" t="str">
            <v>Проектные работы ПД/ПД, РД</v>
          </cell>
          <cell r="E2394" t="str">
            <v>051-1005897</v>
          </cell>
          <cell r="F2394" t="str">
            <v/>
          </cell>
          <cell r="G2394" t="str">
            <v/>
          </cell>
          <cell r="H2394" t="str">
            <v/>
          </cell>
          <cell r="I2394">
            <v>0</v>
          </cell>
          <cell r="J2394">
            <v>0</v>
          </cell>
          <cell r="K2394">
            <v>2.5</v>
          </cell>
          <cell r="L2394">
            <v>2.5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2.5</v>
          </cell>
          <cell r="AA2394">
            <v>2.5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  <cell r="AF2394">
            <v>0</v>
          </cell>
          <cell r="AG2394">
            <v>0</v>
          </cell>
          <cell r="AH2394">
            <v>0</v>
          </cell>
          <cell r="AI2394">
            <v>0</v>
          </cell>
        </row>
        <row r="2395">
          <cell r="C2395" t="str">
            <v>1.515.3</v>
          </cell>
          <cell r="D2395" t="str">
            <v>Услуги Заказчика</v>
          </cell>
          <cell r="E2395" t="str">
            <v>051-1005897</v>
          </cell>
          <cell r="F2395" t="str">
            <v/>
          </cell>
          <cell r="G2395" t="str">
            <v/>
          </cell>
          <cell r="H2395" t="str">
            <v/>
          </cell>
          <cell r="I2395">
            <v>0</v>
          </cell>
          <cell r="J2395">
            <v>0</v>
          </cell>
          <cell r="K2395">
            <v>0.09</v>
          </cell>
          <cell r="L2395">
            <v>0.09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0.09</v>
          </cell>
          <cell r="AA2395">
            <v>0.09</v>
          </cell>
          <cell r="AB2395">
            <v>0</v>
          </cell>
          <cell r="AC2395">
            <v>0</v>
          </cell>
          <cell r="AD2395">
            <v>0</v>
          </cell>
          <cell r="AE2395">
            <v>0</v>
          </cell>
          <cell r="AF2395">
            <v>0</v>
          </cell>
          <cell r="AG2395">
            <v>0</v>
          </cell>
          <cell r="AH2395">
            <v>0</v>
          </cell>
          <cell r="AI2395">
            <v>0</v>
          </cell>
        </row>
        <row r="2396">
          <cell r="C2396" t="str">
            <v>1.516</v>
          </cell>
          <cell r="D2396" t="str">
            <v>Техническое перевооружение ГРС АРП Балашиха</v>
          </cell>
          <cell r="E2396" t="str">
            <v>051-1005898</v>
          </cell>
          <cell r="F2396" t="str">
            <v/>
          </cell>
          <cell r="G2396" t="str">
            <v/>
          </cell>
          <cell r="H2396" t="str">
            <v>Транспорт газа</v>
          </cell>
          <cell r="I2396">
            <v>0</v>
          </cell>
          <cell r="J2396">
            <v>0</v>
          </cell>
          <cell r="K2396">
            <v>2.59</v>
          </cell>
          <cell r="L2396">
            <v>2.59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2.59</v>
          </cell>
          <cell r="AA2396">
            <v>2.59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  <cell r="AF2396">
            <v>0</v>
          </cell>
          <cell r="AG2396">
            <v>0</v>
          </cell>
          <cell r="AH2396">
            <v>0</v>
          </cell>
          <cell r="AI2396">
            <v>0</v>
          </cell>
        </row>
        <row r="2397">
          <cell r="C2397" t="str">
            <v>1.516.1</v>
          </cell>
          <cell r="D2397" t="str">
            <v>Прочие, всего</v>
          </cell>
          <cell r="E2397" t="str">
            <v>051-1005898</v>
          </cell>
          <cell r="F2397" t="str">
            <v/>
          </cell>
          <cell r="G2397" t="str">
            <v/>
          </cell>
          <cell r="H2397" t="str">
            <v/>
          </cell>
          <cell r="I2397">
            <v>0</v>
          </cell>
          <cell r="J2397">
            <v>0</v>
          </cell>
          <cell r="K2397">
            <v>2.59</v>
          </cell>
          <cell r="L2397">
            <v>2.59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2.59</v>
          </cell>
          <cell r="AA2397">
            <v>2.59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  <cell r="AF2397">
            <v>0</v>
          </cell>
          <cell r="AG2397">
            <v>0</v>
          </cell>
          <cell r="AH2397">
            <v>0</v>
          </cell>
          <cell r="AI2397">
            <v>0</v>
          </cell>
        </row>
        <row r="2398">
          <cell r="C2398" t="str">
            <v>1.516.2</v>
          </cell>
          <cell r="D2398" t="str">
            <v>Проектные работы ПД/ПД, РД</v>
          </cell>
          <cell r="E2398" t="str">
            <v>051-1005898</v>
          </cell>
          <cell r="F2398" t="str">
            <v/>
          </cell>
          <cell r="G2398" t="str">
            <v/>
          </cell>
          <cell r="H2398" t="str">
            <v/>
          </cell>
          <cell r="I2398">
            <v>0</v>
          </cell>
          <cell r="J2398">
            <v>0</v>
          </cell>
          <cell r="K2398">
            <v>2.5</v>
          </cell>
          <cell r="L2398">
            <v>2.5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2.5</v>
          </cell>
          <cell r="AA2398">
            <v>2.5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  <cell r="AF2398">
            <v>0</v>
          </cell>
          <cell r="AG2398">
            <v>0</v>
          </cell>
          <cell r="AH2398">
            <v>0</v>
          </cell>
          <cell r="AI2398">
            <v>0</v>
          </cell>
        </row>
        <row r="2399">
          <cell r="C2399" t="str">
            <v>1.516.3</v>
          </cell>
          <cell r="D2399" t="str">
            <v>Услуги Заказчика</v>
          </cell>
          <cell r="E2399" t="str">
            <v>051-1005898</v>
          </cell>
          <cell r="F2399" t="str">
            <v/>
          </cell>
          <cell r="G2399" t="str">
            <v/>
          </cell>
          <cell r="H2399" t="str">
            <v/>
          </cell>
          <cell r="I2399">
            <v>0</v>
          </cell>
          <cell r="J2399">
            <v>0</v>
          </cell>
          <cell r="K2399">
            <v>0.09</v>
          </cell>
          <cell r="L2399">
            <v>0.09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0.09</v>
          </cell>
          <cell r="AA2399">
            <v>0.09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  <cell r="AF2399">
            <v>0</v>
          </cell>
          <cell r="AG2399">
            <v>0</v>
          </cell>
          <cell r="AH2399">
            <v>0</v>
          </cell>
          <cell r="AI2399">
            <v>0</v>
          </cell>
        </row>
        <row r="2400">
          <cell r="C2400" t="str">
            <v>1.517</v>
          </cell>
          <cell r="D2400" t="str">
            <v>Техническое перевооружение ГРС Hовокубанск</v>
          </cell>
          <cell r="E2400" t="str">
            <v>051-1005899</v>
          </cell>
          <cell r="F2400" t="str">
            <v/>
          </cell>
          <cell r="G2400" t="str">
            <v/>
          </cell>
          <cell r="H2400" t="str">
            <v>Транспорт газа</v>
          </cell>
          <cell r="I2400">
            <v>0</v>
          </cell>
          <cell r="J2400">
            <v>0</v>
          </cell>
          <cell r="K2400">
            <v>2.59</v>
          </cell>
          <cell r="L2400">
            <v>2.59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2.59</v>
          </cell>
          <cell r="AA2400">
            <v>2.59</v>
          </cell>
          <cell r="AB2400">
            <v>0</v>
          </cell>
          <cell r="AC2400">
            <v>0</v>
          </cell>
          <cell r="AD2400">
            <v>0</v>
          </cell>
          <cell r="AE2400">
            <v>0</v>
          </cell>
          <cell r="AF2400">
            <v>0</v>
          </cell>
          <cell r="AG2400">
            <v>0</v>
          </cell>
          <cell r="AH2400">
            <v>0</v>
          </cell>
          <cell r="AI2400">
            <v>0</v>
          </cell>
        </row>
        <row r="2401">
          <cell r="C2401" t="str">
            <v>1.517.1</v>
          </cell>
          <cell r="D2401" t="str">
            <v>Прочие, всего</v>
          </cell>
          <cell r="E2401" t="str">
            <v>051-1005899</v>
          </cell>
          <cell r="F2401" t="str">
            <v/>
          </cell>
          <cell r="G2401" t="str">
            <v/>
          </cell>
          <cell r="H2401" t="str">
            <v/>
          </cell>
          <cell r="I2401">
            <v>0</v>
          </cell>
          <cell r="J2401">
            <v>0</v>
          </cell>
          <cell r="K2401">
            <v>2.59</v>
          </cell>
          <cell r="L2401">
            <v>2.59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2.59</v>
          </cell>
          <cell r="AA2401">
            <v>2.59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  <cell r="AF2401">
            <v>0</v>
          </cell>
          <cell r="AG2401">
            <v>0</v>
          </cell>
          <cell r="AH2401">
            <v>0</v>
          </cell>
          <cell r="AI2401">
            <v>0</v>
          </cell>
        </row>
        <row r="2402">
          <cell r="C2402" t="str">
            <v>1.517.2</v>
          </cell>
          <cell r="D2402" t="str">
            <v>Проектные работы ПД/ПД, РД</v>
          </cell>
          <cell r="E2402" t="str">
            <v>051-1005899</v>
          </cell>
          <cell r="F2402" t="str">
            <v/>
          </cell>
          <cell r="G2402" t="str">
            <v/>
          </cell>
          <cell r="H2402" t="str">
            <v/>
          </cell>
          <cell r="I2402">
            <v>0</v>
          </cell>
          <cell r="J2402">
            <v>0</v>
          </cell>
          <cell r="K2402">
            <v>2.5</v>
          </cell>
          <cell r="L2402">
            <v>2.5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2.5</v>
          </cell>
          <cell r="AA2402">
            <v>2.5</v>
          </cell>
          <cell r="AB2402">
            <v>0</v>
          </cell>
          <cell r="AC2402">
            <v>0</v>
          </cell>
          <cell r="AD2402">
            <v>0</v>
          </cell>
          <cell r="AE2402">
            <v>0</v>
          </cell>
          <cell r="AF2402">
            <v>0</v>
          </cell>
          <cell r="AG2402">
            <v>0</v>
          </cell>
          <cell r="AH2402">
            <v>0</v>
          </cell>
          <cell r="AI2402">
            <v>0</v>
          </cell>
        </row>
        <row r="2403">
          <cell r="C2403" t="str">
            <v>1.517.3</v>
          </cell>
          <cell r="D2403" t="str">
            <v>Услуги Заказчика</v>
          </cell>
          <cell r="E2403" t="str">
            <v>051-1005899</v>
          </cell>
          <cell r="F2403" t="str">
            <v/>
          </cell>
          <cell r="G2403" t="str">
            <v/>
          </cell>
          <cell r="H2403" t="str">
            <v/>
          </cell>
          <cell r="I2403">
            <v>0</v>
          </cell>
          <cell r="J2403">
            <v>0</v>
          </cell>
          <cell r="K2403">
            <v>0.09</v>
          </cell>
          <cell r="L2403">
            <v>0.09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0.09</v>
          </cell>
          <cell r="AA2403">
            <v>0.09</v>
          </cell>
          <cell r="AB2403">
            <v>0</v>
          </cell>
          <cell r="AC2403">
            <v>0</v>
          </cell>
          <cell r="AD2403">
            <v>0</v>
          </cell>
          <cell r="AE2403">
            <v>0</v>
          </cell>
          <cell r="AF2403">
            <v>0</v>
          </cell>
          <cell r="AG2403">
            <v>0</v>
          </cell>
          <cell r="AH2403">
            <v>0</v>
          </cell>
          <cell r="AI2403">
            <v>0</v>
          </cell>
        </row>
        <row r="2404">
          <cell r="C2404" t="str">
            <v>1.518</v>
          </cell>
          <cell r="D2404" t="str">
            <v>Техническое перевооружение ГРС Гулькевичи</v>
          </cell>
          <cell r="E2404" t="str">
            <v>051-1005900</v>
          </cell>
          <cell r="F2404" t="str">
            <v/>
          </cell>
          <cell r="G2404" t="str">
            <v/>
          </cell>
          <cell r="H2404" t="str">
            <v>Транспорт газа</v>
          </cell>
          <cell r="I2404">
            <v>0</v>
          </cell>
          <cell r="J2404">
            <v>0</v>
          </cell>
          <cell r="K2404">
            <v>2.59</v>
          </cell>
          <cell r="L2404">
            <v>2.59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2.59</v>
          </cell>
          <cell r="AA2404">
            <v>2.59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  <cell r="AF2404">
            <v>0</v>
          </cell>
          <cell r="AG2404">
            <v>0</v>
          </cell>
          <cell r="AH2404">
            <v>0</v>
          </cell>
          <cell r="AI2404">
            <v>0</v>
          </cell>
        </row>
        <row r="2405">
          <cell r="C2405" t="str">
            <v>1.518.1</v>
          </cell>
          <cell r="D2405" t="str">
            <v>Прочие, всего</v>
          </cell>
          <cell r="E2405" t="str">
            <v>051-1005900</v>
          </cell>
          <cell r="F2405" t="str">
            <v/>
          </cell>
          <cell r="G2405" t="str">
            <v/>
          </cell>
          <cell r="H2405" t="str">
            <v/>
          </cell>
          <cell r="I2405">
            <v>0</v>
          </cell>
          <cell r="J2405">
            <v>0</v>
          </cell>
          <cell r="K2405">
            <v>2.59</v>
          </cell>
          <cell r="L2405">
            <v>2.59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2.59</v>
          </cell>
          <cell r="AA2405">
            <v>2.59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  <cell r="AF2405">
            <v>0</v>
          </cell>
          <cell r="AG2405">
            <v>0</v>
          </cell>
          <cell r="AH2405">
            <v>0</v>
          </cell>
          <cell r="AI2405">
            <v>0</v>
          </cell>
        </row>
        <row r="2406">
          <cell r="C2406" t="str">
            <v>1.518.2</v>
          </cell>
          <cell r="D2406" t="str">
            <v>Проектные работы ПД/ПД, РД</v>
          </cell>
          <cell r="E2406" t="str">
            <v>051-1005900</v>
          </cell>
          <cell r="F2406" t="str">
            <v/>
          </cell>
          <cell r="G2406" t="str">
            <v/>
          </cell>
          <cell r="H2406" t="str">
            <v/>
          </cell>
          <cell r="I2406">
            <v>0</v>
          </cell>
          <cell r="J2406">
            <v>0</v>
          </cell>
          <cell r="K2406">
            <v>2.5</v>
          </cell>
          <cell r="L2406">
            <v>2.5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2.5</v>
          </cell>
          <cell r="AA2406">
            <v>2.5</v>
          </cell>
          <cell r="AB2406">
            <v>0</v>
          </cell>
          <cell r="AC2406">
            <v>0</v>
          </cell>
          <cell r="AD2406">
            <v>0</v>
          </cell>
          <cell r="AE2406">
            <v>0</v>
          </cell>
          <cell r="AF2406">
            <v>0</v>
          </cell>
          <cell r="AG2406">
            <v>0</v>
          </cell>
          <cell r="AH2406">
            <v>0</v>
          </cell>
          <cell r="AI2406">
            <v>0</v>
          </cell>
        </row>
        <row r="2407">
          <cell r="C2407" t="str">
            <v>1.518.3</v>
          </cell>
          <cell r="D2407" t="str">
            <v>Услуги Заказчика</v>
          </cell>
          <cell r="E2407" t="str">
            <v>051-1005900</v>
          </cell>
          <cell r="F2407" t="str">
            <v/>
          </cell>
          <cell r="G2407" t="str">
            <v/>
          </cell>
          <cell r="H2407" t="str">
            <v/>
          </cell>
          <cell r="I2407">
            <v>0</v>
          </cell>
          <cell r="J2407">
            <v>0</v>
          </cell>
          <cell r="K2407">
            <v>0.09</v>
          </cell>
          <cell r="L2407">
            <v>0.09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0.09</v>
          </cell>
          <cell r="AA2407">
            <v>0.09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  <cell r="AF2407">
            <v>0</v>
          </cell>
          <cell r="AG2407">
            <v>0</v>
          </cell>
          <cell r="AH2407">
            <v>0</v>
          </cell>
          <cell r="AI2407">
            <v>0</v>
          </cell>
        </row>
        <row r="2408">
          <cell r="C2408" t="str">
            <v>1.519</v>
          </cell>
          <cell r="D2408" t="str">
            <v>Техническое перевооружение ГРС Алексеетенгинская</v>
          </cell>
          <cell r="E2408" t="str">
            <v>051-1005901</v>
          </cell>
          <cell r="F2408" t="str">
            <v/>
          </cell>
          <cell r="G2408" t="str">
            <v/>
          </cell>
          <cell r="H2408" t="str">
            <v>Транспорт газа</v>
          </cell>
          <cell r="I2408">
            <v>0</v>
          </cell>
          <cell r="J2408">
            <v>0</v>
          </cell>
          <cell r="K2408">
            <v>2.59</v>
          </cell>
          <cell r="L2408">
            <v>2.59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2.59</v>
          </cell>
          <cell r="AA2408">
            <v>2.59</v>
          </cell>
          <cell r="AB2408">
            <v>0</v>
          </cell>
          <cell r="AC2408">
            <v>0</v>
          </cell>
          <cell r="AD2408">
            <v>0</v>
          </cell>
          <cell r="AE2408">
            <v>0</v>
          </cell>
          <cell r="AF2408">
            <v>0</v>
          </cell>
          <cell r="AG2408">
            <v>0</v>
          </cell>
          <cell r="AH2408">
            <v>0</v>
          </cell>
          <cell r="AI2408">
            <v>0</v>
          </cell>
        </row>
        <row r="2409">
          <cell r="C2409" t="str">
            <v>1.519.1</v>
          </cell>
          <cell r="D2409" t="str">
            <v>Прочие, всего</v>
          </cell>
          <cell r="E2409" t="str">
            <v>051-1005901</v>
          </cell>
          <cell r="F2409" t="str">
            <v/>
          </cell>
          <cell r="G2409" t="str">
            <v/>
          </cell>
          <cell r="H2409" t="str">
            <v/>
          </cell>
          <cell r="I2409">
            <v>0</v>
          </cell>
          <cell r="J2409">
            <v>0</v>
          </cell>
          <cell r="K2409">
            <v>2.59</v>
          </cell>
          <cell r="L2409">
            <v>2.59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2.59</v>
          </cell>
          <cell r="AA2409">
            <v>2.59</v>
          </cell>
          <cell r="AB2409">
            <v>0</v>
          </cell>
          <cell r="AC2409">
            <v>0</v>
          </cell>
          <cell r="AD2409">
            <v>0</v>
          </cell>
          <cell r="AE2409">
            <v>0</v>
          </cell>
          <cell r="AF2409">
            <v>0</v>
          </cell>
          <cell r="AG2409">
            <v>0</v>
          </cell>
          <cell r="AH2409">
            <v>0</v>
          </cell>
          <cell r="AI2409">
            <v>0</v>
          </cell>
        </row>
        <row r="2410">
          <cell r="C2410" t="str">
            <v>1.519.2</v>
          </cell>
          <cell r="D2410" t="str">
            <v>Проектные работы ПД/ПД, РД</v>
          </cell>
          <cell r="E2410" t="str">
            <v>051-1005901</v>
          </cell>
          <cell r="F2410" t="str">
            <v/>
          </cell>
          <cell r="G2410" t="str">
            <v/>
          </cell>
          <cell r="H2410" t="str">
            <v/>
          </cell>
          <cell r="I2410">
            <v>0</v>
          </cell>
          <cell r="J2410">
            <v>0</v>
          </cell>
          <cell r="K2410">
            <v>2.5</v>
          </cell>
          <cell r="L2410">
            <v>2.5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2.5</v>
          </cell>
          <cell r="AA2410">
            <v>2.5</v>
          </cell>
          <cell r="AB2410">
            <v>0</v>
          </cell>
          <cell r="AC2410">
            <v>0</v>
          </cell>
          <cell r="AD2410">
            <v>0</v>
          </cell>
          <cell r="AE2410">
            <v>0</v>
          </cell>
          <cell r="AF2410">
            <v>0</v>
          </cell>
          <cell r="AG2410">
            <v>0</v>
          </cell>
          <cell r="AH2410">
            <v>0</v>
          </cell>
          <cell r="AI2410">
            <v>0</v>
          </cell>
        </row>
        <row r="2411">
          <cell r="C2411" t="str">
            <v>1.519.3</v>
          </cell>
          <cell r="D2411" t="str">
            <v>Услуги Заказчика</v>
          </cell>
          <cell r="E2411" t="str">
            <v>051-1005901</v>
          </cell>
          <cell r="F2411" t="str">
            <v/>
          </cell>
          <cell r="G2411" t="str">
            <v/>
          </cell>
          <cell r="H2411" t="str">
            <v/>
          </cell>
          <cell r="I2411">
            <v>0</v>
          </cell>
          <cell r="J2411">
            <v>0</v>
          </cell>
          <cell r="K2411">
            <v>0.09</v>
          </cell>
          <cell r="L2411">
            <v>0.09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0.09</v>
          </cell>
          <cell r="AA2411">
            <v>0.09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  <cell r="AF2411">
            <v>0</v>
          </cell>
          <cell r="AG2411">
            <v>0</v>
          </cell>
          <cell r="AH2411">
            <v>0</v>
          </cell>
          <cell r="AI2411">
            <v>0</v>
          </cell>
        </row>
        <row r="2412">
          <cell r="C2412" t="str">
            <v>1.520</v>
          </cell>
          <cell r="D2412" t="str">
            <v>Техническое перевооружение ГРС Воронежская</v>
          </cell>
          <cell r="E2412" t="str">
            <v>051-1005902</v>
          </cell>
          <cell r="F2412" t="str">
            <v/>
          </cell>
          <cell r="G2412" t="str">
            <v/>
          </cell>
          <cell r="H2412" t="str">
            <v>Транспорт газа</v>
          </cell>
          <cell r="I2412">
            <v>0</v>
          </cell>
          <cell r="J2412">
            <v>0</v>
          </cell>
          <cell r="K2412">
            <v>2.59</v>
          </cell>
          <cell r="L2412">
            <v>2.59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2.59</v>
          </cell>
          <cell r="AA2412">
            <v>2.59</v>
          </cell>
          <cell r="AB2412">
            <v>0</v>
          </cell>
          <cell r="AC2412">
            <v>0</v>
          </cell>
          <cell r="AD2412">
            <v>0</v>
          </cell>
          <cell r="AE2412">
            <v>0</v>
          </cell>
          <cell r="AF2412">
            <v>0</v>
          </cell>
          <cell r="AG2412">
            <v>0</v>
          </cell>
          <cell r="AH2412">
            <v>0</v>
          </cell>
          <cell r="AI2412">
            <v>0</v>
          </cell>
        </row>
        <row r="2413">
          <cell r="C2413" t="str">
            <v>1.520.1</v>
          </cell>
          <cell r="D2413" t="str">
            <v>Прочие, всего</v>
          </cell>
          <cell r="E2413" t="str">
            <v>051-1005902</v>
          </cell>
          <cell r="F2413" t="str">
            <v/>
          </cell>
          <cell r="G2413" t="str">
            <v/>
          </cell>
          <cell r="H2413" t="str">
            <v/>
          </cell>
          <cell r="I2413">
            <v>0</v>
          </cell>
          <cell r="J2413">
            <v>0</v>
          </cell>
          <cell r="K2413">
            <v>2.59</v>
          </cell>
          <cell r="L2413">
            <v>2.59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2.59</v>
          </cell>
          <cell r="AA2413">
            <v>2.59</v>
          </cell>
          <cell r="AB2413">
            <v>0</v>
          </cell>
          <cell r="AC2413">
            <v>0</v>
          </cell>
          <cell r="AD2413">
            <v>0</v>
          </cell>
          <cell r="AE2413">
            <v>0</v>
          </cell>
          <cell r="AF2413">
            <v>0</v>
          </cell>
          <cell r="AG2413">
            <v>0</v>
          </cell>
          <cell r="AH2413">
            <v>0</v>
          </cell>
          <cell r="AI2413">
            <v>0</v>
          </cell>
        </row>
        <row r="2414">
          <cell r="C2414" t="str">
            <v>1.520.2</v>
          </cell>
          <cell r="D2414" t="str">
            <v>Проектные работы ПД/ПД, РД</v>
          </cell>
          <cell r="E2414" t="str">
            <v>051-1005902</v>
          </cell>
          <cell r="F2414" t="str">
            <v/>
          </cell>
          <cell r="G2414" t="str">
            <v/>
          </cell>
          <cell r="H2414" t="str">
            <v/>
          </cell>
          <cell r="I2414">
            <v>0</v>
          </cell>
          <cell r="J2414">
            <v>0</v>
          </cell>
          <cell r="K2414">
            <v>2.5</v>
          </cell>
          <cell r="L2414">
            <v>2.5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2.5</v>
          </cell>
          <cell r="AA2414">
            <v>2.5</v>
          </cell>
          <cell r="AB2414">
            <v>0</v>
          </cell>
          <cell r="AC2414">
            <v>0</v>
          </cell>
          <cell r="AD2414">
            <v>0</v>
          </cell>
          <cell r="AE2414">
            <v>0</v>
          </cell>
          <cell r="AF2414">
            <v>0</v>
          </cell>
          <cell r="AG2414">
            <v>0</v>
          </cell>
          <cell r="AH2414">
            <v>0</v>
          </cell>
          <cell r="AI2414">
            <v>0</v>
          </cell>
        </row>
        <row r="2415">
          <cell r="C2415" t="str">
            <v>1.520.3</v>
          </cell>
          <cell r="D2415" t="str">
            <v>Услуги Заказчика</v>
          </cell>
          <cell r="E2415" t="str">
            <v>051-1005902</v>
          </cell>
          <cell r="F2415" t="str">
            <v/>
          </cell>
          <cell r="G2415" t="str">
            <v/>
          </cell>
          <cell r="H2415" t="str">
            <v/>
          </cell>
          <cell r="I2415">
            <v>0</v>
          </cell>
          <cell r="J2415">
            <v>0</v>
          </cell>
          <cell r="K2415">
            <v>0.09</v>
          </cell>
          <cell r="L2415">
            <v>0.09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0.09</v>
          </cell>
          <cell r="AA2415">
            <v>0.09</v>
          </cell>
          <cell r="AB2415">
            <v>0</v>
          </cell>
          <cell r="AC2415">
            <v>0</v>
          </cell>
          <cell r="AD2415">
            <v>0</v>
          </cell>
          <cell r="AE2415">
            <v>0</v>
          </cell>
          <cell r="AF2415">
            <v>0</v>
          </cell>
          <cell r="AG2415">
            <v>0</v>
          </cell>
          <cell r="AH2415">
            <v>0</v>
          </cell>
          <cell r="AI2415">
            <v>0</v>
          </cell>
        </row>
        <row r="2416">
          <cell r="C2416" t="str">
            <v>1.521</v>
          </cell>
          <cell r="D2416" t="str">
            <v>Техническое перевооружение ГРС Ленинградский CКВO</v>
          </cell>
          <cell r="E2416" t="str">
            <v>051-1005903</v>
          </cell>
          <cell r="F2416" t="str">
            <v/>
          </cell>
          <cell r="G2416" t="str">
            <v/>
          </cell>
          <cell r="H2416" t="str">
            <v>Транспорт газа</v>
          </cell>
          <cell r="I2416">
            <v>0</v>
          </cell>
          <cell r="J2416">
            <v>0</v>
          </cell>
          <cell r="K2416">
            <v>2.59</v>
          </cell>
          <cell r="L2416">
            <v>2.59</v>
          </cell>
          <cell r="M2416">
            <v>0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2.59</v>
          </cell>
          <cell r="AA2416">
            <v>2.59</v>
          </cell>
          <cell r="AB2416">
            <v>0</v>
          </cell>
          <cell r="AC2416">
            <v>0</v>
          </cell>
          <cell r="AD2416">
            <v>0</v>
          </cell>
          <cell r="AE2416">
            <v>0</v>
          </cell>
          <cell r="AF2416">
            <v>0</v>
          </cell>
          <cell r="AG2416">
            <v>0</v>
          </cell>
          <cell r="AH2416">
            <v>0</v>
          </cell>
          <cell r="AI2416">
            <v>0</v>
          </cell>
        </row>
        <row r="2417">
          <cell r="C2417" t="str">
            <v>1.521.1</v>
          </cell>
          <cell r="D2417" t="str">
            <v>Прочие, всего</v>
          </cell>
          <cell r="E2417" t="str">
            <v>051-1005903</v>
          </cell>
          <cell r="F2417" t="str">
            <v/>
          </cell>
          <cell r="G2417" t="str">
            <v/>
          </cell>
          <cell r="H2417" t="str">
            <v/>
          </cell>
          <cell r="I2417">
            <v>0</v>
          </cell>
          <cell r="J2417">
            <v>0</v>
          </cell>
          <cell r="K2417">
            <v>2.59</v>
          </cell>
          <cell r="L2417">
            <v>2.59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2.59</v>
          </cell>
          <cell r="AA2417">
            <v>2.59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  <cell r="AF2417">
            <v>0</v>
          </cell>
          <cell r="AG2417">
            <v>0</v>
          </cell>
          <cell r="AH2417">
            <v>0</v>
          </cell>
          <cell r="AI2417">
            <v>0</v>
          </cell>
        </row>
        <row r="2418">
          <cell r="C2418" t="str">
            <v>1.521.2</v>
          </cell>
          <cell r="D2418" t="str">
            <v>Проектные работы ПД/ПД, РД</v>
          </cell>
          <cell r="E2418" t="str">
            <v>051-1005903</v>
          </cell>
          <cell r="F2418" t="str">
            <v/>
          </cell>
          <cell r="G2418" t="str">
            <v/>
          </cell>
          <cell r="H2418" t="str">
            <v/>
          </cell>
          <cell r="I2418">
            <v>0</v>
          </cell>
          <cell r="J2418">
            <v>0</v>
          </cell>
          <cell r="K2418">
            <v>2.5</v>
          </cell>
          <cell r="L2418">
            <v>2.5</v>
          </cell>
          <cell r="M2418">
            <v>0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2.5</v>
          </cell>
          <cell r="AA2418">
            <v>2.5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  <cell r="AF2418">
            <v>0</v>
          </cell>
          <cell r="AG2418">
            <v>0</v>
          </cell>
          <cell r="AH2418">
            <v>0</v>
          </cell>
          <cell r="AI2418">
            <v>0</v>
          </cell>
        </row>
        <row r="2419">
          <cell r="C2419" t="str">
            <v>1.521.3</v>
          </cell>
          <cell r="D2419" t="str">
            <v>Услуги Заказчика</v>
          </cell>
          <cell r="E2419" t="str">
            <v>051-1005903</v>
          </cell>
          <cell r="F2419" t="str">
            <v/>
          </cell>
          <cell r="G2419" t="str">
            <v/>
          </cell>
          <cell r="H2419" t="str">
            <v/>
          </cell>
          <cell r="I2419">
            <v>0</v>
          </cell>
          <cell r="J2419">
            <v>0</v>
          </cell>
          <cell r="K2419">
            <v>0.09</v>
          </cell>
          <cell r="L2419">
            <v>0.09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0.09</v>
          </cell>
          <cell r="AA2419">
            <v>0.09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  <cell r="AF2419">
            <v>0</v>
          </cell>
          <cell r="AG2419">
            <v>0</v>
          </cell>
          <cell r="AH2419">
            <v>0</v>
          </cell>
          <cell r="AI2419">
            <v>0</v>
          </cell>
        </row>
        <row r="2420">
          <cell r="C2420" t="str">
            <v>1.522</v>
          </cell>
          <cell r="D2420" t="str">
            <v>Техническое перевооружение ГРС Карабудахкент</v>
          </cell>
          <cell r="E2420" t="str">
            <v>051-1005904</v>
          </cell>
          <cell r="F2420" t="str">
            <v/>
          </cell>
          <cell r="G2420" t="str">
            <v/>
          </cell>
          <cell r="H2420" t="str">
            <v>Транспорт газа</v>
          </cell>
          <cell r="I2420">
            <v>0</v>
          </cell>
          <cell r="J2420">
            <v>0</v>
          </cell>
          <cell r="K2420">
            <v>2.59</v>
          </cell>
          <cell r="L2420">
            <v>2.59</v>
          </cell>
          <cell r="M2420">
            <v>0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2.59</v>
          </cell>
          <cell r="AA2420">
            <v>2.59</v>
          </cell>
          <cell r="AB2420">
            <v>0</v>
          </cell>
          <cell r="AC2420">
            <v>0</v>
          </cell>
          <cell r="AD2420">
            <v>0</v>
          </cell>
          <cell r="AE2420">
            <v>0</v>
          </cell>
          <cell r="AF2420">
            <v>0</v>
          </cell>
          <cell r="AG2420">
            <v>0</v>
          </cell>
          <cell r="AH2420">
            <v>0</v>
          </cell>
          <cell r="AI2420">
            <v>0</v>
          </cell>
        </row>
        <row r="2421">
          <cell r="C2421" t="str">
            <v>1.522.1</v>
          </cell>
          <cell r="D2421" t="str">
            <v>Прочие, всего</v>
          </cell>
          <cell r="E2421" t="str">
            <v>051-1005904</v>
          </cell>
          <cell r="F2421" t="str">
            <v/>
          </cell>
          <cell r="G2421" t="str">
            <v/>
          </cell>
          <cell r="H2421" t="str">
            <v/>
          </cell>
          <cell r="I2421">
            <v>0</v>
          </cell>
          <cell r="J2421">
            <v>0</v>
          </cell>
          <cell r="K2421">
            <v>2.59</v>
          </cell>
          <cell r="L2421">
            <v>2.59</v>
          </cell>
          <cell r="M2421">
            <v>0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2.59</v>
          </cell>
          <cell r="AA2421">
            <v>2.59</v>
          </cell>
          <cell r="AB2421">
            <v>0</v>
          </cell>
          <cell r="AC2421">
            <v>0</v>
          </cell>
          <cell r="AD2421">
            <v>0</v>
          </cell>
          <cell r="AE2421">
            <v>0</v>
          </cell>
          <cell r="AF2421">
            <v>0</v>
          </cell>
          <cell r="AG2421">
            <v>0</v>
          </cell>
          <cell r="AH2421">
            <v>0</v>
          </cell>
          <cell r="AI2421">
            <v>0</v>
          </cell>
        </row>
        <row r="2422">
          <cell r="C2422" t="str">
            <v>1.522.2</v>
          </cell>
          <cell r="D2422" t="str">
            <v>Проектные работы ПД/ПД, РД</v>
          </cell>
          <cell r="E2422" t="str">
            <v>051-1005904</v>
          </cell>
          <cell r="F2422" t="str">
            <v/>
          </cell>
          <cell r="G2422" t="str">
            <v/>
          </cell>
          <cell r="H2422" t="str">
            <v/>
          </cell>
          <cell r="I2422">
            <v>0</v>
          </cell>
          <cell r="J2422">
            <v>0</v>
          </cell>
          <cell r="K2422">
            <v>2.5</v>
          </cell>
          <cell r="L2422">
            <v>2.5</v>
          </cell>
          <cell r="M2422">
            <v>0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2.5</v>
          </cell>
          <cell r="AA2422">
            <v>2.5</v>
          </cell>
          <cell r="AB2422">
            <v>0</v>
          </cell>
          <cell r="AC2422">
            <v>0</v>
          </cell>
          <cell r="AD2422">
            <v>0</v>
          </cell>
          <cell r="AE2422">
            <v>0</v>
          </cell>
          <cell r="AF2422">
            <v>0</v>
          </cell>
          <cell r="AG2422">
            <v>0</v>
          </cell>
          <cell r="AH2422">
            <v>0</v>
          </cell>
          <cell r="AI2422">
            <v>0</v>
          </cell>
        </row>
        <row r="2423">
          <cell r="C2423" t="str">
            <v>1.522.3</v>
          </cell>
          <cell r="D2423" t="str">
            <v>Услуги Заказчика</v>
          </cell>
          <cell r="E2423" t="str">
            <v>051-1005904</v>
          </cell>
          <cell r="F2423" t="str">
            <v/>
          </cell>
          <cell r="G2423" t="str">
            <v/>
          </cell>
          <cell r="H2423" t="str">
            <v/>
          </cell>
          <cell r="I2423">
            <v>0</v>
          </cell>
          <cell r="J2423">
            <v>0</v>
          </cell>
          <cell r="K2423">
            <v>0.09</v>
          </cell>
          <cell r="L2423">
            <v>0.09</v>
          </cell>
          <cell r="M2423">
            <v>0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0.09</v>
          </cell>
          <cell r="AA2423">
            <v>0.09</v>
          </cell>
          <cell r="AB2423">
            <v>0</v>
          </cell>
          <cell r="AC2423">
            <v>0</v>
          </cell>
          <cell r="AD2423">
            <v>0</v>
          </cell>
          <cell r="AE2423">
            <v>0</v>
          </cell>
          <cell r="AF2423">
            <v>0</v>
          </cell>
          <cell r="AG2423">
            <v>0</v>
          </cell>
          <cell r="AH2423">
            <v>0</v>
          </cell>
          <cell r="AI2423">
            <v>0</v>
          </cell>
        </row>
        <row r="2424">
          <cell r="C2424" t="str">
            <v>1.523</v>
          </cell>
          <cell r="D2424" t="str">
            <v>Техническое перевооружение ГРС Хаджалмахи</v>
          </cell>
          <cell r="E2424" t="str">
            <v>051-1005905</v>
          </cell>
          <cell r="F2424" t="str">
            <v/>
          </cell>
          <cell r="G2424" t="str">
            <v/>
          </cell>
          <cell r="H2424" t="str">
            <v>Транспорт газа</v>
          </cell>
          <cell r="I2424">
            <v>0</v>
          </cell>
          <cell r="J2424">
            <v>0</v>
          </cell>
          <cell r="K2424">
            <v>2.59</v>
          </cell>
          <cell r="L2424">
            <v>2.59</v>
          </cell>
          <cell r="M2424">
            <v>0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2.59</v>
          </cell>
          <cell r="AA2424">
            <v>2.59</v>
          </cell>
          <cell r="AB2424">
            <v>0</v>
          </cell>
          <cell r="AC2424">
            <v>0</v>
          </cell>
          <cell r="AD2424">
            <v>0</v>
          </cell>
          <cell r="AE2424">
            <v>0</v>
          </cell>
          <cell r="AF2424">
            <v>0</v>
          </cell>
          <cell r="AG2424">
            <v>0</v>
          </cell>
          <cell r="AH2424">
            <v>0</v>
          </cell>
          <cell r="AI2424">
            <v>0</v>
          </cell>
        </row>
        <row r="2425">
          <cell r="C2425" t="str">
            <v>1.523.1</v>
          </cell>
          <cell r="D2425" t="str">
            <v>Прочие, всего</v>
          </cell>
          <cell r="E2425" t="str">
            <v>051-1005905</v>
          </cell>
          <cell r="F2425" t="str">
            <v/>
          </cell>
          <cell r="G2425" t="str">
            <v/>
          </cell>
          <cell r="H2425" t="str">
            <v/>
          </cell>
          <cell r="I2425">
            <v>0</v>
          </cell>
          <cell r="J2425">
            <v>0</v>
          </cell>
          <cell r="K2425">
            <v>2.59</v>
          </cell>
          <cell r="L2425">
            <v>2.59</v>
          </cell>
          <cell r="M2425">
            <v>0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2.59</v>
          </cell>
          <cell r="AA2425">
            <v>2.59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  <cell r="AF2425">
            <v>0</v>
          </cell>
          <cell r="AG2425">
            <v>0</v>
          </cell>
          <cell r="AH2425">
            <v>0</v>
          </cell>
          <cell r="AI2425">
            <v>0</v>
          </cell>
        </row>
        <row r="2426">
          <cell r="C2426" t="str">
            <v>1.523.2</v>
          </cell>
          <cell r="D2426" t="str">
            <v>Проектные работы ПД/ПД, РД</v>
          </cell>
          <cell r="E2426" t="str">
            <v>051-1005905</v>
          </cell>
          <cell r="F2426" t="str">
            <v/>
          </cell>
          <cell r="G2426" t="str">
            <v/>
          </cell>
          <cell r="H2426" t="str">
            <v/>
          </cell>
          <cell r="I2426">
            <v>0</v>
          </cell>
          <cell r="J2426">
            <v>0</v>
          </cell>
          <cell r="K2426">
            <v>2.5</v>
          </cell>
          <cell r="L2426">
            <v>2.5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2.5</v>
          </cell>
          <cell r="AA2426">
            <v>2.5</v>
          </cell>
          <cell r="AB2426">
            <v>0</v>
          </cell>
          <cell r="AC2426">
            <v>0</v>
          </cell>
          <cell r="AD2426">
            <v>0</v>
          </cell>
          <cell r="AE2426">
            <v>0</v>
          </cell>
          <cell r="AF2426">
            <v>0</v>
          </cell>
          <cell r="AG2426">
            <v>0</v>
          </cell>
          <cell r="AH2426">
            <v>0</v>
          </cell>
          <cell r="AI2426">
            <v>0</v>
          </cell>
        </row>
        <row r="2427">
          <cell r="C2427" t="str">
            <v>1.523.3</v>
          </cell>
          <cell r="D2427" t="str">
            <v>Услуги Заказчика</v>
          </cell>
          <cell r="E2427" t="str">
            <v>051-1005905</v>
          </cell>
          <cell r="F2427" t="str">
            <v/>
          </cell>
          <cell r="G2427" t="str">
            <v/>
          </cell>
          <cell r="H2427" t="str">
            <v/>
          </cell>
          <cell r="I2427">
            <v>0</v>
          </cell>
          <cell r="J2427">
            <v>0</v>
          </cell>
          <cell r="K2427">
            <v>0.09</v>
          </cell>
          <cell r="L2427">
            <v>0.09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0.09</v>
          </cell>
          <cell r="AA2427">
            <v>0.09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  <cell r="AF2427">
            <v>0</v>
          </cell>
          <cell r="AG2427">
            <v>0</v>
          </cell>
          <cell r="AH2427">
            <v>0</v>
          </cell>
          <cell r="AI2427">
            <v>0</v>
          </cell>
        </row>
        <row r="2428">
          <cell r="C2428" t="str">
            <v>1.524</v>
          </cell>
          <cell r="D2428" t="str">
            <v>Техническое перевооружение ГРС Кизляр-Южная</v>
          </cell>
          <cell r="E2428" t="str">
            <v>051-1005906</v>
          </cell>
          <cell r="F2428" t="str">
            <v/>
          </cell>
          <cell r="G2428" t="str">
            <v/>
          </cell>
          <cell r="H2428" t="str">
            <v>Транспорт газа</v>
          </cell>
          <cell r="I2428">
            <v>0</v>
          </cell>
          <cell r="J2428">
            <v>0</v>
          </cell>
          <cell r="K2428">
            <v>2.59</v>
          </cell>
          <cell r="L2428">
            <v>2.59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2.59</v>
          </cell>
          <cell r="AA2428">
            <v>2.59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  <cell r="AF2428">
            <v>0</v>
          </cell>
          <cell r="AG2428">
            <v>0</v>
          </cell>
          <cell r="AH2428">
            <v>0</v>
          </cell>
          <cell r="AI2428">
            <v>0</v>
          </cell>
        </row>
        <row r="2429">
          <cell r="C2429" t="str">
            <v>1.524.1</v>
          </cell>
          <cell r="D2429" t="str">
            <v>Прочие, всего</v>
          </cell>
          <cell r="E2429" t="str">
            <v>051-1005906</v>
          </cell>
          <cell r="F2429" t="str">
            <v/>
          </cell>
          <cell r="G2429" t="str">
            <v/>
          </cell>
          <cell r="H2429" t="str">
            <v/>
          </cell>
          <cell r="I2429">
            <v>0</v>
          </cell>
          <cell r="J2429">
            <v>0</v>
          </cell>
          <cell r="K2429">
            <v>2.59</v>
          </cell>
          <cell r="L2429">
            <v>2.59</v>
          </cell>
          <cell r="M2429">
            <v>0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2.59</v>
          </cell>
          <cell r="AA2429">
            <v>2.59</v>
          </cell>
          <cell r="AB2429">
            <v>0</v>
          </cell>
          <cell r="AC2429">
            <v>0</v>
          </cell>
          <cell r="AD2429">
            <v>0</v>
          </cell>
          <cell r="AE2429">
            <v>0</v>
          </cell>
          <cell r="AF2429">
            <v>0</v>
          </cell>
          <cell r="AG2429">
            <v>0</v>
          </cell>
          <cell r="AH2429">
            <v>0</v>
          </cell>
          <cell r="AI2429">
            <v>0</v>
          </cell>
        </row>
        <row r="2430">
          <cell r="C2430" t="str">
            <v>1.524.2</v>
          </cell>
          <cell r="D2430" t="str">
            <v>Проектные работы ПД/ПД, РД</v>
          </cell>
          <cell r="E2430" t="str">
            <v>051-1005906</v>
          </cell>
          <cell r="F2430" t="str">
            <v/>
          </cell>
          <cell r="G2430" t="str">
            <v/>
          </cell>
          <cell r="H2430" t="str">
            <v/>
          </cell>
          <cell r="I2430">
            <v>0</v>
          </cell>
          <cell r="J2430">
            <v>0</v>
          </cell>
          <cell r="K2430">
            <v>2.5</v>
          </cell>
          <cell r="L2430">
            <v>2.5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2.5</v>
          </cell>
          <cell r="AA2430">
            <v>2.5</v>
          </cell>
          <cell r="AB2430">
            <v>0</v>
          </cell>
          <cell r="AC2430">
            <v>0</v>
          </cell>
          <cell r="AD2430">
            <v>0</v>
          </cell>
          <cell r="AE2430">
            <v>0</v>
          </cell>
          <cell r="AF2430">
            <v>0</v>
          </cell>
          <cell r="AG2430">
            <v>0</v>
          </cell>
          <cell r="AH2430">
            <v>0</v>
          </cell>
          <cell r="AI2430">
            <v>0</v>
          </cell>
        </row>
        <row r="2431">
          <cell r="C2431" t="str">
            <v>1.524.3</v>
          </cell>
          <cell r="D2431" t="str">
            <v>Услуги Заказчика</v>
          </cell>
          <cell r="E2431" t="str">
            <v>051-1005906</v>
          </cell>
          <cell r="F2431" t="str">
            <v/>
          </cell>
          <cell r="G2431" t="str">
            <v/>
          </cell>
          <cell r="H2431" t="str">
            <v/>
          </cell>
          <cell r="I2431">
            <v>0</v>
          </cell>
          <cell r="J2431">
            <v>0</v>
          </cell>
          <cell r="K2431">
            <v>0.09</v>
          </cell>
          <cell r="L2431">
            <v>0.09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0.09</v>
          </cell>
          <cell r="AA2431">
            <v>0.09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  <cell r="AF2431">
            <v>0</v>
          </cell>
          <cell r="AG2431">
            <v>0</v>
          </cell>
          <cell r="AH2431">
            <v>0</v>
          </cell>
          <cell r="AI2431">
            <v>0</v>
          </cell>
        </row>
        <row r="2432">
          <cell r="C2432" t="str">
            <v>1.525</v>
          </cell>
          <cell r="D2432" t="str">
            <v>Техническое перевооружение ГРС К.Маркса</v>
          </cell>
          <cell r="E2432" t="str">
            <v>051-1005907</v>
          </cell>
          <cell r="F2432" t="str">
            <v/>
          </cell>
          <cell r="G2432" t="str">
            <v/>
          </cell>
          <cell r="H2432" t="str">
            <v>Транспорт газа</v>
          </cell>
          <cell r="I2432">
            <v>0</v>
          </cell>
          <cell r="J2432">
            <v>0</v>
          </cell>
          <cell r="K2432">
            <v>2.59</v>
          </cell>
          <cell r="L2432">
            <v>2.59</v>
          </cell>
          <cell r="M2432">
            <v>0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2.59</v>
          </cell>
          <cell r="AA2432">
            <v>2.59</v>
          </cell>
          <cell r="AB2432">
            <v>0</v>
          </cell>
          <cell r="AC2432">
            <v>0</v>
          </cell>
          <cell r="AD2432">
            <v>0</v>
          </cell>
          <cell r="AE2432">
            <v>0</v>
          </cell>
          <cell r="AF2432">
            <v>0</v>
          </cell>
          <cell r="AG2432">
            <v>0</v>
          </cell>
          <cell r="AH2432">
            <v>0</v>
          </cell>
          <cell r="AI2432">
            <v>0</v>
          </cell>
        </row>
        <row r="2433">
          <cell r="C2433" t="str">
            <v>1.525.1</v>
          </cell>
          <cell r="D2433" t="str">
            <v>Прочие, всего</v>
          </cell>
          <cell r="E2433" t="str">
            <v>051-1005907</v>
          </cell>
          <cell r="F2433" t="str">
            <v/>
          </cell>
          <cell r="G2433" t="str">
            <v/>
          </cell>
          <cell r="H2433" t="str">
            <v/>
          </cell>
          <cell r="I2433">
            <v>0</v>
          </cell>
          <cell r="J2433">
            <v>0</v>
          </cell>
          <cell r="K2433">
            <v>2.59</v>
          </cell>
          <cell r="L2433">
            <v>2.59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2.59</v>
          </cell>
          <cell r="AA2433">
            <v>2.59</v>
          </cell>
          <cell r="AB2433">
            <v>0</v>
          </cell>
          <cell r="AC2433">
            <v>0</v>
          </cell>
          <cell r="AD2433">
            <v>0</v>
          </cell>
          <cell r="AE2433">
            <v>0</v>
          </cell>
          <cell r="AF2433">
            <v>0</v>
          </cell>
          <cell r="AG2433">
            <v>0</v>
          </cell>
          <cell r="AH2433">
            <v>0</v>
          </cell>
          <cell r="AI2433">
            <v>0</v>
          </cell>
        </row>
        <row r="2434">
          <cell r="C2434" t="str">
            <v>1.525.2</v>
          </cell>
          <cell r="D2434" t="str">
            <v>Проектные работы ПД/ПД, РД</v>
          </cell>
          <cell r="E2434" t="str">
            <v>051-1005907</v>
          </cell>
          <cell r="F2434" t="str">
            <v/>
          </cell>
          <cell r="G2434" t="str">
            <v/>
          </cell>
          <cell r="H2434" t="str">
            <v/>
          </cell>
          <cell r="I2434">
            <v>0</v>
          </cell>
          <cell r="J2434">
            <v>0</v>
          </cell>
          <cell r="K2434">
            <v>2.5</v>
          </cell>
          <cell r="L2434">
            <v>2.5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2.5</v>
          </cell>
          <cell r="AA2434">
            <v>2.5</v>
          </cell>
          <cell r="AB2434">
            <v>0</v>
          </cell>
          <cell r="AC2434">
            <v>0</v>
          </cell>
          <cell r="AD2434">
            <v>0</v>
          </cell>
          <cell r="AE2434">
            <v>0</v>
          </cell>
          <cell r="AF2434">
            <v>0</v>
          </cell>
          <cell r="AG2434">
            <v>0</v>
          </cell>
          <cell r="AH2434">
            <v>0</v>
          </cell>
          <cell r="AI2434">
            <v>0</v>
          </cell>
        </row>
        <row r="2435">
          <cell r="C2435" t="str">
            <v>1.525.3</v>
          </cell>
          <cell r="D2435" t="str">
            <v>Услуги Заказчика</v>
          </cell>
          <cell r="E2435" t="str">
            <v>051-1005907</v>
          </cell>
          <cell r="F2435" t="str">
            <v/>
          </cell>
          <cell r="G2435" t="str">
            <v/>
          </cell>
          <cell r="H2435" t="str">
            <v/>
          </cell>
          <cell r="I2435">
            <v>0</v>
          </cell>
          <cell r="J2435">
            <v>0</v>
          </cell>
          <cell r="K2435">
            <v>0.09</v>
          </cell>
          <cell r="L2435">
            <v>0.09</v>
          </cell>
          <cell r="M2435">
            <v>0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0.09</v>
          </cell>
          <cell r="AA2435">
            <v>0.09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  <cell r="AF2435">
            <v>0</v>
          </cell>
          <cell r="AG2435">
            <v>0</v>
          </cell>
          <cell r="AH2435">
            <v>0</v>
          </cell>
          <cell r="AI2435">
            <v>0</v>
          </cell>
        </row>
        <row r="2436">
          <cell r="C2436" t="str">
            <v>1.526</v>
          </cell>
          <cell r="D2436" t="str">
            <v>Техническое перевооружение ГРС Салик</v>
          </cell>
          <cell r="E2436" t="str">
            <v>051-1005908</v>
          </cell>
          <cell r="F2436" t="str">
            <v/>
          </cell>
          <cell r="G2436" t="str">
            <v/>
          </cell>
          <cell r="H2436" t="str">
            <v>Транспорт газа</v>
          </cell>
          <cell r="I2436">
            <v>0</v>
          </cell>
          <cell r="J2436">
            <v>0</v>
          </cell>
          <cell r="K2436">
            <v>2.59</v>
          </cell>
          <cell r="L2436">
            <v>2.59</v>
          </cell>
          <cell r="M2436">
            <v>0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2.59</v>
          </cell>
          <cell r="AA2436">
            <v>2.59</v>
          </cell>
          <cell r="AB2436">
            <v>0</v>
          </cell>
          <cell r="AC2436">
            <v>0</v>
          </cell>
          <cell r="AD2436">
            <v>0</v>
          </cell>
          <cell r="AE2436">
            <v>0</v>
          </cell>
          <cell r="AF2436">
            <v>0</v>
          </cell>
          <cell r="AG2436">
            <v>0</v>
          </cell>
          <cell r="AH2436">
            <v>0</v>
          </cell>
          <cell r="AI2436">
            <v>0</v>
          </cell>
        </row>
        <row r="2437">
          <cell r="C2437" t="str">
            <v>1.526.1</v>
          </cell>
          <cell r="D2437" t="str">
            <v>Прочие, всего</v>
          </cell>
          <cell r="E2437" t="str">
            <v>051-1005908</v>
          </cell>
          <cell r="F2437" t="str">
            <v/>
          </cell>
          <cell r="G2437" t="str">
            <v/>
          </cell>
          <cell r="H2437" t="str">
            <v/>
          </cell>
          <cell r="I2437">
            <v>0</v>
          </cell>
          <cell r="J2437">
            <v>0</v>
          </cell>
          <cell r="K2437">
            <v>2.59</v>
          </cell>
          <cell r="L2437">
            <v>2.59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2.59</v>
          </cell>
          <cell r="AA2437">
            <v>2.59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  <cell r="AF2437">
            <v>0</v>
          </cell>
          <cell r="AG2437">
            <v>0</v>
          </cell>
          <cell r="AH2437">
            <v>0</v>
          </cell>
          <cell r="AI2437">
            <v>0</v>
          </cell>
        </row>
        <row r="2438">
          <cell r="C2438" t="str">
            <v>1.526.2</v>
          </cell>
          <cell r="D2438" t="str">
            <v>Проектные работы ПД/ПД, РД</v>
          </cell>
          <cell r="E2438" t="str">
            <v>051-1005908</v>
          </cell>
          <cell r="F2438" t="str">
            <v/>
          </cell>
          <cell r="G2438" t="str">
            <v/>
          </cell>
          <cell r="H2438" t="str">
            <v/>
          </cell>
          <cell r="I2438">
            <v>0</v>
          </cell>
          <cell r="J2438">
            <v>0</v>
          </cell>
          <cell r="K2438">
            <v>2.5</v>
          </cell>
          <cell r="L2438">
            <v>2.5</v>
          </cell>
          <cell r="M2438">
            <v>0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2.5</v>
          </cell>
          <cell r="AA2438">
            <v>2.5</v>
          </cell>
          <cell r="AB2438">
            <v>0</v>
          </cell>
          <cell r="AC2438">
            <v>0</v>
          </cell>
          <cell r="AD2438">
            <v>0</v>
          </cell>
          <cell r="AE2438">
            <v>0</v>
          </cell>
          <cell r="AF2438">
            <v>0</v>
          </cell>
          <cell r="AG2438">
            <v>0</v>
          </cell>
          <cell r="AH2438">
            <v>0</v>
          </cell>
          <cell r="AI2438">
            <v>0</v>
          </cell>
        </row>
        <row r="2439">
          <cell r="C2439" t="str">
            <v>1.526.3</v>
          </cell>
          <cell r="D2439" t="str">
            <v>Услуги Заказчика</v>
          </cell>
          <cell r="E2439" t="str">
            <v>051-1005908</v>
          </cell>
          <cell r="F2439" t="str">
            <v/>
          </cell>
          <cell r="G2439" t="str">
            <v/>
          </cell>
          <cell r="H2439" t="str">
            <v/>
          </cell>
          <cell r="I2439">
            <v>0</v>
          </cell>
          <cell r="J2439">
            <v>0</v>
          </cell>
          <cell r="K2439">
            <v>0.09</v>
          </cell>
          <cell r="L2439">
            <v>0.09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0.09</v>
          </cell>
          <cell r="AA2439">
            <v>0.09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  <cell r="AF2439">
            <v>0</v>
          </cell>
          <cell r="AG2439">
            <v>0</v>
          </cell>
          <cell r="AH2439">
            <v>0</v>
          </cell>
          <cell r="AI2439">
            <v>0</v>
          </cell>
        </row>
        <row r="2440">
          <cell r="C2440" t="str">
            <v>1.527</v>
          </cell>
          <cell r="D2440" t="str">
            <v>Техническое перевооружение ГРС Агачаул</v>
          </cell>
          <cell r="E2440" t="str">
            <v>051-1005909</v>
          </cell>
          <cell r="F2440" t="str">
            <v/>
          </cell>
          <cell r="G2440" t="str">
            <v/>
          </cell>
          <cell r="H2440" t="str">
            <v>Транспорт газа</v>
          </cell>
          <cell r="I2440">
            <v>0</v>
          </cell>
          <cell r="J2440">
            <v>0</v>
          </cell>
          <cell r="K2440">
            <v>2.59</v>
          </cell>
          <cell r="L2440">
            <v>2.59</v>
          </cell>
          <cell r="M2440">
            <v>0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2.59</v>
          </cell>
          <cell r="AA2440">
            <v>2.59</v>
          </cell>
          <cell r="AB2440">
            <v>0</v>
          </cell>
          <cell r="AC2440">
            <v>0</v>
          </cell>
          <cell r="AD2440">
            <v>0</v>
          </cell>
          <cell r="AE2440">
            <v>0</v>
          </cell>
          <cell r="AF2440">
            <v>0</v>
          </cell>
          <cell r="AG2440">
            <v>0</v>
          </cell>
          <cell r="AH2440">
            <v>0</v>
          </cell>
          <cell r="AI2440">
            <v>0</v>
          </cell>
        </row>
        <row r="2441">
          <cell r="C2441" t="str">
            <v>1.527.1</v>
          </cell>
          <cell r="D2441" t="str">
            <v>Прочие, всего</v>
          </cell>
          <cell r="E2441" t="str">
            <v>051-1005909</v>
          </cell>
          <cell r="F2441" t="str">
            <v/>
          </cell>
          <cell r="G2441" t="str">
            <v/>
          </cell>
          <cell r="H2441" t="str">
            <v/>
          </cell>
          <cell r="I2441">
            <v>0</v>
          </cell>
          <cell r="J2441">
            <v>0</v>
          </cell>
          <cell r="K2441">
            <v>2.59</v>
          </cell>
          <cell r="L2441">
            <v>2.59</v>
          </cell>
          <cell r="M2441">
            <v>0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2.59</v>
          </cell>
          <cell r="AA2441">
            <v>2.59</v>
          </cell>
          <cell r="AB2441">
            <v>0</v>
          </cell>
          <cell r="AC2441">
            <v>0</v>
          </cell>
          <cell r="AD2441">
            <v>0</v>
          </cell>
          <cell r="AE2441">
            <v>0</v>
          </cell>
          <cell r="AF2441">
            <v>0</v>
          </cell>
          <cell r="AG2441">
            <v>0</v>
          </cell>
          <cell r="AH2441">
            <v>0</v>
          </cell>
          <cell r="AI2441">
            <v>0</v>
          </cell>
        </row>
        <row r="2442">
          <cell r="C2442" t="str">
            <v>1.527.2</v>
          </cell>
          <cell r="D2442" t="str">
            <v>Проектные работы ПД/ПД, РД</v>
          </cell>
          <cell r="E2442" t="str">
            <v>051-1005909</v>
          </cell>
          <cell r="F2442" t="str">
            <v/>
          </cell>
          <cell r="G2442" t="str">
            <v/>
          </cell>
          <cell r="H2442" t="str">
            <v/>
          </cell>
          <cell r="I2442">
            <v>0</v>
          </cell>
          <cell r="J2442">
            <v>0</v>
          </cell>
          <cell r="K2442">
            <v>2.5</v>
          </cell>
          <cell r="L2442">
            <v>2.5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2.5</v>
          </cell>
          <cell r="AA2442">
            <v>2.5</v>
          </cell>
          <cell r="AB2442">
            <v>0</v>
          </cell>
          <cell r="AC2442">
            <v>0</v>
          </cell>
          <cell r="AD2442">
            <v>0</v>
          </cell>
          <cell r="AE2442">
            <v>0</v>
          </cell>
          <cell r="AF2442">
            <v>0</v>
          </cell>
          <cell r="AG2442">
            <v>0</v>
          </cell>
          <cell r="AH2442">
            <v>0</v>
          </cell>
          <cell r="AI2442">
            <v>0</v>
          </cell>
        </row>
        <row r="2443">
          <cell r="C2443" t="str">
            <v>1.527.3</v>
          </cell>
          <cell r="D2443" t="str">
            <v>Услуги Заказчика</v>
          </cell>
          <cell r="E2443" t="str">
            <v>051-1005909</v>
          </cell>
          <cell r="F2443" t="str">
            <v/>
          </cell>
          <cell r="G2443" t="str">
            <v/>
          </cell>
          <cell r="H2443" t="str">
            <v/>
          </cell>
          <cell r="I2443">
            <v>0</v>
          </cell>
          <cell r="J2443">
            <v>0</v>
          </cell>
          <cell r="K2443">
            <v>0.09</v>
          </cell>
          <cell r="L2443">
            <v>0.09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0.09</v>
          </cell>
          <cell r="AA2443">
            <v>0.09</v>
          </cell>
          <cell r="AB2443">
            <v>0</v>
          </cell>
          <cell r="AC2443">
            <v>0</v>
          </cell>
          <cell r="AD2443">
            <v>0</v>
          </cell>
          <cell r="AE2443">
            <v>0</v>
          </cell>
          <cell r="AF2443">
            <v>0</v>
          </cell>
          <cell r="AG2443">
            <v>0</v>
          </cell>
          <cell r="AH2443">
            <v>0</v>
          </cell>
          <cell r="AI2443">
            <v>0</v>
          </cell>
        </row>
        <row r="2444">
          <cell r="C2444" t="str">
            <v>1.528</v>
          </cell>
          <cell r="D2444" t="str">
            <v>Техническое перевооружение ГРС Ново-Мехельта</v>
          </cell>
          <cell r="E2444" t="str">
            <v>051-1005910</v>
          </cell>
          <cell r="F2444" t="str">
            <v/>
          </cell>
          <cell r="G2444" t="str">
            <v/>
          </cell>
          <cell r="H2444" t="str">
            <v>Транспорт газа</v>
          </cell>
          <cell r="I2444">
            <v>0</v>
          </cell>
          <cell r="J2444">
            <v>0</v>
          </cell>
          <cell r="K2444">
            <v>2.59</v>
          </cell>
          <cell r="L2444">
            <v>2.59</v>
          </cell>
          <cell r="M2444">
            <v>0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2.59</v>
          </cell>
          <cell r="AA2444">
            <v>2.59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  <cell r="AF2444">
            <v>0</v>
          </cell>
          <cell r="AG2444">
            <v>0</v>
          </cell>
          <cell r="AH2444">
            <v>0</v>
          </cell>
          <cell r="AI2444">
            <v>0</v>
          </cell>
        </row>
        <row r="2445">
          <cell r="C2445" t="str">
            <v>1.528.1</v>
          </cell>
          <cell r="D2445" t="str">
            <v>Прочие, всего</v>
          </cell>
          <cell r="E2445" t="str">
            <v>051-1005910</v>
          </cell>
          <cell r="F2445" t="str">
            <v/>
          </cell>
          <cell r="G2445" t="str">
            <v/>
          </cell>
          <cell r="H2445" t="str">
            <v/>
          </cell>
          <cell r="I2445">
            <v>0</v>
          </cell>
          <cell r="J2445">
            <v>0</v>
          </cell>
          <cell r="K2445">
            <v>2.59</v>
          </cell>
          <cell r="L2445">
            <v>2.59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2.59</v>
          </cell>
          <cell r="AA2445">
            <v>2.59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  <cell r="AF2445">
            <v>0</v>
          </cell>
          <cell r="AG2445">
            <v>0</v>
          </cell>
          <cell r="AH2445">
            <v>0</v>
          </cell>
          <cell r="AI2445">
            <v>0</v>
          </cell>
        </row>
        <row r="2446">
          <cell r="C2446" t="str">
            <v>1.528.2</v>
          </cell>
          <cell r="D2446" t="str">
            <v>Проектные работы ПД/ПД, РД</v>
          </cell>
          <cell r="E2446" t="str">
            <v>051-1005910</v>
          </cell>
          <cell r="F2446" t="str">
            <v/>
          </cell>
          <cell r="G2446" t="str">
            <v/>
          </cell>
          <cell r="H2446" t="str">
            <v/>
          </cell>
          <cell r="I2446">
            <v>0</v>
          </cell>
          <cell r="J2446">
            <v>0</v>
          </cell>
          <cell r="K2446">
            <v>2.5</v>
          </cell>
          <cell r="L2446">
            <v>2.5</v>
          </cell>
          <cell r="M2446">
            <v>0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2.5</v>
          </cell>
          <cell r="AA2446">
            <v>2.5</v>
          </cell>
          <cell r="AB2446">
            <v>0</v>
          </cell>
          <cell r="AC2446">
            <v>0</v>
          </cell>
          <cell r="AD2446">
            <v>0</v>
          </cell>
          <cell r="AE2446">
            <v>0</v>
          </cell>
          <cell r="AF2446">
            <v>0</v>
          </cell>
          <cell r="AG2446">
            <v>0</v>
          </cell>
          <cell r="AH2446">
            <v>0</v>
          </cell>
          <cell r="AI2446">
            <v>0</v>
          </cell>
        </row>
        <row r="2447">
          <cell r="C2447" t="str">
            <v>1.528.3</v>
          </cell>
          <cell r="D2447" t="str">
            <v>Услуги Заказчика</v>
          </cell>
          <cell r="E2447" t="str">
            <v>051-1005910</v>
          </cell>
          <cell r="F2447" t="str">
            <v/>
          </cell>
          <cell r="G2447" t="str">
            <v/>
          </cell>
          <cell r="H2447" t="str">
            <v/>
          </cell>
          <cell r="I2447">
            <v>0</v>
          </cell>
          <cell r="J2447">
            <v>0</v>
          </cell>
          <cell r="K2447">
            <v>0.09</v>
          </cell>
          <cell r="L2447">
            <v>0.09</v>
          </cell>
          <cell r="M2447">
            <v>0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0.09</v>
          </cell>
          <cell r="AA2447">
            <v>0.09</v>
          </cell>
          <cell r="AB2447">
            <v>0</v>
          </cell>
          <cell r="AC2447">
            <v>0</v>
          </cell>
          <cell r="AD2447">
            <v>0</v>
          </cell>
          <cell r="AE2447">
            <v>0</v>
          </cell>
          <cell r="AF2447">
            <v>0</v>
          </cell>
          <cell r="AG2447">
            <v>0</v>
          </cell>
          <cell r="AH2447">
            <v>0</v>
          </cell>
          <cell r="AI2447">
            <v>0</v>
          </cell>
        </row>
        <row r="2448">
          <cell r="C2448" t="str">
            <v>1.529</v>
          </cell>
          <cell r="D2448" t="str">
            <v>Техническое перевооружение ГРС Новогагатли</v>
          </cell>
          <cell r="E2448" t="str">
            <v>051-1005911</v>
          </cell>
          <cell r="F2448" t="str">
            <v/>
          </cell>
          <cell r="G2448" t="str">
            <v/>
          </cell>
          <cell r="H2448" t="str">
            <v>Транспорт газа</v>
          </cell>
          <cell r="I2448">
            <v>0</v>
          </cell>
          <cell r="J2448">
            <v>0</v>
          </cell>
          <cell r="K2448">
            <v>2.59</v>
          </cell>
          <cell r="L2448">
            <v>2.59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2.59</v>
          </cell>
          <cell r="AA2448">
            <v>2.59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  <cell r="AF2448">
            <v>0</v>
          </cell>
          <cell r="AG2448">
            <v>0</v>
          </cell>
          <cell r="AH2448">
            <v>0</v>
          </cell>
          <cell r="AI2448">
            <v>0</v>
          </cell>
        </row>
        <row r="2449">
          <cell r="C2449" t="str">
            <v>1.529.1</v>
          </cell>
          <cell r="D2449" t="str">
            <v>Прочие, всего</v>
          </cell>
          <cell r="E2449" t="str">
            <v>051-1005911</v>
          </cell>
          <cell r="F2449" t="str">
            <v/>
          </cell>
          <cell r="G2449" t="str">
            <v/>
          </cell>
          <cell r="H2449" t="str">
            <v/>
          </cell>
          <cell r="I2449">
            <v>0</v>
          </cell>
          <cell r="J2449">
            <v>0</v>
          </cell>
          <cell r="K2449">
            <v>2.59</v>
          </cell>
          <cell r="L2449">
            <v>2.59</v>
          </cell>
          <cell r="M2449">
            <v>0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2.59</v>
          </cell>
          <cell r="AA2449">
            <v>2.59</v>
          </cell>
          <cell r="AB2449">
            <v>0</v>
          </cell>
          <cell r="AC2449">
            <v>0</v>
          </cell>
          <cell r="AD2449">
            <v>0</v>
          </cell>
          <cell r="AE2449">
            <v>0</v>
          </cell>
          <cell r="AF2449">
            <v>0</v>
          </cell>
          <cell r="AG2449">
            <v>0</v>
          </cell>
          <cell r="AH2449">
            <v>0</v>
          </cell>
          <cell r="AI2449">
            <v>0</v>
          </cell>
        </row>
        <row r="2450">
          <cell r="C2450" t="str">
            <v>1.529.2</v>
          </cell>
          <cell r="D2450" t="str">
            <v>Проектные работы ПД/ПД, РД</v>
          </cell>
          <cell r="E2450" t="str">
            <v>051-1005911</v>
          </cell>
          <cell r="F2450" t="str">
            <v/>
          </cell>
          <cell r="G2450" t="str">
            <v/>
          </cell>
          <cell r="H2450" t="str">
            <v/>
          </cell>
          <cell r="I2450">
            <v>0</v>
          </cell>
          <cell r="J2450">
            <v>0</v>
          </cell>
          <cell r="K2450">
            <v>2.5</v>
          </cell>
          <cell r="L2450">
            <v>2.5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2.5</v>
          </cell>
          <cell r="AA2450">
            <v>2.5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  <cell r="AF2450">
            <v>0</v>
          </cell>
          <cell r="AG2450">
            <v>0</v>
          </cell>
          <cell r="AH2450">
            <v>0</v>
          </cell>
          <cell r="AI2450">
            <v>0</v>
          </cell>
        </row>
        <row r="2451">
          <cell r="C2451" t="str">
            <v>1.529.3</v>
          </cell>
          <cell r="D2451" t="str">
            <v>Услуги Заказчика</v>
          </cell>
          <cell r="E2451" t="str">
            <v>051-1005911</v>
          </cell>
          <cell r="F2451" t="str">
            <v/>
          </cell>
          <cell r="G2451" t="str">
            <v/>
          </cell>
          <cell r="H2451" t="str">
            <v/>
          </cell>
          <cell r="I2451">
            <v>0</v>
          </cell>
          <cell r="J2451">
            <v>0</v>
          </cell>
          <cell r="K2451">
            <v>0.09</v>
          </cell>
          <cell r="L2451">
            <v>0.09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0.09</v>
          </cell>
          <cell r="AA2451">
            <v>0.09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  <cell r="AF2451">
            <v>0</v>
          </cell>
          <cell r="AG2451">
            <v>0</v>
          </cell>
          <cell r="AH2451">
            <v>0</v>
          </cell>
          <cell r="AI2451">
            <v>0</v>
          </cell>
        </row>
        <row r="2452">
          <cell r="C2452" t="str">
            <v>1.530</v>
          </cell>
          <cell r="D2452" t="str">
            <v>Техническое перевооружение ГРС Неделинской ПТФ</v>
          </cell>
          <cell r="E2452" t="str">
            <v>051-1005912</v>
          </cell>
          <cell r="F2452" t="str">
            <v/>
          </cell>
          <cell r="G2452" t="str">
            <v/>
          </cell>
          <cell r="H2452" t="str">
            <v>Транспорт газа</v>
          </cell>
          <cell r="I2452">
            <v>0</v>
          </cell>
          <cell r="J2452">
            <v>0</v>
          </cell>
          <cell r="K2452">
            <v>2.59</v>
          </cell>
          <cell r="L2452">
            <v>2.59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2.59</v>
          </cell>
          <cell r="AA2452">
            <v>2.59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  <cell r="AF2452">
            <v>0</v>
          </cell>
          <cell r="AG2452">
            <v>0</v>
          </cell>
          <cell r="AH2452">
            <v>0</v>
          </cell>
          <cell r="AI2452">
            <v>0</v>
          </cell>
        </row>
        <row r="2453">
          <cell r="C2453" t="str">
            <v>1.530.1</v>
          </cell>
          <cell r="D2453" t="str">
            <v>Прочие, всего</v>
          </cell>
          <cell r="E2453" t="str">
            <v>051-1005912</v>
          </cell>
          <cell r="F2453" t="str">
            <v/>
          </cell>
          <cell r="G2453" t="str">
            <v/>
          </cell>
          <cell r="H2453" t="str">
            <v/>
          </cell>
          <cell r="I2453">
            <v>0</v>
          </cell>
          <cell r="J2453">
            <v>0</v>
          </cell>
          <cell r="K2453">
            <v>2.59</v>
          </cell>
          <cell r="L2453">
            <v>2.59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2.59</v>
          </cell>
          <cell r="AA2453">
            <v>2.59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  <cell r="AF2453">
            <v>0</v>
          </cell>
          <cell r="AG2453">
            <v>0</v>
          </cell>
          <cell r="AH2453">
            <v>0</v>
          </cell>
          <cell r="AI2453">
            <v>0</v>
          </cell>
        </row>
        <row r="2454">
          <cell r="C2454" t="str">
            <v>1.530.2</v>
          </cell>
          <cell r="D2454" t="str">
            <v>Проектные работы ПД/ПД, РД</v>
          </cell>
          <cell r="E2454" t="str">
            <v>051-1005912</v>
          </cell>
          <cell r="F2454" t="str">
            <v/>
          </cell>
          <cell r="G2454" t="str">
            <v/>
          </cell>
          <cell r="H2454" t="str">
            <v/>
          </cell>
          <cell r="I2454">
            <v>0</v>
          </cell>
          <cell r="J2454">
            <v>0</v>
          </cell>
          <cell r="K2454">
            <v>2.5</v>
          </cell>
          <cell r="L2454">
            <v>2.5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2.5</v>
          </cell>
          <cell r="AA2454">
            <v>2.5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  <cell r="AF2454">
            <v>0</v>
          </cell>
          <cell r="AG2454">
            <v>0</v>
          </cell>
          <cell r="AH2454">
            <v>0</v>
          </cell>
          <cell r="AI2454">
            <v>0</v>
          </cell>
        </row>
        <row r="2455">
          <cell r="C2455" t="str">
            <v>1.530.3</v>
          </cell>
          <cell r="D2455" t="str">
            <v>Услуги Заказчика</v>
          </cell>
          <cell r="E2455" t="str">
            <v>051-1005912</v>
          </cell>
          <cell r="F2455" t="str">
            <v/>
          </cell>
          <cell r="G2455" t="str">
            <v/>
          </cell>
          <cell r="H2455" t="str">
            <v/>
          </cell>
          <cell r="I2455">
            <v>0</v>
          </cell>
          <cell r="J2455">
            <v>0</v>
          </cell>
          <cell r="K2455">
            <v>0.09</v>
          </cell>
          <cell r="L2455">
            <v>0.09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0.09</v>
          </cell>
          <cell r="AA2455">
            <v>0.09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  <cell r="AF2455">
            <v>0</v>
          </cell>
          <cell r="AG2455">
            <v>0</v>
          </cell>
          <cell r="AH2455">
            <v>0</v>
          </cell>
          <cell r="AI2455">
            <v>0</v>
          </cell>
        </row>
        <row r="2456">
          <cell r="C2456" t="str">
            <v>1.531</v>
          </cell>
          <cell r="D2456" t="str">
            <v>Техническое перевооружение ГРС Возрождение</v>
          </cell>
          <cell r="E2456" t="str">
            <v>051-1005913</v>
          </cell>
          <cell r="F2456" t="str">
            <v/>
          </cell>
          <cell r="G2456" t="str">
            <v/>
          </cell>
          <cell r="H2456" t="str">
            <v>Транспорт газа</v>
          </cell>
          <cell r="I2456">
            <v>0</v>
          </cell>
          <cell r="J2456">
            <v>0</v>
          </cell>
          <cell r="K2456">
            <v>2.59</v>
          </cell>
          <cell r="L2456">
            <v>2.59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2.59</v>
          </cell>
          <cell r="AA2456">
            <v>2.59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  <cell r="AF2456">
            <v>0</v>
          </cell>
          <cell r="AG2456">
            <v>0</v>
          </cell>
          <cell r="AH2456">
            <v>0</v>
          </cell>
          <cell r="AI2456">
            <v>0</v>
          </cell>
        </row>
        <row r="2457">
          <cell r="C2457" t="str">
            <v>1.531.1</v>
          </cell>
          <cell r="D2457" t="str">
            <v>Прочие, всего</v>
          </cell>
          <cell r="E2457" t="str">
            <v>051-1005913</v>
          </cell>
          <cell r="F2457" t="str">
            <v/>
          </cell>
          <cell r="G2457" t="str">
            <v/>
          </cell>
          <cell r="H2457" t="str">
            <v/>
          </cell>
          <cell r="I2457">
            <v>0</v>
          </cell>
          <cell r="J2457">
            <v>0</v>
          </cell>
          <cell r="K2457">
            <v>2.59</v>
          </cell>
          <cell r="L2457">
            <v>2.59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2.59</v>
          </cell>
          <cell r="AA2457">
            <v>2.59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  <cell r="AF2457">
            <v>0</v>
          </cell>
          <cell r="AG2457">
            <v>0</v>
          </cell>
          <cell r="AH2457">
            <v>0</v>
          </cell>
          <cell r="AI2457">
            <v>0</v>
          </cell>
        </row>
        <row r="2458">
          <cell r="C2458" t="str">
            <v>1.531.2</v>
          </cell>
          <cell r="D2458" t="str">
            <v>Проектные работы ПД/ПД, РД</v>
          </cell>
          <cell r="E2458" t="str">
            <v>051-1005913</v>
          </cell>
          <cell r="F2458" t="str">
            <v/>
          </cell>
          <cell r="G2458" t="str">
            <v/>
          </cell>
          <cell r="H2458" t="str">
            <v/>
          </cell>
          <cell r="I2458">
            <v>0</v>
          </cell>
          <cell r="J2458">
            <v>0</v>
          </cell>
          <cell r="K2458">
            <v>2.5</v>
          </cell>
          <cell r="L2458">
            <v>2.5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2.5</v>
          </cell>
          <cell r="AA2458">
            <v>2.5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  <cell r="AF2458">
            <v>0</v>
          </cell>
          <cell r="AG2458">
            <v>0</v>
          </cell>
          <cell r="AH2458">
            <v>0</v>
          </cell>
          <cell r="AI2458">
            <v>0</v>
          </cell>
        </row>
        <row r="2459">
          <cell r="C2459" t="str">
            <v>1.531.3</v>
          </cell>
          <cell r="D2459" t="str">
            <v>Услуги Заказчика</v>
          </cell>
          <cell r="E2459" t="str">
            <v>051-1005913</v>
          </cell>
          <cell r="F2459" t="str">
            <v/>
          </cell>
          <cell r="G2459" t="str">
            <v/>
          </cell>
          <cell r="H2459" t="str">
            <v/>
          </cell>
          <cell r="I2459">
            <v>0</v>
          </cell>
          <cell r="J2459">
            <v>0</v>
          </cell>
          <cell r="K2459">
            <v>0.09</v>
          </cell>
          <cell r="L2459">
            <v>0.09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0.09</v>
          </cell>
          <cell r="AA2459">
            <v>0.09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  <cell r="AF2459">
            <v>0</v>
          </cell>
          <cell r="AG2459">
            <v>0</v>
          </cell>
          <cell r="AH2459">
            <v>0</v>
          </cell>
          <cell r="AI2459">
            <v>0</v>
          </cell>
        </row>
        <row r="2460">
          <cell r="C2460" t="str">
            <v>1.532</v>
          </cell>
          <cell r="D2460" t="str">
            <v>Техническое перевооружение ГРС Архангельское-3</v>
          </cell>
          <cell r="E2460" t="str">
            <v>051-1005914</v>
          </cell>
          <cell r="F2460" t="str">
            <v/>
          </cell>
          <cell r="G2460" t="str">
            <v/>
          </cell>
          <cell r="H2460" t="str">
            <v>Транспорт газа</v>
          </cell>
          <cell r="I2460">
            <v>0</v>
          </cell>
          <cell r="J2460">
            <v>0</v>
          </cell>
          <cell r="K2460">
            <v>2.59</v>
          </cell>
          <cell r="L2460">
            <v>2.59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2.59</v>
          </cell>
          <cell r="AA2460">
            <v>2.59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  <cell r="AF2460">
            <v>0</v>
          </cell>
          <cell r="AG2460">
            <v>0</v>
          </cell>
          <cell r="AH2460">
            <v>0</v>
          </cell>
          <cell r="AI2460">
            <v>0</v>
          </cell>
        </row>
        <row r="2461">
          <cell r="C2461" t="str">
            <v>1.532.1</v>
          </cell>
          <cell r="D2461" t="str">
            <v>Прочие, всего</v>
          </cell>
          <cell r="E2461" t="str">
            <v>051-1005914</v>
          </cell>
          <cell r="F2461" t="str">
            <v/>
          </cell>
          <cell r="G2461" t="str">
            <v/>
          </cell>
          <cell r="H2461" t="str">
            <v/>
          </cell>
          <cell r="I2461">
            <v>0</v>
          </cell>
          <cell r="J2461">
            <v>0</v>
          </cell>
          <cell r="K2461">
            <v>2.59</v>
          </cell>
          <cell r="L2461">
            <v>2.59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2.59</v>
          </cell>
          <cell r="AA2461">
            <v>2.59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  <cell r="AF2461">
            <v>0</v>
          </cell>
          <cell r="AG2461">
            <v>0</v>
          </cell>
          <cell r="AH2461">
            <v>0</v>
          </cell>
          <cell r="AI2461">
            <v>0</v>
          </cell>
        </row>
        <row r="2462">
          <cell r="C2462" t="str">
            <v>1.532.2</v>
          </cell>
          <cell r="D2462" t="str">
            <v>Проектные работы ПД/ПД, РД</v>
          </cell>
          <cell r="E2462" t="str">
            <v>051-1005914</v>
          </cell>
          <cell r="F2462" t="str">
            <v/>
          </cell>
          <cell r="G2462" t="str">
            <v/>
          </cell>
          <cell r="H2462" t="str">
            <v/>
          </cell>
          <cell r="I2462">
            <v>0</v>
          </cell>
          <cell r="J2462">
            <v>0</v>
          </cell>
          <cell r="K2462">
            <v>2.5</v>
          </cell>
          <cell r="L2462">
            <v>2.5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2.5</v>
          </cell>
          <cell r="AA2462">
            <v>2.5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  <cell r="AF2462">
            <v>0</v>
          </cell>
          <cell r="AG2462">
            <v>0</v>
          </cell>
          <cell r="AH2462">
            <v>0</v>
          </cell>
          <cell r="AI2462">
            <v>0</v>
          </cell>
        </row>
        <row r="2463">
          <cell r="C2463" t="str">
            <v>1.532.3</v>
          </cell>
          <cell r="D2463" t="str">
            <v>Услуги Заказчика</v>
          </cell>
          <cell r="E2463" t="str">
            <v>051-1005914</v>
          </cell>
          <cell r="F2463" t="str">
            <v/>
          </cell>
          <cell r="G2463" t="str">
            <v/>
          </cell>
          <cell r="H2463" t="str">
            <v/>
          </cell>
          <cell r="I2463">
            <v>0</v>
          </cell>
          <cell r="J2463">
            <v>0</v>
          </cell>
          <cell r="K2463">
            <v>0.09</v>
          </cell>
          <cell r="L2463">
            <v>0.09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0.09</v>
          </cell>
          <cell r="AA2463">
            <v>0.09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  <cell r="AF2463">
            <v>0</v>
          </cell>
          <cell r="AG2463">
            <v>0</v>
          </cell>
          <cell r="AH2463">
            <v>0</v>
          </cell>
          <cell r="AI2463">
            <v>0</v>
          </cell>
        </row>
        <row r="2464">
          <cell r="C2464" t="str">
            <v>1.533</v>
          </cell>
          <cell r="D2464" t="str">
            <v>Техническое перевооружение ГРС Дедиловская</v>
          </cell>
          <cell r="E2464" t="str">
            <v>051-1005915</v>
          </cell>
          <cell r="F2464" t="str">
            <v/>
          </cell>
          <cell r="G2464" t="str">
            <v/>
          </cell>
          <cell r="H2464" t="str">
            <v>Транспорт газа</v>
          </cell>
          <cell r="I2464">
            <v>0</v>
          </cell>
          <cell r="J2464">
            <v>0</v>
          </cell>
          <cell r="K2464">
            <v>2.59</v>
          </cell>
          <cell r="L2464">
            <v>2.59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2.59</v>
          </cell>
          <cell r="AA2464">
            <v>2.59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  <cell r="AF2464">
            <v>0</v>
          </cell>
          <cell r="AG2464">
            <v>0</v>
          </cell>
          <cell r="AH2464">
            <v>0</v>
          </cell>
          <cell r="AI2464">
            <v>0</v>
          </cell>
        </row>
        <row r="2465">
          <cell r="C2465" t="str">
            <v>1.533.1</v>
          </cell>
          <cell r="D2465" t="str">
            <v>Прочие, всего</v>
          </cell>
          <cell r="E2465" t="str">
            <v>051-1005915</v>
          </cell>
          <cell r="F2465" t="str">
            <v/>
          </cell>
          <cell r="G2465" t="str">
            <v/>
          </cell>
          <cell r="H2465" t="str">
            <v/>
          </cell>
          <cell r="I2465">
            <v>0</v>
          </cell>
          <cell r="J2465">
            <v>0</v>
          </cell>
          <cell r="K2465">
            <v>2.59</v>
          </cell>
          <cell r="L2465">
            <v>2.59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2.59</v>
          </cell>
          <cell r="AA2465">
            <v>2.59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  <cell r="AF2465">
            <v>0</v>
          </cell>
          <cell r="AG2465">
            <v>0</v>
          </cell>
          <cell r="AH2465">
            <v>0</v>
          </cell>
          <cell r="AI2465">
            <v>0</v>
          </cell>
        </row>
        <row r="2466">
          <cell r="C2466" t="str">
            <v>1.533.2</v>
          </cell>
          <cell r="D2466" t="str">
            <v>Проектные работы ПД/ПД, РД</v>
          </cell>
          <cell r="E2466" t="str">
            <v>051-1005915</v>
          </cell>
          <cell r="F2466" t="str">
            <v/>
          </cell>
          <cell r="G2466" t="str">
            <v/>
          </cell>
          <cell r="H2466" t="str">
            <v/>
          </cell>
          <cell r="I2466">
            <v>0</v>
          </cell>
          <cell r="J2466">
            <v>0</v>
          </cell>
          <cell r="K2466">
            <v>2.5</v>
          </cell>
          <cell r="L2466">
            <v>2.5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2.5</v>
          </cell>
          <cell r="AA2466">
            <v>2.5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  <cell r="AF2466">
            <v>0</v>
          </cell>
          <cell r="AG2466">
            <v>0</v>
          </cell>
          <cell r="AH2466">
            <v>0</v>
          </cell>
          <cell r="AI2466">
            <v>0</v>
          </cell>
        </row>
        <row r="2467">
          <cell r="C2467" t="str">
            <v>1.533.3</v>
          </cell>
          <cell r="D2467" t="str">
            <v>Услуги Заказчика</v>
          </cell>
          <cell r="E2467" t="str">
            <v>051-1005915</v>
          </cell>
          <cell r="F2467" t="str">
            <v/>
          </cell>
          <cell r="G2467" t="str">
            <v/>
          </cell>
          <cell r="H2467" t="str">
            <v/>
          </cell>
          <cell r="I2467">
            <v>0</v>
          </cell>
          <cell r="J2467">
            <v>0</v>
          </cell>
          <cell r="K2467">
            <v>0.09</v>
          </cell>
          <cell r="L2467">
            <v>0.09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0.09</v>
          </cell>
          <cell r="AA2467">
            <v>0.09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  <cell r="AF2467">
            <v>0</v>
          </cell>
          <cell r="AG2467">
            <v>0</v>
          </cell>
          <cell r="AH2467">
            <v>0</v>
          </cell>
          <cell r="AI2467">
            <v>0</v>
          </cell>
        </row>
        <row r="2468">
          <cell r="C2468" t="str">
            <v>1.534</v>
          </cell>
          <cell r="D2468" t="str">
            <v>Техническое перевооружение ГРС Княгинино</v>
          </cell>
          <cell r="E2468" t="str">
            <v>051-1005916</v>
          </cell>
          <cell r="F2468" t="str">
            <v/>
          </cell>
          <cell r="G2468" t="str">
            <v/>
          </cell>
          <cell r="H2468" t="str">
            <v>Транспорт газа</v>
          </cell>
          <cell r="I2468">
            <v>0</v>
          </cell>
          <cell r="J2468">
            <v>0</v>
          </cell>
          <cell r="K2468">
            <v>2.59</v>
          </cell>
          <cell r="L2468">
            <v>2.59</v>
          </cell>
          <cell r="M2468">
            <v>0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2.59</v>
          </cell>
          <cell r="AA2468">
            <v>2.59</v>
          </cell>
          <cell r="AB2468">
            <v>0</v>
          </cell>
          <cell r="AC2468">
            <v>0</v>
          </cell>
          <cell r="AD2468">
            <v>0</v>
          </cell>
          <cell r="AE2468">
            <v>0</v>
          </cell>
          <cell r="AF2468">
            <v>0</v>
          </cell>
          <cell r="AG2468">
            <v>0</v>
          </cell>
          <cell r="AH2468">
            <v>0</v>
          </cell>
          <cell r="AI2468">
            <v>0</v>
          </cell>
        </row>
        <row r="2469">
          <cell r="C2469" t="str">
            <v>1.534.1</v>
          </cell>
          <cell r="D2469" t="str">
            <v>Прочие, всего</v>
          </cell>
          <cell r="E2469" t="str">
            <v>051-1005916</v>
          </cell>
          <cell r="F2469" t="str">
            <v/>
          </cell>
          <cell r="G2469" t="str">
            <v/>
          </cell>
          <cell r="H2469" t="str">
            <v/>
          </cell>
          <cell r="I2469">
            <v>0</v>
          </cell>
          <cell r="J2469">
            <v>0</v>
          </cell>
          <cell r="K2469">
            <v>2.59</v>
          </cell>
          <cell r="L2469">
            <v>2.59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2.59</v>
          </cell>
          <cell r="AA2469">
            <v>2.59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  <cell r="AF2469">
            <v>0</v>
          </cell>
          <cell r="AG2469">
            <v>0</v>
          </cell>
          <cell r="AH2469">
            <v>0</v>
          </cell>
          <cell r="AI2469">
            <v>0</v>
          </cell>
        </row>
        <row r="2470">
          <cell r="C2470" t="str">
            <v>1.534.2</v>
          </cell>
          <cell r="D2470" t="str">
            <v>Проектные работы ПД/ПД, РД</v>
          </cell>
          <cell r="E2470" t="str">
            <v>051-1005916</v>
          </cell>
          <cell r="F2470" t="str">
            <v/>
          </cell>
          <cell r="G2470" t="str">
            <v/>
          </cell>
          <cell r="H2470" t="str">
            <v/>
          </cell>
          <cell r="I2470">
            <v>0</v>
          </cell>
          <cell r="J2470">
            <v>0</v>
          </cell>
          <cell r="K2470">
            <v>2.5</v>
          </cell>
          <cell r="L2470">
            <v>2.5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2.5</v>
          </cell>
          <cell r="AA2470">
            <v>2.5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  <cell r="AF2470">
            <v>0</v>
          </cell>
          <cell r="AG2470">
            <v>0</v>
          </cell>
          <cell r="AH2470">
            <v>0</v>
          </cell>
          <cell r="AI2470">
            <v>0</v>
          </cell>
        </row>
        <row r="2471">
          <cell r="C2471" t="str">
            <v>1.534.3</v>
          </cell>
          <cell r="D2471" t="str">
            <v>Услуги Заказчика</v>
          </cell>
          <cell r="E2471" t="str">
            <v>051-1005916</v>
          </cell>
          <cell r="F2471" t="str">
            <v/>
          </cell>
          <cell r="G2471" t="str">
            <v/>
          </cell>
          <cell r="H2471" t="str">
            <v/>
          </cell>
          <cell r="I2471">
            <v>0</v>
          </cell>
          <cell r="J2471">
            <v>0</v>
          </cell>
          <cell r="K2471">
            <v>0.09</v>
          </cell>
          <cell r="L2471">
            <v>0.09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0.09</v>
          </cell>
          <cell r="AA2471">
            <v>0.09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  <cell r="AF2471">
            <v>0</v>
          </cell>
          <cell r="AG2471">
            <v>0</v>
          </cell>
          <cell r="AH2471">
            <v>0</v>
          </cell>
          <cell r="AI2471">
            <v>0</v>
          </cell>
        </row>
        <row r="2472">
          <cell r="C2472" t="str">
            <v>1.535</v>
          </cell>
          <cell r="D2472" t="str">
            <v>Техническое перевооружение ГРС-6 Kротовка</v>
          </cell>
          <cell r="E2472" t="str">
            <v>051-1005917</v>
          </cell>
          <cell r="F2472" t="str">
            <v/>
          </cell>
          <cell r="G2472" t="str">
            <v/>
          </cell>
          <cell r="H2472" t="str">
            <v>Транспорт газа</v>
          </cell>
          <cell r="I2472">
            <v>0</v>
          </cell>
          <cell r="J2472">
            <v>0</v>
          </cell>
          <cell r="K2472">
            <v>2.59</v>
          </cell>
          <cell r="L2472">
            <v>2.59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2.59</v>
          </cell>
          <cell r="AA2472">
            <v>2.59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  <cell r="AF2472">
            <v>0</v>
          </cell>
          <cell r="AG2472">
            <v>0</v>
          </cell>
          <cell r="AH2472">
            <v>0</v>
          </cell>
          <cell r="AI2472">
            <v>0</v>
          </cell>
        </row>
        <row r="2473">
          <cell r="C2473" t="str">
            <v>1.535.1</v>
          </cell>
          <cell r="D2473" t="str">
            <v>Прочие, всего</v>
          </cell>
          <cell r="E2473" t="str">
            <v>051-1005917</v>
          </cell>
          <cell r="F2473" t="str">
            <v/>
          </cell>
          <cell r="G2473" t="str">
            <v/>
          </cell>
          <cell r="H2473" t="str">
            <v/>
          </cell>
          <cell r="I2473">
            <v>0</v>
          </cell>
          <cell r="J2473">
            <v>0</v>
          </cell>
          <cell r="K2473">
            <v>2.59</v>
          </cell>
          <cell r="L2473">
            <v>2.59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2.59</v>
          </cell>
          <cell r="AA2473">
            <v>2.59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  <cell r="AF2473">
            <v>0</v>
          </cell>
          <cell r="AG2473">
            <v>0</v>
          </cell>
          <cell r="AH2473">
            <v>0</v>
          </cell>
          <cell r="AI2473">
            <v>0</v>
          </cell>
        </row>
        <row r="2474">
          <cell r="C2474" t="str">
            <v>1.535.2</v>
          </cell>
          <cell r="D2474" t="str">
            <v>Проектные работы ПД/ПД, РД</v>
          </cell>
          <cell r="E2474" t="str">
            <v>051-1005917</v>
          </cell>
          <cell r="F2474" t="str">
            <v/>
          </cell>
          <cell r="G2474" t="str">
            <v/>
          </cell>
          <cell r="H2474" t="str">
            <v/>
          </cell>
          <cell r="I2474">
            <v>0</v>
          </cell>
          <cell r="J2474">
            <v>0</v>
          </cell>
          <cell r="K2474">
            <v>2.5</v>
          </cell>
          <cell r="L2474">
            <v>2.5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2.5</v>
          </cell>
          <cell r="AA2474">
            <v>2.5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  <cell r="AF2474">
            <v>0</v>
          </cell>
          <cell r="AG2474">
            <v>0</v>
          </cell>
          <cell r="AH2474">
            <v>0</v>
          </cell>
          <cell r="AI2474">
            <v>0</v>
          </cell>
        </row>
        <row r="2475">
          <cell r="C2475" t="str">
            <v>1.535.3</v>
          </cell>
          <cell r="D2475" t="str">
            <v>Услуги Заказчика</v>
          </cell>
          <cell r="E2475" t="str">
            <v>051-1005917</v>
          </cell>
          <cell r="F2475" t="str">
            <v/>
          </cell>
          <cell r="G2475" t="str">
            <v/>
          </cell>
          <cell r="H2475" t="str">
            <v/>
          </cell>
          <cell r="I2475">
            <v>0</v>
          </cell>
          <cell r="J2475">
            <v>0</v>
          </cell>
          <cell r="K2475">
            <v>0.09</v>
          </cell>
          <cell r="L2475">
            <v>0.09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0.09</v>
          </cell>
          <cell r="AA2475">
            <v>0.09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  <cell r="AF2475">
            <v>0</v>
          </cell>
          <cell r="AG2475">
            <v>0</v>
          </cell>
          <cell r="AH2475">
            <v>0</v>
          </cell>
          <cell r="AI2475">
            <v>0</v>
          </cell>
        </row>
        <row r="2476">
          <cell r="C2476" t="str">
            <v>1.536</v>
          </cell>
          <cell r="D2476" t="str">
            <v>Техническое перевооружение ГРС-26 Kpасный Яp</v>
          </cell>
          <cell r="E2476" t="str">
            <v>051-1005918</v>
          </cell>
          <cell r="F2476" t="str">
            <v/>
          </cell>
          <cell r="G2476" t="str">
            <v/>
          </cell>
          <cell r="H2476" t="str">
            <v>Транспорт газа</v>
          </cell>
          <cell r="I2476">
            <v>0</v>
          </cell>
          <cell r="J2476">
            <v>0</v>
          </cell>
          <cell r="K2476">
            <v>2.59</v>
          </cell>
          <cell r="L2476">
            <v>2.59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2.59</v>
          </cell>
          <cell r="AA2476">
            <v>2.59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  <cell r="AF2476">
            <v>0</v>
          </cell>
          <cell r="AG2476">
            <v>0</v>
          </cell>
          <cell r="AH2476">
            <v>0</v>
          </cell>
          <cell r="AI2476">
            <v>0</v>
          </cell>
        </row>
        <row r="2477">
          <cell r="C2477" t="str">
            <v>1.536.1</v>
          </cell>
          <cell r="D2477" t="str">
            <v>Прочие, всего</v>
          </cell>
          <cell r="E2477" t="str">
            <v>051-1005918</v>
          </cell>
          <cell r="F2477" t="str">
            <v/>
          </cell>
          <cell r="G2477" t="str">
            <v/>
          </cell>
          <cell r="H2477" t="str">
            <v/>
          </cell>
          <cell r="I2477">
            <v>0</v>
          </cell>
          <cell r="J2477">
            <v>0</v>
          </cell>
          <cell r="K2477">
            <v>2.59</v>
          </cell>
          <cell r="L2477">
            <v>2.59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2.59</v>
          </cell>
          <cell r="AA2477">
            <v>2.59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  <cell r="AF2477">
            <v>0</v>
          </cell>
          <cell r="AG2477">
            <v>0</v>
          </cell>
          <cell r="AH2477">
            <v>0</v>
          </cell>
          <cell r="AI2477">
            <v>0</v>
          </cell>
        </row>
        <row r="2478">
          <cell r="C2478" t="str">
            <v>1.536.2</v>
          </cell>
          <cell r="D2478" t="str">
            <v>Проектные работы ПД/ПД, РД</v>
          </cell>
          <cell r="E2478" t="str">
            <v>051-1005918</v>
          </cell>
          <cell r="F2478" t="str">
            <v/>
          </cell>
          <cell r="G2478" t="str">
            <v/>
          </cell>
          <cell r="H2478" t="str">
            <v/>
          </cell>
          <cell r="I2478">
            <v>0</v>
          </cell>
          <cell r="J2478">
            <v>0</v>
          </cell>
          <cell r="K2478">
            <v>2.5</v>
          </cell>
          <cell r="L2478">
            <v>2.5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2.5</v>
          </cell>
          <cell r="AA2478">
            <v>2.5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  <cell r="AF2478">
            <v>0</v>
          </cell>
          <cell r="AG2478">
            <v>0</v>
          </cell>
          <cell r="AH2478">
            <v>0</v>
          </cell>
          <cell r="AI2478">
            <v>0</v>
          </cell>
        </row>
        <row r="2479">
          <cell r="C2479" t="str">
            <v>1.536.3</v>
          </cell>
          <cell r="D2479" t="str">
            <v>Услуги Заказчика</v>
          </cell>
          <cell r="E2479" t="str">
            <v>051-1005918</v>
          </cell>
          <cell r="F2479" t="str">
            <v/>
          </cell>
          <cell r="G2479" t="str">
            <v/>
          </cell>
          <cell r="H2479" t="str">
            <v/>
          </cell>
          <cell r="I2479">
            <v>0</v>
          </cell>
          <cell r="J2479">
            <v>0</v>
          </cell>
          <cell r="K2479">
            <v>0.09</v>
          </cell>
          <cell r="L2479">
            <v>0.09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0.09</v>
          </cell>
          <cell r="AA2479">
            <v>0.09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  <cell r="AF2479">
            <v>0</v>
          </cell>
          <cell r="AG2479">
            <v>0</v>
          </cell>
          <cell r="AH2479">
            <v>0</v>
          </cell>
          <cell r="AI2479">
            <v>0</v>
          </cell>
        </row>
        <row r="2480">
          <cell r="C2480" t="str">
            <v>1.537</v>
          </cell>
          <cell r="D2480" t="str">
            <v>Техническое перевооружение ГРС-58 Красноармейское</v>
          </cell>
          <cell r="E2480" t="str">
            <v>051-1005919</v>
          </cell>
          <cell r="F2480" t="str">
            <v/>
          </cell>
          <cell r="G2480" t="str">
            <v/>
          </cell>
          <cell r="H2480" t="str">
            <v>Транспорт газа</v>
          </cell>
          <cell r="I2480">
            <v>0</v>
          </cell>
          <cell r="J2480">
            <v>0</v>
          </cell>
          <cell r="K2480">
            <v>2.59</v>
          </cell>
          <cell r="L2480">
            <v>2.59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2.59</v>
          </cell>
          <cell r="AA2480">
            <v>2.59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  <cell r="AF2480">
            <v>0</v>
          </cell>
          <cell r="AG2480">
            <v>0</v>
          </cell>
          <cell r="AH2480">
            <v>0</v>
          </cell>
          <cell r="AI2480">
            <v>0</v>
          </cell>
        </row>
        <row r="2481">
          <cell r="C2481" t="str">
            <v>1.537.1</v>
          </cell>
          <cell r="D2481" t="str">
            <v>Прочие, всего</v>
          </cell>
          <cell r="E2481" t="str">
            <v>051-1005919</v>
          </cell>
          <cell r="F2481" t="str">
            <v/>
          </cell>
          <cell r="G2481" t="str">
            <v/>
          </cell>
          <cell r="H2481" t="str">
            <v/>
          </cell>
          <cell r="I2481">
            <v>0</v>
          </cell>
          <cell r="J2481">
            <v>0</v>
          </cell>
          <cell r="K2481">
            <v>2.59</v>
          </cell>
          <cell r="L2481">
            <v>2.59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2.59</v>
          </cell>
          <cell r="AA2481">
            <v>2.59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  <cell r="AF2481">
            <v>0</v>
          </cell>
          <cell r="AG2481">
            <v>0</v>
          </cell>
          <cell r="AH2481">
            <v>0</v>
          </cell>
          <cell r="AI2481">
            <v>0</v>
          </cell>
        </row>
        <row r="2482">
          <cell r="C2482" t="str">
            <v>1.537.2</v>
          </cell>
          <cell r="D2482" t="str">
            <v>Проектные работы ПД/ПД, РД</v>
          </cell>
          <cell r="E2482" t="str">
            <v>051-1005919</v>
          </cell>
          <cell r="F2482" t="str">
            <v/>
          </cell>
          <cell r="G2482" t="str">
            <v/>
          </cell>
          <cell r="H2482" t="str">
            <v/>
          </cell>
          <cell r="I2482">
            <v>0</v>
          </cell>
          <cell r="J2482">
            <v>0</v>
          </cell>
          <cell r="K2482">
            <v>2.5</v>
          </cell>
          <cell r="L2482">
            <v>2.5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2.5</v>
          </cell>
          <cell r="AA2482">
            <v>2.5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  <cell r="AF2482">
            <v>0</v>
          </cell>
          <cell r="AG2482">
            <v>0</v>
          </cell>
          <cell r="AH2482">
            <v>0</v>
          </cell>
          <cell r="AI2482">
            <v>0</v>
          </cell>
        </row>
        <row r="2483">
          <cell r="C2483" t="str">
            <v>1.537.3</v>
          </cell>
          <cell r="D2483" t="str">
            <v>Услуги Заказчика</v>
          </cell>
          <cell r="E2483" t="str">
            <v>051-1005919</v>
          </cell>
          <cell r="F2483" t="str">
            <v/>
          </cell>
          <cell r="G2483" t="str">
            <v/>
          </cell>
          <cell r="H2483" t="str">
            <v/>
          </cell>
          <cell r="I2483">
            <v>0</v>
          </cell>
          <cell r="J2483">
            <v>0</v>
          </cell>
          <cell r="K2483">
            <v>0.09</v>
          </cell>
          <cell r="L2483">
            <v>0.09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0.09</v>
          </cell>
          <cell r="AA2483">
            <v>0.09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  <cell r="AF2483">
            <v>0</v>
          </cell>
          <cell r="AG2483">
            <v>0</v>
          </cell>
          <cell r="AH2483">
            <v>0</v>
          </cell>
          <cell r="AI2483">
            <v>0</v>
          </cell>
        </row>
        <row r="2484">
          <cell r="C2484" t="str">
            <v>1.538</v>
          </cell>
          <cell r="D2484" t="str">
            <v>Техническое перевооружение ГРС-120 Аглос</v>
          </cell>
          <cell r="E2484" t="str">
            <v>051-1005920</v>
          </cell>
          <cell r="F2484" t="str">
            <v/>
          </cell>
          <cell r="G2484" t="str">
            <v/>
          </cell>
          <cell r="H2484" t="str">
            <v>Транспорт газа</v>
          </cell>
          <cell r="I2484">
            <v>0</v>
          </cell>
          <cell r="J2484">
            <v>0</v>
          </cell>
          <cell r="K2484">
            <v>2.59</v>
          </cell>
          <cell r="L2484">
            <v>2.59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2.59</v>
          </cell>
          <cell r="AA2484">
            <v>2.59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  <cell r="AF2484">
            <v>0</v>
          </cell>
          <cell r="AG2484">
            <v>0</v>
          </cell>
          <cell r="AH2484">
            <v>0</v>
          </cell>
          <cell r="AI2484">
            <v>0</v>
          </cell>
        </row>
        <row r="2485">
          <cell r="C2485" t="str">
            <v>1.538.1</v>
          </cell>
          <cell r="D2485" t="str">
            <v>Прочие, всего</v>
          </cell>
          <cell r="E2485" t="str">
            <v>051-1005920</v>
          </cell>
          <cell r="F2485" t="str">
            <v/>
          </cell>
          <cell r="G2485" t="str">
            <v/>
          </cell>
          <cell r="H2485" t="str">
            <v/>
          </cell>
          <cell r="I2485">
            <v>0</v>
          </cell>
          <cell r="J2485">
            <v>0</v>
          </cell>
          <cell r="K2485">
            <v>2.59</v>
          </cell>
          <cell r="L2485">
            <v>2.59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2.59</v>
          </cell>
          <cell r="AA2485">
            <v>2.59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  <cell r="AF2485">
            <v>0</v>
          </cell>
          <cell r="AG2485">
            <v>0</v>
          </cell>
          <cell r="AH2485">
            <v>0</v>
          </cell>
          <cell r="AI2485">
            <v>0</v>
          </cell>
        </row>
        <row r="2486">
          <cell r="C2486" t="str">
            <v>1.538.2</v>
          </cell>
          <cell r="D2486" t="str">
            <v>Проектные работы ПД/ПД, РД</v>
          </cell>
          <cell r="E2486" t="str">
            <v>051-1005920</v>
          </cell>
          <cell r="F2486" t="str">
            <v/>
          </cell>
          <cell r="G2486" t="str">
            <v/>
          </cell>
          <cell r="H2486" t="str">
            <v/>
          </cell>
          <cell r="I2486">
            <v>0</v>
          </cell>
          <cell r="J2486">
            <v>0</v>
          </cell>
          <cell r="K2486">
            <v>2.5</v>
          </cell>
          <cell r="L2486">
            <v>2.5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2.5</v>
          </cell>
          <cell r="AA2486">
            <v>2.5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  <cell r="AF2486">
            <v>0</v>
          </cell>
          <cell r="AG2486">
            <v>0</v>
          </cell>
          <cell r="AH2486">
            <v>0</v>
          </cell>
          <cell r="AI2486">
            <v>0</v>
          </cell>
        </row>
        <row r="2487">
          <cell r="C2487" t="str">
            <v>1.538.3</v>
          </cell>
          <cell r="D2487" t="str">
            <v>Услуги Заказчика</v>
          </cell>
          <cell r="E2487" t="str">
            <v>051-1005920</v>
          </cell>
          <cell r="F2487" t="str">
            <v/>
          </cell>
          <cell r="G2487" t="str">
            <v/>
          </cell>
          <cell r="H2487" t="str">
            <v/>
          </cell>
          <cell r="I2487">
            <v>0</v>
          </cell>
          <cell r="J2487">
            <v>0</v>
          </cell>
          <cell r="K2487">
            <v>0.09</v>
          </cell>
          <cell r="L2487">
            <v>0.09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0.09</v>
          </cell>
          <cell r="AA2487">
            <v>0.09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  <cell r="AF2487">
            <v>0</v>
          </cell>
          <cell r="AG2487">
            <v>0</v>
          </cell>
          <cell r="AH2487">
            <v>0</v>
          </cell>
          <cell r="AI2487">
            <v>0</v>
          </cell>
        </row>
        <row r="2488">
          <cell r="C2488" t="str">
            <v>1.539</v>
          </cell>
          <cell r="D2488" t="str">
            <v>Техническое перевооружение ГРС Залучье</v>
          </cell>
          <cell r="E2488" t="str">
            <v>051-1005921</v>
          </cell>
          <cell r="F2488" t="str">
            <v/>
          </cell>
          <cell r="G2488" t="str">
            <v/>
          </cell>
          <cell r="H2488" t="str">
            <v>Транспорт газа</v>
          </cell>
          <cell r="I2488">
            <v>0</v>
          </cell>
          <cell r="J2488">
            <v>0</v>
          </cell>
          <cell r="K2488">
            <v>2.59</v>
          </cell>
          <cell r="L2488">
            <v>2.59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2.59</v>
          </cell>
          <cell r="AA2488">
            <v>2.59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  <cell r="AF2488">
            <v>0</v>
          </cell>
          <cell r="AG2488">
            <v>0</v>
          </cell>
          <cell r="AH2488">
            <v>0</v>
          </cell>
          <cell r="AI2488">
            <v>0</v>
          </cell>
        </row>
        <row r="2489">
          <cell r="C2489" t="str">
            <v>1.539.1</v>
          </cell>
          <cell r="D2489" t="str">
            <v>Прочие, всего</v>
          </cell>
          <cell r="E2489" t="str">
            <v>051-1005921</v>
          </cell>
          <cell r="F2489" t="str">
            <v/>
          </cell>
          <cell r="G2489" t="str">
            <v/>
          </cell>
          <cell r="H2489" t="str">
            <v/>
          </cell>
          <cell r="I2489">
            <v>0</v>
          </cell>
          <cell r="J2489">
            <v>0</v>
          </cell>
          <cell r="K2489">
            <v>2.59</v>
          </cell>
          <cell r="L2489">
            <v>2.59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2.59</v>
          </cell>
          <cell r="AA2489">
            <v>2.59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  <cell r="AF2489">
            <v>0</v>
          </cell>
          <cell r="AG2489">
            <v>0</v>
          </cell>
          <cell r="AH2489">
            <v>0</v>
          </cell>
          <cell r="AI2489">
            <v>0</v>
          </cell>
        </row>
        <row r="2490">
          <cell r="C2490" t="str">
            <v>1.539.2</v>
          </cell>
          <cell r="D2490" t="str">
            <v>Проектные работы ПД/ПД, РД</v>
          </cell>
          <cell r="E2490" t="str">
            <v>051-1005921</v>
          </cell>
          <cell r="F2490" t="str">
            <v/>
          </cell>
          <cell r="G2490" t="str">
            <v/>
          </cell>
          <cell r="H2490" t="str">
            <v/>
          </cell>
          <cell r="I2490">
            <v>0</v>
          </cell>
          <cell r="J2490">
            <v>0</v>
          </cell>
          <cell r="K2490">
            <v>2.5</v>
          </cell>
          <cell r="L2490">
            <v>2.5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2.5</v>
          </cell>
          <cell r="AA2490">
            <v>2.5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  <cell r="AF2490">
            <v>0</v>
          </cell>
          <cell r="AG2490">
            <v>0</v>
          </cell>
          <cell r="AH2490">
            <v>0</v>
          </cell>
          <cell r="AI2490">
            <v>0</v>
          </cell>
        </row>
        <row r="2491">
          <cell r="C2491" t="str">
            <v>1.539.3</v>
          </cell>
          <cell r="D2491" t="str">
            <v>Услуги Заказчика</v>
          </cell>
          <cell r="E2491" t="str">
            <v>051-1005921</v>
          </cell>
          <cell r="F2491" t="str">
            <v/>
          </cell>
          <cell r="G2491" t="str">
            <v/>
          </cell>
          <cell r="H2491" t="str">
            <v/>
          </cell>
          <cell r="I2491">
            <v>0</v>
          </cell>
          <cell r="J2491">
            <v>0</v>
          </cell>
          <cell r="K2491">
            <v>0.09</v>
          </cell>
          <cell r="L2491">
            <v>0.09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0.09</v>
          </cell>
          <cell r="AA2491">
            <v>0.09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  <cell r="AF2491">
            <v>0</v>
          </cell>
          <cell r="AG2491">
            <v>0</v>
          </cell>
          <cell r="AH2491">
            <v>0</v>
          </cell>
          <cell r="AI2491">
            <v>0</v>
          </cell>
        </row>
        <row r="2492">
          <cell r="C2492" t="str">
            <v>1.540</v>
          </cell>
          <cell r="D2492" t="str">
            <v>Техническое перевооружение ГРС Кирпичный завод</v>
          </cell>
          <cell r="E2492" t="str">
            <v>051-1005922</v>
          </cell>
          <cell r="F2492" t="str">
            <v/>
          </cell>
          <cell r="G2492" t="str">
            <v/>
          </cell>
          <cell r="H2492" t="str">
            <v>Транспорт газа</v>
          </cell>
          <cell r="I2492">
            <v>0</v>
          </cell>
          <cell r="J2492">
            <v>0</v>
          </cell>
          <cell r="K2492">
            <v>2.59</v>
          </cell>
          <cell r="L2492">
            <v>2.59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2.59</v>
          </cell>
          <cell r="AA2492">
            <v>2.59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  <cell r="AF2492">
            <v>0</v>
          </cell>
          <cell r="AG2492">
            <v>0</v>
          </cell>
          <cell r="AH2492">
            <v>0</v>
          </cell>
          <cell r="AI2492">
            <v>0</v>
          </cell>
        </row>
        <row r="2493">
          <cell r="C2493" t="str">
            <v>1.540.1</v>
          </cell>
          <cell r="D2493" t="str">
            <v>Прочие, всего</v>
          </cell>
          <cell r="E2493" t="str">
            <v>051-1005922</v>
          </cell>
          <cell r="F2493" t="str">
            <v/>
          </cell>
          <cell r="G2493" t="str">
            <v/>
          </cell>
          <cell r="H2493" t="str">
            <v/>
          </cell>
          <cell r="I2493">
            <v>0</v>
          </cell>
          <cell r="J2493">
            <v>0</v>
          </cell>
          <cell r="K2493">
            <v>2.59</v>
          </cell>
          <cell r="L2493">
            <v>2.59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2.59</v>
          </cell>
          <cell r="AA2493">
            <v>2.59</v>
          </cell>
          <cell r="AB2493">
            <v>0</v>
          </cell>
          <cell r="AC2493">
            <v>0</v>
          </cell>
          <cell r="AD2493">
            <v>0</v>
          </cell>
          <cell r="AE2493">
            <v>0</v>
          </cell>
          <cell r="AF2493">
            <v>0</v>
          </cell>
          <cell r="AG2493">
            <v>0</v>
          </cell>
          <cell r="AH2493">
            <v>0</v>
          </cell>
          <cell r="AI2493">
            <v>0</v>
          </cell>
        </row>
        <row r="2494">
          <cell r="C2494" t="str">
            <v>1.540.2</v>
          </cell>
          <cell r="D2494" t="str">
            <v>Проектные работы ПД/ПД, РД</v>
          </cell>
          <cell r="E2494" t="str">
            <v>051-1005922</v>
          </cell>
          <cell r="F2494" t="str">
            <v/>
          </cell>
          <cell r="G2494" t="str">
            <v/>
          </cell>
          <cell r="H2494" t="str">
            <v/>
          </cell>
          <cell r="I2494">
            <v>0</v>
          </cell>
          <cell r="J2494">
            <v>0</v>
          </cell>
          <cell r="K2494">
            <v>2.5</v>
          </cell>
          <cell r="L2494">
            <v>2.5</v>
          </cell>
          <cell r="M2494">
            <v>0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2.5</v>
          </cell>
          <cell r="AA2494">
            <v>2.5</v>
          </cell>
          <cell r="AB2494">
            <v>0</v>
          </cell>
          <cell r="AC2494">
            <v>0</v>
          </cell>
          <cell r="AD2494">
            <v>0</v>
          </cell>
          <cell r="AE2494">
            <v>0</v>
          </cell>
          <cell r="AF2494">
            <v>0</v>
          </cell>
          <cell r="AG2494">
            <v>0</v>
          </cell>
          <cell r="AH2494">
            <v>0</v>
          </cell>
          <cell r="AI2494">
            <v>0</v>
          </cell>
        </row>
        <row r="2495">
          <cell r="C2495" t="str">
            <v>1.540.3</v>
          </cell>
          <cell r="D2495" t="str">
            <v>Услуги Заказчика</v>
          </cell>
          <cell r="E2495" t="str">
            <v>051-1005922</v>
          </cell>
          <cell r="F2495" t="str">
            <v/>
          </cell>
          <cell r="G2495" t="str">
            <v/>
          </cell>
          <cell r="H2495" t="str">
            <v/>
          </cell>
          <cell r="I2495">
            <v>0</v>
          </cell>
          <cell r="J2495">
            <v>0</v>
          </cell>
          <cell r="K2495">
            <v>0.09</v>
          </cell>
          <cell r="L2495">
            <v>0.09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0.09</v>
          </cell>
          <cell r="AA2495">
            <v>0.09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  <cell r="AF2495">
            <v>0</v>
          </cell>
          <cell r="AG2495">
            <v>0</v>
          </cell>
          <cell r="AH2495">
            <v>0</v>
          </cell>
          <cell r="AI2495">
            <v>0</v>
          </cell>
        </row>
        <row r="2496">
          <cell r="C2496" t="str">
            <v>1.541</v>
          </cell>
          <cell r="D2496" t="str">
            <v>Техническое перевооружение ГРС Совхоз Большевик</v>
          </cell>
          <cell r="E2496" t="str">
            <v>051-1005923</v>
          </cell>
          <cell r="F2496" t="str">
            <v/>
          </cell>
          <cell r="G2496" t="str">
            <v/>
          </cell>
          <cell r="H2496" t="str">
            <v>Транспорт газа</v>
          </cell>
          <cell r="I2496">
            <v>0</v>
          </cell>
          <cell r="J2496">
            <v>0</v>
          </cell>
          <cell r="K2496">
            <v>2.59</v>
          </cell>
          <cell r="L2496">
            <v>2.59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2.59</v>
          </cell>
          <cell r="AA2496">
            <v>2.59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  <cell r="AF2496">
            <v>0</v>
          </cell>
          <cell r="AG2496">
            <v>0</v>
          </cell>
          <cell r="AH2496">
            <v>0</v>
          </cell>
          <cell r="AI2496">
            <v>0</v>
          </cell>
        </row>
        <row r="2497">
          <cell r="C2497" t="str">
            <v>1.541.1</v>
          </cell>
          <cell r="D2497" t="str">
            <v>Прочие, всего</v>
          </cell>
          <cell r="E2497" t="str">
            <v>051-1005923</v>
          </cell>
          <cell r="F2497" t="str">
            <v/>
          </cell>
          <cell r="G2497" t="str">
            <v/>
          </cell>
          <cell r="H2497" t="str">
            <v/>
          </cell>
          <cell r="I2497">
            <v>0</v>
          </cell>
          <cell r="J2497">
            <v>0</v>
          </cell>
          <cell r="K2497">
            <v>2.59</v>
          </cell>
          <cell r="L2497">
            <v>2.59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2.59</v>
          </cell>
          <cell r="AA2497">
            <v>2.59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  <cell r="AF2497">
            <v>0</v>
          </cell>
          <cell r="AG2497">
            <v>0</v>
          </cell>
          <cell r="AH2497">
            <v>0</v>
          </cell>
          <cell r="AI2497">
            <v>0</v>
          </cell>
        </row>
        <row r="2498">
          <cell r="C2498" t="str">
            <v>1.541.2</v>
          </cell>
          <cell r="D2498" t="str">
            <v>Проектные работы ПД/ПД, РД</v>
          </cell>
          <cell r="E2498" t="str">
            <v>051-1005923</v>
          </cell>
          <cell r="F2498" t="str">
            <v/>
          </cell>
          <cell r="G2498" t="str">
            <v/>
          </cell>
          <cell r="H2498" t="str">
            <v/>
          </cell>
          <cell r="I2498">
            <v>0</v>
          </cell>
          <cell r="J2498">
            <v>0</v>
          </cell>
          <cell r="K2498">
            <v>2.5</v>
          </cell>
          <cell r="L2498">
            <v>2.5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2.5</v>
          </cell>
          <cell r="AA2498">
            <v>2.5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  <cell r="AF2498">
            <v>0</v>
          </cell>
          <cell r="AG2498">
            <v>0</v>
          </cell>
          <cell r="AH2498">
            <v>0</v>
          </cell>
          <cell r="AI2498">
            <v>0</v>
          </cell>
        </row>
        <row r="2499">
          <cell r="C2499" t="str">
            <v>1.541.3</v>
          </cell>
          <cell r="D2499" t="str">
            <v>Услуги Заказчика</v>
          </cell>
          <cell r="E2499" t="str">
            <v>051-1005923</v>
          </cell>
          <cell r="F2499" t="str">
            <v/>
          </cell>
          <cell r="G2499" t="str">
            <v/>
          </cell>
          <cell r="H2499" t="str">
            <v/>
          </cell>
          <cell r="I2499">
            <v>0</v>
          </cell>
          <cell r="J2499">
            <v>0</v>
          </cell>
          <cell r="K2499">
            <v>0.09</v>
          </cell>
          <cell r="L2499">
            <v>0.09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0.09</v>
          </cell>
          <cell r="AA2499">
            <v>0.09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  <cell r="AF2499">
            <v>0</v>
          </cell>
          <cell r="AG2499">
            <v>0</v>
          </cell>
          <cell r="AH2499">
            <v>0</v>
          </cell>
          <cell r="AI2499">
            <v>0</v>
          </cell>
        </row>
        <row r="2500">
          <cell r="C2500" t="str">
            <v>1.542</v>
          </cell>
          <cell r="D2500" t="str">
            <v>Техническое перевооружение ГРС Холм-Жирковская</v>
          </cell>
          <cell r="E2500" t="str">
            <v>051-1005924</v>
          </cell>
          <cell r="F2500" t="str">
            <v/>
          </cell>
          <cell r="G2500" t="str">
            <v/>
          </cell>
          <cell r="H2500" t="str">
            <v>Транспорт газа</v>
          </cell>
          <cell r="I2500">
            <v>0</v>
          </cell>
          <cell r="J2500">
            <v>0</v>
          </cell>
          <cell r="K2500">
            <v>2.59</v>
          </cell>
          <cell r="L2500">
            <v>2.59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2.59</v>
          </cell>
          <cell r="AA2500">
            <v>2.59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  <cell r="AF2500">
            <v>0</v>
          </cell>
          <cell r="AG2500">
            <v>0</v>
          </cell>
          <cell r="AH2500">
            <v>0</v>
          </cell>
          <cell r="AI2500">
            <v>0</v>
          </cell>
        </row>
        <row r="2501">
          <cell r="C2501" t="str">
            <v>1.542.1</v>
          </cell>
          <cell r="D2501" t="str">
            <v>Прочие, всего</v>
          </cell>
          <cell r="E2501" t="str">
            <v>051-1005924</v>
          </cell>
          <cell r="F2501" t="str">
            <v/>
          </cell>
          <cell r="G2501" t="str">
            <v/>
          </cell>
          <cell r="H2501" t="str">
            <v/>
          </cell>
          <cell r="I2501">
            <v>0</v>
          </cell>
          <cell r="J2501">
            <v>0</v>
          </cell>
          <cell r="K2501">
            <v>2.59</v>
          </cell>
          <cell r="L2501">
            <v>2.59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2.59</v>
          </cell>
          <cell r="AA2501">
            <v>2.59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  <cell r="AF2501">
            <v>0</v>
          </cell>
          <cell r="AG2501">
            <v>0</v>
          </cell>
          <cell r="AH2501">
            <v>0</v>
          </cell>
          <cell r="AI2501">
            <v>0</v>
          </cell>
        </row>
        <row r="2502">
          <cell r="C2502" t="str">
            <v>1.542.2</v>
          </cell>
          <cell r="D2502" t="str">
            <v>Проектные работы ПД/ПД, РД</v>
          </cell>
          <cell r="E2502" t="str">
            <v>051-1005924</v>
          </cell>
          <cell r="F2502" t="str">
            <v/>
          </cell>
          <cell r="G2502" t="str">
            <v/>
          </cell>
          <cell r="H2502" t="str">
            <v/>
          </cell>
          <cell r="I2502">
            <v>0</v>
          </cell>
          <cell r="J2502">
            <v>0</v>
          </cell>
          <cell r="K2502">
            <v>2.5</v>
          </cell>
          <cell r="L2502">
            <v>2.5</v>
          </cell>
          <cell r="M2502">
            <v>0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2.5</v>
          </cell>
          <cell r="AA2502">
            <v>2.5</v>
          </cell>
          <cell r="AB2502">
            <v>0</v>
          </cell>
          <cell r="AC2502">
            <v>0</v>
          </cell>
          <cell r="AD2502">
            <v>0</v>
          </cell>
          <cell r="AE2502">
            <v>0</v>
          </cell>
          <cell r="AF2502">
            <v>0</v>
          </cell>
          <cell r="AG2502">
            <v>0</v>
          </cell>
          <cell r="AH2502">
            <v>0</v>
          </cell>
          <cell r="AI2502">
            <v>0</v>
          </cell>
        </row>
        <row r="2503">
          <cell r="C2503" t="str">
            <v>1.542.3</v>
          </cell>
          <cell r="D2503" t="str">
            <v>Услуги Заказчика</v>
          </cell>
          <cell r="E2503" t="str">
            <v>051-1005924</v>
          </cell>
          <cell r="F2503" t="str">
            <v/>
          </cell>
          <cell r="G2503" t="str">
            <v/>
          </cell>
          <cell r="H2503" t="str">
            <v/>
          </cell>
          <cell r="I2503">
            <v>0</v>
          </cell>
          <cell r="J2503">
            <v>0</v>
          </cell>
          <cell r="K2503">
            <v>0.09</v>
          </cell>
          <cell r="L2503">
            <v>0.09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0.09</v>
          </cell>
          <cell r="AA2503">
            <v>0.09</v>
          </cell>
          <cell r="AB2503">
            <v>0</v>
          </cell>
          <cell r="AC2503">
            <v>0</v>
          </cell>
          <cell r="AD2503">
            <v>0</v>
          </cell>
          <cell r="AE2503">
            <v>0</v>
          </cell>
          <cell r="AF2503">
            <v>0</v>
          </cell>
          <cell r="AG2503">
            <v>0</v>
          </cell>
          <cell r="AH2503">
            <v>0</v>
          </cell>
          <cell r="AI2503">
            <v>0</v>
          </cell>
        </row>
        <row r="2504">
          <cell r="C2504" t="str">
            <v>1.543</v>
          </cell>
          <cell r="D2504" t="str">
            <v>Техническое перевооружение ГРС Верхневолжский</v>
          </cell>
          <cell r="E2504" t="str">
            <v>051-1005925</v>
          </cell>
          <cell r="F2504" t="str">
            <v/>
          </cell>
          <cell r="G2504" t="str">
            <v/>
          </cell>
          <cell r="H2504" t="str">
            <v>Транспорт газа</v>
          </cell>
          <cell r="I2504">
            <v>0</v>
          </cell>
          <cell r="J2504">
            <v>0</v>
          </cell>
          <cell r="K2504">
            <v>2.59</v>
          </cell>
          <cell r="L2504">
            <v>2.59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2.59</v>
          </cell>
          <cell r="AA2504">
            <v>2.59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  <cell r="AF2504">
            <v>0</v>
          </cell>
          <cell r="AG2504">
            <v>0</v>
          </cell>
          <cell r="AH2504">
            <v>0</v>
          </cell>
          <cell r="AI2504">
            <v>0</v>
          </cell>
        </row>
        <row r="2505">
          <cell r="C2505" t="str">
            <v>1.543.1</v>
          </cell>
          <cell r="D2505" t="str">
            <v>Прочие, всего</v>
          </cell>
          <cell r="E2505" t="str">
            <v>051-1005925</v>
          </cell>
          <cell r="F2505" t="str">
            <v/>
          </cell>
          <cell r="G2505" t="str">
            <v/>
          </cell>
          <cell r="H2505" t="str">
            <v/>
          </cell>
          <cell r="I2505">
            <v>0</v>
          </cell>
          <cell r="J2505">
            <v>0</v>
          </cell>
          <cell r="K2505">
            <v>2.59</v>
          </cell>
          <cell r="L2505">
            <v>2.59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2.59</v>
          </cell>
          <cell r="AA2505">
            <v>2.59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  <cell r="AF2505">
            <v>0</v>
          </cell>
          <cell r="AG2505">
            <v>0</v>
          </cell>
          <cell r="AH2505">
            <v>0</v>
          </cell>
          <cell r="AI2505">
            <v>0</v>
          </cell>
        </row>
        <row r="2506">
          <cell r="C2506" t="str">
            <v>1.543.2</v>
          </cell>
          <cell r="D2506" t="str">
            <v>Проектные работы ПД/ПД, РД</v>
          </cell>
          <cell r="E2506" t="str">
            <v>051-1005925</v>
          </cell>
          <cell r="F2506" t="str">
            <v/>
          </cell>
          <cell r="G2506" t="str">
            <v/>
          </cell>
          <cell r="H2506" t="str">
            <v/>
          </cell>
          <cell r="I2506">
            <v>0</v>
          </cell>
          <cell r="J2506">
            <v>0</v>
          </cell>
          <cell r="K2506">
            <v>2.5</v>
          </cell>
          <cell r="L2506">
            <v>2.5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2.5</v>
          </cell>
          <cell r="AA2506">
            <v>2.5</v>
          </cell>
          <cell r="AB2506">
            <v>0</v>
          </cell>
          <cell r="AC2506">
            <v>0</v>
          </cell>
          <cell r="AD2506">
            <v>0</v>
          </cell>
          <cell r="AE2506">
            <v>0</v>
          </cell>
          <cell r="AF2506">
            <v>0</v>
          </cell>
          <cell r="AG2506">
            <v>0</v>
          </cell>
          <cell r="AH2506">
            <v>0</v>
          </cell>
          <cell r="AI2506">
            <v>0</v>
          </cell>
        </row>
        <row r="2507">
          <cell r="C2507" t="str">
            <v>1.543.3</v>
          </cell>
          <cell r="D2507" t="str">
            <v>Услуги Заказчика</v>
          </cell>
          <cell r="E2507" t="str">
            <v>051-1005925</v>
          </cell>
          <cell r="F2507" t="str">
            <v/>
          </cell>
          <cell r="G2507" t="str">
            <v/>
          </cell>
          <cell r="H2507" t="str">
            <v/>
          </cell>
          <cell r="I2507">
            <v>0</v>
          </cell>
          <cell r="J2507">
            <v>0</v>
          </cell>
          <cell r="K2507">
            <v>0.09</v>
          </cell>
          <cell r="L2507">
            <v>0.09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0.09</v>
          </cell>
          <cell r="AA2507">
            <v>0.09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  <cell r="AF2507">
            <v>0</v>
          </cell>
          <cell r="AG2507">
            <v>0</v>
          </cell>
          <cell r="AH2507">
            <v>0</v>
          </cell>
          <cell r="AI2507">
            <v>0</v>
          </cell>
        </row>
        <row r="2508">
          <cell r="C2508" t="str">
            <v>1.544</v>
          </cell>
          <cell r="D2508" t="str">
            <v>Техническое перевооружение ГРС Жердевка</v>
          </cell>
          <cell r="E2508" t="str">
            <v>051-1005926</v>
          </cell>
          <cell r="F2508" t="str">
            <v/>
          </cell>
          <cell r="G2508" t="str">
            <v/>
          </cell>
          <cell r="H2508" t="str">
            <v>Транспорт газа</v>
          </cell>
          <cell r="I2508">
            <v>0</v>
          </cell>
          <cell r="J2508">
            <v>0</v>
          </cell>
          <cell r="K2508">
            <v>2.59</v>
          </cell>
          <cell r="L2508">
            <v>2.59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2.59</v>
          </cell>
          <cell r="AA2508">
            <v>2.59</v>
          </cell>
          <cell r="AB2508">
            <v>0</v>
          </cell>
          <cell r="AC2508">
            <v>0</v>
          </cell>
          <cell r="AD2508">
            <v>0</v>
          </cell>
          <cell r="AE2508">
            <v>0</v>
          </cell>
          <cell r="AF2508">
            <v>0</v>
          </cell>
          <cell r="AG2508">
            <v>0</v>
          </cell>
          <cell r="AH2508">
            <v>0</v>
          </cell>
          <cell r="AI2508">
            <v>0</v>
          </cell>
        </row>
        <row r="2509">
          <cell r="C2509" t="str">
            <v>1.544.1</v>
          </cell>
          <cell r="D2509" t="str">
            <v>Прочие, всего</v>
          </cell>
          <cell r="E2509" t="str">
            <v>051-1005926</v>
          </cell>
          <cell r="F2509" t="str">
            <v/>
          </cell>
          <cell r="G2509" t="str">
            <v/>
          </cell>
          <cell r="H2509" t="str">
            <v/>
          </cell>
          <cell r="I2509">
            <v>0</v>
          </cell>
          <cell r="J2509">
            <v>0</v>
          </cell>
          <cell r="K2509">
            <v>2.59</v>
          </cell>
          <cell r="L2509">
            <v>2.59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2.59</v>
          </cell>
          <cell r="AA2509">
            <v>2.59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  <cell r="AF2509">
            <v>0</v>
          </cell>
          <cell r="AG2509">
            <v>0</v>
          </cell>
          <cell r="AH2509">
            <v>0</v>
          </cell>
          <cell r="AI2509">
            <v>0</v>
          </cell>
        </row>
        <row r="2510">
          <cell r="C2510" t="str">
            <v>1.544.2</v>
          </cell>
          <cell r="D2510" t="str">
            <v>Проектные работы ПД/ПД, РД</v>
          </cell>
          <cell r="E2510" t="str">
            <v>051-1005926</v>
          </cell>
          <cell r="F2510" t="str">
            <v/>
          </cell>
          <cell r="G2510" t="str">
            <v/>
          </cell>
          <cell r="H2510" t="str">
            <v/>
          </cell>
          <cell r="I2510">
            <v>0</v>
          </cell>
          <cell r="J2510">
            <v>0</v>
          </cell>
          <cell r="K2510">
            <v>2.5</v>
          </cell>
          <cell r="L2510">
            <v>2.5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2.5</v>
          </cell>
          <cell r="AA2510">
            <v>2.5</v>
          </cell>
          <cell r="AB2510">
            <v>0</v>
          </cell>
          <cell r="AC2510">
            <v>0</v>
          </cell>
          <cell r="AD2510">
            <v>0</v>
          </cell>
          <cell r="AE2510">
            <v>0</v>
          </cell>
          <cell r="AF2510">
            <v>0</v>
          </cell>
          <cell r="AG2510">
            <v>0</v>
          </cell>
          <cell r="AH2510">
            <v>0</v>
          </cell>
          <cell r="AI2510">
            <v>0</v>
          </cell>
        </row>
        <row r="2511">
          <cell r="C2511" t="str">
            <v>1.544.3</v>
          </cell>
          <cell r="D2511" t="str">
            <v>Услуги Заказчика</v>
          </cell>
          <cell r="E2511" t="str">
            <v>051-1005926</v>
          </cell>
          <cell r="F2511" t="str">
            <v/>
          </cell>
          <cell r="G2511" t="str">
            <v/>
          </cell>
          <cell r="H2511" t="str">
            <v/>
          </cell>
          <cell r="I2511">
            <v>0</v>
          </cell>
          <cell r="J2511">
            <v>0</v>
          </cell>
          <cell r="K2511">
            <v>0.09</v>
          </cell>
          <cell r="L2511">
            <v>0.09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0.09</v>
          </cell>
          <cell r="AA2511">
            <v>0.09</v>
          </cell>
          <cell r="AB2511">
            <v>0</v>
          </cell>
          <cell r="AC2511">
            <v>0</v>
          </cell>
          <cell r="AD2511">
            <v>0</v>
          </cell>
          <cell r="AE2511">
            <v>0</v>
          </cell>
          <cell r="AF2511">
            <v>0</v>
          </cell>
          <cell r="AG2511">
            <v>0</v>
          </cell>
          <cell r="AH2511">
            <v>0</v>
          </cell>
          <cell r="AI2511">
            <v>0</v>
          </cell>
        </row>
        <row r="2512">
          <cell r="C2512" t="str">
            <v>1.545</v>
          </cell>
          <cell r="D2512" t="str">
            <v>Техническое перевооружение ГРС Орджоникидзе</v>
          </cell>
          <cell r="E2512" t="str">
            <v>051-1005927</v>
          </cell>
          <cell r="F2512" t="str">
            <v/>
          </cell>
          <cell r="G2512" t="str">
            <v/>
          </cell>
          <cell r="H2512" t="str">
            <v>Транспорт газа</v>
          </cell>
          <cell r="I2512">
            <v>0</v>
          </cell>
          <cell r="J2512">
            <v>0</v>
          </cell>
          <cell r="K2512">
            <v>2.59</v>
          </cell>
          <cell r="L2512">
            <v>2.59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2.59</v>
          </cell>
          <cell r="AA2512">
            <v>2.59</v>
          </cell>
          <cell r="AB2512">
            <v>0</v>
          </cell>
          <cell r="AC2512">
            <v>0</v>
          </cell>
          <cell r="AD2512">
            <v>0</v>
          </cell>
          <cell r="AE2512">
            <v>0</v>
          </cell>
          <cell r="AF2512">
            <v>0</v>
          </cell>
          <cell r="AG2512">
            <v>0</v>
          </cell>
          <cell r="AH2512">
            <v>0</v>
          </cell>
          <cell r="AI2512">
            <v>0</v>
          </cell>
        </row>
        <row r="2513">
          <cell r="C2513" t="str">
            <v>1.545.1</v>
          </cell>
          <cell r="D2513" t="str">
            <v>Прочие, всего</v>
          </cell>
          <cell r="E2513" t="str">
            <v>051-1005927</v>
          </cell>
          <cell r="F2513" t="str">
            <v/>
          </cell>
          <cell r="G2513" t="str">
            <v/>
          </cell>
          <cell r="H2513" t="str">
            <v/>
          </cell>
          <cell r="I2513">
            <v>0</v>
          </cell>
          <cell r="J2513">
            <v>0</v>
          </cell>
          <cell r="K2513">
            <v>2.59</v>
          </cell>
          <cell r="L2513">
            <v>2.59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2.59</v>
          </cell>
          <cell r="AA2513">
            <v>2.59</v>
          </cell>
          <cell r="AB2513">
            <v>0</v>
          </cell>
          <cell r="AC2513">
            <v>0</v>
          </cell>
          <cell r="AD2513">
            <v>0</v>
          </cell>
          <cell r="AE2513">
            <v>0</v>
          </cell>
          <cell r="AF2513">
            <v>0</v>
          </cell>
          <cell r="AG2513">
            <v>0</v>
          </cell>
          <cell r="AH2513">
            <v>0</v>
          </cell>
          <cell r="AI2513">
            <v>0</v>
          </cell>
        </row>
        <row r="2514">
          <cell r="C2514" t="str">
            <v>1.545.2</v>
          </cell>
          <cell r="D2514" t="str">
            <v>Проектные работы ПД/ПД, РД</v>
          </cell>
          <cell r="E2514" t="str">
            <v>051-1005927</v>
          </cell>
          <cell r="F2514" t="str">
            <v/>
          </cell>
          <cell r="G2514" t="str">
            <v/>
          </cell>
          <cell r="H2514" t="str">
            <v/>
          </cell>
          <cell r="I2514">
            <v>0</v>
          </cell>
          <cell r="J2514">
            <v>0</v>
          </cell>
          <cell r="K2514">
            <v>2.5</v>
          </cell>
          <cell r="L2514">
            <v>2.5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2.5</v>
          </cell>
          <cell r="AA2514">
            <v>2.5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  <cell r="AF2514">
            <v>0</v>
          </cell>
          <cell r="AG2514">
            <v>0</v>
          </cell>
          <cell r="AH2514">
            <v>0</v>
          </cell>
          <cell r="AI2514">
            <v>0</v>
          </cell>
        </row>
        <row r="2515">
          <cell r="C2515" t="str">
            <v>1.545.3</v>
          </cell>
          <cell r="D2515" t="str">
            <v>Услуги Заказчика</v>
          </cell>
          <cell r="E2515" t="str">
            <v>051-1005927</v>
          </cell>
          <cell r="F2515" t="str">
            <v/>
          </cell>
          <cell r="G2515" t="str">
            <v/>
          </cell>
          <cell r="H2515" t="str">
            <v/>
          </cell>
          <cell r="I2515">
            <v>0</v>
          </cell>
          <cell r="J2515">
            <v>0</v>
          </cell>
          <cell r="K2515">
            <v>0.09</v>
          </cell>
          <cell r="L2515">
            <v>0.09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0.09</v>
          </cell>
          <cell r="AA2515">
            <v>0.09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  <cell r="AF2515">
            <v>0</v>
          </cell>
          <cell r="AG2515">
            <v>0</v>
          </cell>
          <cell r="AH2515">
            <v>0</v>
          </cell>
          <cell r="AI2515">
            <v>0</v>
          </cell>
        </row>
        <row r="2516">
          <cell r="C2516" t="str">
            <v>1.546</v>
          </cell>
          <cell r="D2516" t="str">
            <v>Техническое перевооружение ГРС Чикола</v>
          </cell>
          <cell r="E2516" t="str">
            <v>051-1005928</v>
          </cell>
          <cell r="F2516" t="str">
            <v/>
          </cell>
          <cell r="G2516" t="str">
            <v/>
          </cell>
          <cell r="H2516" t="str">
            <v>Транспорт газа</v>
          </cell>
          <cell r="I2516">
            <v>0</v>
          </cell>
          <cell r="J2516">
            <v>0</v>
          </cell>
          <cell r="K2516">
            <v>2.59</v>
          </cell>
          <cell r="L2516">
            <v>2.59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2.59</v>
          </cell>
          <cell r="AA2516">
            <v>2.59</v>
          </cell>
          <cell r="AB2516">
            <v>0</v>
          </cell>
          <cell r="AC2516">
            <v>0</v>
          </cell>
          <cell r="AD2516">
            <v>0</v>
          </cell>
          <cell r="AE2516">
            <v>0</v>
          </cell>
          <cell r="AF2516">
            <v>0</v>
          </cell>
          <cell r="AG2516">
            <v>0</v>
          </cell>
          <cell r="AH2516">
            <v>0</v>
          </cell>
          <cell r="AI2516">
            <v>0</v>
          </cell>
        </row>
        <row r="2517">
          <cell r="C2517" t="str">
            <v>1.546.1</v>
          </cell>
          <cell r="D2517" t="str">
            <v>Прочие, всего</v>
          </cell>
          <cell r="E2517" t="str">
            <v>051-1005928</v>
          </cell>
          <cell r="F2517" t="str">
            <v/>
          </cell>
          <cell r="G2517" t="str">
            <v/>
          </cell>
          <cell r="H2517" t="str">
            <v/>
          </cell>
          <cell r="I2517">
            <v>0</v>
          </cell>
          <cell r="J2517">
            <v>0</v>
          </cell>
          <cell r="K2517">
            <v>2.59</v>
          </cell>
          <cell r="L2517">
            <v>2.59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2.59</v>
          </cell>
          <cell r="AA2517">
            <v>2.59</v>
          </cell>
          <cell r="AB2517">
            <v>0</v>
          </cell>
          <cell r="AC2517">
            <v>0</v>
          </cell>
          <cell r="AD2517">
            <v>0</v>
          </cell>
          <cell r="AE2517">
            <v>0</v>
          </cell>
          <cell r="AF2517">
            <v>0</v>
          </cell>
          <cell r="AG2517">
            <v>0</v>
          </cell>
          <cell r="AH2517">
            <v>0</v>
          </cell>
          <cell r="AI2517">
            <v>0</v>
          </cell>
        </row>
        <row r="2518">
          <cell r="C2518" t="str">
            <v>1.546.2</v>
          </cell>
          <cell r="D2518" t="str">
            <v>Проектные работы ПД/ПД, РД</v>
          </cell>
          <cell r="E2518" t="str">
            <v>051-1005928</v>
          </cell>
          <cell r="F2518" t="str">
            <v/>
          </cell>
          <cell r="G2518" t="str">
            <v/>
          </cell>
          <cell r="H2518" t="str">
            <v/>
          </cell>
          <cell r="I2518">
            <v>0</v>
          </cell>
          <cell r="J2518">
            <v>0</v>
          </cell>
          <cell r="K2518">
            <v>2.5</v>
          </cell>
          <cell r="L2518">
            <v>2.5</v>
          </cell>
          <cell r="M2518">
            <v>0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2.5</v>
          </cell>
          <cell r="AA2518">
            <v>2.5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  <cell r="AF2518">
            <v>0</v>
          </cell>
          <cell r="AG2518">
            <v>0</v>
          </cell>
          <cell r="AH2518">
            <v>0</v>
          </cell>
          <cell r="AI2518">
            <v>0</v>
          </cell>
        </row>
        <row r="2519">
          <cell r="C2519" t="str">
            <v>1.546.3</v>
          </cell>
          <cell r="D2519" t="str">
            <v>Услуги Заказчика</v>
          </cell>
          <cell r="E2519" t="str">
            <v>051-1005928</v>
          </cell>
          <cell r="F2519" t="str">
            <v/>
          </cell>
          <cell r="G2519" t="str">
            <v/>
          </cell>
          <cell r="H2519" t="str">
            <v/>
          </cell>
          <cell r="I2519">
            <v>0</v>
          </cell>
          <cell r="J2519">
            <v>0</v>
          </cell>
          <cell r="K2519">
            <v>0.09</v>
          </cell>
          <cell r="L2519">
            <v>0.09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0.09</v>
          </cell>
          <cell r="AA2519">
            <v>0.09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  <cell r="AF2519">
            <v>0</v>
          </cell>
          <cell r="AG2519">
            <v>0</v>
          </cell>
          <cell r="AH2519">
            <v>0</v>
          </cell>
          <cell r="AI2519">
            <v>0</v>
          </cell>
        </row>
        <row r="2520">
          <cell r="C2520" t="str">
            <v>1.547</v>
          </cell>
          <cell r="D2520" t="str">
            <v>Техническое перевооружение ГРС Благодарный</v>
          </cell>
          <cell r="E2520" t="str">
            <v>051-1005929</v>
          </cell>
          <cell r="F2520" t="str">
            <v/>
          </cell>
          <cell r="G2520" t="str">
            <v/>
          </cell>
          <cell r="H2520" t="str">
            <v>Транспорт газа</v>
          </cell>
          <cell r="I2520">
            <v>0</v>
          </cell>
          <cell r="J2520">
            <v>0</v>
          </cell>
          <cell r="K2520">
            <v>2.59</v>
          </cell>
          <cell r="L2520">
            <v>2.59</v>
          </cell>
          <cell r="M2520">
            <v>0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2.59</v>
          </cell>
          <cell r="AA2520">
            <v>2.59</v>
          </cell>
          <cell r="AB2520">
            <v>0</v>
          </cell>
          <cell r="AC2520">
            <v>0</v>
          </cell>
          <cell r="AD2520">
            <v>0</v>
          </cell>
          <cell r="AE2520">
            <v>0</v>
          </cell>
          <cell r="AF2520">
            <v>0</v>
          </cell>
          <cell r="AG2520">
            <v>0</v>
          </cell>
          <cell r="AH2520">
            <v>0</v>
          </cell>
          <cell r="AI2520">
            <v>0</v>
          </cell>
        </row>
        <row r="2521">
          <cell r="C2521" t="str">
            <v>1.547.1</v>
          </cell>
          <cell r="D2521" t="str">
            <v>Прочие, всего</v>
          </cell>
          <cell r="E2521" t="str">
            <v>051-1005929</v>
          </cell>
          <cell r="F2521" t="str">
            <v/>
          </cell>
          <cell r="G2521" t="str">
            <v/>
          </cell>
          <cell r="H2521" t="str">
            <v/>
          </cell>
          <cell r="I2521">
            <v>0</v>
          </cell>
          <cell r="J2521">
            <v>0</v>
          </cell>
          <cell r="K2521">
            <v>2.59</v>
          </cell>
          <cell r="L2521">
            <v>2.59</v>
          </cell>
          <cell r="M2521">
            <v>0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2.59</v>
          </cell>
          <cell r="AA2521">
            <v>2.59</v>
          </cell>
          <cell r="AB2521">
            <v>0</v>
          </cell>
          <cell r="AC2521">
            <v>0</v>
          </cell>
          <cell r="AD2521">
            <v>0</v>
          </cell>
          <cell r="AE2521">
            <v>0</v>
          </cell>
          <cell r="AF2521">
            <v>0</v>
          </cell>
          <cell r="AG2521">
            <v>0</v>
          </cell>
          <cell r="AH2521">
            <v>0</v>
          </cell>
          <cell r="AI2521">
            <v>0</v>
          </cell>
        </row>
        <row r="2522">
          <cell r="C2522" t="str">
            <v>1.547.2</v>
          </cell>
          <cell r="D2522" t="str">
            <v>Проектные работы ПД/ПД, РД</v>
          </cell>
          <cell r="E2522" t="str">
            <v>051-1005929</v>
          </cell>
          <cell r="F2522" t="str">
            <v/>
          </cell>
          <cell r="G2522" t="str">
            <v/>
          </cell>
          <cell r="H2522" t="str">
            <v/>
          </cell>
          <cell r="I2522">
            <v>0</v>
          </cell>
          <cell r="J2522">
            <v>0</v>
          </cell>
          <cell r="K2522">
            <v>2.5</v>
          </cell>
          <cell r="L2522">
            <v>2.5</v>
          </cell>
          <cell r="M2522">
            <v>0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2.5</v>
          </cell>
          <cell r="AA2522">
            <v>2.5</v>
          </cell>
          <cell r="AB2522">
            <v>0</v>
          </cell>
          <cell r="AC2522">
            <v>0</v>
          </cell>
          <cell r="AD2522">
            <v>0</v>
          </cell>
          <cell r="AE2522">
            <v>0</v>
          </cell>
          <cell r="AF2522">
            <v>0</v>
          </cell>
          <cell r="AG2522">
            <v>0</v>
          </cell>
          <cell r="AH2522">
            <v>0</v>
          </cell>
          <cell r="AI2522">
            <v>0</v>
          </cell>
        </row>
        <row r="2523">
          <cell r="C2523" t="str">
            <v>1.547.3</v>
          </cell>
          <cell r="D2523" t="str">
            <v>Услуги Заказчика</v>
          </cell>
          <cell r="E2523" t="str">
            <v>051-1005929</v>
          </cell>
          <cell r="F2523" t="str">
            <v/>
          </cell>
          <cell r="G2523" t="str">
            <v/>
          </cell>
          <cell r="H2523" t="str">
            <v/>
          </cell>
          <cell r="I2523">
            <v>0</v>
          </cell>
          <cell r="J2523">
            <v>0</v>
          </cell>
          <cell r="K2523">
            <v>0.09</v>
          </cell>
          <cell r="L2523">
            <v>0.09</v>
          </cell>
          <cell r="M2523">
            <v>0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0.09</v>
          </cell>
          <cell r="AA2523">
            <v>0.09</v>
          </cell>
          <cell r="AB2523">
            <v>0</v>
          </cell>
          <cell r="AC2523">
            <v>0</v>
          </cell>
          <cell r="AD2523">
            <v>0</v>
          </cell>
          <cell r="AE2523">
            <v>0</v>
          </cell>
          <cell r="AF2523">
            <v>0</v>
          </cell>
          <cell r="AG2523">
            <v>0</v>
          </cell>
          <cell r="AH2523">
            <v>0</v>
          </cell>
          <cell r="AI2523">
            <v>0</v>
          </cell>
        </row>
        <row r="2524">
          <cell r="C2524" t="str">
            <v>1.548</v>
          </cell>
          <cell r="D2524" t="str">
            <v>Техническое перевооружение ГРС Ипатово-2</v>
          </cell>
          <cell r="E2524" t="str">
            <v>051-1005930</v>
          </cell>
          <cell r="F2524" t="str">
            <v/>
          </cell>
          <cell r="G2524" t="str">
            <v/>
          </cell>
          <cell r="H2524" t="str">
            <v>Транспорт газа</v>
          </cell>
          <cell r="I2524">
            <v>0</v>
          </cell>
          <cell r="J2524">
            <v>0</v>
          </cell>
          <cell r="K2524">
            <v>2.59</v>
          </cell>
          <cell r="L2524">
            <v>2.59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2.59</v>
          </cell>
          <cell r="AA2524">
            <v>2.59</v>
          </cell>
          <cell r="AB2524">
            <v>0</v>
          </cell>
          <cell r="AC2524">
            <v>0</v>
          </cell>
          <cell r="AD2524">
            <v>0</v>
          </cell>
          <cell r="AE2524">
            <v>0</v>
          </cell>
          <cell r="AF2524">
            <v>0</v>
          </cell>
          <cell r="AG2524">
            <v>0</v>
          </cell>
          <cell r="AH2524">
            <v>0</v>
          </cell>
          <cell r="AI2524">
            <v>0</v>
          </cell>
        </row>
        <row r="2525">
          <cell r="C2525" t="str">
            <v>1.548.1</v>
          </cell>
          <cell r="D2525" t="str">
            <v>Прочие, всего</v>
          </cell>
          <cell r="E2525" t="str">
            <v>051-1005930</v>
          </cell>
          <cell r="F2525" t="str">
            <v/>
          </cell>
          <cell r="G2525" t="str">
            <v/>
          </cell>
          <cell r="H2525" t="str">
            <v/>
          </cell>
          <cell r="I2525">
            <v>0</v>
          </cell>
          <cell r="J2525">
            <v>0</v>
          </cell>
          <cell r="K2525">
            <v>2.59</v>
          </cell>
          <cell r="L2525">
            <v>2.59</v>
          </cell>
          <cell r="M2525">
            <v>0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2.59</v>
          </cell>
          <cell r="AA2525">
            <v>2.59</v>
          </cell>
          <cell r="AB2525">
            <v>0</v>
          </cell>
          <cell r="AC2525">
            <v>0</v>
          </cell>
          <cell r="AD2525">
            <v>0</v>
          </cell>
          <cell r="AE2525">
            <v>0</v>
          </cell>
          <cell r="AF2525">
            <v>0</v>
          </cell>
          <cell r="AG2525">
            <v>0</v>
          </cell>
          <cell r="AH2525">
            <v>0</v>
          </cell>
          <cell r="AI2525">
            <v>0</v>
          </cell>
        </row>
        <row r="2526">
          <cell r="C2526" t="str">
            <v>1.548.2</v>
          </cell>
          <cell r="D2526" t="str">
            <v>Проектные работы ПД/ПД, РД</v>
          </cell>
          <cell r="E2526" t="str">
            <v>051-1005930</v>
          </cell>
          <cell r="F2526" t="str">
            <v/>
          </cell>
          <cell r="G2526" t="str">
            <v/>
          </cell>
          <cell r="H2526" t="str">
            <v/>
          </cell>
          <cell r="I2526">
            <v>0</v>
          </cell>
          <cell r="J2526">
            <v>0</v>
          </cell>
          <cell r="K2526">
            <v>2.5</v>
          </cell>
          <cell r="L2526">
            <v>2.5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2.5</v>
          </cell>
          <cell r="AA2526">
            <v>2.5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  <cell r="AF2526">
            <v>0</v>
          </cell>
          <cell r="AG2526">
            <v>0</v>
          </cell>
          <cell r="AH2526">
            <v>0</v>
          </cell>
          <cell r="AI2526">
            <v>0</v>
          </cell>
        </row>
        <row r="2527">
          <cell r="C2527" t="str">
            <v>1.548.3</v>
          </cell>
          <cell r="D2527" t="str">
            <v>Услуги Заказчика</v>
          </cell>
          <cell r="E2527" t="str">
            <v>051-1005930</v>
          </cell>
          <cell r="F2527" t="str">
            <v/>
          </cell>
          <cell r="G2527" t="str">
            <v/>
          </cell>
          <cell r="H2527" t="str">
            <v/>
          </cell>
          <cell r="I2527">
            <v>0</v>
          </cell>
          <cell r="J2527">
            <v>0</v>
          </cell>
          <cell r="K2527">
            <v>0.09</v>
          </cell>
          <cell r="L2527">
            <v>0.09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0.09</v>
          </cell>
          <cell r="AA2527">
            <v>0.09</v>
          </cell>
          <cell r="AB2527">
            <v>0</v>
          </cell>
          <cell r="AC2527">
            <v>0</v>
          </cell>
          <cell r="AD2527">
            <v>0</v>
          </cell>
          <cell r="AE2527">
            <v>0</v>
          </cell>
          <cell r="AF2527">
            <v>0</v>
          </cell>
          <cell r="AG2527">
            <v>0</v>
          </cell>
          <cell r="AH2527">
            <v>0</v>
          </cell>
          <cell r="AI2527">
            <v>0</v>
          </cell>
        </row>
        <row r="2528">
          <cell r="C2528" t="str">
            <v>1.549</v>
          </cell>
          <cell r="D2528" t="str">
            <v>Техническое перевооружение ГРС Светлоград-1</v>
          </cell>
          <cell r="E2528" t="str">
            <v>051-1005931</v>
          </cell>
          <cell r="F2528" t="str">
            <v/>
          </cell>
          <cell r="G2528" t="str">
            <v/>
          </cell>
          <cell r="H2528" t="str">
            <v>Транспорт газа</v>
          </cell>
          <cell r="I2528">
            <v>0</v>
          </cell>
          <cell r="J2528">
            <v>0</v>
          </cell>
          <cell r="K2528">
            <v>2.59</v>
          </cell>
          <cell r="L2528">
            <v>2.59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2.59</v>
          </cell>
          <cell r="AA2528">
            <v>2.59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  <cell r="AF2528">
            <v>0</v>
          </cell>
          <cell r="AG2528">
            <v>0</v>
          </cell>
          <cell r="AH2528">
            <v>0</v>
          </cell>
          <cell r="AI2528">
            <v>0</v>
          </cell>
        </row>
        <row r="2529">
          <cell r="C2529" t="str">
            <v>1.549.1</v>
          </cell>
          <cell r="D2529" t="str">
            <v>Прочие, всего</v>
          </cell>
          <cell r="E2529" t="str">
            <v>051-1005931</v>
          </cell>
          <cell r="F2529" t="str">
            <v/>
          </cell>
          <cell r="G2529" t="str">
            <v/>
          </cell>
          <cell r="H2529" t="str">
            <v/>
          </cell>
          <cell r="I2529">
            <v>0</v>
          </cell>
          <cell r="J2529">
            <v>0</v>
          </cell>
          <cell r="K2529">
            <v>2.59</v>
          </cell>
          <cell r="L2529">
            <v>2.59</v>
          </cell>
          <cell r="M2529">
            <v>0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2.59</v>
          </cell>
          <cell r="AA2529">
            <v>2.59</v>
          </cell>
          <cell r="AB2529">
            <v>0</v>
          </cell>
          <cell r="AC2529">
            <v>0</v>
          </cell>
          <cell r="AD2529">
            <v>0</v>
          </cell>
          <cell r="AE2529">
            <v>0</v>
          </cell>
          <cell r="AF2529">
            <v>0</v>
          </cell>
          <cell r="AG2529">
            <v>0</v>
          </cell>
          <cell r="AH2529">
            <v>0</v>
          </cell>
          <cell r="AI2529">
            <v>0</v>
          </cell>
        </row>
        <row r="2530">
          <cell r="C2530" t="str">
            <v>1.549.2</v>
          </cell>
          <cell r="D2530" t="str">
            <v>Проектные работы ПД/ПД, РД</v>
          </cell>
          <cell r="E2530" t="str">
            <v>051-1005931</v>
          </cell>
          <cell r="F2530" t="str">
            <v/>
          </cell>
          <cell r="G2530" t="str">
            <v/>
          </cell>
          <cell r="H2530" t="str">
            <v/>
          </cell>
          <cell r="I2530">
            <v>0</v>
          </cell>
          <cell r="J2530">
            <v>0</v>
          </cell>
          <cell r="K2530">
            <v>2.5</v>
          </cell>
          <cell r="L2530">
            <v>2.5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2.5</v>
          </cell>
          <cell r="AA2530">
            <v>2.5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  <cell r="AF2530">
            <v>0</v>
          </cell>
          <cell r="AG2530">
            <v>0</v>
          </cell>
          <cell r="AH2530">
            <v>0</v>
          </cell>
          <cell r="AI2530">
            <v>0</v>
          </cell>
        </row>
        <row r="2531">
          <cell r="C2531" t="str">
            <v>1.549.3</v>
          </cell>
          <cell r="D2531" t="str">
            <v>Услуги Заказчика</v>
          </cell>
          <cell r="E2531" t="str">
            <v>051-1005931</v>
          </cell>
          <cell r="F2531" t="str">
            <v/>
          </cell>
          <cell r="G2531" t="str">
            <v/>
          </cell>
          <cell r="H2531" t="str">
            <v/>
          </cell>
          <cell r="I2531">
            <v>0</v>
          </cell>
          <cell r="J2531">
            <v>0</v>
          </cell>
          <cell r="K2531">
            <v>0.09</v>
          </cell>
          <cell r="L2531">
            <v>0.09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0.09</v>
          </cell>
          <cell r="AA2531">
            <v>0.09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  <cell r="AF2531">
            <v>0</v>
          </cell>
          <cell r="AG2531">
            <v>0</v>
          </cell>
          <cell r="AH2531">
            <v>0</v>
          </cell>
          <cell r="AI2531">
            <v>0</v>
          </cell>
        </row>
        <row r="2532">
          <cell r="C2532" t="str">
            <v>1.550</v>
          </cell>
          <cell r="D2532" t="str">
            <v>Техническое перевооружение ГРС Субханкулово</v>
          </cell>
          <cell r="E2532" t="str">
            <v>051-1005932</v>
          </cell>
          <cell r="F2532" t="str">
            <v/>
          </cell>
          <cell r="G2532" t="str">
            <v/>
          </cell>
          <cell r="H2532" t="str">
            <v>Транспорт газа</v>
          </cell>
          <cell r="I2532">
            <v>0</v>
          </cell>
          <cell r="J2532">
            <v>0</v>
          </cell>
          <cell r="K2532">
            <v>2.59</v>
          </cell>
          <cell r="L2532">
            <v>2.59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2.59</v>
          </cell>
          <cell r="AA2532">
            <v>2.59</v>
          </cell>
          <cell r="AB2532">
            <v>0</v>
          </cell>
          <cell r="AC2532">
            <v>0</v>
          </cell>
          <cell r="AD2532">
            <v>0</v>
          </cell>
          <cell r="AE2532">
            <v>0</v>
          </cell>
          <cell r="AF2532">
            <v>0</v>
          </cell>
          <cell r="AG2532">
            <v>0</v>
          </cell>
          <cell r="AH2532">
            <v>0</v>
          </cell>
          <cell r="AI2532">
            <v>0</v>
          </cell>
        </row>
        <row r="2533">
          <cell r="C2533" t="str">
            <v>1.550.1</v>
          </cell>
          <cell r="D2533" t="str">
            <v>Прочие, всего</v>
          </cell>
          <cell r="E2533" t="str">
            <v>051-1005932</v>
          </cell>
          <cell r="F2533" t="str">
            <v/>
          </cell>
          <cell r="G2533" t="str">
            <v/>
          </cell>
          <cell r="H2533" t="str">
            <v/>
          </cell>
          <cell r="I2533">
            <v>0</v>
          </cell>
          <cell r="J2533">
            <v>0</v>
          </cell>
          <cell r="K2533">
            <v>2.59</v>
          </cell>
          <cell r="L2533">
            <v>2.59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2.59</v>
          </cell>
          <cell r="AA2533">
            <v>2.59</v>
          </cell>
          <cell r="AB2533">
            <v>0</v>
          </cell>
          <cell r="AC2533">
            <v>0</v>
          </cell>
          <cell r="AD2533">
            <v>0</v>
          </cell>
          <cell r="AE2533">
            <v>0</v>
          </cell>
          <cell r="AF2533">
            <v>0</v>
          </cell>
          <cell r="AG2533">
            <v>0</v>
          </cell>
          <cell r="AH2533">
            <v>0</v>
          </cell>
          <cell r="AI2533">
            <v>0</v>
          </cell>
        </row>
        <row r="2534">
          <cell r="C2534" t="str">
            <v>1.550.2</v>
          </cell>
          <cell r="D2534" t="str">
            <v>Проектные работы ПД/ПД, РД</v>
          </cell>
          <cell r="E2534" t="str">
            <v>051-1005932</v>
          </cell>
          <cell r="F2534" t="str">
            <v/>
          </cell>
          <cell r="G2534" t="str">
            <v/>
          </cell>
          <cell r="H2534" t="str">
            <v/>
          </cell>
          <cell r="I2534">
            <v>0</v>
          </cell>
          <cell r="J2534">
            <v>0</v>
          </cell>
          <cell r="K2534">
            <v>2.5</v>
          </cell>
          <cell r="L2534">
            <v>2.5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2.5</v>
          </cell>
          <cell r="AA2534">
            <v>2.5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  <cell r="AF2534">
            <v>0</v>
          </cell>
          <cell r="AG2534">
            <v>0</v>
          </cell>
          <cell r="AH2534">
            <v>0</v>
          </cell>
          <cell r="AI2534">
            <v>0</v>
          </cell>
        </row>
        <row r="2535">
          <cell r="C2535" t="str">
            <v>1.550.3</v>
          </cell>
          <cell r="D2535" t="str">
            <v>Услуги Заказчика</v>
          </cell>
          <cell r="E2535" t="str">
            <v>051-1005932</v>
          </cell>
          <cell r="F2535" t="str">
            <v/>
          </cell>
          <cell r="G2535" t="str">
            <v/>
          </cell>
          <cell r="H2535" t="str">
            <v/>
          </cell>
          <cell r="I2535">
            <v>0</v>
          </cell>
          <cell r="J2535">
            <v>0</v>
          </cell>
          <cell r="K2535">
            <v>0.09</v>
          </cell>
          <cell r="L2535">
            <v>0.09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0.09</v>
          </cell>
          <cell r="AA2535">
            <v>0.09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  <cell r="AF2535">
            <v>0</v>
          </cell>
          <cell r="AG2535">
            <v>0</v>
          </cell>
          <cell r="AH2535">
            <v>0</v>
          </cell>
          <cell r="AI2535">
            <v>0</v>
          </cell>
        </row>
        <row r="2536">
          <cell r="C2536" t="str">
            <v>1.551</v>
          </cell>
          <cell r="D2536" t="str">
            <v>Техническое перевооружение ГРС Нажировка</v>
          </cell>
          <cell r="E2536" t="str">
            <v>051-1005933</v>
          </cell>
          <cell r="F2536" t="str">
            <v/>
          </cell>
          <cell r="G2536" t="str">
            <v/>
          </cell>
          <cell r="H2536" t="str">
            <v>Транспорт газа</v>
          </cell>
          <cell r="I2536">
            <v>0</v>
          </cell>
          <cell r="J2536">
            <v>0</v>
          </cell>
          <cell r="K2536">
            <v>2.59</v>
          </cell>
          <cell r="L2536">
            <v>2.59</v>
          </cell>
          <cell r="M2536">
            <v>0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2.59</v>
          </cell>
          <cell r="AA2536">
            <v>2.59</v>
          </cell>
          <cell r="AB2536">
            <v>0</v>
          </cell>
          <cell r="AC2536">
            <v>0</v>
          </cell>
          <cell r="AD2536">
            <v>0</v>
          </cell>
          <cell r="AE2536">
            <v>0</v>
          </cell>
          <cell r="AF2536">
            <v>0</v>
          </cell>
          <cell r="AG2536">
            <v>0</v>
          </cell>
          <cell r="AH2536">
            <v>0</v>
          </cell>
          <cell r="AI2536">
            <v>0</v>
          </cell>
        </row>
        <row r="2537">
          <cell r="C2537" t="str">
            <v>1.551.1</v>
          </cell>
          <cell r="D2537" t="str">
            <v>Прочие, всего</v>
          </cell>
          <cell r="E2537" t="str">
            <v>051-1005933</v>
          </cell>
          <cell r="F2537" t="str">
            <v/>
          </cell>
          <cell r="G2537" t="str">
            <v/>
          </cell>
          <cell r="H2537" t="str">
            <v/>
          </cell>
          <cell r="I2537">
            <v>0</v>
          </cell>
          <cell r="J2537">
            <v>0</v>
          </cell>
          <cell r="K2537">
            <v>2.59</v>
          </cell>
          <cell r="L2537">
            <v>2.59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2.59</v>
          </cell>
          <cell r="AA2537">
            <v>2.59</v>
          </cell>
          <cell r="AB2537">
            <v>0</v>
          </cell>
          <cell r="AC2537">
            <v>0</v>
          </cell>
          <cell r="AD2537">
            <v>0</v>
          </cell>
          <cell r="AE2537">
            <v>0</v>
          </cell>
          <cell r="AF2537">
            <v>0</v>
          </cell>
          <cell r="AG2537">
            <v>0</v>
          </cell>
          <cell r="AH2537">
            <v>0</v>
          </cell>
          <cell r="AI2537">
            <v>0</v>
          </cell>
        </row>
        <row r="2538">
          <cell r="C2538" t="str">
            <v>1.551.2</v>
          </cell>
          <cell r="D2538" t="str">
            <v>Проектные работы ПД/ПД, РД</v>
          </cell>
          <cell r="E2538" t="str">
            <v>051-1005933</v>
          </cell>
          <cell r="F2538" t="str">
            <v/>
          </cell>
          <cell r="G2538" t="str">
            <v/>
          </cell>
          <cell r="H2538" t="str">
            <v/>
          </cell>
          <cell r="I2538">
            <v>0</v>
          </cell>
          <cell r="J2538">
            <v>0</v>
          </cell>
          <cell r="K2538">
            <v>2.5</v>
          </cell>
          <cell r="L2538">
            <v>2.5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2.5</v>
          </cell>
          <cell r="AA2538">
            <v>2.5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  <cell r="AF2538">
            <v>0</v>
          </cell>
          <cell r="AG2538">
            <v>0</v>
          </cell>
          <cell r="AH2538">
            <v>0</v>
          </cell>
          <cell r="AI2538">
            <v>0</v>
          </cell>
        </row>
        <row r="2539">
          <cell r="C2539" t="str">
            <v>1.551.3</v>
          </cell>
          <cell r="D2539" t="str">
            <v>Услуги Заказчика</v>
          </cell>
          <cell r="E2539" t="str">
            <v>051-1005933</v>
          </cell>
          <cell r="F2539" t="str">
            <v/>
          </cell>
          <cell r="G2539" t="str">
            <v/>
          </cell>
          <cell r="H2539" t="str">
            <v/>
          </cell>
          <cell r="I2539">
            <v>0</v>
          </cell>
          <cell r="J2539">
            <v>0</v>
          </cell>
          <cell r="K2539">
            <v>0.09</v>
          </cell>
          <cell r="L2539">
            <v>0.09</v>
          </cell>
          <cell r="M2539">
            <v>0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0.09</v>
          </cell>
          <cell r="AA2539">
            <v>0.09</v>
          </cell>
          <cell r="AB2539">
            <v>0</v>
          </cell>
          <cell r="AC2539">
            <v>0</v>
          </cell>
          <cell r="AD2539">
            <v>0</v>
          </cell>
          <cell r="AE2539">
            <v>0</v>
          </cell>
          <cell r="AF2539">
            <v>0</v>
          </cell>
          <cell r="AG2539">
            <v>0</v>
          </cell>
          <cell r="AH2539">
            <v>0</v>
          </cell>
          <cell r="AI2539">
            <v>0</v>
          </cell>
        </row>
        <row r="2540">
          <cell r="C2540" t="str">
            <v>1.552</v>
          </cell>
          <cell r="D2540" t="str">
            <v>Техническое перевооружение ГРС Коряжма</v>
          </cell>
          <cell r="E2540" t="str">
            <v>051-1005934</v>
          </cell>
          <cell r="F2540" t="str">
            <v/>
          </cell>
          <cell r="G2540" t="str">
            <v/>
          </cell>
          <cell r="H2540" t="str">
            <v>Транспорт газа</v>
          </cell>
          <cell r="I2540">
            <v>0</v>
          </cell>
          <cell r="J2540">
            <v>0</v>
          </cell>
          <cell r="K2540">
            <v>2.59</v>
          </cell>
          <cell r="L2540">
            <v>2.59</v>
          </cell>
          <cell r="M2540">
            <v>0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2.59</v>
          </cell>
          <cell r="AA2540">
            <v>2.59</v>
          </cell>
          <cell r="AB2540">
            <v>0</v>
          </cell>
          <cell r="AC2540">
            <v>0</v>
          </cell>
          <cell r="AD2540">
            <v>0</v>
          </cell>
          <cell r="AE2540">
            <v>0</v>
          </cell>
          <cell r="AF2540">
            <v>0</v>
          </cell>
          <cell r="AG2540">
            <v>0</v>
          </cell>
          <cell r="AH2540">
            <v>0</v>
          </cell>
          <cell r="AI2540">
            <v>0</v>
          </cell>
        </row>
        <row r="2541">
          <cell r="C2541" t="str">
            <v>1.552.1</v>
          </cell>
          <cell r="D2541" t="str">
            <v>Прочие, всего</v>
          </cell>
          <cell r="E2541" t="str">
            <v>051-1005934</v>
          </cell>
          <cell r="F2541" t="str">
            <v/>
          </cell>
          <cell r="G2541" t="str">
            <v/>
          </cell>
          <cell r="H2541" t="str">
            <v/>
          </cell>
          <cell r="I2541">
            <v>0</v>
          </cell>
          <cell r="J2541">
            <v>0</v>
          </cell>
          <cell r="K2541">
            <v>2.59</v>
          </cell>
          <cell r="L2541">
            <v>2.59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2.59</v>
          </cell>
          <cell r="AA2541">
            <v>2.59</v>
          </cell>
          <cell r="AB2541">
            <v>0</v>
          </cell>
          <cell r="AC2541">
            <v>0</v>
          </cell>
          <cell r="AD2541">
            <v>0</v>
          </cell>
          <cell r="AE2541">
            <v>0</v>
          </cell>
          <cell r="AF2541">
            <v>0</v>
          </cell>
          <cell r="AG2541">
            <v>0</v>
          </cell>
          <cell r="AH2541">
            <v>0</v>
          </cell>
          <cell r="AI2541">
            <v>0</v>
          </cell>
        </row>
        <row r="2542">
          <cell r="C2542" t="str">
            <v>1.552.2</v>
          </cell>
          <cell r="D2542" t="str">
            <v>Проектные работы ПД/ПД, РД</v>
          </cell>
          <cell r="E2542" t="str">
            <v>051-1005934</v>
          </cell>
          <cell r="F2542" t="str">
            <v/>
          </cell>
          <cell r="G2542" t="str">
            <v/>
          </cell>
          <cell r="H2542" t="str">
            <v/>
          </cell>
          <cell r="I2542">
            <v>0</v>
          </cell>
          <cell r="J2542">
            <v>0</v>
          </cell>
          <cell r="K2542">
            <v>2.5</v>
          </cell>
          <cell r="L2542">
            <v>2.5</v>
          </cell>
          <cell r="M2542">
            <v>0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2.5</v>
          </cell>
          <cell r="AA2542">
            <v>2.5</v>
          </cell>
          <cell r="AB2542">
            <v>0</v>
          </cell>
          <cell r="AC2542">
            <v>0</v>
          </cell>
          <cell r="AD2542">
            <v>0</v>
          </cell>
          <cell r="AE2542">
            <v>0</v>
          </cell>
          <cell r="AF2542">
            <v>0</v>
          </cell>
          <cell r="AG2542">
            <v>0</v>
          </cell>
          <cell r="AH2542">
            <v>0</v>
          </cell>
          <cell r="AI2542">
            <v>0</v>
          </cell>
        </row>
        <row r="2543">
          <cell r="C2543" t="str">
            <v>1.552.3</v>
          </cell>
          <cell r="D2543" t="str">
            <v>Услуги Заказчика</v>
          </cell>
          <cell r="E2543" t="str">
            <v>051-1005934</v>
          </cell>
          <cell r="F2543" t="str">
            <v/>
          </cell>
          <cell r="G2543" t="str">
            <v/>
          </cell>
          <cell r="H2543" t="str">
            <v/>
          </cell>
          <cell r="I2543">
            <v>0</v>
          </cell>
          <cell r="J2543">
            <v>0</v>
          </cell>
          <cell r="K2543">
            <v>0.09</v>
          </cell>
          <cell r="L2543">
            <v>0.09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0.09</v>
          </cell>
          <cell r="AA2543">
            <v>0.09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  <cell r="AF2543">
            <v>0</v>
          </cell>
          <cell r="AG2543">
            <v>0</v>
          </cell>
          <cell r="AH2543">
            <v>0</v>
          </cell>
          <cell r="AI2543">
            <v>0</v>
          </cell>
        </row>
        <row r="2544">
          <cell r="C2544" t="str">
            <v>1.553</v>
          </cell>
          <cell r="D2544" t="str">
            <v>Техническое перевооружение ГРС Борок</v>
          </cell>
          <cell r="E2544" t="str">
            <v>051-1005935</v>
          </cell>
          <cell r="F2544" t="str">
            <v/>
          </cell>
          <cell r="G2544" t="str">
            <v/>
          </cell>
          <cell r="H2544" t="str">
            <v>Транспорт газа</v>
          </cell>
          <cell r="I2544">
            <v>0</v>
          </cell>
          <cell r="J2544">
            <v>0</v>
          </cell>
          <cell r="K2544">
            <v>2.59</v>
          </cell>
          <cell r="L2544">
            <v>2.59</v>
          </cell>
          <cell r="M2544">
            <v>0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2.59</v>
          </cell>
          <cell r="AA2544">
            <v>2.59</v>
          </cell>
          <cell r="AB2544">
            <v>0</v>
          </cell>
          <cell r="AC2544">
            <v>0</v>
          </cell>
          <cell r="AD2544">
            <v>0</v>
          </cell>
          <cell r="AE2544">
            <v>0</v>
          </cell>
          <cell r="AF2544">
            <v>0</v>
          </cell>
          <cell r="AG2544">
            <v>0</v>
          </cell>
          <cell r="AH2544">
            <v>0</v>
          </cell>
          <cell r="AI2544">
            <v>0</v>
          </cell>
        </row>
        <row r="2545">
          <cell r="C2545" t="str">
            <v>1.553.1</v>
          </cell>
          <cell r="D2545" t="str">
            <v>Прочие, всего</v>
          </cell>
          <cell r="E2545" t="str">
            <v>051-1005935</v>
          </cell>
          <cell r="F2545" t="str">
            <v/>
          </cell>
          <cell r="G2545" t="str">
            <v/>
          </cell>
          <cell r="H2545" t="str">
            <v/>
          </cell>
          <cell r="I2545">
            <v>0</v>
          </cell>
          <cell r="J2545">
            <v>0</v>
          </cell>
          <cell r="K2545">
            <v>2.59</v>
          </cell>
          <cell r="L2545">
            <v>2.59</v>
          </cell>
          <cell r="M2545">
            <v>0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2.59</v>
          </cell>
          <cell r="AA2545">
            <v>2.59</v>
          </cell>
          <cell r="AB2545">
            <v>0</v>
          </cell>
          <cell r="AC2545">
            <v>0</v>
          </cell>
          <cell r="AD2545">
            <v>0</v>
          </cell>
          <cell r="AE2545">
            <v>0</v>
          </cell>
          <cell r="AF2545">
            <v>0</v>
          </cell>
          <cell r="AG2545">
            <v>0</v>
          </cell>
          <cell r="AH2545">
            <v>0</v>
          </cell>
          <cell r="AI2545">
            <v>0</v>
          </cell>
        </row>
        <row r="2546">
          <cell r="C2546" t="str">
            <v>1.553.2</v>
          </cell>
          <cell r="D2546" t="str">
            <v>Проектные работы ПД/ПД, РД</v>
          </cell>
          <cell r="E2546" t="str">
            <v>051-1005935</v>
          </cell>
          <cell r="F2546" t="str">
            <v/>
          </cell>
          <cell r="G2546" t="str">
            <v/>
          </cell>
          <cell r="H2546" t="str">
            <v/>
          </cell>
          <cell r="I2546">
            <v>0</v>
          </cell>
          <cell r="J2546">
            <v>0</v>
          </cell>
          <cell r="K2546">
            <v>2.5</v>
          </cell>
          <cell r="L2546">
            <v>2.5</v>
          </cell>
          <cell r="M2546">
            <v>0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0</v>
          </cell>
          <cell r="W2546">
            <v>0</v>
          </cell>
          <cell r="X2546">
            <v>0</v>
          </cell>
          <cell r="Y2546">
            <v>0</v>
          </cell>
          <cell r="Z2546">
            <v>2.5</v>
          </cell>
          <cell r="AA2546">
            <v>2.5</v>
          </cell>
          <cell r="AB2546">
            <v>0</v>
          </cell>
          <cell r="AC2546">
            <v>0</v>
          </cell>
          <cell r="AD2546">
            <v>0</v>
          </cell>
          <cell r="AE2546">
            <v>0</v>
          </cell>
          <cell r="AF2546">
            <v>0</v>
          </cell>
          <cell r="AG2546">
            <v>0</v>
          </cell>
          <cell r="AH2546">
            <v>0</v>
          </cell>
          <cell r="AI2546">
            <v>0</v>
          </cell>
        </row>
        <row r="2547">
          <cell r="C2547" t="str">
            <v>1.553.3</v>
          </cell>
          <cell r="D2547" t="str">
            <v>Услуги Заказчика</v>
          </cell>
          <cell r="E2547" t="str">
            <v>051-1005935</v>
          </cell>
          <cell r="F2547" t="str">
            <v/>
          </cell>
          <cell r="G2547" t="str">
            <v/>
          </cell>
          <cell r="H2547" t="str">
            <v/>
          </cell>
          <cell r="I2547">
            <v>0</v>
          </cell>
          <cell r="J2547">
            <v>0</v>
          </cell>
          <cell r="K2547">
            <v>0.09</v>
          </cell>
          <cell r="L2547">
            <v>0.09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0.09</v>
          </cell>
          <cell r="AA2547">
            <v>0.09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  <cell r="AF2547">
            <v>0</v>
          </cell>
          <cell r="AG2547">
            <v>0</v>
          </cell>
          <cell r="AH2547">
            <v>0</v>
          </cell>
          <cell r="AI2547">
            <v>0</v>
          </cell>
        </row>
        <row r="2548">
          <cell r="C2548" t="str">
            <v>1.554</v>
          </cell>
          <cell r="D2548" t="str">
            <v>Газопровод-отвод к ГРС п. Афипский</v>
          </cell>
          <cell r="E2548" t="str">
            <v>051-1005969</v>
          </cell>
          <cell r="F2548" t="str">
            <v/>
          </cell>
          <cell r="G2548" t="str">
            <v/>
          </cell>
          <cell r="H2548" t="str">
            <v>Транспорт газа</v>
          </cell>
          <cell r="I2548">
            <v>10.76</v>
          </cell>
          <cell r="J2548">
            <v>10.76</v>
          </cell>
          <cell r="K2548">
            <v>20.76</v>
          </cell>
          <cell r="L2548">
            <v>20.76</v>
          </cell>
          <cell r="M2548">
            <v>0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>
            <v>0</v>
          </cell>
          <cell r="T2548">
            <v>0</v>
          </cell>
          <cell r="U2548">
            <v>0</v>
          </cell>
          <cell r="V2548">
            <v>0</v>
          </cell>
          <cell r="W2548">
            <v>0</v>
          </cell>
          <cell r="X2548">
            <v>0</v>
          </cell>
          <cell r="Y2548">
            <v>0</v>
          </cell>
          <cell r="Z2548">
            <v>20.96</v>
          </cell>
          <cell r="AA2548">
            <v>20.96</v>
          </cell>
          <cell r="AB2548">
            <v>0</v>
          </cell>
          <cell r="AC2548">
            <v>0</v>
          </cell>
          <cell r="AD2548">
            <v>10</v>
          </cell>
          <cell r="AE2548">
            <v>0</v>
          </cell>
          <cell r="AF2548">
            <v>0</v>
          </cell>
          <cell r="AG2548">
            <v>10</v>
          </cell>
          <cell r="AH2548">
            <v>0</v>
          </cell>
          <cell r="AI2548">
            <v>47.709923664000002</v>
          </cell>
        </row>
        <row r="2549">
          <cell r="C2549" t="str">
            <v>1.554.1</v>
          </cell>
          <cell r="D2549" t="str">
            <v>Прочие, всего</v>
          </cell>
          <cell r="E2549" t="str">
            <v>051-1005969</v>
          </cell>
          <cell r="F2549" t="str">
            <v/>
          </cell>
          <cell r="G2549" t="str">
            <v/>
          </cell>
          <cell r="H2549" t="str">
            <v/>
          </cell>
          <cell r="I2549">
            <v>10.76</v>
          </cell>
          <cell r="J2549">
            <v>10.76</v>
          </cell>
          <cell r="K2549">
            <v>20.76</v>
          </cell>
          <cell r="L2549">
            <v>20.76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20.96</v>
          </cell>
          <cell r="AA2549">
            <v>20.96</v>
          </cell>
          <cell r="AB2549">
            <v>0</v>
          </cell>
          <cell r="AC2549">
            <v>0</v>
          </cell>
          <cell r="AD2549">
            <v>10</v>
          </cell>
          <cell r="AE2549">
            <v>0</v>
          </cell>
          <cell r="AF2549">
            <v>0</v>
          </cell>
          <cell r="AG2549">
            <v>10</v>
          </cell>
          <cell r="AH2549">
            <v>0</v>
          </cell>
          <cell r="AI2549">
            <v>47.709923664000002</v>
          </cell>
        </row>
        <row r="2550">
          <cell r="C2550" t="str">
            <v>1.554.2</v>
          </cell>
          <cell r="D2550" t="str">
            <v>Проектные работы ПД/ПД, РД</v>
          </cell>
          <cell r="E2550" t="str">
            <v>051-1005969</v>
          </cell>
          <cell r="F2550" t="str">
            <v/>
          </cell>
          <cell r="G2550" t="str">
            <v/>
          </cell>
          <cell r="H2550" t="str">
            <v/>
          </cell>
          <cell r="I2550">
            <v>10</v>
          </cell>
          <cell r="J2550">
            <v>10</v>
          </cell>
          <cell r="K2550">
            <v>20</v>
          </cell>
          <cell r="L2550">
            <v>20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>
            <v>0</v>
          </cell>
          <cell r="T2550">
            <v>0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0</v>
          </cell>
          <cell r="Z2550">
            <v>20.09</v>
          </cell>
          <cell r="AA2550">
            <v>20.09</v>
          </cell>
          <cell r="AB2550">
            <v>0</v>
          </cell>
          <cell r="AC2550">
            <v>0</v>
          </cell>
          <cell r="AD2550">
            <v>10</v>
          </cell>
          <cell r="AE2550">
            <v>0</v>
          </cell>
          <cell r="AF2550">
            <v>0</v>
          </cell>
          <cell r="AG2550">
            <v>10</v>
          </cell>
          <cell r="AH2550">
            <v>0</v>
          </cell>
          <cell r="AI2550">
            <v>49.776007964000001</v>
          </cell>
        </row>
        <row r="2551">
          <cell r="C2551" t="str">
            <v>1.554.3</v>
          </cell>
          <cell r="D2551" t="str">
            <v>Услуги Заказчика</v>
          </cell>
          <cell r="E2551" t="str">
            <v>051-1005969</v>
          </cell>
          <cell r="F2551" t="str">
            <v/>
          </cell>
          <cell r="G2551" t="str">
            <v/>
          </cell>
          <cell r="H2551" t="str">
            <v/>
          </cell>
          <cell r="I2551">
            <v>0.76</v>
          </cell>
          <cell r="J2551">
            <v>0.76</v>
          </cell>
          <cell r="K2551">
            <v>0.76</v>
          </cell>
          <cell r="L2551">
            <v>0.76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>
            <v>0</v>
          </cell>
          <cell r="T2551">
            <v>0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0</v>
          </cell>
          <cell r="Z2551">
            <v>0.87</v>
          </cell>
          <cell r="AA2551">
            <v>0.87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  <cell r="AF2551">
            <v>0</v>
          </cell>
          <cell r="AG2551">
            <v>0</v>
          </cell>
          <cell r="AH2551">
            <v>0</v>
          </cell>
          <cell r="AI2551">
            <v>0</v>
          </cell>
        </row>
        <row r="2552">
          <cell r="C2552" t="str">
            <v>1.555</v>
          </cell>
          <cell r="D2552" t="str">
            <v>ДКС на УКПГ-2В Заполярного НГКМ</v>
          </cell>
          <cell r="E2552" t="str">
            <v>051-1005980</v>
          </cell>
          <cell r="F2552" t="str">
            <v/>
          </cell>
          <cell r="G2552" t="str">
            <v/>
          </cell>
          <cell r="H2552" t="str">
            <v>Добыча газа</v>
          </cell>
          <cell r="I2552">
            <v>0</v>
          </cell>
          <cell r="J2552">
            <v>0</v>
          </cell>
          <cell r="K2552">
            <v>67.459999999999994</v>
          </cell>
          <cell r="L2552">
            <v>67.459999999999994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33.72</v>
          </cell>
          <cell r="AA2552">
            <v>33.72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  <cell r="AF2552">
            <v>0</v>
          </cell>
          <cell r="AG2552">
            <v>0</v>
          </cell>
          <cell r="AH2552">
            <v>0</v>
          </cell>
          <cell r="AI2552">
            <v>0</v>
          </cell>
        </row>
        <row r="2553">
          <cell r="C2553" t="str">
            <v>1.555.1</v>
          </cell>
          <cell r="D2553" t="str">
            <v>Прочие, всего</v>
          </cell>
          <cell r="E2553" t="str">
            <v>051-1005980</v>
          </cell>
          <cell r="F2553" t="str">
            <v/>
          </cell>
          <cell r="G2553" t="str">
            <v/>
          </cell>
          <cell r="H2553" t="str">
            <v/>
          </cell>
          <cell r="I2553">
            <v>0</v>
          </cell>
          <cell r="J2553">
            <v>0</v>
          </cell>
          <cell r="K2553">
            <v>67.459999999999994</v>
          </cell>
          <cell r="L2553">
            <v>67.459999999999994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33.72</v>
          </cell>
          <cell r="AA2553">
            <v>33.72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  <cell r="AF2553">
            <v>0</v>
          </cell>
          <cell r="AG2553">
            <v>0</v>
          </cell>
          <cell r="AH2553">
            <v>0</v>
          </cell>
          <cell r="AI2553">
            <v>0</v>
          </cell>
        </row>
        <row r="2554">
          <cell r="C2554" t="str">
            <v>1.555.2</v>
          </cell>
          <cell r="D2554" t="str">
            <v>Проектные работы ПД/ПД, РД</v>
          </cell>
          <cell r="E2554" t="str">
            <v>051-1005980</v>
          </cell>
          <cell r="F2554" t="str">
            <v/>
          </cell>
          <cell r="G2554" t="str">
            <v/>
          </cell>
          <cell r="H2554" t="str">
            <v/>
          </cell>
          <cell r="I2554">
            <v>0</v>
          </cell>
          <cell r="J2554">
            <v>0</v>
          </cell>
          <cell r="K2554">
            <v>65</v>
          </cell>
          <cell r="L2554">
            <v>65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0</v>
          </cell>
          <cell r="Z2554">
            <v>32.5</v>
          </cell>
          <cell r="AA2554">
            <v>32.5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  <cell r="AF2554">
            <v>0</v>
          </cell>
          <cell r="AG2554">
            <v>0</v>
          </cell>
          <cell r="AH2554">
            <v>0</v>
          </cell>
          <cell r="AI2554">
            <v>0</v>
          </cell>
        </row>
        <row r="2555">
          <cell r="C2555" t="str">
            <v>1.555.3</v>
          </cell>
          <cell r="D2555" t="str">
            <v>Услуги Заказчика</v>
          </cell>
          <cell r="E2555" t="str">
            <v>051-1005980</v>
          </cell>
          <cell r="F2555" t="str">
            <v/>
          </cell>
          <cell r="G2555" t="str">
            <v/>
          </cell>
          <cell r="H2555" t="str">
            <v/>
          </cell>
          <cell r="I2555">
            <v>0</v>
          </cell>
          <cell r="J2555">
            <v>0</v>
          </cell>
          <cell r="K2555">
            <v>2.46</v>
          </cell>
          <cell r="L2555">
            <v>2.46</v>
          </cell>
          <cell r="M2555">
            <v>0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0</v>
          </cell>
          <cell r="Z2555">
            <v>1.22</v>
          </cell>
          <cell r="AA2555">
            <v>1.22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  <cell r="AF2555">
            <v>0</v>
          </cell>
          <cell r="AG2555">
            <v>0</v>
          </cell>
          <cell r="AH2555">
            <v>0</v>
          </cell>
          <cell r="AI2555">
            <v>0</v>
          </cell>
        </row>
        <row r="2556">
          <cell r="C2556" t="str">
            <v>1.556</v>
          </cell>
          <cell r="D2556" t="str">
            <v>ГРС Дмитров-2</v>
          </cell>
          <cell r="E2556" t="str">
            <v>051-1005983</v>
          </cell>
          <cell r="F2556" t="str">
            <v/>
          </cell>
          <cell r="G2556" t="str">
            <v/>
          </cell>
          <cell r="H2556" t="str">
            <v>Транспорт газа</v>
          </cell>
          <cell r="I2556">
            <v>0</v>
          </cell>
          <cell r="J2556">
            <v>0</v>
          </cell>
          <cell r="K2556">
            <v>41.51</v>
          </cell>
          <cell r="L2556">
            <v>41.51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10.61999999</v>
          </cell>
          <cell r="Z2556">
            <v>52.13</v>
          </cell>
          <cell r="AA2556">
            <v>52.13</v>
          </cell>
          <cell r="AB2556">
            <v>25.71</v>
          </cell>
          <cell r="AC2556">
            <v>0</v>
          </cell>
          <cell r="AD2556">
            <v>29.61999999</v>
          </cell>
          <cell r="AE2556">
            <v>10.61999999</v>
          </cell>
          <cell r="AF2556">
            <v>0</v>
          </cell>
          <cell r="AG2556">
            <v>19</v>
          </cell>
          <cell r="AH2556">
            <v>0</v>
          </cell>
          <cell r="AI2556">
            <v>56.819489718</v>
          </cell>
        </row>
        <row r="2557">
          <cell r="C2557" t="str">
            <v>1.556.1</v>
          </cell>
          <cell r="D2557" t="str">
            <v>Прочие, всего</v>
          </cell>
          <cell r="E2557" t="str">
            <v>051-1005983</v>
          </cell>
          <cell r="F2557" t="str">
            <v/>
          </cell>
          <cell r="G2557" t="str">
            <v/>
          </cell>
          <cell r="H2557" t="str">
            <v/>
          </cell>
          <cell r="I2557">
            <v>0</v>
          </cell>
          <cell r="J2557">
            <v>0</v>
          </cell>
          <cell r="K2557">
            <v>41.51</v>
          </cell>
          <cell r="L2557">
            <v>41.51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10.61999999</v>
          </cell>
          <cell r="Z2557">
            <v>52.13</v>
          </cell>
          <cell r="AA2557">
            <v>52.13</v>
          </cell>
          <cell r="AB2557">
            <v>25.71</v>
          </cell>
          <cell r="AC2557">
            <v>0</v>
          </cell>
          <cell r="AD2557">
            <v>29.61999999</v>
          </cell>
          <cell r="AE2557">
            <v>10.61999999</v>
          </cell>
          <cell r="AF2557">
            <v>0</v>
          </cell>
          <cell r="AG2557">
            <v>19</v>
          </cell>
          <cell r="AH2557">
            <v>0</v>
          </cell>
          <cell r="AI2557">
            <v>56.819489718</v>
          </cell>
        </row>
        <row r="2558">
          <cell r="C2558" t="str">
            <v>1.556.2</v>
          </cell>
          <cell r="D2558" t="str">
            <v>Проектные работы ПД/ПД, РД</v>
          </cell>
          <cell r="E2558" t="str">
            <v>051-1005983</v>
          </cell>
          <cell r="F2558" t="str">
            <v/>
          </cell>
          <cell r="G2558" t="str">
            <v/>
          </cell>
          <cell r="H2558" t="str">
            <v/>
          </cell>
          <cell r="I2558">
            <v>0</v>
          </cell>
          <cell r="J2558">
            <v>0</v>
          </cell>
          <cell r="K2558">
            <v>38</v>
          </cell>
          <cell r="L2558">
            <v>38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9.9999999899999992</v>
          </cell>
          <cell r="Z2558">
            <v>51.23</v>
          </cell>
          <cell r="AA2558">
            <v>51.23</v>
          </cell>
          <cell r="AB2558">
            <v>25.71</v>
          </cell>
          <cell r="AC2558">
            <v>0</v>
          </cell>
          <cell r="AD2558">
            <v>28.999999989999999</v>
          </cell>
          <cell r="AE2558">
            <v>9.9999999899999992</v>
          </cell>
          <cell r="AF2558">
            <v>0</v>
          </cell>
          <cell r="AG2558">
            <v>19</v>
          </cell>
          <cell r="AH2558">
            <v>0</v>
          </cell>
          <cell r="AI2558">
            <v>56.607456548999998</v>
          </cell>
        </row>
        <row r="2559">
          <cell r="C2559" t="str">
            <v>1.556.3</v>
          </cell>
          <cell r="D2559" t="str">
            <v>Экспертиза (ПИР)</v>
          </cell>
          <cell r="E2559" t="str">
            <v>051-1005983</v>
          </cell>
          <cell r="F2559" t="str">
            <v/>
          </cell>
          <cell r="G2559" t="str">
            <v/>
          </cell>
          <cell r="H2559" t="str">
            <v/>
          </cell>
          <cell r="I2559">
            <v>0</v>
          </cell>
          <cell r="J2559">
            <v>0</v>
          </cell>
          <cell r="K2559">
            <v>2</v>
          </cell>
          <cell r="L2559">
            <v>2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  <cell r="AF2559">
            <v>0</v>
          </cell>
          <cell r="AG2559">
            <v>0</v>
          </cell>
          <cell r="AH2559">
            <v>0</v>
          </cell>
          <cell r="AI2559">
            <v>0</v>
          </cell>
        </row>
        <row r="2560">
          <cell r="C2560" t="str">
            <v>1.556.4</v>
          </cell>
          <cell r="D2560" t="str">
            <v>Услуги Заказчика</v>
          </cell>
          <cell r="E2560" t="str">
            <v>051-1005983</v>
          </cell>
          <cell r="F2560" t="str">
            <v/>
          </cell>
          <cell r="G2560" t="str">
            <v/>
          </cell>
          <cell r="H2560" t="str">
            <v/>
          </cell>
          <cell r="I2560">
            <v>0</v>
          </cell>
          <cell r="J2560">
            <v>0</v>
          </cell>
          <cell r="K2560">
            <v>1.51</v>
          </cell>
          <cell r="L2560">
            <v>1.51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>
            <v>0</v>
          </cell>
          <cell r="T2560">
            <v>0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0.62</v>
          </cell>
          <cell r="Z2560">
            <v>0.9</v>
          </cell>
          <cell r="AA2560">
            <v>0.9</v>
          </cell>
          <cell r="AB2560">
            <v>0</v>
          </cell>
          <cell r="AC2560">
            <v>0</v>
          </cell>
          <cell r="AD2560">
            <v>0.62</v>
          </cell>
          <cell r="AE2560">
            <v>0.62</v>
          </cell>
          <cell r="AF2560">
            <v>0</v>
          </cell>
          <cell r="AG2560">
            <v>0</v>
          </cell>
          <cell r="AH2560">
            <v>0</v>
          </cell>
          <cell r="AI2560">
            <v>68.888888889</v>
          </cell>
        </row>
        <row r="2561">
          <cell r="C2561" t="str">
            <v>1.557</v>
          </cell>
          <cell r="D2561" t="str">
            <v>Горноклиматический курорт "Альпика-Сервис" (этап 4.2.3)</v>
          </cell>
          <cell r="E2561" t="str">
            <v>051-1005985</v>
          </cell>
          <cell r="F2561" t="str">
            <v/>
          </cell>
          <cell r="G2561" t="str">
            <v/>
          </cell>
          <cell r="H2561" t="str">
            <v>Прочие</v>
          </cell>
          <cell r="I2561">
            <v>0</v>
          </cell>
          <cell r="J2561">
            <v>0</v>
          </cell>
          <cell r="K2561">
            <v>280.04000000000002</v>
          </cell>
          <cell r="L2561">
            <v>280.04000000000002</v>
          </cell>
          <cell r="M2561">
            <v>0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  <cell r="AF2561">
            <v>0</v>
          </cell>
          <cell r="AG2561">
            <v>0</v>
          </cell>
          <cell r="AH2561">
            <v>0</v>
          </cell>
          <cell r="AI2561">
            <v>0</v>
          </cell>
        </row>
        <row r="2562">
          <cell r="C2562" t="str">
            <v>1.557.1</v>
          </cell>
          <cell r="D2562" t="str">
            <v>Прочие, всего</v>
          </cell>
          <cell r="E2562" t="str">
            <v>051-1005985</v>
          </cell>
          <cell r="F2562" t="str">
            <v/>
          </cell>
          <cell r="G2562" t="str">
            <v/>
          </cell>
          <cell r="H2562" t="str">
            <v/>
          </cell>
          <cell r="I2562">
            <v>0</v>
          </cell>
          <cell r="J2562">
            <v>0</v>
          </cell>
          <cell r="K2562">
            <v>280.04000000000002</v>
          </cell>
          <cell r="L2562">
            <v>280.04000000000002</v>
          </cell>
          <cell r="M2562">
            <v>0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0</v>
          </cell>
          <cell r="AE2562">
            <v>0</v>
          </cell>
          <cell r="AF2562">
            <v>0</v>
          </cell>
          <cell r="AG2562">
            <v>0</v>
          </cell>
          <cell r="AH2562">
            <v>0</v>
          </cell>
          <cell r="AI2562">
            <v>0</v>
          </cell>
        </row>
        <row r="2563">
          <cell r="C2563" t="str">
            <v>1.557.2</v>
          </cell>
          <cell r="D2563" t="str">
            <v>Проектные работы ПД/ПД, РД</v>
          </cell>
          <cell r="E2563" t="str">
            <v>051-1005985</v>
          </cell>
          <cell r="F2563" t="str">
            <v/>
          </cell>
          <cell r="G2563" t="str">
            <v/>
          </cell>
          <cell r="H2563" t="str">
            <v/>
          </cell>
          <cell r="I2563">
            <v>0</v>
          </cell>
          <cell r="J2563">
            <v>0</v>
          </cell>
          <cell r="K2563">
            <v>269.83999999999997</v>
          </cell>
          <cell r="L2563">
            <v>269.83999999999997</v>
          </cell>
          <cell r="M2563">
            <v>0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>
            <v>0</v>
          </cell>
          <cell r="T2563">
            <v>0</v>
          </cell>
          <cell r="U2563">
            <v>0</v>
          </cell>
          <cell r="V2563">
            <v>0</v>
          </cell>
          <cell r="W2563">
            <v>0</v>
          </cell>
          <cell r="X2563">
            <v>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0</v>
          </cell>
          <cell r="AD2563">
            <v>0</v>
          </cell>
          <cell r="AE2563">
            <v>0</v>
          </cell>
          <cell r="AF2563">
            <v>0</v>
          </cell>
          <cell r="AG2563">
            <v>0</v>
          </cell>
          <cell r="AH2563">
            <v>0</v>
          </cell>
          <cell r="AI2563">
            <v>0</v>
          </cell>
        </row>
        <row r="2564">
          <cell r="C2564" t="str">
            <v>1.557.3</v>
          </cell>
          <cell r="D2564" t="str">
            <v>Услуги Заказчика</v>
          </cell>
          <cell r="E2564" t="str">
            <v>051-1005985</v>
          </cell>
          <cell r="F2564" t="str">
            <v/>
          </cell>
          <cell r="G2564" t="str">
            <v/>
          </cell>
          <cell r="H2564" t="str">
            <v/>
          </cell>
          <cell r="I2564">
            <v>0</v>
          </cell>
          <cell r="J2564">
            <v>0</v>
          </cell>
          <cell r="K2564">
            <v>10.199999999999999</v>
          </cell>
          <cell r="L2564">
            <v>10.199999999999999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0</v>
          </cell>
          <cell r="AD2564">
            <v>0</v>
          </cell>
          <cell r="AE2564">
            <v>0</v>
          </cell>
          <cell r="AF2564">
            <v>0</v>
          </cell>
          <cell r="AG2564">
            <v>0</v>
          </cell>
          <cell r="AH2564">
            <v>0</v>
          </cell>
          <cell r="AI2564">
            <v>0</v>
          </cell>
        </row>
        <row r="2565">
          <cell r="C2565" t="str">
            <v>1.558</v>
          </cell>
          <cell r="D2565" t="str">
            <v>Реконструкция ГРС Сясьстрой (Сясьский ЦБК)</v>
          </cell>
          <cell r="E2565" t="str">
            <v>051-1005999</v>
          </cell>
          <cell r="F2565" t="str">
            <v/>
          </cell>
          <cell r="G2565" t="str">
            <v/>
          </cell>
          <cell r="H2565" t="str">
            <v>Транспорт газа</v>
          </cell>
          <cell r="I2565">
            <v>0</v>
          </cell>
          <cell r="J2565">
            <v>0</v>
          </cell>
          <cell r="K2565">
            <v>1.6</v>
          </cell>
          <cell r="L2565">
            <v>1.6</v>
          </cell>
          <cell r="M2565">
            <v>0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0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  <cell r="AF2565">
            <v>0</v>
          </cell>
          <cell r="AG2565">
            <v>0</v>
          </cell>
          <cell r="AH2565">
            <v>0</v>
          </cell>
          <cell r="AI2565">
            <v>0</v>
          </cell>
        </row>
        <row r="2566">
          <cell r="C2566" t="str">
            <v>1.558.1</v>
          </cell>
          <cell r="D2566" t="str">
            <v>Прочие, всего</v>
          </cell>
          <cell r="E2566" t="str">
            <v>051-1005999</v>
          </cell>
          <cell r="F2566" t="str">
            <v/>
          </cell>
          <cell r="G2566" t="str">
            <v/>
          </cell>
          <cell r="H2566" t="str">
            <v/>
          </cell>
          <cell r="I2566">
            <v>0</v>
          </cell>
          <cell r="J2566">
            <v>0</v>
          </cell>
          <cell r="K2566">
            <v>1.6</v>
          </cell>
          <cell r="L2566">
            <v>1.6</v>
          </cell>
          <cell r="M2566">
            <v>0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0</v>
          </cell>
          <cell r="AC2566">
            <v>0</v>
          </cell>
          <cell r="AD2566">
            <v>0</v>
          </cell>
          <cell r="AE2566">
            <v>0</v>
          </cell>
          <cell r="AF2566">
            <v>0</v>
          </cell>
          <cell r="AG2566">
            <v>0</v>
          </cell>
          <cell r="AH2566">
            <v>0</v>
          </cell>
          <cell r="AI2566">
            <v>0</v>
          </cell>
        </row>
        <row r="2567">
          <cell r="C2567" t="str">
            <v>1.558.2</v>
          </cell>
          <cell r="D2567" t="str">
            <v>Проектные работы ПД/ПД, РД</v>
          </cell>
          <cell r="E2567" t="str">
            <v>051-1005999</v>
          </cell>
          <cell r="F2567" t="str">
            <v/>
          </cell>
          <cell r="G2567" t="str">
            <v/>
          </cell>
          <cell r="H2567" t="str">
            <v/>
          </cell>
          <cell r="I2567">
            <v>0</v>
          </cell>
          <cell r="J2567">
            <v>0</v>
          </cell>
          <cell r="K2567">
            <v>1.54</v>
          </cell>
          <cell r="L2567">
            <v>1.54</v>
          </cell>
          <cell r="M2567">
            <v>0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0</v>
          </cell>
          <cell r="AD2567">
            <v>0</v>
          </cell>
          <cell r="AE2567">
            <v>0</v>
          </cell>
          <cell r="AF2567">
            <v>0</v>
          </cell>
          <cell r="AG2567">
            <v>0</v>
          </cell>
          <cell r="AH2567">
            <v>0</v>
          </cell>
          <cell r="AI2567">
            <v>0</v>
          </cell>
        </row>
        <row r="2568">
          <cell r="C2568" t="str">
            <v>1.558.3</v>
          </cell>
          <cell r="D2568" t="str">
            <v>Услуги Заказчика</v>
          </cell>
          <cell r="E2568" t="str">
            <v>051-1005999</v>
          </cell>
          <cell r="F2568" t="str">
            <v/>
          </cell>
          <cell r="G2568" t="str">
            <v/>
          </cell>
          <cell r="H2568" t="str">
            <v/>
          </cell>
          <cell r="I2568">
            <v>0</v>
          </cell>
          <cell r="J2568">
            <v>0</v>
          </cell>
          <cell r="K2568">
            <v>0.06</v>
          </cell>
          <cell r="L2568">
            <v>0.06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0</v>
          </cell>
          <cell r="AC2568">
            <v>0</v>
          </cell>
          <cell r="AD2568">
            <v>0</v>
          </cell>
          <cell r="AE2568">
            <v>0</v>
          </cell>
          <cell r="AF2568">
            <v>0</v>
          </cell>
          <cell r="AG2568">
            <v>0</v>
          </cell>
          <cell r="AH2568">
            <v>0</v>
          </cell>
          <cell r="AI2568">
            <v>0</v>
          </cell>
        </row>
        <row r="2569">
          <cell r="C2569" t="str">
            <v>1.559</v>
          </cell>
          <cell r="D2569" t="str">
            <v>Реконструкция ГРС г. Минводы (стеклозавод)</v>
          </cell>
          <cell r="E2569" t="str">
            <v>051-1006001</v>
          </cell>
          <cell r="F2569" t="str">
            <v/>
          </cell>
          <cell r="G2569" t="str">
            <v/>
          </cell>
          <cell r="H2569" t="str">
            <v>Транспорт газа</v>
          </cell>
          <cell r="I2569">
            <v>0</v>
          </cell>
          <cell r="J2569">
            <v>0</v>
          </cell>
          <cell r="K2569">
            <v>2.5299999999999998</v>
          </cell>
          <cell r="L2569">
            <v>2.5299999999999998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0</v>
          </cell>
          <cell r="AE2569">
            <v>0</v>
          </cell>
          <cell r="AF2569">
            <v>0</v>
          </cell>
          <cell r="AG2569">
            <v>0</v>
          </cell>
          <cell r="AH2569">
            <v>0</v>
          </cell>
          <cell r="AI2569">
            <v>0</v>
          </cell>
        </row>
        <row r="2570">
          <cell r="C2570" t="str">
            <v>1.559.1</v>
          </cell>
          <cell r="D2570" t="str">
            <v>Прочие, всего</v>
          </cell>
          <cell r="E2570" t="str">
            <v>051-1006001</v>
          </cell>
          <cell r="F2570" t="str">
            <v/>
          </cell>
          <cell r="G2570" t="str">
            <v/>
          </cell>
          <cell r="H2570" t="str">
            <v/>
          </cell>
          <cell r="I2570">
            <v>0</v>
          </cell>
          <cell r="J2570">
            <v>0</v>
          </cell>
          <cell r="K2570">
            <v>2.5299999999999998</v>
          </cell>
          <cell r="L2570">
            <v>2.5299999999999998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  <cell r="AF2570">
            <v>0</v>
          </cell>
          <cell r="AG2570">
            <v>0</v>
          </cell>
          <cell r="AH2570">
            <v>0</v>
          </cell>
          <cell r="AI2570">
            <v>0</v>
          </cell>
        </row>
        <row r="2571">
          <cell r="C2571" t="str">
            <v>1.559.2</v>
          </cell>
          <cell r="D2571" t="str">
            <v>Проектные работы ПД/ПД, РД</v>
          </cell>
          <cell r="E2571" t="str">
            <v>051-1006001</v>
          </cell>
          <cell r="F2571" t="str">
            <v/>
          </cell>
          <cell r="G2571" t="str">
            <v/>
          </cell>
          <cell r="H2571" t="str">
            <v/>
          </cell>
          <cell r="I2571">
            <v>0</v>
          </cell>
          <cell r="J2571">
            <v>0</v>
          </cell>
          <cell r="K2571">
            <v>2.44</v>
          </cell>
          <cell r="L2571">
            <v>2.44</v>
          </cell>
          <cell r="M2571">
            <v>0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  <cell r="AF2571">
            <v>0</v>
          </cell>
          <cell r="AG2571">
            <v>0</v>
          </cell>
          <cell r="AH2571">
            <v>0</v>
          </cell>
          <cell r="AI2571">
            <v>0</v>
          </cell>
        </row>
        <row r="2572">
          <cell r="C2572" t="str">
            <v>1.559.3</v>
          </cell>
          <cell r="D2572" t="str">
            <v>Услуги Заказчика</v>
          </cell>
          <cell r="E2572" t="str">
            <v>051-1006001</v>
          </cell>
          <cell r="F2572" t="str">
            <v/>
          </cell>
          <cell r="G2572" t="str">
            <v/>
          </cell>
          <cell r="H2572" t="str">
            <v/>
          </cell>
          <cell r="I2572">
            <v>0</v>
          </cell>
          <cell r="J2572">
            <v>0</v>
          </cell>
          <cell r="K2572">
            <v>0.09</v>
          </cell>
          <cell r="L2572">
            <v>0.09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  <cell r="AF2572">
            <v>0</v>
          </cell>
          <cell r="AG2572">
            <v>0</v>
          </cell>
          <cell r="AH2572">
            <v>0</v>
          </cell>
          <cell r="AI2572">
            <v>0</v>
          </cell>
        </row>
        <row r="2573">
          <cell r="C2573" t="str">
            <v>1.560</v>
          </cell>
          <cell r="D2573" t="str">
            <v>Реконструкция ГРС г. Усть-Джегута</v>
          </cell>
          <cell r="E2573" t="str">
            <v>051-1006003</v>
          </cell>
          <cell r="F2573" t="str">
            <v/>
          </cell>
          <cell r="G2573" t="str">
            <v/>
          </cell>
          <cell r="H2573" t="str">
            <v>Транспорт газа</v>
          </cell>
          <cell r="I2573">
            <v>0</v>
          </cell>
          <cell r="J2573">
            <v>0</v>
          </cell>
          <cell r="K2573">
            <v>2.08</v>
          </cell>
          <cell r="L2573">
            <v>2.08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0</v>
          </cell>
          <cell r="AD2573">
            <v>0</v>
          </cell>
          <cell r="AE2573">
            <v>0</v>
          </cell>
          <cell r="AF2573">
            <v>0</v>
          </cell>
          <cell r="AG2573">
            <v>0</v>
          </cell>
          <cell r="AH2573">
            <v>0</v>
          </cell>
          <cell r="AI2573">
            <v>0</v>
          </cell>
        </row>
        <row r="2574">
          <cell r="C2574" t="str">
            <v>1.560.1</v>
          </cell>
          <cell r="D2574" t="str">
            <v>Прочие, всего</v>
          </cell>
          <cell r="E2574" t="str">
            <v>051-1006003</v>
          </cell>
          <cell r="F2574" t="str">
            <v/>
          </cell>
          <cell r="G2574" t="str">
            <v/>
          </cell>
          <cell r="H2574" t="str">
            <v/>
          </cell>
          <cell r="I2574">
            <v>0</v>
          </cell>
          <cell r="J2574">
            <v>0</v>
          </cell>
          <cell r="K2574">
            <v>2.08</v>
          </cell>
          <cell r="L2574">
            <v>2.08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  <cell r="AE2574">
            <v>0</v>
          </cell>
          <cell r="AF2574">
            <v>0</v>
          </cell>
          <cell r="AG2574">
            <v>0</v>
          </cell>
          <cell r="AH2574">
            <v>0</v>
          </cell>
          <cell r="AI2574">
            <v>0</v>
          </cell>
        </row>
        <row r="2575">
          <cell r="C2575" t="str">
            <v>1.560.2</v>
          </cell>
          <cell r="D2575" t="str">
            <v>Проектные работы ПД/ПД, РД</v>
          </cell>
          <cell r="E2575" t="str">
            <v>051-1006003</v>
          </cell>
          <cell r="F2575" t="str">
            <v/>
          </cell>
          <cell r="G2575" t="str">
            <v/>
          </cell>
          <cell r="H2575" t="str">
            <v/>
          </cell>
          <cell r="I2575">
            <v>0</v>
          </cell>
          <cell r="J2575">
            <v>0</v>
          </cell>
          <cell r="K2575">
            <v>2</v>
          </cell>
          <cell r="L2575">
            <v>2</v>
          </cell>
          <cell r="M2575">
            <v>0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0</v>
          </cell>
          <cell r="AD2575">
            <v>0</v>
          </cell>
          <cell r="AE2575">
            <v>0</v>
          </cell>
          <cell r="AF2575">
            <v>0</v>
          </cell>
          <cell r="AG2575">
            <v>0</v>
          </cell>
          <cell r="AH2575">
            <v>0</v>
          </cell>
          <cell r="AI2575">
            <v>0</v>
          </cell>
        </row>
        <row r="2576">
          <cell r="C2576" t="str">
            <v>1.560.3</v>
          </cell>
          <cell r="D2576" t="str">
            <v>Услуги Заказчика</v>
          </cell>
          <cell r="E2576" t="str">
            <v>051-1006003</v>
          </cell>
          <cell r="F2576" t="str">
            <v/>
          </cell>
          <cell r="G2576" t="str">
            <v/>
          </cell>
          <cell r="H2576" t="str">
            <v/>
          </cell>
          <cell r="I2576">
            <v>0</v>
          </cell>
          <cell r="J2576">
            <v>0</v>
          </cell>
          <cell r="K2576">
            <v>0.08</v>
          </cell>
          <cell r="L2576">
            <v>0.08</v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0</v>
          </cell>
          <cell r="AC2576">
            <v>0</v>
          </cell>
          <cell r="AD2576">
            <v>0</v>
          </cell>
          <cell r="AE2576">
            <v>0</v>
          </cell>
          <cell r="AF2576">
            <v>0</v>
          </cell>
          <cell r="AG2576">
            <v>0</v>
          </cell>
          <cell r="AH2576">
            <v>0</v>
          </cell>
          <cell r="AI2576">
            <v>0</v>
          </cell>
        </row>
        <row r="2577">
          <cell r="C2577" t="str">
            <v>1.561</v>
          </cell>
          <cell r="D2577" t="str">
            <v>Модернизация административного здания Малоистокского ЛПУМГ ООО"Уралтрансгаз" (Объект №5)</v>
          </cell>
          <cell r="E2577" t="str">
            <v>051-1006019</v>
          </cell>
          <cell r="F2577" t="str">
            <v/>
          </cell>
          <cell r="G2577" t="str">
            <v/>
          </cell>
          <cell r="H2577" t="str">
            <v>Прочие</v>
          </cell>
          <cell r="I2577">
            <v>0</v>
          </cell>
          <cell r="J2577">
            <v>0</v>
          </cell>
          <cell r="K2577">
            <v>5.19</v>
          </cell>
          <cell r="L2577">
            <v>5.19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B2577">
            <v>0</v>
          </cell>
          <cell r="AC2577">
            <v>0</v>
          </cell>
          <cell r="AD2577">
            <v>0</v>
          </cell>
          <cell r="AE2577">
            <v>0</v>
          </cell>
          <cell r="AF2577">
            <v>0</v>
          </cell>
          <cell r="AG2577">
            <v>0</v>
          </cell>
          <cell r="AH2577">
            <v>0</v>
          </cell>
          <cell r="AI2577">
            <v>0</v>
          </cell>
        </row>
        <row r="2578">
          <cell r="C2578" t="str">
            <v>1.561.1</v>
          </cell>
          <cell r="D2578" t="str">
            <v>Прочие, всего</v>
          </cell>
          <cell r="E2578" t="str">
            <v>051-1006019</v>
          </cell>
          <cell r="F2578" t="str">
            <v/>
          </cell>
          <cell r="G2578" t="str">
            <v/>
          </cell>
          <cell r="H2578" t="str">
            <v/>
          </cell>
          <cell r="I2578">
            <v>0</v>
          </cell>
          <cell r="J2578">
            <v>0</v>
          </cell>
          <cell r="K2578">
            <v>5.19</v>
          </cell>
          <cell r="L2578">
            <v>5.19</v>
          </cell>
          <cell r="M2578">
            <v>0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0</v>
          </cell>
          <cell r="AD2578">
            <v>0</v>
          </cell>
          <cell r="AE2578">
            <v>0</v>
          </cell>
          <cell r="AF2578">
            <v>0</v>
          </cell>
          <cell r="AG2578">
            <v>0</v>
          </cell>
          <cell r="AH2578">
            <v>0</v>
          </cell>
          <cell r="AI2578">
            <v>0</v>
          </cell>
        </row>
        <row r="2579">
          <cell r="C2579" t="str">
            <v>1.561.2</v>
          </cell>
          <cell r="D2579" t="str">
            <v>Проектные работы ПД/ПД, РД</v>
          </cell>
          <cell r="E2579" t="str">
            <v>051-1006019</v>
          </cell>
          <cell r="F2579" t="str">
            <v/>
          </cell>
          <cell r="G2579" t="str">
            <v/>
          </cell>
          <cell r="H2579" t="str">
            <v/>
          </cell>
          <cell r="I2579">
            <v>0</v>
          </cell>
          <cell r="J2579">
            <v>0</v>
          </cell>
          <cell r="K2579">
            <v>5</v>
          </cell>
          <cell r="L2579">
            <v>5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  <cell r="AF2579">
            <v>0</v>
          </cell>
          <cell r="AG2579">
            <v>0</v>
          </cell>
          <cell r="AH2579">
            <v>0</v>
          </cell>
          <cell r="AI2579">
            <v>0</v>
          </cell>
        </row>
        <row r="2580">
          <cell r="C2580" t="str">
            <v>1.561.3</v>
          </cell>
          <cell r="D2580" t="str">
            <v>Услуги Заказчика</v>
          </cell>
          <cell r="E2580" t="str">
            <v>051-1006019</v>
          </cell>
          <cell r="F2580" t="str">
            <v/>
          </cell>
          <cell r="G2580" t="str">
            <v/>
          </cell>
          <cell r="H2580" t="str">
            <v/>
          </cell>
          <cell r="I2580">
            <v>0</v>
          </cell>
          <cell r="J2580">
            <v>0</v>
          </cell>
          <cell r="K2580">
            <v>0.19</v>
          </cell>
          <cell r="L2580">
            <v>0.19</v>
          </cell>
          <cell r="M2580">
            <v>0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0</v>
          </cell>
          <cell r="AC2580">
            <v>0</v>
          </cell>
          <cell r="AD2580">
            <v>0</v>
          </cell>
          <cell r="AE2580">
            <v>0</v>
          </cell>
          <cell r="AF2580">
            <v>0</v>
          </cell>
          <cell r="AG2580">
            <v>0</v>
          </cell>
          <cell r="AH2580">
            <v>0</v>
          </cell>
          <cell r="AI2580">
            <v>0</v>
          </cell>
        </row>
        <row r="2581">
          <cell r="C2581" t="str">
            <v>1.562</v>
          </cell>
          <cell r="D2581" t="str">
            <v>Техническое перевооружение технологического оборудования и системыавтоматизации КАДС Заполярного НГКМ</v>
          </cell>
          <cell r="E2581" t="str">
            <v>051-1006021</v>
          </cell>
          <cell r="F2581" t="str">
            <v/>
          </cell>
          <cell r="G2581" t="str">
            <v/>
          </cell>
          <cell r="H2581" t="str">
            <v>Транспорт газа</v>
          </cell>
          <cell r="I2581">
            <v>0</v>
          </cell>
          <cell r="J2581">
            <v>0</v>
          </cell>
          <cell r="K2581">
            <v>1.1000000000000001</v>
          </cell>
          <cell r="L2581">
            <v>1.1000000000000001</v>
          </cell>
          <cell r="M2581">
            <v>0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0</v>
          </cell>
          <cell r="AD2581">
            <v>0</v>
          </cell>
          <cell r="AE2581">
            <v>0</v>
          </cell>
          <cell r="AF2581">
            <v>0</v>
          </cell>
          <cell r="AG2581">
            <v>0</v>
          </cell>
          <cell r="AH2581">
            <v>0</v>
          </cell>
          <cell r="AI2581">
            <v>0</v>
          </cell>
        </row>
        <row r="2582">
          <cell r="C2582" t="str">
            <v>1.562.1</v>
          </cell>
          <cell r="D2582" t="str">
            <v>Прочие, всего</v>
          </cell>
          <cell r="E2582" t="str">
            <v>051-1006021</v>
          </cell>
          <cell r="F2582" t="str">
            <v/>
          </cell>
          <cell r="G2582" t="str">
            <v/>
          </cell>
          <cell r="H2582" t="str">
            <v/>
          </cell>
          <cell r="I2582">
            <v>0</v>
          </cell>
          <cell r="J2582">
            <v>0</v>
          </cell>
          <cell r="K2582">
            <v>1.1000000000000001</v>
          </cell>
          <cell r="L2582">
            <v>1.1000000000000001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0</v>
          </cell>
          <cell r="AD2582">
            <v>0</v>
          </cell>
          <cell r="AE2582">
            <v>0</v>
          </cell>
          <cell r="AF2582">
            <v>0</v>
          </cell>
          <cell r="AG2582">
            <v>0</v>
          </cell>
          <cell r="AH2582">
            <v>0</v>
          </cell>
          <cell r="AI2582">
            <v>0</v>
          </cell>
        </row>
        <row r="2583">
          <cell r="C2583" t="str">
            <v>1.562.2</v>
          </cell>
          <cell r="D2583" t="str">
            <v>Проектные работы ПД/ПД, РД</v>
          </cell>
          <cell r="E2583" t="str">
            <v>051-1006021</v>
          </cell>
          <cell r="F2583" t="str">
            <v/>
          </cell>
          <cell r="G2583" t="str">
            <v/>
          </cell>
          <cell r="H2583" t="str">
            <v/>
          </cell>
          <cell r="I2583">
            <v>0</v>
          </cell>
          <cell r="J2583">
            <v>0</v>
          </cell>
          <cell r="K2583">
            <v>1.06</v>
          </cell>
          <cell r="L2583">
            <v>1.06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0</v>
          </cell>
          <cell r="AD2583">
            <v>0</v>
          </cell>
          <cell r="AE2583">
            <v>0</v>
          </cell>
          <cell r="AF2583">
            <v>0</v>
          </cell>
          <cell r="AG2583">
            <v>0</v>
          </cell>
          <cell r="AH2583">
            <v>0</v>
          </cell>
          <cell r="AI2583">
            <v>0</v>
          </cell>
        </row>
        <row r="2584">
          <cell r="C2584" t="str">
            <v>1.562.3</v>
          </cell>
          <cell r="D2584" t="str">
            <v>Услуги Заказчика</v>
          </cell>
          <cell r="E2584" t="str">
            <v>051-1006021</v>
          </cell>
          <cell r="F2584" t="str">
            <v/>
          </cell>
          <cell r="G2584" t="str">
            <v/>
          </cell>
          <cell r="H2584" t="str">
            <v/>
          </cell>
          <cell r="I2584">
            <v>0</v>
          </cell>
          <cell r="J2584">
            <v>0</v>
          </cell>
          <cell r="K2584">
            <v>0.04</v>
          </cell>
          <cell r="L2584">
            <v>0.04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B2584">
            <v>0</v>
          </cell>
          <cell r="AC2584">
            <v>0</v>
          </cell>
          <cell r="AD2584">
            <v>0</v>
          </cell>
          <cell r="AE2584">
            <v>0</v>
          </cell>
          <cell r="AF2584">
            <v>0</v>
          </cell>
          <cell r="AG2584">
            <v>0</v>
          </cell>
          <cell r="AH2584">
            <v>0</v>
          </cell>
          <cell r="AI2584">
            <v>0</v>
          </cell>
        </row>
        <row r="2585">
          <cell r="C2585" t="str">
            <v>1.563</v>
          </cell>
          <cell r="D2585" t="str">
            <v>Реконструкция ПАЭС 2500 УКПГ-1В ЯНГКМ</v>
          </cell>
          <cell r="E2585" t="str">
            <v>051-1006022</v>
          </cell>
          <cell r="F2585" t="str">
            <v/>
          </cell>
          <cell r="G2585" t="str">
            <v/>
          </cell>
          <cell r="H2585" t="str">
            <v>Добыча газа</v>
          </cell>
          <cell r="I2585">
            <v>0</v>
          </cell>
          <cell r="J2585">
            <v>0</v>
          </cell>
          <cell r="K2585">
            <v>1.1000000000000001</v>
          </cell>
          <cell r="L2585">
            <v>1.1000000000000001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B2585">
            <v>0</v>
          </cell>
          <cell r="AC2585">
            <v>0</v>
          </cell>
          <cell r="AD2585">
            <v>0</v>
          </cell>
          <cell r="AE2585">
            <v>0</v>
          </cell>
          <cell r="AF2585">
            <v>0</v>
          </cell>
          <cell r="AG2585">
            <v>0</v>
          </cell>
          <cell r="AH2585">
            <v>0</v>
          </cell>
          <cell r="AI2585">
            <v>0</v>
          </cell>
        </row>
        <row r="2586">
          <cell r="C2586" t="str">
            <v>1.563.1</v>
          </cell>
          <cell r="D2586" t="str">
            <v>Прочие, всего</v>
          </cell>
          <cell r="E2586" t="str">
            <v>051-1006022</v>
          </cell>
          <cell r="F2586" t="str">
            <v/>
          </cell>
          <cell r="G2586" t="str">
            <v/>
          </cell>
          <cell r="H2586" t="str">
            <v/>
          </cell>
          <cell r="I2586">
            <v>0</v>
          </cell>
          <cell r="J2586">
            <v>0</v>
          </cell>
          <cell r="K2586">
            <v>1.1000000000000001</v>
          </cell>
          <cell r="L2586">
            <v>1.1000000000000001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  <cell r="AF2586">
            <v>0</v>
          </cell>
          <cell r="AG2586">
            <v>0</v>
          </cell>
          <cell r="AH2586">
            <v>0</v>
          </cell>
          <cell r="AI2586">
            <v>0</v>
          </cell>
        </row>
        <row r="2587">
          <cell r="C2587" t="str">
            <v>1.563.2</v>
          </cell>
          <cell r="D2587" t="str">
            <v>Проектные работы ПД/ПД, РД</v>
          </cell>
          <cell r="E2587" t="str">
            <v>051-1006022</v>
          </cell>
          <cell r="F2587" t="str">
            <v/>
          </cell>
          <cell r="G2587" t="str">
            <v/>
          </cell>
          <cell r="H2587" t="str">
            <v/>
          </cell>
          <cell r="I2587">
            <v>0</v>
          </cell>
          <cell r="J2587">
            <v>0</v>
          </cell>
          <cell r="K2587">
            <v>1.06</v>
          </cell>
          <cell r="L2587">
            <v>1.06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  <cell r="AF2587">
            <v>0</v>
          </cell>
          <cell r="AG2587">
            <v>0</v>
          </cell>
          <cell r="AH2587">
            <v>0</v>
          </cell>
          <cell r="AI2587">
            <v>0</v>
          </cell>
        </row>
        <row r="2588">
          <cell r="C2588" t="str">
            <v>1.563.3</v>
          </cell>
          <cell r="D2588" t="str">
            <v>Услуги Заказчика</v>
          </cell>
          <cell r="E2588" t="str">
            <v>051-1006022</v>
          </cell>
          <cell r="F2588" t="str">
            <v/>
          </cell>
          <cell r="G2588" t="str">
            <v/>
          </cell>
          <cell r="H2588" t="str">
            <v/>
          </cell>
          <cell r="I2588">
            <v>0</v>
          </cell>
          <cell r="J2588">
            <v>0</v>
          </cell>
          <cell r="K2588">
            <v>0.04</v>
          </cell>
          <cell r="L2588">
            <v>0.04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B2588">
            <v>0</v>
          </cell>
          <cell r="AC2588">
            <v>0</v>
          </cell>
          <cell r="AD2588">
            <v>0</v>
          </cell>
          <cell r="AE2588">
            <v>0</v>
          </cell>
          <cell r="AF2588">
            <v>0</v>
          </cell>
          <cell r="AG2588">
            <v>0</v>
          </cell>
          <cell r="AH2588">
            <v>0</v>
          </cell>
          <cell r="AI2588">
            <v>0</v>
          </cell>
        </row>
        <row r="2589">
          <cell r="C2589" t="str">
            <v>1.564</v>
          </cell>
          <cell r="D2589" t="str">
            <v>Переустройство (перенос) газопровода-отвода к ГРС г. Рыльск на км 11,2</v>
          </cell>
          <cell r="E2589" t="str">
            <v>051-1006025</v>
          </cell>
          <cell r="F2589" t="str">
            <v/>
          </cell>
          <cell r="G2589" t="str">
            <v/>
          </cell>
          <cell r="H2589" t="str">
            <v>Транспорт газа</v>
          </cell>
          <cell r="I2589">
            <v>0</v>
          </cell>
          <cell r="J2589">
            <v>0</v>
          </cell>
          <cell r="K2589">
            <v>3.96</v>
          </cell>
          <cell r="L2589">
            <v>3.96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1.04</v>
          </cell>
          <cell r="AA2589">
            <v>1.04</v>
          </cell>
          <cell r="AB2589">
            <v>0</v>
          </cell>
          <cell r="AC2589">
            <v>0</v>
          </cell>
          <cell r="AD2589">
            <v>0</v>
          </cell>
          <cell r="AE2589">
            <v>0</v>
          </cell>
          <cell r="AF2589">
            <v>0</v>
          </cell>
          <cell r="AG2589">
            <v>0</v>
          </cell>
          <cell r="AH2589">
            <v>0</v>
          </cell>
          <cell r="AI2589">
            <v>0</v>
          </cell>
        </row>
        <row r="2590">
          <cell r="C2590" t="str">
            <v>1.564.1</v>
          </cell>
          <cell r="D2590" t="str">
            <v>Прочие, всего</v>
          </cell>
          <cell r="E2590" t="str">
            <v>051-1006025</v>
          </cell>
          <cell r="F2590" t="str">
            <v/>
          </cell>
          <cell r="G2590" t="str">
            <v/>
          </cell>
          <cell r="H2590" t="str">
            <v/>
          </cell>
          <cell r="I2590">
            <v>0</v>
          </cell>
          <cell r="J2590">
            <v>0</v>
          </cell>
          <cell r="K2590">
            <v>3.96</v>
          </cell>
          <cell r="L2590">
            <v>3.96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1.04</v>
          </cell>
          <cell r="AA2590">
            <v>1.04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  <cell r="AF2590">
            <v>0</v>
          </cell>
          <cell r="AG2590">
            <v>0</v>
          </cell>
          <cell r="AH2590">
            <v>0</v>
          </cell>
          <cell r="AI2590">
            <v>0</v>
          </cell>
        </row>
        <row r="2591">
          <cell r="C2591" t="str">
            <v>1.564.2</v>
          </cell>
          <cell r="D2591" t="str">
            <v>Проектные работы ПД/ПД, РД</v>
          </cell>
          <cell r="E2591" t="str">
            <v>051-1006025</v>
          </cell>
          <cell r="F2591" t="str">
            <v/>
          </cell>
          <cell r="G2591" t="str">
            <v/>
          </cell>
          <cell r="H2591" t="str">
            <v/>
          </cell>
          <cell r="I2591">
            <v>0</v>
          </cell>
          <cell r="J2591">
            <v>0</v>
          </cell>
          <cell r="K2591">
            <v>3.82</v>
          </cell>
          <cell r="L2591">
            <v>3.82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1</v>
          </cell>
          <cell r="AA2591">
            <v>1</v>
          </cell>
          <cell r="AB2591">
            <v>0</v>
          </cell>
          <cell r="AC2591">
            <v>0</v>
          </cell>
          <cell r="AD2591">
            <v>0</v>
          </cell>
          <cell r="AE2591">
            <v>0</v>
          </cell>
          <cell r="AF2591">
            <v>0</v>
          </cell>
          <cell r="AG2591">
            <v>0</v>
          </cell>
          <cell r="AH2591">
            <v>0</v>
          </cell>
          <cell r="AI2591">
            <v>0</v>
          </cell>
        </row>
        <row r="2592">
          <cell r="C2592" t="str">
            <v>1.564.3</v>
          </cell>
          <cell r="D2592" t="str">
            <v>Услуги Заказчика</v>
          </cell>
          <cell r="E2592" t="str">
            <v>051-1006025</v>
          </cell>
          <cell r="F2592" t="str">
            <v/>
          </cell>
          <cell r="G2592" t="str">
            <v/>
          </cell>
          <cell r="H2592" t="str">
            <v/>
          </cell>
          <cell r="I2592">
            <v>0</v>
          </cell>
          <cell r="J2592">
            <v>0</v>
          </cell>
          <cell r="K2592">
            <v>0.14000000000000001</v>
          </cell>
          <cell r="L2592">
            <v>0.14000000000000001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0.04</v>
          </cell>
          <cell r="AA2592">
            <v>0.04</v>
          </cell>
          <cell r="AB2592">
            <v>0</v>
          </cell>
          <cell r="AC2592">
            <v>0</v>
          </cell>
          <cell r="AD2592">
            <v>0</v>
          </cell>
          <cell r="AE2592">
            <v>0</v>
          </cell>
          <cell r="AF2592">
            <v>0</v>
          </cell>
          <cell r="AG2592">
            <v>0</v>
          </cell>
          <cell r="AH2592">
            <v>0</v>
          </cell>
          <cell r="AI2592">
            <v>0</v>
          </cell>
        </row>
        <row r="2593">
          <cell r="C2593" t="str">
            <v>1.565</v>
          </cell>
          <cell r="D2593" t="str">
            <v>Переустройство (перенос) газопровода-отвода к ГРС г. Рыльск</v>
          </cell>
          <cell r="E2593" t="str">
            <v>051-1006026</v>
          </cell>
          <cell r="F2593" t="str">
            <v/>
          </cell>
          <cell r="G2593" t="str">
            <v/>
          </cell>
          <cell r="H2593" t="str">
            <v>Транспорт газа</v>
          </cell>
          <cell r="I2593">
            <v>0</v>
          </cell>
          <cell r="J2593">
            <v>0</v>
          </cell>
          <cell r="K2593">
            <v>3.96</v>
          </cell>
          <cell r="L2593">
            <v>3.96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1.04</v>
          </cell>
          <cell r="AA2593">
            <v>1.04</v>
          </cell>
          <cell r="AB2593">
            <v>0</v>
          </cell>
          <cell r="AC2593">
            <v>0</v>
          </cell>
          <cell r="AD2593">
            <v>0</v>
          </cell>
          <cell r="AE2593">
            <v>0</v>
          </cell>
          <cell r="AF2593">
            <v>0</v>
          </cell>
          <cell r="AG2593">
            <v>0</v>
          </cell>
          <cell r="AH2593">
            <v>0</v>
          </cell>
          <cell r="AI2593">
            <v>0</v>
          </cell>
        </row>
        <row r="2594">
          <cell r="C2594" t="str">
            <v>1.565.1</v>
          </cell>
          <cell r="D2594" t="str">
            <v>Прочие, всего</v>
          </cell>
          <cell r="E2594" t="str">
            <v>051-1006026</v>
          </cell>
          <cell r="F2594" t="str">
            <v/>
          </cell>
          <cell r="G2594" t="str">
            <v/>
          </cell>
          <cell r="H2594" t="str">
            <v/>
          </cell>
          <cell r="I2594">
            <v>0</v>
          </cell>
          <cell r="J2594">
            <v>0</v>
          </cell>
          <cell r="K2594">
            <v>3.96</v>
          </cell>
          <cell r="L2594">
            <v>3.96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1.04</v>
          </cell>
          <cell r="AA2594">
            <v>1.04</v>
          </cell>
          <cell r="AB2594">
            <v>0</v>
          </cell>
          <cell r="AC2594">
            <v>0</v>
          </cell>
          <cell r="AD2594">
            <v>0</v>
          </cell>
          <cell r="AE2594">
            <v>0</v>
          </cell>
          <cell r="AF2594">
            <v>0</v>
          </cell>
          <cell r="AG2594">
            <v>0</v>
          </cell>
          <cell r="AH2594">
            <v>0</v>
          </cell>
          <cell r="AI2594">
            <v>0</v>
          </cell>
        </row>
        <row r="2595">
          <cell r="C2595" t="str">
            <v>1.565.2</v>
          </cell>
          <cell r="D2595" t="str">
            <v>Проектные работы ПД/ПД, РД</v>
          </cell>
          <cell r="E2595" t="str">
            <v>051-1006026</v>
          </cell>
          <cell r="F2595" t="str">
            <v/>
          </cell>
          <cell r="G2595" t="str">
            <v/>
          </cell>
          <cell r="H2595" t="str">
            <v/>
          </cell>
          <cell r="I2595">
            <v>0</v>
          </cell>
          <cell r="J2595">
            <v>0</v>
          </cell>
          <cell r="K2595">
            <v>3.82</v>
          </cell>
          <cell r="L2595">
            <v>3.82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1</v>
          </cell>
          <cell r="AB2595">
            <v>0</v>
          </cell>
          <cell r="AC2595">
            <v>0</v>
          </cell>
          <cell r="AD2595">
            <v>0</v>
          </cell>
          <cell r="AE2595">
            <v>0</v>
          </cell>
          <cell r="AF2595">
            <v>0</v>
          </cell>
          <cell r="AG2595">
            <v>0</v>
          </cell>
          <cell r="AH2595">
            <v>0</v>
          </cell>
          <cell r="AI2595">
            <v>0</v>
          </cell>
        </row>
        <row r="2596">
          <cell r="C2596" t="str">
            <v>1.565.3</v>
          </cell>
          <cell r="D2596" t="str">
            <v>Услуги Заказчика</v>
          </cell>
          <cell r="E2596" t="str">
            <v>051-1006026</v>
          </cell>
          <cell r="F2596" t="str">
            <v/>
          </cell>
          <cell r="G2596" t="str">
            <v/>
          </cell>
          <cell r="H2596" t="str">
            <v/>
          </cell>
          <cell r="I2596">
            <v>0</v>
          </cell>
          <cell r="J2596">
            <v>0</v>
          </cell>
          <cell r="K2596">
            <v>0.14000000000000001</v>
          </cell>
          <cell r="L2596">
            <v>0.14000000000000001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0.04</v>
          </cell>
          <cell r="AA2596">
            <v>0.04</v>
          </cell>
          <cell r="AB2596">
            <v>0</v>
          </cell>
          <cell r="AC2596">
            <v>0</v>
          </cell>
          <cell r="AD2596">
            <v>0</v>
          </cell>
          <cell r="AE2596">
            <v>0</v>
          </cell>
          <cell r="AF2596">
            <v>0</v>
          </cell>
          <cell r="AG2596">
            <v>0</v>
          </cell>
          <cell r="AH2596">
            <v>0</v>
          </cell>
          <cell r="AI2596">
            <v>0</v>
          </cell>
        </row>
        <row r="2597">
          <cell r="C2597" t="str">
            <v>1.566</v>
          </cell>
          <cell r="D2597" t="str">
            <v>Переустройство (перенос) газопровода-отвода к ГРС г. Троицка и кабельной линиисвязи</v>
          </cell>
          <cell r="E2597" t="str">
            <v>051-1006027</v>
          </cell>
          <cell r="F2597" t="str">
            <v/>
          </cell>
          <cell r="G2597" t="str">
            <v/>
          </cell>
          <cell r="H2597" t="str">
            <v>Транспорт газа</v>
          </cell>
          <cell r="I2597">
            <v>0</v>
          </cell>
          <cell r="J2597">
            <v>0</v>
          </cell>
          <cell r="K2597">
            <v>7.41</v>
          </cell>
          <cell r="L2597">
            <v>7.41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1.56</v>
          </cell>
          <cell r="AA2597">
            <v>1.56</v>
          </cell>
          <cell r="AB2597">
            <v>0</v>
          </cell>
          <cell r="AC2597">
            <v>0</v>
          </cell>
          <cell r="AD2597">
            <v>0</v>
          </cell>
          <cell r="AE2597">
            <v>0</v>
          </cell>
          <cell r="AF2597">
            <v>0</v>
          </cell>
          <cell r="AG2597">
            <v>0</v>
          </cell>
          <cell r="AH2597">
            <v>0</v>
          </cell>
          <cell r="AI2597">
            <v>0</v>
          </cell>
        </row>
        <row r="2598">
          <cell r="C2598" t="str">
            <v>1.566.1</v>
          </cell>
          <cell r="D2598" t="str">
            <v>Прочие, всего</v>
          </cell>
          <cell r="E2598" t="str">
            <v>051-1006027</v>
          </cell>
          <cell r="F2598" t="str">
            <v/>
          </cell>
          <cell r="G2598" t="str">
            <v/>
          </cell>
          <cell r="H2598" t="str">
            <v/>
          </cell>
          <cell r="I2598">
            <v>0</v>
          </cell>
          <cell r="J2598">
            <v>0</v>
          </cell>
          <cell r="K2598">
            <v>7.41</v>
          </cell>
          <cell r="L2598">
            <v>7.41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1.56</v>
          </cell>
          <cell r="AA2598">
            <v>1.56</v>
          </cell>
          <cell r="AB2598">
            <v>0</v>
          </cell>
          <cell r="AC2598">
            <v>0</v>
          </cell>
          <cell r="AD2598">
            <v>0</v>
          </cell>
          <cell r="AE2598">
            <v>0</v>
          </cell>
          <cell r="AF2598">
            <v>0</v>
          </cell>
          <cell r="AG2598">
            <v>0</v>
          </cell>
          <cell r="AH2598">
            <v>0</v>
          </cell>
          <cell r="AI2598">
            <v>0</v>
          </cell>
        </row>
        <row r="2599">
          <cell r="C2599" t="str">
            <v>1.566.2</v>
          </cell>
          <cell r="D2599" t="str">
            <v>Проектные работы ПД/ПД, РД</v>
          </cell>
          <cell r="E2599" t="str">
            <v>051-1006027</v>
          </cell>
          <cell r="F2599" t="str">
            <v/>
          </cell>
          <cell r="G2599" t="str">
            <v/>
          </cell>
          <cell r="H2599" t="str">
            <v/>
          </cell>
          <cell r="I2599">
            <v>0</v>
          </cell>
          <cell r="J2599">
            <v>0</v>
          </cell>
          <cell r="K2599">
            <v>7.14</v>
          </cell>
          <cell r="L2599">
            <v>7.14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1.5</v>
          </cell>
          <cell r="AA2599">
            <v>1.5</v>
          </cell>
          <cell r="AB2599">
            <v>0</v>
          </cell>
          <cell r="AC2599">
            <v>0</v>
          </cell>
          <cell r="AD2599">
            <v>0</v>
          </cell>
          <cell r="AE2599">
            <v>0</v>
          </cell>
          <cell r="AF2599">
            <v>0</v>
          </cell>
          <cell r="AG2599">
            <v>0</v>
          </cell>
          <cell r="AH2599">
            <v>0</v>
          </cell>
          <cell r="AI2599">
            <v>0</v>
          </cell>
        </row>
        <row r="2600">
          <cell r="C2600" t="str">
            <v>1.566.3</v>
          </cell>
          <cell r="D2600" t="str">
            <v>Услуги Заказчика</v>
          </cell>
          <cell r="E2600" t="str">
            <v>051-1006027</v>
          </cell>
          <cell r="F2600" t="str">
            <v/>
          </cell>
          <cell r="G2600" t="str">
            <v/>
          </cell>
          <cell r="H2600" t="str">
            <v/>
          </cell>
          <cell r="I2600">
            <v>0</v>
          </cell>
          <cell r="J2600">
            <v>0</v>
          </cell>
          <cell r="K2600">
            <v>0.27</v>
          </cell>
          <cell r="L2600">
            <v>0.27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0.06</v>
          </cell>
          <cell r="AA2600">
            <v>0.06</v>
          </cell>
          <cell r="AB2600">
            <v>0</v>
          </cell>
          <cell r="AC2600">
            <v>0</v>
          </cell>
          <cell r="AD2600">
            <v>0</v>
          </cell>
          <cell r="AE2600">
            <v>0</v>
          </cell>
          <cell r="AF2600">
            <v>0</v>
          </cell>
          <cell r="AG2600">
            <v>0</v>
          </cell>
          <cell r="AH2600">
            <v>0</v>
          </cell>
          <cell r="AI2600">
            <v>0</v>
          </cell>
        </row>
        <row r="2601">
          <cell r="C2601" t="str">
            <v>1.567</v>
          </cell>
          <cell r="D2601" t="str">
            <v>Реконструкция газопровода-отвода и ГРС Ополье</v>
          </cell>
          <cell r="E2601" t="str">
            <v>051-1006028</v>
          </cell>
          <cell r="F2601" t="str">
            <v/>
          </cell>
          <cell r="G2601" t="str">
            <v/>
          </cell>
          <cell r="H2601" t="str">
            <v>Транспорт газа</v>
          </cell>
          <cell r="I2601">
            <v>0</v>
          </cell>
          <cell r="J2601">
            <v>0</v>
          </cell>
          <cell r="K2601">
            <v>10.38</v>
          </cell>
          <cell r="L2601">
            <v>10.38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6.2309999999999999</v>
          </cell>
          <cell r="AA2601">
            <v>6.2309999999999999</v>
          </cell>
          <cell r="AB2601">
            <v>6.2309999999999999</v>
          </cell>
          <cell r="AC2601">
            <v>0</v>
          </cell>
          <cell r="AD2601">
            <v>0</v>
          </cell>
          <cell r="AE2601">
            <v>0</v>
          </cell>
          <cell r="AF2601">
            <v>0</v>
          </cell>
          <cell r="AG2601">
            <v>0</v>
          </cell>
          <cell r="AH2601">
            <v>0</v>
          </cell>
          <cell r="AI2601">
            <v>0</v>
          </cell>
        </row>
        <row r="2602">
          <cell r="C2602" t="str">
            <v>1.567.1</v>
          </cell>
          <cell r="D2602" t="str">
            <v>Прочие, всего</v>
          </cell>
          <cell r="E2602" t="str">
            <v>051-1006028</v>
          </cell>
          <cell r="F2602" t="str">
            <v/>
          </cell>
          <cell r="G2602" t="str">
            <v/>
          </cell>
          <cell r="H2602" t="str">
            <v/>
          </cell>
          <cell r="I2602">
            <v>0</v>
          </cell>
          <cell r="J2602">
            <v>0</v>
          </cell>
          <cell r="K2602">
            <v>10.38</v>
          </cell>
          <cell r="L2602">
            <v>10.38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6.2309999999999999</v>
          </cell>
          <cell r="AA2602">
            <v>6.2309999999999999</v>
          </cell>
          <cell r="AB2602">
            <v>6.2309999999999999</v>
          </cell>
          <cell r="AC2602">
            <v>0</v>
          </cell>
          <cell r="AD2602">
            <v>0</v>
          </cell>
          <cell r="AE2602">
            <v>0</v>
          </cell>
          <cell r="AF2602">
            <v>0</v>
          </cell>
          <cell r="AG2602">
            <v>0</v>
          </cell>
          <cell r="AH2602">
            <v>0</v>
          </cell>
          <cell r="AI2602">
            <v>0</v>
          </cell>
        </row>
        <row r="2603">
          <cell r="C2603" t="str">
            <v>1.567.2</v>
          </cell>
          <cell r="D2603" t="str">
            <v>Проектные работы ПД/ПД, РД</v>
          </cell>
          <cell r="E2603" t="str">
            <v>051-1006028</v>
          </cell>
          <cell r="F2603" t="str">
            <v/>
          </cell>
          <cell r="G2603" t="str">
            <v/>
          </cell>
          <cell r="H2603" t="str">
            <v/>
          </cell>
          <cell r="I2603">
            <v>0</v>
          </cell>
          <cell r="J2603">
            <v>0</v>
          </cell>
          <cell r="K2603">
            <v>10</v>
          </cell>
          <cell r="L2603">
            <v>10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5.851</v>
          </cell>
          <cell r="AA2603">
            <v>5.851</v>
          </cell>
          <cell r="AB2603">
            <v>5.851</v>
          </cell>
          <cell r="AC2603">
            <v>0</v>
          </cell>
          <cell r="AD2603">
            <v>0</v>
          </cell>
          <cell r="AE2603">
            <v>0</v>
          </cell>
          <cell r="AF2603">
            <v>0</v>
          </cell>
          <cell r="AG2603">
            <v>0</v>
          </cell>
          <cell r="AH2603">
            <v>0</v>
          </cell>
          <cell r="AI2603">
            <v>0</v>
          </cell>
        </row>
        <row r="2604">
          <cell r="C2604" t="str">
            <v>1.567.3</v>
          </cell>
          <cell r="D2604" t="str">
            <v>Услуги Заказчика</v>
          </cell>
          <cell r="E2604" t="str">
            <v>051-1006028</v>
          </cell>
          <cell r="F2604" t="str">
            <v/>
          </cell>
          <cell r="G2604" t="str">
            <v/>
          </cell>
          <cell r="H2604" t="str">
            <v/>
          </cell>
          <cell r="I2604">
            <v>0</v>
          </cell>
          <cell r="J2604">
            <v>0</v>
          </cell>
          <cell r="K2604">
            <v>0.38</v>
          </cell>
          <cell r="L2604">
            <v>0.38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0.38</v>
          </cell>
          <cell r="AA2604">
            <v>0.38</v>
          </cell>
          <cell r="AB2604">
            <v>0.38</v>
          </cell>
          <cell r="AC2604">
            <v>0</v>
          </cell>
          <cell r="AD2604">
            <v>0</v>
          </cell>
          <cell r="AE2604">
            <v>0</v>
          </cell>
          <cell r="AF2604">
            <v>0</v>
          </cell>
          <cell r="AG2604">
            <v>0</v>
          </cell>
          <cell r="AH2604">
            <v>0</v>
          </cell>
          <cell r="AI2604">
            <v>0</v>
          </cell>
        </row>
        <row r="2605">
          <cell r="C2605" t="str">
            <v>1.568</v>
          </cell>
          <cell r="D2605" t="str">
            <v>Реконструкция дожимной компрессорной станции ГП-8 Медвежьего НГКМ</v>
          </cell>
          <cell r="E2605" t="str">
            <v>051-1006106</v>
          </cell>
          <cell r="F2605" t="str">
            <v/>
          </cell>
          <cell r="G2605" t="str">
            <v/>
          </cell>
          <cell r="H2605" t="str">
            <v>Газораспределение</v>
          </cell>
          <cell r="I2605">
            <v>1.06</v>
          </cell>
          <cell r="J2605">
            <v>1.06</v>
          </cell>
          <cell r="K2605">
            <v>29.06</v>
          </cell>
          <cell r="L2605">
            <v>29.06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14</v>
          </cell>
          <cell r="AA2605">
            <v>14</v>
          </cell>
          <cell r="AB2605">
            <v>14</v>
          </cell>
          <cell r="AC2605">
            <v>0</v>
          </cell>
          <cell r="AD2605">
            <v>0</v>
          </cell>
          <cell r="AE2605">
            <v>0</v>
          </cell>
          <cell r="AF2605">
            <v>0</v>
          </cell>
          <cell r="AG2605">
            <v>0</v>
          </cell>
          <cell r="AH2605">
            <v>0</v>
          </cell>
          <cell r="AI2605">
            <v>0</v>
          </cell>
        </row>
        <row r="2606">
          <cell r="C2606" t="str">
            <v>1.568.1</v>
          </cell>
          <cell r="D2606" t="str">
            <v>Прочие, всего</v>
          </cell>
          <cell r="E2606" t="str">
            <v>051-1006106</v>
          </cell>
          <cell r="F2606" t="str">
            <v/>
          </cell>
          <cell r="G2606" t="str">
            <v/>
          </cell>
          <cell r="H2606" t="str">
            <v/>
          </cell>
          <cell r="I2606">
            <v>1.06</v>
          </cell>
          <cell r="J2606">
            <v>1.06</v>
          </cell>
          <cell r="K2606">
            <v>29.06</v>
          </cell>
          <cell r="L2606">
            <v>29.06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14</v>
          </cell>
          <cell r="AA2606">
            <v>14</v>
          </cell>
          <cell r="AB2606">
            <v>14</v>
          </cell>
          <cell r="AC2606">
            <v>0</v>
          </cell>
          <cell r="AD2606">
            <v>0</v>
          </cell>
          <cell r="AE2606">
            <v>0</v>
          </cell>
          <cell r="AF2606">
            <v>0</v>
          </cell>
          <cell r="AG2606">
            <v>0</v>
          </cell>
          <cell r="AH2606">
            <v>0</v>
          </cell>
          <cell r="AI2606">
            <v>0</v>
          </cell>
        </row>
        <row r="2607">
          <cell r="C2607" t="str">
            <v>1.568.2</v>
          </cell>
          <cell r="D2607" t="str">
            <v>Проектные работы ПД/ПД, РД</v>
          </cell>
          <cell r="E2607" t="str">
            <v>051-1006106</v>
          </cell>
          <cell r="F2607" t="str">
            <v/>
          </cell>
          <cell r="G2607" t="str">
            <v/>
          </cell>
          <cell r="H2607" t="str">
            <v/>
          </cell>
          <cell r="I2607">
            <v>0</v>
          </cell>
          <cell r="J2607">
            <v>0</v>
          </cell>
          <cell r="K2607">
            <v>28</v>
          </cell>
          <cell r="L2607">
            <v>28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14</v>
          </cell>
          <cell r="AA2607">
            <v>14</v>
          </cell>
          <cell r="AB2607">
            <v>14</v>
          </cell>
          <cell r="AC2607">
            <v>0</v>
          </cell>
          <cell r="AD2607">
            <v>0</v>
          </cell>
          <cell r="AE2607">
            <v>0</v>
          </cell>
          <cell r="AF2607">
            <v>0</v>
          </cell>
          <cell r="AG2607">
            <v>0</v>
          </cell>
          <cell r="AH2607">
            <v>0</v>
          </cell>
          <cell r="AI2607">
            <v>0</v>
          </cell>
        </row>
        <row r="2608">
          <cell r="C2608" t="str">
            <v>1.568.3</v>
          </cell>
          <cell r="D2608" t="str">
            <v>Услуги Заказчика</v>
          </cell>
          <cell r="E2608" t="str">
            <v>051-1006106</v>
          </cell>
          <cell r="F2608" t="str">
            <v/>
          </cell>
          <cell r="G2608" t="str">
            <v/>
          </cell>
          <cell r="H2608" t="str">
            <v/>
          </cell>
          <cell r="I2608">
            <v>1.06</v>
          </cell>
          <cell r="J2608">
            <v>1.06</v>
          </cell>
          <cell r="K2608">
            <v>1.06</v>
          </cell>
          <cell r="L2608">
            <v>1.06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0</v>
          </cell>
          <cell r="AC2608">
            <v>0</v>
          </cell>
          <cell r="AD2608">
            <v>0</v>
          </cell>
          <cell r="AE2608">
            <v>0</v>
          </cell>
          <cell r="AF2608">
            <v>0</v>
          </cell>
          <cell r="AG2608">
            <v>0</v>
          </cell>
          <cell r="AH2608">
            <v>0</v>
          </cell>
          <cell r="AI2608">
            <v>0</v>
          </cell>
        </row>
        <row r="2609">
          <cell r="C2609" t="str">
            <v>1.569</v>
          </cell>
          <cell r="D2609" t="str">
            <v>ГРС Архангельское 2. Строительство нового узла подключения (крановая группа)</v>
          </cell>
          <cell r="E2609" t="str">
            <v>051-1006131</v>
          </cell>
          <cell r="F2609" t="str">
            <v/>
          </cell>
          <cell r="G2609" t="str">
            <v/>
          </cell>
          <cell r="H2609" t="str">
            <v>Газораспределение</v>
          </cell>
          <cell r="I2609">
            <v>0</v>
          </cell>
          <cell r="J2609">
            <v>0</v>
          </cell>
          <cell r="K2609">
            <v>1.04</v>
          </cell>
          <cell r="L2609">
            <v>1.04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  <cell r="AF2609">
            <v>0</v>
          </cell>
          <cell r="AG2609">
            <v>0</v>
          </cell>
          <cell r="AH2609">
            <v>0</v>
          </cell>
          <cell r="AI2609">
            <v>0</v>
          </cell>
        </row>
        <row r="2610">
          <cell r="C2610" t="str">
            <v>1.569.1</v>
          </cell>
          <cell r="D2610" t="str">
            <v>Прочие, всего</v>
          </cell>
          <cell r="E2610" t="str">
            <v>051-1006131</v>
          </cell>
          <cell r="F2610" t="str">
            <v/>
          </cell>
          <cell r="G2610" t="str">
            <v/>
          </cell>
          <cell r="H2610" t="str">
            <v/>
          </cell>
          <cell r="I2610">
            <v>0</v>
          </cell>
          <cell r="J2610">
            <v>0</v>
          </cell>
          <cell r="K2610">
            <v>1.04</v>
          </cell>
          <cell r="L2610">
            <v>1.04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B2610">
            <v>0</v>
          </cell>
          <cell r="AC2610">
            <v>0</v>
          </cell>
          <cell r="AD2610">
            <v>0</v>
          </cell>
          <cell r="AE2610">
            <v>0</v>
          </cell>
          <cell r="AF2610">
            <v>0</v>
          </cell>
          <cell r="AG2610">
            <v>0</v>
          </cell>
          <cell r="AH2610">
            <v>0</v>
          </cell>
          <cell r="AI2610">
            <v>0</v>
          </cell>
        </row>
        <row r="2611">
          <cell r="C2611" t="str">
            <v>1.569.2</v>
          </cell>
          <cell r="D2611" t="str">
            <v>Проектные работы ПД/ПД, РД</v>
          </cell>
          <cell r="E2611" t="str">
            <v>051-1006131</v>
          </cell>
          <cell r="F2611" t="str">
            <v/>
          </cell>
          <cell r="G2611" t="str">
            <v/>
          </cell>
          <cell r="H2611" t="str">
            <v/>
          </cell>
          <cell r="I2611">
            <v>0</v>
          </cell>
          <cell r="J2611">
            <v>0</v>
          </cell>
          <cell r="K2611">
            <v>1</v>
          </cell>
          <cell r="L2611">
            <v>1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  <cell r="AF2611">
            <v>0</v>
          </cell>
          <cell r="AG2611">
            <v>0</v>
          </cell>
          <cell r="AH2611">
            <v>0</v>
          </cell>
          <cell r="AI2611">
            <v>0</v>
          </cell>
        </row>
        <row r="2612">
          <cell r="C2612" t="str">
            <v>1.569.3</v>
          </cell>
          <cell r="D2612" t="str">
            <v>Услуги Заказчика</v>
          </cell>
          <cell r="E2612" t="str">
            <v>051-1006131</v>
          </cell>
          <cell r="F2612" t="str">
            <v/>
          </cell>
          <cell r="G2612" t="str">
            <v/>
          </cell>
          <cell r="H2612" t="str">
            <v/>
          </cell>
          <cell r="I2612">
            <v>0</v>
          </cell>
          <cell r="J2612">
            <v>0</v>
          </cell>
          <cell r="K2612">
            <v>0.04</v>
          </cell>
          <cell r="L2612">
            <v>0.04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0</v>
          </cell>
          <cell r="V2612">
            <v>0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0</v>
          </cell>
          <cell r="AD2612">
            <v>0</v>
          </cell>
          <cell r="AE2612">
            <v>0</v>
          </cell>
          <cell r="AF2612">
            <v>0</v>
          </cell>
          <cell r="AG2612">
            <v>0</v>
          </cell>
          <cell r="AH2612">
            <v>0</v>
          </cell>
          <cell r="AI2612">
            <v>0</v>
          </cell>
        </row>
        <row r="2613">
          <cell r="C2613" t="str">
            <v>1.570</v>
          </cell>
          <cell r="D2613" t="str">
            <v>Реконструкция и расширение пансионата "Союз" Истринского района Московской области</v>
          </cell>
          <cell r="E2613" t="str">
            <v>051-2000098</v>
          </cell>
          <cell r="F2613" t="str">
            <v/>
          </cell>
          <cell r="G2613" t="str">
            <v/>
          </cell>
          <cell r="H2613" t="str">
            <v>Прочие</v>
          </cell>
          <cell r="I2613">
            <v>3080.04</v>
          </cell>
          <cell r="J2613">
            <v>1587.87</v>
          </cell>
          <cell r="K2613">
            <v>35.99</v>
          </cell>
          <cell r="L2613">
            <v>35.99</v>
          </cell>
          <cell r="M2613">
            <v>0.32000003999999999</v>
          </cell>
          <cell r="N2613">
            <v>0.88913598199999999</v>
          </cell>
          <cell r="O2613">
            <v>0.88913598199999999</v>
          </cell>
          <cell r="P2613">
            <v>0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16.775611850000001</v>
          </cell>
          <cell r="Z2613">
            <v>46.11</v>
          </cell>
          <cell r="AA2613">
            <v>46.11</v>
          </cell>
          <cell r="AB2613">
            <v>3.93</v>
          </cell>
          <cell r="AC2613">
            <v>0</v>
          </cell>
          <cell r="AD2613">
            <v>15.35660902</v>
          </cell>
          <cell r="AE2613">
            <v>15.14327566</v>
          </cell>
          <cell r="AF2613">
            <v>0.21333336</v>
          </cell>
          <cell r="AG2613">
            <v>0</v>
          </cell>
          <cell r="AH2613">
            <v>0</v>
          </cell>
          <cell r="AI2613">
            <v>33.304291954</v>
          </cell>
        </row>
        <row r="2614">
          <cell r="C2614" t="str">
            <v>1.570.1</v>
          </cell>
          <cell r="D2614" t="str">
            <v>Подрядные работы</v>
          </cell>
          <cell r="E2614" t="str">
            <v>051-2000098</v>
          </cell>
          <cell r="F2614" t="str">
            <v/>
          </cell>
          <cell r="G2614" t="str">
            <v/>
          </cell>
          <cell r="H2614" t="str">
            <v/>
          </cell>
          <cell r="I2614">
            <v>2357.4699999999998</v>
          </cell>
          <cell r="J2614">
            <v>1301.9000000000001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0</v>
          </cell>
          <cell r="AD2614">
            <v>0</v>
          </cell>
          <cell r="AE2614">
            <v>0</v>
          </cell>
          <cell r="AF2614">
            <v>0</v>
          </cell>
          <cell r="AG2614">
            <v>0</v>
          </cell>
          <cell r="AH2614">
            <v>0</v>
          </cell>
          <cell r="AI2614">
            <v>0</v>
          </cell>
        </row>
        <row r="2615">
          <cell r="C2615">
            <v>0</v>
          </cell>
          <cell r="D2615" t="str">
            <v>СпецГазСтрой</v>
          </cell>
          <cell r="E2615" t="str">
            <v>051-2000098</v>
          </cell>
          <cell r="F2615" t="str">
            <v/>
          </cell>
          <cell r="G2615" t="str">
            <v/>
          </cell>
          <cell r="H2615" t="str">
            <v/>
          </cell>
          <cell r="I2615">
            <v>2357.4699999999998</v>
          </cell>
          <cell r="J2615">
            <v>1301.9000000000001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0</v>
          </cell>
          <cell r="W2615">
            <v>0</v>
          </cell>
          <cell r="X2615">
            <v>0</v>
          </cell>
          <cell r="Y2615">
            <v>0</v>
          </cell>
          <cell r="Z2615">
            <v>0</v>
          </cell>
          <cell r="AA2615">
            <v>0</v>
          </cell>
          <cell r="AB2615">
            <v>0</v>
          </cell>
          <cell r="AC2615">
            <v>0</v>
          </cell>
          <cell r="AD2615">
            <v>0</v>
          </cell>
          <cell r="AE2615">
            <v>0</v>
          </cell>
          <cell r="AF2615">
            <v>0</v>
          </cell>
          <cell r="AG2615">
            <v>0</v>
          </cell>
          <cell r="AH2615">
            <v>0</v>
          </cell>
          <cell r="AI2615">
            <v>0</v>
          </cell>
        </row>
        <row r="2616">
          <cell r="C2616" t="str">
            <v>1.570.2</v>
          </cell>
          <cell r="D2616" t="str">
            <v>Оборудование</v>
          </cell>
          <cell r="E2616" t="str">
            <v>051-2000098</v>
          </cell>
          <cell r="F2616" t="str">
            <v/>
          </cell>
          <cell r="G2616" t="str">
            <v/>
          </cell>
          <cell r="H2616" t="str">
            <v/>
          </cell>
          <cell r="I2616">
            <v>116.86</v>
          </cell>
          <cell r="J2616">
            <v>101.83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0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  <cell r="AE2616">
            <v>0</v>
          </cell>
          <cell r="AF2616">
            <v>0</v>
          </cell>
          <cell r="AG2616">
            <v>0</v>
          </cell>
          <cell r="AH2616">
            <v>0</v>
          </cell>
          <cell r="AI2616">
            <v>0</v>
          </cell>
        </row>
        <row r="2617">
          <cell r="C2617" t="str">
            <v>1.570.3</v>
          </cell>
          <cell r="D2617" t="str">
            <v>Прочие, всего</v>
          </cell>
          <cell r="E2617" t="str">
            <v>051-2000098</v>
          </cell>
          <cell r="F2617" t="str">
            <v/>
          </cell>
          <cell r="G2617" t="str">
            <v/>
          </cell>
          <cell r="H2617" t="str">
            <v/>
          </cell>
          <cell r="I2617">
            <v>605.71</v>
          </cell>
          <cell r="J2617">
            <v>184.14</v>
          </cell>
          <cell r="K2617">
            <v>35.99</v>
          </cell>
          <cell r="L2617">
            <v>35.99</v>
          </cell>
          <cell r="M2617">
            <v>0.32000003999999999</v>
          </cell>
          <cell r="N2617">
            <v>0.88913598199999999</v>
          </cell>
          <cell r="O2617">
            <v>0.88913598199999999</v>
          </cell>
          <cell r="P2617">
            <v>0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16.775611850000001</v>
          </cell>
          <cell r="Z2617">
            <v>46.11</v>
          </cell>
          <cell r="AA2617">
            <v>46.11</v>
          </cell>
          <cell r="AB2617">
            <v>3.93</v>
          </cell>
          <cell r="AC2617">
            <v>0</v>
          </cell>
          <cell r="AD2617">
            <v>15.35660902</v>
          </cell>
          <cell r="AE2617">
            <v>15.14327566</v>
          </cell>
          <cell r="AF2617">
            <v>0.21333336</v>
          </cell>
          <cell r="AG2617">
            <v>0</v>
          </cell>
          <cell r="AH2617">
            <v>0</v>
          </cell>
          <cell r="AI2617">
            <v>33.304291954</v>
          </cell>
        </row>
        <row r="2618">
          <cell r="C2618" t="str">
            <v>1.570.4</v>
          </cell>
          <cell r="D2618" t="str">
            <v>Проектные работы</v>
          </cell>
          <cell r="E2618" t="str">
            <v>051-2000098</v>
          </cell>
          <cell r="F2618" t="str">
            <v/>
          </cell>
          <cell r="G2618" t="str">
            <v/>
          </cell>
          <cell r="H2618" t="str">
            <v/>
          </cell>
          <cell r="I2618">
            <v>408.55</v>
          </cell>
          <cell r="J2618">
            <v>106.32</v>
          </cell>
          <cell r="K2618">
            <v>30.68</v>
          </cell>
          <cell r="L2618">
            <v>30.68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16.323361850000001</v>
          </cell>
          <cell r="Z2618">
            <v>40.200000000000003</v>
          </cell>
          <cell r="AA2618">
            <v>40.200000000000003</v>
          </cell>
          <cell r="AB2618">
            <v>0</v>
          </cell>
          <cell r="AC2618">
            <v>0</v>
          </cell>
          <cell r="AD2618">
            <v>14.691025659999999</v>
          </cell>
          <cell r="AE2618">
            <v>14.691025659999999</v>
          </cell>
          <cell r="AF2618">
            <v>0</v>
          </cell>
          <cell r="AG2618">
            <v>0</v>
          </cell>
          <cell r="AH2618">
            <v>0</v>
          </cell>
          <cell r="AI2618">
            <v>36.544839949999997</v>
          </cell>
        </row>
        <row r="2619">
          <cell r="C2619" t="str">
            <v>1.570.5</v>
          </cell>
          <cell r="D2619" t="str">
            <v>Экспертиза</v>
          </cell>
          <cell r="E2619" t="str">
            <v>051-2000098</v>
          </cell>
          <cell r="F2619" t="str">
            <v/>
          </cell>
          <cell r="G2619" t="str">
            <v/>
          </cell>
          <cell r="H2619" t="str">
            <v/>
          </cell>
          <cell r="I2619">
            <v>0</v>
          </cell>
          <cell r="J2619">
            <v>0</v>
          </cell>
          <cell r="K2619">
            <v>3.93</v>
          </cell>
          <cell r="L2619">
            <v>3.93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3.93</v>
          </cell>
          <cell r="AA2619">
            <v>3.93</v>
          </cell>
          <cell r="AB2619">
            <v>3.93</v>
          </cell>
          <cell r="AC2619">
            <v>0</v>
          </cell>
          <cell r="AD2619">
            <v>0</v>
          </cell>
          <cell r="AE2619">
            <v>0</v>
          </cell>
          <cell r="AF2619">
            <v>0</v>
          </cell>
          <cell r="AG2619">
            <v>0</v>
          </cell>
          <cell r="AH2619">
            <v>0</v>
          </cell>
          <cell r="AI2619">
            <v>0</v>
          </cell>
        </row>
        <row r="2620">
          <cell r="C2620" t="str">
            <v>1.570.6</v>
          </cell>
          <cell r="D2620" t="str">
            <v>Услуги Заказчика</v>
          </cell>
          <cell r="E2620" t="str">
            <v>051-2000098</v>
          </cell>
          <cell r="F2620" t="str">
            <v/>
          </cell>
          <cell r="G2620" t="str">
            <v/>
          </cell>
          <cell r="H2620" t="str">
            <v/>
          </cell>
          <cell r="I2620">
            <v>154.30000000000001</v>
          </cell>
          <cell r="J2620">
            <v>56.46</v>
          </cell>
          <cell r="K2620">
            <v>1.28</v>
          </cell>
          <cell r="L2620">
            <v>1.28</v>
          </cell>
          <cell r="M2620">
            <v>0.32000003999999999</v>
          </cell>
          <cell r="N2620">
            <v>25.000003124999999</v>
          </cell>
          <cell r="O2620">
            <v>25.000003124999999</v>
          </cell>
          <cell r="P2620">
            <v>0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0.45224999999999999</v>
          </cell>
          <cell r="Z2620">
            <v>1.98</v>
          </cell>
          <cell r="AA2620">
            <v>1.98</v>
          </cell>
          <cell r="AB2620">
            <v>0</v>
          </cell>
          <cell r="AC2620">
            <v>0</v>
          </cell>
          <cell r="AD2620">
            <v>0.66558335999999996</v>
          </cell>
          <cell r="AE2620">
            <v>0.45224999999999999</v>
          </cell>
          <cell r="AF2620">
            <v>0.21333336</v>
          </cell>
          <cell r="AG2620">
            <v>0</v>
          </cell>
          <cell r="AH2620">
            <v>0</v>
          </cell>
          <cell r="AI2620">
            <v>33.615321211999998</v>
          </cell>
        </row>
        <row r="2621">
          <cell r="C2621" t="str">
            <v>1.570.7</v>
          </cell>
          <cell r="D2621" t="str">
            <v>Иные прочие</v>
          </cell>
          <cell r="E2621" t="str">
            <v>051-2000098</v>
          </cell>
          <cell r="F2621" t="str">
            <v/>
          </cell>
          <cell r="G2621" t="str">
            <v/>
          </cell>
          <cell r="H2621" t="str">
            <v/>
          </cell>
          <cell r="I2621">
            <v>42.86</v>
          </cell>
          <cell r="J2621">
            <v>21.36</v>
          </cell>
          <cell r="K2621">
            <v>0.1</v>
          </cell>
          <cell r="L2621">
            <v>0.1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  <cell r="AF2621">
            <v>0</v>
          </cell>
          <cell r="AG2621">
            <v>0</v>
          </cell>
          <cell r="AH2621">
            <v>0</v>
          </cell>
          <cell r="AI2621">
            <v>0</v>
          </cell>
        </row>
        <row r="2622">
          <cell r="C2622" t="str">
            <v>1.571</v>
          </cell>
          <cell r="D2622" t="str">
            <v>Реконструкция производственно-технической базы ОАО "Газпром" по ул. Обручева, вл.27, корп. 2, 3, 4, 5, ЮЗАО г. Москвы</v>
          </cell>
          <cell r="E2622" t="str">
            <v>051-2000104</v>
          </cell>
          <cell r="F2622" t="str">
            <v/>
          </cell>
          <cell r="G2622" t="str">
            <v>Стройки, обеспечивающие добычу и вывод газа из Надым-Пур-Таз</v>
          </cell>
          <cell r="H2622" t="str">
            <v>Прочие</v>
          </cell>
          <cell r="I2622">
            <v>2948.86</v>
          </cell>
          <cell r="J2622">
            <v>2104.61</v>
          </cell>
          <cell r="K2622">
            <v>48.08</v>
          </cell>
          <cell r="L2622">
            <v>48.08</v>
          </cell>
          <cell r="M2622">
            <v>0.42749999999999999</v>
          </cell>
          <cell r="N2622">
            <v>0.88914309499999999</v>
          </cell>
          <cell r="O2622">
            <v>0.88914309499999999</v>
          </cell>
          <cell r="P2622">
            <v>0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35.43</v>
          </cell>
          <cell r="AA2622">
            <v>35.43</v>
          </cell>
          <cell r="AB2622">
            <v>0</v>
          </cell>
          <cell r="AC2622">
            <v>0</v>
          </cell>
          <cell r="AD2622">
            <v>0.28499999999999998</v>
          </cell>
          <cell r="AE2622">
            <v>0</v>
          </cell>
          <cell r="AF2622">
            <v>0.28499999999999998</v>
          </cell>
          <cell r="AG2622">
            <v>0</v>
          </cell>
          <cell r="AH2622">
            <v>0</v>
          </cell>
          <cell r="AI2622">
            <v>0.80440304799999995</v>
          </cell>
        </row>
        <row r="2623">
          <cell r="C2623" t="str">
            <v>1.571.1</v>
          </cell>
          <cell r="D2623" t="str">
            <v>Подрядные работы</v>
          </cell>
          <cell r="E2623" t="str">
            <v>051-2000104</v>
          </cell>
          <cell r="F2623" t="str">
            <v/>
          </cell>
          <cell r="G2623" t="str">
            <v/>
          </cell>
          <cell r="H2623" t="str">
            <v/>
          </cell>
          <cell r="I2623">
            <v>1956.07</v>
          </cell>
          <cell r="J2623">
            <v>1521.04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  <cell r="AF2623">
            <v>0</v>
          </cell>
          <cell r="AG2623">
            <v>0</v>
          </cell>
          <cell r="AH2623">
            <v>0</v>
          </cell>
          <cell r="AI2623">
            <v>0</v>
          </cell>
        </row>
        <row r="2624">
          <cell r="C2624">
            <v>0</v>
          </cell>
          <cell r="D2624" t="str">
            <v>ГАЗХОЛОДМАШ</v>
          </cell>
          <cell r="E2624" t="str">
            <v>051-2000104</v>
          </cell>
          <cell r="F2624" t="str">
            <v/>
          </cell>
          <cell r="G2624" t="str">
            <v/>
          </cell>
          <cell r="H2624" t="str">
            <v/>
          </cell>
          <cell r="I2624">
            <v>1956.07</v>
          </cell>
          <cell r="J2624">
            <v>1521.04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0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0</v>
          </cell>
          <cell r="AC2624">
            <v>0</v>
          </cell>
          <cell r="AD2624">
            <v>0</v>
          </cell>
          <cell r="AE2624">
            <v>0</v>
          </cell>
          <cell r="AF2624">
            <v>0</v>
          </cell>
          <cell r="AG2624">
            <v>0</v>
          </cell>
          <cell r="AH2624">
            <v>0</v>
          </cell>
          <cell r="AI2624">
            <v>0</v>
          </cell>
        </row>
        <row r="2625">
          <cell r="C2625" t="str">
            <v>1.571.2</v>
          </cell>
          <cell r="D2625" t="str">
            <v>Оборудование</v>
          </cell>
          <cell r="E2625" t="str">
            <v>051-2000104</v>
          </cell>
          <cell r="F2625" t="str">
            <v/>
          </cell>
          <cell r="G2625" t="str">
            <v/>
          </cell>
          <cell r="H2625" t="str">
            <v/>
          </cell>
          <cell r="I2625">
            <v>300.52999999999997</v>
          </cell>
          <cell r="J2625">
            <v>288.26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  <cell r="AE2625">
            <v>0</v>
          </cell>
          <cell r="AF2625">
            <v>0</v>
          </cell>
          <cell r="AG2625">
            <v>0</v>
          </cell>
          <cell r="AH2625">
            <v>0</v>
          </cell>
          <cell r="AI2625">
            <v>0</v>
          </cell>
        </row>
        <row r="2626">
          <cell r="C2626" t="str">
            <v>1.571.3</v>
          </cell>
          <cell r="D2626" t="str">
            <v>Прочие, всего</v>
          </cell>
          <cell r="E2626" t="str">
            <v>051-2000104</v>
          </cell>
          <cell r="F2626" t="str">
            <v/>
          </cell>
          <cell r="G2626" t="str">
            <v/>
          </cell>
          <cell r="H2626" t="str">
            <v/>
          </cell>
          <cell r="I2626">
            <v>692.26</v>
          </cell>
          <cell r="J2626">
            <v>295.31</v>
          </cell>
          <cell r="K2626">
            <v>48.08</v>
          </cell>
          <cell r="L2626">
            <v>48.08</v>
          </cell>
          <cell r="M2626">
            <v>0.42749999999999999</v>
          </cell>
          <cell r="N2626">
            <v>0.88914309499999999</v>
          </cell>
          <cell r="O2626">
            <v>0.88914309499999999</v>
          </cell>
          <cell r="P2626">
            <v>0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0</v>
          </cell>
          <cell r="V2626">
            <v>0</v>
          </cell>
          <cell r="W2626">
            <v>0</v>
          </cell>
          <cell r="X2626">
            <v>0</v>
          </cell>
          <cell r="Y2626">
            <v>0</v>
          </cell>
          <cell r="Z2626">
            <v>35.43</v>
          </cell>
          <cell r="AA2626">
            <v>35.43</v>
          </cell>
          <cell r="AB2626">
            <v>0</v>
          </cell>
          <cell r="AC2626">
            <v>0</v>
          </cell>
          <cell r="AD2626">
            <v>0.28499999999999998</v>
          </cell>
          <cell r="AE2626">
            <v>0</v>
          </cell>
          <cell r="AF2626">
            <v>0.28499999999999998</v>
          </cell>
          <cell r="AG2626">
            <v>0</v>
          </cell>
          <cell r="AH2626">
            <v>0</v>
          </cell>
          <cell r="AI2626">
            <v>0.80440304799999995</v>
          </cell>
        </row>
        <row r="2627">
          <cell r="C2627" t="str">
            <v>1.571.4</v>
          </cell>
          <cell r="D2627" t="str">
            <v>Проектные работы</v>
          </cell>
          <cell r="E2627" t="str">
            <v>051-2000104</v>
          </cell>
          <cell r="F2627" t="str">
            <v/>
          </cell>
          <cell r="G2627" t="str">
            <v/>
          </cell>
          <cell r="H2627" t="str">
            <v/>
          </cell>
          <cell r="I2627">
            <v>425.54</v>
          </cell>
          <cell r="J2627">
            <v>114.55</v>
          </cell>
          <cell r="K2627">
            <v>46.22</v>
          </cell>
          <cell r="L2627">
            <v>46.22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>
            <v>0</v>
          </cell>
          <cell r="T2627">
            <v>0</v>
          </cell>
          <cell r="U2627">
            <v>0</v>
          </cell>
          <cell r="V2627">
            <v>0</v>
          </cell>
          <cell r="W2627">
            <v>0</v>
          </cell>
          <cell r="X2627">
            <v>0</v>
          </cell>
          <cell r="Y2627">
            <v>0</v>
          </cell>
          <cell r="Z2627">
            <v>34</v>
          </cell>
          <cell r="AA2627">
            <v>34</v>
          </cell>
          <cell r="AB2627">
            <v>0</v>
          </cell>
          <cell r="AC2627">
            <v>0</v>
          </cell>
          <cell r="AD2627">
            <v>0</v>
          </cell>
          <cell r="AE2627">
            <v>0</v>
          </cell>
          <cell r="AF2627">
            <v>0</v>
          </cell>
          <cell r="AG2627">
            <v>0</v>
          </cell>
          <cell r="AH2627">
            <v>0</v>
          </cell>
          <cell r="AI2627">
            <v>0</v>
          </cell>
        </row>
        <row r="2628">
          <cell r="C2628" t="str">
            <v>1.571.5</v>
          </cell>
          <cell r="D2628" t="str">
            <v>Услуги Заказчика</v>
          </cell>
          <cell r="E2628" t="str">
            <v>051-2000104</v>
          </cell>
          <cell r="F2628" t="str">
            <v/>
          </cell>
          <cell r="G2628" t="str">
            <v/>
          </cell>
          <cell r="H2628" t="str">
            <v/>
          </cell>
          <cell r="I2628">
            <v>129.5</v>
          </cell>
          <cell r="J2628">
            <v>65.900000000000006</v>
          </cell>
          <cell r="K2628">
            <v>1.71</v>
          </cell>
          <cell r="L2628">
            <v>1.71</v>
          </cell>
          <cell r="M2628">
            <v>0.42749999999999999</v>
          </cell>
          <cell r="N2628">
            <v>25</v>
          </cell>
          <cell r="O2628">
            <v>25</v>
          </cell>
          <cell r="P2628">
            <v>0</v>
          </cell>
          <cell r="Q2628">
            <v>0</v>
          </cell>
          <cell r="R2628">
            <v>0</v>
          </cell>
          <cell r="S2628">
            <v>0</v>
          </cell>
          <cell r="T2628">
            <v>0</v>
          </cell>
          <cell r="U2628">
            <v>0</v>
          </cell>
          <cell r="V2628">
            <v>0</v>
          </cell>
          <cell r="W2628">
            <v>0</v>
          </cell>
          <cell r="X2628">
            <v>0</v>
          </cell>
          <cell r="Y2628">
            <v>0</v>
          </cell>
          <cell r="Z2628">
            <v>1.43</v>
          </cell>
          <cell r="AA2628">
            <v>1.43</v>
          </cell>
          <cell r="AB2628">
            <v>0</v>
          </cell>
          <cell r="AC2628">
            <v>0</v>
          </cell>
          <cell r="AD2628">
            <v>0.28499999999999998</v>
          </cell>
          <cell r="AE2628">
            <v>0</v>
          </cell>
          <cell r="AF2628">
            <v>0.28499999999999998</v>
          </cell>
          <cell r="AG2628">
            <v>0</v>
          </cell>
          <cell r="AH2628">
            <v>0</v>
          </cell>
          <cell r="AI2628">
            <v>19.930069929999998</v>
          </cell>
        </row>
        <row r="2629">
          <cell r="C2629" t="str">
            <v>1.571.6</v>
          </cell>
          <cell r="D2629" t="str">
            <v>Иные прочие</v>
          </cell>
          <cell r="E2629" t="str">
            <v>051-2000104</v>
          </cell>
          <cell r="F2629" t="str">
            <v/>
          </cell>
          <cell r="G2629" t="str">
            <v/>
          </cell>
          <cell r="H2629" t="str">
            <v/>
          </cell>
          <cell r="I2629">
            <v>137.22</v>
          </cell>
          <cell r="J2629">
            <v>114.86</v>
          </cell>
          <cell r="K2629">
            <v>0.15</v>
          </cell>
          <cell r="L2629">
            <v>0.15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0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  <cell r="AF2629">
            <v>0</v>
          </cell>
          <cell r="AG2629">
            <v>0</v>
          </cell>
          <cell r="AH2629">
            <v>0</v>
          </cell>
          <cell r="AI2629">
            <v>0</v>
          </cell>
        </row>
        <row r="2630">
          <cell r="C2630" t="str">
            <v>1.572</v>
          </cell>
          <cell r="D2630" t="str">
            <v>Инженерная противооползневая защита северного склона хребта Псехако</v>
          </cell>
          <cell r="E2630" t="str">
            <v>051-2000118</v>
          </cell>
          <cell r="F2630" t="str">
            <v/>
          </cell>
          <cell r="G2630" t="str">
            <v/>
          </cell>
          <cell r="H2630" t="str">
            <v>Прочие</v>
          </cell>
          <cell r="I2630">
            <v>7458.71</v>
          </cell>
          <cell r="J2630">
            <v>5495.67</v>
          </cell>
          <cell r="K2630">
            <v>3.99</v>
          </cell>
          <cell r="L2630">
            <v>3.99</v>
          </cell>
          <cell r="M2630">
            <v>2.5000199999999999E-3</v>
          </cell>
          <cell r="N2630">
            <v>6.2657142999999998E-2</v>
          </cell>
          <cell r="O2630">
            <v>6.2657142999999998E-2</v>
          </cell>
          <cell r="P2630">
            <v>0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55.15</v>
          </cell>
          <cell r="AA2630">
            <v>55.15</v>
          </cell>
          <cell r="AB2630">
            <v>2.29</v>
          </cell>
          <cell r="AC2630">
            <v>0</v>
          </cell>
          <cell r="AD2630">
            <v>15.866666759999999</v>
          </cell>
          <cell r="AE2630">
            <v>0</v>
          </cell>
          <cell r="AF2630">
            <v>1.66668E-3</v>
          </cell>
          <cell r="AG2630">
            <v>15.86500008</v>
          </cell>
          <cell r="AH2630">
            <v>0</v>
          </cell>
          <cell r="AI2630">
            <v>28.770021323999998</v>
          </cell>
        </row>
        <row r="2631">
          <cell r="C2631" t="str">
            <v>1.572.1</v>
          </cell>
          <cell r="D2631" t="str">
            <v>Подрядные работы</v>
          </cell>
          <cell r="E2631" t="str">
            <v>051-2000118</v>
          </cell>
          <cell r="F2631" t="str">
            <v/>
          </cell>
          <cell r="G2631" t="str">
            <v/>
          </cell>
          <cell r="H2631" t="str">
            <v/>
          </cell>
          <cell r="I2631">
            <v>6877.63</v>
          </cell>
          <cell r="J2631">
            <v>5136.13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0</v>
          </cell>
          <cell r="Z2631">
            <v>0</v>
          </cell>
          <cell r="AA2631">
            <v>0</v>
          </cell>
          <cell r="AB2631">
            <v>0</v>
          </cell>
          <cell r="AC2631">
            <v>0</v>
          </cell>
          <cell r="AD2631">
            <v>0</v>
          </cell>
          <cell r="AE2631">
            <v>0</v>
          </cell>
          <cell r="AF2631">
            <v>0</v>
          </cell>
          <cell r="AG2631">
            <v>0</v>
          </cell>
          <cell r="AH2631">
            <v>0</v>
          </cell>
          <cell r="AI2631">
            <v>0</v>
          </cell>
        </row>
        <row r="2632">
          <cell r="C2632">
            <v>0</v>
          </cell>
          <cell r="D2632" t="str">
            <v>ГК "Гранит</v>
          </cell>
          <cell r="E2632" t="str">
            <v>051-2000118</v>
          </cell>
          <cell r="F2632" t="str">
            <v/>
          </cell>
          <cell r="G2632" t="str">
            <v/>
          </cell>
          <cell r="H2632" t="str">
            <v/>
          </cell>
          <cell r="I2632">
            <v>6877.63</v>
          </cell>
          <cell r="J2632">
            <v>5136.13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  <cell r="AF2632">
            <v>0</v>
          </cell>
          <cell r="AG2632">
            <v>0</v>
          </cell>
          <cell r="AH2632">
            <v>0</v>
          </cell>
          <cell r="AI2632">
            <v>0</v>
          </cell>
        </row>
        <row r="2633">
          <cell r="C2633" t="str">
            <v>1.572.2</v>
          </cell>
          <cell r="D2633" t="str">
            <v>Прочие, всего</v>
          </cell>
          <cell r="E2633" t="str">
            <v>051-2000118</v>
          </cell>
          <cell r="F2633" t="str">
            <v/>
          </cell>
          <cell r="G2633" t="str">
            <v/>
          </cell>
          <cell r="H2633" t="str">
            <v/>
          </cell>
          <cell r="I2633">
            <v>581.08000000000004</v>
          </cell>
          <cell r="J2633">
            <v>359.54</v>
          </cell>
          <cell r="K2633">
            <v>3.99</v>
          </cell>
          <cell r="L2633">
            <v>3.99</v>
          </cell>
          <cell r="M2633">
            <v>2.5000199999999999E-3</v>
          </cell>
          <cell r="N2633">
            <v>6.2657142999999998E-2</v>
          </cell>
          <cell r="O2633">
            <v>6.2657142999999998E-2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55.15</v>
          </cell>
          <cell r="AA2633">
            <v>55.15</v>
          </cell>
          <cell r="AB2633">
            <v>2.29</v>
          </cell>
          <cell r="AC2633">
            <v>0</v>
          </cell>
          <cell r="AD2633">
            <v>15.866666759999999</v>
          </cell>
          <cell r="AE2633">
            <v>0</v>
          </cell>
          <cell r="AF2633">
            <v>1.66668E-3</v>
          </cell>
          <cell r="AG2633">
            <v>15.86500008</v>
          </cell>
          <cell r="AH2633">
            <v>0</v>
          </cell>
          <cell r="AI2633">
            <v>28.770021323999998</v>
          </cell>
        </row>
        <row r="2634">
          <cell r="C2634" t="str">
            <v>1.572.3</v>
          </cell>
          <cell r="D2634" t="str">
            <v>Землеотвод, всего</v>
          </cell>
          <cell r="E2634" t="str">
            <v>051-2000118</v>
          </cell>
          <cell r="F2634" t="str">
            <v/>
          </cell>
          <cell r="G2634" t="str">
            <v/>
          </cell>
          <cell r="H2634" t="str">
            <v/>
          </cell>
          <cell r="I2634">
            <v>31.06</v>
          </cell>
          <cell r="J2634">
            <v>7.98</v>
          </cell>
          <cell r="K2634">
            <v>3.98</v>
          </cell>
          <cell r="L2634">
            <v>3.98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2.29</v>
          </cell>
          <cell r="AA2634">
            <v>2.29</v>
          </cell>
          <cell r="AB2634">
            <v>2.29</v>
          </cell>
          <cell r="AC2634">
            <v>0</v>
          </cell>
          <cell r="AD2634">
            <v>0</v>
          </cell>
          <cell r="AE2634">
            <v>0</v>
          </cell>
          <cell r="AF2634">
            <v>0</v>
          </cell>
          <cell r="AG2634">
            <v>0</v>
          </cell>
          <cell r="AH2634">
            <v>0</v>
          </cell>
          <cell r="AI2634">
            <v>0</v>
          </cell>
        </row>
        <row r="2635">
          <cell r="C2635" t="str">
            <v>1.572.4</v>
          </cell>
          <cell r="D2635" t="str">
            <v>Проектные работы</v>
          </cell>
          <cell r="E2635" t="str">
            <v>051-2000118</v>
          </cell>
          <cell r="F2635" t="str">
            <v/>
          </cell>
          <cell r="G2635" t="str">
            <v/>
          </cell>
          <cell r="H2635" t="str">
            <v/>
          </cell>
          <cell r="I2635">
            <v>144.93</v>
          </cell>
          <cell r="J2635">
            <v>92.32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0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0</v>
          </cell>
          <cell r="AD2635">
            <v>0</v>
          </cell>
          <cell r="AE2635">
            <v>0</v>
          </cell>
          <cell r="AF2635">
            <v>0</v>
          </cell>
          <cell r="AG2635">
            <v>0</v>
          </cell>
          <cell r="AH2635">
            <v>0</v>
          </cell>
          <cell r="AI2635">
            <v>0</v>
          </cell>
        </row>
        <row r="2636">
          <cell r="C2636" t="str">
            <v>1.572.5</v>
          </cell>
          <cell r="D2636" t="str">
            <v>Услуги Заказчика</v>
          </cell>
          <cell r="E2636" t="str">
            <v>051-2000118</v>
          </cell>
          <cell r="F2636" t="str">
            <v/>
          </cell>
          <cell r="G2636" t="str">
            <v/>
          </cell>
          <cell r="H2636" t="str">
            <v/>
          </cell>
          <cell r="I2636">
            <v>343.81</v>
          </cell>
          <cell r="J2636">
            <v>232.74</v>
          </cell>
          <cell r="K2636">
            <v>0.01</v>
          </cell>
          <cell r="L2636">
            <v>0.01</v>
          </cell>
          <cell r="M2636">
            <v>2.5000199999999999E-3</v>
          </cell>
          <cell r="N2636">
            <v>25.0002</v>
          </cell>
          <cell r="O2636">
            <v>25.0002</v>
          </cell>
          <cell r="P2636">
            <v>0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0</v>
          </cell>
          <cell r="W2636">
            <v>0</v>
          </cell>
          <cell r="X2636">
            <v>0</v>
          </cell>
          <cell r="Y2636">
            <v>0</v>
          </cell>
          <cell r="Z2636">
            <v>31.73</v>
          </cell>
          <cell r="AA2636">
            <v>31.73</v>
          </cell>
          <cell r="AB2636">
            <v>0</v>
          </cell>
          <cell r="AC2636">
            <v>0</v>
          </cell>
          <cell r="AD2636">
            <v>15.866666759999999</v>
          </cell>
          <cell r="AE2636">
            <v>0</v>
          </cell>
          <cell r="AF2636">
            <v>1.66668E-3</v>
          </cell>
          <cell r="AG2636">
            <v>15.86500008</v>
          </cell>
          <cell r="AH2636">
            <v>0</v>
          </cell>
          <cell r="AI2636">
            <v>50.005252947000002</v>
          </cell>
        </row>
        <row r="2637">
          <cell r="C2637" t="str">
            <v>1.572.6</v>
          </cell>
          <cell r="D2637" t="str">
            <v>Иные прочие</v>
          </cell>
          <cell r="E2637" t="str">
            <v>051-2000118</v>
          </cell>
          <cell r="F2637" t="str">
            <v/>
          </cell>
          <cell r="G2637" t="str">
            <v/>
          </cell>
          <cell r="H2637" t="str">
            <v/>
          </cell>
          <cell r="I2637">
            <v>61.28</v>
          </cell>
          <cell r="J2637">
            <v>26.5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0</v>
          </cell>
          <cell r="Z2637">
            <v>21.13</v>
          </cell>
          <cell r="AA2637">
            <v>21.13</v>
          </cell>
          <cell r="AB2637">
            <v>0</v>
          </cell>
          <cell r="AC2637">
            <v>0</v>
          </cell>
          <cell r="AD2637">
            <v>0</v>
          </cell>
          <cell r="AE2637">
            <v>0</v>
          </cell>
          <cell r="AF2637">
            <v>0</v>
          </cell>
          <cell r="AG2637">
            <v>0</v>
          </cell>
          <cell r="AH2637">
            <v>0</v>
          </cell>
          <cell r="AI2637">
            <v>0</v>
          </cell>
        </row>
        <row r="2638">
          <cell r="C2638" t="str">
            <v>1.573</v>
          </cell>
          <cell r="D2638" t="str">
            <v>Реконструкция автоматизированной системы управления технологическими процессами (АСУ ТП) Астраханского ГПЗ (II очередь) ООО "Газпром добыча Астрахань"</v>
          </cell>
          <cell r="E2638" t="str">
            <v>051-2000260</v>
          </cell>
          <cell r="F2638" t="str">
            <v/>
          </cell>
          <cell r="G2638" t="str">
            <v>Стройки, обеспечивающие добычу и вывод газа из Надым-Пур-Таз</v>
          </cell>
          <cell r="H2638" t="str">
            <v>Прочие</v>
          </cell>
          <cell r="I2638">
            <v>2665.56</v>
          </cell>
          <cell r="J2638">
            <v>2382.19</v>
          </cell>
          <cell r="K2638">
            <v>453.35</v>
          </cell>
          <cell r="L2638">
            <v>453.35</v>
          </cell>
          <cell r="M2638">
            <v>4.0424993999999996</v>
          </cell>
          <cell r="N2638">
            <v>0.89169502599999995</v>
          </cell>
          <cell r="O2638">
            <v>0.89169502599999995</v>
          </cell>
          <cell r="P2638">
            <v>0</v>
          </cell>
          <cell r="Q2638">
            <v>0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168.17</v>
          </cell>
          <cell r="AA2638">
            <v>168.17</v>
          </cell>
          <cell r="AB2638">
            <v>0</v>
          </cell>
          <cell r="AC2638">
            <v>0</v>
          </cell>
          <cell r="AD2638">
            <v>2.6949996000000001</v>
          </cell>
          <cell r="AE2638">
            <v>0</v>
          </cell>
          <cell r="AF2638">
            <v>2.6949996000000001</v>
          </cell>
          <cell r="AG2638">
            <v>0</v>
          </cell>
          <cell r="AH2638">
            <v>0</v>
          </cell>
          <cell r="AI2638">
            <v>1.602544806</v>
          </cell>
        </row>
        <row r="2639">
          <cell r="C2639" t="str">
            <v>1.573.1</v>
          </cell>
          <cell r="D2639" t="str">
            <v>Подрядные работы</v>
          </cell>
          <cell r="E2639" t="str">
            <v>051-2000260</v>
          </cell>
          <cell r="F2639" t="str">
            <v/>
          </cell>
          <cell r="G2639" t="str">
            <v/>
          </cell>
          <cell r="H2639" t="str">
            <v/>
          </cell>
          <cell r="I2639">
            <v>493.09</v>
          </cell>
          <cell r="J2639">
            <v>393.09</v>
          </cell>
          <cell r="K2639">
            <v>56.33</v>
          </cell>
          <cell r="L2639">
            <v>56.33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0</v>
          </cell>
          <cell r="V2639">
            <v>0</v>
          </cell>
          <cell r="W2639">
            <v>0</v>
          </cell>
          <cell r="X2639">
            <v>0</v>
          </cell>
          <cell r="Y2639">
            <v>0</v>
          </cell>
          <cell r="Z2639">
            <v>40</v>
          </cell>
          <cell r="AA2639">
            <v>40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  <cell r="AF2639">
            <v>0</v>
          </cell>
          <cell r="AG2639">
            <v>0</v>
          </cell>
          <cell r="AH2639">
            <v>0</v>
          </cell>
          <cell r="AI2639">
            <v>0</v>
          </cell>
        </row>
        <row r="2640">
          <cell r="C2640">
            <v>0</v>
          </cell>
          <cell r="D2640" t="str">
            <v>Конкурс</v>
          </cell>
          <cell r="E2640" t="str">
            <v>051-2000260</v>
          </cell>
          <cell r="F2640" t="str">
            <v/>
          </cell>
          <cell r="G2640" t="str">
            <v/>
          </cell>
          <cell r="H2640" t="str">
            <v/>
          </cell>
          <cell r="I2640">
            <v>493.09</v>
          </cell>
          <cell r="J2640">
            <v>393.09</v>
          </cell>
          <cell r="K2640">
            <v>56.33</v>
          </cell>
          <cell r="L2640">
            <v>56.33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0</v>
          </cell>
          <cell r="W2640">
            <v>0</v>
          </cell>
          <cell r="X2640">
            <v>0</v>
          </cell>
          <cell r="Y2640">
            <v>0</v>
          </cell>
          <cell r="Z2640">
            <v>40</v>
          </cell>
          <cell r="AA2640">
            <v>40</v>
          </cell>
          <cell r="AB2640">
            <v>0</v>
          </cell>
          <cell r="AC2640">
            <v>0</v>
          </cell>
          <cell r="AD2640">
            <v>0</v>
          </cell>
          <cell r="AE2640">
            <v>0</v>
          </cell>
          <cell r="AF2640">
            <v>0</v>
          </cell>
          <cell r="AG2640">
            <v>0</v>
          </cell>
          <cell r="AH2640">
            <v>0</v>
          </cell>
          <cell r="AI2640">
            <v>0</v>
          </cell>
        </row>
        <row r="2641">
          <cell r="C2641" t="str">
            <v>1.573.2</v>
          </cell>
          <cell r="D2641" t="str">
            <v>Оборудование</v>
          </cell>
          <cell r="E2641" t="str">
            <v>051-2000260</v>
          </cell>
          <cell r="F2641" t="str">
            <v/>
          </cell>
          <cell r="G2641" t="str">
            <v/>
          </cell>
          <cell r="H2641" t="str">
            <v/>
          </cell>
          <cell r="I2641">
            <v>1814.54</v>
          </cell>
          <cell r="J2641">
            <v>1760.44</v>
          </cell>
          <cell r="K2641">
            <v>363.27</v>
          </cell>
          <cell r="L2641">
            <v>363.27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100</v>
          </cell>
          <cell r="AA2641">
            <v>100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  <cell r="AF2641">
            <v>0</v>
          </cell>
          <cell r="AG2641">
            <v>0</v>
          </cell>
          <cell r="AH2641">
            <v>0</v>
          </cell>
          <cell r="AI2641">
            <v>0</v>
          </cell>
        </row>
        <row r="2642">
          <cell r="C2642" t="str">
            <v>1.573.3</v>
          </cell>
          <cell r="D2642" t="str">
            <v>Прочие, всего</v>
          </cell>
          <cell r="E2642" t="str">
            <v>051-2000260</v>
          </cell>
          <cell r="F2642" t="str">
            <v/>
          </cell>
          <cell r="G2642" t="str">
            <v/>
          </cell>
          <cell r="H2642" t="str">
            <v/>
          </cell>
          <cell r="I2642">
            <v>357.93</v>
          </cell>
          <cell r="J2642">
            <v>228.66</v>
          </cell>
          <cell r="K2642">
            <v>33.75</v>
          </cell>
          <cell r="L2642">
            <v>33.75</v>
          </cell>
          <cell r="M2642">
            <v>4.0424993999999996</v>
          </cell>
          <cell r="N2642">
            <v>11.977776</v>
          </cell>
          <cell r="O2642">
            <v>11.977776</v>
          </cell>
          <cell r="P2642">
            <v>0</v>
          </cell>
          <cell r="Q2642">
            <v>0</v>
          </cell>
          <cell r="R2642">
            <v>0</v>
          </cell>
          <cell r="S2642">
            <v>0</v>
          </cell>
          <cell r="T2642">
            <v>0</v>
          </cell>
          <cell r="U2642">
            <v>0</v>
          </cell>
          <cell r="V2642">
            <v>0</v>
          </cell>
          <cell r="W2642">
            <v>0</v>
          </cell>
          <cell r="X2642">
            <v>0</v>
          </cell>
          <cell r="Y2642">
            <v>0</v>
          </cell>
          <cell r="Z2642">
            <v>28.17</v>
          </cell>
          <cell r="AA2642">
            <v>28.17</v>
          </cell>
          <cell r="AB2642">
            <v>0</v>
          </cell>
          <cell r="AC2642">
            <v>0</v>
          </cell>
          <cell r="AD2642">
            <v>2.6949996000000001</v>
          </cell>
          <cell r="AE2642">
            <v>0</v>
          </cell>
          <cell r="AF2642">
            <v>2.6949996000000001</v>
          </cell>
          <cell r="AG2642">
            <v>0</v>
          </cell>
          <cell r="AH2642">
            <v>0</v>
          </cell>
          <cell r="AI2642">
            <v>9.5669137380000002</v>
          </cell>
        </row>
        <row r="2643">
          <cell r="C2643" t="str">
            <v>1.573.4</v>
          </cell>
          <cell r="D2643" t="str">
            <v>Проектные работы</v>
          </cell>
          <cell r="E2643" t="str">
            <v>051-2000260</v>
          </cell>
          <cell r="F2643" t="str">
            <v/>
          </cell>
          <cell r="G2643" t="str">
            <v/>
          </cell>
          <cell r="H2643" t="str">
            <v/>
          </cell>
          <cell r="I2643">
            <v>117.56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  <cell r="AF2643">
            <v>0</v>
          </cell>
          <cell r="AG2643">
            <v>0</v>
          </cell>
          <cell r="AH2643">
            <v>0</v>
          </cell>
          <cell r="AI2643">
            <v>0</v>
          </cell>
        </row>
        <row r="2644">
          <cell r="C2644" t="str">
            <v>1.573.5</v>
          </cell>
          <cell r="D2644" t="str">
            <v>Услуги Заказчика</v>
          </cell>
          <cell r="E2644" t="str">
            <v>051-2000260</v>
          </cell>
          <cell r="F2644" t="str">
            <v/>
          </cell>
          <cell r="G2644" t="str">
            <v/>
          </cell>
          <cell r="H2644" t="str">
            <v/>
          </cell>
          <cell r="I2644">
            <v>102.59</v>
          </cell>
          <cell r="J2644">
            <v>102.59</v>
          </cell>
          <cell r="K2644">
            <v>16.170000000000002</v>
          </cell>
          <cell r="L2644">
            <v>16.170000000000002</v>
          </cell>
          <cell r="M2644">
            <v>4.0424993999999996</v>
          </cell>
          <cell r="N2644">
            <v>24.999996288999998</v>
          </cell>
          <cell r="O2644">
            <v>24.999996288999998</v>
          </cell>
          <cell r="P2644">
            <v>0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13.49</v>
          </cell>
          <cell r="AA2644">
            <v>13.49</v>
          </cell>
          <cell r="AB2644">
            <v>0</v>
          </cell>
          <cell r="AC2644">
            <v>0</v>
          </cell>
          <cell r="AD2644">
            <v>2.6949996000000001</v>
          </cell>
          <cell r="AE2644">
            <v>0</v>
          </cell>
          <cell r="AF2644">
            <v>2.6949996000000001</v>
          </cell>
          <cell r="AG2644">
            <v>0</v>
          </cell>
          <cell r="AH2644">
            <v>0</v>
          </cell>
          <cell r="AI2644">
            <v>19.977758340000001</v>
          </cell>
        </row>
        <row r="2645">
          <cell r="C2645" t="str">
            <v>1.573.6</v>
          </cell>
          <cell r="D2645" t="str">
            <v>Иные прочие</v>
          </cell>
          <cell r="E2645" t="str">
            <v>051-2000260</v>
          </cell>
          <cell r="F2645" t="str">
            <v/>
          </cell>
          <cell r="G2645" t="str">
            <v/>
          </cell>
          <cell r="H2645" t="str">
            <v/>
          </cell>
          <cell r="I2645">
            <v>137.78</v>
          </cell>
          <cell r="J2645">
            <v>126.07</v>
          </cell>
          <cell r="K2645">
            <v>17.579999999999998</v>
          </cell>
          <cell r="L2645">
            <v>17.579999999999998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14.68</v>
          </cell>
          <cell r="AA2645">
            <v>14.68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  <cell r="AF2645">
            <v>0</v>
          </cell>
          <cell r="AG2645">
            <v>0</v>
          </cell>
          <cell r="AH2645">
            <v>0</v>
          </cell>
          <cell r="AI2645">
            <v>0</v>
          </cell>
        </row>
        <row r="2646">
          <cell r="C2646" t="str">
            <v>1.574</v>
          </cell>
          <cell r="D2646" t="str">
            <v>Региональная сеть передачи данных ООО "Газпром трансгаз Санкт-Петербург"</v>
          </cell>
          <cell r="E2646" t="str">
            <v>051-2000290</v>
          </cell>
          <cell r="F2646" t="str">
            <v/>
          </cell>
          <cell r="G2646" t="str">
            <v>Стройки, обеспечивающие добычу и вывод газа из Надым-Пур-Таз</v>
          </cell>
          <cell r="H2646" t="str">
            <v>Прочие</v>
          </cell>
          <cell r="I2646">
            <v>341.78</v>
          </cell>
          <cell r="J2646">
            <v>19.87</v>
          </cell>
          <cell r="K2646">
            <v>19.87</v>
          </cell>
          <cell r="L2646">
            <v>19.87</v>
          </cell>
          <cell r="M2646">
            <v>56.237587869999999</v>
          </cell>
          <cell r="N2646">
            <v>283.02761887299999</v>
          </cell>
          <cell r="O2646">
            <v>283.02761887299999</v>
          </cell>
          <cell r="P2646">
            <v>0</v>
          </cell>
          <cell r="Q2646">
            <v>0</v>
          </cell>
          <cell r="R2646">
            <v>0</v>
          </cell>
          <cell r="S2646">
            <v>94.866666690000002</v>
          </cell>
          <cell r="T2646">
            <v>18.743333310000001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2.3507600100000001</v>
          </cell>
          <cell r="Z2646">
            <v>119.1</v>
          </cell>
          <cell r="AA2646">
            <v>119.1</v>
          </cell>
          <cell r="AB2646">
            <v>0</v>
          </cell>
          <cell r="AC2646">
            <v>0</v>
          </cell>
          <cell r="AD2646">
            <v>2.1437603099999998</v>
          </cell>
          <cell r="AE2646">
            <v>2.0254269900000001</v>
          </cell>
          <cell r="AF2646">
            <v>0.11833332000000001</v>
          </cell>
          <cell r="AG2646">
            <v>0</v>
          </cell>
          <cell r="AH2646">
            <v>0</v>
          </cell>
          <cell r="AI2646">
            <v>1.7999666750000001</v>
          </cell>
        </row>
        <row r="2647">
          <cell r="C2647" t="str">
            <v>1.574.1</v>
          </cell>
          <cell r="D2647" t="str">
            <v>Подрядные работы</v>
          </cell>
          <cell r="E2647" t="str">
            <v>051-2000290</v>
          </cell>
          <cell r="F2647" t="str">
            <v/>
          </cell>
          <cell r="G2647" t="str">
            <v/>
          </cell>
          <cell r="H2647" t="str">
            <v/>
          </cell>
          <cell r="I2647">
            <v>54.41</v>
          </cell>
          <cell r="J2647">
            <v>0.33</v>
          </cell>
          <cell r="K2647">
            <v>0.33</v>
          </cell>
          <cell r="L2647">
            <v>0.33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13.608333330000001</v>
          </cell>
          <cell r="T2647">
            <v>2.7216666699999998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16.329999999999998</v>
          </cell>
          <cell r="AA2647">
            <v>16.329999999999998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  <cell r="AF2647">
            <v>0</v>
          </cell>
          <cell r="AG2647">
            <v>0</v>
          </cell>
          <cell r="AH2647">
            <v>0</v>
          </cell>
          <cell r="AI2647">
            <v>0</v>
          </cell>
        </row>
        <row r="2648">
          <cell r="C2648">
            <v>0</v>
          </cell>
          <cell r="D2648" t="str">
            <v>Газпром автоматизация</v>
          </cell>
          <cell r="E2648" t="str">
            <v>051-2000290</v>
          </cell>
          <cell r="F2648" t="str">
            <v/>
          </cell>
          <cell r="G2648" t="str">
            <v/>
          </cell>
          <cell r="H2648" t="str">
            <v/>
          </cell>
          <cell r="I2648">
            <v>0</v>
          </cell>
          <cell r="J2648">
            <v>0</v>
          </cell>
          <cell r="K2648">
            <v>0.33</v>
          </cell>
          <cell r="L2648">
            <v>0.33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13.608333330000001</v>
          </cell>
          <cell r="T2648">
            <v>2.7216666699999998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  <cell r="AF2648">
            <v>0</v>
          </cell>
          <cell r="AG2648">
            <v>0</v>
          </cell>
          <cell r="AH2648">
            <v>0</v>
          </cell>
          <cell r="AI2648">
            <v>0</v>
          </cell>
        </row>
        <row r="2649">
          <cell r="C2649">
            <v>0</v>
          </cell>
          <cell r="D2649" t="str">
            <v>Лаборатория ППШ</v>
          </cell>
          <cell r="E2649" t="str">
            <v>051-2000290</v>
          </cell>
          <cell r="F2649" t="str">
            <v/>
          </cell>
          <cell r="G2649" t="str">
            <v/>
          </cell>
          <cell r="H2649" t="str">
            <v/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16.329999999999998</v>
          </cell>
          <cell r="AA2649">
            <v>16.329999999999998</v>
          </cell>
          <cell r="AB2649">
            <v>0</v>
          </cell>
          <cell r="AC2649">
            <v>0</v>
          </cell>
          <cell r="AD2649">
            <v>0</v>
          </cell>
          <cell r="AE2649">
            <v>0</v>
          </cell>
          <cell r="AF2649">
            <v>0</v>
          </cell>
          <cell r="AG2649">
            <v>0</v>
          </cell>
          <cell r="AH2649">
            <v>0</v>
          </cell>
          <cell r="AI2649">
            <v>0</v>
          </cell>
        </row>
        <row r="2650">
          <cell r="C2650">
            <v>0</v>
          </cell>
          <cell r="D2650" t="str">
            <v>Прочие подрядчики</v>
          </cell>
          <cell r="E2650" t="str">
            <v>051-2000290</v>
          </cell>
          <cell r="F2650" t="str">
            <v/>
          </cell>
          <cell r="G2650" t="str">
            <v/>
          </cell>
          <cell r="H2650" t="str">
            <v/>
          </cell>
          <cell r="I2650">
            <v>54.41</v>
          </cell>
          <cell r="J2650">
            <v>0.33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0</v>
          </cell>
          <cell r="AD2650">
            <v>0</v>
          </cell>
          <cell r="AE2650">
            <v>0</v>
          </cell>
          <cell r="AF2650">
            <v>0</v>
          </cell>
          <cell r="AG2650">
            <v>0</v>
          </cell>
          <cell r="AH2650">
            <v>0</v>
          </cell>
          <cell r="AI2650">
            <v>0</v>
          </cell>
        </row>
        <row r="2651">
          <cell r="C2651" t="str">
            <v>1.574.2</v>
          </cell>
          <cell r="D2651" t="str">
            <v>Оборудование</v>
          </cell>
          <cell r="E2651" t="str">
            <v>051-2000290</v>
          </cell>
          <cell r="F2651" t="str">
            <v/>
          </cell>
          <cell r="G2651" t="str">
            <v/>
          </cell>
          <cell r="H2651" t="str">
            <v/>
          </cell>
          <cell r="I2651">
            <v>218.08</v>
          </cell>
          <cell r="J2651">
            <v>16.72</v>
          </cell>
          <cell r="K2651">
            <v>16.72</v>
          </cell>
          <cell r="L2651">
            <v>16.72</v>
          </cell>
          <cell r="M2651">
            <v>55.936663760000002</v>
          </cell>
          <cell r="N2651">
            <v>334.549424402</v>
          </cell>
          <cell r="O2651">
            <v>334.549424402</v>
          </cell>
          <cell r="P2651">
            <v>0</v>
          </cell>
          <cell r="Q2651">
            <v>0</v>
          </cell>
          <cell r="R2651">
            <v>0</v>
          </cell>
          <cell r="S2651">
            <v>64.608333340000001</v>
          </cell>
          <cell r="T2651">
            <v>12.92166666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1.6086440200000001</v>
          </cell>
          <cell r="Z2651">
            <v>99.11</v>
          </cell>
          <cell r="AA2651">
            <v>99.11</v>
          </cell>
          <cell r="AB2651">
            <v>0</v>
          </cell>
          <cell r="AC2651">
            <v>0</v>
          </cell>
          <cell r="AD2651">
            <v>1.2833110000000001</v>
          </cell>
          <cell r="AE2651">
            <v>1.2833110000000001</v>
          </cell>
          <cell r="AF2651">
            <v>0</v>
          </cell>
          <cell r="AG2651">
            <v>0</v>
          </cell>
          <cell r="AH2651">
            <v>0</v>
          </cell>
          <cell r="AI2651">
            <v>1.2948350319999999</v>
          </cell>
        </row>
        <row r="2652">
          <cell r="C2652" t="str">
            <v>1.574.3</v>
          </cell>
          <cell r="D2652" t="str">
            <v>Прочие, всего</v>
          </cell>
          <cell r="E2652" t="str">
            <v>051-2000290</v>
          </cell>
          <cell r="F2652" t="str">
            <v/>
          </cell>
          <cell r="G2652" t="str">
            <v/>
          </cell>
          <cell r="H2652" t="str">
            <v/>
          </cell>
          <cell r="I2652">
            <v>69.290000000000006</v>
          </cell>
          <cell r="J2652">
            <v>2.82</v>
          </cell>
          <cell r="K2652">
            <v>2.82</v>
          </cell>
          <cell r="L2652">
            <v>2.82</v>
          </cell>
          <cell r="M2652">
            <v>0.30092411000000002</v>
          </cell>
          <cell r="N2652">
            <v>10.671067730000001</v>
          </cell>
          <cell r="O2652">
            <v>10.671067730000001</v>
          </cell>
          <cell r="P2652">
            <v>0</v>
          </cell>
          <cell r="Q2652">
            <v>0</v>
          </cell>
          <cell r="R2652">
            <v>0</v>
          </cell>
          <cell r="S2652">
            <v>16.65000002</v>
          </cell>
          <cell r="T2652">
            <v>3.0999999800000002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0.74211598999999995</v>
          </cell>
          <cell r="Z2652">
            <v>3.66</v>
          </cell>
          <cell r="AA2652">
            <v>3.66</v>
          </cell>
          <cell r="AB2652">
            <v>0</v>
          </cell>
          <cell r="AC2652">
            <v>0</v>
          </cell>
          <cell r="AD2652">
            <v>0.86044931000000002</v>
          </cell>
          <cell r="AE2652">
            <v>0.74211598999999995</v>
          </cell>
          <cell r="AF2652">
            <v>0.11833332000000001</v>
          </cell>
          <cell r="AG2652">
            <v>0</v>
          </cell>
          <cell r="AH2652">
            <v>0</v>
          </cell>
          <cell r="AI2652">
            <v>23.509543989000001</v>
          </cell>
        </row>
        <row r="2653">
          <cell r="C2653" t="str">
            <v>1.574.4</v>
          </cell>
          <cell r="D2653" t="str">
            <v>Проектные работы</v>
          </cell>
          <cell r="E2653" t="str">
            <v>051-2000290</v>
          </cell>
          <cell r="F2653" t="str">
            <v/>
          </cell>
          <cell r="G2653" t="str">
            <v/>
          </cell>
          <cell r="H2653" t="str">
            <v/>
          </cell>
          <cell r="I2653">
            <v>0</v>
          </cell>
          <cell r="J2653">
            <v>0</v>
          </cell>
          <cell r="K2653">
            <v>0.16</v>
          </cell>
          <cell r="L2653">
            <v>0.16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0</v>
          </cell>
          <cell r="AD2653">
            <v>0</v>
          </cell>
          <cell r="AE2653">
            <v>0</v>
          </cell>
          <cell r="AF2653">
            <v>0</v>
          </cell>
          <cell r="AG2653">
            <v>0</v>
          </cell>
          <cell r="AH2653">
            <v>0</v>
          </cell>
          <cell r="AI2653">
            <v>0</v>
          </cell>
        </row>
        <row r="2654">
          <cell r="C2654" t="str">
            <v>1.574.5</v>
          </cell>
          <cell r="D2654" t="str">
            <v>Услуги Заказчика</v>
          </cell>
          <cell r="E2654" t="str">
            <v>051-2000290</v>
          </cell>
          <cell r="F2654" t="str">
            <v/>
          </cell>
          <cell r="G2654" t="str">
            <v/>
          </cell>
          <cell r="H2654" t="str">
            <v/>
          </cell>
          <cell r="I2654">
            <v>0</v>
          </cell>
          <cell r="J2654">
            <v>0</v>
          </cell>
          <cell r="K2654">
            <v>0.71</v>
          </cell>
          <cell r="L2654">
            <v>0.71</v>
          </cell>
          <cell r="M2654">
            <v>0.17749998</v>
          </cell>
          <cell r="N2654">
            <v>24.999997183000001</v>
          </cell>
          <cell r="O2654">
            <v>24.999997183000001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0.52416666000000001</v>
          </cell>
          <cell r="Z2654">
            <v>1.86</v>
          </cell>
          <cell r="AA2654">
            <v>1.86</v>
          </cell>
          <cell r="AB2654">
            <v>0</v>
          </cell>
          <cell r="AC2654">
            <v>0</v>
          </cell>
          <cell r="AD2654">
            <v>0.64249997999999997</v>
          </cell>
          <cell r="AE2654">
            <v>0.52416666000000001</v>
          </cell>
          <cell r="AF2654">
            <v>0.11833332000000001</v>
          </cell>
          <cell r="AG2654">
            <v>0</v>
          </cell>
          <cell r="AH2654">
            <v>0</v>
          </cell>
          <cell r="AI2654">
            <v>34.543009677000001</v>
          </cell>
        </row>
        <row r="2655">
          <cell r="C2655" t="str">
            <v>1.574.6</v>
          </cell>
          <cell r="D2655" t="str">
            <v>Иные прочие</v>
          </cell>
          <cell r="E2655" t="str">
            <v>051-2000290</v>
          </cell>
          <cell r="F2655" t="str">
            <v/>
          </cell>
          <cell r="G2655" t="str">
            <v/>
          </cell>
          <cell r="H2655" t="str">
            <v/>
          </cell>
          <cell r="I2655">
            <v>69.290000000000006</v>
          </cell>
          <cell r="J2655">
            <v>2.82</v>
          </cell>
          <cell r="K2655">
            <v>1.1000000000000001</v>
          </cell>
          <cell r="L2655">
            <v>1.1000000000000001</v>
          </cell>
          <cell r="M2655">
            <v>0.12342413000000001</v>
          </cell>
          <cell r="N2655">
            <v>11.220375454999999</v>
          </cell>
          <cell r="O2655">
            <v>11.220375454999999</v>
          </cell>
          <cell r="P2655">
            <v>0</v>
          </cell>
          <cell r="Q2655">
            <v>0</v>
          </cell>
          <cell r="R2655">
            <v>0</v>
          </cell>
          <cell r="S2655">
            <v>16.65000002</v>
          </cell>
          <cell r="T2655">
            <v>3.0999999800000002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0.21794933</v>
          </cell>
          <cell r="Z2655">
            <v>1.8</v>
          </cell>
          <cell r="AA2655">
            <v>1.8</v>
          </cell>
          <cell r="AB2655">
            <v>0</v>
          </cell>
          <cell r="AC2655">
            <v>0</v>
          </cell>
          <cell r="AD2655">
            <v>0.21794933</v>
          </cell>
          <cell r="AE2655">
            <v>0.21794933</v>
          </cell>
          <cell r="AF2655">
            <v>0</v>
          </cell>
          <cell r="AG2655">
            <v>0</v>
          </cell>
          <cell r="AH2655">
            <v>0</v>
          </cell>
          <cell r="AI2655">
            <v>12.108296111</v>
          </cell>
        </row>
        <row r="2656">
          <cell r="C2656" t="str">
            <v>1.574.7</v>
          </cell>
          <cell r="D2656" t="str">
            <v>Пуско наладочные работы "вхолостую"</v>
          </cell>
          <cell r="E2656" t="str">
            <v>051-2000290</v>
          </cell>
          <cell r="F2656" t="str">
            <v/>
          </cell>
          <cell r="G2656" t="str">
            <v/>
          </cell>
          <cell r="H2656" t="str">
            <v/>
          </cell>
          <cell r="I2656">
            <v>0</v>
          </cell>
          <cell r="J2656">
            <v>0</v>
          </cell>
          <cell r="K2656">
            <v>0.85</v>
          </cell>
          <cell r="L2656">
            <v>0.85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  <cell r="AF2656">
            <v>0</v>
          </cell>
          <cell r="AG2656">
            <v>0</v>
          </cell>
          <cell r="AH2656">
            <v>0</v>
          </cell>
          <cell r="AI2656">
            <v>0</v>
          </cell>
        </row>
        <row r="2657">
          <cell r="C2657" t="str">
            <v>1.575</v>
          </cell>
          <cell r="D2657" t="str">
            <v>Реконструкция средств ЭХЗ с внедрением системы телемеханики газопровода НГПЗ-Парабель-Кузбасс ООО "Томсктрансгаз"</v>
          </cell>
          <cell r="E2657" t="str">
            <v>051-2000337</v>
          </cell>
          <cell r="F2657" t="str">
            <v/>
          </cell>
          <cell r="G2657" t="str">
            <v>Стройки, обеспечивающие добычу и вывод газа из Надым-Пур-Таз</v>
          </cell>
          <cell r="H2657" t="str">
            <v>Прочие</v>
          </cell>
          <cell r="I2657">
            <v>1511.4209989999999</v>
          </cell>
          <cell r="J2657">
            <v>638.71671574000004</v>
          </cell>
          <cell r="K2657">
            <v>2.0999E-2</v>
          </cell>
          <cell r="L2657">
            <v>2.0999E-2</v>
          </cell>
          <cell r="M2657">
            <v>3.9639000000000002E-3</v>
          </cell>
          <cell r="N2657">
            <v>18.876613171999999</v>
          </cell>
          <cell r="O2657">
            <v>18.876613171999999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3.7138800000000001E-3</v>
          </cell>
          <cell r="Y2657">
            <v>3.79722E-3</v>
          </cell>
          <cell r="Z2657">
            <v>3.8819739999999998E-2</v>
          </cell>
          <cell r="AA2657">
            <v>3.8819739999999998E-2</v>
          </cell>
          <cell r="AB2657">
            <v>1.4855520000000001E-2</v>
          </cell>
          <cell r="AC2657">
            <v>3.7138800000000001E-3</v>
          </cell>
          <cell r="AD2657">
            <v>7.6777800000000004E-3</v>
          </cell>
          <cell r="AE2657">
            <v>8.3339999999999998E-5</v>
          </cell>
          <cell r="AF2657">
            <v>1.6668E-4</v>
          </cell>
          <cell r="AG2657">
            <v>7.4277600000000003E-3</v>
          </cell>
          <cell r="AH2657">
            <v>0</v>
          </cell>
          <cell r="AI2657">
            <v>19.778030456</v>
          </cell>
        </row>
        <row r="2658">
          <cell r="C2658" t="str">
            <v>1.575.1</v>
          </cell>
          <cell r="D2658" t="str">
            <v>Подрядные работы</v>
          </cell>
          <cell r="E2658" t="str">
            <v>051-2000337</v>
          </cell>
          <cell r="F2658" t="str">
            <v/>
          </cell>
          <cell r="G2658" t="str">
            <v/>
          </cell>
          <cell r="H2658" t="str">
            <v/>
          </cell>
          <cell r="I2658">
            <v>258.11</v>
          </cell>
          <cell r="J2658">
            <v>221.77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  <cell r="AF2658">
            <v>0</v>
          </cell>
          <cell r="AG2658">
            <v>0</v>
          </cell>
          <cell r="AH2658">
            <v>0</v>
          </cell>
          <cell r="AI2658">
            <v>0</v>
          </cell>
        </row>
        <row r="2659">
          <cell r="C2659">
            <v>0</v>
          </cell>
          <cell r="D2659" t="str">
            <v>Прочие подрядчики</v>
          </cell>
          <cell r="E2659" t="str">
            <v>051-2000337</v>
          </cell>
          <cell r="F2659" t="str">
            <v/>
          </cell>
          <cell r="G2659" t="str">
            <v/>
          </cell>
          <cell r="H2659" t="str">
            <v/>
          </cell>
          <cell r="I2659">
            <v>258.11</v>
          </cell>
          <cell r="J2659">
            <v>221.77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B2659">
            <v>0</v>
          </cell>
          <cell r="AC2659">
            <v>0</v>
          </cell>
          <cell r="AD2659">
            <v>0</v>
          </cell>
          <cell r="AE2659">
            <v>0</v>
          </cell>
          <cell r="AF2659">
            <v>0</v>
          </cell>
          <cell r="AG2659">
            <v>0</v>
          </cell>
          <cell r="AH2659">
            <v>0</v>
          </cell>
          <cell r="AI2659">
            <v>0</v>
          </cell>
        </row>
        <row r="2660">
          <cell r="C2660" t="str">
            <v>1.575.2</v>
          </cell>
          <cell r="D2660" t="str">
            <v>Оборудование</v>
          </cell>
          <cell r="E2660" t="str">
            <v>051-2000337</v>
          </cell>
          <cell r="F2660" t="str">
            <v/>
          </cell>
          <cell r="G2660" t="str">
            <v/>
          </cell>
          <cell r="H2660" t="str">
            <v/>
          </cell>
          <cell r="I2660">
            <v>1088.53</v>
          </cell>
          <cell r="J2660">
            <v>359.65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0</v>
          </cell>
          <cell r="AD2660">
            <v>0</v>
          </cell>
          <cell r="AE2660">
            <v>0</v>
          </cell>
          <cell r="AF2660">
            <v>0</v>
          </cell>
          <cell r="AG2660">
            <v>0</v>
          </cell>
          <cell r="AH2660">
            <v>0</v>
          </cell>
          <cell r="AI2660">
            <v>0</v>
          </cell>
        </row>
        <row r="2661">
          <cell r="C2661">
            <v>0</v>
          </cell>
          <cell r="D2661" t="str">
            <v>ООО "Газпром комплектация"</v>
          </cell>
          <cell r="E2661" t="str">
            <v>051-2000337</v>
          </cell>
          <cell r="F2661" t="str">
            <v/>
          </cell>
          <cell r="G2661" t="str">
            <v/>
          </cell>
          <cell r="H2661" t="str">
            <v/>
          </cell>
          <cell r="I2661">
            <v>1088.53</v>
          </cell>
          <cell r="J2661">
            <v>359.65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  <cell r="AF2661">
            <v>0</v>
          </cell>
          <cell r="AG2661">
            <v>0</v>
          </cell>
          <cell r="AH2661">
            <v>0</v>
          </cell>
          <cell r="AI2661">
            <v>0</v>
          </cell>
        </row>
        <row r="2662">
          <cell r="C2662" t="str">
            <v>1.575.3</v>
          </cell>
          <cell r="D2662" t="str">
            <v>Прочие, всего</v>
          </cell>
          <cell r="E2662" t="str">
            <v>051-2000337</v>
          </cell>
          <cell r="F2662" t="str">
            <v/>
          </cell>
          <cell r="G2662" t="str">
            <v/>
          </cell>
          <cell r="H2662" t="str">
            <v/>
          </cell>
          <cell r="I2662">
            <v>164.78099900000001</v>
          </cell>
          <cell r="J2662">
            <v>57.296715740000003</v>
          </cell>
          <cell r="K2662">
            <v>2.0999E-2</v>
          </cell>
          <cell r="L2662">
            <v>2.0999E-2</v>
          </cell>
          <cell r="M2662">
            <v>3.9639000000000002E-3</v>
          </cell>
          <cell r="N2662">
            <v>18.876613171999999</v>
          </cell>
          <cell r="O2662">
            <v>18.876613171999999</v>
          </cell>
          <cell r="P2662">
            <v>0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3.7138800000000001E-3</v>
          </cell>
          <cell r="Y2662">
            <v>3.79722E-3</v>
          </cell>
          <cell r="Z2662">
            <v>3.8819739999999998E-2</v>
          </cell>
          <cell r="AA2662">
            <v>3.8819739999999998E-2</v>
          </cell>
          <cell r="AB2662">
            <v>1.4855520000000001E-2</v>
          </cell>
          <cell r="AC2662">
            <v>3.7138800000000001E-3</v>
          </cell>
          <cell r="AD2662">
            <v>7.6777800000000004E-3</v>
          </cell>
          <cell r="AE2662">
            <v>8.3339999999999998E-5</v>
          </cell>
          <cell r="AF2662">
            <v>1.6668E-4</v>
          </cell>
          <cell r="AG2662">
            <v>7.4277600000000003E-3</v>
          </cell>
          <cell r="AH2662">
            <v>0</v>
          </cell>
          <cell r="AI2662">
            <v>19.778030456</v>
          </cell>
        </row>
        <row r="2663">
          <cell r="C2663" t="str">
            <v>1.575.4</v>
          </cell>
          <cell r="D2663" t="str">
            <v>Землеотвод, всего</v>
          </cell>
          <cell r="E2663" t="str">
            <v>051-2000337</v>
          </cell>
          <cell r="F2663" t="str">
            <v/>
          </cell>
          <cell r="G2663" t="str">
            <v/>
          </cell>
          <cell r="H2663" t="str">
            <v/>
          </cell>
          <cell r="I2663">
            <v>-9.9999999999999995E-7</v>
          </cell>
          <cell r="J2663">
            <v>-8.4259999999999996E-5</v>
          </cell>
          <cell r="K2663">
            <v>1.9998999999999999E-2</v>
          </cell>
          <cell r="L2663">
            <v>1.9998999999999999E-2</v>
          </cell>
          <cell r="M2663">
            <v>3.7138800000000001E-3</v>
          </cell>
          <cell r="N2663">
            <v>18.570328516</v>
          </cell>
          <cell r="O2663">
            <v>18.570328516</v>
          </cell>
          <cell r="P2663">
            <v>0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3.7138800000000001E-3</v>
          </cell>
          <cell r="Y2663">
            <v>3.7138800000000001E-3</v>
          </cell>
          <cell r="Z2663">
            <v>3.8569399999999997E-2</v>
          </cell>
          <cell r="AA2663">
            <v>3.8569399999999997E-2</v>
          </cell>
          <cell r="AB2663">
            <v>1.4855520000000001E-2</v>
          </cell>
          <cell r="AC2663">
            <v>3.7138800000000001E-3</v>
          </cell>
          <cell r="AD2663">
            <v>7.4277600000000003E-3</v>
          </cell>
          <cell r="AE2663">
            <v>0</v>
          </cell>
          <cell r="AF2663">
            <v>0</v>
          </cell>
          <cell r="AG2663">
            <v>7.4277600000000003E-3</v>
          </cell>
          <cell r="AH2663">
            <v>0</v>
          </cell>
          <cell r="AI2663">
            <v>19.258168392999998</v>
          </cell>
        </row>
        <row r="2664">
          <cell r="C2664" t="str">
            <v>1.575.5</v>
          </cell>
          <cell r="D2664" t="str">
            <v>Услуги Заказчика</v>
          </cell>
          <cell r="E2664" t="str">
            <v>051-2000337</v>
          </cell>
          <cell r="F2664" t="str">
            <v/>
          </cell>
          <cell r="G2664" t="str">
            <v/>
          </cell>
          <cell r="H2664" t="str">
            <v/>
          </cell>
          <cell r="I2664">
            <v>1E-3</v>
          </cell>
          <cell r="J2664">
            <v>1E-3</v>
          </cell>
          <cell r="K2664">
            <v>1E-3</v>
          </cell>
          <cell r="L2664">
            <v>1E-3</v>
          </cell>
          <cell r="M2664">
            <v>2.5001999999999999E-4</v>
          </cell>
          <cell r="N2664">
            <v>25.001999999999999</v>
          </cell>
          <cell r="O2664">
            <v>25.001999999999999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8.3339999999999998E-5</v>
          </cell>
          <cell r="Z2664">
            <v>2.5033999999999999E-4</v>
          </cell>
          <cell r="AA2664">
            <v>2.5033999999999999E-4</v>
          </cell>
          <cell r="AB2664">
            <v>0</v>
          </cell>
          <cell r="AC2664">
            <v>0</v>
          </cell>
          <cell r="AD2664">
            <v>2.5001999999999999E-4</v>
          </cell>
          <cell r="AE2664">
            <v>8.3339999999999998E-5</v>
          </cell>
          <cell r="AF2664">
            <v>1.6668E-4</v>
          </cell>
          <cell r="AG2664">
            <v>0</v>
          </cell>
          <cell r="AH2664">
            <v>0</v>
          </cell>
          <cell r="AI2664">
            <v>99.872173844000002</v>
          </cell>
        </row>
        <row r="2665">
          <cell r="C2665" t="str">
            <v>1.575.6</v>
          </cell>
          <cell r="D2665" t="str">
            <v>Иные прочие</v>
          </cell>
          <cell r="E2665" t="str">
            <v>051-2000337</v>
          </cell>
          <cell r="F2665" t="str">
            <v/>
          </cell>
          <cell r="G2665" t="str">
            <v/>
          </cell>
          <cell r="H2665" t="str">
            <v/>
          </cell>
          <cell r="I2665">
            <v>164.78</v>
          </cell>
          <cell r="J2665">
            <v>57.2958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  <cell r="AF2665">
            <v>0</v>
          </cell>
          <cell r="AG2665">
            <v>0</v>
          </cell>
          <cell r="AH2665">
            <v>0</v>
          </cell>
          <cell r="AI2665">
            <v>0</v>
          </cell>
        </row>
        <row r="2666">
          <cell r="C2666" t="str">
            <v>1.576</v>
          </cell>
          <cell r="D2666" t="str">
            <v>Региональная сеть передачи данных ООО "Газпром добыча Надым"</v>
          </cell>
          <cell r="E2666" t="str">
            <v>051-2000417</v>
          </cell>
          <cell r="F2666" t="str">
            <v/>
          </cell>
          <cell r="G2666" t="str">
            <v>Стройки, обеспечивающие добычу и вывод газа из Надым-Пур-Таз</v>
          </cell>
          <cell r="H2666" t="str">
            <v>Прочие</v>
          </cell>
          <cell r="I2666">
            <v>388.65</v>
          </cell>
          <cell r="J2666">
            <v>270.31</v>
          </cell>
          <cell r="K2666">
            <v>266.95999999999998</v>
          </cell>
          <cell r="L2666">
            <v>266.95999999999998</v>
          </cell>
          <cell r="M2666">
            <v>35.68672643</v>
          </cell>
          <cell r="N2666">
            <v>13.367817812</v>
          </cell>
          <cell r="O2666">
            <v>13.367817812</v>
          </cell>
          <cell r="P2666">
            <v>0</v>
          </cell>
          <cell r="Q2666">
            <v>0</v>
          </cell>
          <cell r="R2666">
            <v>0</v>
          </cell>
          <cell r="S2666">
            <v>228.34</v>
          </cell>
          <cell r="T2666">
            <v>45.56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54.406816829999997</v>
          </cell>
          <cell r="Z2666">
            <v>287.83999999999997</v>
          </cell>
          <cell r="AA2666">
            <v>287.83999999999997</v>
          </cell>
          <cell r="AB2666">
            <v>0</v>
          </cell>
          <cell r="AC2666">
            <v>0</v>
          </cell>
          <cell r="AD2666">
            <v>74.680726129999996</v>
          </cell>
          <cell r="AE2666">
            <v>53.720344849999996</v>
          </cell>
          <cell r="AF2666">
            <v>20.96038128</v>
          </cell>
          <cell r="AG2666">
            <v>0</v>
          </cell>
          <cell r="AH2666">
            <v>0</v>
          </cell>
          <cell r="AI2666">
            <v>25.945221696000001</v>
          </cell>
        </row>
        <row r="2667">
          <cell r="C2667" t="str">
            <v>1.576.1</v>
          </cell>
          <cell r="D2667" t="str">
            <v>Подрядные работы</v>
          </cell>
          <cell r="E2667" t="str">
            <v>051-2000417</v>
          </cell>
          <cell r="F2667" t="str">
            <v/>
          </cell>
          <cell r="G2667" t="str">
            <v/>
          </cell>
          <cell r="H2667" t="str">
            <v/>
          </cell>
          <cell r="I2667">
            <v>203.03</v>
          </cell>
          <cell r="J2667">
            <v>167.66</v>
          </cell>
          <cell r="K2667">
            <v>167.66</v>
          </cell>
          <cell r="L2667">
            <v>167.66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>
            <v>139.72</v>
          </cell>
          <cell r="T2667">
            <v>27.94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178.03</v>
          </cell>
          <cell r="AA2667">
            <v>178.03</v>
          </cell>
          <cell r="AB2667">
            <v>0</v>
          </cell>
          <cell r="AC2667">
            <v>0</v>
          </cell>
          <cell r="AD2667">
            <v>0</v>
          </cell>
          <cell r="AE2667">
            <v>0</v>
          </cell>
          <cell r="AF2667">
            <v>0</v>
          </cell>
          <cell r="AG2667">
            <v>0</v>
          </cell>
          <cell r="AH2667">
            <v>0</v>
          </cell>
          <cell r="AI2667">
            <v>0</v>
          </cell>
        </row>
        <row r="2668">
          <cell r="C2668">
            <v>0</v>
          </cell>
          <cell r="D2668" t="str">
            <v>Газпром автоматизация</v>
          </cell>
          <cell r="E2668" t="str">
            <v>051-2000417</v>
          </cell>
          <cell r="F2668" t="str">
            <v/>
          </cell>
          <cell r="G2668" t="str">
            <v/>
          </cell>
          <cell r="H2668" t="str">
            <v/>
          </cell>
          <cell r="I2668">
            <v>203.03</v>
          </cell>
          <cell r="J2668">
            <v>167.66</v>
          </cell>
          <cell r="K2668">
            <v>167.66</v>
          </cell>
          <cell r="L2668">
            <v>167.66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139.72</v>
          </cell>
          <cell r="T2668">
            <v>27.94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178.03</v>
          </cell>
          <cell r="AA2668">
            <v>178.03</v>
          </cell>
          <cell r="AB2668">
            <v>0</v>
          </cell>
          <cell r="AC2668">
            <v>0</v>
          </cell>
          <cell r="AD2668">
            <v>0</v>
          </cell>
          <cell r="AE2668">
            <v>0</v>
          </cell>
          <cell r="AF2668">
            <v>0</v>
          </cell>
          <cell r="AG2668">
            <v>0</v>
          </cell>
          <cell r="AH2668">
            <v>0</v>
          </cell>
          <cell r="AI2668">
            <v>0</v>
          </cell>
        </row>
        <row r="2669">
          <cell r="C2669" t="str">
            <v>1.576.2</v>
          </cell>
          <cell r="D2669" t="str">
            <v>Оборудование</v>
          </cell>
          <cell r="E2669" t="str">
            <v>051-2000417</v>
          </cell>
          <cell r="F2669" t="str">
            <v/>
          </cell>
          <cell r="G2669" t="str">
            <v/>
          </cell>
          <cell r="H2669" t="str">
            <v/>
          </cell>
          <cell r="I2669">
            <v>94.4</v>
          </cell>
          <cell r="J2669">
            <v>40.83</v>
          </cell>
          <cell r="K2669">
            <v>40.83</v>
          </cell>
          <cell r="L2669">
            <v>40.83</v>
          </cell>
          <cell r="M2669">
            <v>33.259212359999999</v>
          </cell>
          <cell r="N2669">
            <v>81.457781925000006</v>
          </cell>
          <cell r="O2669">
            <v>81.457781925000006</v>
          </cell>
          <cell r="P2669">
            <v>0</v>
          </cell>
          <cell r="Q2669">
            <v>0</v>
          </cell>
          <cell r="R2669">
            <v>0</v>
          </cell>
          <cell r="S2669">
            <v>34.020000000000003</v>
          </cell>
          <cell r="T2669">
            <v>6.81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53.168557440000001</v>
          </cell>
          <cell r="Z2669">
            <v>94.4</v>
          </cell>
          <cell r="AA2669">
            <v>94.4</v>
          </cell>
          <cell r="AB2669">
            <v>0</v>
          </cell>
          <cell r="AC2669">
            <v>0</v>
          </cell>
          <cell r="AD2669">
            <v>72.542271959999994</v>
          </cell>
          <cell r="AE2669">
            <v>53.168557440000001</v>
          </cell>
          <cell r="AF2669">
            <v>19.37371452</v>
          </cell>
          <cell r="AG2669">
            <v>0</v>
          </cell>
          <cell r="AH2669">
            <v>0</v>
          </cell>
          <cell r="AI2669">
            <v>76.845627076</v>
          </cell>
        </row>
        <row r="2670">
          <cell r="C2670" t="str">
            <v>1.576.3</v>
          </cell>
          <cell r="D2670" t="str">
            <v>Прочие, всего</v>
          </cell>
          <cell r="E2670" t="str">
            <v>051-2000417</v>
          </cell>
          <cell r="F2670" t="str">
            <v/>
          </cell>
          <cell r="G2670" t="str">
            <v/>
          </cell>
          <cell r="H2670" t="str">
            <v/>
          </cell>
          <cell r="I2670">
            <v>91.22</v>
          </cell>
          <cell r="J2670">
            <v>61.82</v>
          </cell>
          <cell r="K2670">
            <v>58.47</v>
          </cell>
          <cell r="L2670">
            <v>58.47</v>
          </cell>
          <cell r="M2670">
            <v>2.42751407</v>
          </cell>
          <cell r="N2670">
            <v>4.1517257909999996</v>
          </cell>
          <cell r="O2670">
            <v>4.1517257909999996</v>
          </cell>
          <cell r="P2670">
            <v>0</v>
          </cell>
          <cell r="Q2670">
            <v>0</v>
          </cell>
          <cell r="R2670">
            <v>0</v>
          </cell>
          <cell r="S2670">
            <v>54.6</v>
          </cell>
          <cell r="T2670">
            <v>10.81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1.2382593900000001</v>
          </cell>
          <cell r="Z2670">
            <v>15.41</v>
          </cell>
          <cell r="AA2670">
            <v>15.41</v>
          </cell>
          <cell r="AB2670">
            <v>0</v>
          </cell>
          <cell r="AC2670">
            <v>0</v>
          </cell>
          <cell r="AD2670">
            <v>2.1384541700000002</v>
          </cell>
          <cell r="AE2670">
            <v>0.55178740999999998</v>
          </cell>
          <cell r="AF2670">
            <v>1.58666676</v>
          </cell>
          <cell r="AG2670">
            <v>0</v>
          </cell>
          <cell r="AH2670">
            <v>0</v>
          </cell>
          <cell r="AI2670">
            <v>13.877054963999999</v>
          </cell>
        </row>
        <row r="2671">
          <cell r="C2671" t="str">
            <v>1.576.4</v>
          </cell>
          <cell r="D2671" t="str">
            <v>Землеотвод, всего</v>
          </cell>
          <cell r="E2671" t="str">
            <v>051-2000417</v>
          </cell>
          <cell r="F2671" t="str">
            <v/>
          </cell>
          <cell r="G2671" t="str">
            <v/>
          </cell>
          <cell r="H2671" t="str">
            <v/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B2671">
            <v>0</v>
          </cell>
          <cell r="AC2671">
            <v>0</v>
          </cell>
          <cell r="AD2671">
            <v>0</v>
          </cell>
          <cell r="AE2671">
            <v>0</v>
          </cell>
          <cell r="AF2671">
            <v>0</v>
          </cell>
          <cell r="AG2671">
            <v>0</v>
          </cell>
          <cell r="AH2671">
            <v>0</v>
          </cell>
          <cell r="AI2671">
            <v>0</v>
          </cell>
        </row>
        <row r="2672">
          <cell r="C2672" t="str">
            <v>1.576.5</v>
          </cell>
          <cell r="D2672" t="str">
            <v>Услуги Заказчика</v>
          </cell>
          <cell r="E2672" t="str">
            <v>051-2000417</v>
          </cell>
          <cell r="F2672" t="str">
            <v/>
          </cell>
          <cell r="G2672" t="str">
            <v/>
          </cell>
          <cell r="H2672" t="str">
            <v/>
          </cell>
          <cell r="I2672">
            <v>17.5</v>
          </cell>
          <cell r="J2672">
            <v>12.87</v>
          </cell>
          <cell r="K2672">
            <v>9.52</v>
          </cell>
          <cell r="L2672">
            <v>9.52</v>
          </cell>
          <cell r="M2672">
            <v>2.3800001399999999</v>
          </cell>
          <cell r="N2672">
            <v>25.000001471000001</v>
          </cell>
          <cell r="O2672">
            <v>25.000001471000001</v>
          </cell>
          <cell r="P2672">
            <v>0</v>
          </cell>
          <cell r="Q2672">
            <v>0</v>
          </cell>
          <cell r="R2672">
            <v>0</v>
          </cell>
          <cell r="S2672">
            <v>7.93</v>
          </cell>
          <cell r="T2672">
            <v>1.59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0.38554164000000002</v>
          </cell>
          <cell r="Z2672">
            <v>9.0399999999999991</v>
          </cell>
          <cell r="AA2672">
            <v>9.0399999999999991</v>
          </cell>
          <cell r="AB2672">
            <v>0</v>
          </cell>
          <cell r="AC2672">
            <v>0</v>
          </cell>
          <cell r="AD2672">
            <v>1.9722084</v>
          </cell>
          <cell r="AE2672">
            <v>0.38554164000000002</v>
          </cell>
          <cell r="AF2672">
            <v>1.58666676</v>
          </cell>
          <cell r="AG2672">
            <v>0</v>
          </cell>
          <cell r="AH2672">
            <v>0</v>
          </cell>
          <cell r="AI2672">
            <v>21.816464602</v>
          </cell>
        </row>
        <row r="2673">
          <cell r="C2673" t="str">
            <v>1.576.6</v>
          </cell>
          <cell r="D2673" t="str">
            <v>Иные прочие</v>
          </cell>
          <cell r="E2673" t="str">
            <v>051-2000417</v>
          </cell>
          <cell r="F2673" t="str">
            <v/>
          </cell>
          <cell r="G2673" t="str">
            <v/>
          </cell>
          <cell r="H2673" t="str">
            <v/>
          </cell>
          <cell r="I2673">
            <v>68.099999999999994</v>
          </cell>
          <cell r="J2673">
            <v>45.33</v>
          </cell>
          <cell r="K2673">
            <v>45.33</v>
          </cell>
          <cell r="L2673">
            <v>45.33</v>
          </cell>
          <cell r="M2673">
            <v>4.7513930000000003E-2</v>
          </cell>
          <cell r="N2673">
            <v>0.10481784700000001</v>
          </cell>
          <cell r="O2673">
            <v>0.10481784700000001</v>
          </cell>
          <cell r="P2673">
            <v>0</v>
          </cell>
          <cell r="Q2673">
            <v>0</v>
          </cell>
          <cell r="R2673">
            <v>0</v>
          </cell>
          <cell r="S2673">
            <v>43.65</v>
          </cell>
          <cell r="T2673">
            <v>8.6199999999999992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0.85271775000000005</v>
          </cell>
          <cell r="Z2673">
            <v>3.75</v>
          </cell>
          <cell r="AA2673">
            <v>3.75</v>
          </cell>
          <cell r="AB2673">
            <v>0</v>
          </cell>
          <cell r="AC2673">
            <v>0</v>
          </cell>
          <cell r="AD2673">
            <v>0.16624576999999999</v>
          </cell>
          <cell r="AE2673">
            <v>0.16624576999999999</v>
          </cell>
          <cell r="AF2673">
            <v>0</v>
          </cell>
          <cell r="AG2673">
            <v>0</v>
          </cell>
          <cell r="AH2673">
            <v>0</v>
          </cell>
          <cell r="AI2673">
            <v>4.4332205330000001</v>
          </cell>
        </row>
        <row r="2674">
          <cell r="C2674" t="str">
            <v>1.576.7</v>
          </cell>
          <cell r="D2674" t="str">
            <v>Пуско наладочные работы "вхолостую"</v>
          </cell>
          <cell r="E2674" t="str">
            <v>051-2000417</v>
          </cell>
          <cell r="F2674" t="str">
            <v/>
          </cell>
          <cell r="G2674" t="str">
            <v/>
          </cell>
          <cell r="H2674" t="str">
            <v/>
          </cell>
          <cell r="I2674">
            <v>5.62</v>
          </cell>
          <cell r="J2674">
            <v>3.62</v>
          </cell>
          <cell r="K2674">
            <v>3.62</v>
          </cell>
          <cell r="L2674">
            <v>3.62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>
            <v>3.02</v>
          </cell>
          <cell r="T2674">
            <v>0.6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2.62</v>
          </cell>
          <cell r="AA2674">
            <v>2.62</v>
          </cell>
          <cell r="AB2674">
            <v>0</v>
          </cell>
          <cell r="AC2674">
            <v>0</v>
          </cell>
          <cell r="AD2674">
            <v>0</v>
          </cell>
          <cell r="AE2674">
            <v>0</v>
          </cell>
          <cell r="AF2674">
            <v>0</v>
          </cell>
          <cell r="AG2674">
            <v>0</v>
          </cell>
          <cell r="AH2674">
            <v>0</v>
          </cell>
          <cell r="AI2674">
            <v>0</v>
          </cell>
        </row>
        <row r="2675">
          <cell r="C2675" t="str">
            <v>1.577</v>
          </cell>
          <cell r="D2675" t="str">
            <v>Региональная сеть передачи данных ООО "Газпром добыча Оренбург"</v>
          </cell>
          <cell r="E2675" t="str">
            <v>051-2000420</v>
          </cell>
          <cell r="F2675" t="str">
            <v/>
          </cell>
          <cell r="G2675" t="str">
            <v>Стройки, обеспечивающие добычу и вывод газа из Надым-Пур-Таз</v>
          </cell>
          <cell r="H2675" t="str">
            <v>Прочие</v>
          </cell>
          <cell r="I2675">
            <v>264.81</v>
          </cell>
          <cell r="J2675">
            <v>51.02</v>
          </cell>
          <cell r="K2675">
            <v>51.02</v>
          </cell>
          <cell r="L2675">
            <v>51.02</v>
          </cell>
          <cell r="M2675">
            <v>0.45500003999999999</v>
          </cell>
          <cell r="N2675">
            <v>0.89180721299999999</v>
          </cell>
          <cell r="O2675">
            <v>0.89180721299999999</v>
          </cell>
          <cell r="P2675">
            <v>0</v>
          </cell>
          <cell r="Q2675">
            <v>0</v>
          </cell>
          <cell r="R2675">
            <v>0</v>
          </cell>
          <cell r="S2675">
            <v>53.046666680000001</v>
          </cell>
          <cell r="T2675">
            <v>10.533333320000001</v>
          </cell>
          <cell r="U2675">
            <v>0</v>
          </cell>
          <cell r="V2675">
            <v>0</v>
          </cell>
          <cell r="W2675">
            <v>0</v>
          </cell>
          <cell r="X2675">
            <v>0</v>
          </cell>
          <cell r="Y2675">
            <v>191.30951168000001</v>
          </cell>
          <cell r="Z2675">
            <v>218.94833335999999</v>
          </cell>
          <cell r="AA2675">
            <v>218.94833335999999</v>
          </cell>
          <cell r="AB2675">
            <v>0</v>
          </cell>
          <cell r="AC2675">
            <v>0</v>
          </cell>
          <cell r="AD2675">
            <v>129.88075856</v>
          </cell>
          <cell r="AE2675">
            <v>129.57742519999999</v>
          </cell>
          <cell r="AF2675">
            <v>0.30333336</v>
          </cell>
          <cell r="AG2675">
            <v>0</v>
          </cell>
          <cell r="AH2675">
            <v>0</v>
          </cell>
          <cell r="AI2675">
            <v>59.320277331</v>
          </cell>
        </row>
        <row r="2676">
          <cell r="C2676" t="str">
            <v>1.577.1</v>
          </cell>
          <cell r="D2676" t="str">
            <v>Подрядные работы</v>
          </cell>
          <cell r="E2676" t="str">
            <v>051-2000420</v>
          </cell>
          <cell r="F2676" t="str">
            <v/>
          </cell>
          <cell r="G2676" t="str">
            <v/>
          </cell>
          <cell r="H2676" t="str">
            <v/>
          </cell>
          <cell r="I2676">
            <v>57.36</v>
          </cell>
          <cell r="J2676">
            <v>21.73</v>
          </cell>
          <cell r="K2676">
            <v>21.73</v>
          </cell>
          <cell r="L2676">
            <v>21.73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>
            <v>18.108333330000001</v>
          </cell>
          <cell r="T2676">
            <v>3.6216666700000002</v>
          </cell>
          <cell r="U2676">
            <v>0</v>
          </cell>
          <cell r="V2676">
            <v>0</v>
          </cell>
          <cell r="W2676">
            <v>0</v>
          </cell>
          <cell r="X2676">
            <v>0</v>
          </cell>
          <cell r="Y2676">
            <v>34.871108040000003</v>
          </cell>
          <cell r="Z2676">
            <v>57.36</v>
          </cell>
          <cell r="AA2676">
            <v>57.36</v>
          </cell>
          <cell r="AB2676">
            <v>0</v>
          </cell>
          <cell r="AC2676">
            <v>0</v>
          </cell>
          <cell r="AD2676">
            <v>34.871108040000003</v>
          </cell>
          <cell r="AE2676">
            <v>34.871108040000003</v>
          </cell>
          <cell r="AF2676">
            <v>0</v>
          </cell>
          <cell r="AG2676">
            <v>0</v>
          </cell>
          <cell r="AH2676">
            <v>0</v>
          </cell>
          <cell r="AI2676">
            <v>60.793424059000003</v>
          </cell>
        </row>
        <row r="2677">
          <cell r="C2677">
            <v>0</v>
          </cell>
          <cell r="D2677" t="str">
            <v>Газпром автоматизация</v>
          </cell>
          <cell r="E2677" t="str">
            <v>051-2000420</v>
          </cell>
          <cell r="F2677" t="str">
            <v/>
          </cell>
          <cell r="G2677" t="str">
            <v/>
          </cell>
          <cell r="H2677" t="str">
            <v/>
          </cell>
          <cell r="I2677">
            <v>0</v>
          </cell>
          <cell r="J2677">
            <v>0</v>
          </cell>
          <cell r="K2677">
            <v>21.73</v>
          </cell>
          <cell r="L2677">
            <v>21.73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34.871108040000003</v>
          </cell>
          <cell r="Z2677">
            <v>57.36</v>
          </cell>
          <cell r="AA2677">
            <v>57.36</v>
          </cell>
          <cell r="AB2677">
            <v>0</v>
          </cell>
          <cell r="AC2677">
            <v>0</v>
          </cell>
          <cell r="AD2677">
            <v>34.871108040000003</v>
          </cell>
          <cell r="AE2677">
            <v>34.871108040000003</v>
          </cell>
          <cell r="AF2677">
            <v>0</v>
          </cell>
          <cell r="AG2677">
            <v>0</v>
          </cell>
          <cell r="AH2677">
            <v>0</v>
          </cell>
          <cell r="AI2677">
            <v>60.793424059000003</v>
          </cell>
        </row>
        <row r="2678">
          <cell r="C2678">
            <v>0</v>
          </cell>
          <cell r="D2678" t="str">
            <v>Прочие подрядчики</v>
          </cell>
          <cell r="E2678" t="str">
            <v>051-2000420</v>
          </cell>
          <cell r="F2678" t="str">
            <v/>
          </cell>
          <cell r="G2678" t="str">
            <v/>
          </cell>
          <cell r="H2678" t="str">
            <v/>
          </cell>
          <cell r="I2678">
            <v>57.36</v>
          </cell>
          <cell r="J2678">
            <v>21.73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>
            <v>18.108333330000001</v>
          </cell>
          <cell r="T2678">
            <v>3.6216666700000002</v>
          </cell>
          <cell r="U2678">
            <v>0</v>
          </cell>
          <cell r="V2678">
            <v>0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0</v>
          </cell>
          <cell r="AC2678">
            <v>0</v>
          </cell>
          <cell r="AD2678">
            <v>0</v>
          </cell>
          <cell r="AE2678">
            <v>0</v>
          </cell>
          <cell r="AF2678">
            <v>0</v>
          </cell>
          <cell r="AG2678">
            <v>0</v>
          </cell>
          <cell r="AH2678">
            <v>0</v>
          </cell>
          <cell r="AI2678">
            <v>0</v>
          </cell>
        </row>
        <row r="2679">
          <cell r="C2679" t="str">
            <v>1.577.2</v>
          </cell>
          <cell r="D2679" t="str">
            <v>Оборудование</v>
          </cell>
          <cell r="E2679" t="str">
            <v>051-2000420</v>
          </cell>
          <cell r="F2679" t="str">
            <v/>
          </cell>
          <cell r="G2679" t="str">
            <v/>
          </cell>
          <cell r="H2679" t="str">
            <v/>
          </cell>
          <cell r="I2679">
            <v>153.08000000000001</v>
          </cell>
          <cell r="J2679">
            <v>22.93</v>
          </cell>
          <cell r="K2679">
            <v>22.93</v>
          </cell>
          <cell r="L2679">
            <v>22.93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>
            <v>19.108333340000001</v>
          </cell>
          <cell r="T2679">
            <v>3.82166666</v>
          </cell>
          <cell r="U2679">
            <v>0</v>
          </cell>
          <cell r="V2679">
            <v>0</v>
          </cell>
          <cell r="W2679">
            <v>0</v>
          </cell>
          <cell r="X2679">
            <v>0</v>
          </cell>
          <cell r="Y2679">
            <v>153.42343951999999</v>
          </cell>
          <cell r="Z2679">
            <v>153.08000000000001</v>
          </cell>
          <cell r="AA2679">
            <v>153.08000000000001</v>
          </cell>
          <cell r="AB2679">
            <v>0</v>
          </cell>
          <cell r="AC2679">
            <v>0</v>
          </cell>
          <cell r="AD2679">
            <v>91.691353039999996</v>
          </cell>
          <cell r="AE2679">
            <v>91.691353039999996</v>
          </cell>
          <cell r="AF2679">
            <v>0</v>
          </cell>
          <cell r="AG2679">
            <v>0</v>
          </cell>
          <cell r="AH2679">
            <v>0</v>
          </cell>
          <cell r="AI2679">
            <v>59.897669872000002</v>
          </cell>
        </row>
        <row r="2680">
          <cell r="C2680" t="str">
            <v>1.577.3</v>
          </cell>
          <cell r="D2680" t="str">
            <v>Прочие, всего</v>
          </cell>
          <cell r="E2680" t="str">
            <v>051-2000420</v>
          </cell>
          <cell r="F2680" t="str">
            <v/>
          </cell>
          <cell r="G2680" t="str">
            <v/>
          </cell>
          <cell r="H2680" t="str">
            <v/>
          </cell>
          <cell r="I2680">
            <v>54.37</v>
          </cell>
          <cell r="J2680">
            <v>6.36</v>
          </cell>
          <cell r="K2680">
            <v>6.36</v>
          </cell>
          <cell r="L2680">
            <v>6.36</v>
          </cell>
          <cell r="M2680">
            <v>0.45500003999999999</v>
          </cell>
          <cell r="N2680">
            <v>7.154088679</v>
          </cell>
          <cell r="O2680">
            <v>7.154088679</v>
          </cell>
          <cell r="P2680">
            <v>0</v>
          </cell>
          <cell r="Q2680">
            <v>0</v>
          </cell>
          <cell r="R2680">
            <v>0</v>
          </cell>
          <cell r="S2680">
            <v>15.830000009999999</v>
          </cell>
          <cell r="T2680">
            <v>3.0899999899999999</v>
          </cell>
          <cell r="U2680">
            <v>0</v>
          </cell>
          <cell r="V2680">
            <v>0</v>
          </cell>
          <cell r="W2680">
            <v>0</v>
          </cell>
          <cell r="X2680">
            <v>0</v>
          </cell>
          <cell r="Y2680">
            <v>3.0149641200000001</v>
          </cell>
          <cell r="Z2680">
            <v>8.50833336</v>
          </cell>
          <cell r="AA2680">
            <v>8.50833336</v>
          </cell>
          <cell r="AB2680">
            <v>0</v>
          </cell>
          <cell r="AC2680">
            <v>0</v>
          </cell>
          <cell r="AD2680">
            <v>3.31829748</v>
          </cell>
          <cell r="AE2680">
            <v>3.0149641200000001</v>
          </cell>
          <cell r="AF2680">
            <v>0.30333336</v>
          </cell>
          <cell r="AG2680">
            <v>0</v>
          </cell>
          <cell r="AH2680">
            <v>0</v>
          </cell>
          <cell r="AI2680">
            <v>39.000557919000002</v>
          </cell>
        </row>
        <row r="2681">
          <cell r="C2681" t="str">
            <v>1.577.4</v>
          </cell>
          <cell r="D2681" t="str">
            <v>Проектные работы</v>
          </cell>
          <cell r="E2681" t="str">
            <v>051-2000420</v>
          </cell>
          <cell r="F2681" t="str">
            <v/>
          </cell>
          <cell r="G2681" t="str">
            <v/>
          </cell>
          <cell r="H2681" t="str">
            <v/>
          </cell>
          <cell r="I2681">
            <v>0</v>
          </cell>
          <cell r="J2681">
            <v>0</v>
          </cell>
          <cell r="K2681">
            <v>0.38</v>
          </cell>
          <cell r="L2681">
            <v>0.38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0</v>
          </cell>
          <cell r="Y2681">
            <v>0</v>
          </cell>
          <cell r="Z2681">
            <v>0</v>
          </cell>
          <cell r="AA2681">
            <v>0</v>
          </cell>
          <cell r="AB2681">
            <v>0</v>
          </cell>
          <cell r="AC2681">
            <v>0</v>
          </cell>
          <cell r="AD2681">
            <v>0</v>
          </cell>
          <cell r="AE2681">
            <v>0</v>
          </cell>
          <cell r="AF2681">
            <v>0</v>
          </cell>
          <cell r="AG2681">
            <v>0</v>
          </cell>
          <cell r="AH2681">
            <v>0</v>
          </cell>
          <cell r="AI2681">
            <v>0</v>
          </cell>
        </row>
        <row r="2682">
          <cell r="C2682" t="str">
            <v>1.577.5</v>
          </cell>
          <cell r="D2682" t="str">
            <v>Услуги Заказчика</v>
          </cell>
          <cell r="E2682" t="str">
            <v>051-2000420</v>
          </cell>
          <cell r="F2682" t="str">
            <v/>
          </cell>
          <cell r="G2682" t="str">
            <v/>
          </cell>
          <cell r="H2682" t="str">
            <v/>
          </cell>
          <cell r="I2682">
            <v>0</v>
          </cell>
          <cell r="J2682">
            <v>0</v>
          </cell>
          <cell r="K2682">
            <v>1.82</v>
          </cell>
          <cell r="L2682">
            <v>1.82</v>
          </cell>
          <cell r="M2682">
            <v>0.45500003999999999</v>
          </cell>
          <cell r="N2682">
            <v>25.000002198000001</v>
          </cell>
          <cell r="O2682">
            <v>25.000002198000001</v>
          </cell>
          <cell r="P2682">
            <v>0</v>
          </cell>
          <cell r="Q2682">
            <v>0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0</v>
          </cell>
          <cell r="W2682">
            <v>0</v>
          </cell>
          <cell r="X2682">
            <v>0</v>
          </cell>
          <cell r="Y2682">
            <v>0.71135004000000002</v>
          </cell>
          <cell r="Z2682">
            <v>0</v>
          </cell>
          <cell r="AA2682">
            <v>0</v>
          </cell>
          <cell r="AB2682">
            <v>0</v>
          </cell>
          <cell r="AC2682">
            <v>0</v>
          </cell>
          <cell r="AD2682">
            <v>1.0146834</v>
          </cell>
          <cell r="AE2682">
            <v>0.71135004000000002</v>
          </cell>
          <cell r="AF2682">
            <v>0.30333336</v>
          </cell>
          <cell r="AG2682">
            <v>0</v>
          </cell>
          <cell r="AH2682">
            <v>0</v>
          </cell>
          <cell r="AI2682">
            <v>0</v>
          </cell>
        </row>
        <row r="2683">
          <cell r="C2683" t="str">
            <v>1.577.6</v>
          </cell>
          <cell r="D2683" t="str">
            <v>Иные прочие</v>
          </cell>
          <cell r="E2683" t="str">
            <v>051-2000420</v>
          </cell>
          <cell r="F2683" t="str">
            <v/>
          </cell>
          <cell r="G2683" t="str">
            <v/>
          </cell>
          <cell r="H2683" t="str">
            <v/>
          </cell>
          <cell r="I2683">
            <v>54.37</v>
          </cell>
          <cell r="J2683">
            <v>6.36</v>
          </cell>
          <cell r="K2683">
            <v>2.16</v>
          </cell>
          <cell r="L2683">
            <v>2.16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15.830000009999999</v>
          </cell>
          <cell r="T2683">
            <v>3.0899999899999999</v>
          </cell>
          <cell r="U2683">
            <v>0</v>
          </cell>
          <cell r="V2683">
            <v>0</v>
          </cell>
          <cell r="W2683">
            <v>0</v>
          </cell>
          <cell r="X2683">
            <v>0</v>
          </cell>
          <cell r="Y2683">
            <v>0.77977848000000005</v>
          </cell>
          <cell r="Z2683">
            <v>8.50833336</v>
          </cell>
          <cell r="AA2683">
            <v>8.50833336</v>
          </cell>
          <cell r="AB2683">
            <v>0</v>
          </cell>
          <cell r="AC2683">
            <v>0</v>
          </cell>
          <cell r="AD2683">
            <v>0.77977848000000005</v>
          </cell>
          <cell r="AE2683">
            <v>0.77977848000000005</v>
          </cell>
          <cell r="AF2683">
            <v>0</v>
          </cell>
          <cell r="AG2683">
            <v>0</v>
          </cell>
          <cell r="AH2683">
            <v>0</v>
          </cell>
          <cell r="AI2683">
            <v>9.1648792659999998</v>
          </cell>
        </row>
        <row r="2684">
          <cell r="C2684" t="str">
            <v>1.577.7</v>
          </cell>
          <cell r="D2684" t="str">
            <v>Пуско наладочные работы "вхолостую"</v>
          </cell>
          <cell r="E2684" t="str">
            <v>051-2000420</v>
          </cell>
          <cell r="F2684" t="str">
            <v/>
          </cell>
          <cell r="G2684" t="str">
            <v/>
          </cell>
          <cell r="H2684" t="str">
            <v/>
          </cell>
          <cell r="I2684">
            <v>0</v>
          </cell>
          <cell r="J2684">
            <v>0</v>
          </cell>
          <cell r="K2684">
            <v>2</v>
          </cell>
          <cell r="L2684">
            <v>2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1.5238356</v>
          </cell>
          <cell r="Z2684">
            <v>0</v>
          </cell>
          <cell r="AA2684">
            <v>0</v>
          </cell>
          <cell r="AB2684">
            <v>0</v>
          </cell>
          <cell r="AC2684">
            <v>0</v>
          </cell>
          <cell r="AD2684">
            <v>1.5238356</v>
          </cell>
          <cell r="AE2684">
            <v>1.5238356</v>
          </cell>
          <cell r="AF2684">
            <v>0</v>
          </cell>
          <cell r="AG2684">
            <v>0</v>
          </cell>
          <cell r="AH2684">
            <v>0</v>
          </cell>
          <cell r="AI2684">
            <v>0</v>
          </cell>
        </row>
        <row r="2685">
          <cell r="C2685" t="str">
            <v>1.578</v>
          </cell>
          <cell r="D2685" t="str">
            <v>Региональная сеть передачи данных ООО "Газпром добыча Уренгой"</v>
          </cell>
          <cell r="E2685" t="str">
            <v>051-2000424</v>
          </cell>
          <cell r="F2685" t="str">
            <v/>
          </cell>
          <cell r="G2685" t="str">
            <v>Стройки, обеспечивающие добычу и вывод газа из Надым-Пур-Таз</v>
          </cell>
          <cell r="H2685" t="str">
            <v>Прочие</v>
          </cell>
          <cell r="I2685">
            <v>495.33</v>
          </cell>
          <cell r="J2685">
            <v>374.71</v>
          </cell>
          <cell r="K2685">
            <v>374.71</v>
          </cell>
          <cell r="L2685">
            <v>374.71</v>
          </cell>
          <cell r="M2685">
            <v>67.056732249999996</v>
          </cell>
          <cell r="N2685">
            <v>17.895634557000001</v>
          </cell>
          <cell r="O2685">
            <v>17.895634557000001</v>
          </cell>
          <cell r="P2685">
            <v>0</v>
          </cell>
          <cell r="Q2685">
            <v>0</v>
          </cell>
          <cell r="R2685">
            <v>0</v>
          </cell>
          <cell r="S2685">
            <v>324.18</v>
          </cell>
          <cell r="T2685">
            <v>64.63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66.80862664</v>
          </cell>
          <cell r="Z2685">
            <v>358.6</v>
          </cell>
          <cell r="AA2685">
            <v>358.6</v>
          </cell>
          <cell r="AB2685">
            <v>0</v>
          </cell>
          <cell r="AC2685">
            <v>0</v>
          </cell>
          <cell r="AD2685">
            <v>69.558878179999994</v>
          </cell>
          <cell r="AE2685">
            <v>66.80862664</v>
          </cell>
          <cell r="AF2685">
            <v>2.42909088</v>
          </cell>
          <cell r="AG2685">
            <v>0.32116065999999999</v>
          </cell>
          <cell r="AH2685">
            <v>0</v>
          </cell>
          <cell r="AI2685">
            <v>19.397344724</v>
          </cell>
        </row>
        <row r="2686">
          <cell r="C2686" t="str">
            <v>1.578.1</v>
          </cell>
          <cell r="D2686" t="str">
            <v>Подрядные работы</v>
          </cell>
          <cell r="E2686" t="str">
            <v>051-2000424</v>
          </cell>
          <cell r="F2686" t="str">
            <v/>
          </cell>
          <cell r="G2686" t="str">
            <v/>
          </cell>
          <cell r="H2686" t="str">
            <v/>
          </cell>
          <cell r="I2686">
            <v>115.01</v>
          </cell>
          <cell r="J2686">
            <v>92.58</v>
          </cell>
          <cell r="K2686">
            <v>92.58</v>
          </cell>
          <cell r="L2686">
            <v>92.58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>
            <v>77.14</v>
          </cell>
          <cell r="T2686">
            <v>15.44</v>
          </cell>
          <cell r="U2686">
            <v>0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115.01</v>
          </cell>
          <cell r="AA2686">
            <v>115.01</v>
          </cell>
          <cell r="AB2686">
            <v>0</v>
          </cell>
          <cell r="AC2686">
            <v>0</v>
          </cell>
          <cell r="AD2686">
            <v>0</v>
          </cell>
          <cell r="AE2686">
            <v>0</v>
          </cell>
          <cell r="AF2686">
            <v>0</v>
          </cell>
          <cell r="AG2686">
            <v>0</v>
          </cell>
          <cell r="AH2686">
            <v>0</v>
          </cell>
          <cell r="AI2686">
            <v>0</v>
          </cell>
        </row>
        <row r="2687">
          <cell r="C2687">
            <v>0</v>
          </cell>
          <cell r="D2687" t="str">
            <v>Газпром автоматизация</v>
          </cell>
          <cell r="E2687" t="str">
            <v>051-2000424</v>
          </cell>
          <cell r="F2687" t="str">
            <v/>
          </cell>
          <cell r="G2687" t="str">
            <v/>
          </cell>
          <cell r="H2687" t="str">
            <v/>
          </cell>
          <cell r="I2687">
            <v>22.43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0</v>
          </cell>
          <cell r="W2687">
            <v>0</v>
          </cell>
          <cell r="X2687">
            <v>0</v>
          </cell>
          <cell r="Y2687">
            <v>0</v>
          </cell>
          <cell r="Z2687">
            <v>22.43</v>
          </cell>
          <cell r="AA2687">
            <v>22.43</v>
          </cell>
          <cell r="AB2687">
            <v>0</v>
          </cell>
          <cell r="AC2687">
            <v>0</v>
          </cell>
          <cell r="AD2687">
            <v>0</v>
          </cell>
          <cell r="AE2687">
            <v>0</v>
          </cell>
          <cell r="AF2687">
            <v>0</v>
          </cell>
          <cell r="AG2687">
            <v>0</v>
          </cell>
          <cell r="AH2687">
            <v>0</v>
          </cell>
          <cell r="AI2687">
            <v>0</v>
          </cell>
        </row>
        <row r="2688">
          <cell r="C2688">
            <v>0</v>
          </cell>
          <cell r="D2688" t="str">
            <v>Прочие подрядчики</v>
          </cell>
          <cell r="E2688" t="str">
            <v>051-2000424</v>
          </cell>
          <cell r="F2688" t="str">
            <v/>
          </cell>
          <cell r="G2688" t="str">
            <v/>
          </cell>
          <cell r="H2688" t="str">
            <v/>
          </cell>
          <cell r="I2688">
            <v>92.58</v>
          </cell>
          <cell r="J2688">
            <v>92.58</v>
          </cell>
          <cell r="K2688">
            <v>92.58</v>
          </cell>
          <cell r="L2688">
            <v>92.58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>
            <v>77.14</v>
          </cell>
          <cell r="T2688">
            <v>15.44</v>
          </cell>
          <cell r="U2688">
            <v>0</v>
          </cell>
          <cell r="V2688">
            <v>0</v>
          </cell>
          <cell r="W2688">
            <v>0</v>
          </cell>
          <cell r="X2688">
            <v>0</v>
          </cell>
          <cell r="Y2688">
            <v>0</v>
          </cell>
          <cell r="Z2688">
            <v>92.58</v>
          </cell>
          <cell r="AA2688">
            <v>92.58</v>
          </cell>
          <cell r="AB2688">
            <v>0</v>
          </cell>
          <cell r="AC2688">
            <v>0</v>
          </cell>
          <cell r="AD2688">
            <v>0</v>
          </cell>
          <cell r="AE2688">
            <v>0</v>
          </cell>
          <cell r="AF2688">
            <v>0</v>
          </cell>
          <cell r="AG2688">
            <v>0</v>
          </cell>
          <cell r="AH2688">
            <v>0</v>
          </cell>
          <cell r="AI2688">
            <v>0</v>
          </cell>
        </row>
        <row r="2689">
          <cell r="C2689" t="str">
            <v>1.578.2</v>
          </cell>
          <cell r="D2689" t="str">
            <v>Оборудование</v>
          </cell>
          <cell r="E2689" t="str">
            <v>051-2000424</v>
          </cell>
          <cell r="F2689" t="str">
            <v/>
          </cell>
          <cell r="G2689" t="str">
            <v/>
          </cell>
          <cell r="H2689" t="str">
            <v/>
          </cell>
          <cell r="I2689">
            <v>163.82</v>
          </cell>
          <cell r="J2689">
            <v>97.41</v>
          </cell>
          <cell r="K2689">
            <v>97.41</v>
          </cell>
          <cell r="L2689">
            <v>97.41</v>
          </cell>
          <cell r="M2689">
            <v>63.09193527</v>
          </cell>
          <cell r="N2689">
            <v>64.769464397999997</v>
          </cell>
          <cell r="O2689">
            <v>64.769464397999997</v>
          </cell>
          <cell r="P2689">
            <v>0</v>
          </cell>
          <cell r="Q2689">
            <v>0</v>
          </cell>
          <cell r="R2689">
            <v>0</v>
          </cell>
          <cell r="S2689">
            <v>81.150000000000006</v>
          </cell>
          <cell r="T2689">
            <v>16.260000000000002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66.418918300000001</v>
          </cell>
          <cell r="Z2689">
            <v>226.06</v>
          </cell>
          <cell r="AA2689">
            <v>226.06</v>
          </cell>
          <cell r="AB2689">
            <v>0</v>
          </cell>
          <cell r="AC2689">
            <v>0</v>
          </cell>
          <cell r="AD2689">
            <v>66.418918300000001</v>
          </cell>
          <cell r="AE2689">
            <v>66.418918300000001</v>
          </cell>
          <cell r="AF2689">
            <v>0</v>
          </cell>
          <cell r="AG2689">
            <v>0</v>
          </cell>
          <cell r="AH2689">
            <v>0</v>
          </cell>
          <cell r="AI2689">
            <v>29.381101610000002</v>
          </cell>
        </row>
        <row r="2690">
          <cell r="C2690" t="str">
            <v>1.578.3</v>
          </cell>
          <cell r="D2690" t="str">
            <v>Прочие, всего</v>
          </cell>
          <cell r="E2690" t="str">
            <v>051-2000424</v>
          </cell>
          <cell r="F2690" t="str">
            <v/>
          </cell>
          <cell r="G2690" t="str">
            <v/>
          </cell>
          <cell r="H2690" t="str">
            <v/>
          </cell>
          <cell r="I2690">
            <v>216.5</v>
          </cell>
          <cell r="J2690">
            <v>184.72</v>
          </cell>
          <cell r="K2690">
            <v>184.72</v>
          </cell>
          <cell r="L2690">
            <v>184.72</v>
          </cell>
          <cell r="M2690">
            <v>3.96479698</v>
          </cell>
          <cell r="N2690">
            <v>2.1463820810000001</v>
          </cell>
          <cell r="O2690">
            <v>2.1463820810000001</v>
          </cell>
          <cell r="P2690">
            <v>0</v>
          </cell>
          <cell r="Q2690">
            <v>0</v>
          </cell>
          <cell r="R2690">
            <v>0</v>
          </cell>
          <cell r="S2690">
            <v>165.89</v>
          </cell>
          <cell r="T2690">
            <v>32.93</v>
          </cell>
          <cell r="U2690">
            <v>0</v>
          </cell>
          <cell r="V2690">
            <v>0</v>
          </cell>
          <cell r="W2690">
            <v>0</v>
          </cell>
          <cell r="X2690">
            <v>0</v>
          </cell>
          <cell r="Y2690">
            <v>0.38970833999999999</v>
          </cell>
          <cell r="Z2690">
            <v>17.53</v>
          </cell>
          <cell r="AA2690">
            <v>17.53</v>
          </cell>
          <cell r="AB2690">
            <v>0</v>
          </cell>
          <cell r="AC2690">
            <v>0</v>
          </cell>
          <cell r="AD2690">
            <v>3.1399598800000001</v>
          </cell>
          <cell r="AE2690">
            <v>0.38970833999999999</v>
          </cell>
          <cell r="AF2690">
            <v>2.42909088</v>
          </cell>
          <cell r="AG2690">
            <v>0.32116065999999999</v>
          </cell>
          <cell r="AH2690">
            <v>0</v>
          </cell>
          <cell r="AI2690">
            <v>17.911921734</v>
          </cell>
        </row>
        <row r="2691">
          <cell r="C2691" t="str">
            <v>1.578.4</v>
          </cell>
          <cell r="D2691" t="str">
            <v>Услуги Заказчика</v>
          </cell>
          <cell r="E2691" t="str">
            <v>051-2000424</v>
          </cell>
          <cell r="F2691" t="str">
            <v/>
          </cell>
          <cell r="G2691" t="str">
            <v/>
          </cell>
          <cell r="H2691" t="str">
            <v/>
          </cell>
          <cell r="I2691">
            <v>18.04</v>
          </cell>
          <cell r="J2691">
            <v>13.36</v>
          </cell>
          <cell r="K2691">
            <v>13.36</v>
          </cell>
          <cell r="L2691">
            <v>13.36</v>
          </cell>
          <cell r="M2691">
            <v>3.6436363200000002</v>
          </cell>
          <cell r="N2691">
            <v>27.272726945999999</v>
          </cell>
          <cell r="O2691">
            <v>27.272726945999999</v>
          </cell>
          <cell r="P2691">
            <v>0</v>
          </cell>
          <cell r="Q2691">
            <v>0</v>
          </cell>
          <cell r="R2691">
            <v>0</v>
          </cell>
          <cell r="S2691">
            <v>11.15</v>
          </cell>
          <cell r="T2691">
            <v>2.21</v>
          </cell>
          <cell r="U2691">
            <v>0</v>
          </cell>
          <cell r="V2691">
            <v>0</v>
          </cell>
          <cell r="W2691">
            <v>0</v>
          </cell>
          <cell r="X2691">
            <v>0</v>
          </cell>
          <cell r="Y2691">
            <v>0.38970833999999999</v>
          </cell>
          <cell r="Z2691">
            <v>15.45</v>
          </cell>
          <cell r="AA2691">
            <v>15.45</v>
          </cell>
          <cell r="AB2691">
            <v>0</v>
          </cell>
          <cell r="AC2691">
            <v>0</v>
          </cell>
          <cell r="AD2691">
            <v>2.8187992199999998</v>
          </cell>
          <cell r="AE2691">
            <v>0.38970833999999999</v>
          </cell>
          <cell r="AF2691">
            <v>2.42909088</v>
          </cell>
          <cell r="AG2691">
            <v>0</v>
          </cell>
          <cell r="AH2691">
            <v>0</v>
          </cell>
          <cell r="AI2691">
            <v>18.244655145999999</v>
          </cell>
        </row>
        <row r="2692">
          <cell r="C2692" t="str">
            <v>1.578.5</v>
          </cell>
          <cell r="D2692" t="str">
            <v>Иные прочие</v>
          </cell>
          <cell r="E2692" t="str">
            <v>051-2000424</v>
          </cell>
          <cell r="F2692" t="str">
            <v/>
          </cell>
          <cell r="G2692" t="str">
            <v/>
          </cell>
          <cell r="H2692" t="str">
            <v/>
          </cell>
          <cell r="I2692">
            <v>181.37</v>
          </cell>
          <cell r="J2692">
            <v>158.61000000000001</v>
          </cell>
          <cell r="K2692">
            <v>158.61000000000001</v>
          </cell>
          <cell r="L2692">
            <v>158.61000000000001</v>
          </cell>
          <cell r="M2692">
            <v>0.32116065999999999</v>
          </cell>
          <cell r="N2692">
            <v>0.20248449700000001</v>
          </cell>
          <cell r="O2692">
            <v>0.20248449700000001</v>
          </cell>
          <cell r="P2692">
            <v>0</v>
          </cell>
          <cell r="Q2692">
            <v>0</v>
          </cell>
          <cell r="R2692">
            <v>0</v>
          </cell>
          <cell r="S2692">
            <v>144.12</v>
          </cell>
          <cell r="T2692">
            <v>28.59</v>
          </cell>
          <cell r="U2692">
            <v>0</v>
          </cell>
          <cell r="V2692">
            <v>0</v>
          </cell>
          <cell r="W2692">
            <v>0</v>
          </cell>
          <cell r="X2692">
            <v>0</v>
          </cell>
          <cell r="Y2692">
            <v>0</v>
          </cell>
          <cell r="Z2692">
            <v>2.08</v>
          </cell>
          <cell r="AA2692">
            <v>2.08</v>
          </cell>
          <cell r="AB2692">
            <v>0</v>
          </cell>
          <cell r="AC2692">
            <v>0</v>
          </cell>
          <cell r="AD2692">
            <v>0.32116065999999999</v>
          </cell>
          <cell r="AE2692">
            <v>0</v>
          </cell>
          <cell r="AF2692">
            <v>0</v>
          </cell>
          <cell r="AG2692">
            <v>0.32116065999999999</v>
          </cell>
          <cell r="AH2692">
            <v>0</v>
          </cell>
          <cell r="AI2692">
            <v>15.440416345999999</v>
          </cell>
        </row>
        <row r="2693">
          <cell r="C2693" t="str">
            <v>1.578.6</v>
          </cell>
          <cell r="D2693" t="str">
            <v>Пуско наладочные работы "вхолостую"</v>
          </cell>
          <cell r="E2693" t="str">
            <v>051-2000424</v>
          </cell>
          <cell r="F2693" t="str">
            <v/>
          </cell>
          <cell r="G2693" t="str">
            <v/>
          </cell>
          <cell r="H2693" t="str">
            <v/>
          </cell>
          <cell r="I2693">
            <v>17.09</v>
          </cell>
          <cell r="J2693">
            <v>12.75</v>
          </cell>
          <cell r="K2693">
            <v>12.75</v>
          </cell>
          <cell r="L2693">
            <v>12.75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>
            <v>10.62</v>
          </cell>
          <cell r="T2693">
            <v>2.13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0</v>
          </cell>
          <cell r="AD2693">
            <v>0</v>
          </cell>
          <cell r="AE2693">
            <v>0</v>
          </cell>
          <cell r="AF2693">
            <v>0</v>
          </cell>
          <cell r="AG2693">
            <v>0</v>
          </cell>
          <cell r="AH2693">
            <v>0</v>
          </cell>
          <cell r="AI2693">
            <v>0</v>
          </cell>
        </row>
        <row r="2694">
          <cell r="C2694" t="str">
            <v>1.579</v>
          </cell>
          <cell r="D2694" t="str">
            <v>Региональная сеть передачи данных ООО "Газпром добыча Краснодар"</v>
          </cell>
          <cell r="E2694" t="str">
            <v>051-2000430</v>
          </cell>
          <cell r="F2694" t="str">
            <v/>
          </cell>
          <cell r="G2694" t="str">
            <v>Стройки, обеспечивающие добычу и вывод газа из Надым-Пур-Таз</v>
          </cell>
          <cell r="H2694" t="str">
            <v>Прочие</v>
          </cell>
          <cell r="I2694">
            <v>175.01</v>
          </cell>
          <cell r="J2694">
            <v>64.510000000000005</v>
          </cell>
          <cell r="K2694">
            <v>64.510000000000005</v>
          </cell>
          <cell r="L2694">
            <v>64.510000000000005</v>
          </cell>
          <cell r="M2694">
            <v>51.283690190000002</v>
          </cell>
          <cell r="N2694">
            <v>79.497272034999995</v>
          </cell>
          <cell r="O2694">
            <v>79.497272034999995</v>
          </cell>
          <cell r="P2694">
            <v>0</v>
          </cell>
          <cell r="Q2694">
            <v>0</v>
          </cell>
          <cell r="R2694">
            <v>0</v>
          </cell>
          <cell r="S2694">
            <v>71.238333350000005</v>
          </cell>
          <cell r="T2694">
            <v>14.081666650000001</v>
          </cell>
          <cell r="U2694">
            <v>0</v>
          </cell>
          <cell r="V2694">
            <v>0</v>
          </cell>
          <cell r="W2694">
            <v>0</v>
          </cell>
          <cell r="X2694">
            <v>0</v>
          </cell>
          <cell r="Y2694">
            <v>32.554653700000003</v>
          </cell>
          <cell r="Z2694">
            <v>133.66999999999999</v>
          </cell>
          <cell r="AA2694">
            <v>133.66999999999999</v>
          </cell>
          <cell r="AB2694">
            <v>0</v>
          </cell>
          <cell r="AC2694">
            <v>0</v>
          </cell>
          <cell r="AD2694">
            <v>33.290877819999999</v>
          </cell>
          <cell r="AE2694">
            <v>32.554653700000003</v>
          </cell>
          <cell r="AF2694">
            <v>0.73622412000000004</v>
          </cell>
          <cell r="AG2694">
            <v>0</v>
          </cell>
          <cell r="AH2694">
            <v>0</v>
          </cell>
          <cell r="AI2694">
            <v>24.905272552</v>
          </cell>
        </row>
        <row r="2695">
          <cell r="C2695" t="str">
            <v>1.579.1</v>
          </cell>
          <cell r="D2695" t="str">
            <v>Подрядные работы</v>
          </cell>
          <cell r="E2695" t="str">
            <v>051-2000430</v>
          </cell>
          <cell r="F2695" t="str">
            <v/>
          </cell>
          <cell r="G2695" t="str">
            <v/>
          </cell>
          <cell r="H2695" t="str">
            <v/>
          </cell>
          <cell r="I2695">
            <v>57.79</v>
          </cell>
          <cell r="J2695">
            <v>29.18</v>
          </cell>
          <cell r="K2695">
            <v>29.18</v>
          </cell>
          <cell r="L2695">
            <v>29.18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>
            <v>24.31666667</v>
          </cell>
          <cell r="T2695">
            <v>4.8633333299999997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0</v>
          </cell>
          <cell r="Z2695">
            <v>57.79</v>
          </cell>
          <cell r="AA2695">
            <v>57.79</v>
          </cell>
          <cell r="AB2695">
            <v>0</v>
          </cell>
          <cell r="AC2695">
            <v>0</v>
          </cell>
          <cell r="AD2695">
            <v>0</v>
          </cell>
          <cell r="AE2695">
            <v>0</v>
          </cell>
          <cell r="AF2695">
            <v>0</v>
          </cell>
          <cell r="AG2695">
            <v>0</v>
          </cell>
          <cell r="AH2695">
            <v>0</v>
          </cell>
          <cell r="AI2695">
            <v>0</v>
          </cell>
        </row>
        <row r="2696">
          <cell r="C2696">
            <v>0</v>
          </cell>
          <cell r="D2696" t="str">
            <v>Газпром автоматизация</v>
          </cell>
          <cell r="E2696" t="str">
            <v>051-2000430</v>
          </cell>
          <cell r="F2696" t="str">
            <v/>
          </cell>
          <cell r="G2696" t="str">
            <v/>
          </cell>
          <cell r="H2696" t="str">
            <v/>
          </cell>
          <cell r="I2696">
            <v>0</v>
          </cell>
          <cell r="J2696">
            <v>0</v>
          </cell>
          <cell r="K2696">
            <v>29.18</v>
          </cell>
          <cell r="L2696">
            <v>29.18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57.79</v>
          </cell>
          <cell r="AA2696">
            <v>57.79</v>
          </cell>
          <cell r="AB2696">
            <v>0</v>
          </cell>
          <cell r="AC2696">
            <v>0</v>
          </cell>
          <cell r="AD2696">
            <v>0</v>
          </cell>
          <cell r="AE2696">
            <v>0</v>
          </cell>
          <cell r="AF2696">
            <v>0</v>
          </cell>
          <cell r="AG2696">
            <v>0</v>
          </cell>
          <cell r="AH2696">
            <v>0</v>
          </cell>
          <cell r="AI2696">
            <v>0</v>
          </cell>
        </row>
        <row r="2697">
          <cell r="C2697">
            <v>0</v>
          </cell>
          <cell r="D2697" t="str">
            <v>Прочие подрядчики</v>
          </cell>
          <cell r="E2697" t="str">
            <v>051-2000430</v>
          </cell>
          <cell r="F2697" t="str">
            <v/>
          </cell>
          <cell r="G2697" t="str">
            <v/>
          </cell>
          <cell r="H2697" t="str">
            <v/>
          </cell>
          <cell r="I2697">
            <v>57.79</v>
          </cell>
          <cell r="J2697">
            <v>29.18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>
            <v>24.31666667</v>
          </cell>
          <cell r="T2697">
            <v>4.8633333299999997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0</v>
          </cell>
          <cell r="Z2697">
            <v>0</v>
          </cell>
          <cell r="AA2697">
            <v>0</v>
          </cell>
          <cell r="AB2697">
            <v>0</v>
          </cell>
          <cell r="AC2697">
            <v>0</v>
          </cell>
          <cell r="AD2697">
            <v>0</v>
          </cell>
          <cell r="AE2697">
            <v>0</v>
          </cell>
          <cell r="AF2697">
            <v>0</v>
          </cell>
          <cell r="AG2697">
            <v>0</v>
          </cell>
          <cell r="AH2697">
            <v>0</v>
          </cell>
          <cell r="AI2697">
            <v>0</v>
          </cell>
        </row>
        <row r="2698">
          <cell r="C2698" t="str">
            <v>1.579.2</v>
          </cell>
          <cell r="D2698" t="str">
            <v>Оборудование</v>
          </cell>
          <cell r="E2698" t="str">
            <v>051-2000430</v>
          </cell>
          <cell r="F2698" t="str">
            <v/>
          </cell>
          <cell r="G2698" t="str">
            <v/>
          </cell>
          <cell r="H2698" t="str">
            <v/>
          </cell>
          <cell r="I2698">
            <v>71.430000000000007</v>
          </cell>
          <cell r="J2698">
            <v>29.87</v>
          </cell>
          <cell r="K2698">
            <v>29.87</v>
          </cell>
          <cell r="L2698">
            <v>29.87</v>
          </cell>
          <cell r="M2698">
            <v>50.708296339999997</v>
          </cell>
          <cell r="N2698">
            <v>169.76329541300001</v>
          </cell>
          <cell r="O2698">
            <v>169.76329541300001</v>
          </cell>
          <cell r="P2698">
            <v>0</v>
          </cell>
          <cell r="Q2698">
            <v>0</v>
          </cell>
          <cell r="R2698">
            <v>0</v>
          </cell>
          <cell r="S2698">
            <v>24.891666669999999</v>
          </cell>
          <cell r="T2698">
            <v>4.9783333299999999</v>
          </cell>
          <cell r="U2698">
            <v>0</v>
          </cell>
          <cell r="V2698">
            <v>0</v>
          </cell>
          <cell r="W2698">
            <v>0</v>
          </cell>
          <cell r="X2698">
            <v>0</v>
          </cell>
          <cell r="Y2698">
            <v>31.917901730000001</v>
          </cell>
          <cell r="Z2698">
            <v>71.430000000000007</v>
          </cell>
          <cell r="AA2698">
            <v>71.430000000000007</v>
          </cell>
          <cell r="AB2698">
            <v>0</v>
          </cell>
          <cell r="AC2698">
            <v>0</v>
          </cell>
          <cell r="AD2698">
            <v>32.270398700000001</v>
          </cell>
          <cell r="AE2698">
            <v>31.917901730000001</v>
          </cell>
          <cell r="AF2698">
            <v>0.35249697000000002</v>
          </cell>
          <cell r="AG2698">
            <v>0</v>
          </cell>
          <cell r="AH2698">
            <v>0</v>
          </cell>
          <cell r="AI2698">
            <v>45.177654627000003</v>
          </cell>
        </row>
        <row r="2699">
          <cell r="C2699" t="str">
            <v>1.579.3</v>
          </cell>
          <cell r="D2699" t="str">
            <v>Прочие, всего</v>
          </cell>
          <cell r="E2699" t="str">
            <v>051-2000430</v>
          </cell>
          <cell r="F2699" t="str">
            <v/>
          </cell>
          <cell r="G2699" t="str">
            <v/>
          </cell>
          <cell r="H2699" t="str">
            <v/>
          </cell>
          <cell r="I2699">
            <v>45.79</v>
          </cell>
          <cell r="J2699">
            <v>5.46</v>
          </cell>
          <cell r="K2699">
            <v>5.46</v>
          </cell>
          <cell r="L2699">
            <v>5.46</v>
          </cell>
          <cell r="M2699">
            <v>0.57539384999999998</v>
          </cell>
          <cell r="N2699">
            <v>10.538348901000001</v>
          </cell>
          <cell r="O2699">
            <v>10.538348901000001</v>
          </cell>
          <cell r="P2699">
            <v>0</v>
          </cell>
          <cell r="Q2699">
            <v>0</v>
          </cell>
          <cell r="R2699">
            <v>0</v>
          </cell>
          <cell r="S2699">
            <v>22.030000009999998</v>
          </cell>
          <cell r="T2699">
            <v>4.2399999900000003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0.63675196999999994</v>
          </cell>
          <cell r="Z2699">
            <v>4.45</v>
          </cell>
          <cell r="AA2699">
            <v>4.45</v>
          </cell>
          <cell r="AB2699">
            <v>0</v>
          </cell>
          <cell r="AC2699">
            <v>0</v>
          </cell>
          <cell r="AD2699">
            <v>1.0204791200000001</v>
          </cell>
          <cell r="AE2699">
            <v>0.63675196999999994</v>
          </cell>
          <cell r="AF2699">
            <v>0.38372715000000002</v>
          </cell>
          <cell r="AG2699">
            <v>0</v>
          </cell>
          <cell r="AH2699">
            <v>0</v>
          </cell>
          <cell r="AI2699">
            <v>22.932115056000001</v>
          </cell>
        </row>
        <row r="2700">
          <cell r="C2700" t="str">
            <v>1.579.4</v>
          </cell>
          <cell r="D2700" t="str">
            <v>Проектные работы</v>
          </cell>
          <cell r="E2700" t="str">
            <v>051-2000430</v>
          </cell>
          <cell r="F2700" t="str">
            <v/>
          </cell>
          <cell r="G2700" t="str">
            <v/>
          </cell>
          <cell r="H2700" t="str">
            <v/>
          </cell>
          <cell r="I2700">
            <v>0</v>
          </cell>
          <cell r="J2700">
            <v>0</v>
          </cell>
          <cell r="K2700">
            <v>0.2</v>
          </cell>
          <cell r="L2700">
            <v>0.2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>
            <v>0</v>
          </cell>
          <cell r="T2700">
            <v>0</v>
          </cell>
          <cell r="U2700">
            <v>0</v>
          </cell>
          <cell r="V2700">
            <v>0</v>
          </cell>
          <cell r="W2700">
            <v>0</v>
          </cell>
          <cell r="X2700">
            <v>0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0</v>
          </cell>
          <cell r="AD2700">
            <v>0</v>
          </cell>
          <cell r="AE2700">
            <v>0</v>
          </cell>
          <cell r="AF2700">
            <v>0</v>
          </cell>
          <cell r="AG2700">
            <v>0</v>
          </cell>
          <cell r="AH2700">
            <v>0</v>
          </cell>
          <cell r="AI2700">
            <v>0</v>
          </cell>
        </row>
        <row r="2701">
          <cell r="C2701" t="str">
            <v>1.579.5</v>
          </cell>
          <cell r="D2701" t="str">
            <v>Услуги Заказчика</v>
          </cell>
          <cell r="E2701" t="str">
            <v>051-2000430</v>
          </cell>
          <cell r="F2701" t="str">
            <v/>
          </cell>
          <cell r="G2701" t="str">
            <v/>
          </cell>
          <cell r="H2701" t="str">
            <v/>
          </cell>
          <cell r="I2701">
            <v>0</v>
          </cell>
          <cell r="J2701">
            <v>0</v>
          </cell>
          <cell r="K2701">
            <v>2.2999999999999998</v>
          </cell>
          <cell r="L2701">
            <v>2.2999999999999998</v>
          </cell>
          <cell r="M2701">
            <v>0.57500010000000001</v>
          </cell>
          <cell r="N2701">
            <v>25.000004348000001</v>
          </cell>
          <cell r="O2701">
            <v>25.000004348000001</v>
          </cell>
          <cell r="P2701">
            <v>0</v>
          </cell>
          <cell r="Q2701">
            <v>0</v>
          </cell>
          <cell r="R2701">
            <v>0</v>
          </cell>
          <cell r="S2701">
            <v>0</v>
          </cell>
          <cell r="T2701">
            <v>0</v>
          </cell>
          <cell r="U2701">
            <v>0</v>
          </cell>
          <cell r="V2701">
            <v>0</v>
          </cell>
          <cell r="W2701">
            <v>0</v>
          </cell>
          <cell r="X2701">
            <v>0</v>
          </cell>
          <cell r="Y2701">
            <v>0.29934803999999998</v>
          </cell>
          <cell r="Z2701">
            <v>0</v>
          </cell>
          <cell r="AA2701">
            <v>0</v>
          </cell>
          <cell r="AB2701">
            <v>0</v>
          </cell>
          <cell r="AC2701">
            <v>0</v>
          </cell>
          <cell r="AD2701">
            <v>0.68268143999999997</v>
          </cell>
          <cell r="AE2701">
            <v>0.29934803999999998</v>
          </cell>
          <cell r="AF2701">
            <v>0.38333339999999999</v>
          </cell>
          <cell r="AG2701">
            <v>0</v>
          </cell>
          <cell r="AH2701">
            <v>0</v>
          </cell>
          <cell r="AI2701">
            <v>0</v>
          </cell>
        </row>
        <row r="2702">
          <cell r="C2702" t="str">
            <v>1.579.6</v>
          </cell>
          <cell r="D2702" t="str">
            <v>Иные прочие</v>
          </cell>
          <cell r="E2702" t="str">
            <v>051-2000430</v>
          </cell>
          <cell r="F2702" t="str">
            <v/>
          </cell>
          <cell r="G2702" t="str">
            <v/>
          </cell>
          <cell r="H2702" t="str">
            <v/>
          </cell>
          <cell r="I2702">
            <v>45.79</v>
          </cell>
          <cell r="J2702">
            <v>5.46</v>
          </cell>
          <cell r="K2702">
            <v>2.0099999999999998</v>
          </cell>
          <cell r="L2702">
            <v>2.0099999999999998</v>
          </cell>
          <cell r="M2702">
            <v>3.9375E-4</v>
          </cell>
          <cell r="N2702">
            <v>1.9589552E-2</v>
          </cell>
          <cell r="O2702">
            <v>1.9589552E-2</v>
          </cell>
          <cell r="P2702">
            <v>0</v>
          </cell>
          <cell r="Q2702">
            <v>0</v>
          </cell>
          <cell r="R2702">
            <v>0</v>
          </cell>
          <cell r="S2702">
            <v>22.030000009999998</v>
          </cell>
          <cell r="T2702">
            <v>4.2399999900000003</v>
          </cell>
          <cell r="U2702">
            <v>0</v>
          </cell>
          <cell r="V2702">
            <v>0</v>
          </cell>
          <cell r="W2702">
            <v>0</v>
          </cell>
          <cell r="X2702">
            <v>0</v>
          </cell>
          <cell r="Y2702">
            <v>0.33740393000000002</v>
          </cell>
          <cell r="Z2702">
            <v>4.45</v>
          </cell>
          <cell r="AA2702">
            <v>4.45</v>
          </cell>
          <cell r="AB2702">
            <v>0</v>
          </cell>
          <cell r="AC2702">
            <v>0</v>
          </cell>
          <cell r="AD2702">
            <v>0.33779767999999999</v>
          </cell>
          <cell r="AE2702">
            <v>0.33740393000000002</v>
          </cell>
          <cell r="AF2702">
            <v>3.9375E-4</v>
          </cell>
          <cell r="AG2702">
            <v>0</v>
          </cell>
          <cell r="AH2702">
            <v>0</v>
          </cell>
          <cell r="AI2702">
            <v>7.5909591010000002</v>
          </cell>
        </row>
        <row r="2703">
          <cell r="C2703" t="str">
            <v>1.579.7</v>
          </cell>
          <cell r="D2703" t="str">
            <v>Пуско наладочные работы "вхолостую"</v>
          </cell>
          <cell r="E2703" t="str">
            <v>051-2000430</v>
          </cell>
          <cell r="F2703" t="str">
            <v/>
          </cell>
          <cell r="G2703" t="str">
            <v/>
          </cell>
          <cell r="H2703" t="str">
            <v/>
          </cell>
          <cell r="I2703">
            <v>0</v>
          </cell>
          <cell r="J2703">
            <v>0</v>
          </cell>
          <cell r="K2703">
            <v>0.95</v>
          </cell>
          <cell r="L2703">
            <v>0.95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0</v>
          </cell>
          <cell r="U2703">
            <v>0</v>
          </cell>
          <cell r="V2703">
            <v>0</v>
          </cell>
          <cell r="W2703">
            <v>0</v>
          </cell>
          <cell r="X2703">
            <v>0</v>
          </cell>
          <cell r="Y2703">
            <v>0</v>
          </cell>
          <cell r="Z2703">
            <v>0</v>
          </cell>
          <cell r="AA2703">
            <v>0</v>
          </cell>
          <cell r="AB2703">
            <v>0</v>
          </cell>
          <cell r="AC2703">
            <v>0</v>
          </cell>
          <cell r="AD2703">
            <v>0</v>
          </cell>
          <cell r="AE2703">
            <v>0</v>
          </cell>
          <cell r="AF2703">
            <v>0</v>
          </cell>
          <cell r="AG2703">
            <v>0</v>
          </cell>
          <cell r="AH2703">
            <v>0</v>
          </cell>
          <cell r="AI2703">
            <v>0</v>
          </cell>
        </row>
        <row r="2704">
          <cell r="C2704" t="str">
            <v>1.580</v>
          </cell>
          <cell r="D2704" t="str">
            <v>Региональная сеть передачи данных ООО "Газпром трансгаз Екатеринбург"</v>
          </cell>
          <cell r="E2704" t="str">
            <v>051-2000435</v>
          </cell>
          <cell r="F2704" t="str">
            <v/>
          </cell>
          <cell r="G2704" t="str">
            <v>Стройки, обеспечивающие добычу и вывод газа из Надым-Пур-Таз</v>
          </cell>
          <cell r="H2704" t="str">
            <v>Прочие</v>
          </cell>
          <cell r="I2704">
            <v>505.22</v>
          </cell>
          <cell r="J2704">
            <v>116.36</v>
          </cell>
          <cell r="K2704">
            <v>116.36</v>
          </cell>
          <cell r="L2704">
            <v>116.36</v>
          </cell>
          <cell r="M2704">
            <v>1.0614951500000001</v>
          </cell>
          <cell r="N2704">
            <v>0.91225090200000003</v>
          </cell>
          <cell r="O2704">
            <v>0.91225090200000003</v>
          </cell>
          <cell r="P2704">
            <v>0</v>
          </cell>
          <cell r="Q2704">
            <v>0</v>
          </cell>
          <cell r="R2704">
            <v>0</v>
          </cell>
          <cell r="S2704">
            <v>210.47799999</v>
          </cell>
          <cell r="T2704">
            <v>41.560333350000001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298.86967218000001</v>
          </cell>
          <cell r="Z2704">
            <v>424.07</v>
          </cell>
          <cell r="AA2704">
            <v>424.07</v>
          </cell>
          <cell r="AB2704">
            <v>0</v>
          </cell>
          <cell r="AC2704">
            <v>0</v>
          </cell>
          <cell r="AD2704">
            <v>298.55922609999999</v>
          </cell>
          <cell r="AE2704">
            <v>297.86755942000002</v>
          </cell>
          <cell r="AF2704">
            <v>0.69166667999999998</v>
          </cell>
          <cell r="AG2704">
            <v>0</v>
          </cell>
          <cell r="AH2704">
            <v>0</v>
          </cell>
          <cell r="AI2704">
            <v>70.403288631999999</v>
          </cell>
        </row>
        <row r="2705">
          <cell r="C2705" t="str">
            <v>1.580.1</v>
          </cell>
          <cell r="D2705" t="str">
            <v>Подрядные работы</v>
          </cell>
          <cell r="E2705" t="str">
            <v>051-2000435</v>
          </cell>
          <cell r="F2705" t="str">
            <v/>
          </cell>
          <cell r="G2705" t="str">
            <v/>
          </cell>
          <cell r="H2705" t="str">
            <v/>
          </cell>
          <cell r="I2705">
            <v>122.67</v>
          </cell>
          <cell r="J2705">
            <v>52.75</v>
          </cell>
          <cell r="K2705">
            <v>52.75</v>
          </cell>
          <cell r="L2705">
            <v>52.75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67.466666660000001</v>
          </cell>
          <cell r="T2705">
            <v>13.49333334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40.84412657</v>
          </cell>
          <cell r="Z2705">
            <v>122.67</v>
          </cell>
          <cell r="AA2705">
            <v>122.67</v>
          </cell>
          <cell r="AB2705">
            <v>0</v>
          </cell>
          <cell r="AC2705">
            <v>0</v>
          </cell>
          <cell r="AD2705">
            <v>40.84412657</v>
          </cell>
          <cell r="AE2705">
            <v>40.84412657</v>
          </cell>
          <cell r="AF2705">
            <v>0</v>
          </cell>
          <cell r="AG2705">
            <v>0</v>
          </cell>
          <cell r="AH2705">
            <v>0</v>
          </cell>
          <cell r="AI2705">
            <v>33.295937532000004</v>
          </cell>
        </row>
        <row r="2706">
          <cell r="C2706">
            <v>0</v>
          </cell>
          <cell r="D2706" t="str">
            <v>Газпром автоматизация</v>
          </cell>
          <cell r="E2706" t="str">
            <v>051-2000435</v>
          </cell>
          <cell r="F2706" t="str">
            <v/>
          </cell>
          <cell r="G2706" t="str">
            <v/>
          </cell>
          <cell r="H2706" t="str">
            <v/>
          </cell>
          <cell r="I2706">
            <v>0</v>
          </cell>
          <cell r="J2706">
            <v>0</v>
          </cell>
          <cell r="K2706">
            <v>52.75</v>
          </cell>
          <cell r="L2706">
            <v>52.75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40.84412657</v>
          </cell>
          <cell r="Z2706">
            <v>122.67</v>
          </cell>
          <cell r="AA2706">
            <v>122.67</v>
          </cell>
          <cell r="AB2706">
            <v>0</v>
          </cell>
          <cell r="AC2706">
            <v>0</v>
          </cell>
          <cell r="AD2706">
            <v>40.84412657</v>
          </cell>
          <cell r="AE2706">
            <v>40.84412657</v>
          </cell>
          <cell r="AF2706">
            <v>0</v>
          </cell>
          <cell r="AG2706">
            <v>0</v>
          </cell>
          <cell r="AH2706">
            <v>0</v>
          </cell>
          <cell r="AI2706">
            <v>33.295937532000004</v>
          </cell>
        </row>
        <row r="2707">
          <cell r="C2707">
            <v>0</v>
          </cell>
          <cell r="D2707" t="str">
            <v>Прочие подрядчики</v>
          </cell>
          <cell r="E2707" t="str">
            <v>051-2000435</v>
          </cell>
          <cell r="F2707" t="str">
            <v/>
          </cell>
          <cell r="G2707" t="str">
            <v/>
          </cell>
          <cell r="H2707" t="str">
            <v/>
          </cell>
          <cell r="I2707">
            <v>122.67</v>
          </cell>
          <cell r="J2707">
            <v>52.75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>
            <v>67.466666660000001</v>
          </cell>
          <cell r="T2707">
            <v>13.49333334</v>
          </cell>
          <cell r="U2707">
            <v>0</v>
          </cell>
          <cell r="V2707">
            <v>0</v>
          </cell>
          <cell r="W2707">
            <v>0</v>
          </cell>
          <cell r="X2707">
            <v>0</v>
          </cell>
          <cell r="Y2707">
            <v>0</v>
          </cell>
          <cell r="Z2707">
            <v>0</v>
          </cell>
          <cell r="AA2707">
            <v>0</v>
          </cell>
          <cell r="AB2707">
            <v>0</v>
          </cell>
          <cell r="AC2707">
            <v>0</v>
          </cell>
          <cell r="AD2707">
            <v>0</v>
          </cell>
          <cell r="AE2707">
            <v>0</v>
          </cell>
          <cell r="AF2707">
            <v>0</v>
          </cell>
          <cell r="AG2707">
            <v>0</v>
          </cell>
          <cell r="AH2707">
            <v>0</v>
          </cell>
          <cell r="AI2707">
            <v>0</v>
          </cell>
        </row>
        <row r="2708">
          <cell r="C2708" t="str">
            <v>1.580.2</v>
          </cell>
          <cell r="D2708" t="str">
            <v>Оборудование</v>
          </cell>
          <cell r="E2708" t="str">
            <v>051-2000435</v>
          </cell>
          <cell r="F2708" t="str">
            <v/>
          </cell>
          <cell r="G2708" t="str">
            <v/>
          </cell>
          <cell r="H2708" t="str">
            <v/>
          </cell>
          <cell r="I2708">
            <v>294.24</v>
          </cell>
          <cell r="J2708">
            <v>54.9</v>
          </cell>
          <cell r="K2708">
            <v>54.9</v>
          </cell>
          <cell r="L2708">
            <v>54.9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101.97500001</v>
          </cell>
          <cell r="T2708">
            <v>20.394999989999999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254.40262178</v>
          </cell>
          <cell r="Z2708">
            <v>294.24</v>
          </cell>
          <cell r="AA2708">
            <v>294.24</v>
          </cell>
          <cell r="AB2708">
            <v>0</v>
          </cell>
          <cell r="AC2708">
            <v>0</v>
          </cell>
          <cell r="AD2708">
            <v>253.66143682000001</v>
          </cell>
          <cell r="AE2708">
            <v>253.66143682000001</v>
          </cell>
          <cell r="AF2708">
            <v>0</v>
          </cell>
          <cell r="AG2708">
            <v>0</v>
          </cell>
          <cell r="AH2708">
            <v>0</v>
          </cell>
          <cell r="AI2708">
            <v>86.209025564000001</v>
          </cell>
        </row>
        <row r="2709">
          <cell r="C2709" t="str">
            <v>1.580.3</v>
          </cell>
          <cell r="D2709" t="str">
            <v>Прочие, всего</v>
          </cell>
          <cell r="E2709" t="str">
            <v>051-2000435</v>
          </cell>
          <cell r="F2709" t="str">
            <v/>
          </cell>
          <cell r="G2709" t="str">
            <v/>
          </cell>
          <cell r="H2709" t="str">
            <v/>
          </cell>
          <cell r="I2709">
            <v>88.31</v>
          </cell>
          <cell r="J2709">
            <v>8.7100000000000009</v>
          </cell>
          <cell r="K2709">
            <v>8.7100000000000009</v>
          </cell>
          <cell r="L2709">
            <v>8.7100000000000009</v>
          </cell>
          <cell r="M2709">
            <v>1.0614951500000001</v>
          </cell>
          <cell r="N2709">
            <v>12.187085533999999</v>
          </cell>
          <cell r="O2709">
            <v>12.187085533999999</v>
          </cell>
          <cell r="P2709">
            <v>0</v>
          </cell>
          <cell r="Q2709">
            <v>0</v>
          </cell>
          <cell r="R2709">
            <v>0</v>
          </cell>
          <cell r="S2709">
            <v>41.036333319999997</v>
          </cell>
          <cell r="T2709">
            <v>7.6720000199999996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3.62292383</v>
          </cell>
          <cell r="Z2709">
            <v>7.16</v>
          </cell>
          <cell r="AA2709">
            <v>7.16</v>
          </cell>
          <cell r="AB2709">
            <v>0</v>
          </cell>
          <cell r="AC2709">
            <v>0</v>
          </cell>
          <cell r="AD2709">
            <v>4.0536627100000002</v>
          </cell>
          <cell r="AE2709">
            <v>3.3619960299999998</v>
          </cell>
          <cell r="AF2709">
            <v>0.69166667999999998</v>
          </cell>
          <cell r="AG2709">
            <v>0</v>
          </cell>
          <cell r="AH2709">
            <v>0</v>
          </cell>
          <cell r="AI2709">
            <v>56.615400977999997</v>
          </cell>
        </row>
        <row r="2710">
          <cell r="C2710" t="str">
            <v>1.580.4</v>
          </cell>
          <cell r="D2710" t="str">
            <v>Проектные работы</v>
          </cell>
          <cell r="E2710" t="str">
            <v>051-2000435</v>
          </cell>
          <cell r="F2710" t="str">
            <v/>
          </cell>
          <cell r="G2710" t="str">
            <v/>
          </cell>
          <cell r="H2710" t="str">
            <v/>
          </cell>
          <cell r="I2710">
            <v>0</v>
          </cell>
          <cell r="J2710">
            <v>0</v>
          </cell>
          <cell r="K2710">
            <v>0.61</v>
          </cell>
          <cell r="L2710">
            <v>0.61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0.61</v>
          </cell>
          <cell r="AA2710">
            <v>0.61</v>
          </cell>
          <cell r="AB2710">
            <v>0</v>
          </cell>
          <cell r="AC2710">
            <v>0</v>
          </cell>
          <cell r="AD2710">
            <v>0</v>
          </cell>
          <cell r="AE2710">
            <v>0</v>
          </cell>
          <cell r="AF2710">
            <v>0</v>
          </cell>
          <cell r="AG2710">
            <v>0</v>
          </cell>
          <cell r="AH2710">
            <v>0</v>
          </cell>
          <cell r="AI2710">
            <v>0</v>
          </cell>
        </row>
        <row r="2711">
          <cell r="C2711" t="str">
            <v>1.580.5</v>
          </cell>
          <cell r="D2711" t="str">
            <v>Услуги Заказчика</v>
          </cell>
          <cell r="E2711" t="str">
            <v>051-2000435</v>
          </cell>
          <cell r="F2711" t="str">
            <v/>
          </cell>
          <cell r="G2711" t="str">
            <v/>
          </cell>
          <cell r="H2711" t="str">
            <v/>
          </cell>
          <cell r="I2711">
            <v>0</v>
          </cell>
          <cell r="J2711">
            <v>0</v>
          </cell>
          <cell r="K2711">
            <v>4.1500000000000004</v>
          </cell>
          <cell r="L2711">
            <v>4.1500000000000004</v>
          </cell>
          <cell r="M2711">
            <v>1.03750002</v>
          </cell>
          <cell r="N2711">
            <v>25.000000482000001</v>
          </cell>
          <cell r="O2711">
            <v>25.000000482000001</v>
          </cell>
          <cell r="P2711">
            <v>0</v>
          </cell>
          <cell r="Q2711">
            <v>0</v>
          </cell>
          <cell r="R2711">
            <v>0</v>
          </cell>
          <cell r="S2711">
            <v>0</v>
          </cell>
          <cell r="T2711">
            <v>0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1.3120081800000001</v>
          </cell>
          <cell r="Z2711">
            <v>3.46</v>
          </cell>
          <cell r="AA2711">
            <v>3.46</v>
          </cell>
          <cell r="AB2711">
            <v>0</v>
          </cell>
          <cell r="AC2711">
            <v>0</v>
          </cell>
          <cell r="AD2711">
            <v>2.0036748599999998</v>
          </cell>
          <cell r="AE2711">
            <v>1.3120081800000001</v>
          </cell>
          <cell r="AF2711">
            <v>0.69166667999999998</v>
          </cell>
          <cell r="AG2711">
            <v>0</v>
          </cell>
          <cell r="AH2711">
            <v>0</v>
          </cell>
          <cell r="AI2711">
            <v>57.909678034999999</v>
          </cell>
        </row>
        <row r="2712">
          <cell r="C2712" t="str">
            <v>1.580.6</v>
          </cell>
          <cell r="D2712" t="str">
            <v>Иные прочие</v>
          </cell>
          <cell r="E2712" t="str">
            <v>051-2000435</v>
          </cell>
          <cell r="F2712" t="str">
            <v/>
          </cell>
          <cell r="G2712" t="str">
            <v/>
          </cell>
          <cell r="H2712" t="str">
            <v/>
          </cell>
          <cell r="I2712">
            <v>88.31</v>
          </cell>
          <cell r="J2712">
            <v>8.7100000000000009</v>
          </cell>
          <cell r="K2712">
            <v>2.58</v>
          </cell>
          <cell r="L2712">
            <v>2.58</v>
          </cell>
          <cell r="M2712">
            <v>2.399513E-2</v>
          </cell>
          <cell r="N2712">
            <v>0.93004379800000003</v>
          </cell>
          <cell r="O2712">
            <v>0.93004379800000003</v>
          </cell>
          <cell r="P2712">
            <v>0</v>
          </cell>
          <cell r="Q2712">
            <v>0</v>
          </cell>
          <cell r="R2712">
            <v>0</v>
          </cell>
          <cell r="S2712">
            <v>41.036333319999997</v>
          </cell>
          <cell r="T2712">
            <v>7.6720000199999996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1.2162590900000001</v>
          </cell>
          <cell r="Z2712">
            <v>3.09</v>
          </cell>
          <cell r="AA2712">
            <v>3.09</v>
          </cell>
          <cell r="AB2712">
            <v>0</v>
          </cell>
          <cell r="AC2712">
            <v>0</v>
          </cell>
          <cell r="AD2712">
            <v>0.95533129000000006</v>
          </cell>
          <cell r="AE2712">
            <v>0.95533129000000006</v>
          </cell>
          <cell r="AF2712">
            <v>0</v>
          </cell>
          <cell r="AG2712">
            <v>0</v>
          </cell>
          <cell r="AH2712">
            <v>0</v>
          </cell>
          <cell r="AI2712">
            <v>30.916870227</v>
          </cell>
        </row>
        <row r="2713">
          <cell r="C2713" t="str">
            <v>1.580.7</v>
          </cell>
          <cell r="D2713" t="str">
            <v>Пуско наладочные работы "вхолостую"</v>
          </cell>
          <cell r="E2713" t="str">
            <v>051-2000435</v>
          </cell>
          <cell r="F2713" t="str">
            <v/>
          </cell>
          <cell r="G2713" t="str">
            <v/>
          </cell>
          <cell r="H2713" t="str">
            <v/>
          </cell>
          <cell r="I2713">
            <v>0</v>
          </cell>
          <cell r="J2713">
            <v>0</v>
          </cell>
          <cell r="K2713">
            <v>1.37</v>
          </cell>
          <cell r="L2713">
            <v>1.37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1.09465656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1.09465656</v>
          </cell>
          <cell r="AE2713">
            <v>1.09465656</v>
          </cell>
          <cell r="AF2713">
            <v>0</v>
          </cell>
          <cell r="AG2713">
            <v>0</v>
          </cell>
          <cell r="AH2713">
            <v>0</v>
          </cell>
          <cell r="AI2713">
            <v>0</v>
          </cell>
        </row>
        <row r="2714">
          <cell r="C2714" t="str">
            <v>1.581</v>
          </cell>
          <cell r="D2714" t="str">
            <v>Региональная сеть передачи данных ООО "Газпром трансгаз-Кубань"</v>
          </cell>
          <cell r="E2714" t="str">
            <v>051-2000440</v>
          </cell>
          <cell r="F2714" t="str">
            <v/>
          </cell>
          <cell r="G2714" t="str">
            <v>Стройки, обеспечивающие добычу и вывод газа из Надым-Пур-Таз</v>
          </cell>
          <cell r="H2714" t="str">
            <v>Прочие</v>
          </cell>
          <cell r="I2714">
            <v>350.83</v>
          </cell>
          <cell r="J2714">
            <v>86.69</v>
          </cell>
          <cell r="K2714">
            <v>84.8</v>
          </cell>
          <cell r="L2714">
            <v>84.8</v>
          </cell>
          <cell r="M2714">
            <v>0.75499992000000005</v>
          </cell>
          <cell r="N2714">
            <v>0.89033009399999996</v>
          </cell>
          <cell r="O2714">
            <v>0.89033009399999996</v>
          </cell>
          <cell r="P2714">
            <v>0</v>
          </cell>
          <cell r="Q2714">
            <v>0</v>
          </cell>
          <cell r="R2714">
            <v>0</v>
          </cell>
          <cell r="S2714">
            <v>83.926666650000001</v>
          </cell>
          <cell r="T2714">
            <v>16.65333335</v>
          </cell>
          <cell r="U2714">
            <v>0</v>
          </cell>
          <cell r="V2714">
            <v>0</v>
          </cell>
          <cell r="W2714">
            <v>0</v>
          </cell>
          <cell r="X2714">
            <v>4.76409E-2</v>
          </cell>
          <cell r="Y2714">
            <v>237.46287649000001</v>
          </cell>
          <cell r="Z2714">
            <v>292.18750003999997</v>
          </cell>
          <cell r="AA2714">
            <v>292.18750003999997</v>
          </cell>
          <cell r="AB2714">
            <v>0</v>
          </cell>
          <cell r="AC2714">
            <v>0</v>
          </cell>
          <cell r="AD2714">
            <v>237.46451375000001</v>
          </cell>
          <cell r="AE2714">
            <v>236.96118046999999</v>
          </cell>
          <cell r="AF2714">
            <v>0.50333327999999999</v>
          </cell>
          <cell r="AG2714">
            <v>0</v>
          </cell>
          <cell r="AH2714">
            <v>0</v>
          </cell>
          <cell r="AI2714">
            <v>81.271277421999997</v>
          </cell>
        </row>
        <row r="2715">
          <cell r="C2715" t="str">
            <v>1.581.1</v>
          </cell>
          <cell r="D2715" t="str">
            <v>Подрядные работы</v>
          </cell>
          <cell r="E2715" t="str">
            <v>051-2000440</v>
          </cell>
          <cell r="F2715" t="str">
            <v/>
          </cell>
          <cell r="G2715" t="str">
            <v/>
          </cell>
          <cell r="H2715" t="str">
            <v/>
          </cell>
          <cell r="I2715">
            <v>131.46</v>
          </cell>
          <cell r="J2715">
            <v>39.9</v>
          </cell>
          <cell r="K2715">
            <v>38.01</v>
          </cell>
          <cell r="L2715">
            <v>38.01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>
            <v>31.675000000000001</v>
          </cell>
          <cell r="T2715">
            <v>6.335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90.965229160000007</v>
          </cell>
          <cell r="Z2715">
            <v>129.57</v>
          </cell>
          <cell r="AA2715">
            <v>129.57</v>
          </cell>
          <cell r="AB2715">
            <v>0</v>
          </cell>
          <cell r="AC2715">
            <v>0</v>
          </cell>
          <cell r="AD2715">
            <v>90.965229160000007</v>
          </cell>
          <cell r="AE2715">
            <v>90.965229160000007</v>
          </cell>
          <cell r="AF2715">
            <v>0</v>
          </cell>
          <cell r="AG2715">
            <v>0</v>
          </cell>
          <cell r="AH2715">
            <v>0</v>
          </cell>
          <cell r="AI2715">
            <v>70.205471297000003</v>
          </cell>
        </row>
        <row r="2716">
          <cell r="C2716">
            <v>0</v>
          </cell>
          <cell r="D2716" t="str">
            <v>Газпром автоматизация</v>
          </cell>
          <cell r="E2716" t="str">
            <v>051-2000440</v>
          </cell>
          <cell r="F2716" t="str">
            <v/>
          </cell>
          <cell r="G2716" t="str">
            <v/>
          </cell>
          <cell r="H2716" t="str">
            <v/>
          </cell>
          <cell r="I2716">
            <v>0</v>
          </cell>
          <cell r="J2716">
            <v>0</v>
          </cell>
          <cell r="K2716">
            <v>38.01</v>
          </cell>
          <cell r="L2716">
            <v>38.01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90.965229160000007</v>
          </cell>
          <cell r="Z2716">
            <v>129.57</v>
          </cell>
          <cell r="AA2716">
            <v>129.57</v>
          </cell>
          <cell r="AB2716">
            <v>0</v>
          </cell>
          <cell r="AC2716">
            <v>0</v>
          </cell>
          <cell r="AD2716">
            <v>90.965229160000007</v>
          </cell>
          <cell r="AE2716">
            <v>90.965229160000007</v>
          </cell>
          <cell r="AF2716">
            <v>0</v>
          </cell>
          <cell r="AG2716">
            <v>0</v>
          </cell>
          <cell r="AH2716">
            <v>0</v>
          </cell>
          <cell r="AI2716">
            <v>70.205471297000003</v>
          </cell>
        </row>
        <row r="2717">
          <cell r="C2717">
            <v>0</v>
          </cell>
          <cell r="D2717" t="str">
            <v>Прочие подрядчики</v>
          </cell>
          <cell r="E2717" t="str">
            <v>051-2000440</v>
          </cell>
          <cell r="F2717" t="str">
            <v/>
          </cell>
          <cell r="G2717" t="str">
            <v/>
          </cell>
          <cell r="H2717" t="str">
            <v/>
          </cell>
          <cell r="I2717">
            <v>131.46</v>
          </cell>
          <cell r="J2717">
            <v>39.9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31.675000000000001</v>
          </cell>
          <cell r="T2717">
            <v>6.335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  <cell r="AF2717">
            <v>0</v>
          </cell>
          <cell r="AG2717">
            <v>0</v>
          </cell>
          <cell r="AH2717">
            <v>0</v>
          </cell>
          <cell r="AI2717">
            <v>0</v>
          </cell>
        </row>
        <row r="2718">
          <cell r="C2718" t="str">
            <v>1.581.2</v>
          </cell>
          <cell r="D2718" t="str">
            <v>Оборудование</v>
          </cell>
          <cell r="E2718" t="str">
            <v>051-2000440</v>
          </cell>
          <cell r="F2718" t="str">
            <v/>
          </cell>
          <cell r="G2718" t="str">
            <v/>
          </cell>
          <cell r="H2718" t="str">
            <v/>
          </cell>
          <cell r="I2718">
            <v>157.26</v>
          </cell>
          <cell r="J2718">
            <v>39.6</v>
          </cell>
          <cell r="K2718">
            <v>39.6</v>
          </cell>
          <cell r="L2718">
            <v>39.6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>
            <v>33</v>
          </cell>
          <cell r="T2718">
            <v>6.6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143.91757860000001</v>
          </cell>
          <cell r="Z2718">
            <v>157.26</v>
          </cell>
          <cell r="AA2718">
            <v>157.26</v>
          </cell>
          <cell r="AB2718">
            <v>0</v>
          </cell>
          <cell r="AC2718">
            <v>0</v>
          </cell>
          <cell r="AD2718">
            <v>143.41588257999999</v>
          </cell>
          <cell r="AE2718">
            <v>143.41588257999999</v>
          </cell>
          <cell r="AF2718">
            <v>0</v>
          </cell>
          <cell r="AG2718">
            <v>0</v>
          </cell>
          <cell r="AH2718">
            <v>0</v>
          </cell>
          <cell r="AI2718">
            <v>91.196669579000002</v>
          </cell>
        </row>
        <row r="2719">
          <cell r="C2719" t="str">
            <v>1.581.3</v>
          </cell>
          <cell r="D2719" t="str">
            <v>Прочие, всего</v>
          </cell>
          <cell r="E2719" t="str">
            <v>051-2000440</v>
          </cell>
          <cell r="F2719" t="str">
            <v/>
          </cell>
          <cell r="G2719" t="str">
            <v/>
          </cell>
          <cell r="H2719" t="str">
            <v/>
          </cell>
          <cell r="I2719">
            <v>62.11</v>
          </cell>
          <cell r="J2719">
            <v>7.19</v>
          </cell>
          <cell r="K2719">
            <v>7.19</v>
          </cell>
          <cell r="L2719">
            <v>7.19</v>
          </cell>
          <cell r="M2719">
            <v>0.75499992000000005</v>
          </cell>
          <cell r="N2719">
            <v>10.500694298000001</v>
          </cell>
          <cell r="O2719">
            <v>10.500694298000001</v>
          </cell>
          <cell r="P2719">
            <v>0</v>
          </cell>
          <cell r="Q2719">
            <v>0</v>
          </cell>
          <cell r="R2719">
            <v>0</v>
          </cell>
          <cell r="S2719">
            <v>19.251666650000001</v>
          </cell>
          <cell r="T2719">
            <v>3.71833335</v>
          </cell>
          <cell r="U2719">
            <v>0</v>
          </cell>
          <cell r="V2719">
            <v>0</v>
          </cell>
          <cell r="W2719">
            <v>0</v>
          </cell>
          <cell r="X2719">
            <v>4.76409E-2</v>
          </cell>
          <cell r="Y2719">
            <v>2.5800687299999998</v>
          </cell>
          <cell r="Z2719">
            <v>5.3575000399999997</v>
          </cell>
          <cell r="AA2719">
            <v>5.3575000399999997</v>
          </cell>
          <cell r="AB2719">
            <v>0</v>
          </cell>
          <cell r="AC2719">
            <v>0</v>
          </cell>
          <cell r="AD2719">
            <v>3.0834020099999999</v>
          </cell>
          <cell r="AE2719">
            <v>2.5800687299999998</v>
          </cell>
          <cell r="AF2719">
            <v>0.50333327999999999</v>
          </cell>
          <cell r="AG2719">
            <v>0</v>
          </cell>
          <cell r="AH2719">
            <v>0</v>
          </cell>
          <cell r="AI2719">
            <v>57.553000224000002</v>
          </cell>
        </row>
        <row r="2720">
          <cell r="C2720" t="str">
            <v>1.581.4</v>
          </cell>
          <cell r="D2720" t="str">
            <v>Проектные работы</v>
          </cell>
          <cell r="E2720" t="str">
            <v>051-2000440</v>
          </cell>
          <cell r="F2720" t="str">
            <v/>
          </cell>
          <cell r="G2720" t="str">
            <v/>
          </cell>
          <cell r="H2720" t="str">
            <v/>
          </cell>
          <cell r="I2720">
            <v>0</v>
          </cell>
          <cell r="J2720">
            <v>0</v>
          </cell>
          <cell r="K2720">
            <v>0.5</v>
          </cell>
          <cell r="L2720">
            <v>0.5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>
            <v>0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0.5</v>
          </cell>
          <cell r="AA2720">
            <v>0.5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  <cell r="AF2720">
            <v>0</v>
          </cell>
          <cell r="AG2720">
            <v>0</v>
          </cell>
          <cell r="AH2720">
            <v>0</v>
          </cell>
          <cell r="AI2720">
            <v>0</v>
          </cell>
        </row>
        <row r="2721">
          <cell r="C2721" t="str">
            <v>1.581.5</v>
          </cell>
          <cell r="D2721" t="str">
            <v>Услуги Заказчика</v>
          </cell>
          <cell r="E2721" t="str">
            <v>051-2000440</v>
          </cell>
          <cell r="F2721" t="str">
            <v/>
          </cell>
          <cell r="G2721" t="str">
            <v/>
          </cell>
          <cell r="H2721" t="str">
            <v/>
          </cell>
          <cell r="I2721">
            <v>0</v>
          </cell>
          <cell r="J2721">
            <v>0</v>
          </cell>
          <cell r="K2721">
            <v>3.02</v>
          </cell>
          <cell r="L2721">
            <v>3.02</v>
          </cell>
          <cell r="M2721">
            <v>0.75499992000000005</v>
          </cell>
          <cell r="N2721">
            <v>24.999997351000001</v>
          </cell>
          <cell r="O2721">
            <v>24.999997351000001</v>
          </cell>
          <cell r="P2721">
            <v>0</v>
          </cell>
          <cell r="Q2721">
            <v>0</v>
          </cell>
          <cell r="R2721">
            <v>0</v>
          </cell>
          <cell r="S2721">
            <v>0</v>
          </cell>
          <cell r="T2721">
            <v>0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0.88676520000000003</v>
          </cell>
          <cell r="Z2721">
            <v>2.52</v>
          </cell>
          <cell r="AA2721">
            <v>2.52</v>
          </cell>
          <cell r="AB2721">
            <v>0</v>
          </cell>
          <cell r="AC2721">
            <v>0</v>
          </cell>
          <cell r="AD2721">
            <v>1.39009848</v>
          </cell>
          <cell r="AE2721">
            <v>0.88676520000000003</v>
          </cell>
          <cell r="AF2721">
            <v>0.50333327999999999</v>
          </cell>
          <cell r="AG2721">
            <v>0</v>
          </cell>
          <cell r="AH2721">
            <v>0</v>
          </cell>
          <cell r="AI2721">
            <v>55.162638094999998</v>
          </cell>
        </row>
        <row r="2722">
          <cell r="C2722" t="str">
            <v>1.581.6</v>
          </cell>
          <cell r="D2722" t="str">
            <v>Иные прочие</v>
          </cell>
          <cell r="E2722" t="str">
            <v>051-2000440</v>
          </cell>
          <cell r="F2722" t="str">
            <v/>
          </cell>
          <cell r="G2722" t="str">
            <v/>
          </cell>
          <cell r="H2722" t="str">
            <v/>
          </cell>
          <cell r="I2722">
            <v>62.11</v>
          </cell>
          <cell r="J2722">
            <v>7.19</v>
          </cell>
          <cell r="K2722">
            <v>2.37</v>
          </cell>
          <cell r="L2722">
            <v>2.37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19.251666650000001</v>
          </cell>
          <cell r="T2722">
            <v>3.71833335</v>
          </cell>
          <cell r="U2722">
            <v>0</v>
          </cell>
          <cell r="V2722">
            <v>0</v>
          </cell>
          <cell r="W2722">
            <v>0</v>
          </cell>
          <cell r="X2722">
            <v>4.76409E-2</v>
          </cell>
          <cell r="Y2722">
            <v>0.17482289000000001</v>
          </cell>
          <cell r="Z2722">
            <v>2.3375000400000001</v>
          </cell>
          <cell r="AA2722">
            <v>2.3375000400000001</v>
          </cell>
          <cell r="AB2722">
            <v>0</v>
          </cell>
          <cell r="AC2722">
            <v>0</v>
          </cell>
          <cell r="AD2722">
            <v>0.17482289000000001</v>
          </cell>
          <cell r="AE2722">
            <v>0.17482289000000001</v>
          </cell>
          <cell r="AF2722">
            <v>0</v>
          </cell>
          <cell r="AG2722">
            <v>0</v>
          </cell>
          <cell r="AH2722">
            <v>0</v>
          </cell>
          <cell r="AI2722">
            <v>7.4790539899999997</v>
          </cell>
        </row>
        <row r="2723">
          <cell r="C2723" t="str">
            <v>1.581.7</v>
          </cell>
          <cell r="D2723" t="str">
            <v>Пуско наладочные работы "вхолостую"</v>
          </cell>
          <cell r="E2723" t="str">
            <v>051-2000440</v>
          </cell>
          <cell r="F2723" t="str">
            <v/>
          </cell>
          <cell r="G2723" t="str">
            <v/>
          </cell>
          <cell r="H2723" t="str">
            <v/>
          </cell>
          <cell r="I2723">
            <v>0</v>
          </cell>
          <cell r="J2723">
            <v>0</v>
          </cell>
          <cell r="K2723">
            <v>1.3</v>
          </cell>
          <cell r="L2723">
            <v>1.3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1.5184806399999999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1.5184806399999999</v>
          </cell>
          <cell r="AE2723">
            <v>1.5184806399999999</v>
          </cell>
          <cell r="AF2723">
            <v>0</v>
          </cell>
          <cell r="AG2723">
            <v>0</v>
          </cell>
          <cell r="AH2723">
            <v>0</v>
          </cell>
          <cell r="AI2723">
            <v>0</v>
          </cell>
        </row>
        <row r="2724">
          <cell r="C2724" t="str">
            <v>1.582</v>
          </cell>
          <cell r="D2724" t="str">
            <v>Реконструкция КЛС газопровода Моздок-Казимагомед</v>
          </cell>
          <cell r="E2724" t="str">
            <v>051-2000441</v>
          </cell>
          <cell r="F2724" t="str">
            <v/>
          </cell>
          <cell r="G2724" t="str">
            <v>Стройки, обеспечивающие добычу и вывод газа из Надым-Пур-Таз</v>
          </cell>
          <cell r="H2724" t="str">
            <v>Прочие</v>
          </cell>
          <cell r="I2724">
            <v>3079.87</v>
          </cell>
          <cell r="J2724">
            <v>2187.7800000000002</v>
          </cell>
          <cell r="K2724">
            <v>577.02</v>
          </cell>
          <cell r="L2724">
            <v>577.02</v>
          </cell>
          <cell r="M2724">
            <v>5.1449993999999997</v>
          </cell>
          <cell r="N2724">
            <v>0.89165009900000003</v>
          </cell>
          <cell r="O2724">
            <v>0.89165009900000003</v>
          </cell>
          <cell r="P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256.18697707000001</v>
          </cell>
          <cell r="Z2724">
            <v>1062.5899999999999</v>
          </cell>
          <cell r="AA2724">
            <v>1062.5899999999999</v>
          </cell>
          <cell r="AB2724">
            <v>88.8</v>
          </cell>
          <cell r="AC2724">
            <v>1.91</v>
          </cell>
          <cell r="AD2724">
            <v>342.75578445000002</v>
          </cell>
          <cell r="AE2724">
            <v>250.52578485000001</v>
          </cell>
          <cell r="AF2724">
            <v>3.4299995999999999</v>
          </cell>
          <cell r="AG2724">
            <v>88.8</v>
          </cell>
          <cell r="AH2724">
            <v>0</v>
          </cell>
          <cell r="AI2724">
            <v>32.256635621000001</v>
          </cell>
        </row>
        <row r="2725">
          <cell r="C2725" t="str">
            <v>1.582.1</v>
          </cell>
          <cell r="D2725" t="str">
            <v>Подрядные работы</v>
          </cell>
          <cell r="E2725" t="str">
            <v>051-2000441</v>
          </cell>
          <cell r="F2725" t="str">
            <v/>
          </cell>
          <cell r="G2725" t="str">
            <v/>
          </cell>
          <cell r="H2725" t="str">
            <v/>
          </cell>
          <cell r="I2725">
            <v>1401.75</v>
          </cell>
          <cell r="J2725">
            <v>1105.75</v>
          </cell>
          <cell r="K2725">
            <v>332.63</v>
          </cell>
          <cell r="L2725">
            <v>332.63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247.28731826000001</v>
          </cell>
          <cell r="Z2725">
            <v>530.65</v>
          </cell>
          <cell r="AA2725">
            <v>530.65</v>
          </cell>
          <cell r="AB2725">
            <v>88.8</v>
          </cell>
          <cell r="AC2725">
            <v>0</v>
          </cell>
          <cell r="AD2725">
            <v>336.08731826000002</v>
          </cell>
          <cell r="AE2725">
            <v>247.28731826000001</v>
          </cell>
          <cell r="AF2725">
            <v>0</v>
          </cell>
          <cell r="AG2725">
            <v>88.8</v>
          </cell>
          <cell r="AH2725">
            <v>0</v>
          </cell>
          <cell r="AI2725">
            <v>63.335026526</v>
          </cell>
        </row>
        <row r="2726">
          <cell r="C2726">
            <v>0</v>
          </cell>
          <cell r="D2726" t="str">
            <v>Газстройпром</v>
          </cell>
          <cell r="E2726" t="str">
            <v>051-2000441</v>
          </cell>
          <cell r="F2726" t="str">
            <v/>
          </cell>
          <cell r="G2726" t="str">
            <v/>
          </cell>
          <cell r="H2726" t="str">
            <v/>
          </cell>
          <cell r="I2726">
            <v>0</v>
          </cell>
          <cell r="J2726">
            <v>0</v>
          </cell>
          <cell r="K2726">
            <v>332.63</v>
          </cell>
          <cell r="L2726">
            <v>332.63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>
            <v>0</v>
          </cell>
          <cell r="T2726">
            <v>0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247.28731826000001</v>
          </cell>
          <cell r="Z2726">
            <v>530.65</v>
          </cell>
          <cell r="AA2726">
            <v>530.65</v>
          </cell>
          <cell r="AB2726">
            <v>88.8</v>
          </cell>
          <cell r="AC2726">
            <v>0</v>
          </cell>
          <cell r="AD2726">
            <v>336.08731826000002</v>
          </cell>
          <cell r="AE2726">
            <v>247.28731826000001</v>
          </cell>
          <cell r="AF2726">
            <v>0</v>
          </cell>
          <cell r="AG2726">
            <v>88.8</v>
          </cell>
          <cell r="AH2726">
            <v>0</v>
          </cell>
          <cell r="AI2726">
            <v>63.335026526</v>
          </cell>
        </row>
        <row r="2727">
          <cell r="C2727">
            <v>0</v>
          </cell>
          <cell r="D2727" t="str">
            <v>Прочие подрядчики</v>
          </cell>
          <cell r="E2727" t="str">
            <v>051-2000441</v>
          </cell>
          <cell r="F2727" t="str">
            <v/>
          </cell>
          <cell r="G2727" t="str">
            <v/>
          </cell>
          <cell r="H2727" t="str">
            <v/>
          </cell>
          <cell r="I2727">
            <v>1401.75</v>
          </cell>
          <cell r="J2727">
            <v>1105.75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0</v>
          </cell>
          <cell r="U2727">
            <v>0</v>
          </cell>
          <cell r="V2727">
            <v>0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0</v>
          </cell>
          <cell r="AD2727">
            <v>0</v>
          </cell>
          <cell r="AE2727">
            <v>0</v>
          </cell>
          <cell r="AF2727">
            <v>0</v>
          </cell>
          <cell r="AG2727">
            <v>0</v>
          </cell>
          <cell r="AH2727">
            <v>0</v>
          </cell>
          <cell r="AI2727">
            <v>0</v>
          </cell>
        </row>
        <row r="2728">
          <cell r="C2728" t="str">
            <v>1.582.2</v>
          </cell>
          <cell r="D2728" t="str">
            <v>Оборудование</v>
          </cell>
          <cell r="E2728" t="str">
            <v>051-2000441</v>
          </cell>
          <cell r="F2728" t="str">
            <v/>
          </cell>
          <cell r="G2728" t="str">
            <v/>
          </cell>
          <cell r="H2728" t="str">
            <v/>
          </cell>
          <cell r="I2728">
            <v>578.70000000000005</v>
          </cell>
          <cell r="J2728">
            <v>253.04</v>
          </cell>
          <cell r="K2728">
            <v>174.34</v>
          </cell>
          <cell r="L2728">
            <v>174.34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>
            <v>0</v>
          </cell>
          <cell r="T2728">
            <v>0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500</v>
          </cell>
          <cell r="AA2728">
            <v>500</v>
          </cell>
          <cell r="AB2728">
            <v>0</v>
          </cell>
          <cell r="AC2728">
            <v>0</v>
          </cell>
          <cell r="AD2728">
            <v>0</v>
          </cell>
          <cell r="AE2728">
            <v>0</v>
          </cell>
          <cell r="AF2728">
            <v>0</v>
          </cell>
          <cell r="AG2728">
            <v>0</v>
          </cell>
          <cell r="AH2728">
            <v>0</v>
          </cell>
          <cell r="AI2728">
            <v>0</v>
          </cell>
        </row>
        <row r="2729">
          <cell r="C2729" t="str">
            <v>1.582.3</v>
          </cell>
          <cell r="D2729" t="str">
            <v>Прочие, всего</v>
          </cell>
          <cell r="E2729" t="str">
            <v>051-2000441</v>
          </cell>
          <cell r="F2729" t="str">
            <v/>
          </cell>
          <cell r="G2729" t="str">
            <v/>
          </cell>
          <cell r="H2729" t="str">
            <v/>
          </cell>
          <cell r="I2729">
            <v>1099.42</v>
          </cell>
          <cell r="J2729">
            <v>828.99</v>
          </cell>
          <cell r="K2729">
            <v>70.05</v>
          </cell>
          <cell r="L2729">
            <v>70.05</v>
          </cell>
          <cell r="M2729">
            <v>5.1449993999999997</v>
          </cell>
          <cell r="N2729">
            <v>7.3447528909999997</v>
          </cell>
          <cell r="O2729">
            <v>7.3447528909999997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8.89965881</v>
          </cell>
          <cell r="Z2729">
            <v>31.94</v>
          </cell>
          <cell r="AA2729">
            <v>31.94</v>
          </cell>
          <cell r="AB2729">
            <v>0</v>
          </cell>
          <cell r="AC2729">
            <v>1.91</v>
          </cell>
          <cell r="AD2729">
            <v>6.6684661900000002</v>
          </cell>
          <cell r="AE2729">
            <v>3.2384665899999998</v>
          </cell>
          <cell r="AF2729">
            <v>3.4299995999999999</v>
          </cell>
          <cell r="AG2729">
            <v>0</v>
          </cell>
          <cell r="AH2729">
            <v>0</v>
          </cell>
          <cell r="AI2729">
            <v>20.878103286999998</v>
          </cell>
        </row>
        <row r="2730">
          <cell r="C2730" t="str">
            <v>1.582.4</v>
          </cell>
          <cell r="D2730" t="str">
            <v>Землеотвод, всего</v>
          </cell>
          <cell r="E2730" t="str">
            <v>051-2000441</v>
          </cell>
          <cell r="F2730" t="str">
            <v/>
          </cell>
          <cell r="G2730" t="str">
            <v/>
          </cell>
          <cell r="H2730" t="str">
            <v/>
          </cell>
          <cell r="I2730">
            <v>0</v>
          </cell>
          <cell r="J2730">
            <v>0</v>
          </cell>
          <cell r="K2730">
            <v>26.3</v>
          </cell>
          <cell r="L2730">
            <v>26.3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1.91</v>
          </cell>
          <cell r="AA2730">
            <v>1.91</v>
          </cell>
          <cell r="AB2730">
            <v>0</v>
          </cell>
          <cell r="AC2730">
            <v>1.91</v>
          </cell>
          <cell r="AD2730">
            <v>0</v>
          </cell>
          <cell r="AE2730">
            <v>0</v>
          </cell>
          <cell r="AF2730">
            <v>0</v>
          </cell>
          <cell r="AG2730">
            <v>0</v>
          </cell>
          <cell r="AH2730">
            <v>0</v>
          </cell>
          <cell r="AI2730">
            <v>0</v>
          </cell>
        </row>
        <row r="2731">
          <cell r="C2731" t="str">
            <v>1.582.5</v>
          </cell>
          <cell r="D2731" t="str">
            <v>Проектные работы</v>
          </cell>
          <cell r="E2731" t="str">
            <v>051-2000441</v>
          </cell>
          <cell r="F2731" t="str">
            <v/>
          </cell>
          <cell r="G2731" t="str">
            <v/>
          </cell>
          <cell r="H2731" t="str">
            <v/>
          </cell>
          <cell r="I2731">
            <v>0</v>
          </cell>
          <cell r="J2731">
            <v>0</v>
          </cell>
          <cell r="K2731">
            <v>4.21</v>
          </cell>
          <cell r="L2731">
            <v>4.21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2.5299999999999998</v>
          </cell>
          <cell r="AA2731">
            <v>2.5299999999999998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  <cell r="AF2731">
            <v>0</v>
          </cell>
          <cell r="AG2731">
            <v>0</v>
          </cell>
          <cell r="AH2731">
            <v>0</v>
          </cell>
          <cell r="AI2731">
            <v>0</v>
          </cell>
        </row>
        <row r="2732">
          <cell r="C2732" t="str">
            <v>1.582.6</v>
          </cell>
          <cell r="D2732" t="str">
            <v>Услуги Заказчика</v>
          </cell>
          <cell r="E2732" t="str">
            <v>051-2000441</v>
          </cell>
          <cell r="F2732" t="str">
            <v/>
          </cell>
          <cell r="G2732" t="str">
            <v/>
          </cell>
          <cell r="H2732" t="str">
            <v/>
          </cell>
          <cell r="I2732">
            <v>0</v>
          </cell>
          <cell r="J2732">
            <v>0</v>
          </cell>
          <cell r="K2732">
            <v>20.58</v>
          </cell>
          <cell r="L2732">
            <v>20.58</v>
          </cell>
          <cell r="M2732">
            <v>5.1449993999999997</v>
          </cell>
          <cell r="N2732">
            <v>24.999997085</v>
          </cell>
          <cell r="O2732">
            <v>24.999997085</v>
          </cell>
          <cell r="P2732">
            <v>0</v>
          </cell>
          <cell r="Q2732">
            <v>0</v>
          </cell>
          <cell r="R2732">
            <v>0</v>
          </cell>
          <cell r="S2732">
            <v>0</v>
          </cell>
          <cell r="T2732">
            <v>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2.6454166799999999</v>
          </cell>
          <cell r="Z2732">
            <v>17.149999999999999</v>
          </cell>
          <cell r="AA2732">
            <v>17.149999999999999</v>
          </cell>
          <cell r="AB2732">
            <v>0</v>
          </cell>
          <cell r="AC2732">
            <v>0</v>
          </cell>
          <cell r="AD2732">
            <v>6.0754162799999998</v>
          </cell>
          <cell r="AE2732">
            <v>2.6454166799999999</v>
          </cell>
          <cell r="AF2732">
            <v>3.4299995999999999</v>
          </cell>
          <cell r="AG2732">
            <v>0</v>
          </cell>
          <cell r="AH2732">
            <v>0</v>
          </cell>
          <cell r="AI2732">
            <v>35.425167813000002</v>
          </cell>
        </row>
        <row r="2733">
          <cell r="C2733" t="str">
            <v>1.582.7</v>
          </cell>
          <cell r="D2733" t="str">
            <v>Иные прочие</v>
          </cell>
          <cell r="E2733" t="str">
            <v>051-2000441</v>
          </cell>
          <cell r="F2733" t="str">
            <v/>
          </cell>
          <cell r="G2733" t="str">
            <v/>
          </cell>
          <cell r="H2733" t="str">
            <v/>
          </cell>
          <cell r="I2733">
            <v>1099.42</v>
          </cell>
          <cell r="J2733">
            <v>828.99</v>
          </cell>
          <cell r="K2733">
            <v>18.96</v>
          </cell>
          <cell r="L2733">
            <v>18.96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6.2542421299999997</v>
          </cell>
          <cell r="Z2733">
            <v>10.35</v>
          </cell>
          <cell r="AA2733">
            <v>10.35</v>
          </cell>
          <cell r="AB2733">
            <v>0</v>
          </cell>
          <cell r="AC2733">
            <v>0</v>
          </cell>
          <cell r="AD2733">
            <v>0.59304990999999996</v>
          </cell>
          <cell r="AE2733">
            <v>0.59304990999999996</v>
          </cell>
          <cell r="AF2733">
            <v>0</v>
          </cell>
          <cell r="AG2733">
            <v>0</v>
          </cell>
          <cell r="AH2733">
            <v>0</v>
          </cell>
          <cell r="AI2733">
            <v>5.7299508210000001</v>
          </cell>
        </row>
        <row r="2734">
          <cell r="C2734" t="str">
            <v>1.583</v>
          </cell>
          <cell r="D2734" t="str">
            <v>Региональная сеть передачи данных ООО "Газпром трансгаз Махачкала"</v>
          </cell>
          <cell r="E2734" t="str">
            <v>051-2000442</v>
          </cell>
          <cell r="F2734" t="str">
            <v/>
          </cell>
          <cell r="G2734" t="str">
            <v>Стройки, обеспечивающие добычу и вывод газа из Надым-Пур-Таз</v>
          </cell>
          <cell r="H2734" t="str">
            <v>Прочие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136.68954667</v>
          </cell>
          <cell r="Z2734">
            <v>164.83</v>
          </cell>
          <cell r="AA2734">
            <v>164.83</v>
          </cell>
          <cell r="AB2734">
            <v>0</v>
          </cell>
          <cell r="AC2734">
            <v>0</v>
          </cell>
          <cell r="AD2734">
            <v>49.404102289999997</v>
          </cell>
          <cell r="AE2734">
            <v>49.404102289999997</v>
          </cell>
          <cell r="AF2734">
            <v>0</v>
          </cell>
          <cell r="AG2734">
            <v>0</v>
          </cell>
          <cell r="AH2734">
            <v>0</v>
          </cell>
          <cell r="AI2734">
            <v>29.972761202000001</v>
          </cell>
        </row>
        <row r="2735">
          <cell r="C2735" t="str">
            <v>1.583.1</v>
          </cell>
          <cell r="D2735" t="str">
            <v>Подрядные работы</v>
          </cell>
          <cell r="E2735" t="str">
            <v>051-2000442</v>
          </cell>
          <cell r="F2735" t="str">
            <v/>
          </cell>
          <cell r="G2735" t="str">
            <v/>
          </cell>
          <cell r="H2735" t="str">
            <v/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>
            <v>0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42.805562600000002</v>
          </cell>
          <cell r="Z2735">
            <v>43.44</v>
          </cell>
          <cell r="AA2735">
            <v>43.44</v>
          </cell>
          <cell r="AB2735">
            <v>0</v>
          </cell>
          <cell r="AC2735">
            <v>0</v>
          </cell>
          <cell r="AD2735">
            <v>42.805562600000002</v>
          </cell>
          <cell r="AE2735">
            <v>42.805562600000002</v>
          </cell>
          <cell r="AF2735">
            <v>0</v>
          </cell>
          <cell r="AG2735">
            <v>0</v>
          </cell>
          <cell r="AH2735">
            <v>0</v>
          </cell>
          <cell r="AI2735">
            <v>98.539508748000003</v>
          </cell>
        </row>
        <row r="2736">
          <cell r="C2736">
            <v>0</v>
          </cell>
          <cell r="D2736" t="str">
            <v>Газпром автоматизация</v>
          </cell>
          <cell r="E2736" t="str">
            <v>051-2000442</v>
          </cell>
          <cell r="F2736" t="str">
            <v/>
          </cell>
          <cell r="G2736" t="str">
            <v/>
          </cell>
          <cell r="H2736" t="str">
            <v/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>
            <v>0</v>
          </cell>
          <cell r="T2736">
            <v>0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42.805562600000002</v>
          </cell>
          <cell r="Z2736">
            <v>43.44</v>
          </cell>
          <cell r="AA2736">
            <v>43.44</v>
          </cell>
          <cell r="AB2736">
            <v>0</v>
          </cell>
          <cell r="AC2736">
            <v>0</v>
          </cell>
          <cell r="AD2736">
            <v>42.805562600000002</v>
          </cell>
          <cell r="AE2736">
            <v>42.805562600000002</v>
          </cell>
          <cell r="AF2736">
            <v>0</v>
          </cell>
          <cell r="AG2736">
            <v>0</v>
          </cell>
          <cell r="AH2736">
            <v>0</v>
          </cell>
          <cell r="AI2736">
            <v>98.539508748000003</v>
          </cell>
        </row>
        <row r="2737">
          <cell r="C2737" t="str">
            <v>1.583.2</v>
          </cell>
          <cell r="D2737" t="str">
            <v>Оборудование</v>
          </cell>
          <cell r="E2737" t="str">
            <v>051-2000442</v>
          </cell>
          <cell r="F2737" t="str">
            <v/>
          </cell>
          <cell r="G2737" t="str">
            <v/>
          </cell>
          <cell r="H2737" t="str">
            <v/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90.453393689999999</v>
          </cell>
          <cell r="Z2737">
            <v>120.02</v>
          </cell>
          <cell r="AA2737">
            <v>120.02</v>
          </cell>
          <cell r="AB2737">
            <v>0</v>
          </cell>
          <cell r="AC2737">
            <v>0</v>
          </cell>
          <cell r="AD2737">
            <v>3.16794931</v>
          </cell>
          <cell r="AE2737">
            <v>3.16794931</v>
          </cell>
          <cell r="AF2737">
            <v>0</v>
          </cell>
          <cell r="AG2737">
            <v>0</v>
          </cell>
          <cell r="AH2737">
            <v>0</v>
          </cell>
          <cell r="AI2737">
            <v>2.6395178389999998</v>
          </cell>
        </row>
        <row r="2738">
          <cell r="C2738" t="str">
            <v>1.583.3</v>
          </cell>
          <cell r="D2738" t="str">
            <v>Прочие, всего</v>
          </cell>
          <cell r="E2738" t="str">
            <v>051-2000442</v>
          </cell>
          <cell r="F2738" t="str">
            <v/>
          </cell>
          <cell r="G2738" t="str">
            <v/>
          </cell>
          <cell r="H2738" t="str">
            <v/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3.4305903799999999</v>
          </cell>
          <cell r="Z2738">
            <v>1.37</v>
          </cell>
          <cell r="AA2738">
            <v>1.37</v>
          </cell>
          <cell r="AB2738">
            <v>0</v>
          </cell>
          <cell r="AC2738">
            <v>0</v>
          </cell>
          <cell r="AD2738">
            <v>3.4305903799999999</v>
          </cell>
          <cell r="AE2738">
            <v>3.4305903799999999</v>
          </cell>
          <cell r="AF2738">
            <v>0</v>
          </cell>
          <cell r="AG2738">
            <v>0</v>
          </cell>
          <cell r="AH2738">
            <v>0</v>
          </cell>
          <cell r="AI2738">
            <v>250.408056934</v>
          </cell>
        </row>
        <row r="2739">
          <cell r="C2739" t="str">
            <v>1.583.4</v>
          </cell>
          <cell r="D2739" t="str">
            <v>Услуги Заказчика</v>
          </cell>
          <cell r="E2739" t="str">
            <v>051-2000442</v>
          </cell>
          <cell r="F2739" t="str">
            <v/>
          </cell>
          <cell r="G2739" t="str">
            <v/>
          </cell>
          <cell r="H2739" t="str">
            <v/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  <cell r="AF2739">
            <v>0</v>
          </cell>
          <cell r="AG2739">
            <v>0</v>
          </cell>
          <cell r="AH2739">
            <v>0</v>
          </cell>
          <cell r="AI2739">
            <v>0</v>
          </cell>
        </row>
        <row r="2740">
          <cell r="C2740" t="str">
            <v>1.583.5</v>
          </cell>
          <cell r="D2740" t="str">
            <v>Иные прочие</v>
          </cell>
          <cell r="E2740" t="str">
            <v>051-2000442</v>
          </cell>
          <cell r="F2740" t="str">
            <v/>
          </cell>
          <cell r="G2740" t="str">
            <v/>
          </cell>
          <cell r="H2740" t="str">
            <v/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0.99032677000000002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0.99032677000000002</v>
          </cell>
          <cell r="AE2740">
            <v>0.99032677000000002</v>
          </cell>
          <cell r="AF2740">
            <v>0</v>
          </cell>
          <cell r="AG2740">
            <v>0</v>
          </cell>
          <cell r="AH2740">
            <v>0</v>
          </cell>
          <cell r="AI2740">
            <v>0</v>
          </cell>
        </row>
        <row r="2741">
          <cell r="C2741" t="str">
            <v>1.583.6</v>
          </cell>
          <cell r="D2741" t="str">
            <v>Пуско наладочные работы "вхолостую"</v>
          </cell>
          <cell r="E2741" t="str">
            <v>051-2000442</v>
          </cell>
          <cell r="F2741" t="str">
            <v/>
          </cell>
          <cell r="G2741" t="str">
            <v/>
          </cell>
          <cell r="H2741" t="str">
            <v/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2.4402636100000001</v>
          </cell>
          <cell r="Z2741">
            <v>1.37</v>
          </cell>
          <cell r="AA2741">
            <v>1.37</v>
          </cell>
          <cell r="AB2741">
            <v>0</v>
          </cell>
          <cell r="AC2741">
            <v>0</v>
          </cell>
          <cell r="AD2741">
            <v>2.4402636100000001</v>
          </cell>
          <cell r="AE2741">
            <v>2.4402636100000001</v>
          </cell>
          <cell r="AF2741">
            <v>0</v>
          </cell>
          <cell r="AG2741">
            <v>0</v>
          </cell>
          <cell r="AH2741">
            <v>0</v>
          </cell>
          <cell r="AI2741">
            <v>178.121431387</v>
          </cell>
        </row>
        <row r="2742">
          <cell r="C2742" t="str">
            <v>1.584</v>
          </cell>
          <cell r="D2742" t="str">
            <v>Региональная сеть передачи данных ООО "Газпром трансгаз Москва"</v>
          </cell>
          <cell r="E2742" t="str">
            <v>051-2000446</v>
          </cell>
          <cell r="F2742" t="str">
            <v/>
          </cell>
          <cell r="G2742" t="str">
            <v>Стройки, обеспечивающие добычу и вывод газа из Надым-Пур-Таз</v>
          </cell>
          <cell r="H2742" t="str">
            <v>Прочие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>
            <v>0</v>
          </cell>
          <cell r="T2742">
            <v>0</v>
          </cell>
          <cell r="U2742">
            <v>0</v>
          </cell>
          <cell r="V2742">
            <v>0</v>
          </cell>
          <cell r="W2742">
            <v>0</v>
          </cell>
          <cell r="X2742">
            <v>0</v>
          </cell>
          <cell r="Y2742">
            <v>167.38505308000001</v>
          </cell>
          <cell r="Z2742">
            <v>220.22</v>
          </cell>
          <cell r="AA2742">
            <v>220.22</v>
          </cell>
          <cell r="AB2742">
            <v>0</v>
          </cell>
          <cell r="AC2742">
            <v>0</v>
          </cell>
          <cell r="AD2742">
            <v>103.95192213</v>
          </cell>
          <cell r="AE2742">
            <v>103.95192213</v>
          </cell>
          <cell r="AF2742">
            <v>0</v>
          </cell>
          <cell r="AG2742">
            <v>0</v>
          </cell>
          <cell r="AH2742">
            <v>0</v>
          </cell>
          <cell r="AI2742">
            <v>47.203670025000001</v>
          </cell>
        </row>
        <row r="2743">
          <cell r="C2743" t="str">
            <v>1.584.1</v>
          </cell>
          <cell r="D2743" t="str">
            <v>Подрядные работы</v>
          </cell>
          <cell r="E2743" t="str">
            <v>051-2000446</v>
          </cell>
          <cell r="F2743" t="str">
            <v/>
          </cell>
          <cell r="G2743" t="str">
            <v/>
          </cell>
          <cell r="H2743" t="str">
            <v/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41.310447140000001</v>
          </cell>
          <cell r="Z2743">
            <v>43.05</v>
          </cell>
          <cell r="AA2743">
            <v>43.05</v>
          </cell>
          <cell r="AB2743">
            <v>0</v>
          </cell>
          <cell r="AC2743">
            <v>0</v>
          </cell>
          <cell r="AD2743">
            <v>41.310447140000001</v>
          </cell>
          <cell r="AE2743">
            <v>41.310447140000001</v>
          </cell>
          <cell r="AF2743">
            <v>0</v>
          </cell>
          <cell r="AG2743">
            <v>0</v>
          </cell>
          <cell r="AH2743">
            <v>0</v>
          </cell>
          <cell r="AI2743">
            <v>95.959226806000004</v>
          </cell>
        </row>
        <row r="2744">
          <cell r="C2744">
            <v>0</v>
          </cell>
          <cell r="D2744" t="str">
            <v>Газпром автоматизация</v>
          </cell>
          <cell r="E2744" t="str">
            <v>051-2000446</v>
          </cell>
          <cell r="F2744" t="str">
            <v/>
          </cell>
          <cell r="G2744" t="str">
            <v/>
          </cell>
          <cell r="H2744" t="str">
            <v/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40.799857959999997</v>
          </cell>
          <cell r="Z2744">
            <v>43.05</v>
          </cell>
          <cell r="AA2744">
            <v>43.05</v>
          </cell>
          <cell r="AB2744">
            <v>0</v>
          </cell>
          <cell r="AC2744">
            <v>0</v>
          </cell>
          <cell r="AD2744">
            <v>40.799857959999997</v>
          </cell>
          <cell r="AE2744">
            <v>40.799857959999997</v>
          </cell>
          <cell r="AF2744">
            <v>0</v>
          </cell>
          <cell r="AG2744">
            <v>0</v>
          </cell>
          <cell r="AH2744">
            <v>0</v>
          </cell>
          <cell r="AI2744">
            <v>94.773189221999999</v>
          </cell>
        </row>
        <row r="2745">
          <cell r="C2745">
            <v>0</v>
          </cell>
          <cell r="D2745" t="str">
            <v>Инвестстрой</v>
          </cell>
          <cell r="E2745" t="str">
            <v>051-2000446</v>
          </cell>
          <cell r="F2745" t="str">
            <v/>
          </cell>
          <cell r="G2745" t="str">
            <v/>
          </cell>
          <cell r="H2745" t="str">
            <v/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>
            <v>0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0</v>
          </cell>
          <cell r="Y2745">
            <v>0.51058917999999998</v>
          </cell>
          <cell r="Z2745">
            <v>0</v>
          </cell>
          <cell r="AA2745">
            <v>0</v>
          </cell>
          <cell r="AB2745">
            <v>0</v>
          </cell>
          <cell r="AC2745">
            <v>0</v>
          </cell>
          <cell r="AD2745">
            <v>0.51058917999999998</v>
          </cell>
          <cell r="AE2745">
            <v>0.51058917999999998</v>
          </cell>
          <cell r="AF2745">
            <v>0</v>
          </cell>
          <cell r="AG2745">
            <v>0</v>
          </cell>
          <cell r="AH2745">
            <v>0</v>
          </cell>
          <cell r="AI2745">
            <v>0</v>
          </cell>
        </row>
        <row r="2746">
          <cell r="C2746" t="str">
            <v>1.584.2</v>
          </cell>
          <cell r="D2746" t="str">
            <v>Оборудование</v>
          </cell>
          <cell r="E2746" t="str">
            <v>051-2000446</v>
          </cell>
          <cell r="F2746" t="str">
            <v/>
          </cell>
          <cell r="G2746" t="str">
            <v/>
          </cell>
          <cell r="H2746" t="str">
            <v/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121.74194547</v>
          </cell>
          <cell r="Z2746">
            <v>132.72</v>
          </cell>
          <cell r="AA2746">
            <v>132.72</v>
          </cell>
          <cell r="AB2746">
            <v>0</v>
          </cell>
          <cell r="AC2746">
            <v>0</v>
          </cell>
          <cell r="AD2746">
            <v>58.969721040000003</v>
          </cell>
          <cell r="AE2746">
            <v>58.969721040000003</v>
          </cell>
          <cell r="AF2746">
            <v>0</v>
          </cell>
          <cell r="AG2746">
            <v>0</v>
          </cell>
          <cell r="AH2746">
            <v>0</v>
          </cell>
          <cell r="AI2746">
            <v>44.431676492000001</v>
          </cell>
        </row>
        <row r="2747">
          <cell r="C2747" t="str">
            <v>1.584.3</v>
          </cell>
          <cell r="D2747" t="str">
            <v>Прочие, всего</v>
          </cell>
          <cell r="E2747" t="str">
            <v>051-2000446</v>
          </cell>
          <cell r="F2747" t="str">
            <v/>
          </cell>
          <cell r="G2747" t="str">
            <v/>
          </cell>
          <cell r="H2747" t="str">
            <v/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4.3326604700000004</v>
          </cell>
          <cell r="Z2747">
            <v>44.45</v>
          </cell>
          <cell r="AA2747">
            <v>44.45</v>
          </cell>
          <cell r="AB2747">
            <v>0</v>
          </cell>
          <cell r="AC2747">
            <v>0</v>
          </cell>
          <cell r="AD2747">
            <v>3.6717539499999998</v>
          </cell>
          <cell r="AE2747">
            <v>3.6717539499999998</v>
          </cell>
          <cell r="AF2747">
            <v>0</v>
          </cell>
          <cell r="AG2747">
            <v>0</v>
          </cell>
          <cell r="AH2747">
            <v>0</v>
          </cell>
          <cell r="AI2747">
            <v>8.2604138359999997</v>
          </cell>
        </row>
        <row r="2748">
          <cell r="C2748" t="str">
            <v>1.584.4</v>
          </cell>
          <cell r="D2748" t="str">
            <v>Услуги Заказчика</v>
          </cell>
          <cell r="E2748" t="str">
            <v>051-2000446</v>
          </cell>
          <cell r="F2748" t="str">
            <v/>
          </cell>
          <cell r="G2748" t="str">
            <v/>
          </cell>
          <cell r="H2748" t="str">
            <v/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0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0</v>
          </cell>
          <cell r="AD2748">
            <v>0</v>
          </cell>
          <cell r="AE2748">
            <v>0</v>
          </cell>
          <cell r="AF2748">
            <v>0</v>
          </cell>
          <cell r="AG2748">
            <v>0</v>
          </cell>
          <cell r="AH2748">
            <v>0</v>
          </cell>
          <cell r="AI2748">
            <v>0</v>
          </cell>
        </row>
        <row r="2749">
          <cell r="C2749" t="str">
            <v>1.584.5</v>
          </cell>
          <cell r="D2749" t="str">
            <v>Иные прочие</v>
          </cell>
          <cell r="E2749" t="str">
            <v>051-2000446</v>
          </cell>
          <cell r="F2749" t="str">
            <v/>
          </cell>
          <cell r="G2749" t="str">
            <v/>
          </cell>
          <cell r="H2749" t="str">
            <v/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2.02457507</v>
          </cell>
          <cell r="Z2749">
            <v>20</v>
          </cell>
          <cell r="AA2749">
            <v>20</v>
          </cell>
          <cell r="AB2749">
            <v>0</v>
          </cell>
          <cell r="AC2749">
            <v>0</v>
          </cell>
          <cell r="AD2749">
            <v>1.3636685500000001</v>
          </cell>
          <cell r="AE2749">
            <v>1.3636685500000001</v>
          </cell>
          <cell r="AF2749">
            <v>0</v>
          </cell>
          <cell r="AG2749">
            <v>0</v>
          </cell>
          <cell r="AH2749">
            <v>0</v>
          </cell>
          <cell r="AI2749">
            <v>6.8183427500000002</v>
          </cell>
        </row>
        <row r="2750">
          <cell r="C2750" t="str">
            <v>1.584.6</v>
          </cell>
          <cell r="D2750" t="str">
            <v>Пуско наладочные работы "вхолостую"</v>
          </cell>
          <cell r="E2750" t="str">
            <v>051-2000446</v>
          </cell>
          <cell r="F2750" t="str">
            <v/>
          </cell>
          <cell r="G2750" t="str">
            <v/>
          </cell>
          <cell r="H2750" t="str">
            <v/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2.3080854</v>
          </cell>
          <cell r="Z2750">
            <v>24.45</v>
          </cell>
          <cell r="AA2750">
            <v>24.45</v>
          </cell>
          <cell r="AB2750">
            <v>0</v>
          </cell>
          <cell r="AC2750">
            <v>0</v>
          </cell>
          <cell r="AD2750">
            <v>2.3080854</v>
          </cell>
          <cell r="AE2750">
            <v>2.3080854</v>
          </cell>
          <cell r="AF2750">
            <v>0</v>
          </cell>
          <cell r="AG2750">
            <v>0</v>
          </cell>
          <cell r="AH2750">
            <v>0</v>
          </cell>
          <cell r="AI2750">
            <v>9.4400220860000008</v>
          </cell>
        </row>
        <row r="2751">
          <cell r="C2751" t="str">
            <v>1.585</v>
          </cell>
          <cell r="D2751" t="str">
            <v>Региональная сеть передачи данных ООО "Газпром трансгаз Нижний Новгород"</v>
          </cell>
          <cell r="E2751" t="str">
            <v>051-2000448</v>
          </cell>
          <cell r="F2751" t="str">
            <v/>
          </cell>
          <cell r="G2751" t="str">
            <v>Стройки, обеспечивающие добычу и вывод газа из Надым-Пур-Таз</v>
          </cell>
          <cell r="H2751" t="str">
            <v>Прочие</v>
          </cell>
          <cell r="I2751">
            <v>742</v>
          </cell>
          <cell r="J2751">
            <v>84.41</v>
          </cell>
          <cell r="K2751">
            <v>84.41</v>
          </cell>
          <cell r="L2751">
            <v>84.41</v>
          </cell>
          <cell r="M2751">
            <v>0.75250008000000002</v>
          </cell>
          <cell r="N2751">
            <v>0.89148214699999995</v>
          </cell>
          <cell r="O2751">
            <v>0.89148214699999995</v>
          </cell>
          <cell r="P2751">
            <v>0</v>
          </cell>
          <cell r="Q2751">
            <v>0</v>
          </cell>
          <cell r="R2751">
            <v>0</v>
          </cell>
          <cell r="S2751">
            <v>310.42166663</v>
          </cell>
          <cell r="T2751">
            <v>61.44833337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412.53023658000001</v>
          </cell>
          <cell r="Z2751">
            <v>618.21083338000005</v>
          </cell>
          <cell r="AA2751">
            <v>618.21083338000005</v>
          </cell>
          <cell r="AB2751">
            <v>0</v>
          </cell>
          <cell r="AC2751">
            <v>0</v>
          </cell>
          <cell r="AD2751">
            <v>413.02794533000002</v>
          </cell>
          <cell r="AE2751">
            <v>412.52627861000002</v>
          </cell>
          <cell r="AF2751">
            <v>0.50166672000000001</v>
          </cell>
          <cell r="AG2751">
            <v>0</v>
          </cell>
          <cell r="AH2751">
            <v>0</v>
          </cell>
          <cell r="AI2751">
            <v>66.810208270000004</v>
          </cell>
        </row>
        <row r="2752">
          <cell r="C2752" t="str">
            <v>1.585.1</v>
          </cell>
          <cell r="D2752" t="str">
            <v>Подрядные работы</v>
          </cell>
          <cell r="E2752" t="str">
            <v>051-2000448</v>
          </cell>
          <cell r="F2752" t="str">
            <v/>
          </cell>
          <cell r="G2752" t="str">
            <v/>
          </cell>
          <cell r="H2752" t="str">
            <v/>
          </cell>
          <cell r="I2752">
            <v>82.46</v>
          </cell>
          <cell r="J2752">
            <v>44.39</v>
          </cell>
          <cell r="K2752">
            <v>44.39</v>
          </cell>
          <cell r="L2752">
            <v>44.39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>
            <v>36.991666670000001</v>
          </cell>
          <cell r="T2752">
            <v>7.3983333299999998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39.266585059999997</v>
          </cell>
          <cell r="Z2752">
            <v>82.46</v>
          </cell>
          <cell r="AA2752">
            <v>82.46</v>
          </cell>
          <cell r="AB2752">
            <v>0</v>
          </cell>
          <cell r="AC2752">
            <v>0</v>
          </cell>
          <cell r="AD2752">
            <v>39.266585059999997</v>
          </cell>
          <cell r="AE2752">
            <v>39.266585059999997</v>
          </cell>
          <cell r="AF2752">
            <v>0</v>
          </cell>
          <cell r="AG2752">
            <v>0</v>
          </cell>
          <cell r="AH2752">
            <v>0</v>
          </cell>
          <cell r="AI2752">
            <v>47.618948654</v>
          </cell>
        </row>
        <row r="2753">
          <cell r="C2753">
            <v>0</v>
          </cell>
          <cell r="D2753" t="str">
            <v>Газпром автоматизация</v>
          </cell>
          <cell r="E2753" t="str">
            <v>051-2000448</v>
          </cell>
          <cell r="F2753" t="str">
            <v/>
          </cell>
          <cell r="G2753" t="str">
            <v/>
          </cell>
          <cell r="H2753" t="str">
            <v/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39.266585059999997</v>
          </cell>
          <cell r="Z2753">
            <v>0</v>
          </cell>
          <cell r="AA2753">
            <v>0</v>
          </cell>
          <cell r="AB2753">
            <v>0</v>
          </cell>
          <cell r="AC2753">
            <v>0</v>
          </cell>
          <cell r="AD2753">
            <v>39.266585059999997</v>
          </cell>
          <cell r="AE2753">
            <v>39.266585059999997</v>
          </cell>
          <cell r="AF2753">
            <v>0</v>
          </cell>
          <cell r="AG2753">
            <v>0</v>
          </cell>
          <cell r="AH2753">
            <v>0</v>
          </cell>
          <cell r="AI2753">
            <v>0</v>
          </cell>
        </row>
        <row r="2754">
          <cell r="C2754">
            <v>0</v>
          </cell>
          <cell r="D2754" t="str">
            <v>Газстройпром</v>
          </cell>
          <cell r="E2754" t="str">
            <v>051-2000448</v>
          </cell>
          <cell r="F2754" t="str">
            <v/>
          </cell>
          <cell r="G2754" t="str">
            <v/>
          </cell>
          <cell r="H2754" t="str">
            <v/>
          </cell>
          <cell r="I2754">
            <v>0</v>
          </cell>
          <cell r="J2754">
            <v>0</v>
          </cell>
          <cell r="K2754">
            <v>44.39</v>
          </cell>
          <cell r="L2754">
            <v>44.39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82.46</v>
          </cell>
          <cell r="AA2754">
            <v>82.46</v>
          </cell>
          <cell r="AB2754">
            <v>0</v>
          </cell>
          <cell r="AC2754">
            <v>0</v>
          </cell>
          <cell r="AD2754">
            <v>0</v>
          </cell>
          <cell r="AE2754">
            <v>0</v>
          </cell>
          <cell r="AF2754">
            <v>0</v>
          </cell>
          <cell r="AG2754">
            <v>0</v>
          </cell>
          <cell r="AH2754">
            <v>0</v>
          </cell>
          <cell r="AI2754">
            <v>0</v>
          </cell>
        </row>
        <row r="2755">
          <cell r="C2755">
            <v>0</v>
          </cell>
          <cell r="D2755" t="str">
            <v>Прочие подрядчики</v>
          </cell>
          <cell r="E2755" t="str">
            <v>051-2000448</v>
          </cell>
          <cell r="F2755" t="str">
            <v/>
          </cell>
          <cell r="G2755" t="str">
            <v/>
          </cell>
          <cell r="H2755" t="str">
            <v/>
          </cell>
          <cell r="I2755">
            <v>82.46</v>
          </cell>
          <cell r="J2755">
            <v>44.39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>
            <v>36.991666670000001</v>
          </cell>
          <cell r="T2755">
            <v>7.3983333299999998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  <cell r="AE2755">
            <v>0</v>
          </cell>
          <cell r="AF2755">
            <v>0</v>
          </cell>
          <cell r="AG2755">
            <v>0</v>
          </cell>
          <cell r="AH2755">
            <v>0</v>
          </cell>
          <cell r="AI2755">
            <v>0</v>
          </cell>
        </row>
        <row r="2756">
          <cell r="C2756" t="str">
            <v>1.585.2</v>
          </cell>
          <cell r="D2756" t="str">
            <v>Оборудование</v>
          </cell>
          <cell r="E2756" t="str">
            <v>051-2000448</v>
          </cell>
          <cell r="F2756" t="str">
            <v/>
          </cell>
          <cell r="G2756" t="str">
            <v/>
          </cell>
          <cell r="H2756" t="str">
            <v/>
          </cell>
          <cell r="I2756">
            <v>526.48</v>
          </cell>
          <cell r="J2756">
            <v>21.2</v>
          </cell>
          <cell r="K2756">
            <v>21.2</v>
          </cell>
          <cell r="L2756">
            <v>21.2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>
            <v>214.30833333999999</v>
          </cell>
          <cell r="T2756">
            <v>42.861666659999997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365.40002750000002</v>
          </cell>
          <cell r="Z2756">
            <v>526.48</v>
          </cell>
          <cell r="AA2756">
            <v>526.48</v>
          </cell>
          <cell r="AB2756">
            <v>0</v>
          </cell>
          <cell r="AC2756">
            <v>0</v>
          </cell>
          <cell r="AD2756">
            <v>365.39606952999998</v>
          </cell>
          <cell r="AE2756">
            <v>365.39606952999998</v>
          </cell>
          <cell r="AF2756">
            <v>0</v>
          </cell>
          <cell r="AG2756">
            <v>0</v>
          </cell>
          <cell r="AH2756">
            <v>0</v>
          </cell>
          <cell r="AI2756">
            <v>69.403599287999995</v>
          </cell>
        </row>
        <row r="2757">
          <cell r="C2757" t="str">
            <v>1.585.3</v>
          </cell>
          <cell r="D2757" t="str">
            <v>Прочие, всего</v>
          </cell>
          <cell r="E2757" t="str">
            <v>051-2000448</v>
          </cell>
          <cell r="F2757" t="str">
            <v/>
          </cell>
          <cell r="G2757" t="str">
            <v/>
          </cell>
          <cell r="H2757" t="str">
            <v/>
          </cell>
          <cell r="I2757">
            <v>133.06</v>
          </cell>
          <cell r="J2757">
            <v>18.82</v>
          </cell>
          <cell r="K2757">
            <v>18.82</v>
          </cell>
          <cell r="L2757">
            <v>18.82</v>
          </cell>
          <cell r="M2757">
            <v>0.75250008000000002</v>
          </cell>
          <cell r="N2757">
            <v>3.9984063760000002</v>
          </cell>
          <cell r="O2757">
            <v>3.9984063760000002</v>
          </cell>
          <cell r="P2757">
            <v>0</v>
          </cell>
          <cell r="Q2757">
            <v>0</v>
          </cell>
          <cell r="R2757">
            <v>0</v>
          </cell>
          <cell r="S2757">
            <v>59.121666619999999</v>
          </cell>
          <cell r="T2757">
            <v>11.18833338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7.8636240199999996</v>
          </cell>
          <cell r="Z2757">
            <v>9.2708333799999991</v>
          </cell>
          <cell r="AA2757">
            <v>9.2708333799999991</v>
          </cell>
          <cell r="AB2757">
            <v>0</v>
          </cell>
          <cell r="AC2757">
            <v>0</v>
          </cell>
          <cell r="AD2757">
            <v>8.3652907400000007</v>
          </cell>
          <cell r="AE2757">
            <v>7.8636240199999996</v>
          </cell>
          <cell r="AF2757">
            <v>0.50166672000000001</v>
          </cell>
          <cell r="AG2757">
            <v>0</v>
          </cell>
          <cell r="AH2757">
            <v>0</v>
          </cell>
          <cell r="AI2757">
            <v>90.232349100999997</v>
          </cell>
        </row>
        <row r="2758">
          <cell r="C2758" t="str">
            <v>1.585.4</v>
          </cell>
          <cell r="D2758" t="str">
            <v>Проектные работы</v>
          </cell>
          <cell r="E2758" t="str">
            <v>051-2000448</v>
          </cell>
          <cell r="F2758" t="str">
            <v/>
          </cell>
          <cell r="G2758" t="str">
            <v/>
          </cell>
          <cell r="H2758" t="str">
            <v/>
          </cell>
          <cell r="I2758">
            <v>0</v>
          </cell>
          <cell r="J2758">
            <v>0</v>
          </cell>
          <cell r="K2758">
            <v>0.92</v>
          </cell>
          <cell r="L2758">
            <v>0.92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0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0</v>
          </cell>
          <cell r="AD2758">
            <v>0</v>
          </cell>
          <cell r="AE2758">
            <v>0</v>
          </cell>
          <cell r="AF2758">
            <v>0</v>
          </cell>
          <cell r="AG2758">
            <v>0</v>
          </cell>
          <cell r="AH2758">
            <v>0</v>
          </cell>
          <cell r="AI2758">
            <v>0</v>
          </cell>
        </row>
        <row r="2759">
          <cell r="C2759" t="str">
            <v>1.585.5</v>
          </cell>
          <cell r="D2759" t="str">
            <v>Услуги Заказчика</v>
          </cell>
          <cell r="E2759" t="str">
            <v>051-2000448</v>
          </cell>
          <cell r="F2759" t="str">
            <v/>
          </cell>
          <cell r="G2759" t="str">
            <v/>
          </cell>
          <cell r="H2759" t="str">
            <v/>
          </cell>
          <cell r="I2759">
            <v>0</v>
          </cell>
          <cell r="J2759">
            <v>0</v>
          </cell>
          <cell r="K2759">
            <v>3.01</v>
          </cell>
          <cell r="L2759">
            <v>3.01</v>
          </cell>
          <cell r="M2759">
            <v>0.75250008000000002</v>
          </cell>
          <cell r="N2759">
            <v>25.000002658</v>
          </cell>
          <cell r="O2759">
            <v>25.000002658</v>
          </cell>
          <cell r="P2759">
            <v>0</v>
          </cell>
          <cell r="Q2759">
            <v>0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0</v>
          </cell>
          <cell r="W2759">
            <v>0</v>
          </cell>
          <cell r="X2759">
            <v>0</v>
          </cell>
          <cell r="Y2759">
            <v>2.3046901200000001</v>
          </cell>
          <cell r="Z2759">
            <v>3.51</v>
          </cell>
          <cell r="AA2759">
            <v>3.51</v>
          </cell>
          <cell r="AB2759">
            <v>0</v>
          </cell>
          <cell r="AC2759">
            <v>0</v>
          </cell>
          <cell r="AD2759">
            <v>2.8063568399999999</v>
          </cell>
          <cell r="AE2759">
            <v>2.3046901200000001</v>
          </cell>
          <cell r="AF2759">
            <v>0.50166672000000001</v>
          </cell>
          <cell r="AG2759">
            <v>0</v>
          </cell>
          <cell r="AH2759">
            <v>0</v>
          </cell>
          <cell r="AI2759">
            <v>79.953186325000004</v>
          </cell>
        </row>
        <row r="2760">
          <cell r="C2760" t="str">
            <v>1.585.6</v>
          </cell>
          <cell r="D2760" t="str">
            <v>Иные прочие</v>
          </cell>
          <cell r="E2760" t="str">
            <v>051-2000448</v>
          </cell>
          <cell r="F2760" t="str">
            <v/>
          </cell>
          <cell r="G2760" t="str">
            <v/>
          </cell>
          <cell r="H2760" t="str">
            <v/>
          </cell>
          <cell r="I2760">
            <v>133.06</v>
          </cell>
          <cell r="J2760">
            <v>18.82</v>
          </cell>
          <cell r="K2760">
            <v>9.09</v>
          </cell>
          <cell r="L2760">
            <v>9.09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>
            <v>59.121666619999999</v>
          </cell>
          <cell r="T2760">
            <v>11.18833338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3.2310802999999999</v>
          </cell>
          <cell r="Z2760">
            <v>5.7608333800000002</v>
          </cell>
          <cell r="AA2760">
            <v>5.7608333800000002</v>
          </cell>
          <cell r="AB2760">
            <v>0</v>
          </cell>
          <cell r="AC2760">
            <v>0</v>
          </cell>
          <cell r="AD2760">
            <v>3.2310802999999999</v>
          </cell>
          <cell r="AE2760">
            <v>3.2310802999999999</v>
          </cell>
          <cell r="AF2760">
            <v>0</v>
          </cell>
          <cell r="AG2760">
            <v>0</v>
          </cell>
          <cell r="AH2760">
            <v>0</v>
          </cell>
          <cell r="AI2760">
            <v>56.087029200000003</v>
          </cell>
        </row>
        <row r="2761">
          <cell r="C2761" t="str">
            <v>1.585.7</v>
          </cell>
          <cell r="D2761" t="str">
            <v>Пуско наладочные работы "вхолостую"</v>
          </cell>
          <cell r="E2761" t="str">
            <v>051-2000448</v>
          </cell>
          <cell r="F2761" t="str">
            <v/>
          </cell>
          <cell r="G2761" t="str">
            <v/>
          </cell>
          <cell r="H2761" t="str">
            <v/>
          </cell>
          <cell r="I2761">
            <v>0</v>
          </cell>
          <cell r="J2761">
            <v>0</v>
          </cell>
          <cell r="K2761">
            <v>5.8</v>
          </cell>
          <cell r="L2761">
            <v>5.8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>
            <v>0</v>
          </cell>
          <cell r="T2761">
            <v>0</v>
          </cell>
          <cell r="U2761">
            <v>0</v>
          </cell>
          <cell r="V2761">
            <v>0</v>
          </cell>
          <cell r="W2761">
            <v>0</v>
          </cell>
          <cell r="X2761">
            <v>0</v>
          </cell>
          <cell r="Y2761">
            <v>2.3278536000000001</v>
          </cell>
          <cell r="Z2761">
            <v>0</v>
          </cell>
          <cell r="AA2761">
            <v>0</v>
          </cell>
          <cell r="AB2761">
            <v>0</v>
          </cell>
          <cell r="AC2761">
            <v>0</v>
          </cell>
          <cell r="AD2761">
            <v>2.3278536000000001</v>
          </cell>
          <cell r="AE2761">
            <v>2.3278536000000001</v>
          </cell>
          <cell r="AF2761">
            <v>0</v>
          </cell>
          <cell r="AG2761">
            <v>0</v>
          </cell>
          <cell r="AH2761">
            <v>0</v>
          </cell>
          <cell r="AI2761">
            <v>0</v>
          </cell>
        </row>
        <row r="2762">
          <cell r="C2762" t="str">
            <v>1.586</v>
          </cell>
          <cell r="D2762" t="str">
            <v>Региональная сеть передачи данных ООО "Газпром трансгаз Самара"</v>
          </cell>
          <cell r="E2762" t="str">
            <v>051-2000450</v>
          </cell>
          <cell r="F2762" t="str">
            <v/>
          </cell>
          <cell r="G2762" t="str">
            <v>Стройки, обеспечивающие добычу и вывод газа из Надым-Пур-Таз</v>
          </cell>
          <cell r="H2762" t="str">
            <v>Прочие</v>
          </cell>
          <cell r="I2762">
            <v>398.2</v>
          </cell>
          <cell r="J2762">
            <v>156.69</v>
          </cell>
          <cell r="K2762">
            <v>156.69</v>
          </cell>
          <cell r="L2762">
            <v>156.69</v>
          </cell>
          <cell r="M2762">
            <v>1.42223305</v>
          </cell>
          <cell r="N2762">
            <v>0.90767314399999999</v>
          </cell>
          <cell r="O2762">
            <v>0.90767314399999999</v>
          </cell>
          <cell r="P2762">
            <v>0</v>
          </cell>
          <cell r="Q2762">
            <v>0</v>
          </cell>
          <cell r="R2762">
            <v>0</v>
          </cell>
          <cell r="S2762">
            <v>150.07</v>
          </cell>
          <cell r="T2762">
            <v>29.88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243.32723805000001</v>
          </cell>
          <cell r="Z2762">
            <v>332.03367400000002</v>
          </cell>
          <cell r="AA2762">
            <v>332.03367400000002</v>
          </cell>
          <cell r="AB2762">
            <v>0</v>
          </cell>
          <cell r="AC2762">
            <v>0</v>
          </cell>
          <cell r="AD2762">
            <v>244.25890473000001</v>
          </cell>
          <cell r="AE2762">
            <v>243.32723805000001</v>
          </cell>
          <cell r="AF2762">
            <v>0.93166667999999997</v>
          </cell>
          <cell r="AG2762">
            <v>0</v>
          </cell>
          <cell r="AH2762">
            <v>0</v>
          </cell>
          <cell r="AI2762">
            <v>73.564497777</v>
          </cell>
        </row>
        <row r="2763">
          <cell r="C2763" t="str">
            <v>1.586.1</v>
          </cell>
          <cell r="D2763" t="str">
            <v>Подрядные работы</v>
          </cell>
          <cell r="E2763" t="str">
            <v>051-2000450</v>
          </cell>
          <cell r="F2763" t="str">
            <v/>
          </cell>
          <cell r="G2763" t="str">
            <v/>
          </cell>
          <cell r="H2763" t="str">
            <v/>
          </cell>
          <cell r="I2763">
            <v>63.53</v>
          </cell>
          <cell r="J2763">
            <v>31.54</v>
          </cell>
          <cell r="K2763">
            <v>31.54</v>
          </cell>
          <cell r="L2763">
            <v>31.54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>
            <v>26.283333330000001</v>
          </cell>
          <cell r="T2763">
            <v>5.2566666700000004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29.925543050000002</v>
          </cell>
          <cell r="Z2763">
            <v>63.53</v>
          </cell>
          <cell r="AA2763">
            <v>63.53</v>
          </cell>
          <cell r="AB2763">
            <v>0</v>
          </cell>
          <cell r="AC2763">
            <v>0</v>
          </cell>
          <cell r="AD2763">
            <v>29.925543050000002</v>
          </cell>
          <cell r="AE2763">
            <v>29.925543050000002</v>
          </cell>
          <cell r="AF2763">
            <v>0</v>
          </cell>
          <cell r="AG2763">
            <v>0</v>
          </cell>
          <cell r="AH2763">
            <v>0</v>
          </cell>
          <cell r="AI2763">
            <v>47.104585313999998</v>
          </cell>
        </row>
        <row r="2764">
          <cell r="C2764">
            <v>0</v>
          </cell>
          <cell r="D2764" t="str">
            <v>Газпром автоматизация</v>
          </cell>
          <cell r="E2764" t="str">
            <v>051-2000450</v>
          </cell>
          <cell r="F2764" t="str">
            <v/>
          </cell>
          <cell r="G2764" t="str">
            <v/>
          </cell>
          <cell r="H2764" t="str">
            <v/>
          </cell>
          <cell r="I2764">
            <v>0</v>
          </cell>
          <cell r="J2764">
            <v>0</v>
          </cell>
          <cell r="K2764">
            <v>31.54</v>
          </cell>
          <cell r="L2764">
            <v>31.54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0</v>
          </cell>
          <cell r="W2764">
            <v>0</v>
          </cell>
          <cell r="X2764">
            <v>0</v>
          </cell>
          <cell r="Y2764">
            <v>29.925543050000002</v>
          </cell>
          <cell r="Z2764">
            <v>63.53</v>
          </cell>
          <cell r="AA2764">
            <v>63.53</v>
          </cell>
          <cell r="AB2764">
            <v>0</v>
          </cell>
          <cell r="AC2764">
            <v>0</v>
          </cell>
          <cell r="AD2764">
            <v>29.925543050000002</v>
          </cell>
          <cell r="AE2764">
            <v>29.925543050000002</v>
          </cell>
          <cell r="AF2764">
            <v>0</v>
          </cell>
          <cell r="AG2764">
            <v>0</v>
          </cell>
          <cell r="AH2764">
            <v>0</v>
          </cell>
          <cell r="AI2764">
            <v>47.104585313999998</v>
          </cell>
        </row>
        <row r="2765">
          <cell r="C2765">
            <v>0</v>
          </cell>
          <cell r="D2765" t="str">
            <v>Прочие подрядчики</v>
          </cell>
          <cell r="E2765" t="str">
            <v>051-2000450</v>
          </cell>
          <cell r="F2765" t="str">
            <v/>
          </cell>
          <cell r="G2765" t="str">
            <v/>
          </cell>
          <cell r="H2765" t="str">
            <v/>
          </cell>
          <cell r="I2765">
            <v>63.53</v>
          </cell>
          <cell r="J2765">
            <v>31.54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>
            <v>26.283333330000001</v>
          </cell>
          <cell r="T2765">
            <v>5.2566666700000004</v>
          </cell>
          <cell r="U2765">
            <v>0</v>
          </cell>
          <cell r="V2765">
            <v>0</v>
          </cell>
          <cell r="W2765">
            <v>0</v>
          </cell>
          <cell r="X2765">
            <v>0</v>
          </cell>
          <cell r="Y2765">
            <v>0</v>
          </cell>
          <cell r="Z2765">
            <v>0</v>
          </cell>
          <cell r="AA2765">
            <v>0</v>
          </cell>
          <cell r="AB2765">
            <v>0</v>
          </cell>
          <cell r="AC2765">
            <v>0</v>
          </cell>
          <cell r="AD2765">
            <v>0</v>
          </cell>
          <cell r="AE2765">
            <v>0</v>
          </cell>
          <cell r="AF2765">
            <v>0</v>
          </cell>
          <cell r="AG2765">
            <v>0</v>
          </cell>
          <cell r="AH2765">
            <v>0</v>
          </cell>
          <cell r="AI2765">
            <v>0</v>
          </cell>
        </row>
        <row r="2766">
          <cell r="C2766" t="str">
            <v>1.586.2</v>
          </cell>
          <cell r="D2766" t="str">
            <v>Оборудование</v>
          </cell>
          <cell r="E2766" t="str">
            <v>051-2000450</v>
          </cell>
          <cell r="F2766" t="str">
            <v/>
          </cell>
          <cell r="G2766" t="str">
            <v/>
          </cell>
          <cell r="H2766" t="str">
            <v/>
          </cell>
          <cell r="I2766">
            <v>257.68</v>
          </cell>
          <cell r="J2766">
            <v>110.83</v>
          </cell>
          <cell r="K2766">
            <v>110.83</v>
          </cell>
          <cell r="L2766">
            <v>110.83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>
            <v>92.358333329999994</v>
          </cell>
          <cell r="T2766">
            <v>18.471666670000001</v>
          </cell>
          <cell r="U2766">
            <v>0</v>
          </cell>
          <cell r="V2766">
            <v>0</v>
          </cell>
          <cell r="W2766">
            <v>0</v>
          </cell>
          <cell r="X2766">
            <v>0</v>
          </cell>
          <cell r="Y2766">
            <v>209.69949464999999</v>
          </cell>
          <cell r="Z2766">
            <v>257.68</v>
          </cell>
          <cell r="AA2766">
            <v>257.68</v>
          </cell>
          <cell r="AB2766">
            <v>0</v>
          </cell>
          <cell r="AC2766">
            <v>0</v>
          </cell>
          <cell r="AD2766">
            <v>209.69949464999999</v>
          </cell>
          <cell r="AE2766">
            <v>209.69949464999999</v>
          </cell>
          <cell r="AF2766">
            <v>0</v>
          </cell>
          <cell r="AG2766">
            <v>0</v>
          </cell>
          <cell r="AH2766">
            <v>0</v>
          </cell>
          <cell r="AI2766">
            <v>81.379810094000007</v>
          </cell>
        </row>
        <row r="2767">
          <cell r="C2767" t="str">
            <v>1.586.3</v>
          </cell>
          <cell r="D2767" t="str">
            <v>Прочие, всего</v>
          </cell>
          <cell r="E2767" t="str">
            <v>051-2000450</v>
          </cell>
          <cell r="F2767" t="str">
            <v/>
          </cell>
          <cell r="G2767" t="str">
            <v/>
          </cell>
          <cell r="H2767" t="str">
            <v/>
          </cell>
          <cell r="I2767">
            <v>76.989999999999995</v>
          </cell>
          <cell r="J2767">
            <v>14.32</v>
          </cell>
          <cell r="K2767">
            <v>14.32</v>
          </cell>
          <cell r="L2767">
            <v>14.32</v>
          </cell>
          <cell r="M2767">
            <v>1.42223305</v>
          </cell>
          <cell r="N2767">
            <v>9.9317950419999992</v>
          </cell>
          <cell r="O2767">
            <v>9.9317950419999992</v>
          </cell>
          <cell r="P2767">
            <v>0</v>
          </cell>
          <cell r="Q2767">
            <v>0</v>
          </cell>
          <cell r="R2767">
            <v>0</v>
          </cell>
          <cell r="S2767">
            <v>31.428333339999998</v>
          </cell>
          <cell r="T2767">
            <v>6.1516666600000001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3.70220035</v>
          </cell>
          <cell r="Z2767">
            <v>10.823674</v>
          </cell>
          <cell r="AA2767">
            <v>10.823674</v>
          </cell>
          <cell r="AB2767">
            <v>0</v>
          </cell>
          <cell r="AC2767">
            <v>0</v>
          </cell>
          <cell r="AD2767">
            <v>4.6338670300000002</v>
          </cell>
          <cell r="AE2767">
            <v>3.70220035</v>
          </cell>
          <cell r="AF2767">
            <v>0.93166667999999997</v>
          </cell>
          <cell r="AG2767">
            <v>0</v>
          </cell>
          <cell r="AH2767">
            <v>0</v>
          </cell>
          <cell r="AI2767">
            <v>42.812329990999999</v>
          </cell>
        </row>
        <row r="2768">
          <cell r="C2768" t="str">
            <v>1.586.4</v>
          </cell>
          <cell r="D2768" t="str">
            <v>Проектные работы</v>
          </cell>
          <cell r="E2768" t="str">
            <v>051-2000450</v>
          </cell>
          <cell r="F2768" t="str">
            <v/>
          </cell>
          <cell r="G2768" t="str">
            <v/>
          </cell>
          <cell r="H2768" t="str">
            <v/>
          </cell>
          <cell r="I2768">
            <v>0</v>
          </cell>
          <cell r="J2768">
            <v>0</v>
          </cell>
          <cell r="K2768">
            <v>0.5</v>
          </cell>
          <cell r="L2768">
            <v>0.5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0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0</v>
          </cell>
          <cell r="AC2768">
            <v>0</v>
          </cell>
          <cell r="AD2768">
            <v>0</v>
          </cell>
          <cell r="AE2768">
            <v>0</v>
          </cell>
          <cell r="AF2768">
            <v>0</v>
          </cell>
          <cell r="AG2768">
            <v>0</v>
          </cell>
          <cell r="AH2768">
            <v>0</v>
          </cell>
          <cell r="AI2768">
            <v>0</v>
          </cell>
        </row>
        <row r="2769">
          <cell r="C2769" t="str">
            <v>1.586.5</v>
          </cell>
          <cell r="D2769" t="str">
            <v>Услуги Заказчика</v>
          </cell>
          <cell r="E2769" t="str">
            <v>051-2000450</v>
          </cell>
          <cell r="F2769" t="str">
            <v/>
          </cell>
          <cell r="G2769" t="str">
            <v/>
          </cell>
          <cell r="H2769" t="str">
            <v/>
          </cell>
          <cell r="I2769">
            <v>0</v>
          </cell>
          <cell r="J2769">
            <v>0</v>
          </cell>
          <cell r="K2769">
            <v>5.59</v>
          </cell>
          <cell r="L2769">
            <v>5.59</v>
          </cell>
          <cell r="M2769">
            <v>1.3975000200000001</v>
          </cell>
          <cell r="N2769">
            <v>25.000000358000001</v>
          </cell>
          <cell r="O2769">
            <v>25.000000358000001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0.76318421999999997</v>
          </cell>
          <cell r="Z2769">
            <v>4.6900000000000004</v>
          </cell>
          <cell r="AA2769">
            <v>4.6900000000000004</v>
          </cell>
          <cell r="AB2769">
            <v>0</v>
          </cell>
          <cell r="AC2769">
            <v>0</v>
          </cell>
          <cell r="AD2769">
            <v>1.6948509</v>
          </cell>
          <cell r="AE2769">
            <v>0.76318421999999997</v>
          </cell>
          <cell r="AF2769">
            <v>0.93166667999999997</v>
          </cell>
          <cell r="AG2769">
            <v>0</v>
          </cell>
          <cell r="AH2769">
            <v>0</v>
          </cell>
          <cell r="AI2769">
            <v>36.137545842000002</v>
          </cell>
        </row>
        <row r="2770">
          <cell r="C2770" t="str">
            <v>1.586.6</v>
          </cell>
          <cell r="D2770" t="str">
            <v>Иные прочие</v>
          </cell>
          <cell r="E2770" t="str">
            <v>051-2000450</v>
          </cell>
          <cell r="F2770" t="str">
            <v/>
          </cell>
          <cell r="G2770" t="str">
            <v/>
          </cell>
          <cell r="H2770" t="str">
            <v/>
          </cell>
          <cell r="I2770">
            <v>76.989999999999995</v>
          </cell>
          <cell r="J2770">
            <v>14.32</v>
          </cell>
          <cell r="K2770">
            <v>2.75</v>
          </cell>
          <cell r="L2770">
            <v>2.75</v>
          </cell>
          <cell r="M2770">
            <v>2.473303E-2</v>
          </cell>
          <cell r="N2770">
            <v>0.89938290899999995</v>
          </cell>
          <cell r="O2770">
            <v>0.89938290899999995</v>
          </cell>
          <cell r="P2770">
            <v>0</v>
          </cell>
          <cell r="Q2770">
            <v>0</v>
          </cell>
          <cell r="R2770">
            <v>0</v>
          </cell>
          <cell r="S2770">
            <v>31.428333339999998</v>
          </cell>
          <cell r="T2770">
            <v>6.1516666600000001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1.2214316700000001</v>
          </cell>
          <cell r="Z2770">
            <v>3.4336739999999999</v>
          </cell>
          <cell r="AA2770">
            <v>3.4336739999999999</v>
          </cell>
          <cell r="AB2770">
            <v>0</v>
          </cell>
          <cell r="AC2770">
            <v>0</v>
          </cell>
          <cell r="AD2770">
            <v>1.2214316700000001</v>
          </cell>
          <cell r="AE2770">
            <v>1.2214316700000001</v>
          </cell>
          <cell r="AF2770">
            <v>0</v>
          </cell>
          <cell r="AG2770">
            <v>0</v>
          </cell>
          <cell r="AH2770">
            <v>0</v>
          </cell>
          <cell r="AI2770">
            <v>35.572150123</v>
          </cell>
        </row>
        <row r="2771">
          <cell r="C2771" t="str">
            <v>1.586.7</v>
          </cell>
          <cell r="D2771" t="str">
            <v>Пуско наладочные работы "вхолостую"</v>
          </cell>
          <cell r="E2771" t="str">
            <v>051-2000450</v>
          </cell>
          <cell r="F2771" t="str">
            <v/>
          </cell>
          <cell r="G2771" t="str">
            <v/>
          </cell>
          <cell r="H2771" t="str">
            <v/>
          </cell>
          <cell r="I2771">
            <v>0</v>
          </cell>
          <cell r="J2771">
            <v>0</v>
          </cell>
          <cell r="K2771">
            <v>5.48</v>
          </cell>
          <cell r="L2771">
            <v>5.48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0</v>
          </cell>
          <cell r="W2771">
            <v>0</v>
          </cell>
          <cell r="X2771">
            <v>0</v>
          </cell>
          <cell r="Y2771">
            <v>1.7175844600000001</v>
          </cell>
          <cell r="Z2771">
            <v>2.7</v>
          </cell>
          <cell r="AA2771">
            <v>2.7</v>
          </cell>
          <cell r="AB2771">
            <v>0</v>
          </cell>
          <cell r="AC2771">
            <v>0</v>
          </cell>
          <cell r="AD2771">
            <v>1.7175844600000001</v>
          </cell>
          <cell r="AE2771">
            <v>1.7175844600000001</v>
          </cell>
          <cell r="AF2771">
            <v>0</v>
          </cell>
          <cell r="AG2771">
            <v>0</v>
          </cell>
          <cell r="AH2771">
            <v>0</v>
          </cell>
          <cell r="AI2771">
            <v>63.614239259000001</v>
          </cell>
        </row>
        <row r="2772">
          <cell r="C2772" t="str">
            <v>1.587</v>
          </cell>
          <cell r="D2772" t="str">
            <v>Региональная сеть передачи данных ООО "Газпром трансгаз Ставрополь"</v>
          </cell>
          <cell r="E2772" t="str">
            <v>051-2000455</v>
          </cell>
          <cell r="F2772" t="str">
            <v/>
          </cell>
          <cell r="G2772" t="str">
            <v>Стройки, обеспечивающие добычу и вывод газа из Надым-Пур-Таз</v>
          </cell>
          <cell r="H2772" t="str">
            <v>Прочие</v>
          </cell>
          <cell r="I2772">
            <v>750.66</v>
          </cell>
          <cell r="J2772">
            <v>427.48</v>
          </cell>
          <cell r="K2772">
            <v>427.48</v>
          </cell>
          <cell r="L2772">
            <v>427.48</v>
          </cell>
          <cell r="M2772">
            <v>3.82629675</v>
          </cell>
          <cell r="N2772">
            <v>0.89508205100000005</v>
          </cell>
          <cell r="O2772">
            <v>0.89508205100000005</v>
          </cell>
          <cell r="P2772">
            <v>0</v>
          </cell>
          <cell r="Q2772">
            <v>0</v>
          </cell>
          <cell r="R2772">
            <v>0</v>
          </cell>
          <cell r="S2772">
            <v>383.70333331</v>
          </cell>
          <cell r="T2772">
            <v>76.406666689999994</v>
          </cell>
          <cell r="U2772">
            <v>0</v>
          </cell>
          <cell r="V2772">
            <v>0</v>
          </cell>
          <cell r="W2772">
            <v>0</v>
          </cell>
          <cell r="X2772">
            <v>0</v>
          </cell>
          <cell r="Y2772">
            <v>323.45951812999999</v>
          </cell>
          <cell r="Z2772">
            <v>660.03</v>
          </cell>
          <cell r="AA2772">
            <v>660.03</v>
          </cell>
          <cell r="AB2772">
            <v>0</v>
          </cell>
          <cell r="AC2772">
            <v>0</v>
          </cell>
          <cell r="AD2772">
            <v>325.17572287000002</v>
          </cell>
          <cell r="AE2772">
            <v>322.63405614999999</v>
          </cell>
          <cell r="AF2772">
            <v>2.5416667199999998</v>
          </cell>
          <cell r="AG2772">
            <v>0</v>
          </cell>
          <cell r="AH2772">
            <v>0</v>
          </cell>
          <cell r="AI2772">
            <v>49.266809518999999</v>
          </cell>
        </row>
        <row r="2773">
          <cell r="C2773" t="str">
            <v>1.587.1</v>
          </cell>
          <cell r="D2773" t="str">
            <v>Подрядные работы</v>
          </cell>
          <cell r="E2773" t="str">
            <v>051-2000455</v>
          </cell>
          <cell r="F2773" t="str">
            <v/>
          </cell>
          <cell r="G2773" t="str">
            <v/>
          </cell>
          <cell r="H2773" t="str">
            <v/>
          </cell>
          <cell r="I2773">
            <v>150.54</v>
          </cell>
          <cell r="J2773">
            <v>80.319999999999993</v>
          </cell>
          <cell r="K2773">
            <v>80.319999999999993</v>
          </cell>
          <cell r="L2773">
            <v>80.319999999999993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66.933333329999996</v>
          </cell>
          <cell r="T2773">
            <v>13.38666667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67.859563739999999</v>
          </cell>
          <cell r="Z2773">
            <v>150.54</v>
          </cell>
          <cell r="AA2773">
            <v>150.54</v>
          </cell>
          <cell r="AB2773">
            <v>0</v>
          </cell>
          <cell r="AC2773">
            <v>0</v>
          </cell>
          <cell r="AD2773">
            <v>67.859563739999999</v>
          </cell>
          <cell r="AE2773">
            <v>67.859563739999999</v>
          </cell>
          <cell r="AF2773">
            <v>0</v>
          </cell>
          <cell r="AG2773">
            <v>0</v>
          </cell>
          <cell r="AH2773">
            <v>0</v>
          </cell>
          <cell r="AI2773">
            <v>45.077430411000002</v>
          </cell>
        </row>
        <row r="2774">
          <cell r="C2774">
            <v>0</v>
          </cell>
          <cell r="D2774" t="str">
            <v>Газпром автоматизация</v>
          </cell>
          <cell r="E2774" t="str">
            <v>051-2000455</v>
          </cell>
          <cell r="F2774" t="str">
            <v/>
          </cell>
          <cell r="G2774" t="str">
            <v/>
          </cell>
          <cell r="H2774" t="str">
            <v/>
          </cell>
          <cell r="I2774">
            <v>0</v>
          </cell>
          <cell r="J2774">
            <v>0</v>
          </cell>
          <cell r="K2774">
            <v>80.319999999999993</v>
          </cell>
          <cell r="L2774">
            <v>80.319999999999993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67.859563739999999</v>
          </cell>
          <cell r="Z2774">
            <v>150.54</v>
          </cell>
          <cell r="AA2774">
            <v>150.54</v>
          </cell>
          <cell r="AB2774">
            <v>0</v>
          </cell>
          <cell r="AC2774">
            <v>0</v>
          </cell>
          <cell r="AD2774">
            <v>67.859563739999999</v>
          </cell>
          <cell r="AE2774">
            <v>67.859563739999999</v>
          </cell>
          <cell r="AF2774">
            <v>0</v>
          </cell>
          <cell r="AG2774">
            <v>0</v>
          </cell>
          <cell r="AH2774">
            <v>0</v>
          </cell>
          <cell r="AI2774">
            <v>45.077430411000002</v>
          </cell>
        </row>
        <row r="2775">
          <cell r="C2775">
            <v>0</v>
          </cell>
          <cell r="D2775" t="str">
            <v>Прочие подрядчики</v>
          </cell>
          <cell r="E2775" t="str">
            <v>051-2000455</v>
          </cell>
          <cell r="F2775" t="str">
            <v/>
          </cell>
          <cell r="G2775" t="str">
            <v/>
          </cell>
          <cell r="H2775" t="str">
            <v/>
          </cell>
          <cell r="I2775">
            <v>150.54</v>
          </cell>
          <cell r="J2775">
            <v>80.319999999999993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66.933333329999996</v>
          </cell>
          <cell r="T2775">
            <v>13.38666667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  <cell r="AF2775">
            <v>0</v>
          </cell>
          <cell r="AG2775">
            <v>0</v>
          </cell>
          <cell r="AH2775">
            <v>0</v>
          </cell>
          <cell r="AI2775">
            <v>0</v>
          </cell>
        </row>
        <row r="2776">
          <cell r="C2776" t="str">
            <v>1.587.2</v>
          </cell>
          <cell r="D2776" t="str">
            <v>Оборудование</v>
          </cell>
          <cell r="E2776" t="str">
            <v>051-2000455</v>
          </cell>
          <cell r="F2776" t="str">
            <v/>
          </cell>
          <cell r="G2776" t="str">
            <v/>
          </cell>
          <cell r="H2776" t="str">
            <v/>
          </cell>
          <cell r="I2776">
            <v>485.54</v>
          </cell>
          <cell r="J2776">
            <v>319.75</v>
          </cell>
          <cell r="K2776">
            <v>319.75</v>
          </cell>
          <cell r="L2776">
            <v>319.75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>
            <v>266.45833333000002</v>
          </cell>
          <cell r="T2776">
            <v>53.291666669999998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251.40851864000001</v>
          </cell>
          <cell r="Z2776">
            <v>485.54</v>
          </cell>
          <cell r="AA2776">
            <v>485.54</v>
          </cell>
          <cell r="AB2776">
            <v>0</v>
          </cell>
          <cell r="AC2776">
            <v>0</v>
          </cell>
          <cell r="AD2776">
            <v>250.58305666000001</v>
          </cell>
          <cell r="AE2776">
            <v>250.58305666000001</v>
          </cell>
          <cell r="AF2776">
            <v>0</v>
          </cell>
          <cell r="AG2776">
            <v>0</v>
          </cell>
          <cell r="AH2776">
            <v>0</v>
          </cell>
          <cell r="AI2776">
            <v>51.609147888999999</v>
          </cell>
        </row>
        <row r="2777">
          <cell r="C2777" t="str">
            <v>1.587.3</v>
          </cell>
          <cell r="D2777" t="str">
            <v>Прочие, всего</v>
          </cell>
          <cell r="E2777" t="str">
            <v>051-2000455</v>
          </cell>
          <cell r="F2777" t="str">
            <v/>
          </cell>
          <cell r="G2777" t="str">
            <v/>
          </cell>
          <cell r="H2777" t="str">
            <v/>
          </cell>
          <cell r="I2777">
            <v>114.58</v>
          </cell>
          <cell r="J2777">
            <v>27.41</v>
          </cell>
          <cell r="K2777">
            <v>27.41</v>
          </cell>
          <cell r="L2777">
            <v>27.41</v>
          </cell>
          <cell r="M2777">
            <v>3.82629675</v>
          </cell>
          <cell r="N2777">
            <v>13.959491974000001</v>
          </cell>
          <cell r="O2777">
            <v>13.959491974000001</v>
          </cell>
          <cell r="P2777">
            <v>0</v>
          </cell>
          <cell r="Q2777">
            <v>0</v>
          </cell>
          <cell r="R2777">
            <v>0</v>
          </cell>
          <cell r="S2777">
            <v>50.311666649999999</v>
          </cell>
          <cell r="T2777">
            <v>9.7283333499999998</v>
          </cell>
          <cell r="U2777">
            <v>0</v>
          </cell>
          <cell r="V2777">
            <v>0</v>
          </cell>
          <cell r="W2777">
            <v>0</v>
          </cell>
          <cell r="X2777">
            <v>0</v>
          </cell>
          <cell r="Y2777">
            <v>4.1914357500000001</v>
          </cell>
          <cell r="Z2777">
            <v>23.95</v>
          </cell>
          <cell r="AA2777">
            <v>23.95</v>
          </cell>
          <cell r="AB2777">
            <v>0</v>
          </cell>
          <cell r="AC2777">
            <v>0</v>
          </cell>
          <cell r="AD2777">
            <v>6.7331024700000004</v>
          </cell>
          <cell r="AE2777">
            <v>4.1914357500000001</v>
          </cell>
          <cell r="AF2777">
            <v>2.5416667199999998</v>
          </cell>
          <cell r="AG2777">
            <v>0</v>
          </cell>
          <cell r="AH2777">
            <v>0</v>
          </cell>
          <cell r="AI2777">
            <v>28.113162714000001</v>
          </cell>
        </row>
        <row r="2778">
          <cell r="C2778" t="str">
            <v>1.587.4</v>
          </cell>
          <cell r="D2778" t="str">
            <v>Проектные работы</v>
          </cell>
          <cell r="E2778" t="str">
            <v>051-2000455</v>
          </cell>
          <cell r="F2778" t="str">
            <v/>
          </cell>
          <cell r="G2778" t="str">
            <v/>
          </cell>
          <cell r="H2778" t="str">
            <v/>
          </cell>
          <cell r="I2778">
            <v>0</v>
          </cell>
          <cell r="J2778">
            <v>0</v>
          </cell>
          <cell r="K2778">
            <v>1.17</v>
          </cell>
          <cell r="L2778">
            <v>1.17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0</v>
          </cell>
          <cell r="AC2778">
            <v>0</v>
          </cell>
          <cell r="AD2778">
            <v>0</v>
          </cell>
          <cell r="AE2778">
            <v>0</v>
          </cell>
          <cell r="AF2778">
            <v>0</v>
          </cell>
          <cell r="AG2778">
            <v>0</v>
          </cell>
          <cell r="AH2778">
            <v>0</v>
          </cell>
          <cell r="AI2778">
            <v>0</v>
          </cell>
        </row>
        <row r="2779">
          <cell r="C2779" t="str">
            <v>1.587.5</v>
          </cell>
          <cell r="D2779" t="str">
            <v>Услуги Заказчика</v>
          </cell>
          <cell r="E2779" t="str">
            <v>051-2000455</v>
          </cell>
          <cell r="F2779" t="str">
            <v/>
          </cell>
          <cell r="G2779" t="str">
            <v/>
          </cell>
          <cell r="H2779" t="str">
            <v/>
          </cell>
          <cell r="I2779">
            <v>0</v>
          </cell>
          <cell r="J2779">
            <v>0</v>
          </cell>
          <cell r="K2779">
            <v>15.25</v>
          </cell>
          <cell r="L2779">
            <v>15.25</v>
          </cell>
          <cell r="M2779">
            <v>3.81250008</v>
          </cell>
          <cell r="N2779">
            <v>25.000000525000001</v>
          </cell>
          <cell r="O2779">
            <v>25.000000525000001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0</v>
          </cell>
          <cell r="Y2779">
            <v>1.0075437599999999</v>
          </cell>
          <cell r="Z2779">
            <v>13.91</v>
          </cell>
          <cell r="AA2779">
            <v>13.91</v>
          </cell>
          <cell r="AB2779">
            <v>0</v>
          </cell>
          <cell r="AC2779">
            <v>0</v>
          </cell>
          <cell r="AD2779">
            <v>3.5492104800000002</v>
          </cell>
          <cell r="AE2779">
            <v>1.0075437599999999</v>
          </cell>
          <cell r="AF2779">
            <v>2.5416667199999998</v>
          </cell>
          <cell r="AG2779">
            <v>0</v>
          </cell>
          <cell r="AH2779">
            <v>0</v>
          </cell>
          <cell r="AI2779">
            <v>25.515531847999998</v>
          </cell>
        </row>
        <row r="2780">
          <cell r="C2780" t="str">
            <v>1.587.6</v>
          </cell>
          <cell r="D2780" t="str">
            <v>Иные прочие</v>
          </cell>
          <cell r="E2780" t="str">
            <v>051-2000455</v>
          </cell>
          <cell r="F2780" t="str">
            <v/>
          </cell>
          <cell r="G2780" t="str">
            <v/>
          </cell>
          <cell r="H2780" t="str">
            <v/>
          </cell>
          <cell r="I2780">
            <v>114.58</v>
          </cell>
          <cell r="J2780">
            <v>27.41</v>
          </cell>
          <cell r="K2780">
            <v>5.12</v>
          </cell>
          <cell r="L2780">
            <v>5.12</v>
          </cell>
          <cell r="M2780">
            <v>1.379667E-2</v>
          </cell>
          <cell r="N2780">
            <v>0.26946621100000001</v>
          </cell>
          <cell r="O2780">
            <v>0.26946621100000001</v>
          </cell>
          <cell r="P2780">
            <v>0</v>
          </cell>
          <cell r="Q2780">
            <v>0</v>
          </cell>
          <cell r="R2780">
            <v>0</v>
          </cell>
          <cell r="S2780">
            <v>50.311666649999999</v>
          </cell>
          <cell r="T2780">
            <v>9.7283333499999998</v>
          </cell>
          <cell r="U2780">
            <v>0</v>
          </cell>
          <cell r="V2780">
            <v>0</v>
          </cell>
          <cell r="W2780">
            <v>0</v>
          </cell>
          <cell r="X2780">
            <v>0</v>
          </cell>
          <cell r="Y2780">
            <v>1.96610511</v>
          </cell>
          <cell r="Z2780">
            <v>6.87</v>
          </cell>
          <cell r="AA2780">
            <v>6.87</v>
          </cell>
          <cell r="AB2780">
            <v>0</v>
          </cell>
          <cell r="AC2780">
            <v>0</v>
          </cell>
          <cell r="AD2780">
            <v>1.96610511</v>
          </cell>
          <cell r="AE2780">
            <v>1.96610511</v>
          </cell>
          <cell r="AF2780">
            <v>0</v>
          </cell>
          <cell r="AG2780">
            <v>0</v>
          </cell>
          <cell r="AH2780">
            <v>0</v>
          </cell>
          <cell r="AI2780">
            <v>28.618706113999998</v>
          </cell>
        </row>
        <row r="2781">
          <cell r="C2781" t="str">
            <v>1.587.7</v>
          </cell>
          <cell r="D2781" t="str">
            <v>Пуско наладочные работы "вхолостую"</v>
          </cell>
          <cell r="E2781" t="str">
            <v>051-2000455</v>
          </cell>
          <cell r="F2781" t="str">
            <v/>
          </cell>
          <cell r="G2781" t="str">
            <v/>
          </cell>
          <cell r="H2781" t="str">
            <v/>
          </cell>
          <cell r="I2781">
            <v>0</v>
          </cell>
          <cell r="J2781">
            <v>0</v>
          </cell>
          <cell r="K2781">
            <v>5.87</v>
          </cell>
          <cell r="L2781">
            <v>5.87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1.21778688</v>
          </cell>
          <cell r="Z2781">
            <v>3.17</v>
          </cell>
          <cell r="AA2781">
            <v>3.17</v>
          </cell>
          <cell r="AB2781">
            <v>0</v>
          </cell>
          <cell r="AC2781">
            <v>0</v>
          </cell>
          <cell r="AD2781">
            <v>1.21778688</v>
          </cell>
          <cell r="AE2781">
            <v>1.21778688</v>
          </cell>
          <cell r="AF2781">
            <v>0</v>
          </cell>
          <cell r="AG2781">
            <v>0</v>
          </cell>
          <cell r="AH2781">
            <v>0</v>
          </cell>
          <cell r="AI2781">
            <v>38.415989905000004</v>
          </cell>
        </row>
        <row r="2782">
          <cell r="C2782" t="str">
            <v>1.588</v>
          </cell>
          <cell r="D2782" t="str">
            <v>Региональная сеть передачи данных ООО "Газпром трансгаз Сургут"</v>
          </cell>
          <cell r="E2782" t="str">
            <v>051-2000458</v>
          </cell>
          <cell r="F2782" t="str">
            <v/>
          </cell>
          <cell r="G2782" t="str">
            <v>Стройки, обеспечивающие добычу и вывод газа из Надым-Пур-Таз</v>
          </cell>
          <cell r="H2782" t="str">
            <v>Прочие</v>
          </cell>
          <cell r="I2782">
            <v>960.06</v>
          </cell>
          <cell r="J2782">
            <v>521.65</v>
          </cell>
          <cell r="K2782">
            <v>520.76</v>
          </cell>
          <cell r="L2782">
            <v>520.76</v>
          </cell>
          <cell r="M2782">
            <v>147.70900338000001</v>
          </cell>
          <cell r="N2782">
            <v>28.364122317</v>
          </cell>
          <cell r="O2782">
            <v>28.364122317</v>
          </cell>
          <cell r="P2782">
            <v>0</v>
          </cell>
          <cell r="Q2782">
            <v>0</v>
          </cell>
          <cell r="R2782">
            <v>0</v>
          </cell>
          <cell r="S2782">
            <v>433.97</v>
          </cell>
          <cell r="T2782">
            <v>86.79</v>
          </cell>
          <cell r="U2782">
            <v>0</v>
          </cell>
          <cell r="V2782">
            <v>0</v>
          </cell>
          <cell r="W2782">
            <v>0</v>
          </cell>
          <cell r="X2782">
            <v>0</v>
          </cell>
          <cell r="Y2782">
            <v>1.20029166</v>
          </cell>
          <cell r="Z2782">
            <v>462.75</v>
          </cell>
          <cell r="AA2782">
            <v>462.75</v>
          </cell>
          <cell r="AB2782">
            <v>1.26</v>
          </cell>
          <cell r="AC2782">
            <v>0</v>
          </cell>
          <cell r="AD2782">
            <v>4.2952908599999997</v>
          </cell>
          <cell r="AE2782">
            <v>1.20029166</v>
          </cell>
          <cell r="AF2782">
            <v>3.0949992000000002</v>
          </cell>
          <cell r="AG2782">
            <v>0</v>
          </cell>
          <cell r="AH2782">
            <v>0</v>
          </cell>
          <cell r="AI2782">
            <v>0.92820980200000003</v>
          </cell>
        </row>
        <row r="2783">
          <cell r="C2783" t="str">
            <v>1.588.1</v>
          </cell>
          <cell r="D2783" t="str">
            <v>Подрядные работы</v>
          </cell>
          <cell r="E2783" t="str">
            <v>051-2000458</v>
          </cell>
          <cell r="F2783" t="str">
            <v/>
          </cell>
          <cell r="G2783" t="str">
            <v/>
          </cell>
          <cell r="H2783" t="str">
            <v/>
          </cell>
          <cell r="I2783">
            <v>241.02</v>
          </cell>
          <cell r="J2783">
            <v>149.22</v>
          </cell>
          <cell r="K2783">
            <v>149.22</v>
          </cell>
          <cell r="L2783">
            <v>149.22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124.35</v>
          </cell>
          <cell r="T2783">
            <v>24.87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143.97999999999999</v>
          </cell>
          <cell r="AA2783">
            <v>143.97999999999999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  <cell r="AF2783">
            <v>0</v>
          </cell>
          <cell r="AG2783">
            <v>0</v>
          </cell>
          <cell r="AH2783">
            <v>0</v>
          </cell>
          <cell r="AI2783">
            <v>0</v>
          </cell>
        </row>
        <row r="2784">
          <cell r="C2784">
            <v>0</v>
          </cell>
          <cell r="D2784" t="str">
            <v>Газпром автоматизация</v>
          </cell>
          <cell r="E2784" t="str">
            <v>051-2000458</v>
          </cell>
          <cell r="F2784" t="str">
            <v/>
          </cell>
          <cell r="G2784" t="str">
            <v/>
          </cell>
          <cell r="H2784" t="str">
            <v/>
          </cell>
          <cell r="I2784">
            <v>241.02</v>
          </cell>
          <cell r="J2784">
            <v>149.22</v>
          </cell>
          <cell r="K2784">
            <v>149.22</v>
          </cell>
          <cell r="L2784">
            <v>149.22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>
            <v>124.35</v>
          </cell>
          <cell r="T2784">
            <v>24.87</v>
          </cell>
          <cell r="U2784">
            <v>0</v>
          </cell>
          <cell r="V2784">
            <v>0</v>
          </cell>
          <cell r="W2784">
            <v>0</v>
          </cell>
          <cell r="X2784">
            <v>0</v>
          </cell>
          <cell r="Y2784">
            <v>0</v>
          </cell>
          <cell r="Z2784">
            <v>143.97999999999999</v>
          </cell>
          <cell r="AA2784">
            <v>143.97999999999999</v>
          </cell>
          <cell r="AB2784">
            <v>0</v>
          </cell>
          <cell r="AC2784">
            <v>0</v>
          </cell>
          <cell r="AD2784">
            <v>0</v>
          </cell>
          <cell r="AE2784">
            <v>0</v>
          </cell>
          <cell r="AF2784">
            <v>0</v>
          </cell>
          <cell r="AG2784">
            <v>0</v>
          </cell>
          <cell r="AH2784">
            <v>0</v>
          </cell>
          <cell r="AI2784">
            <v>0</v>
          </cell>
        </row>
        <row r="2785">
          <cell r="C2785" t="str">
            <v>1.588.2</v>
          </cell>
          <cell r="D2785" t="str">
            <v>Оборудование</v>
          </cell>
          <cell r="E2785" t="str">
            <v>051-2000458</v>
          </cell>
          <cell r="F2785" t="str">
            <v/>
          </cell>
          <cell r="G2785" t="str">
            <v/>
          </cell>
          <cell r="H2785" t="str">
            <v/>
          </cell>
          <cell r="I2785">
            <v>407.52</v>
          </cell>
          <cell r="J2785">
            <v>218.54</v>
          </cell>
          <cell r="K2785">
            <v>218.54</v>
          </cell>
          <cell r="L2785">
            <v>218.54</v>
          </cell>
          <cell r="M2785">
            <v>141.46422827000001</v>
          </cell>
          <cell r="N2785">
            <v>64.731503738000001</v>
          </cell>
          <cell r="O2785">
            <v>64.731503738000001</v>
          </cell>
          <cell r="P2785">
            <v>0</v>
          </cell>
          <cell r="Q2785">
            <v>0</v>
          </cell>
          <cell r="R2785">
            <v>0</v>
          </cell>
          <cell r="S2785">
            <v>182.11</v>
          </cell>
          <cell r="T2785">
            <v>36.43</v>
          </cell>
          <cell r="U2785">
            <v>0</v>
          </cell>
          <cell r="V2785">
            <v>0</v>
          </cell>
          <cell r="W2785">
            <v>0</v>
          </cell>
          <cell r="X2785">
            <v>0</v>
          </cell>
          <cell r="Y2785">
            <v>0</v>
          </cell>
          <cell r="Z2785">
            <v>218.54</v>
          </cell>
          <cell r="AA2785">
            <v>218.54</v>
          </cell>
          <cell r="AB2785">
            <v>0</v>
          </cell>
          <cell r="AC2785">
            <v>0</v>
          </cell>
          <cell r="AD2785">
            <v>0</v>
          </cell>
          <cell r="AE2785">
            <v>0</v>
          </cell>
          <cell r="AF2785">
            <v>0</v>
          </cell>
          <cell r="AG2785">
            <v>0</v>
          </cell>
          <cell r="AH2785">
            <v>0</v>
          </cell>
          <cell r="AI2785">
            <v>0</v>
          </cell>
        </row>
        <row r="2786">
          <cell r="C2786" t="str">
            <v>1.588.3</v>
          </cell>
          <cell r="D2786" t="str">
            <v>Прочие, всего</v>
          </cell>
          <cell r="E2786" t="str">
            <v>051-2000458</v>
          </cell>
          <cell r="F2786" t="str">
            <v/>
          </cell>
          <cell r="G2786" t="str">
            <v/>
          </cell>
          <cell r="H2786" t="str">
            <v/>
          </cell>
          <cell r="I2786">
            <v>311.52</v>
          </cell>
          <cell r="J2786">
            <v>153.88999999999999</v>
          </cell>
          <cell r="K2786">
            <v>153</v>
          </cell>
          <cell r="L2786">
            <v>153</v>
          </cell>
          <cell r="M2786">
            <v>6.24477511</v>
          </cell>
          <cell r="N2786">
            <v>4.0815523589999998</v>
          </cell>
          <cell r="O2786">
            <v>4.0815523589999998</v>
          </cell>
          <cell r="P2786">
            <v>0</v>
          </cell>
          <cell r="Q2786">
            <v>0</v>
          </cell>
          <cell r="R2786">
            <v>0</v>
          </cell>
          <cell r="S2786">
            <v>127.51</v>
          </cell>
          <cell r="T2786">
            <v>25.49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1.20029166</v>
          </cell>
          <cell r="Z2786">
            <v>100.23</v>
          </cell>
          <cell r="AA2786">
            <v>100.23</v>
          </cell>
          <cell r="AB2786">
            <v>1.26</v>
          </cell>
          <cell r="AC2786">
            <v>0</v>
          </cell>
          <cell r="AD2786">
            <v>4.2952908599999997</v>
          </cell>
          <cell r="AE2786">
            <v>1.20029166</v>
          </cell>
          <cell r="AF2786">
            <v>3.0949992000000002</v>
          </cell>
          <cell r="AG2786">
            <v>0</v>
          </cell>
          <cell r="AH2786">
            <v>0</v>
          </cell>
          <cell r="AI2786">
            <v>4.2854343610000001</v>
          </cell>
        </row>
        <row r="2787">
          <cell r="C2787" t="str">
            <v>1.588.4</v>
          </cell>
          <cell r="D2787" t="str">
            <v>Услуги Заказчика</v>
          </cell>
          <cell r="E2787" t="str">
            <v>051-2000458</v>
          </cell>
          <cell r="F2787" t="str">
            <v/>
          </cell>
          <cell r="G2787" t="str">
            <v/>
          </cell>
          <cell r="H2787" t="str">
            <v/>
          </cell>
          <cell r="I2787">
            <v>18.57</v>
          </cell>
          <cell r="J2787">
            <v>18.57</v>
          </cell>
          <cell r="K2787">
            <v>18.57</v>
          </cell>
          <cell r="L2787">
            <v>18.57</v>
          </cell>
          <cell r="M2787">
            <v>4.6424988000000003</v>
          </cell>
          <cell r="N2787">
            <v>24.999993537999998</v>
          </cell>
          <cell r="O2787">
            <v>24.999993537999998</v>
          </cell>
          <cell r="P2787">
            <v>0</v>
          </cell>
          <cell r="Q2787">
            <v>0</v>
          </cell>
          <cell r="R2787">
            <v>0</v>
          </cell>
          <cell r="S2787">
            <v>15.49</v>
          </cell>
          <cell r="T2787">
            <v>3.08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1.20029166</v>
          </cell>
          <cell r="Z2787">
            <v>26.67</v>
          </cell>
          <cell r="AA2787">
            <v>26.67</v>
          </cell>
          <cell r="AB2787">
            <v>1.26</v>
          </cell>
          <cell r="AC2787">
            <v>0</v>
          </cell>
          <cell r="AD2787">
            <v>4.2952908599999997</v>
          </cell>
          <cell r="AE2787">
            <v>1.20029166</v>
          </cell>
          <cell r="AF2787">
            <v>3.0949992000000002</v>
          </cell>
          <cell r="AG2787">
            <v>0</v>
          </cell>
          <cell r="AH2787">
            <v>0</v>
          </cell>
          <cell r="AI2787">
            <v>16.105327558999999</v>
          </cell>
        </row>
        <row r="2788">
          <cell r="C2788" t="str">
            <v>1.588.5</v>
          </cell>
          <cell r="D2788" t="str">
            <v>Иные прочие</v>
          </cell>
          <cell r="E2788" t="str">
            <v>051-2000458</v>
          </cell>
          <cell r="F2788" t="str">
            <v/>
          </cell>
          <cell r="G2788" t="str">
            <v/>
          </cell>
          <cell r="H2788" t="str">
            <v/>
          </cell>
          <cell r="I2788">
            <v>164.63</v>
          </cell>
          <cell r="J2788">
            <v>7</v>
          </cell>
          <cell r="K2788">
            <v>6.11</v>
          </cell>
          <cell r="L2788">
            <v>6.11</v>
          </cell>
          <cell r="M2788">
            <v>1.6022763099999999</v>
          </cell>
          <cell r="N2788">
            <v>26.223834861</v>
          </cell>
          <cell r="O2788">
            <v>26.223834861</v>
          </cell>
          <cell r="P2788">
            <v>0</v>
          </cell>
          <cell r="Q2788">
            <v>0</v>
          </cell>
          <cell r="R2788">
            <v>0</v>
          </cell>
          <cell r="S2788">
            <v>5.09</v>
          </cell>
          <cell r="T2788">
            <v>1.02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  <cell r="AF2788">
            <v>0</v>
          </cell>
          <cell r="AG2788">
            <v>0</v>
          </cell>
          <cell r="AH2788">
            <v>0</v>
          </cell>
          <cell r="AI2788">
            <v>0</v>
          </cell>
        </row>
        <row r="2789">
          <cell r="C2789" t="str">
            <v>1.588.6</v>
          </cell>
          <cell r="D2789" t="str">
            <v>Пуско наладочные работы "вхолостую"</v>
          </cell>
          <cell r="E2789" t="str">
            <v>051-2000458</v>
          </cell>
          <cell r="F2789" t="str">
            <v/>
          </cell>
          <cell r="G2789" t="str">
            <v/>
          </cell>
          <cell r="H2789" t="str">
            <v/>
          </cell>
          <cell r="I2789">
            <v>128.32</v>
          </cell>
          <cell r="J2789">
            <v>128.32</v>
          </cell>
          <cell r="K2789">
            <v>128.32</v>
          </cell>
          <cell r="L2789">
            <v>128.32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>
            <v>106.93</v>
          </cell>
          <cell r="T2789">
            <v>21.39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73.56</v>
          </cell>
          <cell r="AA2789">
            <v>73.56</v>
          </cell>
          <cell r="AB2789">
            <v>0</v>
          </cell>
          <cell r="AC2789">
            <v>0</v>
          </cell>
          <cell r="AD2789">
            <v>0</v>
          </cell>
          <cell r="AE2789">
            <v>0</v>
          </cell>
          <cell r="AF2789">
            <v>0</v>
          </cell>
          <cell r="AG2789">
            <v>0</v>
          </cell>
          <cell r="AH2789">
            <v>0</v>
          </cell>
          <cell r="AI2789">
            <v>0</v>
          </cell>
        </row>
        <row r="2790">
          <cell r="C2790" t="str">
            <v>1.589</v>
          </cell>
          <cell r="D2790" t="str">
            <v>Региональная сеть передачи данных ООО "Газпром трансгаз Томск"</v>
          </cell>
          <cell r="E2790" t="str">
            <v>051-2000460</v>
          </cell>
          <cell r="F2790" t="str">
            <v/>
          </cell>
          <cell r="G2790" t="str">
            <v>Программа комплексного освоения месторождений полуострова Ям</v>
          </cell>
          <cell r="H2790" t="str">
            <v>Прочие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50.964223789999998</v>
          </cell>
          <cell r="Z2790">
            <v>52.768193330000003</v>
          </cell>
          <cell r="AA2790">
            <v>52.768193330000003</v>
          </cell>
          <cell r="AB2790">
            <v>0</v>
          </cell>
          <cell r="AC2790">
            <v>0</v>
          </cell>
          <cell r="AD2790">
            <v>50.964223789999998</v>
          </cell>
          <cell r="AE2790">
            <v>50.964223789999998</v>
          </cell>
          <cell r="AF2790">
            <v>0</v>
          </cell>
          <cell r="AG2790">
            <v>0</v>
          </cell>
          <cell r="AH2790">
            <v>0</v>
          </cell>
          <cell r="AI2790">
            <v>96.58133162</v>
          </cell>
        </row>
        <row r="2791">
          <cell r="C2791" t="str">
            <v>1.589.1</v>
          </cell>
          <cell r="D2791" t="str">
            <v>Подрядные работы</v>
          </cell>
          <cell r="E2791" t="str">
            <v>051-2000460</v>
          </cell>
          <cell r="F2791" t="str">
            <v/>
          </cell>
          <cell r="G2791" t="str">
            <v/>
          </cell>
          <cell r="H2791" t="str">
            <v/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46.617659809999999</v>
          </cell>
          <cell r="Z2791">
            <v>46.803410730000003</v>
          </cell>
          <cell r="AA2791">
            <v>46.803410730000003</v>
          </cell>
          <cell r="AB2791">
            <v>0</v>
          </cell>
          <cell r="AC2791">
            <v>0</v>
          </cell>
          <cell r="AD2791">
            <v>46.617659809999999</v>
          </cell>
          <cell r="AE2791">
            <v>46.617659809999999</v>
          </cell>
          <cell r="AF2791">
            <v>0</v>
          </cell>
          <cell r="AG2791">
            <v>0</v>
          </cell>
          <cell r="AH2791">
            <v>0</v>
          </cell>
          <cell r="AI2791">
            <v>99.603125249000001</v>
          </cell>
        </row>
        <row r="2792">
          <cell r="C2792">
            <v>0</v>
          </cell>
          <cell r="D2792" t="str">
            <v>Газпром автоматизация</v>
          </cell>
          <cell r="E2792" t="str">
            <v>051-2000460</v>
          </cell>
          <cell r="F2792" t="str">
            <v/>
          </cell>
          <cell r="G2792" t="str">
            <v/>
          </cell>
          <cell r="H2792" t="str">
            <v/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46.321486829999998</v>
          </cell>
          <cell r="Z2792">
            <v>46.507237750000002</v>
          </cell>
          <cell r="AA2792">
            <v>46.507237750000002</v>
          </cell>
          <cell r="AB2792">
            <v>0</v>
          </cell>
          <cell r="AC2792">
            <v>0</v>
          </cell>
          <cell r="AD2792">
            <v>46.321486829999998</v>
          </cell>
          <cell r="AE2792">
            <v>46.321486829999998</v>
          </cell>
          <cell r="AF2792">
            <v>0</v>
          </cell>
          <cell r="AG2792">
            <v>0</v>
          </cell>
          <cell r="AH2792">
            <v>0</v>
          </cell>
          <cell r="AI2792">
            <v>99.600597823000001</v>
          </cell>
        </row>
        <row r="2793">
          <cell r="C2793">
            <v>0</v>
          </cell>
          <cell r="D2793" t="str">
            <v>НПФ "ИСБ</v>
          </cell>
          <cell r="E2793" t="str">
            <v>051-2000460</v>
          </cell>
          <cell r="F2793" t="str">
            <v/>
          </cell>
          <cell r="G2793" t="str">
            <v/>
          </cell>
          <cell r="H2793" t="str">
            <v/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0.29617297999999997</v>
          </cell>
          <cell r="Z2793">
            <v>0.29617297999999997</v>
          </cell>
          <cell r="AA2793">
            <v>0.29617297999999997</v>
          </cell>
          <cell r="AB2793">
            <v>0</v>
          </cell>
          <cell r="AC2793">
            <v>0</v>
          </cell>
          <cell r="AD2793">
            <v>0.29617297999999997</v>
          </cell>
          <cell r="AE2793">
            <v>0.29617297999999997</v>
          </cell>
          <cell r="AF2793">
            <v>0</v>
          </cell>
          <cell r="AG2793">
            <v>0</v>
          </cell>
          <cell r="AH2793">
            <v>0</v>
          </cell>
          <cell r="AI2793">
            <v>100</v>
          </cell>
        </row>
        <row r="2794">
          <cell r="C2794" t="str">
            <v>1.589.2</v>
          </cell>
          <cell r="D2794" t="str">
            <v>Оборудование</v>
          </cell>
          <cell r="E2794" t="str">
            <v>051-2000460</v>
          </cell>
          <cell r="F2794" t="str">
            <v/>
          </cell>
          <cell r="G2794" t="str">
            <v/>
          </cell>
          <cell r="H2794" t="str">
            <v/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0.90003283999999995</v>
          </cell>
          <cell r="Z2794">
            <v>0.89378705000000003</v>
          </cell>
          <cell r="AA2794">
            <v>0.89378705000000003</v>
          </cell>
          <cell r="AB2794">
            <v>0</v>
          </cell>
          <cell r="AC2794">
            <v>0</v>
          </cell>
          <cell r="AD2794">
            <v>0.90003283999999995</v>
          </cell>
          <cell r="AE2794">
            <v>0.90003283999999995</v>
          </cell>
          <cell r="AF2794">
            <v>0</v>
          </cell>
          <cell r="AG2794">
            <v>0</v>
          </cell>
          <cell r="AH2794">
            <v>0</v>
          </cell>
          <cell r="AI2794">
            <v>100.698800682</v>
          </cell>
        </row>
        <row r="2795">
          <cell r="C2795" t="str">
            <v>1.589.3</v>
          </cell>
          <cell r="D2795" t="str">
            <v>Прочие, всего</v>
          </cell>
          <cell r="E2795" t="str">
            <v>051-2000460</v>
          </cell>
          <cell r="F2795" t="str">
            <v/>
          </cell>
          <cell r="G2795" t="str">
            <v/>
          </cell>
          <cell r="H2795" t="str">
            <v/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3.4465311399999998</v>
          </cell>
          <cell r="Z2795">
            <v>5.0709955500000001</v>
          </cell>
          <cell r="AA2795">
            <v>5.0709955500000001</v>
          </cell>
          <cell r="AB2795">
            <v>0</v>
          </cell>
          <cell r="AC2795">
            <v>0</v>
          </cell>
          <cell r="AD2795">
            <v>3.4465311399999998</v>
          </cell>
          <cell r="AE2795">
            <v>3.4465311399999998</v>
          </cell>
          <cell r="AF2795">
            <v>0</v>
          </cell>
          <cell r="AG2795">
            <v>0</v>
          </cell>
          <cell r="AH2795">
            <v>0</v>
          </cell>
          <cell r="AI2795">
            <v>67.965572164999998</v>
          </cell>
        </row>
        <row r="2796">
          <cell r="C2796" t="str">
            <v>1.589.4</v>
          </cell>
          <cell r="D2796" t="str">
            <v>Услуги Заказчика</v>
          </cell>
          <cell r="E2796" t="str">
            <v>051-2000460</v>
          </cell>
          <cell r="F2796" t="str">
            <v/>
          </cell>
          <cell r="G2796" t="str">
            <v/>
          </cell>
          <cell r="H2796" t="str">
            <v/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2.0449999999999999</v>
          </cell>
          <cell r="AA2796">
            <v>2.0449999999999999</v>
          </cell>
          <cell r="AB2796">
            <v>0</v>
          </cell>
          <cell r="AC2796">
            <v>0</v>
          </cell>
          <cell r="AD2796">
            <v>0</v>
          </cell>
          <cell r="AE2796">
            <v>0</v>
          </cell>
          <cell r="AF2796">
            <v>0</v>
          </cell>
          <cell r="AG2796">
            <v>0</v>
          </cell>
          <cell r="AH2796">
            <v>0</v>
          </cell>
          <cell r="AI2796">
            <v>0</v>
          </cell>
        </row>
        <row r="2797">
          <cell r="C2797" t="str">
            <v>1.589.5</v>
          </cell>
          <cell r="D2797" t="str">
            <v>Иные прочие</v>
          </cell>
          <cell r="E2797" t="str">
            <v>051-2000460</v>
          </cell>
          <cell r="F2797" t="str">
            <v/>
          </cell>
          <cell r="G2797" t="str">
            <v/>
          </cell>
          <cell r="H2797" t="str">
            <v/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1.96353073</v>
          </cell>
          <cell r="Z2797">
            <v>1.5429951399999999</v>
          </cell>
          <cell r="AA2797">
            <v>1.5429951399999999</v>
          </cell>
          <cell r="AB2797">
            <v>0</v>
          </cell>
          <cell r="AC2797">
            <v>0</v>
          </cell>
          <cell r="AD2797">
            <v>1.96353073</v>
          </cell>
          <cell r="AE2797">
            <v>1.96353073</v>
          </cell>
          <cell r="AF2797">
            <v>0</v>
          </cell>
          <cell r="AG2797">
            <v>0</v>
          </cell>
          <cell r="AH2797">
            <v>0</v>
          </cell>
          <cell r="AI2797">
            <v>127.254498676</v>
          </cell>
        </row>
        <row r="2798">
          <cell r="C2798" t="str">
            <v>1.589.6</v>
          </cell>
          <cell r="D2798" t="str">
            <v>Пуско наладочные работы "вхолостую"</v>
          </cell>
          <cell r="E2798" t="str">
            <v>051-2000460</v>
          </cell>
          <cell r="F2798" t="str">
            <v/>
          </cell>
          <cell r="G2798" t="str">
            <v/>
          </cell>
          <cell r="H2798" t="str">
            <v/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1.48300041</v>
          </cell>
          <cell r="Z2798">
            <v>1.48300041</v>
          </cell>
          <cell r="AA2798">
            <v>1.48300041</v>
          </cell>
          <cell r="AB2798">
            <v>0</v>
          </cell>
          <cell r="AC2798">
            <v>0</v>
          </cell>
          <cell r="AD2798">
            <v>1.48300041</v>
          </cell>
          <cell r="AE2798">
            <v>1.48300041</v>
          </cell>
          <cell r="AF2798">
            <v>0</v>
          </cell>
          <cell r="AG2798">
            <v>0</v>
          </cell>
          <cell r="AH2798">
            <v>0</v>
          </cell>
          <cell r="AI2798">
            <v>100</v>
          </cell>
        </row>
        <row r="2799">
          <cell r="C2799" t="str">
            <v>1.590</v>
          </cell>
          <cell r="D2799" t="str">
            <v>Региональная сеть передачи данных ООО "Газпром трансгаз Уфа"</v>
          </cell>
          <cell r="E2799" t="str">
            <v>051-2000462</v>
          </cell>
          <cell r="F2799" t="str">
            <v/>
          </cell>
          <cell r="G2799" t="str">
            <v>Стройки, обеспечивающие добычу и вывод газа из Надым-Пур-Таз</v>
          </cell>
          <cell r="H2799" t="str">
            <v>Прочие</v>
          </cell>
          <cell r="I2799">
            <v>579.63</v>
          </cell>
          <cell r="J2799">
            <v>168.51</v>
          </cell>
          <cell r="K2799">
            <v>168.51</v>
          </cell>
          <cell r="L2799">
            <v>168.51</v>
          </cell>
          <cell r="M2799">
            <v>1.50250014</v>
          </cell>
          <cell r="N2799">
            <v>0.89163856200000002</v>
          </cell>
          <cell r="O2799">
            <v>0.89163856200000002</v>
          </cell>
          <cell r="P2799">
            <v>0</v>
          </cell>
          <cell r="Q2799">
            <v>0</v>
          </cell>
          <cell r="R2799">
            <v>0</v>
          </cell>
          <cell r="S2799">
            <v>289.80366665999998</v>
          </cell>
          <cell r="T2799">
            <v>57.759333339999998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262.81001349000002</v>
          </cell>
          <cell r="Z2799">
            <v>515.40416605999997</v>
          </cell>
          <cell r="AA2799">
            <v>515.40416605999997</v>
          </cell>
          <cell r="AB2799">
            <v>0</v>
          </cell>
          <cell r="AC2799">
            <v>0</v>
          </cell>
          <cell r="AD2799">
            <v>263.81168024999999</v>
          </cell>
          <cell r="AE2799">
            <v>262.81001349000002</v>
          </cell>
          <cell r="AF2799">
            <v>1.00166676</v>
          </cell>
          <cell r="AG2799">
            <v>0</v>
          </cell>
          <cell r="AH2799">
            <v>0</v>
          </cell>
          <cell r="AI2799">
            <v>51.185399269999998</v>
          </cell>
        </row>
        <row r="2800">
          <cell r="C2800" t="str">
            <v>1.590.1</v>
          </cell>
          <cell r="D2800" t="str">
            <v>Подрядные работы</v>
          </cell>
          <cell r="E2800" t="str">
            <v>051-2000462</v>
          </cell>
          <cell r="F2800" t="str">
            <v/>
          </cell>
          <cell r="G2800" t="str">
            <v/>
          </cell>
          <cell r="H2800" t="str">
            <v/>
          </cell>
          <cell r="I2800">
            <v>101.81</v>
          </cell>
          <cell r="J2800">
            <v>67.78</v>
          </cell>
          <cell r="K2800">
            <v>67.78</v>
          </cell>
          <cell r="L2800">
            <v>67.78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>
            <v>56.483333340000001</v>
          </cell>
          <cell r="T2800">
            <v>11.29666666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25.824066250000001</v>
          </cell>
          <cell r="Z2800">
            <v>101.81</v>
          </cell>
          <cell r="AA2800">
            <v>101.81</v>
          </cell>
          <cell r="AB2800">
            <v>0</v>
          </cell>
          <cell r="AC2800">
            <v>0</v>
          </cell>
          <cell r="AD2800">
            <v>25.824066250000001</v>
          </cell>
          <cell r="AE2800">
            <v>25.824066250000001</v>
          </cell>
          <cell r="AF2800">
            <v>0</v>
          </cell>
          <cell r="AG2800">
            <v>0</v>
          </cell>
          <cell r="AH2800">
            <v>0</v>
          </cell>
          <cell r="AI2800">
            <v>25.364960465999999</v>
          </cell>
        </row>
        <row r="2801">
          <cell r="C2801">
            <v>0</v>
          </cell>
          <cell r="D2801" t="str">
            <v>Газпром автоматизация</v>
          </cell>
          <cell r="E2801" t="str">
            <v>051-2000462</v>
          </cell>
          <cell r="F2801" t="str">
            <v/>
          </cell>
          <cell r="G2801" t="str">
            <v/>
          </cell>
          <cell r="H2801" t="str">
            <v/>
          </cell>
          <cell r="I2801">
            <v>0</v>
          </cell>
          <cell r="J2801">
            <v>0</v>
          </cell>
          <cell r="K2801">
            <v>67.78</v>
          </cell>
          <cell r="L2801">
            <v>67.78</v>
          </cell>
          <cell r="M2801">
            <v>0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25.824066250000001</v>
          </cell>
          <cell r="Z2801">
            <v>101.81</v>
          </cell>
          <cell r="AA2801">
            <v>101.81</v>
          </cell>
          <cell r="AB2801">
            <v>0</v>
          </cell>
          <cell r="AC2801">
            <v>0</v>
          </cell>
          <cell r="AD2801">
            <v>25.824066250000001</v>
          </cell>
          <cell r="AE2801">
            <v>25.824066250000001</v>
          </cell>
          <cell r="AF2801">
            <v>0</v>
          </cell>
          <cell r="AG2801">
            <v>0</v>
          </cell>
          <cell r="AH2801">
            <v>0</v>
          </cell>
          <cell r="AI2801">
            <v>25.364960465999999</v>
          </cell>
        </row>
        <row r="2802">
          <cell r="C2802">
            <v>0</v>
          </cell>
          <cell r="D2802" t="str">
            <v>Прочие подрядчики</v>
          </cell>
          <cell r="E2802" t="str">
            <v>051-2000462</v>
          </cell>
          <cell r="F2802" t="str">
            <v/>
          </cell>
          <cell r="G2802" t="str">
            <v/>
          </cell>
          <cell r="H2802" t="str">
            <v/>
          </cell>
          <cell r="I2802">
            <v>101.81</v>
          </cell>
          <cell r="J2802">
            <v>67.78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56.483333340000001</v>
          </cell>
          <cell r="T2802">
            <v>11.29666666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0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  <cell r="AE2802">
            <v>0</v>
          </cell>
          <cell r="AF2802">
            <v>0</v>
          </cell>
          <cell r="AG2802">
            <v>0</v>
          </cell>
          <cell r="AH2802">
            <v>0</v>
          </cell>
          <cell r="AI2802">
            <v>0</v>
          </cell>
        </row>
        <row r="2803">
          <cell r="C2803" t="str">
            <v>1.590.2</v>
          </cell>
          <cell r="D2803" t="str">
            <v>Оборудование</v>
          </cell>
          <cell r="E2803" t="str">
            <v>051-2000462</v>
          </cell>
          <cell r="F2803" t="str">
            <v/>
          </cell>
          <cell r="G2803" t="str">
            <v/>
          </cell>
          <cell r="H2803" t="str">
            <v/>
          </cell>
          <cell r="I2803">
            <v>383.12</v>
          </cell>
          <cell r="J2803">
            <v>78.040000000000006</v>
          </cell>
          <cell r="K2803">
            <v>78.040000000000006</v>
          </cell>
          <cell r="L2803">
            <v>78.040000000000006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193.339</v>
          </cell>
          <cell r="T2803">
            <v>38.669333330000001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231.93116043000001</v>
          </cell>
          <cell r="Z2803">
            <v>383.12</v>
          </cell>
          <cell r="AA2803">
            <v>383.12</v>
          </cell>
          <cell r="AB2803">
            <v>0</v>
          </cell>
          <cell r="AC2803">
            <v>0</v>
          </cell>
          <cell r="AD2803">
            <v>231.93116043000001</v>
          </cell>
          <cell r="AE2803">
            <v>231.93116043000001</v>
          </cell>
          <cell r="AF2803">
            <v>0</v>
          </cell>
          <cell r="AG2803">
            <v>0</v>
          </cell>
          <cell r="AH2803">
            <v>0</v>
          </cell>
          <cell r="AI2803">
            <v>60.537471400999998</v>
          </cell>
        </row>
        <row r="2804">
          <cell r="C2804" t="str">
            <v>1.590.3</v>
          </cell>
          <cell r="D2804" t="str">
            <v>Прочие, всего</v>
          </cell>
          <cell r="E2804" t="str">
            <v>051-2000462</v>
          </cell>
          <cell r="F2804" t="str">
            <v/>
          </cell>
          <cell r="G2804" t="str">
            <v/>
          </cell>
          <cell r="H2804" t="str">
            <v/>
          </cell>
          <cell r="I2804">
            <v>94.7</v>
          </cell>
          <cell r="J2804">
            <v>22.69</v>
          </cell>
          <cell r="K2804">
            <v>22.69</v>
          </cell>
          <cell r="L2804">
            <v>22.69</v>
          </cell>
          <cell r="M2804">
            <v>1.50250014</v>
          </cell>
          <cell r="N2804">
            <v>6.6218604670000003</v>
          </cell>
          <cell r="O2804">
            <v>6.6218604670000003</v>
          </cell>
          <cell r="P2804">
            <v>0</v>
          </cell>
          <cell r="Q2804">
            <v>0</v>
          </cell>
          <cell r="R2804">
            <v>0</v>
          </cell>
          <cell r="S2804">
            <v>39.981333319999997</v>
          </cell>
          <cell r="T2804">
            <v>7.7933333500000002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5.0547868100000004</v>
          </cell>
          <cell r="Z2804">
            <v>30.474166060000002</v>
          </cell>
          <cell r="AA2804">
            <v>30.474166060000002</v>
          </cell>
          <cell r="AB2804">
            <v>0</v>
          </cell>
          <cell r="AC2804">
            <v>0</v>
          </cell>
          <cell r="AD2804">
            <v>6.0564535700000004</v>
          </cell>
          <cell r="AE2804">
            <v>5.0547868100000004</v>
          </cell>
          <cell r="AF2804">
            <v>1.00166676</v>
          </cell>
          <cell r="AG2804">
            <v>0</v>
          </cell>
          <cell r="AH2804">
            <v>0</v>
          </cell>
          <cell r="AI2804">
            <v>19.874058433999998</v>
          </cell>
        </row>
        <row r="2805">
          <cell r="C2805" t="str">
            <v>1.590.4</v>
          </cell>
          <cell r="D2805" t="str">
            <v>Проектные работы</v>
          </cell>
          <cell r="E2805" t="str">
            <v>051-2000462</v>
          </cell>
          <cell r="F2805" t="str">
            <v/>
          </cell>
          <cell r="G2805" t="str">
            <v/>
          </cell>
          <cell r="H2805" t="str">
            <v/>
          </cell>
          <cell r="I2805">
            <v>0</v>
          </cell>
          <cell r="J2805">
            <v>0</v>
          </cell>
          <cell r="K2805">
            <v>0.55000000000000004</v>
          </cell>
          <cell r="L2805">
            <v>0.55000000000000004</v>
          </cell>
          <cell r="M2805">
            <v>0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0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0</v>
          </cell>
          <cell r="AD2805">
            <v>0</v>
          </cell>
          <cell r="AE2805">
            <v>0</v>
          </cell>
          <cell r="AF2805">
            <v>0</v>
          </cell>
          <cell r="AG2805">
            <v>0</v>
          </cell>
          <cell r="AH2805">
            <v>0</v>
          </cell>
          <cell r="AI2805">
            <v>0</v>
          </cell>
        </row>
        <row r="2806">
          <cell r="C2806" t="str">
            <v>1.590.5</v>
          </cell>
          <cell r="D2806" t="str">
            <v>Услуги Заказчика</v>
          </cell>
          <cell r="E2806" t="str">
            <v>051-2000462</v>
          </cell>
          <cell r="F2806" t="str">
            <v/>
          </cell>
          <cell r="G2806" t="str">
            <v/>
          </cell>
          <cell r="H2806" t="str">
            <v/>
          </cell>
          <cell r="I2806">
            <v>0</v>
          </cell>
          <cell r="J2806">
            <v>0</v>
          </cell>
          <cell r="K2806">
            <v>6.01</v>
          </cell>
          <cell r="L2806">
            <v>6.01</v>
          </cell>
          <cell r="M2806">
            <v>1.50250014</v>
          </cell>
          <cell r="N2806">
            <v>25.000002329000001</v>
          </cell>
          <cell r="O2806">
            <v>25.000002329000001</v>
          </cell>
          <cell r="P2806">
            <v>0</v>
          </cell>
          <cell r="Q2806">
            <v>0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0</v>
          </cell>
          <cell r="W2806">
            <v>0</v>
          </cell>
          <cell r="X2806">
            <v>0</v>
          </cell>
          <cell r="Y2806">
            <v>2.6799008999999998</v>
          </cell>
          <cell r="Z2806">
            <v>10.54416606</v>
          </cell>
          <cell r="AA2806">
            <v>10.54416606</v>
          </cell>
          <cell r="AB2806">
            <v>0</v>
          </cell>
          <cell r="AC2806">
            <v>0</v>
          </cell>
          <cell r="AD2806">
            <v>3.6815676599999998</v>
          </cell>
          <cell r="AE2806">
            <v>2.6799008999999998</v>
          </cell>
          <cell r="AF2806">
            <v>1.00166676</v>
          </cell>
          <cell r="AG2806">
            <v>0</v>
          </cell>
          <cell r="AH2806">
            <v>0</v>
          </cell>
          <cell r="AI2806">
            <v>34.915683602000001</v>
          </cell>
        </row>
        <row r="2807">
          <cell r="C2807" t="str">
            <v>1.590.6</v>
          </cell>
          <cell r="D2807" t="str">
            <v>Иные прочие</v>
          </cell>
          <cell r="E2807" t="str">
            <v>051-2000462</v>
          </cell>
          <cell r="F2807" t="str">
            <v/>
          </cell>
          <cell r="G2807" t="str">
            <v/>
          </cell>
          <cell r="H2807" t="str">
            <v/>
          </cell>
          <cell r="I2807">
            <v>94.7</v>
          </cell>
          <cell r="J2807">
            <v>22.69</v>
          </cell>
          <cell r="K2807">
            <v>4.13</v>
          </cell>
          <cell r="L2807">
            <v>4.13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>
            <v>39.981333319999997</v>
          </cell>
          <cell r="T2807">
            <v>7.7933333500000002</v>
          </cell>
          <cell r="U2807">
            <v>0</v>
          </cell>
          <cell r="V2807">
            <v>0</v>
          </cell>
          <cell r="W2807">
            <v>0</v>
          </cell>
          <cell r="X2807">
            <v>0</v>
          </cell>
          <cell r="Y2807">
            <v>0.90043415000000004</v>
          </cell>
          <cell r="Z2807">
            <v>5.55</v>
          </cell>
          <cell r="AA2807">
            <v>5.55</v>
          </cell>
          <cell r="AB2807">
            <v>0</v>
          </cell>
          <cell r="AC2807">
            <v>0</v>
          </cell>
          <cell r="AD2807">
            <v>0.90043415000000004</v>
          </cell>
          <cell r="AE2807">
            <v>0.90043415000000004</v>
          </cell>
          <cell r="AF2807">
            <v>0</v>
          </cell>
          <cell r="AG2807">
            <v>0</v>
          </cell>
          <cell r="AH2807">
            <v>0</v>
          </cell>
          <cell r="AI2807">
            <v>16.224038739000001</v>
          </cell>
        </row>
        <row r="2808">
          <cell r="C2808" t="str">
            <v>1.590.7</v>
          </cell>
          <cell r="D2808" t="str">
            <v>Пуско наладочные работы "вхолостую"</v>
          </cell>
          <cell r="E2808" t="str">
            <v>051-2000462</v>
          </cell>
          <cell r="F2808" t="str">
            <v/>
          </cell>
          <cell r="G2808" t="str">
            <v/>
          </cell>
          <cell r="H2808" t="str">
            <v/>
          </cell>
          <cell r="I2808">
            <v>0</v>
          </cell>
          <cell r="J2808">
            <v>0</v>
          </cell>
          <cell r="K2808">
            <v>12</v>
          </cell>
          <cell r="L2808">
            <v>12</v>
          </cell>
          <cell r="M2808">
            <v>0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>
            <v>0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1.47445176</v>
          </cell>
          <cell r="Z2808">
            <v>14.38</v>
          </cell>
          <cell r="AA2808">
            <v>14.38</v>
          </cell>
          <cell r="AB2808">
            <v>0</v>
          </cell>
          <cell r="AC2808">
            <v>0</v>
          </cell>
          <cell r="AD2808">
            <v>1.47445176</v>
          </cell>
          <cell r="AE2808">
            <v>1.47445176</v>
          </cell>
          <cell r="AF2808">
            <v>0</v>
          </cell>
          <cell r="AG2808">
            <v>0</v>
          </cell>
          <cell r="AH2808">
            <v>0</v>
          </cell>
          <cell r="AI2808">
            <v>10.253489290999999</v>
          </cell>
        </row>
        <row r="2809">
          <cell r="C2809" t="str">
            <v>1.591</v>
          </cell>
          <cell r="D2809" t="str">
            <v>Региональная сеть передачи данных ООО "Газпром трансгаз Ухта"</v>
          </cell>
          <cell r="E2809" t="str">
            <v>051-2000464</v>
          </cell>
          <cell r="F2809" t="str">
            <v/>
          </cell>
          <cell r="G2809" t="str">
            <v>Стройки, обеспечивающие добычу и вывод газа из Надым-Пур-Таз</v>
          </cell>
          <cell r="H2809" t="str">
            <v>Прочие</v>
          </cell>
          <cell r="I2809">
            <v>700.24</v>
          </cell>
          <cell r="J2809">
            <v>330.91</v>
          </cell>
          <cell r="K2809">
            <v>330.91</v>
          </cell>
          <cell r="L2809">
            <v>330.91</v>
          </cell>
          <cell r="M2809">
            <v>2.9500000200000001</v>
          </cell>
          <cell r="N2809">
            <v>0.89148107300000001</v>
          </cell>
          <cell r="O2809">
            <v>0.89148107300000001</v>
          </cell>
          <cell r="P2809">
            <v>0</v>
          </cell>
          <cell r="Q2809">
            <v>0</v>
          </cell>
          <cell r="R2809">
            <v>0</v>
          </cell>
          <cell r="S2809">
            <v>426.81833332999997</v>
          </cell>
          <cell r="T2809">
            <v>84.871666669999996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238.97751227000001</v>
          </cell>
          <cell r="Z2809">
            <v>587.48499972000002</v>
          </cell>
          <cell r="AA2809">
            <v>587.48499972000002</v>
          </cell>
          <cell r="AB2809">
            <v>0</v>
          </cell>
          <cell r="AC2809">
            <v>0</v>
          </cell>
          <cell r="AD2809">
            <v>240.94417895000001</v>
          </cell>
          <cell r="AE2809">
            <v>238.97751227000001</v>
          </cell>
          <cell r="AF2809">
            <v>1.9666666799999999</v>
          </cell>
          <cell r="AG2809">
            <v>0</v>
          </cell>
          <cell r="AH2809">
            <v>0</v>
          </cell>
          <cell r="AI2809">
            <v>41.012822296000003</v>
          </cell>
        </row>
        <row r="2810">
          <cell r="C2810" t="str">
            <v>1.591.1</v>
          </cell>
          <cell r="D2810" t="str">
            <v>Подрядные работы</v>
          </cell>
          <cell r="E2810" t="str">
            <v>051-2000464</v>
          </cell>
          <cell r="F2810" t="str">
            <v/>
          </cell>
          <cell r="G2810" t="str">
            <v/>
          </cell>
          <cell r="H2810" t="str">
            <v/>
          </cell>
          <cell r="I2810">
            <v>104.41</v>
          </cell>
          <cell r="J2810">
            <v>47.5</v>
          </cell>
          <cell r="K2810">
            <v>47.5</v>
          </cell>
          <cell r="L2810">
            <v>47.5</v>
          </cell>
          <cell r="M2810">
            <v>0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>
            <v>57.068366650000002</v>
          </cell>
          <cell r="T2810">
            <v>11.43163335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33.170636780000002</v>
          </cell>
          <cell r="Z2810">
            <v>104.41</v>
          </cell>
          <cell r="AA2810">
            <v>104.41</v>
          </cell>
          <cell r="AB2810">
            <v>0</v>
          </cell>
          <cell r="AC2810">
            <v>0</v>
          </cell>
          <cell r="AD2810">
            <v>33.170636780000002</v>
          </cell>
          <cell r="AE2810">
            <v>33.170636780000002</v>
          </cell>
          <cell r="AF2810">
            <v>0</v>
          </cell>
          <cell r="AG2810">
            <v>0</v>
          </cell>
          <cell r="AH2810">
            <v>0</v>
          </cell>
          <cell r="AI2810">
            <v>31.769597528999999</v>
          </cell>
        </row>
        <row r="2811">
          <cell r="C2811">
            <v>0</v>
          </cell>
          <cell r="D2811" t="str">
            <v>Газпром автоматизация</v>
          </cell>
          <cell r="E2811" t="str">
            <v>051-2000464</v>
          </cell>
          <cell r="F2811" t="str">
            <v/>
          </cell>
          <cell r="G2811" t="str">
            <v/>
          </cell>
          <cell r="H2811" t="str">
            <v/>
          </cell>
          <cell r="I2811">
            <v>0</v>
          </cell>
          <cell r="J2811">
            <v>0</v>
          </cell>
          <cell r="K2811">
            <v>47.5</v>
          </cell>
          <cell r="L2811">
            <v>47.5</v>
          </cell>
          <cell r="M2811">
            <v>0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  <cell r="W2811">
            <v>0</v>
          </cell>
          <cell r="X2811">
            <v>0</v>
          </cell>
          <cell r="Y2811">
            <v>33.170636780000002</v>
          </cell>
          <cell r="Z2811">
            <v>104.41</v>
          </cell>
          <cell r="AA2811">
            <v>104.41</v>
          </cell>
          <cell r="AB2811">
            <v>0</v>
          </cell>
          <cell r="AC2811">
            <v>0</v>
          </cell>
          <cell r="AD2811">
            <v>33.170636780000002</v>
          </cell>
          <cell r="AE2811">
            <v>33.170636780000002</v>
          </cell>
          <cell r="AF2811">
            <v>0</v>
          </cell>
          <cell r="AG2811">
            <v>0</v>
          </cell>
          <cell r="AH2811">
            <v>0</v>
          </cell>
          <cell r="AI2811">
            <v>31.769597528999999</v>
          </cell>
        </row>
        <row r="2812">
          <cell r="C2812">
            <v>0</v>
          </cell>
          <cell r="D2812" t="str">
            <v>Прочие подрядчики</v>
          </cell>
          <cell r="E2812" t="str">
            <v>051-2000464</v>
          </cell>
          <cell r="F2812" t="str">
            <v/>
          </cell>
          <cell r="G2812" t="str">
            <v/>
          </cell>
          <cell r="H2812" t="str">
            <v/>
          </cell>
          <cell r="I2812">
            <v>104.41</v>
          </cell>
          <cell r="J2812">
            <v>47.5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>
            <v>57.068366650000002</v>
          </cell>
          <cell r="T2812">
            <v>11.43163335</v>
          </cell>
          <cell r="U2812">
            <v>0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  <cell r="AF2812">
            <v>0</v>
          </cell>
          <cell r="AG2812">
            <v>0</v>
          </cell>
          <cell r="AH2812">
            <v>0</v>
          </cell>
          <cell r="AI2812">
            <v>0</v>
          </cell>
        </row>
        <row r="2813">
          <cell r="C2813" t="str">
            <v>1.591.2</v>
          </cell>
          <cell r="D2813" t="str">
            <v>Оборудование</v>
          </cell>
          <cell r="E2813" t="str">
            <v>051-2000464</v>
          </cell>
          <cell r="F2813" t="str">
            <v/>
          </cell>
          <cell r="G2813" t="str">
            <v/>
          </cell>
          <cell r="H2813" t="str">
            <v/>
          </cell>
          <cell r="I2813">
            <v>460.26</v>
          </cell>
          <cell r="J2813">
            <v>262.56</v>
          </cell>
          <cell r="K2813">
            <v>262.56</v>
          </cell>
          <cell r="L2813">
            <v>262.56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301.56659999999999</v>
          </cell>
          <cell r="T2813">
            <v>60.313400000000001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201.07708946</v>
          </cell>
          <cell r="Z2813">
            <v>460.26</v>
          </cell>
          <cell r="AA2813">
            <v>460.26</v>
          </cell>
          <cell r="AB2813">
            <v>0</v>
          </cell>
          <cell r="AC2813">
            <v>0</v>
          </cell>
          <cell r="AD2813">
            <v>201.07708946</v>
          </cell>
          <cell r="AE2813">
            <v>201.07708946</v>
          </cell>
          <cell r="AF2813">
            <v>0</v>
          </cell>
          <cell r="AG2813">
            <v>0</v>
          </cell>
          <cell r="AH2813">
            <v>0</v>
          </cell>
          <cell r="AI2813">
            <v>43.687717694</v>
          </cell>
        </row>
        <row r="2814">
          <cell r="C2814" t="str">
            <v>1.591.3</v>
          </cell>
          <cell r="D2814" t="str">
            <v>Прочие, всего</v>
          </cell>
          <cell r="E2814" t="str">
            <v>051-2000464</v>
          </cell>
          <cell r="F2814" t="str">
            <v/>
          </cell>
          <cell r="G2814" t="str">
            <v/>
          </cell>
          <cell r="H2814" t="str">
            <v/>
          </cell>
          <cell r="I2814">
            <v>135.57</v>
          </cell>
          <cell r="J2814">
            <v>20.85</v>
          </cell>
          <cell r="K2814">
            <v>20.85</v>
          </cell>
          <cell r="L2814">
            <v>20.85</v>
          </cell>
          <cell r="M2814">
            <v>2.9500000200000001</v>
          </cell>
          <cell r="N2814">
            <v>14.148681151</v>
          </cell>
          <cell r="O2814">
            <v>14.148681151</v>
          </cell>
          <cell r="P2814">
            <v>0</v>
          </cell>
          <cell r="Q2814">
            <v>0</v>
          </cell>
          <cell r="R2814">
            <v>0</v>
          </cell>
          <cell r="S2814">
            <v>68.183366680000006</v>
          </cell>
          <cell r="T2814">
            <v>13.12663332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4.7297860299999996</v>
          </cell>
          <cell r="Z2814">
            <v>22.814999719999999</v>
          </cell>
          <cell r="AA2814">
            <v>22.814999719999999</v>
          </cell>
          <cell r="AB2814">
            <v>0</v>
          </cell>
          <cell r="AC2814">
            <v>0</v>
          </cell>
          <cell r="AD2814">
            <v>6.69645271</v>
          </cell>
          <cell r="AE2814">
            <v>4.7297860299999996</v>
          </cell>
          <cell r="AF2814">
            <v>1.9666666799999999</v>
          </cell>
          <cell r="AG2814">
            <v>0</v>
          </cell>
          <cell r="AH2814">
            <v>0</v>
          </cell>
          <cell r="AI2814">
            <v>29.351097051</v>
          </cell>
        </row>
        <row r="2815">
          <cell r="C2815" t="str">
            <v>1.591.4</v>
          </cell>
          <cell r="D2815" t="str">
            <v>Проектные работы</v>
          </cell>
          <cell r="E2815" t="str">
            <v>051-2000464</v>
          </cell>
          <cell r="F2815" t="str">
            <v/>
          </cell>
          <cell r="G2815" t="str">
            <v/>
          </cell>
          <cell r="H2815" t="str">
            <v/>
          </cell>
          <cell r="I2815">
            <v>0</v>
          </cell>
          <cell r="J2815">
            <v>0</v>
          </cell>
          <cell r="K2815">
            <v>0.84</v>
          </cell>
          <cell r="L2815">
            <v>0.84</v>
          </cell>
          <cell r="M2815">
            <v>0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0</v>
          </cell>
          <cell r="AD2815">
            <v>0</v>
          </cell>
          <cell r="AE2815">
            <v>0</v>
          </cell>
          <cell r="AF2815">
            <v>0</v>
          </cell>
          <cell r="AG2815">
            <v>0</v>
          </cell>
          <cell r="AH2815">
            <v>0</v>
          </cell>
          <cell r="AI2815">
            <v>0</v>
          </cell>
        </row>
        <row r="2816">
          <cell r="C2816" t="str">
            <v>1.591.5</v>
          </cell>
          <cell r="D2816" t="str">
            <v>Услуги Заказчика</v>
          </cell>
          <cell r="E2816" t="str">
            <v>051-2000464</v>
          </cell>
          <cell r="F2816" t="str">
            <v/>
          </cell>
          <cell r="G2816" t="str">
            <v/>
          </cell>
          <cell r="H2816" t="str">
            <v/>
          </cell>
          <cell r="I2816">
            <v>0</v>
          </cell>
          <cell r="J2816">
            <v>0</v>
          </cell>
          <cell r="K2816">
            <v>11.8</v>
          </cell>
          <cell r="L2816">
            <v>11.8</v>
          </cell>
          <cell r="M2816">
            <v>2.9500000200000001</v>
          </cell>
          <cell r="N2816">
            <v>25.000000169</v>
          </cell>
          <cell r="O2816">
            <v>25.000000169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1.1107734600000001</v>
          </cell>
          <cell r="Z2816">
            <v>10.72</v>
          </cell>
          <cell r="AA2816">
            <v>10.72</v>
          </cell>
          <cell r="AB2816">
            <v>0</v>
          </cell>
          <cell r="AC2816">
            <v>0</v>
          </cell>
          <cell r="AD2816">
            <v>3.0774401400000002</v>
          </cell>
          <cell r="AE2816">
            <v>1.1107734600000001</v>
          </cell>
          <cell r="AF2816">
            <v>1.9666666799999999</v>
          </cell>
          <cell r="AG2816">
            <v>0</v>
          </cell>
          <cell r="AH2816">
            <v>0</v>
          </cell>
          <cell r="AI2816">
            <v>28.707463993000001</v>
          </cell>
        </row>
        <row r="2817">
          <cell r="C2817" t="str">
            <v>1.591.6</v>
          </cell>
          <cell r="D2817" t="str">
            <v>Иные прочие</v>
          </cell>
          <cell r="E2817" t="str">
            <v>051-2000464</v>
          </cell>
          <cell r="F2817" t="str">
            <v/>
          </cell>
          <cell r="G2817" t="str">
            <v/>
          </cell>
          <cell r="H2817" t="str">
            <v/>
          </cell>
          <cell r="I2817">
            <v>135.57</v>
          </cell>
          <cell r="J2817">
            <v>20.85</v>
          </cell>
          <cell r="K2817">
            <v>4.1100000000000003</v>
          </cell>
          <cell r="L2817">
            <v>4.1100000000000003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68.183366680000006</v>
          </cell>
          <cell r="T2817">
            <v>13.12663332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2.5036029700000002</v>
          </cell>
          <cell r="Z2817">
            <v>6.0549997199999996</v>
          </cell>
          <cell r="AA2817">
            <v>6.0549997199999996</v>
          </cell>
          <cell r="AB2817">
            <v>0</v>
          </cell>
          <cell r="AC2817">
            <v>0</v>
          </cell>
          <cell r="AD2817">
            <v>2.5036029700000002</v>
          </cell>
          <cell r="AE2817">
            <v>2.5036029700000002</v>
          </cell>
          <cell r="AF2817">
            <v>0</v>
          </cell>
          <cell r="AG2817">
            <v>0</v>
          </cell>
          <cell r="AH2817">
            <v>0</v>
          </cell>
          <cell r="AI2817">
            <v>41.347697535000002</v>
          </cell>
        </row>
        <row r="2818">
          <cell r="C2818" t="str">
            <v>1.591.7</v>
          </cell>
          <cell r="D2818" t="str">
            <v>Пуско наладочные работы "вхолостую"</v>
          </cell>
          <cell r="E2818" t="str">
            <v>051-2000464</v>
          </cell>
          <cell r="F2818" t="str">
            <v/>
          </cell>
          <cell r="G2818" t="str">
            <v/>
          </cell>
          <cell r="H2818" t="str">
            <v/>
          </cell>
          <cell r="I2818">
            <v>0</v>
          </cell>
          <cell r="J2818">
            <v>0</v>
          </cell>
          <cell r="K2818">
            <v>4.0999999999999996</v>
          </cell>
          <cell r="L2818">
            <v>4.0999999999999996</v>
          </cell>
          <cell r="M2818">
            <v>0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1.1154096</v>
          </cell>
          <cell r="Z2818">
            <v>6.04</v>
          </cell>
          <cell r="AA2818">
            <v>6.04</v>
          </cell>
          <cell r="AB2818">
            <v>0</v>
          </cell>
          <cell r="AC2818">
            <v>0</v>
          </cell>
          <cell r="AD2818">
            <v>1.1154096</v>
          </cell>
          <cell r="AE2818">
            <v>1.1154096</v>
          </cell>
          <cell r="AF2818">
            <v>0</v>
          </cell>
          <cell r="AG2818">
            <v>0</v>
          </cell>
          <cell r="AH2818">
            <v>0</v>
          </cell>
          <cell r="AI2818">
            <v>18.467046358000001</v>
          </cell>
        </row>
        <row r="2819">
          <cell r="C2819" t="str">
            <v>1.592</v>
          </cell>
          <cell r="D2819" t="str">
            <v>Региональная сеть передачи данных ООО "Газпром трансгаз Чайковский"</v>
          </cell>
          <cell r="E2819" t="str">
            <v>051-2000467</v>
          </cell>
          <cell r="F2819" t="str">
            <v/>
          </cell>
          <cell r="G2819" t="str">
            <v>Комплексная целевая программа по совершенствованию системы о</v>
          </cell>
          <cell r="H2819" t="str">
            <v>Прочие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43.69041352</v>
          </cell>
          <cell r="Z2819">
            <v>62.589166059999997</v>
          </cell>
          <cell r="AA2819">
            <v>62.589166059999997</v>
          </cell>
          <cell r="AB2819">
            <v>0</v>
          </cell>
          <cell r="AC2819">
            <v>0</v>
          </cell>
          <cell r="AD2819">
            <v>42.80533192</v>
          </cell>
          <cell r="AE2819">
            <v>42.80533192</v>
          </cell>
          <cell r="AF2819">
            <v>0</v>
          </cell>
          <cell r="AG2819">
            <v>0</v>
          </cell>
          <cell r="AH2819">
            <v>0</v>
          </cell>
          <cell r="AI2819">
            <v>68.390960632000002</v>
          </cell>
        </row>
        <row r="2820">
          <cell r="C2820" t="str">
            <v>1.592.1</v>
          </cell>
          <cell r="D2820" t="str">
            <v>Подрядные работы</v>
          </cell>
          <cell r="E2820" t="str">
            <v>051-2000467</v>
          </cell>
          <cell r="F2820" t="str">
            <v/>
          </cell>
          <cell r="G2820" t="str">
            <v/>
          </cell>
          <cell r="H2820" t="str">
            <v/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35.046817740000002</v>
          </cell>
          <cell r="Z2820">
            <v>51.65</v>
          </cell>
          <cell r="AA2820">
            <v>51.65</v>
          </cell>
          <cell r="AB2820">
            <v>0</v>
          </cell>
          <cell r="AC2820">
            <v>0</v>
          </cell>
          <cell r="AD2820">
            <v>35.046817740000002</v>
          </cell>
          <cell r="AE2820">
            <v>35.046817740000002</v>
          </cell>
          <cell r="AF2820">
            <v>0</v>
          </cell>
          <cell r="AG2820">
            <v>0</v>
          </cell>
          <cell r="AH2820">
            <v>0</v>
          </cell>
          <cell r="AI2820">
            <v>67.854438993000002</v>
          </cell>
        </row>
        <row r="2821">
          <cell r="C2821">
            <v>0</v>
          </cell>
          <cell r="D2821" t="str">
            <v>Газпром автоматизация</v>
          </cell>
          <cell r="E2821" t="str">
            <v>051-2000467</v>
          </cell>
          <cell r="F2821" t="str">
            <v/>
          </cell>
          <cell r="G2821" t="str">
            <v/>
          </cell>
          <cell r="H2821" t="str">
            <v/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51.65</v>
          </cell>
          <cell r="AA2821">
            <v>51.65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  <cell r="AF2821">
            <v>0</v>
          </cell>
          <cell r="AG2821">
            <v>0</v>
          </cell>
          <cell r="AH2821">
            <v>0</v>
          </cell>
          <cell r="AI2821">
            <v>0</v>
          </cell>
        </row>
        <row r="2822">
          <cell r="C2822">
            <v>0</v>
          </cell>
          <cell r="D2822" t="str">
            <v>Ремгазсервис</v>
          </cell>
          <cell r="E2822" t="str">
            <v>051-2000467</v>
          </cell>
          <cell r="F2822" t="str">
            <v/>
          </cell>
          <cell r="G2822" t="str">
            <v/>
          </cell>
          <cell r="H2822" t="str">
            <v/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29.081524609999999</v>
          </cell>
          <cell r="Z2822">
            <v>0</v>
          </cell>
          <cell r="AA2822">
            <v>0</v>
          </cell>
          <cell r="AB2822">
            <v>0</v>
          </cell>
          <cell r="AC2822">
            <v>0</v>
          </cell>
          <cell r="AD2822">
            <v>29.081524609999999</v>
          </cell>
          <cell r="AE2822">
            <v>29.081524609999999</v>
          </cell>
          <cell r="AF2822">
            <v>0</v>
          </cell>
          <cell r="AG2822">
            <v>0</v>
          </cell>
          <cell r="AH2822">
            <v>0</v>
          </cell>
          <cell r="AI2822">
            <v>0</v>
          </cell>
        </row>
        <row r="2823">
          <cell r="C2823">
            <v>0</v>
          </cell>
          <cell r="D2823" t="str">
            <v>Прочие подрядчики</v>
          </cell>
          <cell r="E2823" t="str">
            <v>051-2000467</v>
          </cell>
          <cell r="F2823" t="str">
            <v/>
          </cell>
          <cell r="G2823" t="str">
            <v/>
          </cell>
          <cell r="H2823" t="str">
            <v/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5.9652931300000001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5.9652931300000001</v>
          </cell>
          <cell r="AE2823">
            <v>5.9652931300000001</v>
          </cell>
          <cell r="AF2823">
            <v>0</v>
          </cell>
          <cell r="AG2823">
            <v>0</v>
          </cell>
          <cell r="AH2823">
            <v>0</v>
          </cell>
          <cell r="AI2823">
            <v>0</v>
          </cell>
        </row>
        <row r="2824">
          <cell r="C2824" t="str">
            <v>1.592.2</v>
          </cell>
          <cell r="D2824" t="str">
            <v>Оборудование</v>
          </cell>
          <cell r="E2824" t="str">
            <v>051-2000467</v>
          </cell>
          <cell r="F2824" t="str">
            <v/>
          </cell>
          <cell r="G2824" t="str">
            <v/>
          </cell>
          <cell r="H2824" t="str">
            <v/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0.45115770999999999</v>
          </cell>
          <cell r="Z2824">
            <v>1.9</v>
          </cell>
          <cell r="AA2824">
            <v>1.9</v>
          </cell>
          <cell r="AB2824">
            <v>0</v>
          </cell>
          <cell r="AC2824">
            <v>0</v>
          </cell>
          <cell r="AD2824">
            <v>0.45115770999999999</v>
          </cell>
          <cell r="AE2824">
            <v>0.45115770999999999</v>
          </cell>
          <cell r="AF2824">
            <v>0</v>
          </cell>
          <cell r="AG2824">
            <v>0</v>
          </cell>
          <cell r="AH2824">
            <v>0</v>
          </cell>
          <cell r="AI2824">
            <v>23.745142632</v>
          </cell>
        </row>
        <row r="2825">
          <cell r="C2825" t="str">
            <v>1.592.3</v>
          </cell>
          <cell r="D2825" t="str">
            <v>Прочие, всего</v>
          </cell>
          <cell r="E2825" t="str">
            <v>051-2000467</v>
          </cell>
          <cell r="F2825" t="str">
            <v/>
          </cell>
          <cell r="G2825" t="str">
            <v/>
          </cell>
          <cell r="H2825" t="str">
            <v/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8.1924380699999997</v>
          </cell>
          <cell r="Z2825">
            <v>9.0391660599999994</v>
          </cell>
          <cell r="AA2825">
            <v>9.0391660599999994</v>
          </cell>
          <cell r="AB2825">
            <v>0</v>
          </cell>
          <cell r="AC2825">
            <v>0</v>
          </cell>
          <cell r="AD2825">
            <v>7.3073564700000002</v>
          </cell>
          <cell r="AE2825">
            <v>7.3073564700000002</v>
          </cell>
          <cell r="AF2825">
            <v>0</v>
          </cell>
          <cell r="AG2825">
            <v>0</v>
          </cell>
          <cell r="AH2825">
            <v>0</v>
          </cell>
          <cell r="AI2825">
            <v>80.841046856000006</v>
          </cell>
        </row>
        <row r="2826">
          <cell r="C2826" t="str">
            <v>1.592.4</v>
          </cell>
          <cell r="D2826" t="str">
            <v>Услуги Заказчика</v>
          </cell>
          <cell r="E2826" t="str">
            <v>051-2000467</v>
          </cell>
          <cell r="F2826" t="str">
            <v/>
          </cell>
          <cell r="G2826" t="str">
            <v/>
          </cell>
          <cell r="H2826" t="str">
            <v/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2.3015047900000001</v>
          </cell>
          <cell r="AA2826">
            <v>2.3015047900000001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  <cell r="AF2826">
            <v>0</v>
          </cell>
          <cell r="AG2826">
            <v>0</v>
          </cell>
          <cell r="AH2826">
            <v>0</v>
          </cell>
          <cell r="AI2826">
            <v>0</v>
          </cell>
        </row>
        <row r="2827">
          <cell r="C2827" t="str">
            <v>1.592.5</v>
          </cell>
          <cell r="D2827" t="str">
            <v>Иные прочие</v>
          </cell>
          <cell r="E2827" t="str">
            <v>051-2000467</v>
          </cell>
          <cell r="F2827" t="str">
            <v/>
          </cell>
          <cell r="G2827" t="str">
            <v/>
          </cell>
          <cell r="H2827" t="str">
            <v/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3.1255628799999999</v>
          </cell>
          <cell r="Z2827">
            <v>2.24048128</v>
          </cell>
          <cell r="AA2827">
            <v>2.24048128</v>
          </cell>
          <cell r="AB2827">
            <v>0</v>
          </cell>
          <cell r="AC2827">
            <v>0</v>
          </cell>
          <cell r="AD2827">
            <v>2.24048128</v>
          </cell>
          <cell r="AE2827">
            <v>2.24048128</v>
          </cell>
          <cell r="AF2827">
            <v>0</v>
          </cell>
          <cell r="AG2827">
            <v>0</v>
          </cell>
          <cell r="AH2827">
            <v>0</v>
          </cell>
          <cell r="AI2827">
            <v>100</v>
          </cell>
        </row>
        <row r="2828">
          <cell r="C2828" t="str">
            <v>1.592.6</v>
          </cell>
          <cell r="D2828" t="str">
            <v>Пуско наладочные работы "вхолостую"</v>
          </cell>
          <cell r="E2828" t="str">
            <v>051-2000467</v>
          </cell>
          <cell r="F2828" t="str">
            <v/>
          </cell>
          <cell r="G2828" t="str">
            <v/>
          </cell>
          <cell r="H2828" t="str">
            <v/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5.0668751900000002</v>
          </cell>
          <cell r="Z2828">
            <v>4.4971799900000002</v>
          </cell>
          <cell r="AA2828">
            <v>4.4971799900000002</v>
          </cell>
          <cell r="AB2828">
            <v>0</v>
          </cell>
          <cell r="AC2828">
            <v>0</v>
          </cell>
          <cell r="AD2828">
            <v>5.0668751900000002</v>
          </cell>
          <cell r="AE2828">
            <v>5.0668751900000002</v>
          </cell>
          <cell r="AF2828">
            <v>0</v>
          </cell>
          <cell r="AG2828">
            <v>0</v>
          </cell>
          <cell r="AH2828">
            <v>0</v>
          </cell>
          <cell r="AI2828">
            <v>112.667831869</v>
          </cell>
        </row>
        <row r="2829">
          <cell r="C2829" t="str">
            <v>1.593</v>
          </cell>
          <cell r="D2829" t="str">
            <v>Реконструкция систем качества газа на ГРС ООО "Газпром трансгаз Махачкала"</v>
          </cell>
          <cell r="E2829" t="str">
            <v>051-2000490</v>
          </cell>
          <cell r="F2829" t="str">
            <v/>
          </cell>
          <cell r="G2829" t="str">
            <v>Стройки, обеспечивающие добычу и вывод газа из Надым-Пур-Таз</v>
          </cell>
          <cell r="H2829" t="str">
            <v>Прочие</v>
          </cell>
          <cell r="I2829">
            <v>388.72</v>
          </cell>
          <cell r="J2829">
            <v>127.61</v>
          </cell>
          <cell r="K2829">
            <v>17.72</v>
          </cell>
          <cell r="L2829">
            <v>17.72</v>
          </cell>
          <cell r="M2829">
            <v>315.26257299999997</v>
          </cell>
          <cell r="N2829">
            <v>1779.134159142</v>
          </cell>
          <cell r="O2829">
            <v>1779.134159142</v>
          </cell>
          <cell r="P2829">
            <v>0</v>
          </cell>
          <cell r="Q2829">
            <v>0</v>
          </cell>
          <cell r="R2829">
            <v>0</v>
          </cell>
          <cell r="S2829">
            <v>232.59666673000001</v>
          </cell>
          <cell r="T2829">
            <v>46.233333270000003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4.9915598599999997</v>
          </cell>
          <cell r="Z2829">
            <v>227.02</v>
          </cell>
          <cell r="AA2829">
            <v>227.02</v>
          </cell>
          <cell r="AB2829">
            <v>0</v>
          </cell>
          <cell r="AC2829">
            <v>0</v>
          </cell>
          <cell r="AD2829">
            <v>317.21798931000001</v>
          </cell>
          <cell r="AE2829">
            <v>2.0079163100000001</v>
          </cell>
          <cell r="AF2829">
            <v>315.21007300000002</v>
          </cell>
          <cell r="AG2829">
            <v>0</v>
          </cell>
          <cell r="AH2829">
            <v>0</v>
          </cell>
          <cell r="AI2829">
            <v>139.73129649800001</v>
          </cell>
        </row>
        <row r="2830">
          <cell r="C2830" t="str">
            <v>1.593.1</v>
          </cell>
          <cell r="D2830" t="str">
            <v>Подрядные работы</v>
          </cell>
          <cell r="E2830" t="str">
            <v>051-2000490</v>
          </cell>
          <cell r="F2830" t="str">
            <v/>
          </cell>
          <cell r="G2830" t="str">
            <v/>
          </cell>
          <cell r="H2830" t="str">
            <v/>
          </cell>
          <cell r="I2830">
            <v>20</v>
          </cell>
          <cell r="J2830">
            <v>17</v>
          </cell>
          <cell r="K2830">
            <v>17</v>
          </cell>
          <cell r="L2830">
            <v>17</v>
          </cell>
          <cell r="M2830">
            <v>0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>
            <v>16.666666670000001</v>
          </cell>
          <cell r="T2830">
            <v>3.3333333299999999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2.8096336200000001</v>
          </cell>
          <cell r="Z2830">
            <v>10.050000000000001</v>
          </cell>
          <cell r="AA2830">
            <v>10.050000000000001</v>
          </cell>
          <cell r="AB2830">
            <v>0</v>
          </cell>
          <cell r="AC2830">
            <v>0</v>
          </cell>
          <cell r="AD2830">
            <v>0</v>
          </cell>
          <cell r="AE2830">
            <v>0</v>
          </cell>
          <cell r="AF2830">
            <v>0</v>
          </cell>
          <cell r="AG2830">
            <v>0</v>
          </cell>
          <cell r="AH2830">
            <v>0</v>
          </cell>
          <cell r="AI2830">
            <v>0</v>
          </cell>
        </row>
        <row r="2831">
          <cell r="C2831">
            <v>0</v>
          </cell>
          <cell r="D2831" t="str">
            <v>ООО Фирма "Сервисгазавтоматика"</v>
          </cell>
          <cell r="E2831" t="str">
            <v>051-2000490</v>
          </cell>
          <cell r="F2831" t="str">
            <v/>
          </cell>
          <cell r="G2831" t="str">
            <v/>
          </cell>
          <cell r="H2831" t="str">
            <v/>
          </cell>
          <cell r="I2831">
            <v>0</v>
          </cell>
          <cell r="J2831">
            <v>0</v>
          </cell>
          <cell r="K2831">
            <v>17</v>
          </cell>
          <cell r="L2831">
            <v>17</v>
          </cell>
          <cell r="M2831">
            <v>0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2.8096336200000001</v>
          </cell>
          <cell r="Z2831">
            <v>10.050000000000001</v>
          </cell>
          <cell r="AA2831">
            <v>10.050000000000001</v>
          </cell>
          <cell r="AB2831">
            <v>0</v>
          </cell>
          <cell r="AC2831">
            <v>0</v>
          </cell>
          <cell r="AD2831">
            <v>0</v>
          </cell>
          <cell r="AE2831">
            <v>0</v>
          </cell>
          <cell r="AF2831">
            <v>0</v>
          </cell>
          <cell r="AG2831">
            <v>0</v>
          </cell>
          <cell r="AH2831">
            <v>0</v>
          </cell>
          <cell r="AI2831">
            <v>0</v>
          </cell>
        </row>
        <row r="2832">
          <cell r="C2832">
            <v>0</v>
          </cell>
          <cell r="D2832" t="str">
            <v>Прочие подрядчики</v>
          </cell>
          <cell r="E2832" t="str">
            <v>051-2000490</v>
          </cell>
          <cell r="F2832" t="str">
            <v/>
          </cell>
          <cell r="G2832" t="str">
            <v/>
          </cell>
          <cell r="H2832" t="str">
            <v/>
          </cell>
          <cell r="I2832">
            <v>20</v>
          </cell>
          <cell r="J2832">
            <v>17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>
            <v>16.666666670000001</v>
          </cell>
          <cell r="T2832">
            <v>3.3333333299999999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B2832">
            <v>0</v>
          </cell>
          <cell r="AC2832">
            <v>0</v>
          </cell>
          <cell r="AD2832">
            <v>0</v>
          </cell>
          <cell r="AE2832">
            <v>0</v>
          </cell>
          <cell r="AF2832">
            <v>0</v>
          </cell>
          <cell r="AG2832">
            <v>0</v>
          </cell>
          <cell r="AH2832">
            <v>0</v>
          </cell>
          <cell r="AI2832">
            <v>0</v>
          </cell>
        </row>
        <row r="2833">
          <cell r="C2833" t="str">
            <v>1.593.2</v>
          </cell>
          <cell r="D2833" t="str">
            <v>Оборудование</v>
          </cell>
          <cell r="E2833" t="str">
            <v>051-2000490</v>
          </cell>
          <cell r="F2833" t="str">
            <v/>
          </cell>
          <cell r="G2833" t="str">
            <v/>
          </cell>
          <cell r="H2833" t="str">
            <v/>
          </cell>
          <cell r="I2833">
            <v>321.83999999999997</v>
          </cell>
          <cell r="J2833">
            <v>106.09</v>
          </cell>
          <cell r="K2833">
            <v>0</v>
          </cell>
          <cell r="L2833">
            <v>0</v>
          </cell>
          <cell r="M2833">
            <v>315.105073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179.79166667000001</v>
          </cell>
          <cell r="T2833">
            <v>35.958333330000002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5.2107649999999998E-2</v>
          </cell>
          <cell r="Z2833">
            <v>215.75</v>
          </cell>
          <cell r="AA2833">
            <v>215.75</v>
          </cell>
          <cell r="AB2833">
            <v>0</v>
          </cell>
          <cell r="AC2833">
            <v>0</v>
          </cell>
          <cell r="AD2833">
            <v>315.15718064999999</v>
          </cell>
          <cell r="AE2833">
            <v>5.2107649999999998E-2</v>
          </cell>
          <cell r="AF2833">
            <v>315.105073</v>
          </cell>
          <cell r="AG2833">
            <v>0</v>
          </cell>
          <cell r="AH2833">
            <v>0</v>
          </cell>
          <cell r="AI2833">
            <v>146.07517063700001</v>
          </cell>
        </row>
        <row r="2834">
          <cell r="C2834" t="str">
            <v>1.593.3</v>
          </cell>
          <cell r="D2834" t="str">
            <v>Прочие, всего</v>
          </cell>
          <cell r="E2834" t="str">
            <v>051-2000490</v>
          </cell>
          <cell r="F2834" t="str">
            <v/>
          </cell>
          <cell r="G2834" t="str">
            <v/>
          </cell>
          <cell r="H2834" t="str">
            <v/>
          </cell>
          <cell r="I2834">
            <v>46.88</v>
          </cell>
          <cell r="J2834">
            <v>4.5199999999999996</v>
          </cell>
          <cell r="K2834">
            <v>0.72</v>
          </cell>
          <cell r="L2834">
            <v>0.72</v>
          </cell>
          <cell r="M2834">
            <v>0.1575</v>
          </cell>
          <cell r="N2834">
            <v>21.875</v>
          </cell>
          <cell r="O2834">
            <v>21.875</v>
          </cell>
          <cell r="P2834">
            <v>0</v>
          </cell>
          <cell r="Q2834">
            <v>0</v>
          </cell>
          <cell r="R2834">
            <v>0</v>
          </cell>
          <cell r="S2834">
            <v>36.13833339</v>
          </cell>
          <cell r="T2834">
            <v>6.9416666100000004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2.1298185900000002</v>
          </cell>
          <cell r="Z2834">
            <v>1.22</v>
          </cell>
          <cell r="AA2834">
            <v>1.22</v>
          </cell>
          <cell r="AB2834">
            <v>0</v>
          </cell>
          <cell r="AC2834">
            <v>0</v>
          </cell>
          <cell r="AD2834">
            <v>2.0608086600000002</v>
          </cell>
          <cell r="AE2834">
            <v>1.95580866</v>
          </cell>
          <cell r="AF2834">
            <v>0.105</v>
          </cell>
          <cell r="AG2834">
            <v>0</v>
          </cell>
          <cell r="AH2834">
            <v>0</v>
          </cell>
          <cell r="AI2834">
            <v>168.91874262300001</v>
          </cell>
        </row>
        <row r="2835">
          <cell r="C2835" t="str">
            <v>1.593.4</v>
          </cell>
          <cell r="D2835" t="str">
            <v>Проектные работы</v>
          </cell>
          <cell r="E2835" t="str">
            <v>051-2000490</v>
          </cell>
          <cell r="F2835" t="str">
            <v/>
          </cell>
          <cell r="G2835" t="str">
            <v/>
          </cell>
          <cell r="H2835" t="str">
            <v/>
          </cell>
          <cell r="I2835">
            <v>0</v>
          </cell>
          <cell r="J2835">
            <v>0</v>
          </cell>
          <cell r="K2835">
            <v>0.01</v>
          </cell>
          <cell r="L2835">
            <v>0.01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  <cell r="AF2835">
            <v>0</v>
          </cell>
          <cell r="AG2835">
            <v>0</v>
          </cell>
          <cell r="AH2835">
            <v>0</v>
          </cell>
          <cell r="AI2835">
            <v>0</v>
          </cell>
        </row>
        <row r="2836">
          <cell r="C2836" t="str">
            <v>1.593.5</v>
          </cell>
          <cell r="D2836" t="str">
            <v>Услуги Заказчика</v>
          </cell>
          <cell r="E2836" t="str">
            <v>051-2000490</v>
          </cell>
          <cell r="F2836" t="str">
            <v/>
          </cell>
          <cell r="G2836" t="str">
            <v/>
          </cell>
          <cell r="H2836" t="str">
            <v/>
          </cell>
          <cell r="I2836">
            <v>0</v>
          </cell>
          <cell r="J2836">
            <v>0</v>
          </cell>
          <cell r="K2836">
            <v>0.63</v>
          </cell>
          <cell r="L2836">
            <v>0.63</v>
          </cell>
          <cell r="M2836">
            <v>0.1575</v>
          </cell>
          <cell r="N2836">
            <v>25</v>
          </cell>
          <cell r="O2836">
            <v>25</v>
          </cell>
          <cell r="P2836">
            <v>0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0.91929168000000006</v>
          </cell>
          <cell r="Z2836">
            <v>0.56000000000000005</v>
          </cell>
          <cell r="AA2836">
            <v>0.56000000000000005</v>
          </cell>
          <cell r="AB2836">
            <v>0</v>
          </cell>
          <cell r="AC2836">
            <v>0</v>
          </cell>
          <cell r="AD2836">
            <v>1.0242916799999999</v>
          </cell>
          <cell r="AE2836">
            <v>0.91929168000000006</v>
          </cell>
          <cell r="AF2836">
            <v>0.105</v>
          </cell>
          <cell r="AG2836">
            <v>0</v>
          </cell>
          <cell r="AH2836">
            <v>0</v>
          </cell>
          <cell r="AI2836">
            <v>182.909228571</v>
          </cell>
        </row>
        <row r="2837">
          <cell r="C2837" t="str">
            <v>1.593.6</v>
          </cell>
          <cell r="D2837" t="str">
            <v>Иные прочие</v>
          </cell>
          <cell r="E2837" t="str">
            <v>051-2000490</v>
          </cell>
          <cell r="F2837" t="str">
            <v/>
          </cell>
          <cell r="G2837" t="str">
            <v/>
          </cell>
          <cell r="H2837" t="str">
            <v/>
          </cell>
          <cell r="I2837">
            <v>46.88</v>
          </cell>
          <cell r="J2837">
            <v>4.5199999999999996</v>
          </cell>
          <cell r="K2837">
            <v>0.06</v>
          </cell>
          <cell r="L2837">
            <v>0.06</v>
          </cell>
          <cell r="M2837">
            <v>0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>
            <v>36.13833339</v>
          </cell>
          <cell r="T2837">
            <v>6.9416666100000004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1.21052691</v>
          </cell>
          <cell r="Z2837">
            <v>0.66</v>
          </cell>
          <cell r="AA2837">
            <v>0.66</v>
          </cell>
          <cell r="AB2837">
            <v>0</v>
          </cell>
          <cell r="AC2837">
            <v>0</v>
          </cell>
          <cell r="AD2837">
            <v>1.03651698</v>
          </cell>
          <cell r="AE2837">
            <v>1.03651698</v>
          </cell>
          <cell r="AF2837">
            <v>0</v>
          </cell>
          <cell r="AG2837">
            <v>0</v>
          </cell>
          <cell r="AH2837">
            <v>0</v>
          </cell>
          <cell r="AI2837">
            <v>157.048027273</v>
          </cell>
        </row>
        <row r="2838">
          <cell r="C2838" t="str">
            <v>1.593.7</v>
          </cell>
          <cell r="D2838" t="str">
            <v>Пуско наладочные работы "вхолостую"</v>
          </cell>
          <cell r="E2838" t="str">
            <v>051-2000490</v>
          </cell>
          <cell r="F2838" t="str">
            <v/>
          </cell>
          <cell r="G2838" t="str">
            <v/>
          </cell>
          <cell r="H2838" t="str">
            <v/>
          </cell>
          <cell r="I2838">
            <v>0</v>
          </cell>
          <cell r="J2838">
            <v>0</v>
          </cell>
          <cell r="K2838">
            <v>0.02</v>
          </cell>
          <cell r="L2838">
            <v>0.02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  <cell r="AF2838">
            <v>0</v>
          </cell>
          <cell r="AG2838">
            <v>0</v>
          </cell>
          <cell r="AH2838">
            <v>0</v>
          </cell>
          <cell r="AI2838">
            <v>0</v>
          </cell>
        </row>
        <row r="2839">
          <cell r="C2839" t="str">
            <v>1.594</v>
          </cell>
          <cell r="D2839" t="str">
            <v>Уральский региональный метрологический центр для испытаний и поверки расходомеров газа в рабочих условиях на базе ГИС "Долгодеревенская". Третий пусковой комплекс.</v>
          </cell>
          <cell r="E2839" t="str">
            <v>051-2000591</v>
          </cell>
          <cell r="F2839" t="str">
            <v/>
          </cell>
          <cell r="G2839" t="str">
            <v>Стройки, обеспечивающие добычу и вывод газа из Надым-Пур-Таз</v>
          </cell>
          <cell r="H2839" t="str">
            <v>Прочие</v>
          </cell>
          <cell r="I2839">
            <v>3871.8677807200002</v>
          </cell>
          <cell r="J2839">
            <v>3834.35</v>
          </cell>
          <cell r="K2839">
            <v>31.11</v>
          </cell>
          <cell r="L2839">
            <v>31.11</v>
          </cell>
          <cell r="M2839">
            <v>0.27749879999999999</v>
          </cell>
          <cell r="N2839">
            <v>0.89199228500000005</v>
          </cell>
          <cell r="O2839">
            <v>0.89199228500000005</v>
          </cell>
          <cell r="P2839">
            <v>0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2.2999999999999998</v>
          </cell>
          <cell r="AA2839">
            <v>2.2999999999999998</v>
          </cell>
          <cell r="AB2839">
            <v>0.5</v>
          </cell>
          <cell r="AC2839">
            <v>0</v>
          </cell>
          <cell r="AD2839">
            <v>0.1849992</v>
          </cell>
          <cell r="AE2839">
            <v>0</v>
          </cell>
          <cell r="AF2839">
            <v>0.1849992</v>
          </cell>
          <cell r="AG2839">
            <v>0</v>
          </cell>
          <cell r="AH2839">
            <v>0</v>
          </cell>
          <cell r="AI2839">
            <v>8.0434434780000004</v>
          </cell>
        </row>
        <row r="2840">
          <cell r="C2840" t="str">
            <v>1.594.1</v>
          </cell>
          <cell r="D2840" t="str">
            <v>Подрядные работы</v>
          </cell>
          <cell r="E2840" t="str">
            <v>051-2000591</v>
          </cell>
          <cell r="F2840" t="str">
            <v/>
          </cell>
          <cell r="G2840" t="str">
            <v/>
          </cell>
          <cell r="H2840" t="str">
            <v/>
          </cell>
          <cell r="I2840">
            <v>911.26</v>
          </cell>
          <cell r="J2840">
            <v>911.26</v>
          </cell>
          <cell r="K2840">
            <v>25</v>
          </cell>
          <cell r="L2840">
            <v>25</v>
          </cell>
          <cell r="M2840">
            <v>0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B2840">
            <v>0</v>
          </cell>
          <cell r="AC2840">
            <v>0</v>
          </cell>
          <cell r="AD2840">
            <v>0</v>
          </cell>
          <cell r="AE2840">
            <v>0</v>
          </cell>
          <cell r="AF2840">
            <v>0</v>
          </cell>
          <cell r="AG2840">
            <v>0</v>
          </cell>
          <cell r="AH2840">
            <v>0</v>
          </cell>
          <cell r="AI2840">
            <v>0</v>
          </cell>
        </row>
        <row r="2841">
          <cell r="C2841">
            <v>0</v>
          </cell>
          <cell r="D2841" t="str">
            <v>Прочие подрядчики</v>
          </cell>
          <cell r="E2841" t="str">
            <v>051-2000591</v>
          </cell>
          <cell r="F2841" t="str">
            <v/>
          </cell>
          <cell r="G2841" t="str">
            <v/>
          </cell>
          <cell r="H2841" t="str">
            <v/>
          </cell>
          <cell r="I2841">
            <v>911.26</v>
          </cell>
          <cell r="J2841">
            <v>911.26</v>
          </cell>
          <cell r="K2841">
            <v>25</v>
          </cell>
          <cell r="L2841">
            <v>25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  <cell r="AF2841">
            <v>0</v>
          </cell>
          <cell r="AG2841">
            <v>0</v>
          </cell>
          <cell r="AH2841">
            <v>0</v>
          </cell>
          <cell r="AI2841">
            <v>0</v>
          </cell>
        </row>
        <row r="2842">
          <cell r="C2842" t="str">
            <v>1.594.2</v>
          </cell>
          <cell r="D2842" t="str">
            <v>Оборудование</v>
          </cell>
          <cell r="E2842" t="str">
            <v>051-2000591</v>
          </cell>
          <cell r="F2842" t="str">
            <v/>
          </cell>
          <cell r="G2842" t="str">
            <v/>
          </cell>
          <cell r="H2842" t="str">
            <v/>
          </cell>
          <cell r="I2842">
            <v>2407.38</v>
          </cell>
          <cell r="J2842">
            <v>2407.38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0</v>
          </cell>
          <cell r="AD2842">
            <v>0</v>
          </cell>
          <cell r="AE2842">
            <v>0</v>
          </cell>
          <cell r="AF2842">
            <v>0</v>
          </cell>
          <cell r="AG2842">
            <v>0</v>
          </cell>
          <cell r="AH2842">
            <v>0</v>
          </cell>
          <cell r="AI2842">
            <v>0</v>
          </cell>
        </row>
        <row r="2843">
          <cell r="C2843" t="str">
            <v>1.594.3</v>
          </cell>
          <cell r="D2843" t="str">
            <v>Прочие, всего</v>
          </cell>
          <cell r="E2843" t="str">
            <v>051-2000591</v>
          </cell>
          <cell r="F2843" t="str">
            <v/>
          </cell>
          <cell r="G2843" t="str">
            <v/>
          </cell>
          <cell r="H2843" t="str">
            <v/>
          </cell>
          <cell r="I2843">
            <v>553.22778072000006</v>
          </cell>
          <cell r="J2843">
            <v>515.71</v>
          </cell>
          <cell r="K2843">
            <v>6.11</v>
          </cell>
          <cell r="L2843">
            <v>6.11</v>
          </cell>
          <cell r="M2843">
            <v>0.27749879999999999</v>
          </cell>
          <cell r="N2843">
            <v>4.5417152209999996</v>
          </cell>
          <cell r="O2843">
            <v>4.5417152209999996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2.2999999999999998</v>
          </cell>
          <cell r="AA2843">
            <v>2.2999999999999998</v>
          </cell>
          <cell r="AB2843">
            <v>0.5</v>
          </cell>
          <cell r="AC2843">
            <v>0</v>
          </cell>
          <cell r="AD2843">
            <v>0.1849992</v>
          </cell>
          <cell r="AE2843">
            <v>0</v>
          </cell>
          <cell r="AF2843">
            <v>0.1849992</v>
          </cell>
          <cell r="AG2843">
            <v>0</v>
          </cell>
          <cell r="AH2843">
            <v>0</v>
          </cell>
          <cell r="AI2843">
            <v>8.0434434780000004</v>
          </cell>
        </row>
        <row r="2844">
          <cell r="C2844" t="str">
            <v>1.594.4</v>
          </cell>
          <cell r="D2844" t="str">
            <v>Землеотвод, всего</v>
          </cell>
          <cell r="E2844" t="str">
            <v>051-2000591</v>
          </cell>
          <cell r="F2844" t="str">
            <v/>
          </cell>
          <cell r="G2844" t="str">
            <v/>
          </cell>
          <cell r="H2844" t="str">
            <v/>
          </cell>
          <cell r="I2844">
            <v>0</v>
          </cell>
          <cell r="J2844">
            <v>0</v>
          </cell>
          <cell r="K2844">
            <v>0.75</v>
          </cell>
          <cell r="L2844">
            <v>0.75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0.5</v>
          </cell>
          <cell r="AA2844">
            <v>0.5</v>
          </cell>
          <cell r="AB2844">
            <v>0.5</v>
          </cell>
          <cell r="AC2844">
            <v>0</v>
          </cell>
          <cell r="AD2844">
            <v>0</v>
          </cell>
          <cell r="AE2844">
            <v>0</v>
          </cell>
          <cell r="AF2844">
            <v>0</v>
          </cell>
          <cell r="AG2844">
            <v>0</v>
          </cell>
          <cell r="AH2844">
            <v>0</v>
          </cell>
          <cell r="AI2844">
            <v>0</v>
          </cell>
        </row>
        <row r="2845">
          <cell r="C2845" t="str">
            <v>1.594.5</v>
          </cell>
          <cell r="D2845" t="str">
            <v>Проектные работы</v>
          </cell>
          <cell r="E2845" t="str">
            <v>051-2000591</v>
          </cell>
          <cell r="F2845" t="str">
            <v/>
          </cell>
          <cell r="G2845" t="str">
            <v/>
          </cell>
          <cell r="H2845" t="str">
            <v/>
          </cell>
          <cell r="I2845">
            <v>0</v>
          </cell>
          <cell r="J2845">
            <v>0</v>
          </cell>
          <cell r="K2845">
            <v>1</v>
          </cell>
          <cell r="L2845">
            <v>1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  <cell r="AE2845">
            <v>0</v>
          </cell>
          <cell r="AF2845">
            <v>0</v>
          </cell>
          <cell r="AG2845">
            <v>0</v>
          </cell>
          <cell r="AH2845">
            <v>0</v>
          </cell>
          <cell r="AI2845">
            <v>0</v>
          </cell>
        </row>
        <row r="2846">
          <cell r="C2846" t="str">
            <v>1.594.6</v>
          </cell>
          <cell r="D2846" t="str">
            <v>Услуги Заказчика</v>
          </cell>
          <cell r="E2846" t="str">
            <v>051-2000591</v>
          </cell>
          <cell r="F2846" t="str">
            <v/>
          </cell>
          <cell r="G2846" t="str">
            <v/>
          </cell>
          <cell r="H2846" t="str">
            <v/>
          </cell>
          <cell r="I2846">
            <v>0</v>
          </cell>
          <cell r="J2846">
            <v>0</v>
          </cell>
          <cell r="K2846">
            <v>1.1100000000000001</v>
          </cell>
          <cell r="L2846">
            <v>1.1100000000000001</v>
          </cell>
          <cell r="M2846">
            <v>0.27749879999999999</v>
          </cell>
          <cell r="N2846">
            <v>24.999891892000001</v>
          </cell>
          <cell r="O2846">
            <v>24.999891892000001</v>
          </cell>
          <cell r="P2846">
            <v>0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0.92</v>
          </cell>
          <cell r="AA2846">
            <v>0.92</v>
          </cell>
          <cell r="AB2846">
            <v>0</v>
          </cell>
          <cell r="AC2846">
            <v>0</v>
          </cell>
          <cell r="AD2846">
            <v>0.1849992</v>
          </cell>
          <cell r="AE2846">
            <v>0</v>
          </cell>
          <cell r="AF2846">
            <v>0.1849992</v>
          </cell>
          <cell r="AG2846">
            <v>0</v>
          </cell>
          <cell r="AH2846">
            <v>0</v>
          </cell>
          <cell r="AI2846">
            <v>20.108608696000001</v>
          </cell>
        </row>
        <row r="2847">
          <cell r="C2847" t="str">
            <v>1.594.7</v>
          </cell>
          <cell r="D2847" t="str">
            <v>Иные прочие</v>
          </cell>
          <cell r="E2847" t="str">
            <v>051-2000591</v>
          </cell>
          <cell r="F2847" t="str">
            <v/>
          </cell>
          <cell r="G2847" t="str">
            <v/>
          </cell>
          <cell r="H2847" t="str">
            <v/>
          </cell>
          <cell r="I2847">
            <v>553.22778072000006</v>
          </cell>
          <cell r="J2847">
            <v>515.71</v>
          </cell>
          <cell r="K2847">
            <v>3.25</v>
          </cell>
          <cell r="L2847">
            <v>3.25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0.88</v>
          </cell>
          <cell r="AA2847">
            <v>0.88</v>
          </cell>
          <cell r="AB2847">
            <v>0</v>
          </cell>
          <cell r="AC2847">
            <v>0</v>
          </cell>
          <cell r="AD2847">
            <v>0</v>
          </cell>
          <cell r="AE2847">
            <v>0</v>
          </cell>
          <cell r="AF2847">
            <v>0</v>
          </cell>
          <cell r="AG2847">
            <v>0</v>
          </cell>
          <cell r="AH2847">
            <v>0</v>
          </cell>
          <cell r="AI2847">
            <v>0</v>
          </cell>
        </row>
        <row r="2848">
          <cell r="C2848" t="str">
            <v>1.595</v>
          </cell>
          <cell r="D2848" t="str">
            <v>Техперевооружение системы оперативной технологической связи. РРЛ на участке КС Уренгойская-Надым-Югорск-граница ТТГ. Система 5.6</v>
          </cell>
          <cell r="E2848" t="str">
            <v>051-2000618</v>
          </cell>
          <cell r="F2848" t="str">
            <v/>
          </cell>
          <cell r="G2848" t="str">
            <v>Комплексная целевая программа по совершенствованию системы о</v>
          </cell>
          <cell r="H2848" t="str">
            <v>Прочие</v>
          </cell>
          <cell r="I2848">
            <v>13521.558999909999</v>
          </cell>
          <cell r="J2848">
            <v>1855.35</v>
          </cell>
          <cell r="K2848">
            <v>886.41</v>
          </cell>
          <cell r="L2848">
            <v>886.41</v>
          </cell>
          <cell r="M2848">
            <v>13.53550394</v>
          </cell>
          <cell r="N2848">
            <v>1.5270026219999999</v>
          </cell>
          <cell r="O2848">
            <v>1.5270026219999999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0.19934762</v>
          </cell>
          <cell r="Y2848">
            <v>73.419437369999997</v>
          </cell>
          <cell r="Z2848">
            <v>1157.4000000000001</v>
          </cell>
          <cell r="AA2848">
            <v>1157.4000000000001</v>
          </cell>
          <cell r="AB2848">
            <v>0</v>
          </cell>
          <cell r="AC2848">
            <v>0</v>
          </cell>
          <cell r="AD2848">
            <v>98.696949709999998</v>
          </cell>
          <cell r="AE2848">
            <v>72.405158589999999</v>
          </cell>
          <cell r="AF2848">
            <v>10.722327959999999</v>
          </cell>
          <cell r="AG2848">
            <v>15.56946316</v>
          </cell>
          <cell r="AH2848">
            <v>0</v>
          </cell>
          <cell r="AI2848">
            <v>8.5274710309999993</v>
          </cell>
        </row>
        <row r="2849">
          <cell r="C2849" t="str">
            <v>1.595.1</v>
          </cell>
          <cell r="D2849" t="str">
            <v>Подрядные работы</v>
          </cell>
          <cell r="E2849" t="str">
            <v>051-2000618</v>
          </cell>
          <cell r="F2849" t="str">
            <v/>
          </cell>
          <cell r="G2849" t="str">
            <v/>
          </cell>
          <cell r="H2849" t="str">
            <v/>
          </cell>
          <cell r="I2849">
            <v>6993.9250549199996</v>
          </cell>
          <cell r="J2849">
            <v>1508.1</v>
          </cell>
          <cell r="K2849">
            <v>780</v>
          </cell>
          <cell r="L2849">
            <v>780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55.862320169999997</v>
          </cell>
          <cell r="Z2849">
            <v>1033.97</v>
          </cell>
          <cell r="AA2849">
            <v>1033.97</v>
          </cell>
          <cell r="AB2849">
            <v>0</v>
          </cell>
          <cell r="AC2849">
            <v>0</v>
          </cell>
          <cell r="AD2849">
            <v>55.862320169999997</v>
          </cell>
          <cell r="AE2849">
            <v>55.862320169999997</v>
          </cell>
          <cell r="AF2849">
            <v>0</v>
          </cell>
          <cell r="AG2849">
            <v>0</v>
          </cell>
          <cell r="AH2849">
            <v>0</v>
          </cell>
          <cell r="AI2849">
            <v>5.4027022230000004</v>
          </cell>
        </row>
        <row r="2850">
          <cell r="C2850">
            <v>0</v>
          </cell>
          <cell r="D2850" t="str">
            <v>Газпром автоматизация</v>
          </cell>
          <cell r="E2850" t="str">
            <v>051-2000618</v>
          </cell>
          <cell r="F2850" t="str">
            <v/>
          </cell>
          <cell r="G2850" t="str">
            <v/>
          </cell>
          <cell r="H2850" t="str">
            <v/>
          </cell>
          <cell r="I2850">
            <v>6993.9250549199996</v>
          </cell>
          <cell r="J2850">
            <v>1508.1</v>
          </cell>
          <cell r="K2850">
            <v>780</v>
          </cell>
          <cell r="L2850">
            <v>780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55.862320169999997</v>
          </cell>
          <cell r="Z2850">
            <v>1033.97</v>
          </cell>
          <cell r="AA2850">
            <v>1033.97</v>
          </cell>
          <cell r="AB2850">
            <v>0</v>
          </cell>
          <cell r="AC2850">
            <v>0</v>
          </cell>
          <cell r="AD2850">
            <v>55.862320169999997</v>
          </cell>
          <cell r="AE2850">
            <v>55.862320169999997</v>
          </cell>
          <cell r="AF2850">
            <v>0</v>
          </cell>
          <cell r="AG2850">
            <v>0</v>
          </cell>
          <cell r="AH2850">
            <v>0</v>
          </cell>
          <cell r="AI2850">
            <v>5.4027022230000004</v>
          </cell>
        </row>
        <row r="2851">
          <cell r="C2851" t="str">
            <v>1.595.2</v>
          </cell>
          <cell r="D2851" t="str">
            <v>Оборудование</v>
          </cell>
          <cell r="E2851" t="str">
            <v>051-2000618</v>
          </cell>
          <cell r="F2851" t="str">
            <v/>
          </cell>
          <cell r="G2851" t="str">
            <v/>
          </cell>
          <cell r="H2851" t="str">
            <v/>
          </cell>
          <cell r="I2851">
            <v>5208.54</v>
          </cell>
          <cell r="J2851">
            <v>124.29</v>
          </cell>
          <cell r="K2851">
            <v>30.2</v>
          </cell>
          <cell r="L2851">
            <v>30.2</v>
          </cell>
          <cell r="M2851">
            <v>5.6330039000000003</v>
          </cell>
          <cell r="N2851">
            <v>18.652330795000001</v>
          </cell>
          <cell r="O2851">
            <v>18.652330795000001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9.6801612899999991</v>
          </cell>
          <cell r="Z2851">
            <v>11.58</v>
          </cell>
          <cell r="AA2851">
            <v>11.58</v>
          </cell>
          <cell r="AB2851">
            <v>0</v>
          </cell>
          <cell r="AC2851">
            <v>0</v>
          </cell>
          <cell r="AD2851">
            <v>15.134155890000001</v>
          </cell>
          <cell r="AE2851">
            <v>9.6801612899999991</v>
          </cell>
          <cell r="AF2851">
            <v>5.4539945999999997</v>
          </cell>
          <cell r="AG2851">
            <v>0</v>
          </cell>
          <cell r="AH2851">
            <v>0</v>
          </cell>
          <cell r="AI2851">
            <v>130.692192487</v>
          </cell>
        </row>
        <row r="2852">
          <cell r="C2852">
            <v>0</v>
          </cell>
          <cell r="D2852" t="str">
            <v>ООО "Газпром комплектация"</v>
          </cell>
          <cell r="E2852" t="str">
            <v>051-2000618</v>
          </cell>
          <cell r="F2852" t="str">
            <v/>
          </cell>
          <cell r="G2852" t="str">
            <v/>
          </cell>
          <cell r="H2852" t="str">
            <v/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6.2309919999999998E-2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B2852">
            <v>0</v>
          </cell>
          <cell r="AC2852">
            <v>0</v>
          </cell>
          <cell r="AD2852">
            <v>0</v>
          </cell>
          <cell r="AE2852">
            <v>0</v>
          </cell>
          <cell r="AF2852">
            <v>0</v>
          </cell>
          <cell r="AG2852">
            <v>0</v>
          </cell>
          <cell r="AH2852">
            <v>0</v>
          </cell>
          <cell r="AI2852">
            <v>0</v>
          </cell>
        </row>
        <row r="2853">
          <cell r="C2853" t="str">
            <v>1.595.3</v>
          </cell>
          <cell r="D2853" t="str">
            <v>Прочие, всего</v>
          </cell>
          <cell r="E2853" t="str">
            <v>051-2000618</v>
          </cell>
          <cell r="F2853" t="str">
            <v/>
          </cell>
          <cell r="G2853" t="str">
            <v/>
          </cell>
          <cell r="H2853" t="str">
            <v/>
          </cell>
          <cell r="I2853">
            <v>1319.09394499</v>
          </cell>
          <cell r="J2853">
            <v>222.96</v>
          </cell>
          <cell r="K2853">
            <v>76.209999999999994</v>
          </cell>
          <cell r="L2853">
            <v>76.209999999999994</v>
          </cell>
          <cell r="M2853">
            <v>7.9025000399999996</v>
          </cell>
          <cell r="N2853">
            <v>10.369374150000001</v>
          </cell>
          <cell r="O2853">
            <v>10.369374150000001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0.19934762</v>
          </cell>
          <cell r="Y2853">
            <v>7.8769559100000004</v>
          </cell>
          <cell r="Z2853">
            <v>111.85</v>
          </cell>
          <cell r="AA2853">
            <v>111.85</v>
          </cell>
          <cell r="AB2853">
            <v>0</v>
          </cell>
          <cell r="AC2853">
            <v>0</v>
          </cell>
          <cell r="AD2853">
            <v>27.700473649999999</v>
          </cell>
          <cell r="AE2853">
            <v>6.8626771299999998</v>
          </cell>
          <cell r="AF2853">
            <v>5.2683333599999997</v>
          </cell>
          <cell r="AG2853">
            <v>15.56946316</v>
          </cell>
          <cell r="AH2853">
            <v>0</v>
          </cell>
          <cell r="AI2853">
            <v>24.765734153</v>
          </cell>
        </row>
        <row r="2854">
          <cell r="C2854" t="str">
            <v>1.595.4</v>
          </cell>
          <cell r="D2854" t="str">
            <v>Землеотвод, всего</v>
          </cell>
          <cell r="E2854" t="str">
            <v>051-2000618</v>
          </cell>
          <cell r="F2854" t="str">
            <v/>
          </cell>
          <cell r="G2854" t="str">
            <v/>
          </cell>
          <cell r="H2854" t="str">
            <v/>
          </cell>
          <cell r="I2854">
            <v>9.5339449900000002</v>
          </cell>
          <cell r="J2854">
            <v>7.5</v>
          </cell>
          <cell r="K2854">
            <v>7.25</v>
          </cell>
          <cell r="L2854">
            <v>7.25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9.1929860000000002E-2</v>
          </cell>
          <cell r="Y2854">
            <v>1.0142787499999999</v>
          </cell>
          <cell r="Z2854">
            <v>51.95</v>
          </cell>
          <cell r="AA2854">
            <v>51.95</v>
          </cell>
          <cell r="AB2854">
            <v>0</v>
          </cell>
          <cell r="AC2854">
            <v>0</v>
          </cell>
          <cell r="AD2854">
            <v>0.40994918000000002</v>
          </cell>
          <cell r="AE2854">
            <v>0</v>
          </cell>
          <cell r="AF2854">
            <v>0</v>
          </cell>
          <cell r="AG2854">
            <v>0.40994918000000002</v>
          </cell>
          <cell r="AH2854">
            <v>0</v>
          </cell>
          <cell r="AI2854">
            <v>0.78912257900000005</v>
          </cell>
        </row>
        <row r="2855">
          <cell r="C2855" t="str">
            <v>1.595.5</v>
          </cell>
          <cell r="D2855" t="str">
            <v>Услуги Заказчика</v>
          </cell>
          <cell r="E2855" t="str">
            <v>051-2000618</v>
          </cell>
          <cell r="F2855" t="str">
            <v/>
          </cell>
          <cell r="G2855" t="str">
            <v/>
          </cell>
          <cell r="H2855" t="str">
            <v/>
          </cell>
          <cell r="I2855">
            <v>85.15</v>
          </cell>
          <cell r="J2855">
            <v>31.61</v>
          </cell>
          <cell r="K2855">
            <v>31.61</v>
          </cell>
          <cell r="L2855">
            <v>31.61</v>
          </cell>
          <cell r="M2855">
            <v>7.9025000399999996</v>
          </cell>
          <cell r="N2855">
            <v>25.000000127</v>
          </cell>
          <cell r="O2855">
            <v>25.000000127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2.9999999999999997E-8</v>
          </cell>
          <cell r="Z2855">
            <v>26.34</v>
          </cell>
          <cell r="AA2855">
            <v>26.34</v>
          </cell>
          <cell r="AB2855">
            <v>0</v>
          </cell>
          <cell r="AC2855">
            <v>0</v>
          </cell>
          <cell r="AD2855">
            <v>20.408083340000001</v>
          </cell>
          <cell r="AE2855">
            <v>0</v>
          </cell>
          <cell r="AF2855">
            <v>5.2683333599999997</v>
          </cell>
          <cell r="AG2855">
            <v>15.139749979999999</v>
          </cell>
          <cell r="AH2855">
            <v>0</v>
          </cell>
          <cell r="AI2855">
            <v>77.479435611</v>
          </cell>
        </row>
        <row r="2856">
          <cell r="C2856" t="str">
            <v>1.595.6</v>
          </cell>
          <cell r="D2856" t="str">
            <v>Иные прочие</v>
          </cell>
          <cell r="E2856" t="str">
            <v>051-2000618</v>
          </cell>
          <cell r="F2856" t="str">
            <v/>
          </cell>
          <cell r="G2856" t="str">
            <v/>
          </cell>
          <cell r="H2856" t="str">
            <v/>
          </cell>
          <cell r="I2856">
            <v>1200.27</v>
          </cell>
          <cell r="J2856">
            <v>173.42</v>
          </cell>
          <cell r="K2856">
            <v>37.35</v>
          </cell>
          <cell r="L2856">
            <v>37.35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0.10741776</v>
          </cell>
          <cell r="Y2856">
            <v>6.8626771299999998</v>
          </cell>
          <cell r="Z2856">
            <v>33.56</v>
          </cell>
          <cell r="AA2856">
            <v>33.56</v>
          </cell>
          <cell r="AB2856">
            <v>0</v>
          </cell>
          <cell r="AC2856">
            <v>0</v>
          </cell>
          <cell r="AD2856">
            <v>6.8824411300000001</v>
          </cell>
          <cell r="AE2856">
            <v>6.8626771299999998</v>
          </cell>
          <cell r="AF2856">
            <v>0</v>
          </cell>
          <cell r="AG2856">
            <v>1.9764E-2</v>
          </cell>
          <cell r="AH2856">
            <v>0</v>
          </cell>
          <cell r="AI2856">
            <v>20.507869875000001</v>
          </cell>
        </row>
        <row r="2857">
          <cell r="C2857" t="str">
            <v>1.595.7</v>
          </cell>
          <cell r="D2857" t="str">
            <v>Пуско наладочные работы "вхолостую"</v>
          </cell>
          <cell r="E2857" t="str">
            <v>051-2000618</v>
          </cell>
          <cell r="F2857" t="str">
            <v/>
          </cell>
          <cell r="G2857" t="str">
            <v/>
          </cell>
          <cell r="H2857" t="str">
            <v/>
          </cell>
          <cell r="I2857">
            <v>24.14</v>
          </cell>
          <cell r="J2857">
            <v>10.43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0</v>
          </cell>
          <cell r="AC2857">
            <v>0</v>
          </cell>
          <cell r="AD2857">
            <v>0</v>
          </cell>
          <cell r="AE2857">
            <v>0</v>
          </cell>
          <cell r="AF2857">
            <v>0</v>
          </cell>
          <cell r="AG2857">
            <v>0</v>
          </cell>
          <cell r="AH2857">
            <v>0</v>
          </cell>
          <cell r="AI2857">
            <v>0</v>
          </cell>
        </row>
        <row r="2858">
          <cell r="C2858" t="str">
            <v>1.596</v>
          </cell>
          <cell r="D2858" t="str">
            <v>Система автоматизированного учета сырья, полупродуктов и товарной продукции на АГПЗ</v>
          </cell>
          <cell r="E2858" t="str">
            <v>051-2000624</v>
          </cell>
          <cell r="F2858" t="str">
            <v/>
          </cell>
          <cell r="G2858" t="str">
            <v>Стройки, обеспечивающие добычу и вывод газа из Надым-Пур-Таз</v>
          </cell>
          <cell r="H2858" t="str">
            <v>Прочие</v>
          </cell>
          <cell r="I2858">
            <v>2540.38</v>
          </cell>
          <cell r="J2858">
            <v>15.93</v>
          </cell>
          <cell r="K2858">
            <v>8.8800000000000008</v>
          </cell>
          <cell r="L2858">
            <v>8.8800000000000008</v>
          </cell>
          <cell r="M2858">
            <v>7.9999920000000002E-2</v>
          </cell>
          <cell r="N2858">
            <v>0.90090000000000003</v>
          </cell>
          <cell r="O2858">
            <v>0.90090000000000003</v>
          </cell>
          <cell r="P2858">
            <v>0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4.9660000000000002</v>
          </cell>
          <cell r="AA2858">
            <v>4.9660000000000002</v>
          </cell>
          <cell r="AB2858">
            <v>0</v>
          </cell>
          <cell r="AC2858">
            <v>0</v>
          </cell>
          <cell r="AD2858">
            <v>5.3333279999999997E-2</v>
          </cell>
          <cell r="AE2858">
            <v>0</v>
          </cell>
          <cell r="AF2858">
            <v>5.3333279999999997E-2</v>
          </cell>
          <cell r="AG2858">
            <v>0</v>
          </cell>
          <cell r="AH2858">
            <v>0</v>
          </cell>
          <cell r="AI2858">
            <v>1.0739685859999999</v>
          </cell>
        </row>
        <row r="2859">
          <cell r="C2859" t="str">
            <v>1.596.1</v>
          </cell>
          <cell r="D2859" t="str">
            <v>Подрядные работы</v>
          </cell>
          <cell r="E2859" t="str">
            <v>051-2000624</v>
          </cell>
          <cell r="F2859" t="str">
            <v/>
          </cell>
          <cell r="G2859" t="str">
            <v/>
          </cell>
          <cell r="H2859" t="str">
            <v/>
          </cell>
          <cell r="I2859">
            <v>565.66999999999996</v>
          </cell>
          <cell r="J2859">
            <v>10</v>
          </cell>
          <cell r="K2859">
            <v>4</v>
          </cell>
          <cell r="L2859">
            <v>4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4</v>
          </cell>
          <cell r="AA2859">
            <v>4</v>
          </cell>
          <cell r="AB2859">
            <v>0</v>
          </cell>
          <cell r="AC2859">
            <v>0</v>
          </cell>
          <cell r="AD2859">
            <v>0</v>
          </cell>
          <cell r="AE2859">
            <v>0</v>
          </cell>
          <cell r="AF2859">
            <v>0</v>
          </cell>
          <cell r="AG2859">
            <v>0</v>
          </cell>
          <cell r="AH2859">
            <v>0</v>
          </cell>
          <cell r="AI2859">
            <v>0</v>
          </cell>
        </row>
        <row r="2860">
          <cell r="C2860">
            <v>0</v>
          </cell>
          <cell r="D2860" t="str">
            <v>Прочие подрядчики</v>
          </cell>
          <cell r="E2860" t="str">
            <v>051-2000624</v>
          </cell>
          <cell r="F2860" t="str">
            <v/>
          </cell>
          <cell r="G2860" t="str">
            <v/>
          </cell>
          <cell r="H2860" t="str">
            <v/>
          </cell>
          <cell r="I2860">
            <v>565.66999999999996</v>
          </cell>
          <cell r="J2860">
            <v>10</v>
          </cell>
          <cell r="K2860">
            <v>4</v>
          </cell>
          <cell r="L2860">
            <v>4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4</v>
          </cell>
          <cell r="AA2860">
            <v>4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  <cell r="AF2860">
            <v>0</v>
          </cell>
          <cell r="AG2860">
            <v>0</v>
          </cell>
          <cell r="AH2860">
            <v>0</v>
          </cell>
          <cell r="AI2860">
            <v>0</v>
          </cell>
        </row>
        <row r="2861">
          <cell r="C2861" t="str">
            <v>1.596.2</v>
          </cell>
          <cell r="D2861" t="str">
            <v>Оборудование</v>
          </cell>
          <cell r="E2861" t="str">
            <v>051-2000624</v>
          </cell>
          <cell r="F2861" t="str">
            <v/>
          </cell>
          <cell r="G2861" t="str">
            <v/>
          </cell>
          <cell r="H2861" t="str">
            <v/>
          </cell>
          <cell r="I2861">
            <v>1652.34</v>
          </cell>
          <cell r="J2861">
            <v>0.04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  <cell r="AF2861">
            <v>0</v>
          </cell>
          <cell r="AG2861">
            <v>0</v>
          </cell>
          <cell r="AH2861">
            <v>0</v>
          </cell>
          <cell r="AI2861">
            <v>0</v>
          </cell>
        </row>
        <row r="2862">
          <cell r="C2862" t="str">
            <v>1.596.3</v>
          </cell>
          <cell r="D2862" t="str">
            <v>Прочие, всего</v>
          </cell>
          <cell r="E2862" t="str">
            <v>051-2000624</v>
          </cell>
          <cell r="F2862" t="str">
            <v/>
          </cell>
          <cell r="G2862" t="str">
            <v/>
          </cell>
          <cell r="H2862" t="str">
            <v/>
          </cell>
          <cell r="I2862">
            <v>322.37</v>
          </cell>
          <cell r="J2862">
            <v>5.89</v>
          </cell>
          <cell r="K2862">
            <v>4.88</v>
          </cell>
          <cell r="L2862">
            <v>4.88</v>
          </cell>
          <cell r="M2862">
            <v>7.9999920000000002E-2</v>
          </cell>
          <cell r="N2862">
            <v>1.6393426230000001</v>
          </cell>
          <cell r="O2862">
            <v>1.6393426230000001</v>
          </cell>
          <cell r="P2862">
            <v>0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0.96599999999999997</v>
          </cell>
          <cell r="AA2862">
            <v>0.96599999999999997</v>
          </cell>
          <cell r="AB2862">
            <v>0</v>
          </cell>
          <cell r="AC2862">
            <v>0</v>
          </cell>
          <cell r="AD2862">
            <v>5.3333279999999997E-2</v>
          </cell>
          <cell r="AE2862">
            <v>0</v>
          </cell>
          <cell r="AF2862">
            <v>5.3333279999999997E-2</v>
          </cell>
          <cell r="AG2862">
            <v>0</v>
          </cell>
          <cell r="AH2862">
            <v>0</v>
          </cell>
          <cell r="AI2862">
            <v>5.5210434780000002</v>
          </cell>
        </row>
        <row r="2863">
          <cell r="C2863" t="str">
            <v>1.596.4</v>
          </cell>
          <cell r="D2863" t="str">
            <v>Услуги Заказчика</v>
          </cell>
          <cell r="E2863" t="str">
            <v>051-2000624</v>
          </cell>
          <cell r="F2863" t="str">
            <v/>
          </cell>
          <cell r="G2863" t="str">
            <v/>
          </cell>
          <cell r="H2863" t="str">
            <v/>
          </cell>
          <cell r="I2863">
            <v>0.67</v>
          </cell>
          <cell r="J2863">
            <v>0.67</v>
          </cell>
          <cell r="K2863">
            <v>0.32</v>
          </cell>
          <cell r="L2863">
            <v>0.32</v>
          </cell>
          <cell r="M2863">
            <v>7.9999920000000002E-2</v>
          </cell>
          <cell r="N2863">
            <v>24.999974999999999</v>
          </cell>
          <cell r="O2863">
            <v>24.999974999999999</v>
          </cell>
          <cell r="P2863">
            <v>0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0.26600000000000001</v>
          </cell>
          <cell r="AA2863">
            <v>0.26600000000000001</v>
          </cell>
          <cell r="AB2863">
            <v>0</v>
          </cell>
          <cell r="AC2863">
            <v>0</v>
          </cell>
          <cell r="AD2863">
            <v>5.3333279999999997E-2</v>
          </cell>
          <cell r="AE2863">
            <v>0</v>
          </cell>
          <cell r="AF2863">
            <v>5.3333279999999997E-2</v>
          </cell>
          <cell r="AG2863">
            <v>0</v>
          </cell>
          <cell r="AH2863">
            <v>0</v>
          </cell>
          <cell r="AI2863">
            <v>20.050105262999999</v>
          </cell>
        </row>
        <row r="2864">
          <cell r="C2864" t="str">
            <v>1.596.5</v>
          </cell>
          <cell r="D2864" t="str">
            <v>Иные прочие</v>
          </cell>
          <cell r="E2864" t="str">
            <v>051-2000624</v>
          </cell>
          <cell r="F2864" t="str">
            <v/>
          </cell>
          <cell r="G2864" t="str">
            <v/>
          </cell>
          <cell r="H2864" t="str">
            <v/>
          </cell>
          <cell r="I2864">
            <v>321.7</v>
          </cell>
          <cell r="J2864">
            <v>5.22</v>
          </cell>
          <cell r="K2864">
            <v>4.5599999999999996</v>
          </cell>
          <cell r="L2864">
            <v>4.5599999999999996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0.7</v>
          </cell>
          <cell r="AA2864">
            <v>0.7</v>
          </cell>
          <cell r="AB2864">
            <v>0</v>
          </cell>
          <cell r="AC2864">
            <v>0</v>
          </cell>
          <cell r="AD2864">
            <v>0</v>
          </cell>
          <cell r="AE2864">
            <v>0</v>
          </cell>
          <cell r="AF2864">
            <v>0</v>
          </cell>
          <cell r="AG2864">
            <v>0</v>
          </cell>
          <cell r="AH2864">
            <v>0</v>
          </cell>
          <cell r="AI2864">
            <v>0</v>
          </cell>
        </row>
        <row r="2865">
          <cell r="C2865" t="str">
            <v>1.597</v>
          </cell>
          <cell r="D2865" t="str">
            <v>Обустройство Ковыктинского газоконденсатного месторождения на период ОПР</v>
          </cell>
          <cell r="E2865" t="str">
            <v>051-2000707</v>
          </cell>
          <cell r="F2865" t="str">
            <v/>
          </cell>
          <cell r="G2865" t="str">
            <v>Стройки, обеспечивающие добычу и вывод газа из Надым-Пур-Таз</v>
          </cell>
          <cell r="H2865" t="str">
            <v>Добыча газа</v>
          </cell>
          <cell r="I2865">
            <v>19244.448370869999</v>
          </cell>
          <cell r="J2865">
            <v>2684.42</v>
          </cell>
          <cell r="K2865">
            <v>1648.52</v>
          </cell>
          <cell r="L2865">
            <v>1648.52</v>
          </cell>
          <cell r="M2865">
            <v>16.991921099999999</v>
          </cell>
          <cell r="N2865">
            <v>1.0307379409999999</v>
          </cell>
          <cell r="O2865">
            <v>1.0307379409999999</v>
          </cell>
          <cell r="P2865">
            <v>0</v>
          </cell>
          <cell r="Q2865">
            <v>0</v>
          </cell>
          <cell r="R2865">
            <v>0</v>
          </cell>
          <cell r="S2865">
            <v>4766.2536370899998</v>
          </cell>
          <cell r="T2865">
            <v>867.89192968999998</v>
          </cell>
          <cell r="U2865">
            <v>0</v>
          </cell>
          <cell r="V2865">
            <v>0</v>
          </cell>
          <cell r="W2865">
            <v>0</v>
          </cell>
          <cell r="X2865">
            <v>0.75647164</v>
          </cell>
          <cell r="Y2865">
            <v>17.476908439999999</v>
          </cell>
          <cell r="Z2865">
            <v>1692.56</v>
          </cell>
          <cell r="AA2865">
            <v>1692.56</v>
          </cell>
          <cell r="AB2865">
            <v>5.21</v>
          </cell>
          <cell r="AC2865">
            <v>0.74</v>
          </cell>
          <cell r="AD2865">
            <v>57.441710919999998</v>
          </cell>
          <cell r="AE2865">
            <v>10.23064037</v>
          </cell>
          <cell r="AF2865">
            <v>10.68909096</v>
          </cell>
          <cell r="AG2865">
            <v>36.521979590000001</v>
          </cell>
          <cell r="AH2865">
            <v>0</v>
          </cell>
          <cell r="AI2865">
            <v>3.3937769370000002</v>
          </cell>
        </row>
        <row r="2866">
          <cell r="C2866" t="str">
            <v>1.597.1</v>
          </cell>
          <cell r="D2866" t="str">
            <v>Подрядные работы</v>
          </cell>
          <cell r="E2866" t="str">
            <v>051-2000707</v>
          </cell>
          <cell r="F2866" t="str">
            <v/>
          </cell>
          <cell r="G2866" t="str">
            <v/>
          </cell>
          <cell r="H2866" t="str">
            <v/>
          </cell>
          <cell r="I2866">
            <v>10929.21203328</v>
          </cell>
          <cell r="J2866">
            <v>2146.63</v>
          </cell>
          <cell r="K2866">
            <v>1541.54</v>
          </cell>
          <cell r="L2866">
            <v>1541.54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>
            <v>3723.3701625099998</v>
          </cell>
          <cell r="T2866">
            <v>675.83402255999999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13.810196599999999</v>
          </cell>
          <cell r="Z2866">
            <v>1520.54</v>
          </cell>
          <cell r="AA2866">
            <v>1520.54</v>
          </cell>
          <cell r="AB2866">
            <v>0</v>
          </cell>
          <cell r="AC2866">
            <v>0</v>
          </cell>
          <cell r="AD2866">
            <v>6.5639285300000001</v>
          </cell>
          <cell r="AE2866">
            <v>6.5639285300000001</v>
          </cell>
          <cell r="AF2866">
            <v>0</v>
          </cell>
          <cell r="AG2866">
            <v>0</v>
          </cell>
          <cell r="AH2866">
            <v>0</v>
          </cell>
          <cell r="AI2866">
            <v>0.43168404199999999</v>
          </cell>
        </row>
        <row r="2867">
          <cell r="C2867">
            <v>0</v>
          </cell>
          <cell r="D2867" t="str">
            <v>СГМ</v>
          </cell>
          <cell r="E2867" t="str">
            <v>051-2000707</v>
          </cell>
          <cell r="F2867" t="str">
            <v/>
          </cell>
          <cell r="G2867" t="str">
            <v/>
          </cell>
          <cell r="H2867" t="str">
            <v/>
          </cell>
          <cell r="I2867">
            <v>7796.8063108699998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>
            <v>3691.2085400599999</v>
          </cell>
          <cell r="T2867">
            <v>669.82091935999995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0</v>
          </cell>
          <cell r="AD2867">
            <v>0</v>
          </cell>
          <cell r="AE2867">
            <v>0</v>
          </cell>
          <cell r="AF2867">
            <v>0</v>
          </cell>
          <cell r="AG2867">
            <v>0</v>
          </cell>
          <cell r="AH2867">
            <v>0</v>
          </cell>
          <cell r="AI2867">
            <v>0</v>
          </cell>
        </row>
        <row r="2868">
          <cell r="C2868">
            <v>0</v>
          </cell>
          <cell r="D2868" t="str">
            <v>МСБ</v>
          </cell>
          <cell r="E2868" t="str">
            <v>051-2000707</v>
          </cell>
          <cell r="F2868" t="str">
            <v/>
          </cell>
          <cell r="G2868" t="str">
            <v/>
          </cell>
          <cell r="H2868" t="str">
            <v/>
          </cell>
          <cell r="I2868">
            <v>226.13422045999999</v>
          </cell>
          <cell r="J2868">
            <v>29.86</v>
          </cell>
          <cell r="K2868">
            <v>29.86</v>
          </cell>
          <cell r="L2868">
            <v>29.86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13.810196599999999</v>
          </cell>
          <cell r="Z2868">
            <v>13.81</v>
          </cell>
          <cell r="AA2868">
            <v>13.81</v>
          </cell>
          <cell r="AB2868">
            <v>0</v>
          </cell>
          <cell r="AC2868">
            <v>0</v>
          </cell>
          <cell r="AD2868">
            <v>6.5639285300000001</v>
          </cell>
          <cell r="AE2868">
            <v>6.5639285300000001</v>
          </cell>
          <cell r="AF2868">
            <v>0</v>
          </cell>
          <cell r="AG2868">
            <v>0</v>
          </cell>
          <cell r="AH2868">
            <v>0</v>
          </cell>
          <cell r="AI2868">
            <v>47.530257276999997</v>
          </cell>
        </row>
        <row r="2869">
          <cell r="C2869">
            <v>0</v>
          </cell>
          <cell r="D2869" t="str">
            <v>Газстройпром</v>
          </cell>
          <cell r="E2869" t="str">
            <v>051-2000707</v>
          </cell>
          <cell r="F2869" t="str">
            <v/>
          </cell>
          <cell r="G2869" t="str">
            <v/>
          </cell>
          <cell r="H2869" t="str">
            <v/>
          </cell>
          <cell r="I2869">
            <v>2116.77</v>
          </cell>
          <cell r="J2869">
            <v>2116.77</v>
          </cell>
          <cell r="K2869">
            <v>1511.68</v>
          </cell>
          <cell r="L2869">
            <v>1511.68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>
            <v>32.161622450000003</v>
          </cell>
          <cell r="T2869">
            <v>6.0131031999999998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1506.73</v>
          </cell>
          <cell r="AA2869">
            <v>1506.73</v>
          </cell>
          <cell r="AB2869">
            <v>0</v>
          </cell>
          <cell r="AC2869">
            <v>0</v>
          </cell>
          <cell r="AD2869">
            <v>0</v>
          </cell>
          <cell r="AE2869">
            <v>0</v>
          </cell>
          <cell r="AF2869">
            <v>0</v>
          </cell>
          <cell r="AG2869">
            <v>0</v>
          </cell>
          <cell r="AH2869">
            <v>0</v>
          </cell>
          <cell r="AI2869">
            <v>0</v>
          </cell>
        </row>
        <row r="2870">
          <cell r="C2870">
            <v>0</v>
          </cell>
          <cell r="D2870" t="str">
            <v>Прочие подрядчики</v>
          </cell>
          <cell r="E2870" t="str">
            <v>051-2000707</v>
          </cell>
          <cell r="F2870" t="str">
            <v/>
          </cell>
          <cell r="G2870" t="str">
            <v/>
          </cell>
          <cell r="H2870" t="str">
            <v/>
          </cell>
          <cell r="I2870">
            <v>789.50150195000003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0</v>
          </cell>
          <cell r="AC2870">
            <v>0</v>
          </cell>
          <cell r="AD2870">
            <v>0</v>
          </cell>
          <cell r="AE2870">
            <v>0</v>
          </cell>
          <cell r="AF2870">
            <v>0</v>
          </cell>
          <cell r="AG2870">
            <v>0</v>
          </cell>
          <cell r="AH2870">
            <v>0</v>
          </cell>
          <cell r="AI2870">
            <v>0</v>
          </cell>
        </row>
        <row r="2871">
          <cell r="C2871" t="str">
            <v>1.597.2</v>
          </cell>
          <cell r="D2871" t="str">
            <v>Материалы(в составе подрядных работ)</v>
          </cell>
          <cell r="E2871" t="str">
            <v>051-2000707</v>
          </cell>
          <cell r="F2871" t="str">
            <v/>
          </cell>
          <cell r="G2871" t="str">
            <v/>
          </cell>
          <cell r="H2871" t="str">
            <v/>
          </cell>
          <cell r="I2871">
            <v>317.39999999999998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B2871">
            <v>0</v>
          </cell>
          <cell r="AC2871">
            <v>0</v>
          </cell>
          <cell r="AD2871">
            <v>0</v>
          </cell>
          <cell r="AE2871">
            <v>0</v>
          </cell>
          <cell r="AF2871">
            <v>0</v>
          </cell>
          <cell r="AG2871">
            <v>0</v>
          </cell>
          <cell r="AH2871">
            <v>0</v>
          </cell>
          <cell r="AI2871">
            <v>0</v>
          </cell>
        </row>
        <row r="2872">
          <cell r="C2872" t="str">
            <v>1.597.3</v>
          </cell>
          <cell r="D2872" t="str">
            <v>Оборудование</v>
          </cell>
          <cell r="E2872" t="str">
            <v>051-2000707</v>
          </cell>
          <cell r="F2872" t="str">
            <v/>
          </cell>
          <cell r="G2872" t="str">
            <v/>
          </cell>
          <cell r="H2872" t="str">
            <v/>
          </cell>
          <cell r="I2872">
            <v>5379.7959549200004</v>
          </cell>
          <cell r="J2872">
            <v>401.86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>
            <v>0.38848388</v>
          </cell>
          <cell r="T2872">
            <v>6.9927100000000006E-2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0</v>
          </cell>
          <cell r="AC2872">
            <v>0</v>
          </cell>
          <cell r="AD2872">
            <v>0</v>
          </cell>
          <cell r="AE2872">
            <v>0</v>
          </cell>
          <cell r="AF2872">
            <v>0</v>
          </cell>
          <cell r="AG2872">
            <v>0</v>
          </cell>
          <cell r="AH2872">
            <v>0</v>
          </cell>
          <cell r="AI2872">
            <v>0</v>
          </cell>
        </row>
        <row r="2873">
          <cell r="C2873" t="str">
            <v>1.597.4</v>
          </cell>
          <cell r="D2873" t="str">
            <v>Прочие, всего</v>
          </cell>
          <cell r="E2873" t="str">
            <v>051-2000707</v>
          </cell>
          <cell r="F2873" t="str">
            <v/>
          </cell>
          <cell r="G2873" t="str">
            <v/>
          </cell>
          <cell r="H2873" t="str">
            <v/>
          </cell>
          <cell r="I2873">
            <v>2935.44038267</v>
          </cell>
          <cell r="J2873">
            <v>135.93</v>
          </cell>
          <cell r="K2873">
            <v>106.98</v>
          </cell>
          <cell r="L2873">
            <v>106.98</v>
          </cell>
          <cell r="M2873">
            <v>16.991921099999999</v>
          </cell>
          <cell r="N2873">
            <v>15.883268929</v>
          </cell>
          <cell r="O2873">
            <v>15.883268929</v>
          </cell>
          <cell r="P2873">
            <v>0</v>
          </cell>
          <cell r="Q2873">
            <v>0</v>
          </cell>
          <cell r="R2873">
            <v>0</v>
          </cell>
          <cell r="S2873">
            <v>1042.4949907</v>
          </cell>
          <cell r="T2873">
            <v>191.98798002999999</v>
          </cell>
          <cell r="U2873">
            <v>0</v>
          </cell>
          <cell r="V2873">
            <v>0</v>
          </cell>
          <cell r="W2873">
            <v>0</v>
          </cell>
          <cell r="X2873">
            <v>0.75647164</v>
          </cell>
          <cell r="Y2873">
            <v>3.6667118400000001</v>
          </cell>
          <cell r="Z2873">
            <v>172.02</v>
          </cell>
          <cell r="AA2873">
            <v>172.02</v>
          </cell>
          <cell r="AB2873">
            <v>5.21</v>
          </cell>
          <cell r="AC2873">
            <v>0.74</v>
          </cell>
          <cell r="AD2873">
            <v>50.87778239</v>
          </cell>
          <cell r="AE2873">
            <v>3.6667118400000001</v>
          </cell>
          <cell r="AF2873">
            <v>10.68909096</v>
          </cell>
          <cell r="AG2873">
            <v>36.521979590000001</v>
          </cell>
          <cell r="AH2873">
            <v>0</v>
          </cell>
          <cell r="AI2873">
            <v>29.576666892999999</v>
          </cell>
        </row>
        <row r="2874">
          <cell r="C2874" t="str">
            <v>1.597.5</v>
          </cell>
          <cell r="D2874" t="str">
            <v>Землеотвод, всего</v>
          </cell>
          <cell r="E2874" t="str">
            <v>051-2000707</v>
          </cell>
          <cell r="F2874" t="str">
            <v/>
          </cell>
          <cell r="G2874" t="str">
            <v/>
          </cell>
          <cell r="H2874" t="str">
            <v/>
          </cell>
          <cell r="I2874">
            <v>33.516047139999998</v>
          </cell>
          <cell r="J2874">
            <v>5.87</v>
          </cell>
          <cell r="K2874">
            <v>5.87</v>
          </cell>
          <cell r="L2874">
            <v>5.87</v>
          </cell>
          <cell r="M2874">
            <v>1.40366345</v>
          </cell>
          <cell r="N2874">
            <v>23.912494889000001</v>
          </cell>
          <cell r="O2874">
            <v>23.912494889000001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0.75647164</v>
          </cell>
          <cell r="Y2874">
            <v>0</v>
          </cell>
          <cell r="Z2874">
            <v>5.95</v>
          </cell>
          <cell r="AA2874">
            <v>5.95</v>
          </cell>
          <cell r="AB2874">
            <v>5.21</v>
          </cell>
          <cell r="AC2874">
            <v>0.74</v>
          </cell>
          <cell r="AD2874">
            <v>1.8052295899999999</v>
          </cell>
          <cell r="AE2874">
            <v>0</v>
          </cell>
          <cell r="AF2874">
            <v>0</v>
          </cell>
          <cell r="AG2874">
            <v>1.8052295899999999</v>
          </cell>
          <cell r="AH2874">
            <v>0</v>
          </cell>
          <cell r="AI2874">
            <v>30.339993109000002</v>
          </cell>
        </row>
        <row r="2875">
          <cell r="C2875" t="str">
            <v>1.597.6</v>
          </cell>
          <cell r="D2875" t="str">
            <v>Проектные работы</v>
          </cell>
          <cell r="E2875" t="str">
            <v>051-2000707</v>
          </cell>
          <cell r="F2875" t="str">
            <v/>
          </cell>
          <cell r="G2875" t="str">
            <v/>
          </cell>
          <cell r="H2875" t="str">
            <v/>
          </cell>
          <cell r="I2875">
            <v>58.7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0</v>
          </cell>
          <cell r="AD2875">
            <v>0</v>
          </cell>
          <cell r="AE2875">
            <v>0</v>
          </cell>
          <cell r="AF2875">
            <v>0</v>
          </cell>
          <cell r="AG2875">
            <v>0</v>
          </cell>
          <cell r="AH2875">
            <v>0</v>
          </cell>
          <cell r="AI2875">
            <v>0</v>
          </cell>
        </row>
        <row r="2876">
          <cell r="C2876" t="str">
            <v>1.597.7</v>
          </cell>
          <cell r="D2876" t="str">
            <v>Услуги Заказчика</v>
          </cell>
          <cell r="E2876" t="str">
            <v>051-2000707</v>
          </cell>
          <cell r="F2876" t="str">
            <v/>
          </cell>
          <cell r="G2876" t="str">
            <v/>
          </cell>
          <cell r="H2876" t="str">
            <v/>
          </cell>
          <cell r="I2876">
            <v>117.7</v>
          </cell>
          <cell r="J2876">
            <v>48.27</v>
          </cell>
          <cell r="K2876">
            <v>58.79</v>
          </cell>
          <cell r="L2876">
            <v>58.79</v>
          </cell>
          <cell r="M2876">
            <v>15.588257649999999</v>
          </cell>
          <cell r="N2876">
            <v>26.515151640999999</v>
          </cell>
          <cell r="O2876">
            <v>26.515151640999999</v>
          </cell>
          <cell r="P2876">
            <v>0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122.81</v>
          </cell>
          <cell r="AA2876">
            <v>122.81</v>
          </cell>
          <cell r="AB2876">
            <v>0</v>
          </cell>
          <cell r="AC2876">
            <v>0</v>
          </cell>
          <cell r="AD2876">
            <v>45.405840959999999</v>
          </cell>
          <cell r="AE2876">
            <v>0</v>
          </cell>
          <cell r="AF2876">
            <v>10.68909096</v>
          </cell>
          <cell r="AG2876">
            <v>34.716749999999998</v>
          </cell>
          <cell r="AH2876">
            <v>0</v>
          </cell>
          <cell r="AI2876">
            <v>36.972429736999999</v>
          </cell>
        </row>
        <row r="2877">
          <cell r="C2877" t="str">
            <v>1.597.8</v>
          </cell>
          <cell r="D2877" t="str">
            <v>Иные прочие</v>
          </cell>
          <cell r="E2877" t="str">
            <v>051-2000707</v>
          </cell>
          <cell r="F2877" t="str">
            <v/>
          </cell>
          <cell r="G2877" t="str">
            <v/>
          </cell>
          <cell r="H2877" t="str">
            <v/>
          </cell>
          <cell r="I2877">
            <v>2722.3243355300001</v>
          </cell>
          <cell r="J2877">
            <v>81.790000000000006</v>
          </cell>
          <cell r="K2877">
            <v>42.32</v>
          </cell>
          <cell r="L2877">
            <v>42.32</v>
          </cell>
          <cell r="M2877">
            <v>0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>
            <v>1042.4949907</v>
          </cell>
          <cell r="T2877">
            <v>191.98798002999999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3.6667118400000001</v>
          </cell>
          <cell r="Z2877">
            <v>40.51</v>
          </cell>
          <cell r="AA2877">
            <v>40.51</v>
          </cell>
          <cell r="AB2877">
            <v>0</v>
          </cell>
          <cell r="AC2877">
            <v>0</v>
          </cell>
          <cell r="AD2877">
            <v>3.6667118400000001</v>
          </cell>
          <cell r="AE2877">
            <v>3.6667118400000001</v>
          </cell>
          <cell r="AF2877">
            <v>0</v>
          </cell>
          <cell r="AG2877">
            <v>0</v>
          </cell>
          <cell r="AH2877">
            <v>0</v>
          </cell>
          <cell r="AI2877">
            <v>9.0513745740000005</v>
          </cell>
        </row>
        <row r="2878">
          <cell r="C2878" t="str">
            <v>1.597.9</v>
          </cell>
          <cell r="D2878" t="str">
            <v>Пуско наладочные работы "вхолостую"</v>
          </cell>
          <cell r="E2878" t="str">
            <v>051-2000707</v>
          </cell>
          <cell r="F2878" t="str">
            <v/>
          </cell>
          <cell r="G2878" t="str">
            <v/>
          </cell>
          <cell r="H2878" t="str">
            <v/>
          </cell>
          <cell r="I2878">
            <v>3.2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2.75</v>
          </cell>
          <cell r="AA2878">
            <v>2.75</v>
          </cell>
          <cell r="AB2878">
            <v>0</v>
          </cell>
          <cell r="AC2878">
            <v>0</v>
          </cell>
          <cell r="AD2878">
            <v>0</v>
          </cell>
          <cell r="AE2878">
            <v>0</v>
          </cell>
          <cell r="AF2878">
            <v>0</v>
          </cell>
          <cell r="AG2878">
            <v>0</v>
          </cell>
          <cell r="AH2878">
            <v>0</v>
          </cell>
          <cell r="AI2878">
            <v>0</v>
          </cell>
        </row>
        <row r="2879">
          <cell r="C2879" t="str">
            <v>1.598</v>
          </cell>
          <cell r="D2879" t="str">
            <v>Обустройство Чиканского ГКМ на период ОПЭ</v>
          </cell>
          <cell r="E2879" t="str">
            <v>051-2000712</v>
          </cell>
          <cell r="F2879" t="str">
            <v/>
          </cell>
          <cell r="G2879" t="str">
            <v>Стройки, обеспечивающие добычу и вывод газа из Надым-Пур-Таз</v>
          </cell>
          <cell r="H2879" t="str">
            <v>Добыча газа</v>
          </cell>
          <cell r="I2879">
            <v>2214.721</v>
          </cell>
          <cell r="J2879">
            <v>791.05100000000004</v>
          </cell>
          <cell r="K2879">
            <v>1.931</v>
          </cell>
          <cell r="L2879">
            <v>1.931</v>
          </cell>
          <cell r="M2879">
            <v>1.4093386000000001</v>
          </cell>
          <cell r="N2879">
            <v>72.984909372999994</v>
          </cell>
          <cell r="O2879">
            <v>72.984909372999994</v>
          </cell>
          <cell r="P2879">
            <v>0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1.4090885799999999</v>
          </cell>
          <cell r="Y2879">
            <v>0</v>
          </cell>
          <cell r="Z2879">
            <v>1.94</v>
          </cell>
          <cell r="AA2879">
            <v>1.94</v>
          </cell>
          <cell r="AB2879">
            <v>0.52</v>
          </cell>
          <cell r="AC2879">
            <v>1.42</v>
          </cell>
          <cell r="AD2879">
            <v>0.48216933000000001</v>
          </cell>
          <cell r="AE2879">
            <v>0</v>
          </cell>
          <cell r="AF2879">
            <v>1.6668E-4</v>
          </cell>
          <cell r="AG2879">
            <v>0.48200264999999998</v>
          </cell>
          <cell r="AH2879">
            <v>0</v>
          </cell>
          <cell r="AI2879">
            <v>24.854089174999999</v>
          </cell>
        </row>
        <row r="2880">
          <cell r="C2880" t="str">
            <v>1.598.1</v>
          </cell>
          <cell r="D2880" t="str">
            <v>Подрядные работы</v>
          </cell>
          <cell r="E2880" t="str">
            <v>051-2000712</v>
          </cell>
          <cell r="F2880" t="str">
            <v/>
          </cell>
          <cell r="G2880" t="str">
            <v/>
          </cell>
          <cell r="H2880" t="str">
            <v/>
          </cell>
          <cell r="I2880">
            <v>1146.9100000000001</v>
          </cell>
          <cell r="J2880">
            <v>176.79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0</v>
          </cell>
          <cell r="AD2880">
            <v>0</v>
          </cell>
          <cell r="AE2880">
            <v>0</v>
          </cell>
          <cell r="AF2880">
            <v>0</v>
          </cell>
          <cell r="AG2880">
            <v>0</v>
          </cell>
          <cell r="AH2880">
            <v>0</v>
          </cell>
          <cell r="AI2880">
            <v>0</v>
          </cell>
        </row>
        <row r="2881">
          <cell r="C2881">
            <v>0</v>
          </cell>
          <cell r="D2881" t="str">
            <v>Прочие подрядчики</v>
          </cell>
          <cell r="E2881" t="str">
            <v>051-2000712</v>
          </cell>
          <cell r="F2881" t="str">
            <v/>
          </cell>
          <cell r="G2881" t="str">
            <v/>
          </cell>
          <cell r="H2881" t="str">
            <v/>
          </cell>
          <cell r="I2881">
            <v>1146.9100000000001</v>
          </cell>
          <cell r="J2881">
            <v>176.79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0</v>
          </cell>
          <cell r="AD2881">
            <v>0</v>
          </cell>
          <cell r="AE2881">
            <v>0</v>
          </cell>
          <cell r="AF2881">
            <v>0</v>
          </cell>
          <cell r="AG2881">
            <v>0</v>
          </cell>
          <cell r="AH2881">
            <v>0</v>
          </cell>
          <cell r="AI2881">
            <v>0</v>
          </cell>
        </row>
        <row r="2882">
          <cell r="C2882" t="str">
            <v>1.598.2</v>
          </cell>
          <cell r="D2882" t="str">
            <v>Оборудование</v>
          </cell>
          <cell r="E2882" t="str">
            <v>051-2000712</v>
          </cell>
          <cell r="F2882" t="str">
            <v/>
          </cell>
          <cell r="G2882" t="str">
            <v/>
          </cell>
          <cell r="H2882" t="str">
            <v/>
          </cell>
          <cell r="I2882">
            <v>653.46</v>
          </cell>
          <cell r="J2882">
            <v>531.22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0</v>
          </cell>
          <cell r="AC2882">
            <v>0</v>
          </cell>
          <cell r="AD2882">
            <v>0</v>
          </cell>
          <cell r="AE2882">
            <v>0</v>
          </cell>
          <cell r="AF2882">
            <v>0</v>
          </cell>
          <cell r="AG2882">
            <v>0</v>
          </cell>
          <cell r="AH2882">
            <v>0</v>
          </cell>
          <cell r="AI2882">
            <v>0</v>
          </cell>
        </row>
        <row r="2883">
          <cell r="C2883" t="str">
            <v>1.598.3</v>
          </cell>
          <cell r="D2883" t="str">
            <v>Прочие, всего</v>
          </cell>
          <cell r="E2883" t="str">
            <v>051-2000712</v>
          </cell>
          <cell r="F2883" t="str">
            <v/>
          </cell>
          <cell r="G2883" t="str">
            <v/>
          </cell>
          <cell r="H2883" t="str">
            <v/>
          </cell>
          <cell r="I2883">
            <v>414.351</v>
          </cell>
          <cell r="J2883">
            <v>83.040999999999997</v>
          </cell>
          <cell r="K2883">
            <v>1.931</v>
          </cell>
          <cell r="L2883">
            <v>1.931</v>
          </cell>
          <cell r="M2883">
            <v>1.4093386000000001</v>
          </cell>
          <cell r="N2883">
            <v>72.984909372999994</v>
          </cell>
          <cell r="O2883">
            <v>72.984909372999994</v>
          </cell>
          <cell r="P2883">
            <v>0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1.4090885799999999</v>
          </cell>
          <cell r="Y2883">
            <v>0</v>
          </cell>
          <cell r="Z2883">
            <v>1.94</v>
          </cell>
          <cell r="AA2883">
            <v>1.94</v>
          </cell>
          <cell r="AB2883">
            <v>0.52</v>
          </cell>
          <cell r="AC2883">
            <v>1.42</v>
          </cell>
          <cell r="AD2883">
            <v>0.48216933000000001</v>
          </cell>
          <cell r="AE2883">
            <v>0</v>
          </cell>
          <cell r="AF2883">
            <v>1.6668E-4</v>
          </cell>
          <cell r="AG2883">
            <v>0.48200264999999998</v>
          </cell>
          <cell r="AH2883">
            <v>0</v>
          </cell>
          <cell r="AI2883">
            <v>24.854089174999999</v>
          </cell>
        </row>
        <row r="2884">
          <cell r="C2884" t="str">
            <v>1.598.4</v>
          </cell>
          <cell r="D2884" t="str">
            <v>Землеотвод, всего</v>
          </cell>
          <cell r="E2884" t="str">
            <v>051-2000712</v>
          </cell>
          <cell r="F2884" t="str">
            <v/>
          </cell>
          <cell r="G2884" t="str">
            <v/>
          </cell>
          <cell r="H2884" t="str">
            <v/>
          </cell>
          <cell r="I2884">
            <v>2.86</v>
          </cell>
          <cell r="J2884">
            <v>1.93</v>
          </cell>
          <cell r="K2884">
            <v>1.93</v>
          </cell>
          <cell r="L2884">
            <v>1.93</v>
          </cell>
          <cell r="M2884">
            <v>1.4090885799999999</v>
          </cell>
          <cell r="N2884">
            <v>73.009770983999999</v>
          </cell>
          <cell r="O2884">
            <v>73.009770983999999</v>
          </cell>
          <cell r="P2884">
            <v>0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1.4090885799999999</v>
          </cell>
          <cell r="Y2884">
            <v>0</v>
          </cell>
          <cell r="Z2884">
            <v>1.94</v>
          </cell>
          <cell r="AA2884">
            <v>1.94</v>
          </cell>
          <cell r="AB2884">
            <v>0.52</v>
          </cell>
          <cell r="AC2884">
            <v>1.42</v>
          </cell>
          <cell r="AD2884">
            <v>0.48200264999999998</v>
          </cell>
          <cell r="AE2884">
            <v>0</v>
          </cell>
          <cell r="AF2884">
            <v>0</v>
          </cell>
          <cell r="AG2884">
            <v>0.48200264999999998</v>
          </cell>
          <cell r="AH2884">
            <v>0</v>
          </cell>
          <cell r="AI2884">
            <v>24.845497423000001</v>
          </cell>
        </row>
        <row r="2885">
          <cell r="C2885" t="str">
            <v>1.598.5</v>
          </cell>
          <cell r="D2885" t="str">
            <v>Услуги Заказчика</v>
          </cell>
          <cell r="E2885" t="str">
            <v>051-2000712</v>
          </cell>
          <cell r="F2885" t="str">
            <v/>
          </cell>
          <cell r="G2885" t="str">
            <v/>
          </cell>
          <cell r="H2885" t="str">
            <v/>
          </cell>
          <cell r="I2885">
            <v>5.1109999999999998</v>
          </cell>
          <cell r="J2885">
            <v>1E-3</v>
          </cell>
          <cell r="K2885">
            <v>1E-3</v>
          </cell>
          <cell r="L2885">
            <v>1E-3</v>
          </cell>
          <cell r="M2885">
            <v>2.5001999999999999E-4</v>
          </cell>
          <cell r="N2885">
            <v>25.001999999999999</v>
          </cell>
          <cell r="O2885">
            <v>25.001999999999999</v>
          </cell>
          <cell r="P2885">
            <v>0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0</v>
          </cell>
          <cell r="AD2885">
            <v>1.6668E-4</v>
          </cell>
          <cell r="AE2885">
            <v>0</v>
          </cell>
          <cell r="AF2885">
            <v>1.6668E-4</v>
          </cell>
          <cell r="AG2885">
            <v>0</v>
          </cell>
          <cell r="AH2885">
            <v>0</v>
          </cell>
          <cell r="AI2885">
            <v>0</v>
          </cell>
        </row>
        <row r="2886">
          <cell r="C2886" t="str">
            <v>1.598.6</v>
          </cell>
          <cell r="D2886" t="str">
            <v>Иные прочие</v>
          </cell>
          <cell r="E2886" t="str">
            <v>051-2000712</v>
          </cell>
          <cell r="F2886" t="str">
            <v/>
          </cell>
          <cell r="G2886" t="str">
            <v/>
          </cell>
          <cell r="H2886" t="str">
            <v/>
          </cell>
          <cell r="I2886">
            <v>406.38</v>
          </cell>
          <cell r="J2886">
            <v>81.11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  <cell r="AE2886">
            <v>0</v>
          </cell>
          <cell r="AF2886">
            <v>0</v>
          </cell>
          <cell r="AG2886">
            <v>0</v>
          </cell>
          <cell r="AH2886">
            <v>0</v>
          </cell>
          <cell r="AI2886">
            <v>0</v>
          </cell>
        </row>
        <row r="2887">
          <cell r="C2887" t="str">
            <v>1.599</v>
          </cell>
          <cell r="D2887" t="str">
            <v>Обустройство Ковыктинского газоконденсатного месторождения</v>
          </cell>
          <cell r="E2887" t="str">
            <v>051-2000714</v>
          </cell>
          <cell r="F2887" t="str">
            <v/>
          </cell>
          <cell r="G2887" t="str">
            <v>Стройки, обеспечивающие добычу и вывод газа из Надым-Пур-Таз</v>
          </cell>
          <cell r="H2887" t="str">
            <v>Добыча газа</v>
          </cell>
          <cell r="I2887">
            <v>299142.56829642999</v>
          </cell>
          <cell r="J2887">
            <v>283765.86</v>
          </cell>
          <cell r="K2887">
            <v>82701.710000000006</v>
          </cell>
          <cell r="L2887">
            <v>82701.710000000006</v>
          </cell>
          <cell r="M2887">
            <v>1683.7021831699999</v>
          </cell>
          <cell r="N2887">
            <v>2.035873482</v>
          </cell>
          <cell r="O2887">
            <v>2.035873482</v>
          </cell>
          <cell r="P2887">
            <v>0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13809.79108243</v>
          </cell>
          <cell r="Y2887">
            <v>1195.05241948</v>
          </cell>
          <cell r="Z2887">
            <v>127208.46</v>
          </cell>
          <cell r="AA2887">
            <v>127208.46</v>
          </cell>
          <cell r="AB2887">
            <v>34049.870000000003</v>
          </cell>
          <cell r="AC2887">
            <v>71656.679999999993</v>
          </cell>
          <cell r="AD2887">
            <v>23569.03284797</v>
          </cell>
          <cell r="AE2887">
            <v>380.04760116</v>
          </cell>
          <cell r="AF2887">
            <v>553.49944882</v>
          </cell>
          <cell r="AG2887">
            <v>13353.395634439999</v>
          </cell>
          <cell r="AH2887">
            <v>9282.0901635499995</v>
          </cell>
          <cell r="AI2887">
            <v>18.527881595</v>
          </cell>
        </row>
        <row r="2888">
          <cell r="C2888" t="str">
            <v>1.599.1</v>
          </cell>
          <cell r="D2888" t="str">
            <v>Подрядные работы</v>
          </cell>
          <cell r="E2888" t="str">
            <v>051-2000714</v>
          </cell>
          <cell r="F2888" t="str">
            <v/>
          </cell>
          <cell r="G2888" t="str">
            <v/>
          </cell>
          <cell r="H2888" t="str">
            <v/>
          </cell>
          <cell r="I2888">
            <v>150511.23213454999</v>
          </cell>
          <cell r="J2888">
            <v>137205.62</v>
          </cell>
          <cell r="K2888">
            <v>44582.12</v>
          </cell>
          <cell r="L2888">
            <v>44582.12</v>
          </cell>
          <cell r="M2888">
            <v>915.16286758000001</v>
          </cell>
          <cell r="N2888">
            <v>2.0527576249999999</v>
          </cell>
          <cell r="O2888">
            <v>2.0527576249999999</v>
          </cell>
          <cell r="P2888">
            <v>0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13680.59189528</v>
          </cell>
          <cell r="Y2888">
            <v>280.82917191000001</v>
          </cell>
          <cell r="Z2888">
            <v>77345.009999999995</v>
          </cell>
          <cell r="AA2888">
            <v>77345.009999999995</v>
          </cell>
          <cell r="AB2888">
            <v>11855.23</v>
          </cell>
          <cell r="AC2888">
            <v>53165.57</v>
          </cell>
          <cell r="AD2888">
            <v>11522.12513145</v>
          </cell>
          <cell r="AE2888">
            <v>280.82917191000001</v>
          </cell>
          <cell r="AF2888">
            <v>64.246394379999998</v>
          </cell>
          <cell r="AG2888">
            <v>6448.2096588799996</v>
          </cell>
          <cell r="AH2888">
            <v>4728.8399062799999</v>
          </cell>
          <cell r="AI2888">
            <v>14.897050413000001</v>
          </cell>
        </row>
        <row r="2889">
          <cell r="C2889">
            <v>0</v>
          </cell>
          <cell r="D2889" t="str">
            <v>Газпром бурение</v>
          </cell>
          <cell r="E2889" t="str">
            <v>051-2000714</v>
          </cell>
          <cell r="F2889" t="str">
            <v/>
          </cell>
          <cell r="G2889" t="str">
            <v/>
          </cell>
          <cell r="H2889" t="str">
            <v/>
          </cell>
          <cell r="I2889">
            <v>4087.94213455</v>
          </cell>
          <cell r="J2889">
            <v>1350.95</v>
          </cell>
          <cell r="K2889">
            <v>909.63</v>
          </cell>
          <cell r="L2889">
            <v>909.63</v>
          </cell>
          <cell r="M2889">
            <v>135.3715656</v>
          </cell>
          <cell r="N2889">
            <v>14.882047161999999</v>
          </cell>
          <cell r="O2889">
            <v>14.882047161999999</v>
          </cell>
          <cell r="P2889">
            <v>0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331.74631352</v>
          </cell>
          <cell r="Y2889">
            <v>78.328566260000002</v>
          </cell>
          <cell r="Z2889">
            <v>879.12</v>
          </cell>
          <cell r="AA2889">
            <v>879.12</v>
          </cell>
          <cell r="AB2889">
            <v>0</v>
          </cell>
          <cell r="AC2889">
            <v>0</v>
          </cell>
          <cell r="AD2889">
            <v>104.01245668999999</v>
          </cell>
          <cell r="AE2889">
            <v>78.328566260000002</v>
          </cell>
          <cell r="AF2889">
            <v>25.683890430000002</v>
          </cell>
          <cell r="AG2889">
            <v>0</v>
          </cell>
          <cell r="AH2889">
            <v>0</v>
          </cell>
          <cell r="AI2889">
            <v>11.83142878</v>
          </cell>
        </row>
        <row r="2890">
          <cell r="C2890">
            <v>0</v>
          </cell>
          <cell r="D2890" t="str">
            <v>Газстройпром</v>
          </cell>
          <cell r="E2890" t="str">
            <v>051-2000714</v>
          </cell>
          <cell r="F2890" t="str">
            <v/>
          </cell>
          <cell r="G2890" t="str">
            <v/>
          </cell>
          <cell r="H2890" t="str">
            <v/>
          </cell>
          <cell r="I2890">
            <v>146423.29</v>
          </cell>
          <cell r="J2890">
            <v>135854.67000000001</v>
          </cell>
          <cell r="K2890">
            <v>43672.49</v>
          </cell>
          <cell r="L2890">
            <v>43672.49</v>
          </cell>
          <cell r="M2890">
            <v>779.79130197999996</v>
          </cell>
          <cell r="N2890">
            <v>1.78554349</v>
          </cell>
          <cell r="O2890">
            <v>1.78554349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13348.845581760001</v>
          </cell>
          <cell r="Y2890">
            <v>202.50060565000001</v>
          </cell>
          <cell r="Z2890">
            <v>76465.89</v>
          </cell>
          <cell r="AA2890">
            <v>76465.89</v>
          </cell>
          <cell r="AB2890">
            <v>11855.23</v>
          </cell>
          <cell r="AC2890">
            <v>53165.57</v>
          </cell>
          <cell r="AD2890">
            <v>11418.112674759999</v>
          </cell>
          <cell r="AE2890">
            <v>202.50060565000001</v>
          </cell>
          <cell r="AF2890">
            <v>38.56250395</v>
          </cell>
          <cell r="AG2890">
            <v>6448.2096588799996</v>
          </cell>
          <cell r="AH2890">
            <v>4728.8399062799999</v>
          </cell>
          <cell r="AI2890">
            <v>14.932295529999999</v>
          </cell>
        </row>
        <row r="2891">
          <cell r="C2891" t="str">
            <v>1.599.2</v>
          </cell>
          <cell r="D2891" t="str">
            <v>Материалы(в составе подрядных работ)</v>
          </cell>
          <cell r="E2891" t="str">
            <v>051-2000714</v>
          </cell>
          <cell r="F2891" t="str">
            <v/>
          </cell>
          <cell r="G2891" t="str">
            <v/>
          </cell>
          <cell r="H2891" t="str">
            <v/>
          </cell>
          <cell r="I2891">
            <v>4726.16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0</v>
          </cell>
          <cell r="AD2891">
            <v>0</v>
          </cell>
          <cell r="AE2891">
            <v>0</v>
          </cell>
          <cell r="AF2891">
            <v>0</v>
          </cell>
          <cell r="AG2891">
            <v>0</v>
          </cell>
          <cell r="AH2891">
            <v>0</v>
          </cell>
          <cell r="AI2891">
            <v>0</v>
          </cell>
        </row>
        <row r="2892">
          <cell r="C2892" t="str">
            <v>1.599.3</v>
          </cell>
          <cell r="D2892" t="str">
            <v>Оборудование</v>
          </cell>
          <cell r="E2892" t="str">
            <v>051-2000714</v>
          </cell>
          <cell r="F2892" t="str">
            <v/>
          </cell>
          <cell r="G2892" t="str">
            <v/>
          </cell>
          <cell r="H2892" t="str">
            <v/>
          </cell>
          <cell r="I2892">
            <v>82479.8</v>
          </cell>
          <cell r="J2892">
            <v>82479.740000000005</v>
          </cell>
          <cell r="K2892">
            <v>34276.239999999998</v>
          </cell>
          <cell r="L2892">
            <v>34276.239999999998</v>
          </cell>
          <cell r="M2892">
            <v>1.01695E-2</v>
          </cell>
          <cell r="N2892">
            <v>2.9669E-5</v>
          </cell>
          <cell r="O2892">
            <v>2.9669E-5</v>
          </cell>
          <cell r="P2892">
            <v>0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119.0754</v>
          </cell>
          <cell r="Y2892">
            <v>0</v>
          </cell>
          <cell r="Z2892">
            <v>45787.8</v>
          </cell>
          <cell r="AA2892">
            <v>45787.8</v>
          </cell>
          <cell r="AB2892">
            <v>22143.759999999998</v>
          </cell>
          <cell r="AC2892">
            <v>18231.05</v>
          </cell>
          <cell r="AD2892">
            <v>11343.793138839999</v>
          </cell>
          <cell r="AE2892">
            <v>0</v>
          </cell>
          <cell r="AF2892">
            <v>0</v>
          </cell>
          <cell r="AG2892">
            <v>6790.5428815699997</v>
          </cell>
          <cell r="AH2892">
            <v>4553.2502572699996</v>
          </cell>
          <cell r="AI2892">
            <v>24.774706666</v>
          </cell>
        </row>
        <row r="2893">
          <cell r="C2893" t="str">
            <v>1.599.4</v>
          </cell>
          <cell r="D2893" t="str">
            <v>Прочие, всего</v>
          </cell>
          <cell r="E2893" t="str">
            <v>051-2000714</v>
          </cell>
          <cell r="F2893" t="str">
            <v/>
          </cell>
          <cell r="G2893" t="str">
            <v/>
          </cell>
          <cell r="H2893" t="str">
            <v/>
          </cell>
          <cell r="I2893">
            <v>66151.536161879994</v>
          </cell>
          <cell r="J2893">
            <v>64080.5</v>
          </cell>
          <cell r="K2893">
            <v>3843.35</v>
          </cell>
          <cell r="L2893">
            <v>3843.35</v>
          </cell>
          <cell r="M2893">
            <v>768.52914609000004</v>
          </cell>
          <cell r="N2893">
            <v>19.996335126999998</v>
          </cell>
          <cell r="O2893">
            <v>19.996335126999998</v>
          </cell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10.12378715</v>
          </cell>
          <cell r="Y2893">
            <v>914.22324757000001</v>
          </cell>
          <cell r="Z2893">
            <v>4075.65</v>
          </cell>
          <cell r="AA2893">
            <v>4075.65</v>
          </cell>
          <cell r="AB2893">
            <v>50.88</v>
          </cell>
          <cell r="AC2893">
            <v>260.06</v>
          </cell>
          <cell r="AD2893">
            <v>703.11457768000002</v>
          </cell>
          <cell r="AE2893">
            <v>99.21842925</v>
          </cell>
          <cell r="AF2893">
            <v>489.25305444000003</v>
          </cell>
          <cell r="AG2893">
            <v>114.64309399</v>
          </cell>
          <cell r="AH2893">
            <v>0</v>
          </cell>
          <cell r="AI2893">
            <v>17.251593676999999</v>
          </cell>
        </row>
        <row r="2894">
          <cell r="C2894" t="str">
            <v>1.599.5</v>
          </cell>
          <cell r="D2894" t="str">
            <v>Землеотвод, всего</v>
          </cell>
          <cell r="E2894" t="str">
            <v>051-2000714</v>
          </cell>
          <cell r="F2894" t="str">
            <v/>
          </cell>
          <cell r="G2894" t="str">
            <v/>
          </cell>
          <cell r="H2894" t="str">
            <v/>
          </cell>
          <cell r="I2894">
            <v>231.20896507</v>
          </cell>
          <cell r="J2894">
            <v>100.83</v>
          </cell>
          <cell r="K2894">
            <v>100.83</v>
          </cell>
          <cell r="L2894">
            <v>100.83</v>
          </cell>
          <cell r="M2894">
            <v>33.584594690000003</v>
          </cell>
          <cell r="N2894">
            <v>33.308137152</v>
          </cell>
          <cell r="O2894">
            <v>33.308137152</v>
          </cell>
          <cell r="P2894">
            <v>0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10.12378715</v>
          </cell>
          <cell r="Y2894">
            <v>9.86076394</v>
          </cell>
          <cell r="Z2894">
            <v>129.59</v>
          </cell>
          <cell r="AA2894">
            <v>129.59</v>
          </cell>
          <cell r="AB2894">
            <v>50.88</v>
          </cell>
          <cell r="AC2894">
            <v>9.57</v>
          </cell>
          <cell r="AD2894">
            <v>34.503857930000002</v>
          </cell>
          <cell r="AE2894">
            <v>9.86076394</v>
          </cell>
          <cell r="AF2894">
            <v>0</v>
          </cell>
          <cell r="AG2894">
            <v>24.643093990000001</v>
          </cell>
          <cell r="AH2894">
            <v>0</v>
          </cell>
          <cell r="AI2894">
            <v>26.625401597</v>
          </cell>
        </row>
        <row r="2895">
          <cell r="C2895" t="str">
            <v>1.599.6</v>
          </cell>
          <cell r="D2895" t="str">
            <v>Услуги Заказчика</v>
          </cell>
          <cell r="E2895" t="str">
            <v>051-2000714</v>
          </cell>
          <cell r="F2895" t="str">
            <v/>
          </cell>
          <cell r="G2895" t="str">
            <v/>
          </cell>
          <cell r="H2895" t="str">
            <v/>
          </cell>
          <cell r="I2895">
            <v>4161.3</v>
          </cell>
          <cell r="J2895">
            <v>2932.99</v>
          </cell>
          <cell r="K2895">
            <v>2932.99</v>
          </cell>
          <cell r="L2895">
            <v>2932.99</v>
          </cell>
          <cell r="M2895">
            <v>733.24750014000006</v>
          </cell>
          <cell r="N2895">
            <v>25.000000005</v>
          </cell>
          <cell r="O2895">
            <v>25.000000005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2624.17</v>
          </cell>
          <cell r="AA2895">
            <v>2624.17</v>
          </cell>
          <cell r="AB2895">
            <v>0</v>
          </cell>
          <cell r="AC2895">
            <v>0</v>
          </cell>
          <cell r="AD2895">
            <v>578.83166675999996</v>
          </cell>
          <cell r="AE2895">
            <v>0</v>
          </cell>
          <cell r="AF2895">
            <v>488.83166676000002</v>
          </cell>
          <cell r="AG2895">
            <v>90</v>
          </cell>
          <cell r="AH2895">
            <v>0</v>
          </cell>
          <cell r="AI2895">
            <v>22.057704598000001</v>
          </cell>
        </row>
        <row r="2896">
          <cell r="C2896" t="str">
            <v>1.599.7</v>
          </cell>
          <cell r="D2896" t="str">
            <v>Иные прочие</v>
          </cell>
          <cell r="E2896" t="str">
            <v>051-2000714</v>
          </cell>
          <cell r="F2896" t="str">
            <v/>
          </cell>
          <cell r="G2896" t="str">
            <v/>
          </cell>
          <cell r="H2896" t="str">
            <v/>
          </cell>
          <cell r="I2896">
            <v>61759.027196809999</v>
          </cell>
          <cell r="J2896">
            <v>61046.68</v>
          </cell>
          <cell r="K2896">
            <v>809.53</v>
          </cell>
          <cell r="L2896">
            <v>809.53</v>
          </cell>
          <cell r="M2896">
            <v>1.6970512600000001</v>
          </cell>
          <cell r="N2896">
            <v>0.209634141</v>
          </cell>
          <cell r="O2896">
            <v>0.209634141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904.36248363000004</v>
          </cell>
          <cell r="Z2896">
            <v>1321.89</v>
          </cell>
          <cell r="AA2896">
            <v>1321.89</v>
          </cell>
          <cell r="AB2896">
            <v>0</v>
          </cell>
          <cell r="AC2896">
            <v>250.49</v>
          </cell>
          <cell r="AD2896">
            <v>89.779052989999997</v>
          </cell>
          <cell r="AE2896">
            <v>89.357665310000002</v>
          </cell>
          <cell r="AF2896">
            <v>0.42138767999999999</v>
          </cell>
          <cell r="AG2896">
            <v>0</v>
          </cell>
          <cell r="AH2896">
            <v>0</v>
          </cell>
          <cell r="AI2896">
            <v>6.7917189020000004</v>
          </cell>
        </row>
        <row r="2897">
          <cell r="C2897" t="str">
            <v>1.600</v>
          </cell>
          <cell r="D2897" t="str">
            <v>Модернизация систем учета расхода газа, качества газа и реконструкция ГИС ООО "Кавказтрансгаз"</v>
          </cell>
          <cell r="E2897" t="str">
            <v>051-2000717</v>
          </cell>
          <cell r="F2897" t="str">
            <v/>
          </cell>
          <cell r="G2897" t="str">
            <v>Комплексная программа метрологического обеспечения производс</v>
          </cell>
          <cell r="H2897" t="str">
            <v>Прочие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8.3334000000000001E-4</v>
          </cell>
          <cell r="Z2897">
            <v>0</v>
          </cell>
          <cell r="AA2897">
            <v>0</v>
          </cell>
          <cell r="AB2897">
            <v>0</v>
          </cell>
          <cell r="AC2897">
            <v>0</v>
          </cell>
          <cell r="AD2897">
            <v>8.3334000000000001E-4</v>
          </cell>
          <cell r="AE2897">
            <v>8.3334000000000001E-4</v>
          </cell>
          <cell r="AF2897">
            <v>0</v>
          </cell>
          <cell r="AG2897">
            <v>0</v>
          </cell>
          <cell r="AH2897">
            <v>0</v>
          </cell>
          <cell r="AI2897">
            <v>0</v>
          </cell>
        </row>
        <row r="2898">
          <cell r="C2898" t="str">
            <v>1.600.1</v>
          </cell>
          <cell r="D2898" t="str">
            <v>Прочие, всего</v>
          </cell>
          <cell r="E2898" t="str">
            <v>051-2000717</v>
          </cell>
          <cell r="F2898" t="str">
            <v/>
          </cell>
          <cell r="G2898" t="str">
            <v/>
          </cell>
          <cell r="H2898" t="str">
            <v/>
          </cell>
          <cell r="I2898">
            <v>0</v>
          </cell>
          <cell r="J2898">
            <v>0</v>
          </cell>
          <cell r="K2898">
            <v>0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8.3334000000000001E-4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8.3334000000000001E-4</v>
          </cell>
          <cell r="AE2898">
            <v>8.3334000000000001E-4</v>
          </cell>
          <cell r="AF2898">
            <v>0</v>
          </cell>
          <cell r="AG2898">
            <v>0</v>
          </cell>
          <cell r="AH2898">
            <v>0</v>
          </cell>
          <cell r="AI2898">
            <v>0</v>
          </cell>
        </row>
        <row r="2899">
          <cell r="C2899" t="str">
            <v>1.600.2</v>
          </cell>
          <cell r="D2899" t="str">
            <v>Услуги Заказчика</v>
          </cell>
          <cell r="E2899" t="str">
            <v>051-2000717</v>
          </cell>
          <cell r="F2899" t="str">
            <v/>
          </cell>
          <cell r="G2899" t="str">
            <v/>
          </cell>
          <cell r="H2899" t="str">
            <v/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8.3334000000000001E-4</v>
          </cell>
          <cell r="Z2899">
            <v>0</v>
          </cell>
          <cell r="AA2899">
            <v>0</v>
          </cell>
          <cell r="AB2899">
            <v>0</v>
          </cell>
          <cell r="AC2899">
            <v>0</v>
          </cell>
          <cell r="AD2899">
            <v>8.3334000000000001E-4</v>
          </cell>
          <cell r="AE2899">
            <v>8.3334000000000001E-4</v>
          </cell>
          <cell r="AF2899">
            <v>0</v>
          </cell>
          <cell r="AG2899">
            <v>0</v>
          </cell>
          <cell r="AH2899">
            <v>0</v>
          </cell>
          <cell r="AI2899">
            <v>0</v>
          </cell>
        </row>
        <row r="2900">
          <cell r="C2900" t="str">
            <v>1.601</v>
          </cell>
          <cell r="D2900" t="str">
            <v>Реконструкция ГРС-2 г.Невинномысск</v>
          </cell>
          <cell r="E2900" t="str">
            <v>051-2000720</v>
          </cell>
          <cell r="F2900" t="str">
            <v/>
          </cell>
          <cell r="G2900" t="str">
            <v>Стройки, обеспечивающие добычу и вывод газа из Надым-Пур-Таз</v>
          </cell>
          <cell r="H2900" t="str">
            <v>Транспорт газа</v>
          </cell>
          <cell r="I2900">
            <v>717.5684</v>
          </cell>
          <cell r="J2900">
            <v>698.22839999999997</v>
          </cell>
          <cell r="K2900">
            <v>1.04E-2</v>
          </cell>
          <cell r="L2900">
            <v>1.04E-2</v>
          </cell>
          <cell r="M2900">
            <v>7.1692700000000002E-3</v>
          </cell>
          <cell r="N2900">
            <v>68.935288462000003</v>
          </cell>
          <cell r="O2900">
            <v>68.935288462000003</v>
          </cell>
          <cell r="P2900">
            <v>0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5.0003999999999999E-4</v>
          </cell>
          <cell r="Z2900">
            <v>0.02</v>
          </cell>
          <cell r="AA2900">
            <v>0.02</v>
          </cell>
          <cell r="AB2900">
            <v>0</v>
          </cell>
          <cell r="AC2900">
            <v>0</v>
          </cell>
          <cell r="AD2900">
            <v>5.6663999999999998E-4</v>
          </cell>
          <cell r="AE2900">
            <v>5.0003999999999999E-4</v>
          </cell>
          <cell r="AF2900">
            <v>6.6600000000000006E-5</v>
          </cell>
          <cell r="AG2900">
            <v>0</v>
          </cell>
          <cell r="AH2900">
            <v>0</v>
          </cell>
          <cell r="AI2900">
            <v>2.8332000000000002</v>
          </cell>
        </row>
        <row r="2901">
          <cell r="C2901" t="str">
            <v>1.601.1</v>
          </cell>
          <cell r="D2901" t="str">
            <v>Подрядные работы</v>
          </cell>
          <cell r="E2901" t="str">
            <v>051-2000720</v>
          </cell>
          <cell r="F2901" t="str">
            <v/>
          </cell>
          <cell r="G2901" t="str">
            <v/>
          </cell>
          <cell r="H2901" t="str">
            <v/>
          </cell>
          <cell r="I2901">
            <v>270</v>
          </cell>
          <cell r="J2901">
            <v>270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B2901">
            <v>0</v>
          </cell>
          <cell r="AC2901">
            <v>0</v>
          </cell>
          <cell r="AD2901">
            <v>0</v>
          </cell>
          <cell r="AE2901">
            <v>0</v>
          </cell>
          <cell r="AF2901">
            <v>0</v>
          </cell>
          <cell r="AG2901">
            <v>0</v>
          </cell>
          <cell r="AH2901">
            <v>0</v>
          </cell>
          <cell r="AI2901">
            <v>0</v>
          </cell>
        </row>
        <row r="2902">
          <cell r="C2902">
            <v>0</v>
          </cell>
          <cell r="D2902" t="str">
            <v>Прочие подрядчики</v>
          </cell>
          <cell r="E2902" t="str">
            <v>051-2000720</v>
          </cell>
          <cell r="F2902" t="str">
            <v/>
          </cell>
          <cell r="G2902" t="str">
            <v/>
          </cell>
          <cell r="H2902" t="str">
            <v/>
          </cell>
          <cell r="I2902">
            <v>270</v>
          </cell>
          <cell r="J2902">
            <v>270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  <cell r="AE2902">
            <v>0</v>
          </cell>
          <cell r="AF2902">
            <v>0</v>
          </cell>
          <cell r="AG2902">
            <v>0</v>
          </cell>
          <cell r="AH2902">
            <v>0</v>
          </cell>
          <cell r="AI2902">
            <v>0</v>
          </cell>
        </row>
        <row r="2903">
          <cell r="C2903" t="str">
            <v>1.601.2</v>
          </cell>
          <cell r="D2903" t="str">
            <v>Оборудование</v>
          </cell>
          <cell r="E2903" t="str">
            <v>051-2000720</v>
          </cell>
          <cell r="F2903" t="str">
            <v/>
          </cell>
          <cell r="G2903" t="str">
            <v/>
          </cell>
          <cell r="H2903" t="str">
            <v/>
          </cell>
          <cell r="I2903">
            <v>363.63</v>
          </cell>
          <cell r="J2903">
            <v>362.82</v>
          </cell>
          <cell r="K2903">
            <v>0.01</v>
          </cell>
          <cell r="L2903">
            <v>0.01</v>
          </cell>
          <cell r="M2903">
            <v>7.0693700000000002E-3</v>
          </cell>
          <cell r="N2903">
            <v>70.693700000000007</v>
          </cell>
          <cell r="O2903">
            <v>70.693700000000007</v>
          </cell>
          <cell r="P2903">
            <v>0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0.02</v>
          </cell>
          <cell r="AA2903">
            <v>0.02</v>
          </cell>
          <cell r="AB2903">
            <v>0</v>
          </cell>
          <cell r="AC2903">
            <v>0</v>
          </cell>
          <cell r="AD2903">
            <v>0</v>
          </cell>
          <cell r="AE2903">
            <v>0</v>
          </cell>
          <cell r="AF2903">
            <v>0</v>
          </cell>
          <cell r="AG2903">
            <v>0</v>
          </cell>
          <cell r="AH2903">
            <v>0</v>
          </cell>
          <cell r="AI2903">
            <v>0</v>
          </cell>
        </row>
        <row r="2904">
          <cell r="C2904" t="str">
            <v>1.601.3</v>
          </cell>
          <cell r="D2904" t="str">
            <v>Прочие, всего</v>
          </cell>
          <cell r="E2904" t="str">
            <v>051-2000720</v>
          </cell>
          <cell r="F2904" t="str">
            <v/>
          </cell>
          <cell r="G2904" t="str">
            <v/>
          </cell>
          <cell r="H2904" t="str">
            <v/>
          </cell>
          <cell r="I2904">
            <v>83.938400000000001</v>
          </cell>
          <cell r="J2904">
            <v>65.4084</v>
          </cell>
          <cell r="K2904">
            <v>4.0000000000000002E-4</v>
          </cell>
          <cell r="L2904">
            <v>4.0000000000000002E-4</v>
          </cell>
          <cell r="M2904">
            <v>9.9900000000000002E-5</v>
          </cell>
          <cell r="N2904">
            <v>24.975000000000001</v>
          </cell>
          <cell r="O2904">
            <v>24.975000000000001</v>
          </cell>
          <cell r="P2904">
            <v>0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5.0003999999999999E-4</v>
          </cell>
          <cell r="Z2904">
            <v>0</v>
          </cell>
          <cell r="AA2904">
            <v>0</v>
          </cell>
          <cell r="AB2904">
            <v>0</v>
          </cell>
          <cell r="AC2904">
            <v>0</v>
          </cell>
          <cell r="AD2904">
            <v>5.6663999999999998E-4</v>
          </cell>
          <cell r="AE2904">
            <v>5.0003999999999999E-4</v>
          </cell>
          <cell r="AF2904">
            <v>6.6600000000000006E-5</v>
          </cell>
          <cell r="AG2904">
            <v>0</v>
          </cell>
          <cell r="AH2904">
            <v>0</v>
          </cell>
          <cell r="AI2904">
            <v>0</v>
          </cell>
        </row>
        <row r="2905">
          <cell r="C2905" t="str">
            <v>1.601.4</v>
          </cell>
          <cell r="D2905" t="str">
            <v>Услуги Заказчика</v>
          </cell>
          <cell r="E2905" t="str">
            <v>051-2000720</v>
          </cell>
          <cell r="F2905" t="str">
            <v/>
          </cell>
          <cell r="G2905" t="str">
            <v/>
          </cell>
          <cell r="H2905" t="str">
            <v/>
          </cell>
          <cell r="I2905">
            <v>0</v>
          </cell>
          <cell r="J2905">
            <v>0</v>
          </cell>
          <cell r="K2905">
            <v>4.0000000000000002E-4</v>
          </cell>
          <cell r="L2905">
            <v>4.0000000000000002E-4</v>
          </cell>
          <cell r="M2905">
            <v>9.9900000000000002E-5</v>
          </cell>
          <cell r="N2905">
            <v>24.975000000000001</v>
          </cell>
          <cell r="O2905">
            <v>24.975000000000001</v>
          </cell>
          <cell r="P2905">
            <v>0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5.0003999999999999E-4</v>
          </cell>
          <cell r="Z2905">
            <v>0</v>
          </cell>
          <cell r="AA2905">
            <v>0</v>
          </cell>
          <cell r="AB2905">
            <v>0</v>
          </cell>
          <cell r="AC2905">
            <v>0</v>
          </cell>
          <cell r="AD2905">
            <v>5.6663999999999998E-4</v>
          </cell>
          <cell r="AE2905">
            <v>5.0003999999999999E-4</v>
          </cell>
          <cell r="AF2905">
            <v>6.6600000000000006E-5</v>
          </cell>
          <cell r="AG2905">
            <v>0</v>
          </cell>
          <cell r="AH2905">
            <v>0</v>
          </cell>
          <cell r="AI2905">
            <v>0</v>
          </cell>
        </row>
        <row r="2906">
          <cell r="C2906" t="str">
            <v>1.601.5</v>
          </cell>
          <cell r="D2906" t="str">
            <v>Иные прочие</v>
          </cell>
          <cell r="E2906" t="str">
            <v>051-2000720</v>
          </cell>
          <cell r="F2906" t="str">
            <v/>
          </cell>
          <cell r="G2906" t="str">
            <v/>
          </cell>
          <cell r="H2906" t="str">
            <v/>
          </cell>
          <cell r="I2906">
            <v>83.938400000000001</v>
          </cell>
          <cell r="J2906">
            <v>65.4084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0</v>
          </cell>
          <cell r="AD2906">
            <v>0</v>
          </cell>
          <cell r="AE2906">
            <v>0</v>
          </cell>
          <cell r="AF2906">
            <v>0</v>
          </cell>
          <cell r="AG2906">
            <v>0</v>
          </cell>
          <cell r="AH2906">
            <v>0</v>
          </cell>
          <cell r="AI2906">
            <v>0</v>
          </cell>
        </row>
        <row r="2907">
          <cell r="C2907" t="str">
            <v>1.602</v>
          </cell>
          <cell r="D2907" t="str">
            <v>Оснащение ИТСО объектов ООО "Газпром трансгаз Ставрополь"</v>
          </cell>
          <cell r="E2907" t="str">
            <v>051-2000725</v>
          </cell>
          <cell r="F2907" t="str">
            <v/>
          </cell>
          <cell r="G2907" t="str">
            <v>Комплексная целевая программа по совершенствованию системы о</v>
          </cell>
          <cell r="H2907" t="str">
            <v>Прочие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8.2114400000000004E-3</v>
          </cell>
          <cell r="Z2907">
            <v>0</v>
          </cell>
          <cell r="AA2907">
            <v>0</v>
          </cell>
          <cell r="AB2907">
            <v>0</v>
          </cell>
          <cell r="AC2907">
            <v>0</v>
          </cell>
          <cell r="AD2907">
            <v>0</v>
          </cell>
          <cell r="AE2907">
            <v>0</v>
          </cell>
          <cell r="AF2907">
            <v>0</v>
          </cell>
          <cell r="AG2907">
            <v>0</v>
          </cell>
          <cell r="AH2907">
            <v>0</v>
          </cell>
          <cell r="AI2907">
            <v>0</v>
          </cell>
        </row>
        <row r="2908">
          <cell r="C2908" t="str">
            <v>1.602.1</v>
          </cell>
          <cell r="D2908" t="str">
            <v>Прочие, всего</v>
          </cell>
          <cell r="E2908" t="str">
            <v>051-2000725</v>
          </cell>
          <cell r="F2908" t="str">
            <v/>
          </cell>
          <cell r="G2908" t="str">
            <v/>
          </cell>
          <cell r="H2908" t="str">
            <v/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8.2114400000000004E-3</v>
          </cell>
          <cell r="Z2908">
            <v>0</v>
          </cell>
          <cell r="AA2908">
            <v>0</v>
          </cell>
          <cell r="AB2908">
            <v>0</v>
          </cell>
          <cell r="AC2908">
            <v>0</v>
          </cell>
          <cell r="AD2908">
            <v>0</v>
          </cell>
          <cell r="AE2908">
            <v>0</v>
          </cell>
          <cell r="AF2908">
            <v>0</v>
          </cell>
          <cell r="AG2908">
            <v>0</v>
          </cell>
          <cell r="AH2908">
            <v>0</v>
          </cell>
          <cell r="AI2908">
            <v>0</v>
          </cell>
        </row>
        <row r="2909">
          <cell r="C2909" t="str">
            <v>1.602.2</v>
          </cell>
          <cell r="D2909" t="str">
            <v>Землеотвод, всего</v>
          </cell>
          <cell r="E2909" t="str">
            <v>051-2000725</v>
          </cell>
          <cell r="F2909" t="str">
            <v/>
          </cell>
          <cell r="G2909" t="str">
            <v/>
          </cell>
          <cell r="H2909" t="str">
            <v/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8.2114400000000004E-3</v>
          </cell>
          <cell r="Z2909">
            <v>0</v>
          </cell>
          <cell r="AA2909">
            <v>0</v>
          </cell>
          <cell r="AB2909">
            <v>0</v>
          </cell>
          <cell r="AC2909">
            <v>0</v>
          </cell>
          <cell r="AD2909">
            <v>0</v>
          </cell>
          <cell r="AE2909">
            <v>0</v>
          </cell>
          <cell r="AF2909">
            <v>0</v>
          </cell>
          <cell r="AG2909">
            <v>0</v>
          </cell>
          <cell r="AH2909">
            <v>0</v>
          </cell>
          <cell r="AI2909">
            <v>0</v>
          </cell>
        </row>
        <row r="2910">
          <cell r="C2910" t="str">
            <v>1.603</v>
          </cell>
          <cell r="D2910" t="str">
            <v>Дооснащение ИТСО КС Смоленского ЛПУ МГ и Холм-Жирковского ЛПУ МГ</v>
          </cell>
          <cell r="E2910" t="str">
            <v>051-2000774</v>
          </cell>
          <cell r="F2910" t="str">
            <v/>
          </cell>
          <cell r="G2910" t="str">
            <v>Комплексная целевая программа по совершенствованию системы о</v>
          </cell>
          <cell r="H2910" t="str">
            <v>Прочие</v>
          </cell>
          <cell r="I2910">
            <v>447.77</v>
          </cell>
          <cell r="J2910">
            <v>161.22</v>
          </cell>
          <cell r="K2910">
            <v>161.22</v>
          </cell>
          <cell r="L2910">
            <v>161.22</v>
          </cell>
          <cell r="M2910">
            <v>49.869724840000003</v>
          </cell>
          <cell r="N2910">
            <v>30.932716065000001</v>
          </cell>
          <cell r="O2910">
            <v>30.932716065000001</v>
          </cell>
          <cell r="P2910">
            <v>0</v>
          </cell>
          <cell r="Q2910">
            <v>0</v>
          </cell>
          <cell r="R2910">
            <v>0</v>
          </cell>
          <cell r="S2910">
            <v>373.78600001000001</v>
          </cell>
          <cell r="T2910">
            <v>73.983999990000001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55.412139009999997</v>
          </cell>
          <cell r="Z2910">
            <v>221</v>
          </cell>
          <cell r="AA2910">
            <v>221</v>
          </cell>
          <cell r="AB2910">
            <v>0</v>
          </cell>
          <cell r="AC2910">
            <v>0</v>
          </cell>
          <cell r="AD2910">
            <v>56.457593529999997</v>
          </cell>
          <cell r="AE2910">
            <v>55.412139009999997</v>
          </cell>
          <cell r="AF2910">
            <v>1.0454545200000001</v>
          </cell>
          <cell r="AG2910">
            <v>0</v>
          </cell>
          <cell r="AH2910">
            <v>0</v>
          </cell>
          <cell r="AI2910">
            <v>25.546422411999998</v>
          </cell>
        </row>
        <row r="2911">
          <cell r="C2911" t="str">
            <v>1.603.1</v>
          </cell>
          <cell r="D2911" t="str">
            <v>Подрядные работы</v>
          </cell>
          <cell r="E2911" t="str">
            <v>051-2000774</v>
          </cell>
          <cell r="F2911" t="str">
            <v/>
          </cell>
          <cell r="G2911" t="str">
            <v/>
          </cell>
          <cell r="H2911" t="str">
            <v/>
          </cell>
          <cell r="I2911">
            <v>277</v>
          </cell>
          <cell r="J2911">
            <v>80</v>
          </cell>
          <cell r="K2911">
            <v>80</v>
          </cell>
          <cell r="L2911">
            <v>80</v>
          </cell>
          <cell r="M2911">
            <v>20.537624260000001</v>
          </cell>
          <cell r="N2911">
            <v>25.672030325000001</v>
          </cell>
          <cell r="O2911">
            <v>25.672030325000001</v>
          </cell>
          <cell r="P2911">
            <v>0</v>
          </cell>
          <cell r="Q2911">
            <v>0</v>
          </cell>
          <cell r="R2911">
            <v>0</v>
          </cell>
          <cell r="S2911">
            <v>230.83333334</v>
          </cell>
          <cell r="T2911">
            <v>46.166666659999997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47.416584010000001</v>
          </cell>
          <cell r="Z2911">
            <v>126.21</v>
          </cell>
          <cell r="AA2911">
            <v>126.21</v>
          </cell>
          <cell r="AB2911">
            <v>0</v>
          </cell>
          <cell r="AC2911">
            <v>0</v>
          </cell>
          <cell r="AD2911">
            <v>47.416584010000001</v>
          </cell>
          <cell r="AE2911">
            <v>47.416584010000001</v>
          </cell>
          <cell r="AF2911">
            <v>0</v>
          </cell>
          <cell r="AG2911">
            <v>0</v>
          </cell>
          <cell r="AH2911">
            <v>0</v>
          </cell>
          <cell r="AI2911">
            <v>37.569593543000003</v>
          </cell>
        </row>
        <row r="2912">
          <cell r="C2912">
            <v>0</v>
          </cell>
          <cell r="D2912" t="str">
            <v>Инвестстрой</v>
          </cell>
          <cell r="E2912" t="str">
            <v>051-2000774</v>
          </cell>
          <cell r="F2912" t="str">
            <v/>
          </cell>
          <cell r="G2912" t="str">
            <v/>
          </cell>
          <cell r="H2912" t="str">
            <v/>
          </cell>
          <cell r="I2912">
            <v>277</v>
          </cell>
          <cell r="J2912">
            <v>80</v>
          </cell>
          <cell r="K2912">
            <v>80</v>
          </cell>
          <cell r="L2912">
            <v>80</v>
          </cell>
          <cell r="M2912">
            <v>20.537624260000001</v>
          </cell>
          <cell r="N2912">
            <v>25.672030325000001</v>
          </cell>
          <cell r="O2912">
            <v>25.672030325000001</v>
          </cell>
          <cell r="P2912">
            <v>0</v>
          </cell>
          <cell r="Q2912">
            <v>0</v>
          </cell>
          <cell r="R2912">
            <v>0</v>
          </cell>
          <cell r="S2912">
            <v>230.83333334</v>
          </cell>
          <cell r="T2912">
            <v>46.166666659999997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47.416584010000001</v>
          </cell>
          <cell r="Z2912">
            <v>126.21</v>
          </cell>
          <cell r="AA2912">
            <v>126.21</v>
          </cell>
          <cell r="AB2912">
            <v>0</v>
          </cell>
          <cell r="AC2912">
            <v>0</v>
          </cell>
          <cell r="AD2912">
            <v>47.416584010000001</v>
          </cell>
          <cell r="AE2912">
            <v>47.416584010000001</v>
          </cell>
          <cell r="AF2912">
            <v>0</v>
          </cell>
          <cell r="AG2912">
            <v>0</v>
          </cell>
          <cell r="AH2912">
            <v>0</v>
          </cell>
          <cell r="AI2912">
            <v>37.569593543000003</v>
          </cell>
        </row>
        <row r="2913">
          <cell r="C2913" t="str">
            <v>1.603.2</v>
          </cell>
          <cell r="D2913" t="str">
            <v>Оборудование</v>
          </cell>
          <cell r="E2913" t="str">
            <v>051-2000774</v>
          </cell>
          <cell r="F2913" t="str">
            <v/>
          </cell>
          <cell r="G2913" t="str">
            <v/>
          </cell>
          <cell r="H2913" t="str">
            <v/>
          </cell>
          <cell r="I2913">
            <v>92.12</v>
          </cell>
          <cell r="J2913">
            <v>60</v>
          </cell>
          <cell r="K2913">
            <v>60</v>
          </cell>
          <cell r="L2913">
            <v>60</v>
          </cell>
          <cell r="M2913">
            <v>27.763918799999999</v>
          </cell>
          <cell r="N2913">
            <v>46.273198000000001</v>
          </cell>
          <cell r="O2913">
            <v>46.273198000000001</v>
          </cell>
          <cell r="P2913">
            <v>0</v>
          </cell>
          <cell r="Q2913">
            <v>0</v>
          </cell>
          <cell r="R2913">
            <v>0</v>
          </cell>
          <cell r="S2913">
            <v>76.766666670000006</v>
          </cell>
          <cell r="T2913">
            <v>15.35333333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4.3733883599999999</v>
          </cell>
          <cell r="Z2913">
            <v>64.48</v>
          </cell>
          <cell r="AA2913">
            <v>64.48</v>
          </cell>
          <cell r="AB2913">
            <v>0</v>
          </cell>
          <cell r="AC2913">
            <v>0</v>
          </cell>
          <cell r="AD2913">
            <v>4.3733883599999999</v>
          </cell>
          <cell r="AE2913">
            <v>4.3733883599999999</v>
          </cell>
          <cell r="AF2913">
            <v>0</v>
          </cell>
          <cell r="AG2913">
            <v>0</v>
          </cell>
          <cell r="AH2913">
            <v>0</v>
          </cell>
          <cell r="AI2913">
            <v>6.7825501859999999</v>
          </cell>
        </row>
        <row r="2914">
          <cell r="C2914" t="str">
            <v>1.603.3</v>
          </cell>
          <cell r="D2914" t="str">
            <v>Прочие, всего</v>
          </cell>
          <cell r="E2914" t="str">
            <v>051-2000774</v>
          </cell>
          <cell r="F2914" t="str">
            <v/>
          </cell>
          <cell r="G2914" t="str">
            <v/>
          </cell>
          <cell r="H2914" t="str">
            <v/>
          </cell>
          <cell r="I2914">
            <v>78.650000000000006</v>
          </cell>
          <cell r="J2914">
            <v>21.22</v>
          </cell>
          <cell r="K2914">
            <v>21.22</v>
          </cell>
          <cell r="L2914">
            <v>21.22</v>
          </cell>
          <cell r="M2914">
            <v>1.56818178</v>
          </cell>
          <cell r="N2914">
            <v>7.3901120640000002</v>
          </cell>
          <cell r="O2914">
            <v>7.3901120640000002</v>
          </cell>
          <cell r="P2914">
            <v>0</v>
          </cell>
          <cell r="Q2914">
            <v>0</v>
          </cell>
          <cell r="R2914">
            <v>0</v>
          </cell>
          <cell r="S2914">
            <v>66.186000000000007</v>
          </cell>
          <cell r="T2914">
            <v>12.464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3.6221666400000001</v>
          </cell>
          <cell r="Z2914">
            <v>30.31</v>
          </cell>
          <cell r="AA2914">
            <v>30.31</v>
          </cell>
          <cell r="AB2914">
            <v>0</v>
          </cell>
          <cell r="AC2914">
            <v>0</v>
          </cell>
          <cell r="AD2914">
            <v>4.6676211600000004</v>
          </cell>
          <cell r="AE2914">
            <v>3.6221666400000001</v>
          </cell>
          <cell r="AF2914">
            <v>1.0454545200000001</v>
          </cell>
          <cell r="AG2914">
            <v>0</v>
          </cell>
          <cell r="AH2914">
            <v>0</v>
          </cell>
          <cell r="AI2914">
            <v>15.399607917999999</v>
          </cell>
        </row>
        <row r="2915">
          <cell r="C2915" t="str">
            <v>1.603.4</v>
          </cell>
          <cell r="D2915" t="str">
            <v>Землеотвод, всего</v>
          </cell>
          <cell r="E2915" t="str">
            <v>051-2000774</v>
          </cell>
          <cell r="F2915" t="str">
            <v/>
          </cell>
          <cell r="G2915" t="str">
            <v/>
          </cell>
          <cell r="H2915" t="str">
            <v/>
          </cell>
          <cell r="I2915">
            <v>0.82</v>
          </cell>
          <cell r="J2915">
            <v>0.25</v>
          </cell>
          <cell r="K2915">
            <v>0.25</v>
          </cell>
          <cell r="L2915">
            <v>0.25</v>
          </cell>
          <cell r="M2915">
            <v>0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>
            <v>0.72666666000000002</v>
          </cell>
          <cell r="T2915">
            <v>9.3333340000000001E-2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0.25</v>
          </cell>
          <cell r="AA2915">
            <v>0.25</v>
          </cell>
          <cell r="AB2915">
            <v>0</v>
          </cell>
          <cell r="AC2915">
            <v>0</v>
          </cell>
          <cell r="AD2915">
            <v>0</v>
          </cell>
          <cell r="AE2915">
            <v>0</v>
          </cell>
          <cell r="AF2915">
            <v>0</v>
          </cell>
          <cell r="AG2915">
            <v>0</v>
          </cell>
          <cell r="AH2915">
            <v>0</v>
          </cell>
          <cell r="AI2915">
            <v>0</v>
          </cell>
        </row>
        <row r="2916">
          <cell r="C2916" t="str">
            <v>1.603.5</v>
          </cell>
          <cell r="D2916" t="str">
            <v>Проектные работы</v>
          </cell>
          <cell r="E2916" t="str">
            <v>051-2000774</v>
          </cell>
          <cell r="F2916" t="str">
            <v/>
          </cell>
          <cell r="G2916" t="str">
            <v/>
          </cell>
          <cell r="H2916" t="str">
            <v/>
          </cell>
          <cell r="I2916">
            <v>42.72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>
            <v>36.200000000000003</v>
          </cell>
          <cell r="T2916">
            <v>6.52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0</v>
          </cell>
          <cell r="AD2916">
            <v>0</v>
          </cell>
          <cell r="AE2916">
            <v>0</v>
          </cell>
          <cell r="AF2916">
            <v>0</v>
          </cell>
          <cell r="AG2916">
            <v>0</v>
          </cell>
          <cell r="AH2916">
            <v>0</v>
          </cell>
          <cell r="AI2916">
            <v>0</v>
          </cell>
        </row>
        <row r="2917">
          <cell r="C2917" t="str">
            <v>1.603.6</v>
          </cell>
          <cell r="D2917" t="str">
            <v>Услуги Заказчика</v>
          </cell>
          <cell r="E2917" t="str">
            <v>051-2000774</v>
          </cell>
          <cell r="F2917" t="str">
            <v/>
          </cell>
          <cell r="G2917" t="str">
            <v/>
          </cell>
          <cell r="H2917" t="str">
            <v/>
          </cell>
          <cell r="I2917">
            <v>17.36</v>
          </cell>
          <cell r="J2917">
            <v>5.75</v>
          </cell>
          <cell r="K2917">
            <v>5.75</v>
          </cell>
          <cell r="L2917">
            <v>5.75</v>
          </cell>
          <cell r="M2917">
            <v>1.56818178</v>
          </cell>
          <cell r="N2917">
            <v>27.272726608999999</v>
          </cell>
          <cell r="O2917">
            <v>27.272726608999999</v>
          </cell>
          <cell r="P2917">
            <v>0</v>
          </cell>
          <cell r="Q2917">
            <v>0</v>
          </cell>
          <cell r="R2917">
            <v>0</v>
          </cell>
          <cell r="S2917">
            <v>14.466666679999999</v>
          </cell>
          <cell r="T2917">
            <v>2.89333332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3.6221666400000001</v>
          </cell>
          <cell r="Z2917">
            <v>14.84</v>
          </cell>
          <cell r="AA2917">
            <v>14.84</v>
          </cell>
          <cell r="AB2917">
            <v>0</v>
          </cell>
          <cell r="AC2917">
            <v>0</v>
          </cell>
          <cell r="AD2917">
            <v>4.6676211600000004</v>
          </cell>
          <cell r="AE2917">
            <v>3.6221666400000001</v>
          </cell>
          <cell r="AF2917">
            <v>1.0454545200000001</v>
          </cell>
          <cell r="AG2917">
            <v>0</v>
          </cell>
          <cell r="AH2917">
            <v>0</v>
          </cell>
          <cell r="AI2917">
            <v>31.452972775999999</v>
          </cell>
        </row>
        <row r="2918">
          <cell r="C2918" t="str">
            <v>1.603.7</v>
          </cell>
          <cell r="D2918" t="str">
            <v>Иные прочие</v>
          </cell>
          <cell r="E2918" t="str">
            <v>051-2000774</v>
          </cell>
          <cell r="F2918" t="str">
            <v/>
          </cell>
          <cell r="G2918" t="str">
            <v/>
          </cell>
          <cell r="H2918" t="str">
            <v/>
          </cell>
          <cell r="I2918">
            <v>13.21</v>
          </cell>
          <cell r="J2918">
            <v>10.68</v>
          </cell>
          <cell r="K2918">
            <v>10.68</v>
          </cell>
          <cell r="L2918">
            <v>10.68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>
            <v>11.00933333</v>
          </cell>
          <cell r="T2918">
            <v>2.2006666699999999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10.68</v>
          </cell>
          <cell r="AA2918">
            <v>10.68</v>
          </cell>
          <cell r="AB2918">
            <v>0</v>
          </cell>
          <cell r="AC2918">
            <v>0</v>
          </cell>
          <cell r="AD2918">
            <v>0</v>
          </cell>
          <cell r="AE2918">
            <v>0</v>
          </cell>
          <cell r="AF2918">
            <v>0</v>
          </cell>
          <cell r="AG2918">
            <v>0</v>
          </cell>
          <cell r="AH2918">
            <v>0</v>
          </cell>
          <cell r="AI2918">
            <v>0</v>
          </cell>
        </row>
        <row r="2919">
          <cell r="C2919" t="str">
            <v>1.603.8</v>
          </cell>
          <cell r="D2919" t="str">
            <v>Пуско наладочные работы "вхолостую"</v>
          </cell>
          <cell r="E2919" t="str">
            <v>051-2000774</v>
          </cell>
          <cell r="F2919" t="str">
            <v/>
          </cell>
          <cell r="G2919" t="str">
            <v/>
          </cell>
          <cell r="H2919" t="str">
            <v/>
          </cell>
          <cell r="I2919">
            <v>4.54</v>
          </cell>
          <cell r="J2919">
            <v>4.54</v>
          </cell>
          <cell r="K2919">
            <v>4.54</v>
          </cell>
          <cell r="L2919">
            <v>4.54</v>
          </cell>
          <cell r="M2919">
            <v>0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>
            <v>3.78333333</v>
          </cell>
          <cell r="T2919">
            <v>0.75666666999999999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4.54</v>
          </cell>
          <cell r="AA2919">
            <v>4.54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  <cell r="AF2919">
            <v>0</v>
          </cell>
          <cell r="AG2919">
            <v>0</v>
          </cell>
          <cell r="AH2919">
            <v>0</v>
          </cell>
          <cell r="AI2919">
            <v>0</v>
          </cell>
        </row>
        <row r="2920">
          <cell r="C2920" t="str">
            <v>1.604</v>
          </cell>
          <cell r="D2920" t="str">
            <v>Дооснащение ИТСО Новгородского ЛПУМГ</v>
          </cell>
          <cell r="E2920" t="str">
            <v>051-2000776</v>
          </cell>
          <cell r="F2920" t="str">
            <v/>
          </cell>
          <cell r="G2920" t="str">
            <v>Комплексная целевая программа по совершенствованию системы о</v>
          </cell>
          <cell r="H2920" t="str">
            <v>Прочие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7.49</v>
          </cell>
          <cell r="AA2920">
            <v>7.49</v>
          </cell>
          <cell r="AB2920">
            <v>0</v>
          </cell>
          <cell r="AC2920">
            <v>0</v>
          </cell>
          <cell r="AD2920">
            <v>0</v>
          </cell>
          <cell r="AE2920">
            <v>0</v>
          </cell>
          <cell r="AF2920">
            <v>0</v>
          </cell>
          <cell r="AG2920">
            <v>0</v>
          </cell>
          <cell r="AH2920">
            <v>0</v>
          </cell>
          <cell r="AI2920">
            <v>0</v>
          </cell>
        </row>
        <row r="2921">
          <cell r="C2921" t="str">
            <v>1.604.1</v>
          </cell>
          <cell r="D2921" t="str">
            <v>Прочие, всего</v>
          </cell>
          <cell r="E2921" t="str">
            <v>051-2000776</v>
          </cell>
          <cell r="F2921" t="str">
            <v/>
          </cell>
          <cell r="G2921" t="str">
            <v/>
          </cell>
          <cell r="H2921" t="str">
            <v/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7.49</v>
          </cell>
          <cell r="AA2921">
            <v>7.49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  <cell r="AF2921">
            <v>0</v>
          </cell>
          <cell r="AG2921">
            <v>0</v>
          </cell>
          <cell r="AH2921">
            <v>0</v>
          </cell>
          <cell r="AI2921">
            <v>0</v>
          </cell>
        </row>
        <row r="2922">
          <cell r="C2922" t="str">
            <v>1.604.2</v>
          </cell>
          <cell r="D2922" t="str">
            <v>Землеотвод, всего</v>
          </cell>
          <cell r="E2922" t="str">
            <v>051-2000776</v>
          </cell>
          <cell r="F2922" t="str">
            <v/>
          </cell>
          <cell r="G2922" t="str">
            <v/>
          </cell>
          <cell r="H2922" t="str">
            <v/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7.49</v>
          </cell>
          <cell r="AA2922">
            <v>7.49</v>
          </cell>
          <cell r="AB2922">
            <v>0</v>
          </cell>
          <cell r="AC2922">
            <v>0</v>
          </cell>
          <cell r="AD2922">
            <v>0</v>
          </cell>
          <cell r="AE2922">
            <v>0</v>
          </cell>
          <cell r="AF2922">
            <v>0</v>
          </cell>
          <cell r="AG2922">
            <v>0</v>
          </cell>
          <cell r="AH2922">
            <v>0</v>
          </cell>
          <cell r="AI2922">
            <v>0</v>
          </cell>
        </row>
        <row r="2923">
          <cell r="C2923" t="str">
            <v>1.605</v>
          </cell>
          <cell r="D2923" t="str">
            <v>Реконструкция газотранспортных мощностей для обеспечения закачки газа в Касимовское ПХГ и отбора из Касимовского и Увязовского ПХГ в объеме до 183 млн. куб. м в сутки</v>
          </cell>
          <cell r="E2923" t="str">
            <v>051-2000790</v>
          </cell>
          <cell r="F2923" t="str">
            <v/>
          </cell>
          <cell r="G2923" t="str">
            <v>Комплексная программа реконструкции и технического перевоору</v>
          </cell>
          <cell r="H2923" t="str">
            <v>Транспорт газа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81.768049759999997</v>
          </cell>
          <cell r="Z2923">
            <v>83.95</v>
          </cell>
          <cell r="AA2923">
            <v>83.95</v>
          </cell>
          <cell r="AB2923">
            <v>0</v>
          </cell>
          <cell r="AC2923">
            <v>0</v>
          </cell>
          <cell r="AD2923">
            <v>82.219474109999993</v>
          </cell>
          <cell r="AE2923">
            <v>81.547190420000007</v>
          </cell>
          <cell r="AF2923">
            <v>0</v>
          </cell>
          <cell r="AG2923">
            <v>0.67228368999999999</v>
          </cell>
          <cell r="AH2923">
            <v>0</v>
          </cell>
          <cell r="AI2923">
            <v>97.938623121000006</v>
          </cell>
        </row>
        <row r="2924">
          <cell r="C2924" t="str">
            <v>1.605.1</v>
          </cell>
          <cell r="D2924" t="str">
            <v>Подрядные работы</v>
          </cell>
          <cell r="E2924" t="str">
            <v>051-2000790</v>
          </cell>
          <cell r="F2924" t="str">
            <v/>
          </cell>
          <cell r="G2924" t="str">
            <v/>
          </cell>
          <cell r="H2924" t="str">
            <v/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26.819315759999999</v>
          </cell>
          <cell r="Z2924">
            <v>29.27</v>
          </cell>
          <cell r="AA2924">
            <v>29.27</v>
          </cell>
          <cell r="AB2924">
            <v>0</v>
          </cell>
          <cell r="AC2924">
            <v>0</v>
          </cell>
          <cell r="AD2924">
            <v>26.819315759999999</v>
          </cell>
          <cell r="AE2924">
            <v>26.819315759999999</v>
          </cell>
          <cell r="AF2924">
            <v>0</v>
          </cell>
          <cell r="AG2924">
            <v>0</v>
          </cell>
          <cell r="AH2924">
            <v>0</v>
          </cell>
          <cell r="AI2924">
            <v>91.627317253000001</v>
          </cell>
        </row>
        <row r="2925">
          <cell r="C2925">
            <v>0</v>
          </cell>
          <cell r="D2925" t="str">
            <v>ГазЭнергоСервис</v>
          </cell>
          <cell r="E2925" t="str">
            <v>051-2000790</v>
          </cell>
          <cell r="F2925" t="str">
            <v/>
          </cell>
          <cell r="G2925" t="str">
            <v/>
          </cell>
          <cell r="H2925" t="str">
            <v/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26.819315759999999</v>
          </cell>
          <cell r="Z2925">
            <v>29.27</v>
          </cell>
          <cell r="AA2925">
            <v>29.27</v>
          </cell>
          <cell r="AB2925">
            <v>0</v>
          </cell>
          <cell r="AC2925">
            <v>0</v>
          </cell>
          <cell r="AD2925">
            <v>26.819315759999999</v>
          </cell>
          <cell r="AE2925">
            <v>26.819315759999999</v>
          </cell>
          <cell r="AF2925">
            <v>0</v>
          </cell>
          <cell r="AG2925">
            <v>0</v>
          </cell>
          <cell r="AH2925">
            <v>0</v>
          </cell>
          <cell r="AI2925">
            <v>91.627317253000001</v>
          </cell>
        </row>
        <row r="2926">
          <cell r="C2926" t="str">
            <v>1.605.2</v>
          </cell>
          <cell r="D2926" t="str">
            <v>Прочие, всего</v>
          </cell>
          <cell r="E2926" t="str">
            <v>051-2000790</v>
          </cell>
          <cell r="F2926" t="str">
            <v/>
          </cell>
          <cell r="G2926" t="str">
            <v/>
          </cell>
          <cell r="H2926" t="str">
            <v/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54.948734000000002</v>
          </cell>
          <cell r="Z2926">
            <v>54.68</v>
          </cell>
          <cell r="AA2926">
            <v>54.68</v>
          </cell>
          <cell r="AB2926">
            <v>0</v>
          </cell>
          <cell r="AC2926">
            <v>0</v>
          </cell>
          <cell r="AD2926">
            <v>55.400158349999998</v>
          </cell>
          <cell r="AE2926">
            <v>54.727874659999998</v>
          </cell>
          <cell r="AF2926">
            <v>0</v>
          </cell>
          <cell r="AG2926">
            <v>0.67228368999999999</v>
          </cell>
          <cell r="AH2926">
            <v>0</v>
          </cell>
          <cell r="AI2926">
            <v>101.317041606</v>
          </cell>
        </row>
        <row r="2927">
          <cell r="C2927" t="str">
            <v>1.605.3</v>
          </cell>
          <cell r="D2927" t="str">
            <v>Землеотвод, всего</v>
          </cell>
          <cell r="E2927" t="str">
            <v>051-2000790</v>
          </cell>
          <cell r="F2927" t="str">
            <v/>
          </cell>
          <cell r="G2927" t="str">
            <v/>
          </cell>
          <cell r="H2927" t="str">
            <v/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53.869579270000003</v>
          </cell>
          <cell r="Z2927">
            <v>53.6</v>
          </cell>
          <cell r="AA2927">
            <v>53.6</v>
          </cell>
          <cell r="AB2927">
            <v>0</v>
          </cell>
          <cell r="AC2927">
            <v>0</v>
          </cell>
          <cell r="AD2927">
            <v>54.321003619999999</v>
          </cell>
          <cell r="AE2927">
            <v>53.648719929999999</v>
          </cell>
          <cell r="AF2927">
            <v>0</v>
          </cell>
          <cell r="AG2927">
            <v>0.67228368999999999</v>
          </cell>
          <cell r="AH2927">
            <v>0</v>
          </cell>
          <cell r="AI2927">
            <v>101.345156007</v>
          </cell>
        </row>
        <row r="2928">
          <cell r="C2928" t="str">
            <v>1.605.4</v>
          </cell>
          <cell r="D2928" t="str">
            <v>Иные прочие</v>
          </cell>
          <cell r="E2928" t="str">
            <v>051-2000790</v>
          </cell>
          <cell r="F2928" t="str">
            <v/>
          </cell>
          <cell r="G2928" t="str">
            <v/>
          </cell>
          <cell r="H2928" t="str">
            <v/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1.07915473</v>
          </cell>
          <cell r="Z2928">
            <v>1.08</v>
          </cell>
          <cell r="AA2928">
            <v>1.08</v>
          </cell>
          <cell r="AB2928">
            <v>0</v>
          </cell>
          <cell r="AC2928">
            <v>0</v>
          </cell>
          <cell r="AD2928">
            <v>1.07915473</v>
          </cell>
          <cell r="AE2928">
            <v>1.07915473</v>
          </cell>
          <cell r="AF2928">
            <v>0</v>
          </cell>
          <cell r="AG2928">
            <v>0</v>
          </cell>
          <cell r="AH2928">
            <v>0</v>
          </cell>
          <cell r="AI2928">
            <v>99.921734259000004</v>
          </cell>
        </row>
        <row r="2929">
          <cell r="C2929" t="str">
            <v>1.606</v>
          </cell>
          <cell r="D2929" t="str">
            <v>Газовые промыслы Медвежьего НГКМ. Реконструкция и техперевооружение. 2-я очередь строительства</v>
          </cell>
          <cell r="E2929" t="str">
            <v>051-2000791</v>
          </cell>
          <cell r="F2929" t="str">
            <v>22-65</v>
          </cell>
          <cell r="G2929" t="str">
            <v>Комплексная программа реконструкции и технического перевоору</v>
          </cell>
          <cell r="H2929" t="str">
            <v>Добыча газа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5.2686275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1.39623E-3</v>
          </cell>
          <cell r="Y2929">
            <v>52.465129089999998</v>
          </cell>
          <cell r="Z2929">
            <v>52.54</v>
          </cell>
          <cell r="AA2929">
            <v>52.54</v>
          </cell>
          <cell r="AB2929">
            <v>0</v>
          </cell>
          <cell r="AC2929">
            <v>0.14000000000000001</v>
          </cell>
          <cell r="AD2929">
            <v>52.499933319999997</v>
          </cell>
          <cell r="AE2929">
            <v>52.465129089999998</v>
          </cell>
          <cell r="AF2929">
            <v>0</v>
          </cell>
          <cell r="AG2929">
            <v>3.4804229999999999E-2</v>
          </cell>
          <cell r="AH2929">
            <v>0</v>
          </cell>
          <cell r="AI2929">
            <v>99.923740617000007</v>
          </cell>
        </row>
        <row r="2930">
          <cell r="C2930" t="str">
            <v>1.606.1</v>
          </cell>
          <cell r="D2930" t="str">
            <v>Оборудование</v>
          </cell>
          <cell r="E2930" t="str">
            <v>051-2000791</v>
          </cell>
          <cell r="F2930" t="str">
            <v/>
          </cell>
          <cell r="G2930" t="str">
            <v/>
          </cell>
          <cell r="H2930" t="str">
            <v/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52.393031290000003</v>
          </cell>
          <cell r="Z2930">
            <v>52.4</v>
          </cell>
          <cell r="AA2930">
            <v>52.4</v>
          </cell>
          <cell r="AB2930">
            <v>0</v>
          </cell>
          <cell r="AC2930">
            <v>0</v>
          </cell>
          <cell r="AD2930">
            <v>52.393031290000003</v>
          </cell>
          <cell r="AE2930">
            <v>52.393031290000003</v>
          </cell>
          <cell r="AF2930">
            <v>0</v>
          </cell>
          <cell r="AG2930">
            <v>0</v>
          </cell>
          <cell r="AH2930">
            <v>0</v>
          </cell>
          <cell r="AI2930">
            <v>99.986700935000002</v>
          </cell>
        </row>
        <row r="2931">
          <cell r="C2931" t="str">
            <v>1.606.2</v>
          </cell>
          <cell r="D2931" t="str">
            <v>Прочие, всего</v>
          </cell>
          <cell r="E2931" t="str">
            <v>051-2000791</v>
          </cell>
          <cell r="F2931" t="str">
            <v/>
          </cell>
          <cell r="G2931" t="str">
            <v/>
          </cell>
          <cell r="H2931" t="str">
            <v/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5.2686275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1.39623E-3</v>
          </cell>
          <cell r="Y2931">
            <v>7.2097800000000004E-2</v>
          </cell>
          <cell r="Z2931">
            <v>0.14000000000000001</v>
          </cell>
          <cell r="AA2931">
            <v>0.14000000000000001</v>
          </cell>
          <cell r="AB2931">
            <v>0</v>
          </cell>
          <cell r="AC2931">
            <v>0.14000000000000001</v>
          </cell>
          <cell r="AD2931">
            <v>0.10690203</v>
          </cell>
          <cell r="AE2931">
            <v>7.2097800000000004E-2</v>
          </cell>
          <cell r="AF2931">
            <v>0</v>
          </cell>
          <cell r="AG2931">
            <v>3.4804229999999999E-2</v>
          </cell>
          <cell r="AH2931">
            <v>0</v>
          </cell>
          <cell r="AI2931">
            <v>76.358592857000005</v>
          </cell>
        </row>
        <row r="2932">
          <cell r="C2932" t="str">
            <v>1.606.3</v>
          </cell>
          <cell r="D2932" t="str">
            <v>Землеотвод, всего</v>
          </cell>
          <cell r="E2932" t="str">
            <v>051-2000791</v>
          </cell>
          <cell r="F2932" t="str">
            <v/>
          </cell>
          <cell r="G2932" t="str">
            <v/>
          </cell>
          <cell r="H2932" t="str">
            <v/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1.39623E-3</v>
          </cell>
          <cell r="Y2932">
            <v>7.1597759999999996E-2</v>
          </cell>
          <cell r="Z2932">
            <v>0.14000000000000001</v>
          </cell>
          <cell r="AA2932">
            <v>0.14000000000000001</v>
          </cell>
          <cell r="AB2932">
            <v>0</v>
          </cell>
          <cell r="AC2932">
            <v>0.14000000000000001</v>
          </cell>
          <cell r="AD2932">
            <v>0.10640199</v>
          </cell>
          <cell r="AE2932">
            <v>7.1597759999999996E-2</v>
          </cell>
          <cell r="AF2932">
            <v>0</v>
          </cell>
          <cell r="AG2932">
            <v>3.4804229999999999E-2</v>
          </cell>
          <cell r="AH2932">
            <v>0</v>
          </cell>
          <cell r="AI2932">
            <v>76.001421429000004</v>
          </cell>
        </row>
        <row r="2933">
          <cell r="C2933" t="str">
            <v>1.606.4</v>
          </cell>
          <cell r="D2933" t="str">
            <v>Услуги Заказчика</v>
          </cell>
          <cell r="E2933" t="str">
            <v>051-2000791</v>
          </cell>
          <cell r="F2933" t="str">
            <v/>
          </cell>
          <cell r="G2933" t="str">
            <v/>
          </cell>
          <cell r="H2933" t="str">
            <v/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5.0003999999999999E-4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5.0003999999999999E-4</v>
          </cell>
          <cell r="AE2933">
            <v>5.0003999999999999E-4</v>
          </cell>
          <cell r="AF2933">
            <v>0</v>
          </cell>
          <cell r="AG2933">
            <v>0</v>
          </cell>
          <cell r="AH2933">
            <v>0</v>
          </cell>
          <cell r="AI2933">
            <v>0</v>
          </cell>
        </row>
        <row r="2934">
          <cell r="C2934" t="str">
            <v>1.606.5</v>
          </cell>
          <cell r="D2934" t="str">
            <v>Иные прочие</v>
          </cell>
          <cell r="E2934" t="str">
            <v>051-2000791</v>
          </cell>
          <cell r="F2934" t="str">
            <v/>
          </cell>
          <cell r="G2934" t="str">
            <v/>
          </cell>
          <cell r="H2934" t="str">
            <v/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5.2686275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  <cell r="AF2934">
            <v>0</v>
          </cell>
          <cell r="AG2934">
            <v>0</v>
          </cell>
          <cell r="AH2934">
            <v>0</v>
          </cell>
          <cell r="AI2934">
            <v>0</v>
          </cell>
        </row>
        <row r="2935">
          <cell r="C2935" t="str">
            <v>1.607</v>
          </cell>
          <cell r="D2935" t="str">
            <v>Реконструкция и техническое перевооружение объектов добычи газа Ямсовейского НГКМ</v>
          </cell>
          <cell r="E2935" t="str">
            <v>051-2000792</v>
          </cell>
          <cell r="F2935" t="str">
            <v/>
          </cell>
          <cell r="G2935" t="str">
            <v>Стройки, обеспечивающие добычу и вывод газа из Надым-Пур-Таз</v>
          </cell>
          <cell r="H2935" t="str">
            <v>Добыча газа</v>
          </cell>
          <cell r="I2935">
            <v>5994.6233063</v>
          </cell>
          <cell r="J2935">
            <v>3754.1450798599999</v>
          </cell>
          <cell r="K2935">
            <v>230.44</v>
          </cell>
          <cell r="L2935">
            <v>230.44</v>
          </cell>
          <cell r="M2935">
            <v>2.05522333</v>
          </cell>
          <cell r="N2935">
            <v>0.89186917600000004</v>
          </cell>
          <cell r="O2935">
            <v>0.89186917600000004</v>
          </cell>
          <cell r="P2935">
            <v>0</v>
          </cell>
          <cell r="Q2935">
            <v>0</v>
          </cell>
          <cell r="R2935">
            <v>0</v>
          </cell>
          <cell r="S2935">
            <v>745.92166669999995</v>
          </cell>
          <cell r="T2935">
            <v>139.88764259000001</v>
          </cell>
          <cell r="U2935">
            <v>0</v>
          </cell>
          <cell r="V2935">
            <v>0</v>
          </cell>
          <cell r="W2935">
            <v>0</v>
          </cell>
          <cell r="X2935">
            <v>1.7020270000000001E-2</v>
          </cell>
          <cell r="Y2935">
            <v>61.730872570000002</v>
          </cell>
          <cell r="Z2935">
            <v>297.5874</v>
          </cell>
          <cell r="AA2935">
            <v>297.5874</v>
          </cell>
          <cell r="AB2935">
            <v>0</v>
          </cell>
          <cell r="AC2935">
            <v>0</v>
          </cell>
          <cell r="AD2935">
            <v>63.107513760000003</v>
          </cell>
          <cell r="AE2935">
            <v>61.730872570000002</v>
          </cell>
          <cell r="AF2935">
            <v>1.3699996800000001</v>
          </cell>
          <cell r="AG2935">
            <v>6.6415099999999998E-3</v>
          </cell>
          <cell r="AH2935">
            <v>0</v>
          </cell>
          <cell r="AI2935">
            <v>21.206379625</v>
          </cell>
        </row>
        <row r="2936">
          <cell r="C2936" t="str">
            <v>1.607.1</v>
          </cell>
          <cell r="D2936" t="str">
            <v>Подрядные работы</v>
          </cell>
          <cell r="E2936" t="str">
            <v>051-2000792</v>
          </cell>
          <cell r="F2936" t="str">
            <v/>
          </cell>
          <cell r="G2936" t="str">
            <v/>
          </cell>
          <cell r="H2936" t="str">
            <v/>
          </cell>
          <cell r="I2936">
            <v>2466.87</v>
          </cell>
          <cell r="J2936">
            <v>1694.62</v>
          </cell>
          <cell r="K2936">
            <v>193.35</v>
          </cell>
          <cell r="L2936">
            <v>193.35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453.30166666999997</v>
          </cell>
          <cell r="T2936">
            <v>87.458333330000002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41.309047579999998</v>
          </cell>
          <cell r="Z2936">
            <v>234.66</v>
          </cell>
          <cell r="AA2936">
            <v>234.66</v>
          </cell>
          <cell r="AB2936">
            <v>0</v>
          </cell>
          <cell r="AC2936">
            <v>0</v>
          </cell>
          <cell r="AD2936">
            <v>41.309047579999998</v>
          </cell>
          <cell r="AE2936">
            <v>41.309047579999998</v>
          </cell>
          <cell r="AF2936">
            <v>0</v>
          </cell>
          <cell r="AG2936">
            <v>0</v>
          </cell>
          <cell r="AH2936">
            <v>0</v>
          </cell>
          <cell r="AI2936">
            <v>17.603787429</v>
          </cell>
        </row>
        <row r="2937">
          <cell r="C2937">
            <v>0</v>
          </cell>
          <cell r="D2937" t="str">
            <v>ГазЭнергоСервис</v>
          </cell>
          <cell r="E2937" t="str">
            <v>051-2000792</v>
          </cell>
          <cell r="F2937" t="str">
            <v/>
          </cell>
          <cell r="G2937" t="str">
            <v/>
          </cell>
          <cell r="H2937" t="str">
            <v/>
          </cell>
          <cell r="I2937">
            <v>2466.87</v>
          </cell>
          <cell r="J2937">
            <v>1694.62</v>
          </cell>
          <cell r="K2937">
            <v>193.35</v>
          </cell>
          <cell r="L2937">
            <v>193.35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453.30166666999997</v>
          </cell>
          <cell r="T2937">
            <v>87.458333330000002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41.309047579999998</v>
          </cell>
          <cell r="Z2937">
            <v>234.66</v>
          </cell>
          <cell r="AA2937">
            <v>234.66</v>
          </cell>
          <cell r="AB2937">
            <v>0</v>
          </cell>
          <cell r="AC2937">
            <v>0</v>
          </cell>
          <cell r="AD2937">
            <v>41.309047579999998</v>
          </cell>
          <cell r="AE2937">
            <v>41.309047579999998</v>
          </cell>
          <cell r="AF2937">
            <v>0</v>
          </cell>
          <cell r="AG2937">
            <v>0</v>
          </cell>
          <cell r="AH2937">
            <v>0</v>
          </cell>
          <cell r="AI2937">
            <v>17.603787429</v>
          </cell>
        </row>
        <row r="2938">
          <cell r="C2938" t="str">
            <v>1.607.2</v>
          </cell>
          <cell r="D2938" t="str">
            <v>Оборудование</v>
          </cell>
          <cell r="E2938" t="str">
            <v>051-2000792</v>
          </cell>
          <cell r="F2938" t="str">
            <v/>
          </cell>
          <cell r="G2938" t="str">
            <v/>
          </cell>
          <cell r="H2938" t="str">
            <v/>
          </cell>
          <cell r="I2938">
            <v>2563.30927711</v>
          </cell>
          <cell r="J2938">
            <v>1668.7401442</v>
          </cell>
          <cell r="K2938">
            <v>18.11</v>
          </cell>
          <cell r="L2938">
            <v>18.11</v>
          </cell>
          <cell r="M2938">
            <v>0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>
            <v>228.76000002000001</v>
          </cell>
          <cell r="T2938">
            <v>39.984892260000002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11.17521865</v>
          </cell>
          <cell r="Z2938">
            <v>28.76</v>
          </cell>
          <cell r="AA2938">
            <v>28.76</v>
          </cell>
          <cell r="AB2938">
            <v>0</v>
          </cell>
          <cell r="AC2938">
            <v>0</v>
          </cell>
          <cell r="AD2938">
            <v>11.17521865</v>
          </cell>
          <cell r="AE2938">
            <v>11.17521865</v>
          </cell>
          <cell r="AF2938">
            <v>0</v>
          </cell>
          <cell r="AG2938">
            <v>0</v>
          </cell>
          <cell r="AH2938">
            <v>0</v>
          </cell>
          <cell r="AI2938">
            <v>38.856810326999998</v>
          </cell>
        </row>
        <row r="2939">
          <cell r="C2939" t="str">
            <v>1.607.3</v>
          </cell>
          <cell r="D2939" t="str">
            <v>Прочие, всего</v>
          </cell>
          <cell r="E2939" t="str">
            <v>051-2000792</v>
          </cell>
          <cell r="F2939" t="str">
            <v/>
          </cell>
          <cell r="G2939" t="str">
            <v/>
          </cell>
          <cell r="H2939" t="str">
            <v/>
          </cell>
          <cell r="I2939">
            <v>964.44402919000004</v>
          </cell>
          <cell r="J2939">
            <v>390.78493565999997</v>
          </cell>
          <cell r="K2939">
            <v>18.98</v>
          </cell>
          <cell r="L2939">
            <v>18.98</v>
          </cell>
          <cell r="M2939">
            <v>2.05522333</v>
          </cell>
          <cell r="N2939">
            <v>10.828363172</v>
          </cell>
          <cell r="O2939">
            <v>10.828363172</v>
          </cell>
          <cell r="P2939">
            <v>0</v>
          </cell>
          <cell r="Q2939">
            <v>0</v>
          </cell>
          <cell r="R2939">
            <v>0</v>
          </cell>
          <cell r="S2939">
            <v>63.86000001</v>
          </cell>
          <cell r="T2939">
            <v>12.444417</v>
          </cell>
          <cell r="U2939">
            <v>0</v>
          </cell>
          <cell r="V2939">
            <v>0</v>
          </cell>
          <cell r="W2939">
            <v>0</v>
          </cell>
          <cell r="X2939">
            <v>1.7020270000000001E-2</v>
          </cell>
          <cell r="Y2939">
            <v>9.2466063399999996</v>
          </cell>
          <cell r="Z2939">
            <v>34.167400000000001</v>
          </cell>
          <cell r="AA2939">
            <v>34.167400000000001</v>
          </cell>
          <cell r="AB2939">
            <v>0</v>
          </cell>
          <cell r="AC2939">
            <v>0</v>
          </cell>
          <cell r="AD2939">
            <v>10.62324753</v>
          </cell>
          <cell r="AE2939">
            <v>9.2466063399999996</v>
          </cell>
          <cell r="AF2939">
            <v>1.3699996800000001</v>
          </cell>
          <cell r="AG2939">
            <v>6.6415099999999998E-3</v>
          </cell>
          <cell r="AH2939">
            <v>0</v>
          </cell>
          <cell r="AI2939">
            <v>31.09176446</v>
          </cell>
        </row>
        <row r="2940">
          <cell r="C2940" t="str">
            <v>1.607.4</v>
          </cell>
          <cell r="D2940" t="str">
            <v>Землеотвод, всего</v>
          </cell>
          <cell r="E2940" t="str">
            <v>051-2000792</v>
          </cell>
          <cell r="F2940" t="str">
            <v/>
          </cell>
          <cell r="G2940" t="str">
            <v/>
          </cell>
          <cell r="H2940" t="str">
            <v/>
          </cell>
          <cell r="I2940">
            <v>0.05</v>
          </cell>
          <cell r="J2940">
            <v>0.01</v>
          </cell>
          <cell r="K2940">
            <v>0.01</v>
          </cell>
          <cell r="L2940">
            <v>0.01</v>
          </cell>
          <cell r="M2940">
            <v>2.2380999999999999E-4</v>
          </cell>
          <cell r="N2940">
            <v>2.2381000000000002</v>
          </cell>
          <cell r="O2940">
            <v>2.2381000000000002</v>
          </cell>
          <cell r="P2940">
            <v>0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1.7020270000000001E-2</v>
          </cell>
          <cell r="Y2940">
            <v>1.1605E-4</v>
          </cell>
          <cell r="Z2940">
            <v>8.9999999999999993E-3</v>
          </cell>
          <cell r="AA2940">
            <v>8.9999999999999993E-3</v>
          </cell>
          <cell r="AB2940">
            <v>0</v>
          </cell>
          <cell r="AC2940">
            <v>0</v>
          </cell>
          <cell r="AD2940">
            <v>6.7575600000000001E-3</v>
          </cell>
          <cell r="AE2940">
            <v>1.1605E-4</v>
          </cell>
          <cell r="AF2940">
            <v>0</v>
          </cell>
          <cell r="AG2940">
            <v>6.6415099999999998E-3</v>
          </cell>
          <cell r="AH2940">
            <v>0</v>
          </cell>
          <cell r="AI2940">
            <v>75.084000000000003</v>
          </cell>
        </row>
        <row r="2941">
          <cell r="C2941" t="str">
            <v>1.607.5</v>
          </cell>
          <cell r="D2941" t="str">
            <v>Услуги Заказчика</v>
          </cell>
          <cell r="E2941" t="str">
            <v>051-2000792</v>
          </cell>
          <cell r="F2941" t="str">
            <v/>
          </cell>
          <cell r="G2941" t="str">
            <v/>
          </cell>
          <cell r="H2941" t="str">
            <v/>
          </cell>
          <cell r="I2941">
            <v>20.21</v>
          </cell>
          <cell r="J2941">
            <v>8.2200000000000006</v>
          </cell>
          <cell r="K2941">
            <v>8.2200000000000006</v>
          </cell>
          <cell r="L2941">
            <v>8.2200000000000006</v>
          </cell>
          <cell r="M2941">
            <v>2.05499952</v>
          </cell>
          <cell r="N2941">
            <v>24.999994161</v>
          </cell>
          <cell r="O2941">
            <v>24.999994161</v>
          </cell>
          <cell r="P2941">
            <v>0</v>
          </cell>
          <cell r="Q2941">
            <v>0</v>
          </cell>
          <cell r="R2941">
            <v>0</v>
          </cell>
          <cell r="S2941">
            <v>13.433333340000001</v>
          </cell>
          <cell r="T2941">
            <v>2.6866666600000002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5.9961000000000002</v>
          </cell>
          <cell r="Z2941">
            <v>14.198399999999999</v>
          </cell>
          <cell r="AA2941">
            <v>14.198399999999999</v>
          </cell>
          <cell r="AB2941">
            <v>0</v>
          </cell>
          <cell r="AC2941">
            <v>0</v>
          </cell>
          <cell r="AD2941">
            <v>7.3660996799999996</v>
          </cell>
          <cell r="AE2941">
            <v>5.9961000000000002</v>
          </cell>
          <cell r="AF2941">
            <v>1.3699996800000001</v>
          </cell>
          <cell r="AG2941">
            <v>0</v>
          </cell>
          <cell r="AH2941">
            <v>0</v>
          </cell>
          <cell r="AI2941">
            <v>51.879787018000002</v>
          </cell>
        </row>
        <row r="2942">
          <cell r="C2942" t="str">
            <v>1.607.6</v>
          </cell>
          <cell r="D2942" t="str">
            <v>Иные прочие</v>
          </cell>
          <cell r="E2942" t="str">
            <v>051-2000792</v>
          </cell>
          <cell r="F2942" t="str">
            <v/>
          </cell>
          <cell r="G2942" t="str">
            <v/>
          </cell>
          <cell r="H2942" t="str">
            <v/>
          </cell>
          <cell r="I2942">
            <v>933.16402918999995</v>
          </cell>
          <cell r="J2942">
            <v>374.87493566000001</v>
          </cell>
          <cell r="K2942">
            <v>3.07</v>
          </cell>
          <cell r="L2942">
            <v>3.07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44.026666669999997</v>
          </cell>
          <cell r="T2942">
            <v>8.4777503400000001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0.12361861</v>
          </cell>
          <cell r="Z2942">
            <v>9.15</v>
          </cell>
          <cell r="AA2942">
            <v>9.15</v>
          </cell>
          <cell r="AB2942">
            <v>0</v>
          </cell>
          <cell r="AC2942">
            <v>0</v>
          </cell>
          <cell r="AD2942">
            <v>0.12361861</v>
          </cell>
          <cell r="AE2942">
            <v>0.12361861</v>
          </cell>
          <cell r="AF2942">
            <v>0</v>
          </cell>
          <cell r="AG2942">
            <v>0</v>
          </cell>
          <cell r="AH2942">
            <v>0</v>
          </cell>
          <cell r="AI2942">
            <v>1.3510230599999999</v>
          </cell>
        </row>
        <row r="2943">
          <cell r="C2943" t="str">
            <v>1.607.7</v>
          </cell>
          <cell r="D2943" t="str">
            <v>Пуско наладочные работы "вхолостую"</v>
          </cell>
          <cell r="E2943" t="str">
            <v>051-2000792</v>
          </cell>
          <cell r="F2943" t="str">
            <v/>
          </cell>
          <cell r="G2943" t="str">
            <v/>
          </cell>
          <cell r="H2943" t="str">
            <v/>
          </cell>
          <cell r="I2943">
            <v>11.02</v>
          </cell>
          <cell r="J2943">
            <v>7.68</v>
          </cell>
          <cell r="K2943">
            <v>7.68</v>
          </cell>
          <cell r="L2943">
            <v>7.68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>
            <v>6.4</v>
          </cell>
          <cell r="T2943">
            <v>1.28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3.1267716800000001</v>
          </cell>
          <cell r="Z2943">
            <v>10.81</v>
          </cell>
          <cell r="AA2943">
            <v>10.81</v>
          </cell>
          <cell r="AB2943">
            <v>0</v>
          </cell>
          <cell r="AC2943">
            <v>0</v>
          </cell>
          <cell r="AD2943">
            <v>3.1267716800000001</v>
          </cell>
          <cell r="AE2943">
            <v>3.1267716800000001</v>
          </cell>
          <cell r="AF2943">
            <v>0</v>
          </cell>
          <cell r="AG2943">
            <v>0</v>
          </cell>
          <cell r="AH2943">
            <v>0</v>
          </cell>
          <cell r="AI2943">
            <v>28.924807400999999</v>
          </cell>
        </row>
        <row r="2944">
          <cell r="C2944" t="str">
            <v>1.608</v>
          </cell>
          <cell r="D2944" t="str">
            <v>Реконструкция и техническое перевооружение объектов добычи газа Юбилейного НГКМ</v>
          </cell>
          <cell r="E2944" t="str">
            <v>051-2000793</v>
          </cell>
          <cell r="F2944" t="str">
            <v/>
          </cell>
          <cell r="G2944" t="str">
            <v>Стройки, обеспечивающие добычу и вывод газа из Надым-Пур-Таз</v>
          </cell>
          <cell r="H2944" t="str">
            <v>Добыча газа</v>
          </cell>
          <cell r="I2944">
            <v>6266.3806000000004</v>
          </cell>
          <cell r="J2944">
            <v>4485.9399999999996</v>
          </cell>
          <cell r="K2944">
            <v>124.11</v>
          </cell>
          <cell r="L2944">
            <v>124.11</v>
          </cell>
          <cell r="M2944">
            <v>1.1075903499999999</v>
          </cell>
          <cell r="N2944">
            <v>0.89242635599999998</v>
          </cell>
          <cell r="O2944">
            <v>0.89242635599999998</v>
          </cell>
          <cell r="P2944">
            <v>0</v>
          </cell>
          <cell r="Q2944">
            <v>0</v>
          </cell>
          <cell r="R2944">
            <v>0</v>
          </cell>
          <cell r="S2944">
            <v>123.01344374</v>
          </cell>
          <cell r="T2944">
            <v>23.276666649999999</v>
          </cell>
          <cell r="U2944">
            <v>0</v>
          </cell>
          <cell r="V2944">
            <v>0</v>
          </cell>
          <cell r="W2944">
            <v>0</v>
          </cell>
          <cell r="X2944">
            <v>1.2983999999999999E-4</v>
          </cell>
          <cell r="Y2944">
            <v>37.515014659999999</v>
          </cell>
          <cell r="Z2944">
            <v>66.84</v>
          </cell>
          <cell r="AA2944">
            <v>66.84</v>
          </cell>
          <cell r="AB2944">
            <v>0</v>
          </cell>
          <cell r="AC2944">
            <v>0</v>
          </cell>
          <cell r="AD2944">
            <v>38.253348019999997</v>
          </cell>
          <cell r="AE2944">
            <v>37.515014659999999</v>
          </cell>
          <cell r="AF2944">
            <v>0.73833336000000005</v>
          </cell>
          <cell r="AG2944">
            <v>0</v>
          </cell>
          <cell r="AH2944">
            <v>0</v>
          </cell>
          <cell r="AI2944">
            <v>57.231220856</v>
          </cell>
        </row>
        <row r="2945">
          <cell r="C2945" t="str">
            <v>1.608.1</v>
          </cell>
          <cell r="D2945" t="str">
            <v>Подрядные работы</v>
          </cell>
          <cell r="E2945" t="str">
            <v>051-2000793</v>
          </cell>
          <cell r="F2945" t="str">
            <v/>
          </cell>
          <cell r="G2945" t="str">
            <v/>
          </cell>
          <cell r="H2945" t="str">
            <v/>
          </cell>
          <cell r="I2945">
            <v>3675.12</v>
          </cell>
          <cell r="J2945">
            <v>3396.11</v>
          </cell>
          <cell r="K2945">
            <v>91.01</v>
          </cell>
          <cell r="L2945">
            <v>91.01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49.86666666</v>
          </cell>
          <cell r="T2945">
            <v>9.9733333399999999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19.92482824</v>
          </cell>
          <cell r="Z2945">
            <v>19.920000000000002</v>
          </cell>
          <cell r="AA2945">
            <v>19.920000000000002</v>
          </cell>
          <cell r="AB2945">
            <v>0</v>
          </cell>
          <cell r="AC2945">
            <v>0</v>
          </cell>
          <cell r="AD2945">
            <v>19.92482824</v>
          </cell>
          <cell r="AE2945">
            <v>19.92482824</v>
          </cell>
          <cell r="AF2945">
            <v>0</v>
          </cell>
          <cell r="AG2945">
            <v>0</v>
          </cell>
          <cell r="AH2945">
            <v>0</v>
          </cell>
          <cell r="AI2945">
            <v>100.024238153</v>
          </cell>
        </row>
        <row r="2946">
          <cell r="C2946">
            <v>0</v>
          </cell>
          <cell r="D2946" t="str">
            <v>ГазЭнергоСервис</v>
          </cell>
          <cell r="E2946" t="str">
            <v>051-2000793</v>
          </cell>
          <cell r="F2946" t="str">
            <v/>
          </cell>
          <cell r="G2946" t="str">
            <v/>
          </cell>
          <cell r="H2946" t="str">
            <v/>
          </cell>
          <cell r="I2946">
            <v>3675.12</v>
          </cell>
          <cell r="J2946">
            <v>3396.11</v>
          </cell>
          <cell r="K2946">
            <v>91.01</v>
          </cell>
          <cell r="L2946">
            <v>91.01</v>
          </cell>
          <cell r="M2946">
            <v>0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>
            <v>49.86666666</v>
          </cell>
          <cell r="T2946">
            <v>9.9733333399999999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19.92482824</v>
          </cell>
          <cell r="Z2946">
            <v>19.920000000000002</v>
          </cell>
          <cell r="AA2946">
            <v>19.920000000000002</v>
          </cell>
          <cell r="AB2946">
            <v>0</v>
          </cell>
          <cell r="AC2946">
            <v>0</v>
          </cell>
          <cell r="AD2946">
            <v>19.92482824</v>
          </cell>
          <cell r="AE2946">
            <v>19.92482824</v>
          </cell>
          <cell r="AF2946">
            <v>0</v>
          </cell>
          <cell r="AG2946">
            <v>0</v>
          </cell>
          <cell r="AH2946">
            <v>0</v>
          </cell>
          <cell r="AI2946">
            <v>100.024238153</v>
          </cell>
        </row>
        <row r="2947">
          <cell r="C2947" t="str">
            <v>1.608.2</v>
          </cell>
          <cell r="D2947" t="str">
            <v>Оборудование</v>
          </cell>
          <cell r="E2947" t="str">
            <v>051-2000793</v>
          </cell>
          <cell r="F2947" t="str">
            <v/>
          </cell>
          <cell r="G2947" t="str">
            <v/>
          </cell>
          <cell r="H2947" t="str">
            <v/>
          </cell>
          <cell r="I2947">
            <v>1757.3124</v>
          </cell>
          <cell r="J2947">
            <v>725.62</v>
          </cell>
          <cell r="K2947">
            <v>23.57</v>
          </cell>
          <cell r="L2947">
            <v>23.57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57.613333330000003</v>
          </cell>
          <cell r="T2947">
            <v>10.38333334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13.89138823</v>
          </cell>
          <cell r="Z2947">
            <v>33.450000000000003</v>
          </cell>
          <cell r="AA2947">
            <v>33.450000000000003</v>
          </cell>
          <cell r="AB2947">
            <v>0</v>
          </cell>
          <cell r="AC2947">
            <v>0</v>
          </cell>
          <cell r="AD2947">
            <v>13.89138823</v>
          </cell>
          <cell r="AE2947">
            <v>13.89138823</v>
          </cell>
          <cell r="AF2947">
            <v>0</v>
          </cell>
          <cell r="AG2947">
            <v>0</v>
          </cell>
          <cell r="AH2947">
            <v>0</v>
          </cell>
          <cell r="AI2947">
            <v>41.528813841999998</v>
          </cell>
        </row>
        <row r="2948">
          <cell r="C2948" t="str">
            <v>1.608.3</v>
          </cell>
          <cell r="D2948" t="str">
            <v>Прочие, всего</v>
          </cell>
          <cell r="E2948" t="str">
            <v>051-2000793</v>
          </cell>
          <cell r="F2948" t="str">
            <v/>
          </cell>
          <cell r="G2948" t="str">
            <v/>
          </cell>
          <cell r="H2948" t="str">
            <v/>
          </cell>
          <cell r="I2948">
            <v>833.94820000000004</v>
          </cell>
          <cell r="J2948">
            <v>364.21</v>
          </cell>
          <cell r="K2948">
            <v>9.5299999999999994</v>
          </cell>
          <cell r="L2948">
            <v>9.5299999999999994</v>
          </cell>
          <cell r="M2948">
            <v>1.1075903499999999</v>
          </cell>
          <cell r="N2948">
            <v>11.622144281000001</v>
          </cell>
          <cell r="O2948">
            <v>11.622144281000001</v>
          </cell>
          <cell r="P2948">
            <v>0</v>
          </cell>
          <cell r="Q2948">
            <v>0</v>
          </cell>
          <cell r="R2948">
            <v>0</v>
          </cell>
          <cell r="S2948">
            <v>15.53344375</v>
          </cell>
          <cell r="T2948">
            <v>2.9199999700000001</v>
          </cell>
          <cell r="U2948">
            <v>0</v>
          </cell>
          <cell r="V2948">
            <v>0</v>
          </cell>
          <cell r="W2948">
            <v>0</v>
          </cell>
          <cell r="X2948">
            <v>1.2983999999999999E-4</v>
          </cell>
          <cell r="Y2948">
            <v>3.6987981900000002</v>
          </cell>
          <cell r="Z2948">
            <v>13.47</v>
          </cell>
          <cell r="AA2948">
            <v>13.47</v>
          </cell>
          <cell r="AB2948">
            <v>0</v>
          </cell>
          <cell r="AC2948">
            <v>0</v>
          </cell>
          <cell r="AD2948">
            <v>4.4371315500000001</v>
          </cell>
          <cell r="AE2948">
            <v>3.6987981900000002</v>
          </cell>
          <cell r="AF2948">
            <v>0.73833336000000005</v>
          </cell>
          <cell r="AG2948">
            <v>0</v>
          </cell>
          <cell r="AH2948">
            <v>0</v>
          </cell>
          <cell r="AI2948">
            <v>32.940842984</v>
          </cell>
        </row>
        <row r="2949">
          <cell r="C2949" t="str">
            <v>1.608.4</v>
          </cell>
          <cell r="D2949" t="str">
            <v>Землеотвод, всего</v>
          </cell>
          <cell r="E2949" t="str">
            <v>051-2000793</v>
          </cell>
          <cell r="F2949" t="str">
            <v/>
          </cell>
          <cell r="G2949" t="str">
            <v/>
          </cell>
          <cell r="H2949" t="str">
            <v/>
          </cell>
          <cell r="I2949">
            <v>2.9E-4</v>
          </cell>
          <cell r="J2949">
            <v>0</v>
          </cell>
          <cell r="K2949">
            <v>0</v>
          </cell>
          <cell r="L2949">
            <v>0</v>
          </cell>
          <cell r="M2949">
            <v>9.0309999999999994E-5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1.2983999999999999E-4</v>
          </cell>
          <cell r="Y2949">
            <v>0</v>
          </cell>
          <cell r="Z2949">
            <v>0</v>
          </cell>
          <cell r="AA2949">
            <v>0</v>
          </cell>
          <cell r="AB2949">
            <v>0</v>
          </cell>
          <cell r="AC2949">
            <v>0</v>
          </cell>
          <cell r="AD2949">
            <v>0</v>
          </cell>
          <cell r="AE2949">
            <v>0</v>
          </cell>
          <cell r="AF2949">
            <v>0</v>
          </cell>
          <cell r="AG2949">
            <v>0</v>
          </cell>
          <cell r="AH2949">
            <v>0</v>
          </cell>
          <cell r="AI2949">
            <v>0</v>
          </cell>
        </row>
        <row r="2950">
          <cell r="C2950" t="str">
            <v>1.608.5</v>
          </cell>
          <cell r="D2950" t="str">
            <v>Проектные работы</v>
          </cell>
          <cell r="E2950" t="str">
            <v>051-2000793</v>
          </cell>
          <cell r="F2950" t="str">
            <v/>
          </cell>
          <cell r="G2950" t="str">
            <v/>
          </cell>
          <cell r="H2950" t="str">
            <v/>
          </cell>
          <cell r="I2950">
            <v>0.36970999999999998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  <cell r="AF2950">
            <v>0</v>
          </cell>
          <cell r="AG2950">
            <v>0</v>
          </cell>
          <cell r="AH2950">
            <v>0</v>
          </cell>
          <cell r="AI2950">
            <v>0</v>
          </cell>
        </row>
        <row r="2951">
          <cell r="C2951" t="str">
            <v>1.608.6</v>
          </cell>
          <cell r="D2951" t="str">
            <v>Услуги Заказчика</v>
          </cell>
          <cell r="E2951" t="str">
            <v>051-2000793</v>
          </cell>
          <cell r="F2951" t="str">
            <v/>
          </cell>
          <cell r="G2951" t="str">
            <v/>
          </cell>
          <cell r="H2951" t="str">
            <v/>
          </cell>
          <cell r="I2951">
            <v>6.04</v>
          </cell>
          <cell r="J2951">
            <v>4.43</v>
          </cell>
          <cell r="K2951">
            <v>4.43</v>
          </cell>
          <cell r="L2951">
            <v>4.43</v>
          </cell>
          <cell r="M2951">
            <v>1.1075000399999999</v>
          </cell>
          <cell r="N2951">
            <v>25.000000903</v>
          </cell>
          <cell r="O2951">
            <v>25.000000903</v>
          </cell>
          <cell r="P2951">
            <v>0</v>
          </cell>
          <cell r="Q2951">
            <v>0</v>
          </cell>
          <cell r="R2951">
            <v>0</v>
          </cell>
          <cell r="S2951">
            <v>2.0500000200000001</v>
          </cell>
          <cell r="T2951">
            <v>0.40999997999999999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0.80685583000000005</v>
          </cell>
          <cell r="Z2951">
            <v>4.51</v>
          </cell>
          <cell r="AA2951">
            <v>4.51</v>
          </cell>
          <cell r="AB2951">
            <v>0</v>
          </cell>
          <cell r="AC2951">
            <v>0</v>
          </cell>
          <cell r="AD2951">
            <v>1.5451891900000001</v>
          </cell>
          <cell r="AE2951">
            <v>0.80685583000000005</v>
          </cell>
          <cell r="AF2951">
            <v>0.73833336000000005</v>
          </cell>
          <cell r="AG2951">
            <v>0</v>
          </cell>
          <cell r="AH2951">
            <v>0</v>
          </cell>
          <cell r="AI2951">
            <v>34.261401108999998</v>
          </cell>
        </row>
        <row r="2952">
          <cell r="C2952" t="str">
            <v>1.608.7</v>
          </cell>
          <cell r="D2952" t="str">
            <v>Иные прочие</v>
          </cell>
          <cell r="E2952" t="str">
            <v>051-2000793</v>
          </cell>
          <cell r="F2952" t="str">
            <v/>
          </cell>
          <cell r="G2952" t="str">
            <v/>
          </cell>
          <cell r="H2952" t="str">
            <v/>
          </cell>
          <cell r="I2952">
            <v>820.41819999999996</v>
          </cell>
          <cell r="J2952">
            <v>355.8</v>
          </cell>
          <cell r="K2952">
            <v>1.1200000000000001</v>
          </cell>
          <cell r="L2952">
            <v>1.1200000000000001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10.166777059999999</v>
          </cell>
          <cell r="T2952">
            <v>1.8466666599999999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0.35327070999999999</v>
          </cell>
          <cell r="Z2952">
            <v>2.44</v>
          </cell>
          <cell r="AA2952">
            <v>2.44</v>
          </cell>
          <cell r="AB2952">
            <v>0</v>
          </cell>
          <cell r="AC2952">
            <v>0</v>
          </cell>
          <cell r="AD2952">
            <v>0.35327070999999999</v>
          </cell>
          <cell r="AE2952">
            <v>0.35327070999999999</v>
          </cell>
          <cell r="AF2952">
            <v>0</v>
          </cell>
          <cell r="AG2952">
            <v>0</v>
          </cell>
          <cell r="AH2952">
            <v>0</v>
          </cell>
          <cell r="AI2952">
            <v>14.478307787</v>
          </cell>
        </row>
        <row r="2953">
          <cell r="C2953" t="str">
            <v>1.608.8</v>
          </cell>
          <cell r="D2953" t="str">
            <v>Пуско наладочные работы "вхолостую"</v>
          </cell>
          <cell r="E2953" t="str">
            <v>051-2000793</v>
          </cell>
          <cell r="F2953" t="str">
            <v/>
          </cell>
          <cell r="G2953" t="str">
            <v/>
          </cell>
          <cell r="H2953" t="str">
            <v/>
          </cell>
          <cell r="I2953">
            <v>7.12</v>
          </cell>
          <cell r="J2953">
            <v>3.98</v>
          </cell>
          <cell r="K2953">
            <v>3.98</v>
          </cell>
          <cell r="L2953">
            <v>3.98</v>
          </cell>
          <cell r="M2953">
            <v>0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>
            <v>3.31666667</v>
          </cell>
          <cell r="T2953">
            <v>0.66333333000000005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2.5386716499999999</v>
          </cell>
          <cell r="Z2953">
            <v>6.52</v>
          </cell>
          <cell r="AA2953">
            <v>6.52</v>
          </cell>
          <cell r="AB2953">
            <v>0</v>
          </cell>
          <cell r="AC2953">
            <v>0</v>
          </cell>
          <cell r="AD2953">
            <v>2.5386716499999999</v>
          </cell>
          <cell r="AE2953">
            <v>2.5386716499999999</v>
          </cell>
          <cell r="AF2953">
            <v>0</v>
          </cell>
          <cell r="AG2953">
            <v>0</v>
          </cell>
          <cell r="AH2953">
            <v>0</v>
          </cell>
          <cell r="AI2953">
            <v>38.936681747999998</v>
          </cell>
        </row>
        <row r="2954">
          <cell r="C2954" t="str">
            <v>1.609</v>
          </cell>
          <cell r="D2954" t="str">
            <v>Обустройство сеноман-аптских залежей Харасавэйского ГКМ</v>
          </cell>
          <cell r="E2954" t="str">
            <v>051-2000796</v>
          </cell>
          <cell r="F2954" t="str">
            <v/>
          </cell>
          <cell r="G2954" t="str">
            <v>Стройки, обеспечивающие добычу и вывод газа из Надым-Пур-Таз</v>
          </cell>
          <cell r="H2954" t="str">
            <v>Добыча газа</v>
          </cell>
          <cell r="I2954">
            <v>176293.98041414001</v>
          </cell>
          <cell r="J2954">
            <v>157784.66</v>
          </cell>
          <cell r="K2954">
            <v>14590.63</v>
          </cell>
          <cell r="L2954">
            <v>14590.63</v>
          </cell>
          <cell r="M2954">
            <v>1950.5548117400001</v>
          </cell>
          <cell r="N2954">
            <v>13.368544139000001</v>
          </cell>
          <cell r="O2954">
            <v>13.368544139000001</v>
          </cell>
          <cell r="P2954">
            <v>0</v>
          </cell>
          <cell r="Q2954">
            <v>0</v>
          </cell>
          <cell r="R2954">
            <v>0</v>
          </cell>
          <cell r="S2954">
            <v>1322.73</v>
          </cell>
          <cell r="T2954">
            <v>264.22000000000003</v>
          </cell>
          <cell r="U2954">
            <v>0</v>
          </cell>
          <cell r="V2954">
            <v>0</v>
          </cell>
          <cell r="W2954">
            <v>0</v>
          </cell>
          <cell r="X2954">
            <v>52654.381388690002</v>
          </cell>
          <cell r="Y2954">
            <v>1097.07640709</v>
          </cell>
          <cell r="Z2954">
            <v>8993.2000000000007</v>
          </cell>
          <cell r="AA2954">
            <v>8993.2000000000007</v>
          </cell>
          <cell r="AB2954">
            <v>0.19</v>
          </cell>
          <cell r="AC2954">
            <v>0</v>
          </cell>
          <cell r="AD2954">
            <v>1833.1175186600001</v>
          </cell>
          <cell r="AE2954">
            <v>1080.4746779100001</v>
          </cell>
          <cell r="AF2954">
            <v>554.13488913000003</v>
          </cell>
          <cell r="AG2954">
            <v>198.50795162</v>
          </cell>
          <cell r="AH2954">
            <v>0</v>
          </cell>
          <cell r="AI2954">
            <v>20.383373200000001</v>
          </cell>
        </row>
        <row r="2955">
          <cell r="C2955" t="str">
            <v>1.609.1</v>
          </cell>
          <cell r="D2955" t="str">
            <v>Подрядные работы</v>
          </cell>
          <cell r="E2955" t="str">
            <v>051-2000796</v>
          </cell>
          <cell r="F2955" t="str">
            <v/>
          </cell>
          <cell r="G2955" t="str">
            <v/>
          </cell>
          <cell r="H2955" t="str">
            <v/>
          </cell>
          <cell r="I2955">
            <v>118054.93</v>
          </cell>
          <cell r="J2955">
            <v>102948.94</v>
          </cell>
          <cell r="K2955">
            <v>13494.78</v>
          </cell>
          <cell r="L2955">
            <v>13494.78</v>
          </cell>
          <cell r="M2955">
            <v>1816.16608533</v>
          </cell>
          <cell r="N2955">
            <v>13.458285984</v>
          </cell>
          <cell r="O2955">
            <v>13.458285984</v>
          </cell>
          <cell r="P2955">
            <v>0</v>
          </cell>
          <cell r="Q2955">
            <v>0</v>
          </cell>
          <cell r="R2955">
            <v>0</v>
          </cell>
          <cell r="S2955">
            <v>1088.22</v>
          </cell>
          <cell r="T2955">
            <v>217.65</v>
          </cell>
          <cell r="U2955">
            <v>0</v>
          </cell>
          <cell r="V2955">
            <v>0</v>
          </cell>
          <cell r="W2955">
            <v>0</v>
          </cell>
          <cell r="X2955">
            <v>52654.306832319999</v>
          </cell>
          <cell r="Y2955">
            <v>1014.1135084</v>
          </cell>
          <cell r="Z2955">
            <v>7873.84</v>
          </cell>
          <cell r="AA2955">
            <v>7873.84</v>
          </cell>
          <cell r="AB2955">
            <v>0</v>
          </cell>
          <cell r="AC2955">
            <v>0</v>
          </cell>
          <cell r="AD2955">
            <v>1477.3530412</v>
          </cell>
          <cell r="AE2955">
            <v>1014.1135084</v>
          </cell>
          <cell r="AF2955">
            <v>463.23953280000001</v>
          </cell>
          <cell r="AG2955">
            <v>0</v>
          </cell>
          <cell r="AH2955">
            <v>0</v>
          </cell>
          <cell r="AI2955">
            <v>18.762802408999999</v>
          </cell>
        </row>
        <row r="2956">
          <cell r="C2956">
            <v>0</v>
          </cell>
          <cell r="D2956" t="str">
            <v>Газстройпром</v>
          </cell>
          <cell r="E2956" t="str">
            <v>051-2000796</v>
          </cell>
          <cell r="F2956" t="str">
            <v/>
          </cell>
          <cell r="G2956" t="str">
            <v/>
          </cell>
          <cell r="H2956" t="str">
            <v/>
          </cell>
          <cell r="I2956">
            <v>118054.93</v>
          </cell>
          <cell r="J2956">
            <v>102948.94</v>
          </cell>
          <cell r="K2956">
            <v>13494.78</v>
          </cell>
          <cell r="L2956">
            <v>13494.78</v>
          </cell>
          <cell r="M2956">
            <v>1816.16608533</v>
          </cell>
          <cell r="N2956">
            <v>13.458285984</v>
          </cell>
          <cell r="O2956">
            <v>13.458285984</v>
          </cell>
          <cell r="P2956">
            <v>0</v>
          </cell>
          <cell r="Q2956">
            <v>0</v>
          </cell>
          <cell r="R2956">
            <v>0</v>
          </cell>
          <cell r="S2956">
            <v>1088.22</v>
          </cell>
          <cell r="T2956">
            <v>217.65</v>
          </cell>
          <cell r="U2956">
            <v>0</v>
          </cell>
          <cell r="V2956">
            <v>0</v>
          </cell>
          <cell r="W2956">
            <v>0</v>
          </cell>
          <cell r="X2956">
            <v>52654.306832319999</v>
          </cell>
          <cell r="Y2956">
            <v>1014.1135084</v>
          </cell>
          <cell r="Z2956">
            <v>7873.84</v>
          </cell>
          <cell r="AA2956">
            <v>7873.84</v>
          </cell>
          <cell r="AB2956">
            <v>0</v>
          </cell>
          <cell r="AC2956">
            <v>0</v>
          </cell>
          <cell r="AD2956">
            <v>1477.3530412</v>
          </cell>
          <cell r="AE2956">
            <v>1014.1135084</v>
          </cell>
          <cell r="AF2956">
            <v>463.23953280000001</v>
          </cell>
          <cell r="AG2956">
            <v>0</v>
          </cell>
          <cell r="AH2956">
            <v>0</v>
          </cell>
          <cell r="AI2956">
            <v>18.762802408999999</v>
          </cell>
        </row>
        <row r="2957">
          <cell r="C2957" t="str">
            <v>1.609.2</v>
          </cell>
          <cell r="D2957" t="str">
            <v>Оборудование</v>
          </cell>
          <cell r="E2957" t="str">
            <v>051-2000796</v>
          </cell>
          <cell r="F2957" t="str">
            <v/>
          </cell>
          <cell r="G2957" t="str">
            <v/>
          </cell>
          <cell r="H2957" t="str">
            <v/>
          </cell>
          <cell r="I2957">
            <v>45585.03</v>
          </cell>
          <cell r="J2957">
            <v>45517.03</v>
          </cell>
          <cell r="K2957">
            <v>425.31</v>
          </cell>
          <cell r="L2957">
            <v>425.31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>
            <v>134.86000000000001</v>
          </cell>
          <cell r="T2957">
            <v>26.98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19.522601829999999</v>
          </cell>
          <cell r="Z2957">
            <v>279.18</v>
          </cell>
          <cell r="AA2957">
            <v>279.18</v>
          </cell>
          <cell r="AB2957">
            <v>0</v>
          </cell>
          <cell r="AC2957">
            <v>0</v>
          </cell>
          <cell r="AD2957">
            <v>2.9208726500000002</v>
          </cell>
          <cell r="AE2957">
            <v>2.9208726500000002</v>
          </cell>
          <cell r="AF2957">
            <v>0</v>
          </cell>
          <cell r="AG2957">
            <v>0</v>
          </cell>
          <cell r="AH2957">
            <v>0</v>
          </cell>
          <cell r="AI2957">
            <v>1.0462327709999999</v>
          </cell>
        </row>
        <row r="2958">
          <cell r="C2958" t="str">
            <v>1.609.3</v>
          </cell>
          <cell r="D2958" t="str">
            <v>Прочие, всего</v>
          </cell>
          <cell r="E2958" t="str">
            <v>051-2000796</v>
          </cell>
          <cell r="F2958" t="str">
            <v/>
          </cell>
          <cell r="G2958" t="str">
            <v/>
          </cell>
          <cell r="H2958" t="str">
            <v/>
          </cell>
          <cell r="I2958">
            <v>12654.020414140001</v>
          </cell>
          <cell r="J2958">
            <v>9318.69</v>
          </cell>
          <cell r="K2958">
            <v>670.54</v>
          </cell>
          <cell r="L2958">
            <v>670.54</v>
          </cell>
          <cell r="M2958">
            <v>134.38872641</v>
          </cell>
          <cell r="N2958">
            <v>20.041865722000001</v>
          </cell>
          <cell r="O2958">
            <v>20.041865722000001</v>
          </cell>
          <cell r="P2958">
            <v>0</v>
          </cell>
          <cell r="Q2958">
            <v>0</v>
          </cell>
          <cell r="R2958">
            <v>0</v>
          </cell>
          <cell r="S2958">
            <v>99.65</v>
          </cell>
          <cell r="T2958">
            <v>19.59</v>
          </cell>
          <cell r="U2958">
            <v>0</v>
          </cell>
          <cell r="V2958">
            <v>0</v>
          </cell>
          <cell r="W2958">
            <v>0</v>
          </cell>
          <cell r="X2958">
            <v>7.4556369999999997E-2</v>
          </cell>
          <cell r="Y2958">
            <v>63.440296859999997</v>
          </cell>
          <cell r="Z2958">
            <v>840.18</v>
          </cell>
          <cell r="AA2958">
            <v>840.18</v>
          </cell>
          <cell r="AB2958">
            <v>0.19</v>
          </cell>
          <cell r="AC2958">
            <v>0</v>
          </cell>
          <cell r="AD2958">
            <v>352.84360480999999</v>
          </cell>
          <cell r="AE2958">
            <v>63.440296859999997</v>
          </cell>
          <cell r="AF2958">
            <v>90.895356329999998</v>
          </cell>
          <cell r="AG2958">
            <v>198.50795162</v>
          </cell>
          <cell r="AH2958">
            <v>0</v>
          </cell>
          <cell r="AI2958">
            <v>41.996191865</v>
          </cell>
        </row>
        <row r="2959">
          <cell r="C2959" t="str">
            <v>1.609.4</v>
          </cell>
          <cell r="D2959" t="str">
            <v>Землеотвод, всего</v>
          </cell>
          <cell r="E2959" t="str">
            <v>051-2000796</v>
          </cell>
          <cell r="F2959" t="str">
            <v/>
          </cell>
          <cell r="G2959" t="str">
            <v/>
          </cell>
          <cell r="H2959" t="str">
            <v/>
          </cell>
          <cell r="I2959">
            <v>18.55</v>
          </cell>
          <cell r="J2959">
            <v>5.6</v>
          </cell>
          <cell r="K2959">
            <v>5.6</v>
          </cell>
          <cell r="L2959">
            <v>5.6</v>
          </cell>
          <cell r="M2959">
            <v>0.11087</v>
          </cell>
          <cell r="N2959">
            <v>1.979821429</v>
          </cell>
          <cell r="O2959">
            <v>1.979821429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7.4556369999999997E-2</v>
          </cell>
          <cell r="Y2959">
            <v>0</v>
          </cell>
          <cell r="Z2959">
            <v>1.1499999999999999</v>
          </cell>
          <cell r="AA2959">
            <v>1.1499999999999999</v>
          </cell>
          <cell r="AB2959">
            <v>0.19</v>
          </cell>
          <cell r="AC2959">
            <v>0</v>
          </cell>
          <cell r="AD2959">
            <v>4.4313020000000002E-2</v>
          </cell>
          <cell r="AE2959">
            <v>0</v>
          </cell>
          <cell r="AF2959">
            <v>0</v>
          </cell>
          <cell r="AG2959">
            <v>4.4313020000000002E-2</v>
          </cell>
          <cell r="AH2959">
            <v>0</v>
          </cell>
          <cell r="AI2959">
            <v>3.853306087</v>
          </cell>
        </row>
        <row r="2960">
          <cell r="C2960" t="str">
            <v>1.609.5</v>
          </cell>
          <cell r="D2960" t="str">
            <v>Проектные работы</v>
          </cell>
          <cell r="E2960" t="str">
            <v>051-2000796</v>
          </cell>
          <cell r="F2960" t="str">
            <v/>
          </cell>
          <cell r="G2960" t="str">
            <v/>
          </cell>
          <cell r="H2960" t="str">
            <v/>
          </cell>
          <cell r="I2960">
            <v>20.060121599999999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  <cell r="AF2960">
            <v>0</v>
          </cell>
          <cell r="AG2960">
            <v>0</v>
          </cell>
          <cell r="AH2960">
            <v>0</v>
          </cell>
          <cell r="AI2960">
            <v>0</v>
          </cell>
        </row>
        <row r="2961">
          <cell r="C2961" t="str">
            <v>1.609.6</v>
          </cell>
          <cell r="D2961" t="str">
            <v>Услуги Заказчика</v>
          </cell>
          <cell r="E2961" t="str">
            <v>051-2000796</v>
          </cell>
          <cell r="F2961" t="str">
            <v/>
          </cell>
          <cell r="G2961" t="str">
            <v/>
          </cell>
          <cell r="H2961" t="str">
            <v/>
          </cell>
          <cell r="I2961">
            <v>1262.25688066</v>
          </cell>
          <cell r="J2961">
            <v>520.59</v>
          </cell>
          <cell r="K2961">
            <v>520.59</v>
          </cell>
          <cell r="L2961">
            <v>520.59</v>
          </cell>
          <cell r="M2961">
            <v>130.14750024</v>
          </cell>
          <cell r="N2961">
            <v>25.000000046</v>
          </cell>
          <cell r="O2961">
            <v>25.000000046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433.81</v>
          </cell>
          <cell r="AA2961">
            <v>433.81</v>
          </cell>
          <cell r="AB2961">
            <v>0</v>
          </cell>
          <cell r="AC2961">
            <v>0</v>
          </cell>
          <cell r="AD2961">
            <v>285.22863876000002</v>
          </cell>
          <cell r="AE2961">
            <v>0</v>
          </cell>
          <cell r="AF2961">
            <v>86.76500016</v>
          </cell>
          <cell r="AG2961">
            <v>198.4636386</v>
          </cell>
          <cell r="AH2961">
            <v>0</v>
          </cell>
          <cell r="AI2961">
            <v>65.749668924000005</v>
          </cell>
        </row>
        <row r="2962">
          <cell r="C2962" t="str">
            <v>1.609.7</v>
          </cell>
          <cell r="D2962" t="str">
            <v>Иные прочие</v>
          </cell>
          <cell r="E2962" t="str">
            <v>051-2000796</v>
          </cell>
          <cell r="F2962" t="str">
            <v/>
          </cell>
          <cell r="G2962" t="str">
            <v/>
          </cell>
          <cell r="H2962" t="str">
            <v/>
          </cell>
          <cell r="I2962">
            <v>11321.243411879999</v>
          </cell>
          <cell r="J2962">
            <v>8760.59</v>
          </cell>
          <cell r="K2962">
            <v>112.44</v>
          </cell>
          <cell r="L2962">
            <v>112.44</v>
          </cell>
          <cell r="M2962">
            <v>4.1303561699999998</v>
          </cell>
          <cell r="N2962">
            <v>3.6733868460000001</v>
          </cell>
          <cell r="O2962">
            <v>3.6733868460000001</v>
          </cell>
          <cell r="P2962">
            <v>0</v>
          </cell>
          <cell r="Q2962">
            <v>0</v>
          </cell>
          <cell r="R2962">
            <v>0</v>
          </cell>
          <cell r="S2962">
            <v>99.65</v>
          </cell>
          <cell r="T2962">
            <v>19.59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42.832648800000001</v>
          </cell>
          <cell r="Z2962">
            <v>352.7</v>
          </cell>
          <cell r="AA2962">
            <v>352.7</v>
          </cell>
          <cell r="AB2962">
            <v>0</v>
          </cell>
          <cell r="AC2962">
            <v>0</v>
          </cell>
          <cell r="AD2962">
            <v>46.96300497</v>
          </cell>
          <cell r="AE2962">
            <v>42.832648800000001</v>
          </cell>
          <cell r="AF2962">
            <v>4.1303561699999998</v>
          </cell>
          <cell r="AG2962">
            <v>0</v>
          </cell>
          <cell r="AH2962">
            <v>0</v>
          </cell>
          <cell r="AI2962">
            <v>13.315283518999999</v>
          </cell>
        </row>
        <row r="2963">
          <cell r="C2963" t="str">
            <v>1.609.8</v>
          </cell>
          <cell r="D2963" t="str">
            <v>Пуско наладочные работы "вхолостую"</v>
          </cell>
          <cell r="E2963" t="str">
            <v>051-2000796</v>
          </cell>
          <cell r="F2963" t="str">
            <v/>
          </cell>
          <cell r="G2963" t="str">
            <v/>
          </cell>
          <cell r="H2963" t="str">
            <v/>
          </cell>
          <cell r="I2963">
            <v>31.91</v>
          </cell>
          <cell r="J2963">
            <v>31.91</v>
          </cell>
          <cell r="K2963">
            <v>31.91</v>
          </cell>
          <cell r="L2963">
            <v>31.91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20.607648059999999</v>
          </cell>
          <cell r="Z2963">
            <v>52.52</v>
          </cell>
          <cell r="AA2963">
            <v>52.52</v>
          </cell>
          <cell r="AB2963">
            <v>0</v>
          </cell>
          <cell r="AC2963">
            <v>0</v>
          </cell>
          <cell r="AD2963">
            <v>20.607648059999999</v>
          </cell>
          <cell r="AE2963">
            <v>20.607648059999999</v>
          </cell>
          <cell r="AF2963">
            <v>0</v>
          </cell>
          <cell r="AG2963">
            <v>0</v>
          </cell>
          <cell r="AH2963">
            <v>0</v>
          </cell>
          <cell r="AI2963">
            <v>39.237715270000002</v>
          </cell>
        </row>
        <row r="2964">
          <cell r="C2964" t="str">
            <v>1.610</v>
          </cell>
          <cell r="D2964" t="str">
            <v>Обустройство берриас-валанжинских отложений Ныдинского участка Медвежьего НГКМ</v>
          </cell>
          <cell r="E2964" t="str">
            <v>051-2000812</v>
          </cell>
          <cell r="F2964" t="str">
            <v/>
          </cell>
          <cell r="G2964" t="str">
            <v>Стройки, обеспечивающие добычу и вывод газа из Надым-Пур-Таз</v>
          </cell>
          <cell r="H2964" t="str">
            <v>Добыча газа</v>
          </cell>
          <cell r="I2964">
            <v>3369.3969999999999</v>
          </cell>
          <cell r="J2964">
            <v>2383.2800000000002</v>
          </cell>
          <cell r="K2964">
            <v>1833.12</v>
          </cell>
          <cell r="L2964">
            <v>1833.12</v>
          </cell>
          <cell r="M2964">
            <v>29.47947083</v>
          </cell>
          <cell r="N2964">
            <v>1.6081582670000001</v>
          </cell>
          <cell r="O2964">
            <v>1.6081582670000001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8.1879599999999993E-3</v>
          </cell>
          <cell r="Y2964">
            <v>374.73491669999999</v>
          </cell>
          <cell r="Z2964">
            <v>1792.7932000000001</v>
          </cell>
          <cell r="AA2964">
            <v>1792.7932000000001</v>
          </cell>
          <cell r="AB2964">
            <v>0.01</v>
          </cell>
          <cell r="AC2964">
            <v>0</v>
          </cell>
          <cell r="AD2964">
            <v>282.47540831999999</v>
          </cell>
          <cell r="AE2964">
            <v>271.57730636000002</v>
          </cell>
          <cell r="AF2964">
            <v>10.896666720000001</v>
          </cell>
          <cell r="AG2964">
            <v>1.43524E-3</v>
          </cell>
          <cell r="AH2964">
            <v>0</v>
          </cell>
          <cell r="AI2964">
            <v>15.756162413</v>
          </cell>
        </row>
        <row r="2965">
          <cell r="C2965" t="str">
            <v>1.610.1</v>
          </cell>
          <cell r="D2965" t="str">
            <v>Подрядные работы</v>
          </cell>
          <cell r="E2965" t="str">
            <v>051-2000812</v>
          </cell>
          <cell r="F2965" t="str">
            <v/>
          </cell>
          <cell r="G2965" t="str">
            <v/>
          </cell>
          <cell r="H2965" t="str">
            <v/>
          </cell>
          <cell r="I2965">
            <v>2070.0700000000002</v>
          </cell>
          <cell r="J2965">
            <v>1619.51</v>
          </cell>
          <cell r="K2965">
            <v>1388.53</v>
          </cell>
          <cell r="L2965">
            <v>1388.53</v>
          </cell>
          <cell r="M2965">
            <v>0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>
            <v>0</v>
          </cell>
          <cell r="T2965">
            <v>0</v>
          </cell>
          <cell r="U2965">
            <v>0</v>
          </cell>
          <cell r="V2965">
            <v>0</v>
          </cell>
          <cell r="W2965">
            <v>0</v>
          </cell>
          <cell r="X2965">
            <v>0</v>
          </cell>
          <cell r="Y2965">
            <v>216.04378919999999</v>
          </cell>
          <cell r="Z2965">
            <v>1265.46</v>
          </cell>
          <cell r="AA2965">
            <v>1265.46</v>
          </cell>
          <cell r="AB2965">
            <v>0</v>
          </cell>
          <cell r="AC2965">
            <v>0</v>
          </cell>
          <cell r="AD2965">
            <v>216.04378919999999</v>
          </cell>
          <cell r="AE2965">
            <v>216.04378919999999</v>
          </cell>
          <cell r="AF2965">
            <v>0</v>
          </cell>
          <cell r="AG2965">
            <v>0</v>
          </cell>
          <cell r="AH2965">
            <v>0</v>
          </cell>
          <cell r="AI2965">
            <v>17.072352283000001</v>
          </cell>
        </row>
        <row r="2966">
          <cell r="C2966">
            <v>0</v>
          </cell>
          <cell r="D2966" t="str">
            <v>Регионнефтегазстрой</v>
          </cell>
          <cell r="E2966" t="str">
            <v>051-2000812</v>
          </cell>
          <cell r="F2966" t="str">
            <v/>
          </cell>
          <cell r="G2966" t="str">
            <v/>
          </cell>
          <cell r="H2966" t="str">
            <v/>
          </cell>
          <cell r="I2966">
            <v>2070.0700000000002</v>
          </cell>
          <cell r="J2966">
            <v>1619.51</v>
          </cell>
          <cell r="K2966">
            <v>1388.53</v>
          </cell>
          <cell r="L2966">
            <v>1388.53</v>
          </cell>
          <cell r="M2966">
            <v>0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216.04378919999999</v>
          </cell>
          <cell r="Z2966">
            <v>1265.46</v>
          </cell>
          <cell r="AA2966">
            <v>1265.46</v>
          </cell>
          <cell r="AB2966">
            <v>0</v>
          </cell>
          <cell r="AC2966">
            <v>0</v>
          </cell>
          <cell r="AD2966">
            <v>216.04378919999999</v>
          </cell>
          <cell r="AE2966">
            <v>216.04378919999999</v>
          </cell>
          <cell r="AF2966">
            <v>0</v>
          </cell>
          <cell r="AG2966">
            <v>0</v>
          </cell>
          <cell r="AH2966">
            <v>0</v>
          </cell>
          <cell r="AI2966">
            <v>17.072352283000001</v>
          </cell>
        </row>
        <row r="2967">
          <cell r="C2967" t="str">
            <v>1.610.2</v>
          </cell>
          <cell r="D2967" t="str">
            <v>Оборудование</v>
          </cell>
          <cell r="E2967" t="str">
            <v>051-2000812</v>
          </cell>
          <cell r="F2967" t="str">
            <v/>
          </cell>
          <cell r="G2967" t="str">
            <v/>
          </cell>
          <cell r="H2967" t="str">
            <v/>
          </cell>
          <cell r="I2967">
            <v>782.08</v>
          </cell>
          <cell r="J2967">
            <v>578.21</v>
          </cell>
          <cell r="K2967">
            <v>361.77</v>
          </cell>
          <cell r="L2967">
            <v>361.77</v>
          </cell>
          <cell r="M2967">
            <v>13.12484755</v>
          </cell>
          <cell r="N2967">
            <v>3.6279535479999998</v>
          </cell>
          <cell r="O2967">
            <v>3.6279535479999998</v>
          </cell>
          <cell r="P2967">
            <v>0</v>
          </cell>
          <cell r="Q2967">
            <v>0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134.22222055</v>
          </cell>
          <cell r="Z2967">
            <v>417.24</v>
          </cell>
          <cell r="AA2967">
            <v>417.24</v>
          </cell>
          <cell r="AB2967">
            <v>0</v>
          </cell>
          <cell r="AC2967">
            <v>0</v>
          </cell>
          <cell r="AD2967">
            <v>41.227145720000003</v>
          </cell>
          <cell r="AE2967">
            <v>41.227145720000003</v>
          </cell>
          <cell r="AF2967">
            <v>0</v>
          </cell>
          <cell r="AG2967">
            <v>0</v>
          </cell>
          <cell r="AH2967">
            <v>0</v>
          </cell>
          <cell r="AI2967">
            <v>9.8809188280000004</v>
          </cell>
        </row>
        <row r="2968">
          <cell r="C2968" t="str">
            <v>1.610.3</v>
          </cell>
          <cell r="D2968" t="str">
            <v>Прочие, всего</v>
          </cell>
          <cell r="E2968" t="str">
            <v>051-2000812</v>
          </cell>
          <cell r="F2968" t="str">
            <v/>
          </cell>
          <cell r="G2968" t="str">
            <v/>
          </cell>
          <cell r="H2968" t="str">
            <v/>
          </cell>
          <cell r="I2968">
            <v>517.24699999999996</v>
          </cell>
          <cell r="J2968">
            <v>185.56</v>
          </cell>
          <cell r="K2968">
            <v>82.82</v>
          </cell>
          <cell r="L2968">
            <v>82.82</v>
          </cell>
          <cell r="M2968">
            <v>16.354623279999998</v>
          </cell>
          <cell r="N2968">
            <v>19.747190629999999</v>
          </cell>
          <cell r="O2968">
            <v>19.747190629999999</v>
          </cell>
          <cell r="P2968">
            <v>0</v>
          </cell>
          <cell r="Q2968">
            <v>0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0</v>
          </cell>
          <cell r="W2968">
            <v>0</v>
          </cell>
          <cell r="X2968">
            <v>8.1879599999999993E-3</v>
          </cell>
          <cell r="Y2968">
            <v>24.468906950000001</v>
          </cell>
          <cell r="Z2968">
            <v>110.0932</v>
          </cell>
          <cell r="AA2968">
            <v>110.0932</v>
          </cell>
          <cell r="AB2968">
            <v>0.01</v>
          </cell>
          <cell r="AC2968">
            <v>0</v>
          </cell>
          <cell r="AD2968">
            <v>25.204473400000001</v>
          </cell>
          <cell r="AE2968">
            <v>14.306371439999999</v>
          </cell>
          <cell r="AF2968">
            <v>10.896666720000001</v>
          </cell>
          <cell r="AG2968">
            <v>1.43524E-3</v>
          </cell>
          <cell r="AH2968">
            <v>0</v>
          </cell>
          <cell r="AI2968">
            <v>22.893760378</v>
          </cell>
        </row>
        <row r="2969">
          <cell r="C2969" t="str">
            <v>1.610.4</v>
          </cell>
          <cell r="D2969" t="str">
            <v>Землеотвод, всего</v>
          </cell>
          <cell r="E2969" t="str">
            <v>051-2000812</v>
          </cell>
          <cell r="F2969" t="str">
            <v/>
          </cell>
          <cell r="G2969" t="str">
            <v/>
          </cell>
          <cell r="H2969" t="str">
            <v/>
          </cell>
          <cell r="I2969">
            <v>0.03</v>
          </cell>
          <cell r="J2969">
            <v>0.02</v>
          </cell>
          <cell r="K2969">
            <v>0.02</v>
          </cell>
          <cell r="L2969">
            <v>0.02</v>
          </cell>
          <cell r="M2969">
            <v>9.6232000000000002E-3</v>
          </cell>
          <cell r="N2969">
            <v>48.116</v>
          </cell>
          <cell r="O2969">
            <v>48.116</v>
          </cell>
          <cell r="P2969">
            <v>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8.1879599999999993E-3</v>
          </cell>
          <cell r="Y2969">
            <v>0</v>
          </cell>
          <cell r="Z2969">
            <v>0.01</v>
          </cell>
          <cell r="AA2969">
            <v>0.01</v>
          </cell>
          <cell r="AB2969">
            <v>0.01</v>
          </cell>
          <cell r="AC2969">
            <v>0</v>
          </cell>
          <cell r="AD2969">
            <v>1.43524E-3</v>
          </cell>
          <cell r="AE2969">
            <v>0</v>
          </cell>
          <cell r="AF2969">
            <v>0</v>
          </cell>
          <cell r="AG2969">
            <v>1.43524E-3</v>
          </cell>
          <cell r="AH2969">
            <v>0</v>
          </cell>
          <cell r="AI2969">
            <v>14.352399999999999</v>
          </cell>
        </row>
        <row r="2970">
          <cell r="C2970" t="str">
            <v>1.610.5</v>
          </cell>
          <cell r="D2970" t="str">
            <v>Проектные работы</v>
          </cell>
          <cell r="E2970" t="str">
            <v>051-2000812</v>
          </cell>
          <cell r="F2970" t="str">
            <v/>
          </cell>
          <cell r="G2970" t="str">
            <v/>
          </cell>
          <cell r="H2970" t="str">
            <v/>
          </cell>
          <cell r="I2970">
            <v>152.505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  <cell r="AF2970">
            <v>0</v>
          </cell>
          <cell r="AG2970">
            <v>0</v>
          </cell>
          <cell r="AH2970">
            <v>0</v>
          </cell>
          <cell r="AI2970">
            <v>0</v>
          </cell>
        </row>
        <row r="2971">
          <cell r="C2971" t="str">
            <v>1.610.6</v>
          </cell>
          <cell r="D2971" t="str">
            <v>Экспертиза</v>
          </cell>
          <cell r="E2971" t="str">
            <v>051-2000812</v>
          </cell>
          <cell r="F2971" t="str">
            <v/>
          </cell>
          <cell r="G2971" t="str">
            <v/>
          </cell>
          <cell r="H2971" t="str">
            <v/>
          </cell>
          <cell r="I2971">
            <v>3.1019999999999999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>
            <v>0</v>
          </cell>
          <cell r="T2971">
            <v>0</v>
          </cell>
          <cell r="U2971">
            <v>0</v>
          </cell>
          <cell r="V2971">
            <v>0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0</v>
          </cell>
          <cell r="AD2971">
            <v>0</v>
          </cell>
          <cell r="AE2971">
            <v>0</v>
          </cell>
          <cell r="AF2971">
            <v>0</v>
          </cell>
          <cell r="AG2971">
            <v>0</v>
          </cell>
          <cell r="AH2971">
            <v>0</v>
          </cell>
          <cell r="AI2971">
            <v>0</v>
          </cell>
        </row>
        <row r="2972">
          <cell r="C2972" t="str">
            <v>1.610.7</v>
          </cell>
          <cell r="D2972" t="str">
            <v>Услуги Заказчика</v>
          </cell>
          <cell r="E2972" t="str">
            <v>051-2000812</v>
          </cell>
          <cell r="F2972" t="str">
            <v/>
          </cell>
          <cell r="G2972" t="str">
            <v/>
          </cell>
          <cell r="H2972" t="str">
            <v/>
          </cell>
          <cell r="I2972">
            <v>236.87</v>
          </cell>
          <cell r="J2972">
            <v>65.38</v>
          </cell>
          <cell r="K2972">
            <v>65.38</v>
          </cell>
          <cell r="L2972">
            <v>65.38</v>
          </cell>
          <cell r="M2972">
            <v>16.345000079999998</v>
          </cell>
          <cell r="N2972">
            <v>25.000000121999999</v>
          </cell>
          <cell r="O2972">
            <v>25.000000121999999</v>
          </cell>
          <cell r="P2972">
            <v>0</v>
          </cell>
          <cell r="Q2972">
            <v>0</v>
          </cell>
          <cell r="R2972">
            <v>0</v>
          </cell>
          <cell r="S2972">
            <v>0</v>
          </cell>
          <cell r="T2972">
            <v>0</v>
          </cell>
          <cell r="U2972">
            <v>0</v>
          </cell>
          <cell r="V2972">
            <v>0</v>
          </cell>
          <cell r="W2972">
            <v>0</v>
          </cell>
          <cell r="X2972">
            <v>0</v>
          </cell>
          <cell r="Y2972">
            <v>13.4816667</v>
          </cell>
          <cell r="Z2972">
            <v>67.963200000000001</v>
          </cell>
          <cell r="AA2972">
            <v>67.963200000000001</v>
          </cell>
          <cell r="AB2972">
            <v>0</v>
          </cell>
          <cell r="AC2972">
            <v>0</v>
          </cell>
          <cell r="AD2972">
            <v>24.378333420000001</v>
          </cell>
          <cell r="AE2972">
            <v>13.4816667</v>
          </cell>
          <cell r="AF2972">
            <v>10.896666720000001</v>
          </cell>
          <cell r="AG2972">
            <v>0</v>
          </cell>
          <cell r="AH2972">
            <v>0</v>
          </cell>
          <cell r="AI2972">
            <v>35.869902271000001</v>
          </cell>
        </row>
        <row r="2973">
          <cell r="C2973" t="str">
            <v>1.610.8</v>
          </cell>
          <cell r="D2973" t="str">
            <v>Иные прочие</v>
          </cell>
          <cell r="E2973" t="str">
            <v>051-2000812</v>
          </cell>
          <cell r="F2973" t="str">
            <v/>
          </cell>
          <cell r="G2973" t="str">
            <v/>
          </cell>
          <cell r="H2973" t="str">
            <v/>
          </cell>
          <cell r="I2973">
            <v>124.74</v>
          </cell>
          <cell r="J2973">
            <v>120.16</v>
          </cell>
          <cell r="K2973">
            <v>17.420000000000002</v>
          </cell>
          <cell r="L2973">
            <v>17.420000000000002</v>
          </cell>
          <cell r="M2973">
            <v>0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10.987240249999999</v>
          </cell>
          <cell r="Z2973">
            <v>42.12</v>
          </cell>
          <cell r="AA2973">
            <v>42.12</v>
          </cell>
          <cell r="AB2973">
            <v>0</v>
          </cell>
          <cell r="AC2973">
            <v>0</v>
          </cell>
          <cell r="AD2973">
            <v>0.82470474000000005</v>
          </cell>
          <cell r="AE2973">
            <v>0.82470474000000005</v>
          </cell>
          <cell r="AF2973">
            <v>0</v>
          </cell>
          <cell r="AG2973">
            <v>0</v>
          </cell>
          <cell r="AH2973">
            <v>0</v>
          </cell>
          <cell r="AI2973">
            <v>1.9579884620000001</v>
          </cell>
        </row>
        <row r="2974">
          <cell r="C2974" t="str">
            <v>1.611</v>
          </cell>
          <cell r="D2974" t="str">
            <v>Газовые промыслы Медвежьего месторождения. Реконструкция и техперевооружение. 1-й этап строительства</v>
          </cell>
          <cell r="E2974" t="str">
            <v>051-2000813</v>
          </cell>
          <cell r="F2974" t="str">
            <v/>
          </cell>
          <cell r="G2974" t="str">
            <v>Стройки, обеспечивающие добычу и вывод газа из Надым-Пур-Таз</v>
          </cell>
          <cell r="H2974" t="str">
            <v>Добыча газа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6.0112918799999999</v>
          </cell>
          <cell r="Z2974">
            <v>6.01</v>
          </cell>
          <cell r="AA2974">
            <v>6.01</v>
          </cell>
          <cell r="AB2974">
            <v>0</v>
          </cell>
          <cell r="AC2974">
            <v>0</v>
          </cell>
          <cell r="AD2974">
            <v>6.0112918799999999</v>
          </cell>
          <cell r="AE2974">
            <v>6.0112918799999999</v>
          </cell>
          <cell r="AF2974">
            <v>0</v>
          </cell>
          <cell r="AG2974">
            <v>0</v>
          </cell>
          <cell r="AH2974">
            <v>0</v>
          </cell>
          <cell r="AI2974">
            <v>100.021495507</v>
          </cell>
        </row>
        <row r="2975">
          <cell r="C2975" t="str">
            <v>1.611.1</v>
          </cell>
          <cell r="D2975" t="str">
            <v>Оборудование</v>
          </cell>
          <cell r="E2975" t="str">
            <v>051-2000813</v>
          </cell>
          <cell r="F2975" t="str">
            <v/>
          </cell>
          <cell r="G2975" t="str">
            <v/>
          </cell>
          <cell r="H2975" t="str">
            <v/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6.0107918400000004</v>
          </cell>
          <cell r="Z2975">
            <v>6.01</v>
          </cell>
          <cell r="AA2975">
            <v>6.01</v>
          </cell>
          <cell r="AB2975">
            <v>0</v>
          </cell>
          <cell r="AC2975">
            <v>0</v>
          </cell>
          <cell r="AD2975">
            <v>6.0107918400000004</v>
          </cell>
          <cell r="AE2975">
            <v>6.0107918400000004</v>
          </cell>
          <cell r="AF2975">
            <v>0</v>
          </cell>
          <cell r="AG2975">
            <v>0</v>
          </cell>
          <cell r="AH2975">
            <v>0</v>
          </cell>
          <cell r="AI2975">
            <v>100.013175374</v>
          </cell>
        </row>
        <row r="2976">
          <cell r="C2976" t="str">
            <v>1.611.2</v>
          </cell>
          <cell r="D2976" t="str">
            <v>Прочие, всего</v>
          </cell>
          <cell r="E2976" t="str">
            <v>051-2000813</v>
          </cell>
          <cell r="F2976" t="str">
            <v/>
          </cell>
          <cell r="G2976" t="str">
            <v/>
          </cell>
          <cell r="H2976" t="str">
            <v/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5.0003999999999999E-4</v>
          </cell>
          <cell r="Z2976">
            <v>0</v>
          </cell>
          <cell r="AA2976">
            <v>0</v>
          </cell>
          <cell r="AB2976">
            <v>0</v>
          </cell>
          <cell r="AC2976">
            <v>0</v>
          </cell>
          <cell r="AD2976">
            <v>5.0003999999999999E-4</v>
          </cell>
          <cell r="AE2976">
            <v>5.0003999999999999E-4</v>
          </cell>
          <cell r="AF2976">
            <v>0</v>
          </cell>
          <cell r="AG2976">
            <v>0</v>
          </cell>
          <cell r="AH2976">
            <v>0</v>
          </cell>
          <cell r="AI2976">
            <v>0</v>
          </cell>
        </row>
        <row r="2977">
          <cell r="C2977" t="str">
            <v>1.611.3</v>
          </cell>
          <cell r="D2977" t="str">
            <v>Услуги Заказчика</v>
          </cell>
          <cell r="E2977" t="str">
            <v>051-2000813</v>
          </cell>
          <cell r="F2977" t="str">
            <v/>
          </cell>
          <cell r="G2977" t="str">
            <v/>
          </cell>
          <cell r="H2977" t="str">
            <v/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5.0003999999999999E-4</v>
          </cell>
          <cell r="Z2977">
            <v>0</v>
          </cell>
          <cell r="AA2977">
            <v>0</v>
          </cell>
          <cell r="AB2977">
            <v>0</v>
          </cell>
          <cell r="AC2977">
            <v>0</v>
          </cell>
          <cell r="AD2977">
            <v>5.0003999999999999E-4</v>
          </cell>
          <cell r="AE2977">
            <v>5.0003999999999999E-4</v>
          </cell>
          <cell r="AF2977">
            <v>0</v>
          </cell>
          <cell r="AG2977">
            <v>0</v>
          </cell>
          <cell r="AH2977">
            <v>0</v>
          </cell>
          <cell r="AI2977">
            <v>0</v>
          </cell>
        </row>
        <row r="2978">
          <cell r="C2978" t="str">
            <v>1.612</v>
          </cell>
          <cell r="D2978" t="str">
            <v>Обустройство сеноман-аптских залежей Бованенковского НГКМ</v>
          </cell>
          <cell r="E2978" t="str">
            <v>051-2000815</v>
          </cell>
          <cell r="F2978" t="str">
            <v/>
          </cell>
          <cell r="G2978" t="str">
            <v>Стройки, обеспечивающие добычу и вывод газа из Надым-Пур-Таз</v>
          </cell>
          <cell r="H2978" t="str">
            <v>Добыча газа</v>
          </cell>
          <cell r="I2978">
            <v>691290.48643115</v>
          </cell>
          <cell r="J2978">
            <v>12011.02058212</v>
          </cell>
          <cell r="K2978">
            <v>3715.67</v>
          </cell>
          <cell r="L2978">
            <v>3715.67</v>
          </cell>
          <cell r="M2978">
            <v>530.62990195999998</v>
          </cell>
          <cell r="N2978">
            <v>14.280867299000001</v>
          </cell>
          <cell r="O2978">
            <v>14.280867299000001</v>
          </cell>
          <cell r="P2978">
            <v>0</v>
          </cell>
          <cell r="Q2978">
            <v>0</v>
          </cell>
          <cell r="R2978">
            <v>0</v>
          </cell>
          <cell r="S2978">
            <v>6240.9993291800001</v>
          </cell>
          <cell r="T2978">
            <v>1244.52746817</v>
          </cell>
          <cell r="U2978">
            <v>0</v>
          </cell>
          <cell r="V2978">
            <v>0</v>
          </cell>
          <cell r="W2978">
            <v>0</v>
          </cell>
          <cell r="X2978">
            <v>770.10914350999997</v>
          </cell>
          <cell r="Y2978">
            <v>2986.6131271999998</v>
          </cell>
          <cell r="Z2978">
            <v>6482.8540000000003</v>
          </cell>
          <cell r="AA2978">
            <v>6482.8540000000003</v>
          </cell>
          <cell r="AB2978">
            <v>0.14000000000000001</v>
          </cell>
          <cell r="AC2978">
            <v>0</v>
          </cell>
          <cell r="AD2978">
            <v>1496.68265075</v>
          </cell>
          <cell r="AE2978">
            <v>1349.57888766</v>
          </cell>
          <cell r="AF2978">
            <v>22.08500016</v>
          </cell>
          <cell r="AG2978">
            <v>125.01876292999999</v>
          </cell>
          <cell r="AH2978">
            <v>0</v>
          </cell>
          <cell r="AI2978">
            <v>23.086786324999998</v>
          </cell>
        </row>
        <row r="2979">
          <cell r="C2979" t="str">
            <v>1.612.1</v>
          </cell>
          <cell r="D2979" t="str">
            <v>Подрядные работы</v>
          </cell>
          <cell r="E2979" t="str">
            <v>051-2000815</v>
          </cell>
          <cell r="F2979" t="str">
            <v/>
          </cell>
          <cell r="G2979" t="str">
            <v/>
          </cell>
          <cell r="H2979" t="str">
            <v/>
          </cell>
          <cell r="I2979">
            <v>525029.49844446999</v>
          </cell>
          <cell r="J2979">
            <v>8521.3358948299992</v>
          </cell>
          <cell r="K2979">
            <v>2024.74</v>
          </cell>
          <cell r="L2979">
            <v>2024.74</v>
          </cell>
          <cell r="M2979">
            <v>113.41729337</v>
          </cell>
          <cell r="N2979">
            <v>5.6015732079999996</v>
          </cell>
          <cell r="O2979">
            <v>5.6015732079999996</v>
          </cell>
          <cell r="P2979">
            <v>0</v>
          </cell>
          <cell r="Q2979">
            <v>0</v>
          </cell>
          <cell r="R2979">
            <v>0</v>
          </cell>
          <cell r="S2979">
            <v>1981.15431969</v>
          </cell>
          <cell r="T2979">
            <v>396.23086394000001</v>
          </cell>
          <cell r="U2979">
            <v>0</v>
          </cell>
          <cell r="V2979">
            <v>0</v>
          </cell>
          <cell r="W2979">
            <v>0</v>
          </cell>
          <cell r="X2979">
            <v>770.10706832000005</v>
          </cell>
          <cell r="Y2979">
            <v>717.06777183999998</v>
          </cell>
          <cell r="Z2979">
            <v>2383.8339999999998</v>
          </cell>
          <cell r="AA2979">
            <v>2383.8339999999998</v>
          </cell>
          <cell r="AB2979">
            <v>0</v>
          </cell>
          <cell r="AC2979">
            <v>0</v>
          </cell>
          <cell r="AD2979">
            <v>717.06777183999998</v>
          </cell>
          <cell r="AE2979">
            <v>717.06777183999998</v>
          </cell>
          <cell r="AF2979">
            <v>0</v>
          </cell>
          <cell r="AG2979">
            <v>0</v>
          </cell>
          <cell r="AH2979">
            <v>0</v>
          </cell>
          <cell r="AI2979">
            <v>30.080440662000001</v>
          </cell>
        </row>
        <row r="2980">
          <cell r="C2980">
            <v>0</v>
          </cell>
          <cell r="D2980" t="str">
            <v>Газпром автоматизация</v>
          </cell>
          <cell r="E2980" t="str">
            <v>051-2000815</v>
          </cell>
          <cell r="F2980" t="str">
            <v/>
          </cell>
          <cell r="G2980" t="str">
            <v/>
          </cell>
          <cell r="H2980" t="str">
            <v/>
          </cell>
          <cell r="I2980">
            <v>2515.393</v>
          </cell>
          <cell r="J2980">
            <v>1744.49290034</v>
          </cell>
          <cell r="K2980">
            <v>633.44000000000005</v>
          </cell>
          <cell r="L2980">
            <v>633.44000000000005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0</v>
          </cell>
          <cell r="T2980">
            <v>0</v>
          </cell>
          <cell r="U2980">
            <v>0</v>
          </cell>
          <cell r="V2980">
            <v>0</v>
          </cell>
          <cell r="W2980">
            <v>0</v>
          </cell>
          <cell r="X2980">
            <v>0</v>
          </cell>
          <cell r="Y2980">
            <v>0</v>
          </cell>
          <cell r="Z2980">
            <v>558.64400000000001</v>
          </cell>
          <cell r="AA2980">
            <v>558.64400000000001</v>
          </cell>
          <cell r="AB2980">
            <v>0</v>
          </cell>
          <cell r="AC2980">
            <v>0</v>
          </cell>
          <cell r="AD2980">
            <v>0</v>
          </cell>
          <cell r="AE2980">
            <v>0</v>
          </cell>
          <cell r="AF2980">
            <v>0</v>
          </cell>
          <cell r="AG2980">
            <v>0</v>
          </cell>
          <cell r="AH2980">
            <v>0</v>
          </cell>
          <cell r="AI2980">
            <v>0</v>
          </cell>
        </row>
        <row r="2981">
          <cell r="C2981">
            <v>0</v>
          </cell>
          <cell r="D2981" t="str">
            <v>Газстройпром</v>
          </cell>
          <cell r="E2981" t="str">
            <v>051-2000815</v>
          </cell>
          <cell r="F2981" t="str">
            <v/>
          </cell>
          <cell r="G2981" t="str">
            <v/>
          </cell>
          <cell r="H2981" t="str">
            <v/>
          </cell>
          <cell r="I2981">
            <v>17194.195444469999</v>
          </cell>
          <cell r="J2981">
            <v>6501.47299449</v>
          </cell>
          <cell r="K2981">
            <v>1391.3</v>
          </cell>
          <cell r="L2981">
            <v>1391.3</v>
          </cell>
          <cell r="M2981">
            <v>113.41729337</v>
          </cell>
          <cell r="N2981">
            <v>8.1518934359999999</v>
          </cell>
          <cell r="O2981">
            <v>8.1518934359999999</v>
          </cell>
          <cell r="P2981">
            <v>0</v>
          </cell>
          <cell r="Q2981">
            <v>0</v>
          </cell>
          <cell r="R2981">
            <v>0</v>
          </cell>
          <cell r="S2981">
            <v>1981.15431969</v>
          </cell>
          <cell r="T2981">
            <v>396.23086394000001</v>
          </cell>
          <cell r="U2981">
            <v>0</v>
          </cell>
          <cell r="V2981">
            <v>0</v>
          </cell>
          <cell r="W2981">
            <v>0</v>
          </cell>
          <cell r="X2981">
            <v>770.10706832000005</v>
          </cell>
          <cell r="Y2981">
            <v>717.06777183999998</v>
          </cell>
          <cell r="Z2981">
            <v>1825.19</v>
          </cell>
          <cell r="AA2981">
            <v>1825.19</v>
          </cell>
          <cell r="AB2981">
            <v>0</v>
          </cell>
          <cell r="AC2981">
            <v>0</v>
          </cell>
          <cell r="AD2981">
            <v>717.06777183999998</v>
          </cell>
          <cell r="AE2981">
            <v>717.06777183999998</v>
          </cell>
          <cell r="AF2981">
            <v>0</v>
          </cell>
          <cell r="AG2981">
            <v>0</v>
          </cell>
          <cell r="AH2981">
            <v>0</v>
          </cell>
          <cell r="AI2981">
            <v>39.287294574000001</v>
          </cell>
        </row>
        <row r="2982">
          <cell r="C2982">
            <v>0</v>
          </cell>
          <cell r="D2982" t="str">
            <v>Конкурс</v>
          </cell>
          <cell r="E2982" t="str">
            <v>051-2000815</v>
          </cell>
          <cell r="F2982" t="str">
            <v/>
          </cell>
          <cell r="G2982" t="str">
            <v/>
          </cell>
          <cell r="H2982" t="str">
            <v/>
          </cell>
          <cell r="I2982">
            <v>275.37</v>
          </cell>
          <cell r="J2982">
            <v>275.37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0</v>
          </cell>
          <cell r="AC2982">
            <v>0</v>
          </cell>
          <cell r="AD2982">
            <v>0</v>
          </cell>
          <cell r="AE2982">
            <v>0</v>
          </cell>
          <cell r="AF2982">
            <v>0</v>
          </cell>
          <cell r="AG2982">
            <v>0</v>
          </cell>
          <cell r="AH2982">
            <v>0</v>
          </cell>
          <cell r="AI2982">
            <v>0</v>
          </cell>
        </row>
        <row r="2983">
          <cell r="C2983">
            <v>0</v>
          </cell>
          <cell r="D2983" t="str">
            <v>Прочие подрядчики</v>
          </cell>
          <cell r="E2983" t="str">
            <v>051-2000815</v>
          </cell>
          <cell r="F2983" t="str">
            <v/>
          </cell>
          <cell r="G2983" t="str">
            <v/>
          </cell>
          <cell r="H2983" t="str">
            <v/>
          </cell>
          <cell r="I2983">
            <v>505044.54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0</v>
          </cell>
          <cell r="Z2983">
            <v>0</v>
          </cell>
          <cell r="AA2983">
            <v>0</v>
          </cell>
          <cell r="AB2983">
            <v>0</v>
          </cell>
          <cell r="AC2983">
            <v>0</v>
          </cell>
          <cell r="AD2983">
            <v>0</v>
          </cell>
          <cell r="AE2983">
            <v>0</v>
          </cell>
          <cell r="AF2983">
            <v>0</v>
          </cell>
          <cell r="AG2983">
            <v>0</v>
          </cell>
          <cell r="AH2983">
            <v>0</v>
          </cell>
          <cell r="AI2983">
            <v>0</v>
          </cell>
        </row>
        <row r="2984">
          <cell r="C2984" t="str">
            <v>1.612.2</v>
          </cell>
          <cell r="D2984" t="str">
            <v>Оборудование</v>
          </cell>
          <cell r="E2984" t="str">
            <v>051-2000815</v>
          </cell>
          <cell r="F2984" t="str">
            <v/>
          </cell>
          <cell r="G2984" t="str">
            <v/>
          </cell>
          <cell r="H2984" t="str">
            <v/>
          </cell>
          <cell r="I2984">
            <v>122584.94565605</v>
          </cell>
          <cell r="J2984">
            <v>2565.2903152399999</v>
          </cell>
          <cell r="K2984">
            <v>1424.14</v>
          </cell>
          <cell r="L2984">
            <v>1424.14</v>
          </cell>
          <cell r="M2984">
            <v>383.47645824</v>
          </cell>
          <cell r="N2984">
            <v>26.926879255999999</v>
          </cell>
          <cell r="O2984">
            <v>26.926879255999999</v>
          </cell>
          <cell r="P2984">
            <v>0</v>
          </cell>
          <cell r="Q2984">
            <v>0</v>
          </cell>
          <cell r="R2984">
            <v>0</v>
          </cell>
          <cell r="S2984">
            <v>3253.3391679800002</v>
          </cell>
          <cell r="T2984">
            <v>648.53767339000001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2239.4929370599998</v>
          </cell>
          <cell r="Z2984">
            <v>3724.46</v>
          </cell>
          <cell r="AA2984">
            <v>3724.46</v>
          </cell>
          <cell r="AB2984">
            <v>0</v>
          </cell>
          <cell r="AC2984">
            <v>0</v>
          </cell>
          <cell r="AD2984">
            <v>616.02678218999995</v>
          </cell>
          <cell r="AE2984">
            <v>616.02678218999995</v>
          </cell>
          <cell r="AF2984">
            <v>0</v>
          </cell>
          <cell r="AG2984">
            <v>0</v>
          </cell>
          <cell r="AH2984">
            <v>0</v>
          </cell>
          <cell r="AI2984">
            <v>16.540029486000002</v>
          </cell>
        </row>
        <row r="2985">
          <cell r="C2985" t="str">
            <v>1.612.3</v>
          </cell>
          <cell r="D2985" t="str">
            <v>Прочие, всего</v>
          </cell>
          <cell r="E2985" t="str">
            <v>051-2000815</v>
          </cell>
          <cell r="F2985" t="str">
            <v/>
          </cell>
          <cell r="G2985" t="str">
            <v/>
          </cell>
          <cell r="H2985" t="str">
            <v/>
          </cell>
          <cell r="I2985">
            <v>43676.04233063</v>
          </cell>
          <cell r="J2985">
            <v>924.39437205000002</v>
          </cell>
          <cell r="K2985">
            <v>266.79000000000002</v>
          </cell>
          <cell r="L2985">
            <v>266.79000000000002</v>
          </cell>
          <cell r="M2985">
            <v>33.736150350000003</v>
          </cell>
          <cell r="N2985">
            <v>12.645207973</v>
          </cell>
          <cell r="O2985">
            <v>12.645207973</v>
          </cell>
          <cell r="P2985">
            <v>0</v>
          </cell>
          <cell r="Q2985">
            <v>0</v>
          </cell>
          <cell r="R2985">
            <v>0</v>
          </cell>
          <cell r="S2985">
            <v>1006.50584151</v>
          </cell>
          <cell r="T2985">
            <v>199.75893084</v>
          </cell>
          <cell r="U2985">
            <v>0</v>
          </cell>
          <cell r="V2985">
            <v>0</v>
          </cell>
          <cell r="W2985">
            <v>0</v>
          </cell>
          <cell r="X2985">
            <v>2.0751900000000002E-3</v>
          </cell>
          <cell r="Y2985">
            <v>30.052418299999999</v>
          </cell>
          <cell r="Z2985">
            <v>374.56</v>
          </cell>
          <cell r="AA2985">
            <v>374.56</v>
          </cell>
          <cell r="AB2985">
            <v>0.14000000000000001</v>
          </cell>
          <cell r="AC2985">
            <v>0</v>
          </cell>
          <cell r="AD2985">
            <v>163.58809672000001</v>
          </cell>
          <cell r="AE2985">
            <v>16.484333629999998</v>
          </cell>
          <cell r="AF2985">
            <v>22.08500016</v>
          </cell>
          <cell r="AG2985">
            <v>125.01876292999999</v>
          </cell>
          <cell r="AH2985">
            <v>0</v>
          </cell>
          <cell r="AI2985">
            <v>43.674737483999998</v>
          </cell>
        </row>
        <row r="2986">
          <cell r="C2986" t="str">
            <v>1.612.4</v>
          </cell>
          <cell r="D2986" t="str">
            <v>Землеотвод, всего</v>
          </cell>
          <cell r="E2986" t="str">
            <v>051-2000815</v>
          </cell>
          <cell r="F2986" t="str">
            <v/>
          </cell>
          <cell r="G2986" t="str">
            <v/>
          </cell>
          <cell r="H2986" t="str">
            <v/>
          </cell>
          <cell r="I2986">
            <v>2.95</v>
          </cell>
          <cell r="J2986">
            <v>0.73</v>
          </cell>
          <cell r="K2986">
            <v>0.73</v>
          </cell>
          <cell r="L2986">
            <v>0.73</v>
          </cell>
          <cell r="M2986">
            <v>3.5150800000000003E-2</v>
          </cell>
          <cell r="N2986">
            <v>4.8151780820000001</v>
          </cell>
          <cell r="O2986">
            <v>4.8151780820000001</v>
          </cell>
          <cell r="P2986">
            <v>0</v>
          </cell>
          <cell r="Q2986">
            <v>0</v>
          </cell>
          <cell r="R2986">
            <v>0</v>
          </cell>
          <cell r="S2986">
            <v>0.59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2.0751900000000002E-3</v>
          </cell>
          <cell r="Y2986">
            <v>3.9687000000000001E-4</v>
          </cell>
          <cell r="Z2986">
            <v>0.73</v>
          </cell>
          <cell r="AA2986">
            <v>0.73</v>
          </cell>
          <cell r="AB2986">
            <v>0.14000000000000001</v>
          </cell>
          <cell r="AC2986">
            <v>0</v>
          </cell>
          <cell r="AD2986">
            <v>2.8651099999999999E-2</v>
          </cell>
          <cell r="AE2986">
            <v>3.9687000000000001E-4</v>
          </cell>
          <cell r="AF2986">
            <v>0</v>
          </cell>
          <cell r="AG2986">
            <v>2.8254230000000002E-2</v>
          </cell>
          <cell r="AH2986">
            <v>0</v>
          </cell>
          <cell r="AI2986">
            <v>3.924808219</v>
          </cell>
        </row>
        <row r="2987">
          <cell r="C2987" t="str">
            <v>1.612.5</v>
          </cell>
          <cell r="D2987" t="str">
            <v>Услуги Заказчика</v>
          </cell>
          <cell r="E2987" t="str">
            <v>051-2000815</v>
          </cell>
          <cell r="F2987" t="str">
            <v/>
          </cell>
          <cell r="G2987" t="str">
            <v/>
          </cell>
          <cell r="H2987" t="str">
            <v/>
          </cell>
          <cell r="I2987">
            <v>675.74800000000005</v>
          </cell>
          <cell r="J2987">
            <v>132.51</v>
          </cell>
          <cell r="K2987">
            <v>132.51</v>
          </cell>
          <cell r="L2987">
            <v>132.51</v>
          </cell>
          <cell r="M2987">
            <v>33.127500240000003</v>
          </cell>
          <cell r="N2987">
            <v>25.000000181000001</v>
          </cell>
          <cell r="O2987">
            <v>25.000000181000001</v>
          </cell>
          <cell r="P2987">
            <v>0</v>
          </cell>
          <cell r="Q2987">
            <v>0</v>
          </cell>
          <cell r="R2987">
            <v>0</v>
          </cell>
          <cell r="S2987">
            <v>77.433333320000003</v>
          </cell>
          <cell r="T2987">
            <v>15.486666680000001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110.41</v>
          </cell>
          <cell r="AA2987">
            <v>110.41</v>
          </cell>
          <cell r="AB2987">
            <v>0</v>
          </cell>
          <cell r="AC2987">
            <v>0</v>
          </cell>
          <cell r="AD2987">
            <v>146.96791686</v>
          </cell>
          <cell r="AE2987">
            <v>0</v>
          </cell>
          <cell r="AF2987">
            <v>22.08500016</v>
          </cell>
          <cell r="AG2987">
            <v>124.8829167</v>
          </cell>
          <cell r="AH2987">
            <v>0</v>
          </cell>
          <cell r="AI2987">
            <v>133.111055937</v>
          </cell>
        </row>
        <row r="2988">
          <cell r="C2988" t="str">
            <v>1.612.6</v>
          </cell>
          <cell r="D2988" t="str">
            <v>Иные прочие</v>
          </cell>
          <cell r="E2988" t="str">
            <v>051-2000815</v>
          </cell>
          <cell r="F2988" t="str">
            <v/>
          </cell>
          <cell r="G2988" t="str">
            <v/>
          </cell>
          <cell r="H2988" t="str">
            <v/>
          </cell>
          <cell r="I2988">
            <v>42775.954330629997</v>
          </cell>
          <cell r="J2988">
            <v>684.19437204999997</v>
          </cell>
          <cell r="K2988">
            <v>26.59</v>
          </cell>
          <cell r="L2988">
            <v>26.59</v>
          </cell>
          <cell r="M2988">
            <v>0.57349930999999998</v>
          </cell>
          <cell r="N2988">
            <v>2.1568232790000001</v>
          </cell>
          <cell r="O2988">
            <v>2.1568232790000001</v>
          </cell>
          <cell r="P2988">
            <v>0</v>
          </cell>
          <cell r="Q2988">
            <v>0</v>
          </cell>
          <cell r="R2988">
            <v>0</v>
          </cell>
          <cell r="S2988">
            <v>839.34917485000005</v>
          </cell>
          <cell r="T2988">
            <v>166.44559749999999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21.89497003</v>
          </cell>
          <cell r="Z2988">
            <v>148.30000000000001</v>
          </cell>
          <cell r="AA2988">
            <v>148.30000000000001</v>
          </cell>
          <cell r="AB2988">
            <v>0</v>
          </cell>
          <cell r="AC2988">
            <v>0</v>
          </cell>
          <cell r="AD2988">
            <v>8.4344773600000007</v>
          </cell>
          <cell r="AE2988">
            <v>8.3268853600000003</v>
          </cell>
          <cell r="AF2988">
            <v>0</v>
          </cell>
          <cell r="AG2988">
            <v>0.10759199999999999</v>
          </cell>
          <cell r="AH2988">
            <v>0</v>
          </cell>
          <cell r="AI2988">
            <v>5.6874425889999998</v>
          </cell>
        </row>
        <row r="2989">
          <cell r="C2989" t="str">
            <v>1.612.7</v>
          </cell>
          <cell r="D2989" t="str">
            <v>Пуско наладочные работы "вхолостую"</v>
          </cell>
          <cell r="E2989" t="str">
            <v>051-2000815</v>
          </cell>
          <cell r="F2989" t="str">
            <v/>
          </cell>
          <cell r="G2989" t="str">
            <v/>
          </cell>
          <cell r="H2989" t="str">
            <v/>
          </cell>
          <cell r="I2989">
            <v>221.39</v>
          </cell>
          <cell r="J2989">
            <v>106.96</v>
          </cell>
          <cell r="K2989">
            <v>106.96</v>
          </cell>
          <cell r="L2989">
            <v>106.96</v>
          </cell>
          <cell r="M2989">
            <v>0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>
            <v>89.133333339999993</v>
          </cell>
          <cell r="T2989">
            <v>17.826666660000001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8.1570514000000003</v>
          </cell>
          <cell r="Z2989">
            <v>115.12</v>
          </cell>
          <cell r="AA2989">
            <v>115.12</v>
          </cell>
          <cell r="AB2989">
            <v>0</v>
          </cell>
          <cell r="AC2989">
            <v>0</v>
          </cell>
          <cell r="AD2989">
            <v>8.1570514000000003</v>
          </cell>
          <cell r="AE2989">
            <v>8.1570514000000003</v>
          </cell>
          <cell r="AF2989">
            <v>0</v>
          </cell>
          <cell r="AG2989">
            <v>0</v>
          </cell>
          <cell r="AH2989">
            <v>0</v>
          </cell>
          <cell r="AI2989">
            <v>7.085694406</v>
          </cell>
        </row>
        <row r="2990">
          <cell r="C2990" t="str">
            <v>1.613</v>
          </cell>
          <cell r="D2990" t="str">
            <v>Обустройство сеноман-аптских залежей Харасавэйского ГКМ. Газопровод подключения Харасавэйского ГКМ</v>
          </cell>
          <cell r="E2990" t="str">
            <v>051-2000825</v>
          </cell>
          <cell r="F2990" t="str">
            <v/>
          </cell>
          <cell r="G2990" t="str">
            <v>Стройки, обеспечивающие добычу и вывод газа из Надым-Пур-Таз</v>
          </cell>
          <cell r="H2990" t="str">
            <v>Добыча газа</v>
          </cell>
          <cell r="I2990">
            <v>86456.691005800007</v>
          </cell>
          <cell r="J2990">
            <v>67067.73</v>
          </cell>
          <cell r="K2990">
            <v>10159.200000000001</v>
          </cell>
          <cell r="L2990">
            <v>10159.200000000001</v>
          </cell>
          <cell r="M2990">
            <v>2927.6799071099999</v>
          </cell>
          <cell r="N2990">
            <v>28.818016252</v>
          </cell>
          <cell r="O2990">
            <v>28.818016252</v>
          </cell>
          <cell r="P2990">
            <v>0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31252.834808799998</v>
          </cell>
          <cell r="Y2990">
            <v>10025.311904079999</v>
          </cell>
          <cell r="Z2990">
            <v>14427.67</v>
          </cell>
          <cell r="AA2990">
            <v>14427.67</v>
          </cell>
          <cell r="AB2990">
            <v>82.86</v>
          </cell>
          <cell r="AC2990">
            <v>0</v>
          </cell>
          <cell r="AD2990">
            <v>11045.21329555</v>
          </cell>
          <cell r="AE2990">
            <v>10025.311904079999</v>
          </cell>
          <cell r="AF2990">
            <v>999.47072688000003</v>
          </cell>
          <cell r="AG2990">
            <v>20.430664589999999</v>
          </cell>
          <cell r="AH2990">
            <v>0</v>
          </cell>
          <cell r="AI2990">
            <v>76.555766077000001</v>
          </cell>
        </row>
        <row r="2991">
          <cell r="C2991" t="str">
            <v>1.613.1</v>
          </cell>
          <cell r="D2991" t="str">
            <v>Подрядные работы</v>
          </cell>
          <cell r="E2991" t="str">
            <v>051-2000825</v>
          </cell>
          <cell r="F2991" t="str">
            <v/>
          </cell>
          <cell r="G2991" t="str">
            <v/>
          </cell>
          <cell r="H2991" t="str">
            <v/>
          </cell>
          <cell r="I2991">
            <v>78964.42</v>
          </cell>
          <cell r="J2991">
            <v>61539.46</v>
          </cell>
          <cell r="K2991">
            <v>9625.2999999999993</v>
          </cell>
          <cell r="L2991">
            <v>9625.2999999999993</v>
          </cell>
          <cell r="M2991">
            <v>2832.81923254</v>
          </cell>
          <cell r="N2991">
            <v>29.430970801000001</v>
          </cell>
          <cell r="O2991">
            <v>29.430970801000001</v>
          </cell>
          <cell r="P2991">
            <v>0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31252.834808799998</v>
          </cell>
          <cell r="Y2991">
            <v>9795.9297020400008</v>
          </cell>
          <cell r="Z2991">
            <v>13526.07</v>
          </cell>
          <cell r="AA2991">
            <v>13526.07</v>
          </cell>
          <cell r="AB2991">
            <v>0</v>
          </cell>
          <cell r="AC2991">
            <v>0</v>
          </cell>
          <cell r="AD2991">
            <v>10734.987095639999</v>
          </cell>
          <cell r="AE2991">
            <v>9795.9297020400008</v>
          </cell>
          <cell r="AF2991">
            <v>939.05739359999995</v>
          </cell>
          <cell r="AG2991">
            <v>0</v>
          </cell>
          <cell r="AH2991">
            <v>0</v>
          </cell>
          <cell r="AI2991">
            <v>79.365159988000002</v>
          </cell>
        </row>
        <row r="2992">
          <cell r="C2992">
            <v>0</v>
          </cell>
          <cell r="D2992" t="str">
            <v>Газстройпром</v>
          </cell>
          <cell r="E2992" t="str">
            <v>051-2000825</v>
          </cell>
          <cell r="F2992" t="str">
            <v/>
          </cell>
          <cell r="G2992" t="str">
            <v/>
          </cell>
          <cell r="H2992" t="str">
            <v/>
          </cell>
          <cell r="I2992">
            <v>78964.42</v>
          </cell>
          <cell r="J2992">
            <v>61539.46</v>
          </cell>
          <cell r="K2992">
            <v>9625.2999999999993</v>
          </cell>
          <cell r="L2992">
            <v>9625.2999999999993</v>
          </cell>
          <cell r="M2992">
            <v>2832.81923254</v>
          </cell>
          <cell r="N2992">
            <v>29.430970801000001</v>
          </cell>
          <cell r="O2992">
            <v>29.430970801000001</v>
          </cell>
          <cell r="P2992">
            <v>0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31252.834808799998</v>
          </cell>
          <cell r="Y2992">
            <v>9795.9297020400008</v>
          </cell>
          <cell r="Z2992">
            <v>13526.07</v>
          </cell>
          <cell r="AA2992">
            <v>13526.07</v>
          </cell>
          <cell r="AB2992">
            <v>0</v>
          </cell>
          <cell r="AC2992">
            <v>0</v>
          </cell>
          <cell r="AD2992">
            <v>10734.987095639999</v>
          </cell>
          <cell r="AE2992">
            <v>9795.9297020400008</v>
          </cell>
          <cell r="AF2992">
            <v>939.05739359999995</v>
          </cell>
          <cell r="AG2992">
            <v>0</v>
          </cell>
          <cell r="AH2992">
            <v>0</v>
          </cell>
          <cell r="AI2992">
            <v>79.365159988000002</v>
          </cell>
        </row>
        <row r="2993">
          <cell r="C2993" t="str">
            <v>1.613.2</v>
          </cell>
          <cell r="D2993" t="str">
            <v>Оборудование</v>
          </cell>
          <cell r="E2993" t="str">
            <v>051-2000825</v>
          </cell>
          <cell r="F2993" t="str">
            <v/>
          </cell>
          <cell r="G2993" t="str">
            <v/>
          </cell>
          <cell r="H2993" t="str">
            <v/>
          </cell>
          <cell r="I2993">
            <v>1566.17</v>
          </cell>
          <cell r="J2993">
            <v>1374.06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0</v>
          </cell>
          <cell r="AD2993">
            <v>0</v>
          </cell>
          <cell r="AE2993">
            <v>0</v>
          </cell>
          <cell r="AF2993">
            <v>0</v>
          </cell>
          <cell r="AG2993">
            <v>0</v>
          </cell>
          <cell r="AH2993">
            <v>0</v>
          </cell>
          <cell r="AI2993">
            <v>0</v>
          </cell>
        </row>
        <row r="2994">
          <cell r="C2994" t="str">
            <v>1.613.3</v>
          </cell>
          <cell r="D2994" t="str">
            <v>Прочие, всего</v>
          </cell>
          <cell r="E2994" t="str">
            <v>051-2000825</v>
          </cell>
          <cell r="F2994" t="str">
            <v/>
          </cell>
          <cell r="G2994" t="str">
            <v/>
          </cell>
          <cell r="H2994" t="str">
            <v/>
          </cell>
          <cell r="I2994">
            <v>5926.1010058000002</v>
          </cell>
          <cell r="J2994">
            <v>4154.21</v>
          </cell>
          <cell r="K2994">
            <v>533.9</v>
          </cell>
          <cell r="L2994">
            <v>533.9</v>
          </cell>
          <cell r="M2994">
            <v>94.86067457</v>
          </cell>
          <cell r="N2994">
            <v>17.767498515</v>
          </cell>
          <cell r="O2994">
            <v>17.767498515</v>
          </cell>
          <cell r="P2994">
            <v>0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229.38220204000001</v>
          </cell>
          <cell r="Z2994">
            <v>901.6</v>
          </cell>
          <cell r="AA2994">
            <v>901.6</v>
          </cell>
          <cell r="AB2994">
            <v>82.86</v>
          </cell>
          <cell r="AC2994">
            <v>0</v>
          </cell>
          <cell r="AD2994">
            <v>310.22619990999999</v>
          </cell>
          <cell r="AE2994">
            <v>229.38220204000001</v>
          </cell>
          <cell r="AF2994">
            <v>60.413333280000003</v>
          </cell>
          <cell r="AG2994">
            <v>20.430664589999999</v>
          </cell>
          <cell r="AH2994">
            <v>0</v>
          </cell>
          <cell r="AI2994">
            <v>34.408407265999998</v>
          </cell>
        </row>
        <row r="2995">
          <cell r="C2995" t="str">
            <v>1.613.4</v>
          </cell>
          <cell r="D2995" t="str">
            <v>Землеотвод, всего</v>
          </cell>
          <cell r="E2995" t="str">
            <v>051-2000825</v>
          </cell>
          <cell r="F2995" t="str">
            <v/>
          </cell>
          <cell r="G2995" t="str">
            <v/>
          </cell>
          <cell r="H2995" t="str">
            <v/>
          </cell>
          <cell r="I2995">
            <v>191.69</v>
          </cell>
          <cell r="J2995">
            <v>83.22</v>
          </cell>
          <cell r="K2995">
            <v>83.22</v>
          </cell>
          <cell r="L2995">
            <v>83.22</v>
          </cell>
          <cell r="M2995">
            <v>0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83.42</v>
          </cell>
          <cell r="AA2995">
            <v>83.42</v>
          </cell>
          <cell r="AB2995">
            <v>82.86</v>
          </cell>
          <cell r="AC2995">
            <v>0</v>
          </cell>
          <cell r="AD2995">
            <v>20.430664589999999</v>
          </cell>
          <cell r="AE2995">
            <v>0</v>
          </cell>
          <cell r="AF2995">
            <v>0</v>
          </cell>
          <cell r="AG2995">
            <v>20.430664589999999</v>
          </cell>
          <cell r="AH2995">
            <v>0</v>
          </cell>
          <cell r="AI2995">
            <v>24.491326527999998</v>
          </cell>
        </row>
        <row r="2996">
          <cell r="C2996" t="str">
            <v>1.613.5</v>
          </cell>
          <cell r="D2996" t="str">
            <v>Услуги Заказчика</v>
          </cell>
          <cell r="E2996" t="str">
            <v>051-2000825</v>
          </cell>
          <cell r="F2996" t="str">
            <v/>
          </cell>
          <cell r="G2996" t="str">
            <v/>
          </cell>
          <cell r="H2996" t="str">
            <v/>
          </cell>
          <cell r="I2996">
            <v>1258.2899999900001</v>
          </cell>
          <cell r="J2996">
            <v>362.48</v>
          </cell>
          <cell r="K2996">
            <v>362.48</v>
          </cell>
          <cell r="L2996">
            <v>362.48</v>
          </cell>
          <cell r="M2996">
            <v>90.619999919999998</v>
          </cell>
          <cell r="N2996">
            <v>24.999999978000002</v>
          </cell>
          <cell r="O2996">
            <v>24.999999978000002</v>
          </cell>
          <cell r="P2996">
            <v>0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302.10000000000002</v>
          </cell>
          <cell r="AA2996">
            <v>302.10000000000002</v>
          </cell>
          <cell r="AB2996">
            <v>0</v>
          </cell>
          <cell r="AC2996">
            <v>0</v>
          </cell>
          <cell r="AD2996">
            <v>60.413333280000003</v>
          </cell>
          <cell r="AE2996">
            <v>0</v>
          </cell>
          <cell r="AF2996">
            <v>60.413333280000003</v>
          </cell>
          <cell r="AG2996">
            <v>0</v>
          </cell>
          <cell r="AH2996">
            <v>0</v>
          </cell>
          <cell r="AI2996">
            <v>19.997793208000001</v>
          </cell>
        </row>
        <row r="2997">
          <cell r="C2997" t="str">
            <v>1.613.6</v>
          </cell>
          <cell r="D2997" t="str">
            <v>Иные прочие</v>
          </cell>
          <cell r="E2997" t="str">
            <v>051-2000825</v>
          </cell>
          <cell r="F2997" t="str">
            <v/>
          </cell>
          <cell r="G2997" t="str">
            <v/>
          </cell>
          <cell r="H2997" t="str">
            <v/>
          </cell>
          <cell r="I2997">
            <v>4476.1210058099996</v>
          </cell>
          <cell r="J2997">
            <v>3708.51</v>
          </cell>
          <cell r="K2997">
            <v>88.2</v>
          </cell>
          <cell r="L2997">
            <v>88.2</v>
          </cell>
          <cell r="M2997">
            <v>4.2406746499999999</v>
          </cell>
          <cell r="N2997">
            <v>4.8080211449999997</v>
          </cell>
          <cell r="O2997">
            <v>4.8080211449999997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229.38220204000001</v>
          </cell>
          <cell r="Z2997">
            <v>516.08000000000004</v>
          </cell>
          <cell r="AA2997">
            <v>516.08000000000004</v>
          </cell>
          <cell r="AB2997">
            <v>0</v>
          </cell>
          <cell r="AC2997">
            <v>0</v>
          </cell>
          <cell r="AD2997">
            <v>229.38220204000001</v>
          </cell>
          <cell r="AE2997">
            <v>229.38220204000001</v>
          </cell>
          <cell r="AF2997">
            <v>0</v>
          </cell>
          <cell r="AG2997">
            <v>0</v>
          </cell>
          <cell r="AH2997">
            <v>0</v>
          </cell>
          <cell r="AI2997">
            <v>44.447024112999998</v>
          </cell>
        </row>
        <row r="2998">
          <cell r="C2998" t="str">
            <v>1.614</v>
          </cell>
          <cell r="D2998" t="str">
            <v>Реконструкция Западно-Таркосалинского газового промысла</v>
          </cell>
          <cell r="E2998" t="str">
            <v>051-2000826</v>
          </cell>
          <cell r="F2998" t="str">
            <v/>
          </cell>
          <cell r="G2998" t="str">
            <v>Стройки, обеспечивающие добычу и вывод газа из Надым-Пур-Таз</v>
          </cell>
          <cell r="H2998" t="str">
            <v>Добыча газа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1.3269309999999999E-2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1.3269309999999999E-2</v>
          </cell>
          <cell r="Y2998">
            <v>90.145865409999999</v>
          </cell>
          <cell r="Z2998">
            <v>11.52</v>
          </cell>
          <cell r="AA2998">
            <v>11.52</v>
          </cell>
          <cell r="AB2998">
            <v>0</v>
          </cell>
          <cell r="AC2998">
            <v>0</v>
          </cell>
          <cell r="AD2998">
            <v>90.159282149999996</v>
          </cell>
          <cell r="AE2998">
            <v>90.145865409999999</v>
          </cell>
          <cell r="AF2998">
            <v>0</v>
          </cell>
          <cell r="AG2998">
            <v>1.341674E-2</v>
          </cell>
          <cell r="AH2998">
            <v>0</v>
          </cell>
          <cell r="AI2998">
            <v>782.63265755199996</v>
          </cell>
        </row>
        <row r="2999">
          <cell r="C2999" t="str">
            <v>1.614.1</v>
          </cell>
          <cell r="D2999" t="str">
            <v>Подрядные работы</v>
          </cell>
          <cell r="E2999" t="str">
            <v>051-2000826</v>
          </cell>
          <cell r="F2999" t="str">
            <v/>
          </cell>
          <cell r="G2999" t="str">
            <v/>
          </cell>
          <cell r="H2999" t="str">
            <v/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82.122027090000003</v>
          </cell>
          <cell r="Z2999">
            <v>11.52</v>
          </cell>
          <cell r="AA2999">
            <v>11.52</v>
          </cell>
          <cell r="AB2999">
            <v>0</v>
          </cell>
          <cell r="AC2999">
            <v>0</v>
          </cell>
          <cell r="AD2999">
            <v>82.122027090000003</v>
          </cell>
          <cell r="AE2999">
            <v>82.122027090000003</v>
          </cell>
          <cell r="AF2999">
            <v>0</v>
          </cell>
          <cell r="AG2999">
            <v>0</v>
          </cell>
          <cell r="AH2999">
            <v>0</v>
          </cell>
          <cell r="AI2999">
            <v>712.86481848999995</v>
          </cell>
        </row>
        <row r="3000">
          <cell r="C3000">
            <v>0</v>
          </cell>
          <cell r="D3000" t="str">
            <v>РСУ Уралстройгаз</v>
          </cell>
          <cell r="E3000" t="str">
            <v>051-2000826</v>
          </cell>
          <cell r="F3000" t="str">
            <v/>
          </cell>
          <cell r="G3000" t="str">
            <v/>
          </cell>
          <cell r="H3000" t="str">
            <v/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82.122027090000003</v>
          </cell>
          <cell r="Z3000">
            <v>11.52</v>
          </cell>
          <cell r="AA3000">
            <v>11.52</v>
          </cell>
          <cell r="AB3000">
            <v>0</v>
          </cell>
          <cell r="AC3000">
            <v>0</v>
          </cell>
          <cell r="AD3000">
            <v>82.122027090000003</v>
          </cell>
          <cell r="AE3000">
            <v>82.122027090000003</v>
          </cell>
          <cell r="AF3000">
            <v>0</v>
          </cell>
          <cell r="AG3000">
            <v>0</v>
          </cell>
          <cell r="AH3000">
            <v>0</v>
          </cell>
          <cell r="AI3000">
            <v>712.86481848999995</v>
          </cell>
        </row>
        <row r="3001">
          <cell r="C3001" t="str">
            <v>1.614.2</v>
          </cell>
          <cell r="D3001" t="str">
            <v>Оборудование</v>
          </cell>
          <cell r="E3001" t="str">
            <v>051-2000826</v>
          </cell>
          <cell r="F3001" t="str">
            <v/>
          </cell>
          <cell r="G3001" t="str">
            <v/>
          </cell>
          <cell r="H3001" t="str">
            <v/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1.2749502399999999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1.2749502399999999</v>
          </cell>
          <cell r="AE3001">
            <v>1.2749502399999999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</row>
        <row r="3002">
          <cell r="C3002" t="str">
            <v>1.614.3</v>
          </cell>
          <cell r="D3002" t="str">
            <v>Прочие, всего</v>
          </cell>
          <cell r="E3002" t="str">
            <v>051-2000826</v>
          </cell>
          <cell r="F3002" t="str">
            <v/>
          </cell>
          <cell r="G3002" t="str">
            <v/>
          </cell>
          <cell r="H3002" t="str">
            <v/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1.3269309999999999E-2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1.3269309999999999E-2</v>
          </cell>
          <cell r="Y3002">
            <v>6.7488880800000004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6.7623048199999998</v>
          </cell>
          <cell r="AE3002">
            <v>6.7488880800000004</v>
          </cell>
          <cell r="AF3002">
            <v>0</v>
          </cell>
          <cell r="AG3002">
            <v>1.341674E-2</v>
          </cell>
          <cell r="AH3002">
            <v>0</v>
          </cell>
          <cell r="AI3002">
            <v>0</v>
          </cell>
        </row>
        <row r="3003">
          <cell r="C3003" t="str">
            <v>1.614.4</v>
          </cell>
          <cell r="D3003" t="str">
            <v>Землеотвод, всего</v>
          </cell>
          <cell r="E3003" t="str">
            <v>051-2000826</v>
          </cell>
          <cell r="F3003" t="str">
            <v/>
          </cell>
          <cell r="G3003" t="str">
            <v/>
          </cell>
          <cell r="H3003" t="str">
            <v/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1.3269309999999999E-2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1.3269309999999999E-2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1.341674E-2</v>
          </cell>
          <cell r="AE3003">
            <v>0</v>
          </cell>
          <cell r="AF3003">
            <v>0</v>
          </cell>
          <cell r="AG3003">
            <v>1.341674E-2</v>
          </cell>
          <cell r="AH3003">
            <v>0</v>
          </cell>
          <cell r="AI3003">
            <v>0</v>
          </cell>
        </row>
        <row r="3004">
          <cell r="C3004" t="str">
            <v>1.614.5</v>
          </cell>
          <cell r="D3004" t="str">
            <v>Услуги Заказчика</v>
          </cell>
          <cell r="E3004" t="str">
            <v>051-2000826</v>
          </cell>
          <cell r="F3004" t="str">
            <v/>
          </cell>
          <cell r="G3004" t="str">
            <v/>
          </cell>
          <cell r="H3004" t="str">
            <v/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3.0569000399999999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3.0569000399999999</v>
          </cell>
          <cell r="AE3004">
            <v>3.0569000399999999</v>
          </cell>
          <cell r="AF3004">
            <v>0</v>
          </cell>
          <cell r="AG3004">
            <v>0</v>
          </cell>
          <cell r="AH3004">
            <v>0</v>
          </cell>
          <cell r="AI3004">
            <v>0</v>
          </cell>
        </row>
        <row r="3005">
          <cell r="C3005" t="str">
            <v>1.614.6</v>
          </cell>
          <cell r="D3005" t="str">
            <v>Иные прочие</v>
          </cell>
          <cell r="E3005" t="str">
            <v>051-2000826</v>
          </cell>
          <cell r="F3005" t="str">
            <v/>
          </cell>
          <cell r="G3005" t="str">
            <v/>
          </cell>
          <cell r="H3005" t="str">
            <v/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3.69198804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3.69198804</v>
          </cell>
          <cell r="AE3005">
            <v>3.69198804</v>
          </cell>
          <cell r="AF3005">
            <v>0</v>
          </cell>
          <cell r="AG3005">
            <v>0</v>
          </cell>
          <cell r="AH3005">
            <v>0</v>
          </cell>
          <cell r="AI3005">
            <v>0</v>
          </cell>
        </row>
        <row r="3006">
          <cell r="C3006" t="str">
            <v>1.615</v>
          </cell>
          <cell r="D3006" t="str">
            <v>Дообустройство нижнемеловых залежей Западно-Таркосалинского газового месторождения</v>
          </cell>
          <cell r="E3006" t="str">
            <v>051-2000828</v>
          </cell>
          <cell r="F3006" t="str">
            <v/>
          </cell>
          <cell r="G3006" t="str">
            <v>Стройки, обеспечивающие добычу и вывод газа из Надым-Пур-Таз</v>
          </cell>
          <cell r="H3006" t="str">
            <v>Добыча газа</v>
          </cell>
          <cell r="I3006">
            <v>4971.55</v>
          </cell>
          <cell r="J3006">
            <v>3851.45</v>
          </cell>
          <cell r="K3006">
            <v>0.97099999999999997</v>
          </cell>
          <cell r="L3006">
            <v>0.97099999999999997</v>
          </cell>
          <cell r="M3006">
            <v>2.5001999999999999E-4</v>
          </cell>
          <cell r="N3006">
            <v>2.5748712999999999E-2</v>
          </cell>
          <cell r="O3006">
            <v>2.5748712999999999E-2</v>
          </cell>
          <cell r="P3006">
            <v>0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8.3339999999999998E-5</v>
          </cell>
          <cell r="Z3006">
            <v>0.91</v>
          </cell>
          <cell r="AA3006">
            <v>0.91</v>
          </cell>
          <cell r="AB3006">
            <v>0.91</v>
          </cell>
          <cell r="AC3006">
            <v>0</v>
          </cell>
          <cell r="AD3006">
            <v>2.5001999999999999E-4</v>
          </cell>
          <cell r="AE3006">
            <v>8.3339999999999998E-5</v>
          </cell>
          <cell r="AF3006">
            <v>1.6668E-4</v>
          </cell>
          <cell r="AG3006">
            <v>0</v>
          </cell>
          <cell r="AH3006">
            <v>0</v>
          </cell>
          <cell r="AI3006">
            <v>2.7474724999999998E-2</v>
          </cell>
        </row>
        <row r="3007">
          <cell r="C3007" t="str">
            <v>1.615.1</v>
          </cell>
          <cell r="D3007" t="str">
            <v>Подрядные работы</v>
          </cell>
          <cell r="E3007" t="str">
            <v>051-2000828</v>
          </cell>
          <cell r="F3007" t="str">
            <v/>
          </cell>
          <cell r="G3007" t="str">
            <v/>
          </cell>
          <cell r="H3007" t="str">
            <v/>
          </cell>
          <cell r="I3007">
            <v>2164.3000000000002</v>
          </cell>
          <cell r="J3007">
            <v>1325.16</v>
          </cell>
          <cell r="K3007">
            <v>0</v>
          </cell>
          <cell r="L3007">
            <v>0</v>
          </cell>
          <cell r="M3007">
            <v>0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B3007">
            <v>0</v>
          </cell>
          <cell r="AC3007">
            <v>0</v>
          </cell>
          <cell r="AD3007">
            <v>0</v>
          </cell>
          <cell r="AE3007">
            <v>0</v>
          </cell>
          <cell r="AF3007">
            <v>0</v>
          </cell>
          <cell r="AG3007">
            <v>0</v>
          </cell>
          <cell r="AH3007">
            <v>0</v>
          </cell>
          <cell r="AI3007">
            <v>0</v>
          </cell>
        </row>
        <row r="3008">
          <cell r="C3008">
            <v>0</v>
          </cell>
          <cell r="D3008" t="str">
            <v>Конкурс</v>
          </cell>
          <cell r="E3008" t="str">
            <v>051-2000828</v>
          </cell>
          <cell r="F3008" t="str">
            <v/>
          </cell>
          <cell r="G3008" t="str">
            <v/>
          </cell>
          <cell r="H3008" t="str">
            <v/>
          </cell>
          <cell r="I3008">
            <v>2164.3000000000002</v>
          </cell>
          <cell r="J3008">
            <v>1325.16</v>
          </cell>
          <cell r="K3008">
            <v>0</v>
          </cell>
          <cell r="L3008">
            <v>0</v>
          </cell>
          <cell r="M3008">
            <v>0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B3008">
            <v>0</v>
          </cell>
          <cell r="AC3008">
            <v>0</v>
          </cell>
          <cell r="AD3008">
            <v>0</v>
          </cell>
          <cell r="AE3008">
            <v>0</v>
          </cell>
          <cell r="AF3008">
            <v>0</v>
          </cell>
          <cell r="AG3008">
            <v>0</v>
          </cell>
          <cell r="AH3008">
            <v>0</v>
          </cell>
          <cell r="AI3008">
            <v>0</v>
          </cell>
        </row>
        <row r="3009">
          <cell r="C3009" t="str">
            <v>1.615.2</v>
          </cell>
          <cell r="D3009" t="str">
            <v>Оборудование</v>
          </cell>
          <cell r="E3009" t="str">
            <v>051-2000828</v>
          </cell>
          <cell r="F3009" t="str">
            <v/>
          </cell>
          <cell r="G3009" t="str">
            <v/>
          </cell>
          <cell r="H3009" t="str">
            <v/>
          </cell>
          <cell r="I3009">
            <v>1941.06</v>
          </cell>
          <cell r="J3009">
            <v>1802.95</v>
          </cell>
          <cell r="K3009">
            <v>0</v>
          </cell>
          <cell r="L3009">
            <v>0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B3009">
            <v>0</v>
          </cell>
          <cell r="AC3009">
            <v>0</v>
          </cell>
          <cell r="AD3009">
            <v>0</v>
          </cell>
          <cell r="AE3009">
            <v>0</v>
          </cell>
          <cell r="AF3009">
            <v>0</v>
          </cell>
          <cell r="AG3009">
            <v>0</v>
          </cell>
          <cell r="AH3009">
            <v>0</v>
          </cell>
          <cell r="AI3009">
            <v>0</v>
          </cell>
        </row>
        <row r="3010">
          <cell r="C3010" t="str">
            <v>1.615.3</v>
          </cell>
          <cell r="D3010" t="str">
            <v>Прочие, всего</v>
          </cell>
          <cell r="E3010" t="str">
            <v>051-2000828</v>
          </cell>
          <cell r="F3010" t="str">
            <v/>
          </cell>
          <cell r="G3010" t="str">
            <v/>
          </cell>
          <cell r="H3010" t="str">
            <v/>
          </cell>
          <cell r="I3010">
            <v>866.19</v>
          </cell>
          <cell r="J3010">
            <v>723.34</v>
          </cell>
          <cell r="K3010">
            <v>0.97099999999999997</v>
          </cell>
          <cell r="L3010">
            <v>0.97099999999999997</v>
          </cell>
          <cell r="M3010">
            <v>2.5001999999999999E-4</v>
          </cell>
          <cell r="N3010">
            <v>2.5748712999999999E-2</v>
          </cell>
          <cell r="O3010">
            <v>2.5748712999999999E-2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8.3339999999999998E-5</v>
          </cell>
          <cell r="Z3010">
            <v>0.91</v>
          </cell>
          <cell r="AA3010">
            <v>0.91</v>
          </cell>
          <cell r="AB3010">
            <v>0.91</v>
          </cell>
          <cell r="AC3010">
            <v>0</v>
          </cell>
          <cell r="AD3010">
            <v>2.5001999999999999E-4</v>
          </cell>
          <cell r="AE3010">
            <v>8.3339999999999998E-5</v>
          </cell>
          <cell r="AF3010">
            <v>1.6668E-4</v>
          </cell>
          <cell r="AG3010">
            <v>0</v>
          </cell>
          <cell r="AH3010">
            <v>0</v>
          </cell>
          <cell r="AI3010">
            <v>2.7474724999999998E-2</v>
          </cell>
        </row>
        <row r="3011">
          <cell r="C3011" t="str">
            <v>1.615.4</v>
          </cell>
          <cell r="D3011" t="str">
            <v>Землеотвод, всего</v>
          </cell>
          <cell r="E3011" t="str">
            <v>051-2000828</v>
          </cell>
          <cell r="F3011" t="str">
            <v/>
          </cell>
          <cell r="G3011" t="str">
            <v/>
          </cell>
          <cell r="H3011" t="str">
            <v/>
          </cell>
          <cell r="I3011">
            <v>1.97</v>
          </cell>
          <cell r="J3011">
            <v>0.97</v>
          </cell>
          <cell r="K3011">
            <v>0.97</v>
          </cell>
          <cell r="L3011">
            <v>0.97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0.91</v>
          </cell>
          <cell r="AA3011">
            <v>0.91</v>
          </cell>
          <cell r="AB3011">
            <v>0.91</v>
          </cell>
          <cell r="AC3011">
            <v>0</v>
          </cell>
          <cell r="AD3011">
            <v>0</v>
          </cell>
          <cell r="AE3011">
            <v>0</v>
          </cell>
          <cell r="AF3011">
            <v>0</v>
          </cell>
          <cell r="AG3011">
            <v>0</v>
          </cell>
          <cell r="AH3011">
            <v>0</v>
          </cell>
          <cell r="AI3011">
            <v>0</v>
          </cell>
        </row>
        <row r="3012">
          <cell r="C3012" t="str">
            <v>1.615.5</v>
          </cell>
          <cell r="D3012" t="str">
            <v>Услуги Заказчика</v>
          </cell>
          <cell r="E3012" t="str">
            <v>051-2000828</v>
          </cell>
          <cell r="F3012" t="str">
            <v/>
          </cell>
          <cell r="G3012" t="str">
            <v/>
          </cell>
          <cell r="H3012" t="str">
            <v/>
          </cell>
          <cell r="I3012">
            <v>1.9167399999999999E-3</v>
          </cell>
          <cell r="J3012">
            <v>1E-3</v>
          </cell>
          <cell r="K3012">
            <v>1E-3</v>
          </cell>
          <cell r="L3012">
            <v>1E-3</v>
          </cell>
          <cell r="M3012">
            <v>2.5001999999999999E-4</v>
          </cell>
          <cell r="N3012">
            <v>25.001999999999999</v>
          </cell>
          <cell r="O3012">
            <v>25.001999999999999</v>
          </cell>
          <cell r="P3012">
            <v>0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8.3339999999999998E-5</v>
          </cell>
          <cell r="Z3012">
            <v>0</v>
          </cell>
          <cell r="AA3012">
            <v>0</v>
          </cell>
          <cell r="AB3012">
            <v>0</v>
          </cell>
          <cell r="AC3012">
            <v>0</v>
          </cell>
          <cell r="AD3012">
            <v>2.5001999999999999E-4</v>
          </cell>
          <cell r="AE3012">
            <v>8.3339999999999998E-5</v>
          </cell>
          <cell r="AF3012">
            <v>1.6668E-4</v>
          </cell>
          <cell r="AG3012">
            <v>0</v>
          </cell>
          <cell r="AH3012">
            <v>0</v>
          </cell>
          <cell r="AI3012">
            <v>0</v>
          </cell>
        </row>
        <row r="3013">
          <cell r="C3013" t="str">
            <v>1.615.6</v>
          </cell>
          <cell r="D3013" t="str">
            <v>Иные прочие</v>
          </cell>
          <cell r="E3013" t="str">
            <v>051-2000828</v>
          </cell>
          <cell r="F3013" t="str">
            <v/>
          </cell>
          <cell r="G3013" t="str">
            <v/>
          </cell>
          <cell r="H3013" t="str">
            <v/>
          </cell>
          <cell r="I3013">
            <v>864.21808325999996</v>
          </cell>
          <cell r="J3013">
            <v>722.36900000000003</v>
          </cell>
          <cell r="K3013">
            <v>0</v>
          </cell>
          <cell r="L3013">
            <v>0</v>
          </cell>
          <cell r="M3013">
            <v>0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0</v>
          </cell>
          <cell r="AA3013">
            <v>0</v>
          </cell>
          <cell r="AB3013">
            <v>0</v>
          </cell>
          <cell r="AC3013">
            <v>0</v>
          </cell>
          <cell r="AD3013">
            <v>0</v>
          </cell>
          <cell r="AE3013">
            <v>0</v>
          </cell>
          <cell r="AF3013">
            <v>0</v>
          </cell>
          <cell r="AG3013">
            <v>0</v>
          </cell>
          <cell r="AH3013">
            <v>0</v>
          </cell>
          <cell r="AI3013">
            <v>0</v>
          </cell>
        </row>
        <row r="3014">
          <cell r="C3014" t="str">
            <v>1.616</v>
          </cell>
          <cell r="D3014" t="str">
            <v>Реконструкция систем пожарной безопасности Комсомольского газового промысла</v>
          </cell>
          <cell r="E3014" t="str">
            <v>051-2000839</v>
          </cell>
          <cell r="F3014" t="str">
            <v/>
          </cell>
          <cell r="G3014" t="str">
            <v>Стройки, обеспечивающие добычу и вывод газа из Надым-Пур-Таз</v>
          </cell>
          <cell r="H3014" t="str">
            <v>Добыча газа</v>
          </cell>
          <cell r="I3014">
            <v>584.46045376999996</v>
          </cell>
          <cell r="J3014">
            <v>189.74</v>
          </cell>
          <cell r="K3014">
            <v>177.95</v>
          </cell>
          <cell r="L3014">
            <v>177.95</v>
          </cell>
          <cell r="M3014">
            <v>3.3026311599999998</v>
          </cell>
          <cell r="N3014">
            <v>1.8559320930000001</v>
          </cell>
          <cell r="O3014">
            <v>1.8559320930000001</v>
          </cell>
          <cell r="P3014">
            <v>0</v>
          </cell>
          <cell r="Q3014">
            <v>0</v>
          </cell>
          <cell r="R3014">
            <v>0</v>
          </cell>
          <cell r="S3014">
            <v>477.49038895000001</v>
          </cell>
          <cell r="T3014">
            <v>95.180064819999998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79.290379909999999</v>
          </cell>
          <cell r="Z3014">
            <v>179.89</v>
          </cell>
          <cell r="AA3014">
            <v>179.89</v>
          </cell>
          <cell r="AB3014">
            <v>0</v>
          </cell>
          <cell r="AC3014">
            <v>0</v>
          </cell>
          <cell r="AD3014">
            <v>80.348713189999998</v>
          </cell>
          <cell r="AE3014">
            <v>79.290379909999999</v>
          </cell>
          <cell r="AF3014">
            <v>1.05833328</v>
          </cell>
          <cell r="AG3014">
            <v>0</v>
          </cell>
          <cell r="AH3014">
            <v>0</v>
          </cell>
          <cell r="AI3014">
            <v>44.665469559000002</v>
          </cell>
        </row>
        <row r="3015">
          <cell r="C3015" t="str">
            <v>1.616.1</v>
          </cell>
          <cell r="D3015" t="str">
            <v>Подрядные работы</v>
          </cell>
          <cell r="E3015" t="str">
            <v>051-2000839</v>
          </cell>
          <cell r="F3015" t="str">
            <v/>
          </cell>
          <cell r="G3015" t="str">
            <v/>
          </cell>
          <cell r="H3015" t="str">
            <v/>
          </cell>
          <cell r="I3015">
            <v>312.39999999999998</v>
          </cell>
          <cell r="J3015">
            <v>101.08</v>
          </cell>
          <cell r="K3015">
            <v>90.46</v>
          </cell>
          <cell r="L3015">
            <v>90.46</v>
          </cell>
          <cell r="M3015">
            <v>0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>
            <v>251.45</v>
          </cell>
          <cell r="T3015">
            <v>50.33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2.0704596</v>
          </cell>
          <cell r="Z3015">
            <v>90.46</v>
          </cell>
          <cell r="AA3015">
            <v>90.46</v>
          </cell>
          <cell r="AB3015">
            <v>0</v>
          </cell>
          <cell r="AC3015">
            <v>0</v>
          </cell>
          <cell r="AD3015">
            <v>2.0704596</v>
          </cell>
          <cell r="AE3015">
            <v>2.0704596</v>
          </cell>
          <cell r="AF3015">
            <v>0</v>
          </cell>
          <cell r="AG3015">
            <v>0</v>
          </cell>
          <cell r="AH3015">
            <v>0</v>
          </cell>
          <cell r="AI3015">
            <v>2.2888122929999999</v>
          </cell>
        </row>
        <row r="3016">
          <cell r="C3016">
            <v>0</v>
          </cell>
          <cell r="D3016" t="str">
            <v>Газпром автоматизация</v>
          </cell>
          <cell r="E3016" t="str">
            <v>051-2000839</v>
          </cell>
          <cell r="F3016" t="str">
            <v/>
          </cell>
          <cell r="G3016" t="str">
            <v/>
          </cell>
          <cell r="H3016" t="str">
            <v/>
          </cell>
          <cell r="I3016">
            <v>312.39999999999998</v>
          </cell>
          <cell r="J3016">
            <v>101.08</v>
          </cell>
          <cell r="K3016">
            <v>90.46</v>
          </cell>
          <cell r="L3016">
            <v>90.46</v>
          </cell>
          <cell r="M3016">
            <v>0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>
            <v>251.45</v>
          </cell>
          <cell r="T3016">
            <v>50.33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2.0704596</v>
          </cell>
          <cell r="Z3016">
            <v>90.46</v>
          </cell>
          <cell r="AA3016">
            <v>90.46</v>
          </cell>
          <cell r="AB3016">
            <v>0</v>
          </cell>
          <cell r="AC3016">
            <v>0</v>
          </cell>
          <cell r="AD3016">
            <v>2.0704596</v>
          </cell>
          <cell r="AE3016">
            <v>2.0704596</v>
          </cell>
          <cell r="AF3016">
            <v>0</v>
          </cell>
          <cell r="AG3016">
            <v>0</v>
          </cell>
          <cell r="AH3016">
            <v>0</v>
          </cell>
          <cell r="AI3016">
            <v>2.2888122929999999</v>
          </cell>
        </row>
        <row r="3017">
          <cell r="C3017" t="str">
            <v>1.616.2</v>
          </cell>
          <cell r="D3017" t="str">
            <v>Материалы(в составе подрядных работ)</v>
          </cell>
          <cell r="E3017" t="str">
            <v>051-2000839</v>
          </cell>
          <cell r="F3017" t="str">
            <v/>
          </cell>
          <cell r="G3017" t="str">
            <v/>
          </cell>
          <cell r="H3017" t="str">
            <v/>
          </cell>
          <cell r="I3017">
            <v>9.0500000000000007</v>
          </cell>
          <cell r="J3017">
            <v>9.0500000000000007</v>
          </cell>
          <cell r="K3017">
            <v>9.0500000000000007</v>
          </cell>
          <cell r="L3017">
            <v>9.0500000000000007</v>
          </cell>
          <cell r="M3017">
            <v>0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>
            <v>7.53</v>
          </cell>
          <cell r="T3017">
            <v>1.52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9.0500000000000007</v>
          </cell>
          <cell r="AA3017">
            <v>9.0500000000000007</v>
          </cell>
          <cell r="AB3017">
            <v>0</v>
          </cell>
          <cell r="AC3017">
            <v>0</v>
          </cell>
          <cell r="AD3017">
            <v>0</v>
          </cell>
          <cell r="AE3017">
            <v>0</v>
          </cell>
          <cell r="AF3017">
            <v>0</v>
          </cell>
          <cell r="AG3017">
            <v>0</v>
          </cell>
          <cell r="AH3017">
            <v>0</v>
          </cell>
          <cell r="AI3017">
            <v>0</v>
          </cell>
        </row>
        <row r="3018">
          <cell r="C3018" t="str">
            <v>1.616.3</v>
          </cell>
          <cell r="D3018" t="str">
            <v>Оборудование</v>
          </cell>
          <cell r="E3018" t="str">
            <v>051-2000839</v>
          </cell>
          <cell r="F3018" t="str">
            <v/>
          </cell>
          <cell r="G3018" t="str">
            <v/>
          </cell>
          <cell r="H3018" t="str">
            <v/>
          </cell>
          <cell r="I3018">
            <v>142.79033333000001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>
            <v>118.992</v>
          </cell>
          <cell r="T3018">
            <v>23.798333329999998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72.367800000000003</v>
          </cell>
          <cell r="Z3018">
            <v>0</v>
          </cell>
          <cell r="AA3018">
            <v>0</v>
          </cell>
          <cell r="AB3018">
            <v>0</v>
          </cell>
          <cell r="AC3018">
            <v>0</v>
          </cell>
          <cell r="AD3018">
            <v>72.367800000000003</v>
          </cell>
          <cell r="AE3018">
            <v>72.367800000000003</v>
          </cell>
          <cell r="AF3018">
            <v>0</v>
          </cell>
          <cell r="AG3018">
            <v>0</v>
          </cell>
          <cell r="AH3018">
            <v>0</v>
          </cell>
          <cell r="AI3018">
            <v>0</v>
          </cell>
        </row>
        <row r="3019">
          <cell r="C3019" t="str">
            <v>1.616.4</v>
          </cell>
          <cell r="D3019" t="str">
            <v>Прочие, всего</v>
          </cell>
          <cell r="E3019" t="str">
            <v>051-2000839</v>
          </cell>
          <cell r="F3019" t="str">
            <v/>
          </cell>
          <cell r="G3019" t="str">
            <v/>
          </cell>
          <cell r="H3019" t="str">
            <v/>
          </cell>
          <cell r="I3019">
            <v>129.27012044</v>
          </cell>
          <cell r="J3019">
            <v>88.66</v>
          </cell>
          <cell r="K3019">
            <v>87.49</v>
          </cell>
          <cell r="L3019">
            <v>87.49</v>
          </cell>
          <cell r="M3019">
            <v>3.3026311599999998</v>
          </cell>
          <cell r="N3019">
            <v>3.7748670249999998</v>
          </cell>
          <cell r="O3019">
            <v>3.7748670249999998</v>
          </cell>
          <cell r="P3019">
            <v>0</v>
          </cell>
          <cell r="Q3019">
            <v>0</v>
          </cell>
          <cell r="R3019">
            <v>0</v>
          </cell>
          <cell r="S3019">
            <v>107.04838895</v>
          </cell>
          <cell r="T3019">
            <v>21.051731490000002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4.8521203100000001</v>
          </cell>
          <cell r="Z3019">
            <v>89.43</v>
          </cell>
          <cell r="AA3019">
            <v>89.43</v>
          </cell>
          <cell r="AB3019">
            <v>0</v>
          </cell>
          <cell r="AC3019">
            <v>0</v>
          </cell>
          <cell r="AD3019">
            <v>5.9104535900000004</v>
          </cell>
          <cell r="AE3019">
            <v>4.8521203100000001</v>
          </cell>
          <cell r="AF3019">
            <v>1.05833328</v>
          </cell>
          <cell r="AG3019">
            <v>0</v>
          </cell>
          <cell r="AH3019">
            <v>0</v>
          </cell>
          <cell r="AI3019">
            <v>6.6090278319999998</v>
          </cell>
        </row>
        <row r="3020">
          <cell r="C3020" t="str">
            <v>1.616.5</v>
          </cell>
          <cell r="D3020" t="str">
            <v>Услуги Заказчика</v>
          </cell>
          <cell r="E3020" t="str">
            <v>051-2000839</v>
          </cell>
          <cell r="F3020" t="str">
            <v/>
          </cell>
          <cell r="G3020" t="str">
            <v/>
          </cell>
          <cell r="H3020" t="str">
            <v/>
          </cell>
          <cell r="I3020">
            <v>24.261666739999999</v>
          </cell>
          <cell r="J3020">
            <v>6.35</v>
          </cell>
          <cell r="K3020">
            <v>6.35</v>
          </cell>
          <cell r="L3020">
            <v>6.35</v>
          </cell>
          <cell r="M3020">
            <v>1.58749992</v>
          </cell>
          <cell r="N3020">
            <v>24.999998739999999</v>
          </cell>
          <cell r="O3020">
            <v>24.999998739999999</v>
          </cell>
          <cell r="P3020">
            <v>0</v>
          </cell>
          <cell r="Q3020">
            <v>0</v>
          </cell>
          <cell r="R3020">
            <v>0</v>
          </cell>
          <cell r="S3020">
            <v>21.486388949999998</v>
          </cell>
          <cell r="T3020">
            <v>2.7752777900000001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4.1100832199999999</v>
          </cell>
          <cell r="Z3020">
            <v>6.35</v>
          </cell>
          <cell r="AA3020">
            <v>6.35</v>
          </cell>
          <cell r="AB3020">
            <v>0</v>
          </cell>
          <cell r="AC3020">
            <v>0</v>
          </cell>
          <cell r="AD3020">
            <v>5.1684165000000002</v>
          </cell>
          <cell r="AE3020">
            <v>4.1100832199999999</v>
          </cell>
          <cell r="AF3020">
            <v>1.05833328</v>
          </cell>
          <cell r="AG3020">
            <v>0</v>
          </cell>
          <cell r="AH3020">
            <v>0</v>
          </cell>
          <cell r="AI3020">
            <v>81.392385826999998</v>
          </cell>
        </row>
        <row r="3021">
          <cell r="C3021" t="str">
            <v>1.616.6</v>
          </cell>
          <cell r="D3021" t="str">
            <v>Иные прочие</v>
          </cell>
          <cell r="E3021" t="str">
            <v>051-2000839</v>
          </cell>
          <cell r="F3021" t="str">
            <v/>
          </cell>
          <cell r="G3021" t="str">
            <v/>
          </cell>
          <cell r="H3021" t="str">
            <v/>
          </cell>
          <cell r="I3021">
            <v>26.198453700000002</v>
          </cell>
          <cell r="J3021">
            <v>3.5</v>
          </cell>
          <cell r="K3021">
            <v>2.33</v>
          </cell>
          <cell r="L3021">
            <v>2.33</v>
          </cell>
          <cell r="M3021">
            <v>1.7151312400000001</v>
          </cell>
          <cell r="N3021">
            <v>73.610782833000002</v>
          </cell>
          <cell r="O3021">
            <v>73.610782833000002</v>
          </cell>
          <cell r="P3021">
            <v>0</v>
          </cell>
          <cell r="Q3021">
            <v>0</v>
          </cell>
          <cell r="R3021">
            <v>0</v>
          </cell>
          <cell r="S3021">
            <v>19.891999999999999</v>
          </cell>
          <cell r="T3021">
            <v>5.1364536999999997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0.74203708999999995</v>
          </cell>
          <cell r="Z3021">
            <v>4.2699999999999996</v>
          </cell>
          <cell r="AA3021">
            <v>4.2699999999999996</v>
          </cell>
          <cell r="AB3021">
            <v>0</v>
          </cell>
          <cell r="AC3021">
            <v>0</v>
          </cell>
          <cell r="AD3021">
            <v>0.74203708999999995</v>
          </cell>
          <cell r="AE3021">
            <v>0.74203708999999995</v>
          </cell>
          <cell r="AF3021">
            <v>0</v>
          </cell>
          <cell r="AG3021">
            <v>0</v>
          </cell>
          <cell r="AH3021">
            <v>0</v>
          </cell>
          <cell r="AI3021">
            <v>17.377917798999999</v>
          </cell>
        </row>
        <row r="3022">
          <cell r="C3022" t="str">
            <v>1.616.7</v>
          </cell>
          <cell r="D3022" t="str">
            <v>Пуско наладочные работы "вхолостую"</v>
          </cell>
          <cell r="E3022" t="str">
            <v>051-2000839</v>
          </cell>
          <cell r="F3022" t="str">
            <v/>
          </cell>
          <cell r="G3022" t="str">
            <v/>
          </cell>
          <cell r="H3022" t="str">
            <v/>
          </cell>
          <cell r="I3022">
            <v>78.81</v>
          </cell>
          <cell r="J3022">
            <v>78.81</v>
          </cell>
          <cell r="K3022">
            <v>78.81</v>
          </cell>
          <cell r="L3022">
            <v>78.81</v>
          </cell>
          <cell r="M3022">
            <v>0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>
            <v>65.67</v>
          </cell>
          <cell r="T3022">
            <v>13.14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78.81</v>
          </cell>
          <cell r="AA3022">
            <v>78.81</v>
          </cell>
          <cell r="AB3022">
            <v>0</v>
          </cell>
          <cell r="AC3022">
            <v>0</v>
          </cell>
          <cell r="AD3022">
            <v>0</v>
          </cell>
          <cell r="AE3022">
            <v>0</v>
          </cell>
          <cell r="AF3022">
            <v>0</v>
          </cell>
          <cell r="AG3022">
            <v>0</v>
          </cell>
          <cell r="AH3022">
            <v>0</v>
          </cell>
          <cell r="AI3022">
            <v>0</v>
          </cell>
        </row>
        <row r="3023">
          <cell r="C3023" t="str">
            <v>1.617</v>
          </cell>
          <cell r="D3023" t="str">
            <v>Реконструкция Комсомольского газового промысла (2 этап)</v>
          </cell>
          <cell r="E3023" t="str">
            <v>051-2000842</v>
          </cell>
          <cell r="F3023" t="str">
            <v/>
          </cell>
          <cell r="G3023" t="str">
            <v>Стройки, обеспечивающие добычу и вывод газа из Надым-Пур-Таз</v>
          </cell>
          <cell r="H3023" t="str">
            <v>Добыча газа</v>
          </cell>
          <cell r="I3023">
            <v>9375.3309167400002</v>
          </cell>
          <cell r="J3023">
            <v>9373.74</v>
          </cell>
          <cell r="K3023">
            <v>1.4410000000000001</v>
          </cell>
          <cell r="L3023">
            <v>1.4410000000000001</v>
          </cell>
          <cell r="M3023">
            <v>2.5001999999999999E-4</v>
          </cell>
          <cell r="N3023">
            <v>1.7350450999999999E-2</v>
          </cell>
          <cell r="O3023">
            <v>1.7350450999999999E-2</v>
          </cell>
          <cell r="P3023">
            <v>0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8.3339999999999998E-5</v>
          </cell>
          <cell r="Z3023">
            <v>1.08</v>
          </cell>
          <cell r="AA3023">
            <v>1.08</v>
          </cell>
          <cell r="AB3023">
            <v>0</v>
          </cell>
          <cell r="AC3023">
            <v>0</v>
          </cell>
          <cell r="AD3023">
            <v>2.5001999999999999E-4</v>
          </cell>
          <cell r="AE3023">
            <v>8.3339999999999998E-5</v>
          </cell>
          <cell r="AF3023">
            <v>1.6668E-4</v>
          </cell>
          <cell r="AG3023">
            <v>0</v>
          </cell>
          <cell r="AH3023">
            <v>0</v>
          </cell>
          <cell r="AI3023">
            <v>2.315E-2</v>
          </cell>
        </row>
        <row r="3024">
          <cell r="C3024" t="str">
            <v>1.617.1</v>
          </cell>
          <cell r="D3024" t="str">
            <v>Подрядные работы</v>
          </cell>
          <cell r="E3024" t="str">
            <v>051-2000842</v>
          </cell>
          <cell r="F3024" t="str">
            <v/>
          </cell>
          <cell r="G3024" t="str">
            <v/>
          </cell>
          <cell r="H3024" t="str">
            <v/>
          </cell>
          <cell r="I3024">
            <v>5729.48</v>
          </cell>
          <cell r="J3024">
            <v>5729.48</v>
          </cell>
          <cell r="K3024">
            <v>0</v>
          </cell>
          <cell r="L3024">
            <v>0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B3024">
            <v>0</v>
          </cell>
          <cell r="AC3024">
            <v>0</v>
          </cell>
          <cell r="AD3024">
            <v>0</v>
          </cell>
          <cell r="AE3024">
            <v>0</v>
          </cell>
          <cell r="AF3024">
            <v>0</v>
          </cell>
          <cell r="AG3024">
            <v>0</v>
          </cell>
          <cell r="AH3024">
            <v>0</v>
          </cell>
          <cell r="AI3024">
            <v>0</v>
          </cell>
        </row>
        <row r="3025">
          <cell r="C3025">
            <v>0</v>
          </cell>
          <cell r="D3025" t="str">
            <v>Конкурс</v>
          </cell>
          <cell r="E3025" t="str">
            <v>051-2000842</v>
          </cell>
          <cell r="F3025" t="str">
            <v/>
          </cell>
          <cell r="G3025" t="str">
            <v/>
          </cell>
          <cell r="H3025" t="str">
            <v/>
          </cell>
          <cell r="I3025">
            <v>5729.48</v>
          </cell>
          <cell r="J3025">
            <v>5729.48</v>
          </cell>
          <cell r="K3025">
            <v>0</v>
          </cell>
          <cell r="L3025">
            <v>0</v>
          </cell>
          <cell r="M3025">
            <v>0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B3025">
            <v>0</v>
          </cell>
          <cell r="AC3025">
            <v>0</v>
          </cell>
          <cell r="AD3025">
            <v>0</v>
          </cell>
          <cell r="AE3025">
            <v>0</v>
          </cell>
          <cell r="AF3025">
            <v>0</v>
          </cell>
          <cell r="AG3025">
            <v>0</v>
          </cell>
          <cell r="AH3025">
            <v>0</v>
          </cell>
          <cell r="AI3025">
            <v>0</v>
          </cell>
        </row>
        <row r="3026">
          <cell r="C3026" t="str">
            <v>1.617.2</v>
          </cell>
          <cell r="D3026" t="str">
            <v>Оборудование</v>
          </cell>
          <cell r="E3026" t="str">
            <v>051-2000842</v>
          </cell>
          <cell r="F3026" t="str">
            <v/>
          </cell>
          <cell r="G3026" t="str">
            <v/>
          </cell>
          <cell r="H3026" t="str">
            <v/>
          </cell>
          <cell r="I3026">
            <v>2625.54</v>
          </cell>
          <cell r="J3026">
            <v>2625.54</v>
          </cell>
          <cell r="K3026">
            <v>0</v>
          </cell>
          <cell r="L3026">
            <v>0</v>
          </cell>
          <cell r="M3026">
            <v>0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B3026">
            <v>0</v>
          </cell>
          <cell r="AC3026">
            <v>0</v>
          </cell>
          <cell r="AD3026">
            <v>0</v>
          </cell>
          <cell r="AE3026">
            <v>0</v>
          </cell>
          <cell r="AF3026">
            <v>0</v>
          </cell>
          <cell r="AG3026">
            <v>0</v>
          </cell>
          <cell r="AH3026">
            <v>0</v>
          </cell>
          <cell r="AI3026">
            <v>0</v>
          </cell>
        </row>
        <row r="3027">
          <cell r="C3027" t="str">
            <v>1.617.3</v>
          </cell>
          <cell r="D3027" t="str">
            <v>Прочие, всего</v>
          </cell>
          <cell r="E3027" t="str">
            <v>051-2000842</v>
          </cell>
          <cell r="F3027" t="str">
            <v/>
          </cell>
          <cell r="G3027" t="str">
            <v/>
          </cell>
          <cell r="H3027" t="str">
            <v/>
          </cell>
          <cell r="I3027">
            <v>1020.31091674</v>
          </cell>
          <cell r="J3027">
            <v>1018.72</v>
          </cell>
          <cell r="K3027">
            <v>1.4410000000000001</v>
          </cell>
          <cell r="L3027">
            <v>1.4410000000000001</v>
          </cell>
          <cell r="M3027">
            <v>2.5001999999999999E-4</v>
          </cell>
          <cell r="N3027">
            <v>1.7350450999999999E-2</v>
          </cell>
          <cell r="O3027">
            <v>1.7350450999999999E-2</v>
          </cell>
          <cell r="P3027">
            <v>0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8.3339999999999998E-5</v>
          </cell>
          <cell r="Z3027">
            <v>1.08</v>
          </cell>
          <cell r="AA3027">
            <v>1.08</v>
          </cell>
          <cell r="AB3027">
            <v>0</v>
          </cell>
          <cell r="AC3027">
            <v>0</v>
          </cell>
          <cell r="AD3027">
            <v>2.5001999999999999E-4</v>
          </cell>
          <cell r="AE3027">
            <v>8.3339999999999998E-5</v>
          </cell>
          <cell r="AF3027">
            <v>1.6668E-4</v>
          </cell>
          <cell r="AG3027">
            <v>0</v>
          </cell>
          <cell r="AH3027">
            <v>0</v>
          </cell>
          <cell r="AI3027">
            <v>2.315E-2</v>
          </cell>
        </row>
        <row r="3028">
          <cell r="C3028" t="str">
            <v>1.617.4</v>
          </cell>
          <cell r="D3028" t="str">
            <v>Землеотвод, всего</v>
          </cell>
          <cell r="E3028" t="str">
            <v>051-2000842</v>
          </cell>
          <cell r="F3028" t="str">
            <v/>
          </cell>
          <cell r="G3028" t="str">
            <v/>
          </cell>
          <cell r="H3028" t="str">
            <v/>
          </cell>
          <cell r="I3028">
            <v>3.03</v>
          </cell>
          <cell r="J3028">
            <v>1.44</v>
          </cell>
          <cell r="K3028">
            <v>1.44</v>
          </cell>
          <cell r="L3028">
            <v>1.44</v>
          </cell>
          <cell r="M3028">
            <v>0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1.08</v>
          </cell>
          <cell r="AA3028">
            <v>1.08</v>
          </cell>
          <cell r="AB3028">
            <v>0</v>
          </cell>
          <cell r="AC3028">
            <v>0</v>
          </cell>
          <cell r="AD3028">
            <v>0</v>
          </cell>
          <cell r="AE3028">
            <v>0</v>
          </cell>
          <cell r="AF3028">
            <v>0</v>
          </cell>
          <cell r="AG3028">
            <v>0</v>
          </cell>
          <cell r="AH3028">
            <v>0</v>
          </cell>
          <cell r="AI3028">
            <v>0</v>
          </cell>
        </row>
        <row r="3029">
          <cell r="C3029" t="str">
            <v>1.617.5</v>
          </cell>
          <cell r="D3029" t="str">
            <v>Услуги Заказчика</v>
          </cell>
          <cell r="E3029" t="str">
            <v>051-2000842</v>
          </cell>
          <cell r="F3029" t="str">
            <v/>
          </cell>
          <cell r="G3029" t="str">
            <v/>
          </cell>
          <cell r="H3029" t="str">
            <v/>
          </cell>
          <cell r="I3029">
            <v>1.9167399999999999E-3</v>
          </cell>
          <cell r="J3029">
            <v>1E-3</v>
          </cell>
          <cell r="K3029">
            <v>1E-3</v>
          </cell>
          <cell r="L3029">
            <v>1E-3</v>
          </cell>
          <cell r="M3029">
            <v>2.5001999999999999E-4</v>
          </cell>
          <cell r="N3029">
            <v>25.001999999999999</v>
          </cell>
          <cell r="O3029">
            <v>25.001999999999999</v>
          </cell>
          <cell r="P3029">
            <v>0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0</v>
          </cell>
          <cell r="Y3029">
            <v>8.3339999999999998E-5</v>
          </cell>
          <cell r="Z3029">
            <v>0</v>
          </cell>
          <cell r="AA3029">
            <v>0</v>
          </cell>
          <cell r="AB3029">
            <v>0</v>
          </cell>
          <cell r="AC3029">
            <v>0</v>
          </cell>
          <cell r="AD3029">
            <v>2.5001999999999999E-4</v>
          </cell>
          <cell r="AE3029">
            <v>8.3339999999999998E-5</v>
          </cell>
          <cell r="AF3029">
            <v>1.6668E-4</v>
          </cell>
          <cell r="AG3029">
            <v>0</v>
          </cell>
          <cell r="AH3029">
            <v>0</v>
          </cell>
          <cell r="AI3029">
            <v>0</v>
          </cell>
        </row>
        <row r="3030">
          <cell r="C3030" t="str">
            <v>1.617.6</v>
          </cell>
          <cell r="D3030" t="str">
            <v>Иные прочие</v>
          </cell>
          <cell r="E3030" t="str">
            <v>051-2000842</v>
          </cell>
          <cell r="F3030" t="str">
            <v/>
          </cell>
          <cell r="G3030" t="str">
            <v/>
          </cell>
          <cell r="H3030" t="str">
            <v/>
          </cell>
          <cell r="I3030">
            <v>1017.279</v>
          </cell>
          <cell r="J3030">
            <v>1017.279</v>
          </cell>
          <cell r="K3030">
            <v>0</v>
          </cell>
          <cell r="L3030">
            <v>0</v>
          </cell>
          <cell r="M3030">
            <v>0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0</v>
          </cell>
          <cell r="V3030">
            <v>0</v>
          </cell>
          <cell r="W3030">
            <v>0</v>
          </cell>
          <cell r="X3030">
            <v>0</v>
          </cell>
          <cell r="Y3030">
            <v>0</v>
          </cell>
          <cell r="Z3030">
            <v>0</v>
          </cell>
          <cell r="AA3030">
            <v>0</v>
          </cell>
          <cell r="AB3030">
            <v>0</v>
          </cell>
          <cell r="AC3030">
            <v>0</v>
          </cell>
          <cell r="AD3030">
            <v>0</v>
          </cell>
          <cell r="AE3030">
            <v>0</v>
          </cell>
          <cell r="AF3030">
            <v>0</v>
          </cell>
          <cell r="AG3030">
            <v>0</v>
          </cell>
          <cell r="AH3030">
            <v>0</v>
          </cell>
          <cell r="AI3030">
            <v>0</v>
          </cell>
        </row>
        <row r="3031">
          <cell r="C3031" t="str">
            <v>1.618</v>
          </cell>
          <cell r="D3031" t="str">
            <v>Обустройство Кшукского и Нижне-Квакчикского газоконденсатных месторождений. Подключение дополнительных скважин на Кшукском месторождении №№ 4П, 5П, 6П</v>
          </cell>
          <cell r="E3031" t="str">
            <v>051-2000858</v>
          </cell>
          <cell r="F3031" t="str">
            <v/>
          </cell>
          <cell r="G3031" t="str">
            <v>Стройки, обеспечивающие добычу и вывод газа из Надым-Пур-Таз</v>
          </cell>
          <cell r="H3031" t="str">
            <v>Добыча газа</v>
          </cell>
          <cell r="I3031">
            <v>0</v>
          </cell>
          <cell r="J3031">
            <v>0</v>
          </cell>
          <cell r="K3031">
            <v>0</v>
          </cell>
          <cell r="L3031">
            <v>0</v>
          </cell>
          <cell r="M3031">
            <v>0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0</v>
          </cell>
          <cell r="V3031">
            <v>0</v>
          </cell>
          <cell r="W3031">
            <v>0</v>
          </cell>
          <cell r="X3031">
            <v>0</v>
          </cell>
          <cell r="Y3031">
            <v>155.05363756</v>
          </cell>
          <cell r="Z3031">
            <v>194.55</v>
          </cell>
          <cell r="AA3031">
            <v>194.55</v>
          </cell>
          <cell r="AB3031">
            <v>0</v>
          </cell>
          <cell r="AC3031">
            <v>0</v>
          </cell>
          <cell r="AD3031">
            <v>154.73967662000001</v>
          </cell>
          <cell r="AE3031">
            <v>154.73967662000001</v>
          </cell>
          <cell r="AF3031">
            <v>0</v>
          </cell>
          <cell r="AG3031">
            <v>0</v>
          </cell>
          <cell r="AH3031">
            <v>0</v>
          </cell>
          <cell r="AI3031">
            <v>79.537227767000005</v>
          </cell>
        </row>
        <row r="3032">
          <cell r="C3032" t="str">
            <v>1.618.1</v>
          </cell>
          <cell r="D3032" t="str">
            <v>Подрядные работы</v>
          </cell>
          <cell r="E3032" t="str">
            <v>051-2000858</v>
          </cell>
          <cell r="F3032" t="str">
            <v/>
          </cell>
          <cell r="G3032" t="str">
            <v/>
          </cell>
          <cell r="H3032" t="str">
            <v/>
          </cell>
          <cell r="I3032">
            <v>0</v>
          </cell>
          <cell r="J3032">
            <v>0</v>
          </cell>
          <cell r="K3032">
            <v>0</v>
          </cell>
          <cell r="L3032">
            <v>0</v>
          </cell>
          <cell r="M3032">
            <v>0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0</v>
          </cell>
          <cell r="V3032">
            <v>0</v>
          </cell>
          <cell r="W3032">
            <v>0</v>
          </cell>
          <cell r="X3032">
            <v>0</v>
          </cell>
          <cell r="Y3032">
            <v>108.72569953999999</v>
          </cell>
          <cell r="Z3032">
            <v>175.64</v>
          </cell>
          <cell r="AA3032">
            <v>175.64</v>
          </cell>
          <cell r="AB3032">
            <v>0</v>
          </cell>
          <cell r="AC3032">
            <v>0</v>
          </cell>
          <cell r="AD3032">
            <v>108.72569953999999</v>
          </cell>
          <cell r="AE3032">
            <v>108.72569953999999</v>
          </cell>
          <cell r="AF3032">
            <v>0</v>
          </cell>
          <cell r="AG3032">
            <v>0</v>
          </cell>
          <cell r="AH3032">
            <v>0</v>
          </cell>
          <cell r="AI3032">
            <v>61.902584570999998</v>
          </cell>
        </row>
        <row r="3033">
          <cell r="C3033">
            <v>0</v>
          </cell>
          <cell r="D3033" t="str">
            <v>ПрофГазСтрой</v>
          </cell>
          <cell r="E3033" t="str">
            <v>051-2000858</v>
          </cell>
          <cell r="F3033" t="str">
            <v/>
          </cell>
          <cell r="G3033" t="str">
            <v/>
          </cell>
          <cell r="H3033" t="str">
            <v/>
          </cell>
          <cell r="I3033">
            <v>0</v>
          </cell>
          <cell r="J3033">
            <v>0</v>
          </cell>
          <cell r="K3033">
            <v>0</v>
          </cell>
          <cell r="L3033">
            <v>0</v>
          </cell>
          <cell r="M3033">
            <v>0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0</v>
          </cell>
          <cell r="V3033">
            <v>0</v>
          </cell>
          <cell r="W3033">
            <v>0</v>
          </cell>
          <cell r="X3033">
            <v>0</v>
          </cell>
          <cell r="Y3033">
            <v>108.72569953999999</v>
          </cell>
          <cell r="Z3033">
            <v>175.64</v>
          </cell>
          <cell r="AA3033">
            <v>175.64</v>
          </cell>
          <cell r="AB3033">
            <v>0</v>
          </cell>
          <cell r="AC3033">
            <v>0</v>
          </cell>
          <cell r="AD3033">
            <v>108.72569953999999</v>
          </cell>
          <cell r="AE3033">
            <v>108.72569953999999</v>
          </cell>
          <cell r="AF3033">
            <v>0</v>
          </cell>
          <cell r="AG3033">
            <v>0</v>
          </cell>
          <cell r="AH3033">
            <v>0</v>
          </cell>
          <cell r="AI3033">
            <v>61.902584570999998</v>
          </cell>
        </row>
        <row r="3034">
          <cell r="C3034" t="str">
            <v>1.618.2</v>
          </cell>
          <cell r="D3034" t="str">
            <v>Оборудование</v>
          </cell>
          <cell r="E3034" t="str">
            <v>051-2000858</v>
          </cell>
          <cell r="F3034" t="str">
            <v/>
          </cell>
          <cell r="G3034" t="str">
            <v/>
          </cell>
          <cell r="H3034" t="str">
            <v/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37.239428609999997</v>
          </cell>
          <cell r="Z3034">
            <v>0</v>
          </cell>
          <cell r="AA3034">
            <v>0</v>
          </cell>
          <cell r="AB3034">
            <v>0</v>
          </cell>
          <cell r="AC3034">
            <v>0</v>
          </cell>
          <cell r="AD3034">
            <v>37.239428609999997</v>
          </cell>
          <cell r="AE3034">
            <v>37.239428609999997</v>
          </cell>
          <cell r="AF3034">
            <v>0</v>
          </cell>
          <cell r="AG3034">
            <v>0</v>
          </cell>
          <cell r="AH3034">
            <v>0</v>
          </cell>
          <cell r="AI3034">
            <v>0</v>
          </cell>
        </row>
        <row r="3035">
          <cell r="C3035" t="str">
            <v>1.618.3</v>
          </cell>
          <cell r="D3035" t="str">
            <v>Прочие, всего</v>
          </cell>
          <cell r="E3035" t="str">
            <v>051-2000858</v>
          </cell>
          <cell r="F3035" t="str">
            <v/>
          </cell>
          <cell r="G3035" t="str">
            <v/>
          </cell>
          <cell r="H3035" t="str">
            <v/>
          </cell>
          <cell r="I3035">
            <v>0</v>
          </cell>
          <cell r="J3035">
            <v>0</v>
          </cell>
          <cell r="K3035">
            <v>0</v>
          </cell>
          <cell r="L3035">
            <v>0</v>
          </cell>
          <cell r="M3035">
            <v>0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0</v>
          </cell>
          <cell r="V3035">
            <v>0</v>
          </cell>
          <cell r="W3035">
            <v>0</v>
          </cell>
          <cell r="X3035">
            <v>0</v>
          </cell>
          <cell r="Y3035">
            <v>9.0885094100000003</v>
          </cell>
          <cell r="Z3035">
            <v>18.91</v>
          </cell>
          <cell r="AA3035">
            <v>18.91</v>
          </cell>
          <cell r="AB3035">
            <v>0</v>
          </cell>
          <cell r="AC3035">
            <v>0</v>
          </cell>
          <cell r="AD3035">
            <v>8.7745484699999992</v>
          </cell>
          <cell r="AE3035">
            <v>8.7745484699999992</v>
          </cell>
          <cell r="AF3035">
            <v>0</v>
          </cell>
          <cell r="AG3035">
            <v>0</v>
          </cell>
          <cell r="AH3035">
            <v>0</v>
          </cell>
          <cell r="AI3035">
            <v>46.401631252999998</v>
          </cell>
        </row>
        <row r="3036">
          <cell r="C3036" t="str">
            <v>1.618.4</v>
          </cell>
          <cell r="D3036" t="str">
            <v>Землеотвод, всего</v>
          </cell>
          <cell r="E3036" t="str">
            <v>051-2000858</v>
          </cell>
          <cell r="F3036" t="str">
            <v/>
          </cell>
          <cell r="G3036" t="str">
            <v/>
          </cell>
          <cell r="H3036" t="str">
            <v/>
          </cell>
          <cell r="I3036">
            <v>0</v>
          </cell>
          <cell r="J3036">
            <v>0</v>
          </cell>
          <cell r="K3036">
            <v>0</v>
          </cell>
          <cell r="L3036">
            <v>0</v>
          </cell>
          <cell r="M3036">
            <v>0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0</v>
          </cell>
          <cell r="V3036">
            <v>0</v>
          </cell>
          <cell r="W3036">
            <v>0</v>
          </cell>
          <cell r="X3036">
            <v>0</v>
          </cell>
          <cell r="Y3036">
            <v>0.31396094000000002</v>
          </cell>
          <cell r="Z3036">
            <v>0</v>
          </cell>
          <cell r="AA3036">
            <v>0</v>
          </cell>
          <cell r="AB3036">
            <v>0</v>
          </cell>
          <cell r="AC3036">
            <v>0</v>
          </cell>
          <cell r="AD3036">
            <v>0</v>
          </cell>
          <cell r="AE3036">
            <v>0</v>
          </cell>
          <cell r="AF3036">
            <v>0</v>
          </cell>
          <cell r="AG3036">
            <v>0</v>
          </cell>
          <cell r="AH3036">
            <v>0</v>
          </cell>
          <cell r="AI3036">
            <v>0</v>
          </cell>
        </row>
        <row r="3037">
          <cell r="C3037" t="str">
            <v>1.618.5</v>
          </cell>
          <cell r="D3037" t="str">
            <v>Иные прочие</v>
          </cell>
          <cell r="E3037" t="str">
            <v>051-2000858</v>
          </cell>
          <cell r="F3037" t="str">
            <v/>
          </cell>
          <cell r="G3037" t="str">
            <v/>
          </cell>
          <cell r="H3037" t="str">
            <v/>
          </cell>
          <cell r="I3037">
            <v>0</v>
          </cell>
          <cell r="J3037">
            <v>0</v>
          </cell>
          <cell r="K3037">
            <v>0</v>
          </cell>
          <cell r="L3037">
            <v>0</v>
          </cell>
          <cell r="M3037">
            <v>0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0</v>
          </cell>
          <cell r="W3037">
            <v>0</v>
          </cell>
          <cell r="X3037">
            <v>0</v>
          </cell>
          <cell r="Y3037">
            <v>5.3752202899999997</v>
          </cell>
          <cell r="Z3037">
            <v>18.91</v>
          </cell>
          <cell r="AA3037">
            <v>18.91</v>
          </cell>
          <cell r="AB3037">
            <v>0</v>
          </cell>
          <cell r="AC3037">
            <v>0</v>
          </cell>
          <cell r="AD3037">
            <v>5.3752202899999997</v>
          </cell>
          <cell r="AE3037">
            <v>5.3752202899999997</v>
          </cell>
          <cell r="AF3037">
            <v>0</v>
          </cell>
          <cell r="AG3037">
            <v>0</v>
          </cell>
          <cell r="AH3037">
            <v>0</v>
          </cell>
          <cell r="AI3037">
            <v>28.425279163999999</v>
          </cell>
        </row>
        <row r="3038">
          <cell r="C3038" t="str">
            <v>1.618.6</v>
          </cell>
          <cell r="D3038" t="str">
            <v>Пуско наладочные работы "вхолостую"</v>
          </cell>
          <cell r="E3038" t="str">
            <v>051-2000858</v>
          </cell>
          <cell r="F3038" t="str">
            <v/>
          </cell>
          <cell r="G3038" t="str">
            <v/>
          </cell>
          <cell r="H3038" t="str">
            <v/>
          </cell>
          <cell r="I3038">
            <v>0</v>
          </cell>
          <cell r="J3038">
            <v>0</v>
          </cell>
          <cell r="K3038">
            <v>0</v>
          </cell>
          <cell r="L3038">
            <v>0</v>
          </cell>
          <cell r="M3038">
            <v>0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0</v>
          </cell>
          <cell r="V3038">
            <v>0</v>
          </cell>
          <cell r="W3038">
            <v>0</v>
          </cell>
          <cell r="X3038">
            <v>0</v>
          </cell>
          <cell r="Y3038">
            <v>3.3993281799999999</v>
          </cell>
          <cell r="Z3038">
            <v>0</v>
          </cell>
          <cell r="AA3038">
            <v>0</v>
          </cell>
          <cell r="AB3038">
            <v>0</v>
          </cell>
          <cell r="AC3038">
            <v>0</v>
          </cell>
          <cell r="AD3038">
            <v>3.3993281799999999</v>
          </cell>
          <cell r="AE3038">
            <v>3.3993281799999999</v>
          </cell>
          <cell r="AF3038">
            <v>0</v>
          </cell>
          <cell r="AG3038">
            <v>0</v>
          </cell>
          <cell r="AH3038">
            <v>0</v>
          </cell>
          <cell r="AI3038">
            <v>0</v>
          </cell>
        </row>
        <row r="3039">
          <cell r="C3039" t="str">
            <v>1.619</v>
          </cell>
          <cell r="D3039" t="str">
            <v>Обустройство нефтяной оторочки  ботуобинской залежи Чаяндинского НГКМ с выделением этапа опытно-промышленных работ</v>
          </cell>
          <cell r="E3039" t="str">
            <v>051-2000859</v>
          </cell>
          <cell r="F3039" t="str">
            <v/>
          </cell>
          <cell r="G3039" t="str">
            <v>Стройки, обеспечивающие добычу и вывод газа из Надым-Пур-Таз</v>
          </cell>
          <cell r="H3039" t="str">
            <v>Добыча нефти</v>
          </cell>
          <cell r="I3039">
            <v>0</v>
          </cell>
          <cell r="J3039">
            <v>0</v>
          </cell>
          <cell r="K3039">
            <v>0</v>
          </cell>
          <cell r="L3039">
            <v>0</v>
          </cell>
          <cell r="M3039">
            <v>676.31140091999998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0</v>
          </cell>
          <cell r="V3039">
            <v>0</v>
          </cell>
          <cell r="W3039">
            <v>0</v>
          </cell>
          <cell r="X3039">
            <v>584.88552955</v>
          </cell>
          <cell r="Y3039">
            <v>2294.9482825099999</v>
          </cell>
          <cell r="Z3039">
            <v>1833.1</v>
          </cell>
          <cell r="AA3039">
            <v>1833.1</v>
          </cell>
          <cell r="AB3039">
            <v>0</v>
          </cell>
          <cell r="AC3039">
            <v>295.61</v>
          </cell>
          <cell r="AD3039">
            <v>3291.6016926299999</v>
          </cell>
          <cell r="AE3039">
            <v>2294.4330051699999</v>
          </cell>
          <cell r="AF3039">
            <v>0</v>
          </cell>
          <cell r="AG3039">
            <v>997.16868746</v>
          </cell>
          <cell r="AH3039">
            <v>0</v>
          </cell>
          <cell r="AI3039">
            <v>179.564764204</v>
          </cell>
        </row>
        <row r="3040">
          <cell r="C3040" t="str">
            <v>1.619.1</v>
          </cell>
          <cell r="D3040" t="str">
            <v>Подрядные работы</v>
          </cell>
          <cell r="E3040" t="str">
            <v>051-2000859</v>
          </cell>
          <cell r="F3040" t="str">
            <v/>
          </cell>
          <cell r="G3040" t="str">
            <v/>
          </cell>
          <cell r="H3040" t="str">
            <v/>
          </cell>
          <cell r="I3040">
            <v>0</v>
          </cell>
          <cell r="J3040">
            <v>0</v>
          </cell>
          <cell r="K3040">
            <v>0</v>
          </cell>
          <cell r="L3040">
            <v>0</v>
          </cell>
          <cell r="M3040">
            <v>672.57709579000004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0</v>
          </cell>
          <cell r="V3040">
            <v>0</v>
          </cell>
          <cell r="W3040">
            <v>0</v>
          </cell>
          <cell r="X3040">
            <v>584.88552955</v>
          </cell>
          <cell r="Y3040">
            <v>2109.6029953399998</v>
          </cell>
          <cell r="Z3040">
            <v>1559.34</v>
          </cell>
          <cell r="AA3040">
            <v>1559.34</v>
          </cell>
          <cell r="AB3040">
            <v>0</v>
          </cell>
          <cell r="AC3040">
            <v>295.61</v>
          </cell>
          <cell r="AD3040">
            <v>3094.9502150899998</v>
          </cell>
          <cell r="AE3040">
            <v>2109.6029953399998</v>
          </cell>
          <cell r="AF3040">
            <v>0</v>
          </cell>
          <cell r="AG3040">
            <v>985.34721975000002</v>
          </cell>
          <cell r="AH3040">
            <v>0</v>
          </cell>
          <cell r="AI3040">
            <v>198.47821611000001</v>
          </cell>
        </row>
        <row r="3041">
          <cell r="C3041">
            <v>0</v>
          </cell>
          <cell r="D3041" t="str">
            <v>СТНГ</v>
          </cell>
          <cell r="E3041" t="str">
            <v>051-2000859</v>
          </cell>
          <cell r="F3041" t="str">
            <v/>
          </cell>
          <cell r="G3041" t="str">
            <v/>
          </cell>
          <cell r="H3041" t="str">
            <v/>
          </cell>
          <cell r="I3041">
            <v>0</v>
          </cell>
          <cell r="J3041">
            <v>0</v>
          </cell>
          <cell r="K3041">
            <v>0</v>
          </cell>
          <cell r="L3041">
            <v>0</v>
          </cell>
          <cell r="M3041">
            <v>672.57709579000004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0</v>
          </cell>
          <cell r="V3041">
            <v>0</v>
          </cell>
          <cell r="W3041">
            <v>0</v>
          </cell>
          <cell r="X3041">
            <v>517.97232714999996</v>
          </cell>
          <cell r="Y3041">
            <v>2109.6029953399998</v>
          </cell>
          <cell r="Z3041">
            <v>1559.34</v>
          </cell>
          <cell r="AA3041">
            <v>1559.34</v>
          </cell>
          <cell r="AB3041">
            <v>0</v>
          </cell>
          <cell r="AC3041">
            <v>295.61</v>
          </cell>
          <cell r="AD3041">
            <v>3094.9502150899998</v>
          </cell>
          <cell r="AE3041">
            <v>2109.6029953399998</v>
          </cell>
          <cell r="AF3041">
            <v>0</v>
          </cell>
          <cell r="AG3041">
            <v>985.34721975000002</v>
          </cell>
          <cell r="AH3041">
            <v>0</v>
          </cell>
          <cell r="AI3041">
            <v>198.47821611000001</v>
          </cell>
        </row>
        <row r="3042">
          <cell r="C3042">
            <v>0</v>
          </cell>
          <cell r="D3042" t="str">
            <v>ТЭС</v>
          </cell>
          <cell r="E3042" t="str">
            <v>051-2000859</v>
          </cell>
          <cell r="F3042" t="str">
            <v/>
          </cell>
          <cell r="G3042" t="str">
            <v/>
          </cell>
          <cell r="H3042" t="str">
            <v/>
          </cell>
          <cell r="I3042">
            <v>0</v>
          </cell>
          <cell r="J3042">
            <v>0</v>
          </cell>
          <cell r="K3042">
            <v>0</v>
          </cell>
          <cell r="L3042">
            <v>0</v>
          </cell>
          <cell r="M3042">
            <v>0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0</v>
          </cell>
          <cell r="V3042">
            <v>0</v>
          </cell>
          <cell r="W3042">
            <v>0</v>
          </cell>
          <cell r="X3042">
            <v>66.913202400000003</v>
          </cell>
          <cell r="Y3042">
            <v>0</v>
          </cell>
          <cell r="Z3042">
            <v>0</v>
          </cell>
          <cell r="AA3042">
            <v>0</v>
          </cell>
          <cell r="AB3042">
            <v>0</v>
          </cell>
          <cell r="AC3042">
            <v>0</v>
          </cell>
          <cell r="AD3042">
            <v>0</v>
          </cell>
          <cell r="AE3042">
            <v>0</v>
          </cell>
          <cell r="AF3042">
            <v>0</v>
          </cell>
          <cell r="AG3042">
            <v>0</v>
          </cell>
          <cell r="AH3042">
            <v>0</v>
          </cell>
          <cell r="AI3042">
            <v>0</v>
          </cell>
        </row>
        <row r="3043">
          <cell r="C3043" t="str">
            <v>1.619.2</v>
          </cell>
          <cell r="D3043" t="str">
            <v>Оборудование</v>
          </cell>
          <cell r="E3043" t="str">
            <v>051-2000859</v>
          </cell>
          <cell r="F3043" t="str">
            <v/>
          </cell>
          <cell r="G3043" t="str">
            <v/>
          </cell>
          <cell r="H3043" t="str">
            <v/>
          </cell>
          <cell r="I3043">
            <v>0</v>
          </cell>
          <cell r="J3043">
            <v>0</v>
          </cell>
          <cell r="K3043">
            <v>0</v>
          </cell>
          <cell r="L3043">
            <v>0</v>
          </cell>
          <cell r="M3043">
            <v>3.7343051300000001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0</v>
          </cell>
          <cell r="V3043">
            <v>0</v>
          </cell>
          <cell r="W3043">
            <v>0</v>
          </cell>
          <cell r="X3043">
            <v>0</v>
          </cell>
          <cell r="Y3043">
            <v>47.356370210000001</v>
          </cell>
          <cell r="Z3043">
            <v>0</v>
          </cell>
          <cell r="AA3043">
            <v>0</v>
          </cell>
          <cell r="AB3043">
            <v>0</v>
          </cell>
          <cell r="AC3043">
            <v>0</v>
          </cell>
          <cell r="AD3043">
            <v>47.356370210000001</v>
          </cell>
          <cell r="AE3043">
            <v>47.356370210000001</v>
          </cell>
          <cell r="AF3043">
            <v>0</v>
          </cell>
          <cell r="AG3043">
            <v>0</v>
          </cell>
          <cell r="AH3043">
            <v>0</v>
          </cell>
          <cell r="AI3043">
            <v>0</v>
          </cell>
        </row>
        <row r="3044">
          <cell r="C3044" t="str">
            <v>1.619.3</v>
          </cell>
          <cell r="D3044" t="str">
            <v>Прочие, всего</v>
          </cell>
          <cell r="E3044" t="str">
            <v>051-2000859</v>
          </cell>
          <cell r="F3044" t="str">
            <v/>
          </cell>
          <cell r="G3044" t="str">
            <v/>
          </cell>
          <cell r="H3044" t="str">
            <v/>
          </cell>
          <cell r="I3044">
            <v>0</v>
          </cell>
          <cell r="J3044">
            <v>0</v>
          </cell>
          <cell r="K3044">
            <v>0</v>
          </cell>
          <cell r="L3044">
            <v>0</v>
          </cell>
          <cell r="M3044">
            <v>0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0</v>
          </cell>
          <cell r="V3044">
            <v>0</v>
          </cell>
          <cell r="W3044">
            <v>0</v>
          </cell>
          <cell r="X3044">
            <v>0</v>
          </cell>
          <cell r="Y3044">
            <v>137.98891696000001</v>
          </cell>
          <cell r="Z3044">
            <v>273.76</v>
          </cell>
          <cell r="AA3044">
            <v>273.76</v>
          </cell>
          <cell r="AB3044">
            <v>0</v>
          </cell>
          <cell r="AC3044">
            <v>0</v>
          </cell>
          <cell r="AD3044">
            <v>149.29510733000001</v>
          </cell>
          <cell r="AE3044">
            <v>137.47363962</v>
          </cell>
          <cell r="AF3044">
            <v>0</v>
          </cell>
          <cell r="AG3044">
            <v>11.82146771</v>
          </cell>
          <cell r="AH3044">
            <v>0</v>
          </cell>
          <cell r="AI3044">
            <v>54.535033361000004</v>
          </cell>
        </row>
        <row r="3045">
          <cell r="C3045" t="str">
            <v>1.619.4</v>
          </cell>
          <cell r="D3045" t="str">
            <v>Землеотвод, всего</v>
          </cell>
          <cell r="E3045" t="str">
            <v>051-2000859</v>
          </cell>
          <cell r="F3045" t="str">
            <v/>
          </cell>
          <cell r="G3045" t="str">
            <v/>
          </cell>
          <cell r="H3045" t="str">
            <v/>
          </cell>
          <cell r="I3045">
            <v>0</v>
          </cell>
          <cell r="J3045">
            <v>0</v>
          </cell>
          <cell r="K3045">
            <v>0</v>
          </cell>
          <cell r="L3045">
            <v>0</v>
          </cell>
          <cell r="M3045">
            <v>0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>
            <v>0</v>
          </cell>
          <cell r="T3045">
            <v>0</v>
          </cell>
          <cell r="U3045">
            <v>0</v>
          </cell>
          <cell r="V3045">
            <v>0</v>
          </cell>
          <cell r="W3045">
            <v>0</v>
          </cell>
          <cell r="X3045">
            <v>0</v>
          </cell>
          <cell r="Y3045">
            <v>1.8372710000000001</v>
          </cell>
          <cell r="Z3045">
            <v>273.76</v>
          </cell>
          <cell r="AA3045">
            <v>273.76</v>
          </cell>
          <cell r="AB3045">
            <v>0</v>
          </cell>
          <cell r="AC3045">
            <v>0</v>
          </cell>
          <cell r="AD3045">
            <v>13.143461370000001</v>
          </cell>
          <cell r="AE3045">
            <v>1.32199366</v>
          </cell>
          <cell r="AF3045">
            <v>0</v>
          </cell>
          <cell r="AG3045">
            <v>11.82146771</v>
          </cell>
          <cell r="AH3045">
            <v>0</v>
          </cell>
          <cell r="AI3045">
            <v>4.8010890450000003</v>
          </cell>
        </row>
        <row r="3046">
          <cell r="C3046" t="str">
            <v>1.619.5</v>
          </cell>
          <cell r="D3046" t="str">
            <v>Иные прочие</v>
          </cell>
          <cell r="E3046" t="str">
            <v>051-2000859</v>
          </cell>
          <cell r="F3046" t="str">
            <v/>
          </cell>
          <cell r="G3046" t="str">
            <v/>
          </cell>
          <cell r="H3046" t="str">
            <v/>
          </cell>
          <cell r="I3046">
            <v>0</v>
          </cell>
          <cell r="J3046">
            <v>0</v>
          </cell>
          <cell r="K3046">
            <v>0</v>
          </cell>
          <cell r="L3046">
            <v>0</v>
          </cell>
          <cell r="M3046">
            <v>0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>
            <v>0</v>
          </cell>
          <cell r="T3046">
            <v>0</v>
          </cell>
          <cell r="U3046">
            <v>0</v>
          </cell>
          <cell r="V3046">
            <v>0</v>
          </cell>
          <cell r="W3046">
            <v>0</v>
          </cell>
          <cell r="X3046">
            <v>0</v>
          </cell>
          <cell r="Y3046">
            <v>52.370831420000002</v>
          </cell>
          <cell r="Z3046">
            <v>0</v>
          </cell>
          <cell r="AA3046">
            <v>0</v>
          </cell>
          <cell r="AB3046">
            <v>0</v>
          </cell>
          <cell r="AC3046">
            <v>0</v>
          </cell>
          <cell r="AD3046">
            <v>52.370831420000002</v>
          </cell>
          <cell r="AE3046">
            <v>52.370831420000002</v>
          </cell>
          <cell r="AF3046">
            <v>0</v>
          </cell>
          <cell r="AG3046">
            <v>0</v>
          </cell>
          <cell r="AH3046">
            <v>0</v>
          </cell>
          <cell r="AI3046">
            <v>0</v>
          </cell>
        </row>
        <row r="3047">
          <cell r="C3047" t="str">
            <v>1.619.6</v>
          </cell>
          <cell r="D3047" t="str">
            <v>Пуско наладочные работы "вхолостую"</v>
          </cell>
          <cell r="E3047" t="str">
            <v>051-2000859</v>
          </cell>
          <cell r="F3047" t="str">
            <v/>
          </cell>
          <cell r="G3047" t="str">
            <v/>
          </cell>
          <cell r="H3047" t="str">
            <v/>
          </cell>
          <cell r="I3047">
            <v>0</v>
          </cell>
          <cell r="J3047">
            <v>0</v>
          </cell>
          <cell r="K3047">
            <v>0</v>
          </cell>
          <cell r="L3047">
            <v>0</v>
          </cell>
          <cell r="M3047">
            <v>0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0</v>
          </cell>
          <cell r="V3047">
            <v>0</v>
          </cell>
          <cell r="W3047">
            <v>0</v>
          </cell>
          <cell r="X3047">
            <v>0</v>
          </cell>
          <cell r="Y3047">
            <v>83.780814539999994</v>
          </cell>
          <cell r="Z3047">
            <v>0</v>
          </cell>
          <cell r="AA3047">
            <v>0</v>
          </cell>
          <cell r="AB3047">
            <v>0</v>
          </cell>
          <cell r="AC3047">
            <v>0</v>
          </cell>
          <cell r="AD3047">
            <v>83.780814539999994</v>
          </cell>
          <cell r="AE3047">
            <v>83.780814539999994</v>
          </cell>
          <cell r="AF3047">
            <v>0</v>
          </cell>
          <cell r="AG3047">
            <v>0</v>
          </cell>
          <cell r="AH3047">
            <v>0</v>
          </cell>
          <cell r="AI3047">
            <v>0</v>
          </cell>
        </row>
        <row r="3048">
          <cell r="C3048" t="str">
            <v>1.620</v>
          </cell>
          <cell r="D3048" t="str">
            <v>Обустройство Чаяндинского НГКМ</v>
          </cell>
          <cell r="E3048" t="str">
            <v>051-2000860</v>
          </cell>
          <cell r="F3048" t="str">
            <v/>
          </cell>
          <cell r="G3048" t="str">
            <v>Стройки, обеспечивающие добычу и вывод газа из Надым-Пур-Таз</v>
          </cell>
          <cell r="H3048" t="str">
            <v>Добыча газа</v>
          </cell>
          <cell r="I3048">
            <v>495237.09049997001</v>
          </cell>
          <cell r="J3048">
            <v>204341.43</v>
          </cell>
          <cell r="K3048">
            <v>44524.39</v>
          </cell>
          <cell r="L3048">
            <v>44524.39</v>
          </cell>
          <cell r="M3048">
            <v>3329.9484055100002</v>
          </cell>
          <cell r="N3048">
            <v>7.4789309980000001</v>
          </cell>
          <cell r="O3048">
            <v>7.4789309980000001</v>
          </cell>
          <cell r="P3048">
            <v>0</v>
          </cell>
          <cell r="Q3048">
            <v>0</v>
          </cell>
          <cell r="R3048">
            <v>0</v>
          </cell>
          <cell r="S3048">
            <v>32066.11</v>
          </cell>
          <cell r="T3048">
            <v>5971.66</v>
          </cell>
          <cell r="U3048">
            <v>0</v>
          </cell>
          <cell r="V3048">
            <v>0</v>
          </cell>
          <cell r="W3048">
            <v>0</v>
          </cell>
          <cell r="X3048">
            <v>18038.624610359999</v>
          </cell>
          <cell r="Y3048">
            <v>6547.5415620200001</v>
          </cell>
          <cell r="Z3048">
            <v>19667.8289</v>
          </cell>
          <cell r="AA3048">
            <v>19667.8289</v>
          </cell>
          <cell r="AB3048">
            <v>4287.8500000000004</v>
          </cell>
          <cell r="AC3048">
            <v>0</v>
          </cell>
          <cell r="AD3048">
            <v>10500.171993399999</v>
          </cell>
          <cell r="AE3048">
            <v>6543.4534690700002</v>
          </cell>
          <cell r="AF3048">
            <v>264.65000015999999</v>
          </cell>
          <cell r="AG3048">
            <v>3692.0685241699998</v>
          </cell>
          <cell r="AH3048">
            <v>0</v>
          </cell>
          <cell r="AI3048">
            <v>53.387550028</v>
          </cell>
        </row>
        <row r="3049">
          <cell r="C3049" t="str">
            <v>1.620.1</v>
          </cell>
          <cell r="D3049" t="str">
            <v>Подрядные работы</v>
          </cell>
          <cell r="E3049" t="str">
            <v>051-2000860</v>
          </cell>
          <cell r="F3049" t="str">
            <v/>
          </cell>
          <cell r="G3049" t="str">
            <v/>
          </cell>
          <cell r="H3049" t="str">
            <v/>
          </cell>
          <cell r="I3049">
            <v>305887.4105</v>
          </cell>
          <cell r="J3049">
            <v>120362.68</v>
          </cell>
          <cell r="K3049">
            <v>22407.42</v>
          </cell>
          <cell r="L3049">
            <v>22407.42</v>
          </cell>
          <cell r="M3049">
            <v>2191.7305774699998</v>
          </cell>
          <cell r="N3049">
            <v>9.7812714599999993</v>
          </cell>
          <cell r="O3049">
            <v>9.7812714599999993</v>
          </cell>
          <cell r="P3049">
            <v>0</v>
          </cell>
          <cell r="Q3049">
            <v>0</v>
          </cell>
          <cell r="R3049">
            <v>0</v>
          </cell>
          <cell r="S3049">
            <v>31243.57</v>
          </cell>
          <cell r="T3049">
            <v>5807.18</v>
          </cell>
          <cell r="U3049">
            <v>0</v>
          </cell>
          <cell r="V3049">
            <v>0</v>
          </cell>
          <cell r="W3049">
            <v>0</v>
          </cell>
          <cell r="X3049">
            <v>10789.414406329999</v>
          </cell>
          <cell r="Y3049">
            <v>4699.4904995300003</v>
          </cell>
          <cell r="Z3049">
            <v>9471.0307599999996</v>
          </cell>
          <cell r="AA3049">
            <v>9471.0307599999996</v>
          </cell>
          <cell r="AB3049">
            <v>111.13</v>
          </cell>
          <cell r="AC3049">
            <v>0</v>
          </cell>
          <cell r="AD3049">
            <v>5625.2732195199997</v>
          </cell>
          <cell r="AE3049">
            <v>4699.4904995300003</v>
          </cell>
          <cell r="AF3049">
            <v>0</v>
          </cell>
          <cell r="AG3049">
            <v>925.78271999000003</v>
          </cell>
          <cell r="AH3049">
            <v>0</v>
          </cell>
          <cell r="AI3049">
            <v>59.394519584000001</v>
          </cell>
        </row>
        <row r="3050">
          <cell r="C3050">
            <v>0</v>
          </cell>
          <cell r="D3050" t="str">
            <v>Газпром бурение</v>
          </cell>
          <cell r="E3050" t="str">
            <v>051-2000860</v>
          </cell>
          <cell r="F3050" t="str">
            <v/>
          </cell>
          <cell r="G3050" t="str">
            <v/>
          </cell>
          <cell r="H3050" t="str">
            <v/>
          </cell>
          <cell r="I3050">
            <v>0</v>
          </cell>
          <cell r="J3050">
            <v>0</v>
          </cell>
          <cell r="K3050">
            <v>0</v>
          </cell>
          <cell r="L3050">
            <v>0</v>
          </cell>
          <cell r="M3050">
            <v>494.81640454000001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0</v>
          </cell>
          <cell r="W3050">
            <v>0</v>
          </cell>
          <cell r="X3050">
            <v>368.04007044999997</v>
          </cell>
          <cell r="Y3050">
            <v>395.79726593999999</v>
          </cell>
          <cell r="Z3050">
            <v>9471.0307599999996</v>
          </cell>
          <cell r="AA3050">
            <v>9471.0307599999996</v>
          </cell>
          <cell r="AB3050">
            <v>0</v>
          </cell>
          <cell r="AC3050">
            <v>0</v>
          </cell>
          <cell r="AD3050">
            <v>395.79726593999999</v>
          </cell>
          <cell r="AE3050">
            <v>395.79726593999999</v>
          </cell>
          <cell r="AF3050">
            <v>0</v>
          </cell>
          <cell r="AG3050">
            <v>0</v>
          </cell>
          <cell r="AH3050">
            <v>0</v>
          </cell>
          <cell r="AI3050">
            <v>4.1790305190000003</v>
          </cell>
        </row>
        <row r="3051">
          <cell r="C3051">
            <v>0</v>
          </cell>
          <cell r="D3051" t="str">
            <v>СТНГ</v>
          </cell>
          <cell r="E3051" t="str">
            <v>051-2000860</v>
          </cell>
          <cell r="F3051" t="str">
            <v/>
          </cell>
          <cell r="G3051" t="str">
            <v/>
          </cell>
          <cell r="H3051" t="str">
            <v/>
          </cell>
          <cell r="I3051">
            <v>92036.610400000005</v>
          </cell>
          <cell r="J3051">
            <v>10249.43</v>
          </cell>
          <cell r="K3051">
            <v>8930.2800000000007</v>
          </cell>
          <cell r="L3051">
            <v>8930.2800000000007</v>
          </cell>
          <cell r="M3051">
            <v>1456.69557162</v>
          </cell>
          <cell r="N3051">
            <v>16.311868962999998</v>
          </cell>
          <cell r="O3051">
            <v>16.311868962999998</v>
          </cell>
          <cell r="P3051">
            <v>0</v>
          </cell>
          <cell r="Q3051">
            <v>0</v>
          </cell>
          <cell r="R3051">
            <v>0</v>
          </cell>
          <cell r="S3051">
            <v>27549.17</v>
          </cell>
          <cell r="T3051">
            <v>5118.34</v>
          </cell>
          <cell r="U3051">
            <v>0</v>
          </cell>
          <cell r="V3051">
            <v>0</v>
          </cell>
          <cell r="W3051">
            <v>0</v>
          </cell>
          <cell r="X3051">
            <v>9759.4857398500008</v>
          </cell>
          <cell r="Y3051">
            <v>2550.4510755000001</v>
          </cell>
          <cell r="Z3051">
            <v>0</v>
          </cell>
          <cell r="AA3051">
            <v>0</v>
          </cell>
          <cell r="AB3051">
            <v>0</v>
          </cell>
          <cell r="AC3051">
            <v>0</v>
          </cell>
          <cell r="AD3051">
            <v>3365.1038557500001</v>
          </cell>
          <cell r="AE3051">
            <v>2550.4510755000001</v>
          </cell>
          <cell r="AF3051">
            <v>0</v>
          </cell>
          <cell r="AG3051">
            <v>814.65278024999998</v>
          </cell>
          <cell r="AH3051">
            <v>0</v>
          </cell>
          <cell r="AI3051">
            <v>0</v>
          </cell>
        </row>
        <row r="3052">
          <cell r="C3052">
            <v>0</v>
          </cell>
          <cell r="D3052" t="str">
            <v>Энергомонтаж СК</v>
          </cell>
          <cell r="E3052" t="str">
            <v>051-2000860</v>
          </cell>
          <cell r="F3052" t="str">
            <v/>
          </cell>
          <cell r="G3052" t="str">
            <v/>
          </cell>
          <cell r="H3052" t="str">
            <v/>
          </cell>
          <cell r="I3052">
            <v>7269.1201000000001</v>
          </cell>
          <cell r="J3052">
            <v>904.72</v>
          </cell>
          <cell r="K3052">
            <v>904.72</v>
          </cell>
          <cell r="L3052">
            <v>904.72</v>
          </cell>
          <cell r="M3052">
            <v>163.85646371999999</v>
          </cell>
          <cell r="N3052">
            <v>18.111290092000001</v>
          </cell>
          <cell r="O3052">
            <v>18.111290092000001</v>
          </cell>
          <cell r="P3052">
            <v>0</v>
          </cell>
          <cell r="Q3052">
            <v>0</v>
          </cell>
          <cell r="R3052">
            <v>0</v>
          </cell>
          <cell r="S3052">
            <v>2980.14</v>
          </cell>
          <cell r="T3052">
            <v>545.98</v>
          </cell>
          <cell r="U3052">
            <v>0</v>
          </cell>
          <cell r="V3052">
            <v>0</v>
          </cell>
          <cell r="W3052">
            <v>0</v>
          </cell>
          <cell r="X3052">
            <v>383.87665783</v>
          </cell>
          <cell r="Y3052">
            <v>1753.24215809</v>
          </cell>
          <cell r="Z3052">
            <v>0</v>
          </cell>
          <cell r="AA3052">
            <v>0</v>
          </cell>
          <cell r="AB3052">
            <v>0</v>
          </cell>
          <cell r="AC3052">
            <v>0</v>
          </cell>
          <cell r="AD3052">
            <v>1753.24215809</v>
          </cell>
          <cell r="AE3052">
            <v>1753.24215809</v>
          </cell>
          <cell r="AF3052">
            <v>0</v>
          </cell>
          <cell r="AG3052">
            <v>0</v>
          </cell>
          <cell r="AH3052">
            <v>0</v>
          </cell>
          <cell r="AI3052">
            <v>0</v>
          </cell>
        </row>
        <row r="3053">
          <cell r="C3053">
            <v>0</v>
          </cell>
          <cell r="D3053" t="str">
            <v>ТЭС</v>
          </cell>
          <cell r="E3053" t="str">
            <v>051-2000860</v>
          </cell>
          <cell r="F3053" t="str">
            <v/>
          </cell>
          <cell r="G3053" t="str">
            <v/>
          </cell>
          <cell r="H3053" t="str">
            <v/>
          </cell>
          <cell r="I3053">
            <v>770.53</v>
          </cell>
          <cell r="J3053">
            <v>339.43</v>
          </cell>
          <cell r="K3053">
            <v>339.43</v>
          </cell>
          <cell r="L3053">
            <v>339.43</v>
          </cell>
          <cell r="M3053">
            <v>76.362137590000003</v>
          </cell>
          <cell r="N3053">
            <v>22.497168073000001</v>
          </cell>
          <cell r="O3053">
            <v>22.497168073000001</v>
          </cell>
          <cell r="P3053">
            <v>0</v>
          </cell>
          <cell r="Q3053">
            <v>0</v>
          </cell>
          <cell r="R3053">
            <v>0</v>
          </cell>
          <cell r="S3053">
            <v>714.26</v>
          </cell>
          <cell r="T3053">
            <v>142.86000000000001</v>
          </cell>
          <cell r="U3053">
            <v>0</v>
          </cell>
          <cell r="V3053">
            <v>0</v>
          </cell>
          <cell r="W3053">
            <v>0</v>
          </cell>
          <cell r="X3053">
            <v>278.01193819999997</v>
          </cell>
          <cell r="Y3053">
            <v>0</v>
          </cell>
          <cell r="Z3053">
            <v>0</v>
          </cell>
          <cell r="AA3053">
            <v>0</v>
          </cell>
          <cell r="AB3053">
            <v>111.13</v>
          </cell>
          <cell r="AC3053">
            <v>0</v>
          </cell>
          <cell r="AD3053">
            <v>111.12993974</v>
          </cell>
          <cell r="AE3053">
            <v>0</v>
          </cell>
          <cell r="AF3053">
            <v>0</v>
          </cell>
          <cell r="AG3053">
            <v>111.12993974</v>
          </cell>
          <cell r="AH3053">
            <v>0</v>
          </cell>
          <cell r="AI3053">
            <v>0</v>
          </cell>
        </row>
        <row r="3054">
          <cell r="C3054">
            <v>0</v>
          </cell>
          <cell r="D3054" t="str">
            <v>Газстройпром</v>
          </cell>
          <cell r="E3054" t="str">
            <v>051-2000860</v>
          </cell>
          <cell r="F3054" t="str">
            <v/>
          </cell>
          <cell r="G3054" t="str">
            <v/>
          </cell>
          <cell r="H3054" t="str">
            <v/>
          </cell>
          <cell r="I3054">
            <v>47887.46</v>
          </cell>
          <cell r="J3054">
            <v>46437.3</v>
          </cell>
          <cell r="K3054">
            <v>12232.99</v>
          </cell>
          <cell r="L3054">
            <v>12232.99</v>
          </cell>
          <cell r="M3054">
            <v>0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0</v>
          </cell>
          <cell r="W3054">
            <v>0</v>
          </cell>
          <cell r="X3054">
            <v>0</v>
          </cell>
          <cell r="Y3054">
            <v>0</v>
          </cell>
          <cell r="Z3054">
            <v>0</v>
          </cell>
          <cell r="AA3054">
            <v>0</v>
          </cell>
          <cell r="AB3054">
            <v>0</v>
          </cell>
          <cell r="AC3054">
            <v>0</v>
          </cell>
          <cell r="AD3054">
            <v>0</v>
          </cell>
          <cell r="AE3054">
            <v>0</v>
          </cell>
          <cell r="AF3054">
            <v>0</v>
          </cell>
          <cell r="AG3054">
            <v>0</v>
          </cell>
          <cell r="AH3054">
            <v>0</v>
          </cell>
          <cell r="AI3054">
            <v>0</v>
          </cell>
        </row>
        <row r="3055">
          <cell r="C3055">
            <v>0</v>
          </cell>
          <cell r="D3055" t="str">
            <v>Прочие подрядчики</v>
          </cell>
          <cell r="E3055" t="str">
            <v>051-2000860</v>
          </cell>
          <cell r="F3055" t="str">
            <v/>
          </cell>
          <cell r="G3055" t="str">
            <v/>
          </cell>
          <cell r="H3055" t="str">
            <v/>
          </cell>
          <cell r="I3055">
            <v>157923.69</v>
          </cell>
          <cell r="J3055">
            <v>62431.8</v>
          </cell>
          <cell r="K3055">
            <v>0</v>
          </cell>
          <cell r="L3055">
            <v>0</v>
          </cell>
          <cell r="M3055">
            <v>0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>
            <v>0</v>
          </cell>
          <cell r="T3055">
            <v>0</v>
          </cell>
          <cell r="U3055">
            <v>0</v>
          </cell>
          <cell r="V3055">
            <v>0</v>
          </cell>
          <cell r="W3055">
            <v>0</v>
          </cell>
          <cell r="X3055">
            <v>0</v>
          </cell>
          <cell r="Y3055">
            <v>0</v>
          </cell>
          <cell r="Z3055">
            <v>0</v>
          </cell>
          <cell r="AA3055">
            <v>0</v>
          </cell>
          <cell r="AB3055">
            <v>0</v>
          </cell>
          <cell r="AC3055">
            <v>0</v>
          </cell>
          <cell r="AD3055">
            <v>0</v>
          </cell>
          <cell r="AE3055">
            <v>0</v>
          </cell>
          <cell r="AF3055">
            <v>0</v>
          </cell>
          <cell r="AG3055">
            <v>0</v>
          </cell>
          <cell r="AH3055">
            <v>0</v>
          </cell>
          <cell r="AI3055">
            <v>0</v>
          </cell>
        </row>
        <row r="3056">
          <cell r="C3056" t="str">
            <v>1.620.2</v>
          </cell>
          <cell r="D3056" t="str">
            <v>Оборудование</v>
          </cell>
          <cell r="E3056" t="str">
            <v>051-2000860</v>
          </cell>
          <cell r="F3056" t="str">
            <v/>
          </cell>
          <cell r="G3056" t="str">
            <v/>
          </cell>
          <cell r="H3056" t="str">
            <v/>
          </cell>
          <cell r="I3056">
            <v>134725.88</v>
          </cell>
          <cell r="J3056">
            <v>47411.95</v>
          </cell>
          <cell r="K3056">
            <v>19591.68</v>
          </cell>
          <cell r="L3056">
            <v>19591.68</v>
          </cell>
          <cell r="M3056">
            <v>722.95497671999999</v>
          </cell>
          <cell r="N3056">
            <v>3.6901122150000001</v>
          </cell>
          <cell r="O3056">
            <v>3.6901122150000001</v>
          </cell>
          <cell r="P3056">
            <v>0</v>
          </cell>
          <cell r="Q3056">
            <v>0</v>
          </cell>
          <cell r="R3056">
            <v>0</v>
          </cell>
          <cell r="S3056">
            <v>0</v>
          </cell>
          <cell r="T3056">
            <v>0</v>
          </cell>
          <cell r="U3056">
            <v>0</v>
          </cell>
          <cell r="V3056">
            <v>0</v>
          </cell>
          <cell r="W3056">
            <v>0</v>
          </cell>
          <cell r="X3056">
            <v>531.76406778</v>
          </cell>
          <cell r="Y3056">
            <v>1026.90341491</v>
          </cell>
          <cell r="Z3056">
            <v>6913.7381400000004</v>
          </cell>
          <cell r="AA3056">
            <v>6913.7381400000004</v>
          </cell>
          <cell r="AB3056">
            <v>4138.05</v>
          </cell>
          <cell r="AC3056">
            <v>0</v>
          </cell>
          <cell r="AD3056">
            <v>3739.7848482499999</v>
          </cell>
          <cell r="AE3056">
            <v>1026.90341491</v>
          </cell>
          <cell r="AF3056">
            <v>0</v>
          </cell>
          <cell r="AG3056">
            <v>2712.8814333400001</v>
          </cell>
          <cell r="AH3056">
            <v>0</v>
          </cell>
          <cell r="AI3056">
            <v>54.092081194000002</v>
          </cell>
        </row>
        <row r="3057">
          <cell r="C3057">
            <v>0</v>
          </cell>
          <cell r="D3057" t="str">
            <v>ООО "Газпром комплектация"</v>
          </cell>
          <cell r="E3057" t="str">
            <v>051-2000860</v>
          </cell>
          <cell r="F3057" t="str">
            <v/>
          </cell>
          <cell r="G3057" t="str">
            <v/>
          </cell>
          <cell r="H3057" t="str">
            <v/>
          </cell>
          <cell r="I3057">
            <v>0</v>
          </cell>
          <cell r="J3057">
            <v>0</v>
          </cell>
          <cell r="K3057">
            <v>0</v>
          </cell>
          <cell r="L3057">
            <v>0</v>
          </cell>
          <cell r="M3057">
            <v>366.88404307000002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0</v>
          </cell>
          <cell r="V3057">
            <v>0</v>
          </cell>
          <cell r="W3057">
            <v>0</v>
          </cell>
          <cell r="X3057">
            <v>531.76406778</v>
          </cell>
          <cell r="Y3057">
            <v>721.88310130000002</v>
          </cell>
          <cell r="Z3057">
            <v>0</v>
          </cell>
          <cell r="AA3057">
            <v>0</v>
          </cell>
          <cell r="AB3057">
            <v>0</v>
          </cell>
          <cell r="AC3057">
            <v>0</v>
          </cell>
          <cell r="AD3057">
            <v>3434.76453464</v>
          </cell>
          <cell r="AE3057">
            <v>721.88310130000002</v>
          </cell>
          <cell r="AF3057">
            <v>0</v>
          </cell>
          <cell r="AG3057">
            <v>2712.8814333400001</v>
          </cell>
          <cell r="AH3057">
            <v>0</v>
          </cell>
          <cell r="AI3057">
            <v>0</v>
          </cell>
        </row>
        <row r="3058">
          <cell r="C3058" t="str">
            <v>1.620.3</v>
          </cell>
          <cell r="D3058" t="str">
            <v>Прочие, всего</v>
          </cell>
          <cell r="E3058" t="str">
            <v>051-2000860</v>
          </cell>
          <cell r="F3058" t="str">
            <v/>
          </cell>
          <cell r="G3058" t="str">
            <v/>
          </cell>
          <cell r="H3058" t="str">
            <v/>
          </cell>
          <cell r="I3058">
            <v>54623.799999969997</v>
          </cell>
          <cell r="J3058">
            <v>36566.800000000003</v>
          </cell>
          <cell r="K3058">
            <v>2525.29</v>
          </cell>
          <cell r="L3058">
            <v>2525.29</v>
          </cell>
          <cell r="M3058">
            <v>415.26285131999998</v>
          </cell>
          <cell r="N3058">
            <v>16.444164880999999</v>
          </cell>
          <cell r="O3058">
            <v>16.444164880999999</v>
          </cell>
          <cell r="P3058">
            <v>0</v>
          </cell>
          <cell r="Q3058">
            <v>0</v>
          </cell>
          <cell r="R3058">
            <v>0</v>
          </cell>
          <cell r="S3058">
            <v>822.54</v>
          </cell>
          <cell r="T3058">
            <v>164.48</v>
          </cell>
          <cell r="U3058">
            <v>0</v>
          </cell>
          <cell r="V3058">
            <v>0</v>
          </cell>
          <cell r="W3058">
            <v>0</v>
          </cell>
          <cell r="X3058">
            <v>6717.4461362499997</v>
          </cell>
          <cell r="Y3058">
            <v>821.14764758000001</v>
          </cell>
          <cell r="Z3058">
            <v>3283.06</v>
          </cell>
          <cell r="AA3058">
            <v>3283.06</v>
          </cell>
          <cell r="AB3058">
            <v>38.67</v>
          </cell>
          <cell r="AC3058">
            <v>0</v>
          </cell>
          <cell r="AD3058">
            <v>1135.11392563</v>
          </cell>
          <cell r="AE3058">
            <v>817.05955462999998</v>
          </cell>
          <cell r="AF3058">
            <v>264.65000015999999</v>
          </cell>
          <cell r="AG3058">
            <v>53.404370839999999</v>
          </cell>
          <cell r="AH3058">
            <v>0</v>
          </cell>
          <cell r="AI3058">
            <v>34.574876048999997</v>
          </cell>
        </row>
        <row r="3059">
          <cell r="C3059" t="str">
            <v>1.620.4</v>
          </cell>
          <cell r="D3059" t="str">
            <v>Землеотвод, всего</v>
          </cell>
          <cell r="E3059" t="str">
            <v>051-2000860</v>
          </cell>
          <cell r="F3059" t="str">
            <v/>
          </cell>
          <cell r="G3059" t="str">
            <v/>
          </cell>
          <cell r="H3059" t="str">
            <v/>
          </cell>
          <cell r="I3059">
            <v>13.87</v>
          </cell>
          <cell r="J3059">
            <v>13.87</v>
          </cell>
          <cell r="K3059">
            <v>33.869999999999997</v>
          </cell>
          <cell r="L3059">
            <v>33.869999999999997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>
            <v>11.68</v>
          </cell>
          <cell r="T3059">
            <v>2.19</v>
          </cell>
          <cell r="U3059">
            <v>0</v>
          </cell>
          <cell r="V3059">
            <v>0</v>
          </cell>
          <cell r="W3059">
            <v>0</v>
          </cell>
          <cell r="X3059">
            <v>6.1415000000000005E-4</v>
          </cell>
          <cell r="Y3059">
            <v>12.35130459</v>
          </cell>
          <cell r="Z3059">
            <v>18.649999999999999</v>
          </cell>
          <cell r="AA3059">
            <v>18.649999999999999</v>
          </cell>
          <cell r="AB3059">
            <v>0</v>
          </cell>
          <cell r="AC3059">
            <v>0</v>
          </cell>
          <cell r="AD3059">
            <v>61.67388991</v>
          </cell>
          <cell r="AE3059">
            <v>9.5366338600000002</v>
          </cell>
          <cell r="AF3059">
            <v>0</v>
          </cell>
          <cell r="AG3059">
            <v>52.137256049999998</v>
          </cell>
          <cell r="AH3059">
            <v>0</v>
          </cell>
          <cell r="AI3059">
            <v>330.69109871299997</v>
          </cell>
        </row>
        <row r="3060">
          <cell r="C3060" t="str">
            <v>1.620.5</v>
          </cell>
          <cell r="D3060" t="str">
            <v>Услуги Заказчика</v>
          </cell>
          <cell r="E3060" t="str">
            <v>051-2000860</v>
          </cell>
          <cell r="F3060" t="str">
            <v/>
          </cell>
          <cell r="G3060" t="str">
            <v/>
          </cell>
          <cell r="H3060" t="str">
            <v/>
          </cell>
          <cell r="I3060">
            <v>645.98</v>
          </cell>
          <cell r="J3060">
            <v>645.98</v>
          </cell>
          <cell r="K3060">
            <v>1587.9</v>
          </cell>
          <cell r="L3060">
            <v>1587.9</v>
          </cell>
          <cell r="M3060">
            <v>396.97500023999999</v>
          </cell>
          <cell r="N3060">
            <v>25.000000015000001</v>
          </cell>
          <cell r="O3060">
            <v>25.000000015000001</v>
          </cell>
          <cell r="P3060">
            <v>0</v>
          </cell>
          <cell r="Q3060">
            <v>0</v>
          </cell>
          <cell r="R3060">
            <v>0</v>
          </cell>
          <cell r="S3060">
            <v>538.32000000000005</v>
          </cell>
          <cell r="T3060">
            <v>107.66</v>
          </cell>
          <cell r="U3060">
            <v>0</v>
          </cell>
          <cell r="V3060">
            <v>0</v>
          </cell>
          <cell r="W3060">
            <v>0</v>
          </cell>
          <cell r="X3060">
            <v>0</v>
          </cell>
          <cell r="Y3060">
            <v>0</v>
          </cell>
          <cell r="Z3060">
            <v>2529.91</v>
          </cell>
          <cell r="AA3060">
            <v>2529.91</v>
          </cell>
          <cell r="AB3060">
            <v>0</v>
          </cell>
          <cell r="AC3060">
            <v>0</v>
          </cell>
          <cell r="AD3060">
            <v>264.65000015999999</v>
          </cell>
          <cell r="AE3060">
            <v>0</v>
          </cell>
          <cell r="AF3060">
            <v>264.65000015999999</v>
          </cell>
          <cell r="AG3060">
            <v>0</v>
          </cell>
          <cell r="AH3060">
            <v>0</v>
          </cell>
          <cell r="AI3060">
            <v>10.460846439999999</v>
          </cell>
        </row>
        <row r="3061">
          <cell r="C3061" t="str">
            <v>1.620.6</v>
          </cell>
          <cell r="D3061" t="str">
            <v>Иные прочие</v>
          </cell>
          <cell r="E3061" t="str">
            <v>051-2000860</v>
          </cell>
          <cell r="F3061" t="str">
            <v/>
          </cell>
          <cell r="G3061" t="str">
            <v/>
          </cell>
          <cell r="H3061" t="str">
            <v/>
          </cell>
          <cell r="I3061">
            <v>53797.819999970001</v>
          </cell>
          <cell r="J3061">
            <v>35740.82</v>
          </cell>
          <cell r="K3061">
            <v>618.88</v>
          </cell>
          <cell r="L3061">
            <v>618.88</v>
          </cell>
          <cell r="M3061">
            <v>18.287851079999999</v>
          </cell>
          <cell r="N3061">
            <v>2.954991449</v>
          </cell>
          <cell r="O3061">
            <v>2.954991449</v>
          </cell>
          <cell r="P3061">
            <v>0</v>
          </cell>
          <cell r="Q3061">
            <v>0</v>
          </cell>
          <cell r="R3061">
            <v>0</v>
          </cell>
          <cell r="S3061">
            <v>134.11000000000001</v>
          </cell>
          <cell r="T3061">
            <v>26.93</v>
          </cell>
          <cell r="U3061">
            <v>0</v>
          </cell>
          <cell r="V3061">
            <v>0</v>
          </cell>
          <cell r="W3061">
            <v>0</v>
          </cell>
          <cell r="X3061">
            <v>6717.4455220999998</v>
          </cell>
          <cell r="Y3061">
            <v>329.69491979999998</v>
          </cell>
          <cell r="Z3061">
            <v>734.5</v>
          </cell>
          <cell r="AA3061">
            <v>734.5</v>
          </cell>
          <cell r="AB3061">
            <v>38.67</v>
          </cell>
          <cell r="AC3061">
            <v>0</v>
          </cell>
          <cell r="AD3061">
            <v>329.68861236999999</v>
          </cell>
          <cell r="AE3061">
            <v>328.42149757999999</v>
          </cell>
          <cell r="AF3061">
            <v>0</v>
          </cell>
          <cell r="AG3061">
            <v>1.2671147899999999</v>
          </cell>
          <cell r="AH3061">
            <v>0</v>
          </cell>
          <cell r="AI3061">
            <v>44.886128300999999</v>
          </cell>
        </row>
        <row r="3062">
          <cell r="C3062" t="str">
            <v>1.620.7</v>
          </cell>
          <cell r="D3062" t="str">
            <v>Пуско наладочные работы "вхолостую"</v>
          </cell>
          <cell r="E3062" t="str">
            <v>051-2000860</v>
          </cell>
          <cell r="F3062" t="str">
            <v/>
          </cell>
          <cell r="G3062" t="str">
            <v/>
          </cell>
          <cell r="H3062" t="str">
            <v/>
          </cell>
          <cell r="I3062">
            <v>166.13</v>
          </cell>
          <cell r="J3062">
            <v>166.13</v>
          </cell>
          <cell r="K3062">
            <v>284.64</v>
          </cell>
          <cell r="L3062">
            <v>284.64</v>
          </cell>
          <cell r="M3062">
            <v>0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>
            <v>138.43</v>
          </cell>
          <cell r="T3062">
            <v>27.7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479.10142318999999</v>
          </cell>
          <cell r="Z3062">
            <v>0</v>
          </cell>
          <cell r="AA3062">
            <v>0</v>
          </cell>
          <cell r="AB3062">
            <v>0</v>
          </cell>
          <cell r="AC3062">
            <v>0</v>
          </cell>
          <cell r="AD3062">
            <v>479.10142318999999</v>
          </cell>
          <cell r="AE3062">
            <v>479.10142318999999</v>
          </cell>
          <cell r="AF3062">
            <v>0</v>
          </cell>
          <cell r="AG3062">
            <v>0</v>
          </cell>
          <cell r="AH3062">
            <v>0</v>
          </cell>
          <cell r="AI3062">
            <v>0</v>
          </cell>
        </row>
        <row r="3063">
          <cell r="C3063" t="str">
            <v>1.621</v>
          </cell>
          <cell r="D3063" t="str">
            <v>Обустройство Северо-Колпаковского газоконденсатного месторождения</v>
          </cell>
          <cell r="E3063" t="str">
            <v>051-2000863</v>
          </cell>
          <cell r="F3063" t="str">
            <v/>
          </cell>
          <cell r="G3063" t="str">
            <v>Стройки, обеспечивающие добычу и вывод газа из Надым-Пур-Таз</v>
          </cell>
          <cell r="H3063" t="str">
            <v>Добыча газа</v>
          </cell>
          <cell r="I3063">
            <v>2961.2105979399998</v>
          </cell>
          <cell r="J3063">
            <v>2961.15</v>
          </cell>
          <cell r="K3063">
            <v>6.0999999999999999E-2</v>
          </cell>
          <cell r="L3063">
            <v>6.0999999999999999E-2</v>
          </cell>
          <cell r="M3063">
            <v>2.5001999999999999E-4</v>
          </cell>
          <cell r="N3063">
            <v>0.40986885200000001</v>
          </cell>
          <cell r="O3063">
            <v>0.40986885200000001</v>
          </cell>
          <cell r="P3063">
            <v>0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8.3339999999999998E-5</v>
          </cell>
          <cell r="Z3063">
            <v>0.06</v>
          </cell>
          <cell r="AA3063">
            <v>0.06</v>
          </cell>
          <cell r="AB3063">
            <v>0</v>
          </cell>
          <cell r="AC3063">
            <v>0</v>
          </cell>
          <cell r="AD3063">
            <v>2.5001999999999999E-4</v>
          </cell>
          <cell r="AE3063">
            <v>8.3339999999999998E-5</v>
          </cell>
          <cell r="AF3063">
            <v>1.6668E-4</v>
          </cell>
          <cell r="AG3063">
            <v>0</v>
          </cell>
          <cell r="AH3063">
            <v>0</v>
          </cell>
          <cell r="AI3063">
            <v>0.41670000000000001</v>
          </cell>
        </row>
        <row r="3064">
          <cell r="C3064" t="str">
            <v>1.621.1</v>
          </cell>
          <cell r="D3064" t="str">
            <v>Подрядные работы</v>
          </cell>
          <cell r="E3064" t="str">
            <v>051-2000863</v>
          </cell>
          <cell r="F3064" t="str">
            <v/>
          </cell>
          <cell r="G3064" t="str">
            <v/>
          </cell>
          <cell r="H3064" t="str">
            <v/>
          </cell>
          <cell r="I3064">
            <v>737.99</v>
          </cell>
          <cell r="J3064">
            <v>737.99</v>
          </cell>
          <cell r="K3064">
            <v>0</v>
          </cell>
          <cell r="L3064">
            <v>0</v>
          </cell>
          <cell r="M3064">
            <v>0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B3064">
            <v>0</v>
          </cell>
          <cell r="AC3064">
            <v>0</v>
          </cell>
          <cell r="AD3064">
            <v>0</v>
          </cell>
          <cell r="AE3064">
            <v>0</v>
          </cell>
          <cell r="AF3064">
            <v>0</v>
          </cell>
          <cell r="AG3064">
            <v>0</v>
          </cell>
          <cell r="AH3064">
            <v>0</v>
          </cell>
          <cell r="AI3064">
            <v>0</v>
          </cell>
        </row>
        <row r="3065">
          <cell r="C3065">
            <v>0</v>
          </cell>
          <cell r="D3065" t="str">
            <v>Конкурс</v>
          </cell>
          <cell r="E3065" t="str">
            <v>051-2000863</v>
          </cell>
          <cell r="F3065" t="str">
            <v/>
          </cell>
          <cell r="G3065" t="str">
            <v/>
          </cell>
          <cell r="H3065" t="str">
            <v/>
          </cell>
          <cell r="I3065">
            <v>737.99</v>
          </cell>
          <cell r="J3065">
            <v>737.99</v>
          </cell>
          <cell r="K3065">
            <v>0</v>
          </cell>
          <cell r="L3065">
            <v>0</v>
          </cell>
          <cell r="M3065">
            <v>0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B3065">
            <v>0</v>
          </cell>
          <cell r="AC3065">
            <v>0</v>
          </cell>
          <cell r="AD3065">
            <v>0</v>
          </cell>
          <cell r="AE3065">
            <v>0</v>
          </cell>
          <cell r="AF3065">
            <v>0</v>
          </cell>
          <cell r="AG3065">
            <v>0</v>
          </cell>
          <cell r="AH3065">
            <v>0</v>
          </cell>
          <cell r="AI3065">
            <v>0</v>
          </cell>
        </row>
        <row r="3066">
          <cell r="C3066" t="str">
            <v>1.621.2</v>
          </cell>
          <cell r="D3066" t="str">
            <v>Оборудование</v>
          </cell>
          <cell r="E3066" t="str">
            <v>051-2000863</v>
          </cell>
          <cell r="F3066" t="str">
            <v/>
          </cell>
          <cell r="G3066" t="str">
            <v/>
          </cell>
          <cell r="H3066" t="str">
            <v/>
          </cell>
          <cell r="I3066">
            <v>1882.35</v>
          </cell>
          <cell r="J3066">
            <v>1882.35</v>
          </cell>
          <cell r="K3066">
            <v>0</v>
          </cell>
          <cell r="L3066">
            <v>0</v>
          </cell>
          <cell r="M3066">
            <v>0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B3066">
            <v>0</v>
          </cell>
          <cell r="AC3066">
            <v>0</v>
          </cell>
          <cell r="AD3066">
            <v>0</v>
          </cell>
          <cell r="AE3066">
            <v>0</v>
          </cell>
          <cell r="AF3066">
            <v>0</v>
          </cell>
          <cell r="AG3066">
            <v>0</v>
          </cell>
          <cell r="AH3066">
            <v>0</v>
          </cell>
          <cell r="AI3066">
            <v>0</v>
          </cell>
        </row>
        <row r="3067">
          <cell r="C3067" t="str">
            <v>1.621.3</v>
          </cell>
          <cell r="D3067" t="str">
            <v>Прочие, всего</v>
          </cell>
          <cell r="E3067" t="str">
            <v>051-2000863</v>
          </cell>
          <cell r="F3067" t="str">
            <v/>
          </cell>
          <cell r="G3067" t="str">
            <v/>
          </cell>
          <cell r="H3067" t="str">
            <v/>
          </cell>
          <cell r="I3067">
            <v>340.87059793999998</v>
          </cell>
          <cell r="J3067">
            <v>340.81</v>
          </cell>
          <cell r="K3067">
            <v>6.0999999999999999E-2</v>
          </cell>
          <cell r="L3067">
            <v>6.0999999999999999E-2</v>
          </cell>
          <cell r="M3067">
            <v>2.5001999999999999E-4</v>
          </cell>
          <cell r="N3067">
            <v>0.40986885200000001</v>
          </cell>
          <cell r="O3067">
            <v>0.40986885200000001</v>
          </cell>
          <cell r="P3067">
            <v>0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8.3339999999999998E-5</v>
          </cell>
          <cell r="Z3067">
            <v>0.06</v>
          </cell>
          <cell r="AA3067">
            <v>0.06</v>
          </cell>
          <cell r="AB3067">
            <v>0</v>
          </cell>
          <cell r="AC3067">
            <v>0</v>
          </cell>
          <cell r="AD3067">
            <v>2.5001999999999999E-4</v>
          </cell>
          <cell r="AE3067">
            <v>8.3339999999999998E-5</v>
          </cell>
          <cell r="AF3067">
            <v>1.6668E-4</v>
          </cell>
          <cell r="AG3067">
            <v>0</v>
          </cell>
          <cell r="AH3067">
            <v>0</v>
          </cell>
          <cell r="AI3067">
            <v>0.41670000000000001</v>
          </cell>
        </row>
        <row r="3068">
          <cell r="C3068" t="str">
            <v>1.621.4</v>
          </cell>
          <cell r="D3068" t="str">
            <v>Землеотвод, всего</v>
          </cell>
          <cell r="E3068" t="str">
            <v>051-2000863</v>
          </cell>
          <cell r="F3068" t="str">
            <v/>
          </cell>
          <cell r="G3068" t="str">
            <v/>
          </cell>
          <cell r="H3068" t="str">
            <v/>
          </cell>
          <cell r="I3068">
            <v>6.4525810000000003E-2</v>
          </cell>
          <cell r="J3068">
            <v>0.06</v>
          </cell>
          <cell r="K3068">
            <v>0.06</v>
          </cell>
          <cell r="L3068">
            <v>0.06</v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0.06</v>
          </cell>
          <cell r="AA3068">
            <v>0.06</v>
          </cell>
          <cell r="AB3068">
            <v>0</v>
          </cell>
          <cell r="AC3068">
            <v>0</v>
          </cell>
          <cell r="AD3068">
            <v>0</v>
          </cell>
          <cell r="AE3068">
            <v>0</v>
          </cell>
          <cell r="AF3068">
            <v>0</v>
          </cell>
          <cell r="AG3068">
            <v>0</v>
          </cell>
          <cell r="AH3068">
            <v>0</v>
          </cell>
          <cell r="AI3068">
            <v>0</v>
          </cell>
        </row>
        <row r="3069">
          <cell r="C3069" t="str">
            <v>1.621.5</v>
          </cell>
          <cell r="D3069" t="str">
            <v>Услуги Заказчика</v>
          </cell>
          <cell r="E3069" t="str">
            <v>051-2000863</v>
          </cell>
          <cell r="F3069" t="str">
            <v/>
          </cell>
          <cell r="G3069" t="str">
            <v/>
          </cell>
          <cell r="H3069" t="str">
            <v/>
          </cell>
          <cell r="I3069">
            <v>1.9167399999999999E-3</v>
          </cell>
          <cell r="J3069">
            <v>1E-3</v>
          </cell>
          <cell r="K3069">
            <v>1E-3</v>
          </cell>
          <cell r="L3069">
            <v>1E-3</v>
          </cell>
          <cell r="M3069">
            <v>2.5001999999999999E-4</v>
          </cell>
          <cell r="N3069">
            <v>25.001999999999999</v>
          </cell>
          <cell r="O3069">
            <v>25.001999999999999</v>
          </cell>
          <cell r="P3069">
            <v>0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8.3339999999999998E-5</v>
          </cell>
          <cell r="Z3069">
            <v>0</v>
          </cell>
          <cell r="AA3069">
            <v>0</v>
          </cell>
          <cell r="AB3069">
            <v>0</v>
          </cell>
          <cell r="AC3069">
            <v>0</v>
          </cell>
          <cell r="AD3069">
            <v>2.5001999999999999E-4</v>
          </cell>
          <cell r="AE3069">
            <v>8.3339999999999998E-5</v>
          </cell>
          <cell r="AF3069">
            <v>1.6668E-4</v>
          </cell>
          <cell r="AG3069">
            <v>0</v>
          </cell>
          <cell r="AH3069">
            <v>0</v>
          </cell>
          <cell r="AI3069">
            <v>0</v>
          </cell>
        </row>
        <row r="3070">
          <cell r="C3070" t="str">
            <v>1.621.6</v>
          </cell>
          <cell r="D3070" t="str">
            <v>Иные прочие</v>
          </cell>
          <cell r="E3070" t="str">
            <v>051-2000863</v>
          </cell>
          <cell r="F3070" t="str">
            <v/>
          </cell>
          <cell r="G3070" t="str">
            <v/>
          </cell>
          <cell r="H3070" t="str">
            <v/>
          </cell>
          <cell r="I3070">
            <v>340.80415539000001</v>
          </cell>
          <cell r="J3070">
            <v>340.74900000000002</v>
          </cell>
          <cell r="K3070">
            <v>0</v>
          </cell>
          <cell r="L3070">
            <v>0</v>
          </cell>
          <cell r="M3070">
            <v>0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B3070">
            <v>0</v>
          </cell>
          <cell r="AC3070">
            <v>0</v>
          </cell>
          <cell r="AD3070">
            <v>0</v>
          </cell>
          <cell r="AE3070">
            <v>0</v>
          </cell>
          <cell r="AF3070">
            <v>0</v>
          </cell>
          <cell r="AG3070">
            <v>0</v>
          </cell>
          <cell r="AH3070">
            <v>0</v>
          </cell>
          <cell r="AI3070">
            <v>0</v>
          </cell>
        </row>
        <row r="3071">
          <cell r="C3071" t="str">
            <v>1.622</v>
          </cell>
          <cell r="D3071" t="str">
            <v>Подключение скважин доразработки основной газоконденсатной залежи в пойменной зоне Оренбургского НГКМ</v>
          </cell>
          <cell r="E3071" t="str">
            <v>051-2000874</v>
          </cell>
          <cell r="F3071" t="str">
            <v/>
          </cell>
          <cell r="G3071" t="str">
            <v/>
          </cell>
          <cell r="H3071" t="str">
            <v>Добыча газа</v>
          </cell>
          <cell r="I3071">
            <v>96.9</v>
          </cell>
          <cell r="J3071">
            <v>96.9</v>
          </cell>
          <cell r="K3071">
            <v>55.9</v>
          </cell>
          <cell r="L3071">
            <v>55.9</v>
          </cell>
          <cell r="M3071">
            <v>0.49750001999999999</v>
          </cell>
          <cell r="N3071">
            <v>0.889982147</v>
          </cell>
          <cell r="O3071">
            <v>0.889982147</v>
          </cell>
          <cell r="P3071">
            <v>0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19.34</v>
          </cell>
          <cell r="AA3071">
            <v>19.34</v>
          </cell>
          <cell r="AB3071">
            <v>0</v>
          </cell>
          <cell r="AC3071">
            <v>0</v>
          </cell>
          <cell r="AD3071">
            <v>0.33166667999999999</v>
          </cell>
          <cell r="AE3071">
            <v>0</v>
          </cell>
          <cell r="AF3071">
            <v>0.33166667999999999</v>
          </cell>
          <cell r="AG3071">
            <v>0</v>
          </cell>
          <cell r="AH3071">
            <v>0</v>
          </cell>
          <cell r="AI3071">
            <v>1.7149259569999999</v>
          </cell>
        </row>
        <row r="3072">
          <cell r="C3072" t="str">
            <v>1.622.1</v>
          </cell>
          <cell r="D3072" t="str">
            <v>Подрядные работы</v>
          </cell>
          <cell r="E3072" t="str">
            <v>051-2000874</v>
          </cell>
          <cell r="F3072" t="str">
            <v/>
          </cell>
          <cell r="G3072" t="str">
            <v/>
          </cell>
          <cell r="H3072" t="str">
            <v/>
          </cell>
          <cell r="I3072">
            <v>43.31</v>
          </cell>
          <cell r="J3072">
            <v>43.31</v>
          </cell>
          <cell r="K3072">
            <v>15.31</v>
          </cell>
          <cell r="L3072">
            <v>15.31</v>
          </cell>
          <cell r="M3072">
            <v>0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15.31</v>
          </cell>
          <cell r="AA3072">
            <v>15.31</v>
          </cell>
          <cell r="AB3072">
            <v>0</v>
          </cell>
          <cell r="AC3072">
            <v>0</v>
          </cell>
          <cell r="AD3072">
            <v>0</v>
          </cell>
          <cell r="AE3072">
            <v>0</v>
          </cell>
          <cell r="AF3072">
            <v>0</v>
          </cell>
          <cell r="AG3072">
            <v>0</v>
          </cell>
          <cell r="AH3072">
            <v>0</v>
          </cell>
          <cell r="AI3072">
            <v>0</v>
          </cell>
        </row>
        <row r="3073">
          <cell r="C3073">
            <v>0</v>
          </cell>
          <cell r="D3073" t="str">
            <v>Конкурс</v>
          </cell>
          <cell r="E3073" t="str">
            <v>051-2000874</v>
          </cell>
          <cell r="F3073" t="str">
            <v/>
          </cell>
          <cell r="G3073" t="str">
            <v/>
          </cell>
          <cell r="H3073" t="str">
            <v/>
          </cell>
          <cell r="I3073">
            <v>0</v>
          </cell>
          <cell r="J3073">
            <v>0</v>
          </cell>
          <cell r="K3073">
            <v>15.31</v>
          </cell>
          <cell r="L3073">
            <v>15.31</v>
          </cell>
          <cell r="M3073">
            <v>0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B3073">
            <v>0</v>
          </cell>
          <cell r="AC3073">
            <v>0</v>
          </cell>
          <cell r="AD3073">
            <v>0</v>
          </cell>
          <cell r="AE3073">
            <v>0</v>
          </cell>
          <cell r="AF3073">
            <v>0</v>
          </cell>
          <cell r="AG3073">
            <v>0</v>
          </cell>
          <cell r="AH3073">
            <v>0</v>
          </cell>
          <cell r="AI3073">
            <v>0</v>
          </cell>
        </row>
        <row r="3074">
          <cell r="C3074">
            <v>0</v>
          </cell>
          <cell r="D3074" t="str">
            <v>Прочие подрядчики</v>
          </cell>
          <cell r="E3074" t="str">
            <v>051-2000874</v>
          </cell>
          <cell r="F3074" t="str">
            <v/>
          </cell>
          <cell r="G3074" t="str">
            <v/>
          </cell>
          <cell r="H3074" t="str">
            <v/>
          </cell>
          <cell r="I3074">
            <v>43.31</v>
          </cell>
          <cell r="J3074">
            <v>43.31</v>
          </cell>
          <cell r="K3074">
            <v>0</v>
          </cell>
          <cell r="L3074">
            <v>0</v>
          </cell>
          <cell r="M3074">
            <v>0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15.31</v>
          </cell>
          <cell r="AA3074">
            <v>15.31</v>
          </cell>
          <cell r="AB3074">
            <v>0</v>
          </cell>
          <cell r="AC3074">
            <v>0</v>
          </cell>
          <cell r="AD3074">
            <v>0</v>
          </cell>
          <cell r="AE3074">
            <v>0</v>
          </cell>
          <cell r="AF3074">
            <v>0</v>
          </cell>
          <cell r="AG3074">
            <v>0</v>
          </cell>
          <cell r="AH3074">
            <v>0</v>
          </cell>
          <cell r="AI3074">
            <v>0</v>
          </cell>
        </row>
        <row r="3075">
          <cell r="C3075" t="str">
            <v>1.622.2</v>
          </cell>
          <cell r="D3075" t="str">
            <v>Оборудование</v>
          </cell>
          <cell r="E3075" t="str">
            <v>051-2000874</v>
          </cell>
          <cell r="F3075" t="str">
            <v/>
          </cell>
          <cell r="G3075" t="str">
            <v/>
          </cell>
          <cell r="H3075" t="str">
            <v/>
          </cell>
          <cell r="I3075">
            <v>40.11</v>
          </cell>
          <cell r="J3075">
            <v>40.11</v>
          </cell>
          <cell r="K3075">
            <v>35.11</v>
          </cell>
          <cell r="L3075">
            <v>35.11</v>
          </cell>
          <cell r="M3075">
            <v>0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B3075">
            <v>0</v>
          </cell>
          <cell r="AC3075">
            <v>0</v>
          </cell>
          <cell r="AD3075">
            <v>0</v>
          </cell>
          <cell r="AE3075">
            <v>0</v>
          </cell>
          <cell r="AF3075">
            <v>0</v>
          </cell>
          <cell r="AG3075">
            <v>0</v>
          </cell>
          <cell r="AH3075">
            <v>0</v>
          </cell>
          <cell r="AI3075">
            <v>0</v>
          </cell>
        </row>
        <row r="3076">
          <cell r="C3076" t="str">
            <v>1.622.3</v>
          </cell>
          <cell r="D3076" t="str">
            <v>Прочие, всего</v>
          </cell>
          <cell r="E3076" t="str">
            <v>051-2000874</v>
          </cell>
          <cell r="F3076" t="str">
            <v/>
          </cell>
          <cell r="G3076" t="str">
            <v/>
          </cell>
          <cell r="H3076" t="str">
            <v/>
          </cell>
          <cell r="I3076">
            <v>13.48</v>
          </cell>
          <cell r="J3076">
            <v>13.48</v>
          </cell>
          <cell r="K3076">
            <v>5.48</v>
          </cell>
          <cell r="L3076">
            <v>5.48</v>
          </cell>
          <cell r="M3076">
            <v>0.49750001999999999</v>
          </cell>
          <cell r="N3076">
            <v>9.0784675180000001</v>
          </cell>
          <cell r="O3076">
            <v>9.0784675180000001</v>
          </cell>
          <cell r="P3076">
            <v>0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4.03</v>
          </cell>
          <cell r="AA3076">
            <v>4.03</v>
          </cell>
          <cell r="AB3076">
            <v>0</v>
          </cell>
          <cell r="AC3076">
            <v>0</v>
          </cell>
          <cell r="AD3076">
            <v>0.33166667999999999</v>
          </cell>
          <cell r="AE3076">
            <v>0</v>
          </cell>
          <cell r="AF3076">
            <v>0.33166667999999999</v>
          </cell>
          <cell r="AG3076">
            <v>0</v>
          </cell>
          <cell r="AH3076">
            <v>0</v>
          </cell>
          <cell r="AI3076">
            <v>8.2299424319999996</v>
          </cell>
        </row>
        <row r="3077">
          <cell r="C3077" t="str">
            <v>1.622.4</v>
          </cell>
          <cell r="D3077" t="str">
            <v>Землеотвод, всего</v>
          </cell>
          <cell r="E3077" t="str">
            <v>051-2000874</v>
          </cell>
          <cell r="F3077" t="str">
            <v/>
          </cell>
          <cell r="G3077" t="str">
            <v/>
          </cell>
          <cell r="H3077" t="str">
            <v/>
          </cell>
          <cell r="I3077">
            <v>0</v>
          </cell>
          <cell r="J3077">
            <v>0</v>
          </cell>
          <cell r="K3077">
            <v>0.6</v>
          </cell>
          <cell r="L3077">
            <v>0.6</v>
          </cell>
          <cell r="M3077">
            <v>0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0.1</v>
          </cell>
          <cell r="AA3077">
            <v>0.1</v>
          </cell>
          <cell r="AB3077">
            <v>0</v>
          </cell>
          <cell r="AC3077">
            <v>0</v>
          </cell>
          <cell r="AD3077">
            <v>0</v>
          </cell>
          <cell r="AE3077">
            <v>0</v>
          </cell>
          <cell r="AF3077">
            <v>0</v>
          </cell>
          <cell r="AG3077">
            <v>0</v>
          </cell>
          <cell r="AH3077">
            <v>0</v>
          </cell>
          <cell r="AI3077">
            <v>0</v>
          </cell>
        </row>
        <row r="3078">
          <cell r="C3078" t="str">
            <v>1.622.5</v>
          </cell>
          <cell r="D3078" t="str">
            <v>Проектные работы</v>
          </cell>
          <cell r="E3078" t="str">
            <v>051-2000874</v>
          </cell>
          <cell r="F3078" t="str">
            <v/>
          </cell>
          <cell r="G3078" t="str">
            <v/>
          </cell>
          <cell r="H3078" t="str">
            <v/>
          </cell>
          <cell r="I3078">
            <v>0</v>
          </cell>
          <cell r="J3078">
            <v>0</v>
          </cell>
          <cell r="K3078">
            <v>0.5</v>
          </cell>
          <cell r="L3078">
            <v>0.5</v>
          </cell>
          <cell r="M3078">
            <v>0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0.5</v>
          </cell>
          <cell r="AA3078">
            <v>0.5</v>
          </cell>
          <cell r="AB3078">
            <v>0</v>
          </cell>
          <cell r="AC3078">
            <v>0</v>
          </cell>
          <cell r="AD3078">
            <v>0</v>
          </cell>
          <cell r="AE3078">
            <v>0</v>
          </cell>
          <cell r="AF3078">
            <v>0</v>
          </cell>
          <cell r="AG3078">
            <v>0</v>
          </cell>
          <cell r="AH3078">
            <v>0</v>
          </cell>
          <cell r="AI3078">
            <v>0</v>
          </cell>
        </row>
        <row r="3079">
          <cell r="C3079" t="str">
            <v>1.622.6</v>
          </cell>
          <cell r="D3079" t="str">
            <v>Услуги Заказчика</v>
          </cell>
          <cell r="E3079" t="str">
            <v>051-2000874</v>
          </cell>
          <cell r="F3079" t="str">
            <v/>
          </cell>
          <cell r="G3079" t="str">
            <v/>
          </cell>
          <cell r="H3079" t="str">
            <v/>
          </cell>
          <cell r="I3079">
            <v>0</v>
          </cell>
          <cell r="J3079">
            <v>0</v>
          </cell>
          <cell r="K3079">
            <v>1.99</v>
          </cell>
          <cell r="L3079">
            <v>1.99</v>
          </cell>
          <cell r="M3079">
            <v>0.49750001999999999</v>
          </cell>
          <cell r="N3079">
            <v>25.000001005000001</v>
          </cell>
          <cell r="O3079">
            <v>25.000001005000001</v>
          </cell>
          <cell r="P3079">
            <v>0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1.66</v>
          </cell>
          <cell r="AA3079">
            <v>1.66</v>
          </cell>
          <cell r="AB3079">
            <v>0</v>
          </cell>
          <cell r="AC3079">
            <v>0</v>
          </cell>
          <cell r="AD3079">
            <v>0.33166667999999999</v>
          </cell>
          <cell r="AE3079">
            <v>0</v>
          </cell>
          <cell r="AF3079">
            <v>0.33166667999999999</v>
          </cell>
          <cell r="AG3079">
            <v>0</v>
          </cell>
          <cell r="AH3079">
            <v>0</v>
          </cell>
          <cell r="AI3079">
            <v>19.979920482000001</v>
          </cell>
        </row>
        <row r="3080">
          <cell r="C3080" t="str">
            <v>1.622.7</v>
          </cell>
          <cell r="D3080" t="str">
            <v>Иные прочие</v>
          </cell>
          <cell r="E3080" t="str">
            <v>051-2000874</v>
          </cell>
          <cell r="F3080" t="str">
            <v/>
          </cell>
          <cell r="G3080" t="str">
            <v/>
          </cell>
          <cell r="H3080" t="str">
            <v/>
          </cell>
          <cell r="I3080">
            <v>13.48</v>
          </cell>
          <cell r="J3080">
            <v>13.48</v>
          </cell>
          <cell r="K3080">
            <v>2.39</v>
          </cell>
          <cell r="L3080">
            <v>2.39</v>
          </cell>
          <cell r="M3080">
            <v>0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1.77</v>
          </cell>
          <cell r="AA3080">
            <v>1.77</v>
          </cell>
          <cell r="AB3080">
            <v>0</v>
          </cell>
          <cell r="AC3080">
            <v>0</v>
          </cell>
          <cell r="AD3080">
            <v>0</v>
          </cell>
          <cell r="AE3080">
            <v>0</v>
          </cell>
          <cell r="AF3080">
            <v>0</v>
          </cell>
          <cell r="AG3080">
            <v>0</v>
          </cell>
          <cell r="AH3080">
            <v>0</v>
          </cell>
          <cell r="AI3080">
            <v>0</v>
          </cell>
        </row>
        <row r="3081">
          <cell r="C3081" t="str">
            <v>1.623</v>
          </cell>
          <cell r="D3081" t="str">
            <v>Дооснащение ИТСО основной промышленной площадки газоперерабатывающего завода ООО "Газпром добыча Оренбург"</v>
          </cell>
          <cell r="E3081" t="str">
            <v>051-2000875</v>
          </cell>
          <cell r="F3081" t="str">
            <v/>
          </cell>
          <cell r="G3081" t="str">
            <v>Комплексная целевая программа по совершенствованию системы о</v>
          </cell>
          <cell r="H3081" t="str">
            <v>Прочие</v>
          </cell>
          <cell r="I3081">
            <v>0</v>
          </cell>
          <cell r="J3081">
            <v>0</v>
          </cell>
          <cell r="K3081">
            <v>0</v>
          </cell>
          <cell r="L3081">
            <v>0</v>
          </cell>
          <cell r="M3081">
            <v>0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3.5205996000000002</v>
          </cell>
          <cell r="Z3081">
            <v>10.99</v>
          </cell>
          <cell r="AA3081">
            <v>10.99</v>
          </cell>
          <cell r="AB3081">
            <v>0</v>
          </cell>
          <cell r="AC3081">
            <v>0</v>
          </cell>
          <cell r="AD3081">
            <v>3.5205996000000002</v>
          </cell>
          <cell r="AE3081">
            <v>3.5205996000000002</v>
          </cell>
          <cell r="AF3081">
            <v>0</v>
          </cell>
          <cell r="AG3081">
            <v>0</v>
          </cell>
          <cell r="AH3081">
            <v>0</v>
          </cell>
          <cell r="AI3081">
            <v>32.034573248000001</v>
          </cell>
        </row>
        <row r="3082">
          <cell r="C3082" t="str">
            <v>1.623.1</v>
          </cell>
          <cell r="D3082" t="str">
            <v>Прочие, всего</v>
          </cell>
          <cell r="E3082" t="str">
            <v>051-2000875</v>
          </cell>
          <cell r="F3082" t="str">
            <v/>
          </cell>
          <cell r="G3082" t="str">
            <v/>
          </cell>
          <cell r="H3082" t="str">
            <v/>
          </cell>
          <cell r="I3082">
            <v>0</v>
          </cell>
          <cell r="J3082">
            <v>0</v>
          </cell>
          <cell r="K3082">
            <v>0</v>
          </cell>
          <cell r="L3082">
            <v>0</v>
          </cell>
          <cell r="M3082">
            <v>0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3.5205996000000002</v>
          </cell>
          <cell r="Z3082">
            <v>10.99</v>
          </cell>
          <cell r="AA3082">
            <v>10.99</v>
          </cell>
          <cell r="AB3082">
            <v>0</v>
          </cell>
          <cell r="AC3082">
            <v>0</v>
          </cell>
          <cell r="AD3082">
            <v>3.5205996000000002</v>
          </cell>
          <cell r="AE3082">
            <v>3.5205996000000002</v>
          </cell>
          <cell r="AF3082">
            <v>0</v>
          </cell>
          <cell r="AG3082">
            <v>0</v>
          </cell>
          <cell r="AH3082">
            <v>0</v>
          </cell>
          <cell r="AI3082">
            <v>32.034573248000001</v>
          </cell>
        </row>
        <row r="3083">
          <cell r="C3083" t="str">
            <v>1.623.2</v>
          </cell>
          <cell r="D3083" t="str">
            <v>Землеотвод, всего</v>
          </cell>
          <cell r="E3083" t="str">
            <v>051-2000875</v>
          </cell>
          <cell r="F3083" t="str">
            <v/>
          </cell>
          <cell r="G3083" t="str">
            <v/>
          </cell>
          <cell r="H3083" t="str">
            <v/>
          </cell>
          <cell r="I3083">
            <v>0</v>
          </cell>
          <cell r="J3083">
            <v>0</v>
          </cell>
          <cell r="K3083">
            <v>0</v>
          </cell>
          <cell r="L3083">
            <v>0</v>
          </cell>
          <cell r="M3083">
            <v>0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7.47</v>
          </cell>
          <cell r="AA3083">
            <v>7.47</v>
          </cell>
          <cell r="AB3083">
            <v>0</v>
          </cell>
          <cell r="AC3083">
            <v>0</v>
          </cell>
          <cell r="AD3083">
            <v>0</v>
          </cell>
          <cell r="AE3083">
            <v>0</v>
          </cell>
          <cell r="AF3083">
            <v>0</v>
          </cell>
          <cell r="AG3083">
            <v>0</v>
          </cell>
          <cell r="AH3083">
            <v>0</v>
          </cell>
          <cell r="AI3083">
            <v>0</v>
          </cell>
        </row>
        <row r="3084">
          <cell r="C3084" t="str">
            <v>1.623.3</v>
          </cell>
          <cell r="D3084" t="str">
            <v>Иные прочие</v>
          </cell>
          <cell r="E3084" t="str">
            <v>051-2000875</v>
          </cell>
          <cell r="F3084" t="str">
            <v/>
          </cell>
          <cell r="G3084" t="str">
            <v/>
          </cell>
          <cell r="H3084" t="str">
            <v/>
          </cell>
          <cell r="I3084">
            <v>0</v>
          </cell>
          <cell r="J3084">
            <v>0</v>
          </cell>
          <cell r="K3084">
            <v>0</v>
          </cell>
          <cell r="L3084">
            <v>0</v>
          </cell>
          <cell r="M3084">
            <v>0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3.5205996000000002</v>
          </cell>
          <cell r="Z3084">
            <v>3.52</v>
          </cell>
          <cell r="AA3084">
            <v>3.52</v>
          </cell>
          <cell r="AB3084">
            <v>0</v>
          </cell>
          <cell r="AC3084">
            <v>0</v>
          </cell>
          <cell r="AD3084">
            <v>3.5205996000000002</v>
          </cell>
          <cell r="AE3084">
            <v>3.5205996000000002</v>
          </cell>
          <cell r="AF3084">
            <v>0</v>
          </cell>
          <cell r="AG3084">
            <v>0</v>
          </cell>
          <cell r="AH3084">
            <v>0</v>
          </cell>
          <cell r="AI3084">
            <v>100.017034091</v>
          </cell>
        </row>
        <row r="3085">
          <cell r="C3085" t="str">
            <v>1.624</v>
          </cell>
          <cell r="D3085" t="str">
            <v>Газопровод-отвод и ГРС к городам Кириллов-Белозерск-Липин Бор-Вытегра Вологодской области</v>
          </cell>
          <cell r="E3085" t="str">
            <v>051-2000896</v>
          </cell>
          <cell r="F3085" t="str">
            <v/>
          </cell>
          <cell r="G3085" t="str">
            <v>Газопроводы, строящиеся по указанию федеральных органов влас</v>
          </cell>
          <cell r="H3085" t="str">
            <v>Транспорт газа</v>
          </cell>
          <cell r="I3085">
            <v>23468.743918460001</v>
          </cell>
          <cell r="J3085">
            <v>17414.54</v>
          </cell>
          <cell r="K3085">
            <v>2202.4699999999998</v>
          </cell>
          <cell r="L3085">
            <v>2202.4699999999998</v>
          </cell>
          <cell r="M3085">
            <v>235.33974320999999</v>
          </cell>
          <cell r="N3085">
            <v>10.685264417000001</v>
          </cell>
          <cell r="O3085">
            <v>10.685264417000001</v>
          </cell>
          <cell r="P3085">
            <v>0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1493.30644132</v>
          </cell>
          <cell r="Y3085">
            <v>386.15240562999998</v>
          </cell>
          <cell r="Z3085">
            <v>1557.29</v>
          </cell>
          <cell r="AA3085">
            <v>1557.29</v>
          </cell>
          <cell r="AB3085">
            <v>281.22000000000003</v>
          </cell>
          <cell r="AC3085">
            <v>68.489999999999995</v>
          </cell>
          <cell r="AD3085">
            <v>494.16960262999999</v>
          </cell>
          <cell r="AE3085">
            <v>372.74833581000001</v>
          </cell>
          <cell r="AF3085">
            <v>61.996443509999999</v>
          </cell>
          <cell r="AG3085">
            <v>59.424823310000001</v>
          </cell>
          <cell r="AH3085">
            <v>0</v>
          </cell>
          <cell r="AI3085">
            <v>31.732663963</v>
          </cell>
        </row>
        <row r="3086">
          <cell r="C3086" t="str">
            <v>1.624.1</v>
          </cell>
          <cell r="D3086" t="str">
            <v>Подрядные работы</v>
          </cell>
          <cell r="E3086" t="str">
            <v>051-2000896</v>
          </cell>
          <cell r="F3086" t="str">
            <v/>
          </cell>
          <cell r="G3086" t="str">
            <v/>
          </cell>
          <cell r="H3086" t="str">
            <v/>
          </cell>
          <cell r="I3086">
            <v>18893.07833221</v>
          </cell>
          <cell r="J3086">
            <v>14390.63</v>
          </cell>
          <cell r="K3086">
            <v>1874.83</v>
          </cell>
          <cell r="L3086">
            <v>1874.83</v>
          </cell>
          <cell r="M3086">
            <v>158.54083625000001</v>
          </cell>
          <cell r="N3086">
            <v>8.4562779690000003</v>
          </cell>
          <cell r="O3086">
            <v>8.4562779690000003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1492.36724379</v>
          </cell>
          <cell r="Y3086">
            <v>371.95214498000001</v>
          </cell>
          <cell r="Z3086">
            <v>1460.4</v>
          </cell>
          <cell r="AA3086">
            <v>1460.4</v>
          </cell>
          <cell r="AB3086">
            <v>281.22000000000003</v>
          </cell>
          <cell r="AC3086">
            <v>68.489999999999995</v>
          </cell>
          <cell r="AD3086">
            <v>371.95214498000001</v>
          </cell>
          <cell r="AE3086">
            <v>371.95214498000001</v>
          </cell>
          <cell r="AF3086">
            <v>0</v>
          </cell>
          <cell r="AG3086">
            <v>0</v>
          </cell>
          <cell r="AH3086">
            <v>0</v>
          </cell>
          <cell r="AI3086">
            <v>25.469196451999998</v>
          </cell>
        </row>
        <row r="3087">
          <cell r="C3087">
            <v>0</v>
          </cell>
          <cell r="D3087" t="str">
            <v>Газпром инвест</v>
          </cell>
          <cell r="E3087" t="str">
            <v>051-2000896</v>
          </cell>
          <cell r="F3087" t="str">
            <v/>
          </cell>
          <cell r="G3087" t="str">
            <v/>
          </cell>
          <cell r="H3087" t="str">
            <v/>
          </cell>
          <cell r="I3087">
            <v>12134.09</v>
          </cell>
          <cell r="J3087">
            <v>12134.09</v>
          </cell>
          <cell r="K3087">
            <v>0</v>
          </cell>
          <cell r="L3087">
            <v>0</v>
          </cell>
          <cell r="M3087">
            <v>0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25.758877399999999</v>
          </cell>
          <cell r="Y3087">
            <v>0</v>
          </cell>
          <cell r="Z3087">
            <v>349.71</v>
          </cell>
          <cell r="AA3087">
            <v>349.71</v>
          </cell>
          <cell r="AB3087">
            <v>281.22000000000003</v>
          </cell>
          <cell r="AC3087">
            <v>68.489999999999995</v>
          </cell>
          <cell r="AD3087">
            <v>0</v>
          </cell>
          <cell r="AE3087">
            <v>0</v>
          </cell>
          <cell r="AF3087">
            <v>0</v>
          </cell>
          <cell r="AG3087">
            <v>0</v>
          </cell>
          <cell r="AH3087">
            <v>0</v>
          </cell>
          <cell r="AI3087">
            <v>0</v>
          </cell>
        </row>
        <row r="3088">
          <cell r="C3088">
            <v>0</v>
          </cell>
          <cell r="D3088" t="str">
            <v>СГМ</v>
          </cell>
          <cell r="E3088" t="str">
            <v>051-2000896</v>
          </cell>
          <cell r="F3088" t="str">
            <v/>
          </cell>
          <cell r="G3088" t="str">
            <v/>
          </cell>
          <cell r="H3088" t="str">
            <v/>
          </cell>
          <cell r="I3088">
            <v>3897.6183322100001</v>
          </cell>
          <cell r="J3088">
            <v>0</v>
          </cell>
          <cell r="K3088">
            <v>0</v>
          </cell>
          <cell r="L3088">
            <v>0</v>
          </cell>
          <cell r="M3088">
            <v>0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1466.6083663899999</v>
          </cell>
          <cell r="Y3088">
            <v>0</v>
          </cell>
          <cell r="Z3088">
            <v>0</v>
          </cell>
          <cell r="AA3088">
            <v>0</v>
          </cell>
          <cell r="AB3088">
            <v>0</v>
          </cell>
          <cell r="AC3088">
            <v>0</v>
          </cell>
          <cell r="AD3088">
            <v>0</v>
          </cell>
          <cell r="AE3088">
            <v>0</v>
          </cell>
          <cell r="AF3088">
            <v>0</v>
          </cell>
          <cell r="AG3088">
            <v>0</v>
          </cell>
          <cell r="AH3088">
            <v>0</v>
          </cell>
          <cell r="AI3088">
            <v>0</v>
          </cell>
        </row>
        <row r="3089">
          <cell r="C3089">
            <v>0</v>
          </cell>
          <cell r="D3089" t="str">
            <v>Газстройпром</v>
          </cell>
          <cell r="E3089" t="str">
            <v>051-2000896</v>
          </cell>
          <cell r="F3089" t="str">
            <v/>
          </cell>
          <cell r="G3089" t="str">
            <v/>
          </cell>
          <cell r="H3089" t="str">
            <v/>
          </cell>
          <cell r="I3089">
            <v>2589.9499999999998</v>
          </cell>
          <cell r="J3089">
            <v>2256.54</v>
          </cell>
          <cell r="K3089">
            <v>1874.83</v>
          </cell>
          <cell r="L3089">
            <v>1874.83</v>
          </cell>
          <cell r="M3089">
            <v>158.54083625000001</v>
          </cell>
          <cell r="N3089">
            <v>8.4562779690000003</v>
          </cell>
          <cell r="O3089">
            <v>8.4562779690000003</v>
          </cell>
          <cell r="P3089">
            <v>0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371.95214498000001</v>
          </cell>
          <cell r="Z3089">
            <v>1110.69</v>
          </cell>
          <cell r="AA3089">
            <v>1110.69</v>
          </cell>
          <cell r="AB3089">
            <v>0</v>
          </cell>
          <cell r="AC3089">
            <v>0</v>
          </cell>
          <cell r="AD3089">
            <v>371.95214498000001</v>
          </cell>
          <cell r="AE3089">
            <v>371.95214498000001</v>
          </cell>
          <cell r="AF3089">
            <v>0</v>
          </cell>
          <cell r="AG3089">
            <v>0</v>
          </cell>
          <cell r="AH3089">
            <v>0</v>
          </cell>
          <cell r="AI3089">
            <v>33.488385145999999</v>
          </cell>
        </row>
        <row r="3090">
          <cell r="C3090">
            <v>0</v>
          </cell>
          <cell r="D3090" t="str">
            <v>Прочие подрядчики</v>
          </cell>
          <cell r="E3090" t="str">
            <v>051-2000896</v>
          </cell>
          <cell r="F3090" t="str">
            <v/>
          </cell>
          <cell r="G3090" t="str">
            <v/>
          </cell>
          <cell r="H3090" t="str">
            <v/>
          </cell>
          <cell r="I3090">
            <v>271.42</v>
          </cell>
          <cell r="J3090">
            <v>0</v>
          </cell>
          <cell r="K3090">
            <v>0</v>
          </cell>
          <cell r="L3090">
            <v>0</v>
          </cell>
          <cell r="M3090">
            <v>0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B3090">
            <v>0</v>
          </cell>
          <cell r="AC3090">
            <v>0</v>
          </cell>
          <cell r="AD3090">
            <v>0</v>
          </cell>
          <cell r="AE3090">
            <v>0</v>
          </cell>
          <cell r="AF3090">
            <v>0</v>
          </cell>
          <cell r="AG3090">
            <v>0</v>
          </cell>
          <cell r="AH3090">
            <v>0</v>
          </cell>
          <cell r="AI3090">
            <v>0</v>
          </cell>
        </row>
        <row r="3091">
          <cell r="C3091" t="str">
            <v>1.624.2</v>
          </cell>
          <cell r="D3091" t="str">
            <v>Материалы(в составе подрядных работ)</v>
          </cell>
          <cell r="E3091" t="str">
            <v>051-2000896</v>
          </cell>
          <cell r="F3091" t="str">
            <v/>
          </cell>
          <cell r="G3091" t="str">
            <v/>
          </cell>
          <cell r="H3091" t="str">
            <v/>
          </cell>
          <cell r="I3091">
            <v>602.65</v>
          </cell>
          <cell r="J3091">
            <v>281.22000000000003</v>
          </cell>
          <cell r="K3091">
            <v>281.22000000000003</v>
          </cell>
          <cell r="L3091">
            <v>281.22000000000003</v>
          </cell>
          <cell r="M3091">
            <v>0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25.758877399999999</v>
          </cell>
          <cell r="Y3091">
            <v>0</v>
          </cell>
          <cell r="Z3091">
            <v>349.71</v>
          </cell>
          <cell r="AA3091">
            <v>349.71</v>
          </cell>
          <cell r="AB3091">
            <v>281.22000000000003</v>
          </cell>
          <cell r="AC3091">
            <v>68.489999999999995</v>
          </cell>
          <cell r="AD3091">
            <v>0</v>
          </cell>
          <cell r="AE3091">
            <v>0</v>
          </cell>
          <cell r="AF3091">
            <v>0</v>
          </cell>
          <cell r="AG3091">
            <v>0</v>
          </cell>
          <cell r="AH3091">
            <v>0</v>
          </cell>
          <cell r="AI3091">
            <v>0</v>
          </cell>
        </row>
        <row r="3092">
          <cell r="C3092" t="str">
            <v>1.624.3</v>
          </cell>
          <cell r="D3092" t="str">
            <v>Оборудование</v>
          </cell>
          <cell r="E3092" t="str">
            <v>051-2000896</v>
          </cell>
          <cell r="F3092" t="str">
            <v/>
          </cell>
          <cell r="G3092" t="str">
            <v/>
          </cell>
          <cell r="H3092" t="str">
            <v/>
          </cell>
          <cell r="I3092">
            <v>1218.0433022699999</v>
          </cell>
          <cell r="J3092">
            <v>938.52</v>
          </cell>
          <cell r="K3092">
            <v>164.15</v>
          </cell>
          <cell r="L3092">
            <v>164.15</v>
          </cell>
          <cell r="M3092">
            <v>46.045461510000003</v>
          </cell>
          <cell r="N3092">
            <v>28.050844659999999</v>
          </cell>
          <cell r="O3092">
            <v>28.050844659999999</v>
          </cell>
          <cell r="P3092">
            <v>0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4.83</v>
          </cell>
          <cell r="AA3092">
            <v>4.83</v>
          </cell>
          <cell r="AB3092">
            <v>0</v>
          </cell>
          <cell r="AC3092">
            <v>0</v>
          </cell>
          <cell r="AD3092">
            <v>46.045461510000003</v>
          </cell>
          <cell r="AE3092">
            <v>0</v>
          </cell>
          <cell r="AF3092">
            <v>46.045461510000003</v>
          </cell>
          <cell r="AG3092">
            <v>0</v>
          </cell>
          <cell r="AH3092">
            <v>0</v>
          </cell>
          <cell r="AI3092">
            <v>953.322184472</v>
          </cell>
        </row>
        <row r="3093">
          <cell r="C3093" t="str">
            <v>1.624.4</v>
          </cell>
          <cell r="D3093" t="str">
            <v>Прочие, всего</v>
          </cell>
          <cell r="E3093" t="str">
            <v>051-2000896</v>
          </cell>
          <cell r="F3093" t="str">
            <v/>
          </cell>
          <cell r="G3093" t="str">
            <v/>
          </cell>
          <cell r="H3093" t="str">
            <v/>
          </cell>
          <cell r="I3093">
            <v>3357.6222839799998</v>
          </cell>
          <cell r="J3093">
            <v>2085.39</v>
          </cell>
          <cell r="K3093">
            <v>163.49</v>
          </cell>
          <cell r="L3093">
            <v>163.49</v>
          </cell>
          <cell r="M3093">
            <v>30.753445450000001</v>
          </cell>
          <cell r="N3093">
            <v>18.810597254000001</v>
          </cell>
          <cell r="O3093">
            <v>18.810597254000001</v>
          </cell>
          <cell r="P3093">
            <v>0</v>
          </cell>
          <cell r="Q3093">
            <v>0</v>
          </cell>
          <cell r="R3093">
            <v>0</v>
          </cell>
          <cell r="S3093">
            <v>0</v>
          </cell>
          <cell r="T3093">
            <v>0</v>
          </cell>
          <cell r="U3093">
            <v>0</v>
          </cell>
          <cell r="V3093">
            <v>0</v>
          </cell>
          <cell r="W3093">
            <v>0</v>
          </cell>
          <cell r="X3093">
            <v>0.93919752999999995</v>
          </cell>
          <cell r="Y3093">
            <v>14.200260650000001</v>
          </cell>
          <cell r="Z3093">
            <v>92.06</v>
          </cell>
          <cell r="AA3093">
            <v>92.06</v>
          </cell>
          <cell r="AB3093">
            <v>0</v>
          </cell>
          <cell r="AC3093">
            <v>0</v>
          </cell>
          <cell r="AD3093">
            <v>76.171996140000005</v>
          </cell>
          <cell r="AE3093">
            <v>0.79619083000000002</v>
          </cell>
          <cell r="AF3093">
            <v>15.950982</v>
          </cell>
          <cell r="AG3093">
            <v>59.424823310000001</v>
          </cell>
          <cell r="AH3093">
            <v>0</v>
          </cell>
          <cell r="AI3093">
            <v>82.741686009000006</v>
          </cell>
        </row>
        <row r="3094">
          <cell r="C3094" t="str">
            <v>1.624.5</v>
          </cell>
          <cell r="D3094" t="str">
            <v>Землеотвод, всего</v>
          </cell>
          <cell r="E3094" t="str">
            <v>051-2000896</v>
          </cell>
          <cell r="F3094" t="str">
            <v/>
          </cell>
          <cell r="G3094" t="str">
            <v/>
          </cell>
          <cell r="H3094" t="str">
            <v/>
          </cell>
          <cell r="I3094">
            <v>108.73483141</v>
          </cell>
          <cell r="J3094">
            <v>8</v>
          </cell>
          <cell r="K3094">
            <v>8</v>
          </cell>
          <cell r="L3094">
            <v>8</v>
          </cell>
          <cell r="M3094">
            <v>1.9650656</v>
          </cell>
          <cell r="N3094">
            <v>24.563320000000001</v>
          </cell>
          <cell r="O3094">
            <v>24.563320000000001</v>
          </cell>
          <cell r="P3094">
            <v>0</v>
          </cell>
          <cell r="Q3094">
            <v>0</v>
          </cell>
          <cell r="R3094">
            <v>0</v>
          </cell>
          <cell r="S3094">
            <v>0</v>
          </cell>
          <cell r="T3094">
            <v>0</v>
          </cell>
          <cell r="U3094">
            <v>0</v>
          </cell>
          <cell r="V3094">
            <v>0</v>
          </cell>
          <cell r="W3094">
            <v>0</v>
          </cell>
          <cell r="X3094">
            <v>0.66555045000000002</v>
          </cell>
          <cell r="Y3094">
            <v>10.671553319999999</v>
          </cell>
          <cell r="Z3094">
            <v>2.5</v>
          </cell>
          <cell r="AA3094">
            <v>2.5</v>
          </cell>
          <cell r="AB3094">
            <v>0</v>
          </cell>
          <cell r="AC3094">
            <v>0</v>
          </cell>
          <cell r="AD3094">
            <v>1.3311568</v>
          </cell>
          <cell r="AE3094">
            <v>4.4417900000000001E-3</v>
          </cell>
          <cell r="AF3094">
            <v>0</v>
          </cell>
          <cell r="AG3094">
            <v>1.32671501</v>
          </cell>
          <cell r="AH3094">
            <v>0</v>
          </cell>
          <cell r="AI3094">
            <v>53.246271999999998</v>
          </cell>
        </row>
        <row r="3095">
          <cell r="C3095" t="str">
            <v>1.624.6</v>
          </cell>
          <cell r="D3095" t="str">
            <v>Проектные работы</v>
          </cell>
          <cell r="E3095" t="str">
            <v>051-2000896</v>
          </cell>
          <cell r="F3095" t="str">
            <v/>
          </cell>
          <cell r="G3095" t="str">
            <v/>
          </cell>
          <cell r="H3095" t="str">
            <v/>
          </cell>
          <cell r="I3095">
            <v>589.14141223000001</v>
          </cell>
          <cell r="J3095">
            <v>0</v>
          </cell>
          <cell r="K3095">
            <v>0</v>
          </cell>
          <cell r="L3095">
            <v>0</v>
          </cell>
          <cell r="M3095">
            <v>0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>
            <v>0</v>
          </cell>
          <cell r="T3095">
            <v>0</v>
          </cell>
          <cell r="U3095">
            <v>0</v>
          </cell>
          <cell r="V3095">
            <v>0</v>
          </cell>
          <cell r="W3095">
            <v>0</v>
          </cell>
          <cell r="X3095">
            <v>0</v>
          </cell>
          <cell r="Y3095">
            <v>1.60730533</v>
          </cell>
          <cell r="Z3095">
            <v>0</v>
          </cell>
          <cell r="AA3095">
            <v>0</v>
          </cell>
          <cell r="AB3095">
            <v>0</v>
          </cell>
          <cell r="AC3095">
            <v>0</v>
          </cell>
          <cell r="AD3095">
            <v>0</v>
          </cell>
          <cell r="AE3095">
            <v>0</v>
          </cell>
          <cell r="AF3095">
            <v>0</v>
          </cell>
          <cell r="AG3095">
            <v>0</v>
          </cell>
          <cell r="AH3095">
            <v>0</v>
          </cell>
          <cell r="AI3095">
            <v>0</v>
          </cell>
        </row>
        <row r="3096">
          <cell r="C3096" t="str">
            <v>1.624.7</v>
          </cell>
          <cell r="D3096" t="str">
            <v>Услуги Заказчика</v>
          </cell>
          <cell r="E3096" t="str">
            <v>051-2000896</v>
          </cell>
          <cell r="F3096" t="str">
            <v/>
          </cell>
          <cell r="G3096" t="str">
            <v/>
          </cell>
          <cell r="H3096" t="str">
            <v/>
          </cell>
          <cell r="I3096">
            <v>486.26999970000003</v>
          </cell>
          <cell r="J3096">
            <v>78.55</v>
          </cell>
          <cell r="K3096">
            <v>78.55</v>
          </cell>
          <cell r="L3096">
            <v>78.55</v>
          </cell>
          <cell r="M3096">
            <v>19.63750014</v>
          </cell>
          <cell r="N3096">
            <v>25.000000178000001</v>
          </cell>
          <cell r="O3096">
            <v>25.000000178000001</v>
          </cell>
          <cell r="P3096">
            <v>0</v>
          </cell>
          <cell r="Q3096">
            <v>0</v>
          </cell>
          <cell r="R3096">
            <v>0</v>
          </cell>
          <cell r="S3096">
            <v>0</v>
          </cell>
          <cell r="T3096">
            <v>0</v>
          </cell>
          <cell r="U3096">
            <v>0</v>
          </cell>
          <cell r="V3096">
            <v>0</v>
          </cell>
          <cell r="W3096">
            <v>0</v>
          </cell>
          <cell r="X3096">
            <v>0</v>
          </cell>
          <cell r="Y3096">
            <v>0</v>
          </cell>
          <cell r="Z3096">
            <v>65.45</v>
          </cell>
          <cell r="AA3096">
            <v>65.45</v>
          </cell>
          <cell r="AB3096">
            <v>0</v>
          </cell>
          <cell r="AC3096">
            <v>0</v>
          </cell>
          <cell r="AD3096">
            <v>71.12100006</v>
          </cell>
          <cell r="AE3096">
            <v>0</v>
          </cell>
          <cell r="AF3096">
            <v>13.091666760000001</v>
          </cell>
          <cell r="AG3096">
            <v>58.029333299999998</v>
          </cell>
          <cell r="AH3096">
            <v>0</v>
          </cell>
          <cell r="AI3096">
            <v>108.66462958</v>
          </cell>
        </row>
        <row r="3097">
          <cell r="C3097" t="str">
            <v>1.624.8</v>
          </cell>
          <cell r="D3097" t="str">
            <v>Иные прочие</v>
          </cell>
          <cell r="E3097" t="str">
            <v>051-2000896</v>
          </cell>
          <cell r="F3097" t="str">
            <v/>
          </cell>
          <cell r="G3097" t="str">
            <v/>
          </cell>
          <cell r="H3097" t="str">
            <v/>
          </cell>
          <cell r="I3097">
            <v>2159.9860406399998</v>
          </cell>
          <cell r="J3097">
            <v>1998.84</v>
          </cell>
          <cell r="K3097">
            <v>76.94</v>
          </cell>
          <cell r="L3097">
            <v>76.94</v>
          </cell>
          <cell r="M3097">
            <v>9.1508797099999999</v>
          </cell>
          <cell r="N3097">
            <v>11.893527046999999</v>
          </cell>
          <cell r="O3097">
            <v>11.893527046999999</v>
          </cell>
          <cell r="P3097">
            <v>0</v>
          </cell>
          <cell r="Q3097">
            <v>0</v>
          </cell>
          <cell r="R3097">
            <v>0</v>
          </cell>
          <cell r="S3097">
            <v>0</v>
          </cell>
          <cell r="T3097">
            <v>0</v>
          </cell>
          <cell r="U3097">
            <v>0</v>
          </cell>
          <cell r="V3097">
            <v>0</v>
          </cell>
          <cell r="W3097">
            <v>0</v>
          </cell>
          <cell r="X3097">
            <v>0.27364707999999999</v>
          </cell>
          <cell r="Y3097">
            <v>1.9214020000000001</v>
          </cell>
          <cell r="Z3097">
            <v>24.11</v>
          </cell>
          <cell r="AA3097">
            <v>24.11</v>
          </cell>
          <cell r="AB3097">
            <v>0</v>
          </cell>
          <cell r="AC3097">
            <v>0</v>
          </cell>
          <cell r="AD3097">
            <v>3.71983928</v>
          </cell>
          <cell r="AE3097">
            <v>0.79174904000000002</v>
          </cell>
          <cell r="AF3097">
            <v>2.8593152399999999</v>
          </cell>
          <cell r="AG3097">
            <v>6.8775000000000003E-2</v>
          </cell>
          <cell r="AH3097">
            <v>0</v>
          </cell>
          <cell r="AI3097">
            <v>15.428615843999999</v>
          </cell>
        </row>
        <row r="3098">
          <cell r="C3098" t="str">
            <v>1.624.9</v>
          </cell>
          <cell r="D3098" t="str">
            <v>Пуско наладочные работы "вхолостую"</v>
          </cell>
          <cell r="E3098" t="str">
            <v>051-2000896</v>
          </cell>
          <cell r="F3098" t="str">
            <v/>
          </cell>
          <cell r="G3098" t="str">
            <v/>
          </cell>
          <cell r="H3098" t="str">
            <v/>
          </cell>
          <cell r="I3098">
            <v>13.49</v>
          </cell>
          <cell r="J3098">
            <v>0</v>
          </cell>
          <cell r="K3098">
            <v>0</v>
          </cell>
          <cell r="L3098">
            <v>0</v>
          </cell>
          <cell r="M3098">
            <v>0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>
            <v>0</v>
          </cell>
          <cell r="T3098">
            <v>0</v>
          </cell>
          <cell r="U3098">
            <v>0</v>
          </cell>
          <cell r="V3098">
            <v>0</v>
          </cell>
          <cell r="W3098">
            <v>0</v>
          </cell>
          <cell r="X3098">
            <v>0</v>
          </cell>
          <cell r="Y3098">
            <v>0</v>
          </cell>
          <cell r="Z3098">
            <v>0</v>
          </cell>
          <cell r="AA3098">
            <v>0</v>
          </cell>
          <cell r="AB3098">
            <v>0</v>
          </cell>
          <cell r="AC3098">
            <v>0</v>
          </cell>
          <cell r="AD3098">
            <v>0</v>
          </cell>
          <cell r="AE3098">
            <v>0</v>
          </cell>
          <cell r="AF3098">
            <v>0</v>
          </cell>
          <cell r="AG3098">
            <v>0</v>
          </cell>
          <cell r="AH3098">
            <v>0</v>
          </cell>
          <cell r="AI3098">
            <v>0</v>
          </cell>
        </row>
        <row r="3099">
          <cell r="C3099" t="str">
            <v>1.625</v>
          </cell>
          <cell r="D3099" t="str">
            <v>Газопровод-отвод и ГРС с. Ребриха Алтайского края</v>
          </cell>
          <cell r="E3099" t="str">
            <v>051-2000933</v>
          </cell>
          <cell r="F3099" t="str">
            <v/>
          </cell>
          <cell r="G3099" t="str">
            <v>Стройки, обеспечивающие добычу и вывод газа из Надым-Пур-Таз</v>
          </cell>
          <cell r="H3099" t="str">
            <v>Транспорт газа</v>
          </cell>
          <cell r="I3099">
            <v>0</v>
          </cell>
          <cell r="J3099">
            <v>0</v>
          </cell>
          <cell r="K3099">
            <v>0</v>
          </cell>
          <cell r="L3099">
            <v>0</v>
          </cell>
          <cell r="M3099">
            <v>0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>
            <v>0</v>
          </cell>
          <cell r="Z3099">
            <v>0</v>
          </cell>
          <cell r="AA3099">
            <v>0</v>
          </cell>
          <cell r="AB3099">
            <v>0</v>
          </cell>
          <cell r="AC3099">
            <v>0</v>
          </cell>
          <cell r="AD3099">
            <v>0</v>
          </cell>
          <cell r="AE3099">
            <v>0</v>
          </cell>
          <cell r="AF3099">
            <v>0</v>
          </cell>
          <cell r="AG3099">
            <v>0</v>
          </cell>
          <cell r="AH3099">
            <v>0</v>
          </cell>
          <cell r="AI3099">
            <v>0</v>
          </cell>
        </row>
        <row r="3100">
          <cell r="C3100" t="str">
            <v>1.625.1</v>
          </cell>
          <cell r="D3100" t="str">
            <v>Прочие, всего</v>
          </cell>
          <cell r="E3100" t="str">
            <v>051-2000933</v>
          </cell>
          <cell r="F3100" t="str">
            <v/>
          </cell>
          <cell r="G3100" t="str">
            <v/>
          </cell>
          <cell r="H3100" t="str">
            <v/>
          </cell>
          <cell r="I3100">
            <v>0</v>
          </cell>
          <cell r="J3100">
            <v>0</v>
          </cell>
          <cell r="K3100">
            <v>0</v>
          </cell>
          <cell r="L3100">
            <v>0</v>
          </cell>
          <cell r="M3100">
            <v>0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>
            <v>0</v>
          </cell>
          <cell r="T3100">
            <v>0</v>
          </cell>
          <cell r="U3100">
            <v>0</v>
          </cell>
          <cell r="V3100">
            <v>0</v>
          </cell>
          <cell r="W3100">
            <v>0</v>
          </cell>
          <cell r="X3100">
            <v>0</v>
          </cell>
          <cell r="Y3100">
            <v>0</v>
          </cell>
          <cell r="Z3100">
            <v>0</v>
          </cell>
          <cell r="AA3100">
            <v>0</v>
          </cell>
          <cell r="AB3100">
            <v>0</v>
          </cell>
          <cell r="AC3100">
            <v>0</v>
          </cell>
          <cell r="AD3100">
            <v>0</v>
          </cell>
          <cell r="AE3100">
            <v>0</v>
          </cell>
          <cell r="AF3100">
            <v>0</v>
          </cell>
          <cell r="AG3100">
            <v>0</v>
          </cell>
          <cell r="AH3100">
            <v>0</v>
          </cell>
          <cell r="AI3100">
            <v>0</v>
          </cell>
        </row>
        <row r="3101">
          <cell r="C3101" t="str">
            <v>1.625.2</v>
          </cell>
          <cell r="D3101" t="str">
            <v>Землеотвод, всего</v>
          </cell>
          <cell r="E3101" t="str">
            <v>051-2000933</v>
          </cell>
          <cell r="F3101" t="str">
            <v/>
          </cell>
          <cell r="G3101" t="str">
            <v/>
          </cell>
          <cell r="H3101" t="str">
            <v/>
          </cell>
          <cell r="I3101">
            <v>0</v>
          </cell>
          <cell r="J3101">
            <v>0</v>
          </cell>
          <cell r="K3101">
            <v>0</v>
          </cell>
          <cell r="L3101">
            <v>0</v>
          </cell>
          <cell r="M3101">
            <v>0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0</v>
          </cell>
          <cell r="Z3101">
            <v>0</v>
          </cell>
          <cell r="AA3101">
            <v>0</v>
          </cell>
          <cell r="AB3101">
            <v>0</v>
          </cell>
          <cell r="AC3101">
            <v>0</v>
          </cell>
          <cell r="AD3101">
            <v>0</v>
          </cell>
          <cell r="AE3101">
            <v>0</v>
          </cell>
          <cell r="AF3101">
            <v>0</v>
          </cell>
          <cell r="AG3101">
            <v>0</v>
          </cell>
          <cell r="AH3101">
            <v>0</v>
          </cell>
          <cell r="AI3101">
            <v>0</v>
          </cell>
        </row>
        <row r="3102">
          <cell r="C3102" t="str">
            <v>1.626</v>
          </cell>
          <cell r="D3102" t="str">
            <v>Реконструкция магистрального газопровода Парабель - Кузбасс на участке км 572 - км 714</v>
          </cell>
          <cell r="E3102" t="str">
            <v>051-2000934</v>
          </cell>
          <cell r="F3102" t="str">
            <v/>
          </cell>
          <cell r="G3102" t="str">
            <v>Стройки, обеспечивающие добычу и вывод газа из Надым-Пур-Таз</v>
          </cell>
          <cell r="H3102" t="str">
            <v>Транспорт газа</v>
          </cell>
          <cell r="I3102">
            <v>5545.3299997300001</v>
          </cell>
          <cell r="J3102">
            <v>4283.7700000000004</v>
          </cell>
          <cell r="K3102">
            <v>102.4</v>
          </cell>
          <cell r="L3102">
            <v>102.4</v>
          </cell>
          <cell r="M3102">
            <v>0.97306073999999998</v>
          </cell>
          <cell r="N3102">
            <v>0.95025462900000002</v>
          </cell>
          <cell r="O3102">
            <v>0.95025462900000002</v>
          </cell>
          <cell r="P3102">
            <v>0</v>
          </cell>
          <cell r="Q3102">
            <v>0</v>
          </cell>
          <cell r="R3102">
            <v>0</v>
          </cell>
          <cell r="S3102">
            <v>0</v>
          </cell>
          <cell r="T3102">
            <v>0</v>
          </cell>
          <cell r="U3102">
            <v>0</v>
          </cell>
          <cell r="V3102">
            <v>0</v>
          </cell>
          <cell r="W3102">
            <v>0</v>
          </cell>
          <cell r="X3102">
            <v>38.93738355</v>
          </cell>
          <cell r="Y3102">
            <v>38.937466890000003</v>
          </cell>
          <cell r="Z3102">
            <v>120.14143984</v>
          </cell>
          <cell r="AA3102">
            <v>120.14143984</v>
          </cell>
          <cell r="AB3102">
            <v>38.93738355</v>
          </cell>
          <cell r="AC3102">
            <v>0</v>
          </cell>
          <cell r="AD3102">
            <v>1.7500199999999999E-3</v>
          </cell>
          <cell r="AE3102">
            <v>8.3339999999999998E-5</v>
          </cell>
          <cell r="AF3102">
            <v>1.66668E-3</v>
          </cell>
          <cell r="AG3102">
            <v>0</v>
          </cell>
          <cell r="AH3102">
            <v>0</v>
          </cell>
          <cell r="AI3102">
            <v>1.4566329999999999E-3</v>
          </cell>
        </row>
        <row r="3103">
          <cell r="C3103" t="str">
            <v>1.626.1</v>
          </cell>
          <cell r="D3103" t="str">
            <v>Подрядные работы</v>
          </cell>
          <cell r="E3103" t="str">
            <v>051-2000934</v>
          </cell>
          <cell r="F3103" t="str">
            <v/>
          </cell>
          <cell r="G3103" t="str">
            <v/>
          </cell>
          <cell r="H3103" t="str">
            <v/>
          </cell>
          <cell r="I3103">
            <v>4044.06</v>
          </cell>
          <cell r="J3103">
            <v>3625.66</v>
          </cell>
          <cell r="K3103">
            <v>0</v>
          </cell>
          <cell r="L3103">
            <v>0</v>
          </cell>
          <cell r="M3103">
            <v>0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>
            <v>0</v>
          </cell>
          <cell r="T3103">
            <v>0</v>
          </cell>
          <cell r="U3103">
            <v>0</v>
          </cell>
          <cell r="V3103">
            <v>0</v>
          </cell>
          <cell r="W3103">
            <v>0</v>
          </cell>
          <cell r="X3103">
            <v>0</v>
          </cell>
          <cell r="Y3103">
            <v>0</v>
          </cell>
          <cell r="Z3103">
            <v>0</v>
          </cell>
          <cell r="AA3103">
            <v>0</v>
          </cell>
          <cell r="AB3103">
            <v>0</v>
          </cell>
          <cell r="AC3103">
            <v>0</v>
          </cell>
          <cell r="AD3103">
            <v>0</v>
          </cell>
          <cell r="AE3103">
            <v>0</v>
          </cell>
          <cell r="AF3103">
            <v>0</v>
          </cell>
          <cell r="AG3103">
            <v>0</v>
          </cell>
          <cell r="AH3103">
            <v>0</v>
          </cell>
          <cell r="AI3103">
            <v>0</v>
          </cell>
        </row>
        <row r="3104">
          <cell r="C3104">
            <v>0</v>
          </cell>
          <cell r="D3104" t="str">
            <v>Прочие подрядчики</v>
          </cell>
          <cell r="E3104" t="str">
            <v>051-2000934</v>
          </cell>
          <cell r="F3104" t="str">
            <v/>
          </cell>
          <cell r="G3104" t="str">
            <v/>
          </cell>
          <cell r="H3104" t="str">
            <v/>
          </cell>
          <cell r="I3104">
            <v>4044.06</v>
          </cell>
          <cell r="J3104">
            <v>3625.66</v>
          </cell>
          <cell r="K3104">
            <v>0</v>
          </cell>
          <cell r="L3104">
            <v>0</v>
          </cell>
          <cell r="M3104">
            <v>0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  <cell r="W3104">
            <v>0</v>
          </cell>
          <cell r="X3104">
            <v>0</v>
          </cell>
          <cell r="Y3104">
            <v>0</v>
          </cell>
          <cell r="Z3104">
            <v>0</v>
          </cell>
          <cell r="AA3104">
            <v>0</v>
          </cell>
          <cell r="AB3104">
            <v>0</v>
          </cell>
          <cell r="AC3104">
            <v>0</v>
          </cell>
          <cell r="AD3104">
            <v>0</v>
          </cell>
          <cell r="AE3104">
            <v>0</v>
          </cell>
          <cell r="AF3104">
            <v>0</v>
          </cell>
          <cell r="AG3104">
            <v>0</v>
          </cell>
          <cell r="AH3104">
            <v>0</v>
          </cell>
          <cell r="AI3104">
            <v>0</v>
          </cell>
        </row>
        <row r="3105">
          <cell r="C3105" t="str">
            <v>1.626.2</v>
          </cell>
          <cell r="D3105" t="str">
            <v>Оборудование</v>
          </cell>
          <cell r="E3105" t="str">
            <v>051-2000934</v>
          </cell>
          <cell r="F3105" t="str">
            <v/>
          </cell>
          <cell r="G3105" t="str">
            <v/>
          </cell>
          <cell r="H3105" t="str">
            <v/>
          </cell>
          <cell r="I3105">
            <v>274.94</v>
          </cell>
          <cell r="J3105">
            <v>173.26</v>
          </cell>
          <cell r="K3105">
            <v>0</v>
          </cell>
          <cell r="L3105">
            <v>0</v>
          </cell>
          <cell r="M3105">
            <v>0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>
            <v>0</v>
          </cell>
          <cell r="Y3105">
            <v>0</v>
          </cell>
          <cell r="Z3105">
            <v>0</v>
          </cell>
          <cell r="AA3105">
            <v>0</v>
          </cell>
          <cell r="AB3105">
            <v>0</v>
          </cell>
          <cell r="AC3105">
            <v>0</v>
          </cell>
          <cell r="AD3105">
            <v>0</v>
          </cell>
          <cell r="AE3105">
            <v>0</v>
          </cell>
          <cell r="AF3105">
            <v>0</v>
          </cell>
          <cell r="AG3105">
            <v>0</v>
          </cell>
          <cell r="AH3105">
            <v>0</v>
          </cell>
          <cell r="AI3105">
            <v>0</v>
          </cell>
        </row>
        <row r="3106">
          <cell r="C3106">
            <v>0</v>
          </cell>
          <cell r="D3106" t="str">
            <v>ООО "Газпром комплектация"</v>
          </cell>
          <cell r="E3106" t="str">
            <v>051-2000934</v>
          </cell>
          <cell r="F3106" t="str">
            <v/>
          </cell>
          <cell r="G3106" t="str">
            <v/>
          </cell>
          <cell r="H3106" t="str">
            <v/>
          </cell>
          <cell r="I3106">
            <v>274.94</v>
          </cell>
          <cell r="J3106">
            <v>173.26</v>
          </cell>
          <cell r="K3106">
            <v>0</v>
          </cell>
          <cell r="L3106">
            <v>0</v>
          </cell>
          <cell r="M3106">
            <v>0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>
            <v>0</v>
          </cell>
          <cell r="T3106">
            <v>0</v>
          </cell>
          <cell r="U3106">
            <v>0</v>
          </cell>
          <cell r="V3106">
            <v>0</v>
          </cell>
          <cell r="W3106">
            <v>0</v>
          </cell>
          <cell r="X3106">
            <v>0</v>
          </cell>
          <cell r="Y3106">
            <v>0</v>
          </cell>
          <cell r="Z3106">
            <v>0</v>
          </cell>
          <cell r="AA3106">
            <v>0</v>
          </cell>
          <cell r="AB3106">
            <v>0</v>
          </cell>
          <cell r="AC3106">
            <v>0</v>
          </cell>
          <cell r="AD3106">
            <v>0</v>
          </cell>
          <cell r="AE3106">
            <v>0</v>
          </cell>
          <cell r="AF3106">
            <v>0</v>
          </cell>
          <cell r="AG3106">
            <v>0</v>
          </cell>
          <cell r="AH3106">
            <v>0</v>
          </cell>
          <cell r="AI3106">
            <v>0</v>
          </cell>
        </row>
        <row r="3107">
          <cell r="C3107" t="str">
            <v>1.626.3</v>
          </cell>
          <cell r="D3107" t="str">
            <v>Прочие, всего</v>
          </cell>
          <cell r="E3107" t="str">
            <v>051-2000934</v>
          </cell>
          <cell r="F3107" t="str">
            <v/>
          </cell>
          <cell r="G3107" t="str">
            <v/>
          </cell>
          <cell r="H3107" t="str">
            <v/>
          </cell>
          <cell r="I3107">
            <v>1226.3299997300001</v>
          </cell>
          <cell r="J3107">
            <v>484.85</v>
          </cell>
          <cell r="K3107">
            <v>102.4</v>
          </cell>
          <cell r="L3107">
            <v>102.4</v>
          </cell>
          <cell r="M3107">
            <v>0.97306073999999998</v>
          </cell>
          <cell r="N3107">
            <v>0.95025462900000002</v>
          </cell>
          <cell r="O3107">
            <v>0.95025462900000002</v>
          </cell>
          <cell r="P3107">
            <v>0</v>
          </cell>
          <cell r="Q3107">
            <v>0</v>
          </cell>
          <cell r="R3107">
            <v>0</v>
          </cell>
          <cell r="S3107">
            <v>0</v>
          </cell>
          <cell r="T3107">
            <v>0</v>
          </cell>
          <cell r="U3107">
            <v>0</v>
          </cell>
          <cell r="V3107">
            <v>0</v>
          </cell>
          <cell r="W3107">
            <v>0</v>
          </cell>
          <cell r="X3107">
            <v>38.93738355</v>
          </cell>
          <cell r="Y3107">
            <v>38.937466890000003</v>
          </cell>
          <cell r="Z3107">
            <v>120.14143984</v>
          </cell>
          <cell r="AA3107">
            <v>120.14143984</v>
          </cell>
          <cell r="AB3107">
            <v>38.93738355</v>
          </cell>
          <cell r="AC3107">
            <v>0</v>
          </cell>
          <cell r="AD3107">
            <v>1.7500199999999999E-3</v>
          </cell>
          <cell r="AE3107">
            <v>8.3339999999999998E-5</v>
          </cell>
          <cell r="AF3107">
            <v>1.66668E-3</v>
          </cell>
          <cell r="AG3107">
            <v>0</v>
          </cell>
          <cell r="AH3107">
            <v>0</v>
          </cell>
          <cell r="AI3107">
            <v>1.4566329999999999E-3</v>
          </cell>
        </row>
        <row r="3108">
          <cell r="C3108" t="str">
            <v>1.626.4</v>
          </cell>
          <cell r="D3108" t="str">
            <v>Землеотвод, всего</v>
          </cell>
          <cell r="E3108" t="str">
            <v>051-2000934</v>
          </cell>
          <cell r="F3108" t="str">
            <v/>
          </cell>
          <cell r="G3108" t="str">
            <v/>
          </cell>
          <cell r="H3108" t="str">
            <v/>
          </cell>
          <cell r="I3108">
            <v>205.13634572999999</v>
          </cell>
          <cell r="J3108">
            <v>102.39</v>
          </cell>
          <cell r="K3108">
            <v>102.39</v>
          </cell>
          <cell r="L3108">
            <v>102.39</v>
          </cell>
          <cell r="M3108">
            <v>0.97056072000000004</v>
          </cell>
          <cell r="N3108">
            <v>0.94790577200000004</v>
          </cell>
          <cell r="O3108">
            <v>0.94790577200000004</v>
          </cell>
          <cell r="P3108">
            <v>0</v>
          </cell>
          <cell r="Q3108">
            <v>0</v>
          </cell>
          <cell r="R3108">
            <v>0</v>
          </cell>
          <cell r="S3108">
            <v>0</v>
          </cell>
          <cell r="T3108">
            <v>0</v>
          </cell>
          <cell r="U3108">
            <v>0</v>
          </cell>
          <cell r="V3108">
            <v>0</v>
          </cell>
          <cell r="W3108">
            <v>0</v>
          </cell>
          <cell r="X3108">
            <v>38.93738355</v>
          </cell>
          <cell r="Y3108">
            <v>38.93738355</v>
          </cell>
          <cell r="Z3108">
            <v>120.14127284</v>
          </cell>
          <cell r="AA3108">
            <v>120.14127284</v>
          </cell>
          <cell r="AB3108">
            <v>38.93738355</v>
          </cell>
          <cell r="AC3108">
            <v>0</v>
          </cell>
          <cell r="AD3108">
            <v>0</v>
          </cell>
          <cell r="AE3108">
            <v>0</v>
          </cell>
          <cell r="AF3108">
            <v>0</v>
          </cell>
          <cell r="AG3108">
            <v>0</v>
          </cell>
          <cell r="AH3108">
            <v>0</v>
          </cell>
          <cell r="AI3108">
            <v>0</v>
          </cell>
        </row>
        <row r="3109">
          <cell r="C3109" t="str">
            <v>1.626.5</v>
          </cell>
          <cell r="D3109" t="str">
            <v>Услуги Заказчика</v>
          </cell>
          <cell r="E3109" t="str">
            <v>051-2000934</v>
          </cell>
          <cell r="F3109" t="str">
            <v/>
          </cell>
          <cell r="G3109" t="str">
            <v/>
          </cell>
          <cell r="H3109" t="str">
            <v/>
          </cell>
          <cell r="I3109">
            <v>1.0999999999999999E-2</v>
          </cell>
          <cell r="J3109">
            <v>0.01</v>
          </cell>
          <cell r="K3109">
            <v>0.01</v>
          </cell>
          <cell r="L3109">
            <v>0.01</v>
          </cell>
          <cell r="M3109">
            <v>2.5000199999999999E-3</v>
          </cell>
          <cell r="N3109">
            <v>25.0002</v>
          </cell>
          <cell r="O3109">
            <v>25.0002</v>
          </cell>
          <cell r="P3109">
            <v>0</v>
          </cell>
          <cell r="Q3109">
            <v>0</v>
          </cell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  <cell r="W3109">
            <v>0</v>
          </cell>
          <cell r="X3109">
            <v>0</v>
          </cell>
          <cell r="Y3109">
            <v>8.3339999999999998E-5</v>
          </cell>
          <cell r="Z3109">
            <v>1.6699999999999999E-4</v>
          </cell>
          <cell r="AA3109">
            <v>1.6699999999999999E-4</v>
          </cell>
          <cell r="AB3109">
            <v>0</v>
          </cell>
          <cell r="AC3109">
            <v>0</v>
          </cell>
          <cell r="AD3109">
            <v>1.7500199999999999E-3</v>
          </cell>
          <cell r="AE3109">
            <v>8.3339999999999998E-5</v>
          </cell>
          <cell r="AF3109">
            <v>1.66668E-3</v>
          </cell>
          <cell r="AG3109">
            <v>0</v>
          </cell>
          <cell r="AH3109">
            <v>0</v>
          </cell>
          <cell r="AI3109">
            <v>1047.9161676650001</v>
          </cell>
        </row>
        <row r="3110">
          <cell r="C3110" t="str">
            <v>1.626.6</v>
          </cell>
          <cell r="D3110" t="str">
            <v>Иные прочие</v>
          </cell>
          <cell r="E3110" t="str">
            <v>051-2000934</v>
          </cell>
          <cell r="F3110" t="str">
            <v/>
          </cell>
          <cell r="G3110" t="str">
            <v/>
          </cell>
          <cell r="H3110" t="str">
            <v/>
          </cell>
          <cell r="I3110">
            <v>1021.182654</v>
          </cell>
          <cell r="J3110">
            <v>382.45</v>
          </cell>
          <cell r="K3110">
            <v>0</v>
          </cell>
          <cell r="L3110">
            <v>0</v>
          </cell>
          <cell r="M3110">
            <v>0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>
            <v>0</v>
          </cell>
          <cell r="T3110">
            <v>0</v>
          </cell>
          <cell r="U3110">
            <v>0</v>
          </cell>
          <cell r="V3110">
            <v>0</v>
          </cell>
          <cell r="W3110">
            <v>0</v>
          </cell>
          <cell r="X3110">
            <v>0</v>
          </cell>
          <cell r="Y3110">
            <v>0</v>
          </cell>
          <cell r="Z3110">
            <v>0</v>
          </cell>
          <cell r="AA3110">
            <v>0</v>
          </cell>
          <cell r="AB3110">
            <v>0</v>
          </cell>
          <cell r="AC3110">
            <v>0</v>
          </cell>
          <cell r="AD3110">
            <v>0</v>
          </cell>
          <cell r="AE3110">
            <v>0</v>
          </cell>
          <cell r="AF3110">
            <v>0</v>
          </cell>
          <cell r="AG3110">
            <v>0</v>
          </cell>
          <cell r="AH3110">
            <v>0</v>
          </cell>
          <cell r="AI3110">
            <v>0</v>
          </cell>
        </row>
        <row r="3111">
          <cell r="C3111" t="str">
            <v>1.627</v>
          </cell>
          <cell r="D3111" t="str">
            <v>Магистральный газопровод Сахалин - Хабаровск - Владивосток</v>
          </cell>
          <cell r="E3111" t="str">
            <v>051-2000961</v>
          </cell>
          <cell r="F3111" t="str">
            <v/>
          </cell>
          <cell r="G3111" t="str">
            <v>Комплексная целевая программа по совершенствованию системы о</v>
          </cell>
          <cell r="H3111" t="str">
            <v>Транспорт газа</v>
          </cell>
          <cell r="I3111">
            <v>68635.729935530006</v>
          </cell>
          <cell r="J3111">
            <v>38246.11</v>
          </cell>
          <cell r="K3111">
            <v>33175.25</v>
          </cell>
          <cell r="L3111">
            <v>33175.25</v>
          </cell>
          <cell r="M3111">
            <v>7803.1978743500003</v>
          </cell>
          <cell r="N3111">
            <v>23.521142642000001</v>
          </cell>
          <cell r="O3111">
            <v>23.521142642000001</v>
          </cell>
          <cell r="P3111">
            <v>0</v>
          </cell>
          <cell r="Q3111">
            <v>0</v>
          </cell>
          <cell r="R3111">
            <v>0</v>
          </cell>
          <cell r="S3111">
            <v>52658.359903370001</v>
          </cell>
          <cell r="T3111">
            <v>10522.630032159999</v>
          </cell>
          <cell r="U3111">
            <v>0</v>
          </cell>
          <cell r="V3111">
            <v>0</v>
          </cell>
          <cell r="W3111">
            <v>0</v>
          </cell>
          <cell r="X3111">
            <v>321.49404622999998</v>
          </cell>
          <cell r="Y3111">
            <v>5526.6891071800001</v>
          </cell>
          <cell r="Z3111">
            <v>31191.888844519999</v>
          </cell>
          <cell r="AA3111">
            <v>31191.888844519999</v>
          </cell>
          <cell r="AB3111">
            <v>2015.1810796499999</v>
          </cell>
          <cell r="AC3111">
            <v>0</v>
          </cell>
          <cell r="AD3111">
            <v>12260.901183800001</v>
          </cell>
          <cell r="AE3111">
            <v>5489.7897103100004</v>
          </cell>
          <cell r="AF3111">
            <v>4234.8657898299998</v>
          </cell>
          <cell r="AG3111">
            <v>2536.2456836599999</v>
          </cell>
          <cell r="AH3111">
            <v>0</v>
          </cell>
          <cell r="AI3111">
            <v>39.307979215000003</v>
          </cell>
        </row>
        <row r="3112">
          <cell r="C3112" t="str">
            <v>1.627.1</v>
          </cell>
          <cell r="D3112" t="str">
            <v>Подрядные работы</v>
          </cell>
          <cell r="E3112" t="str">
            <v>051-2000961</v>
          </cell>
          <cell r="F3112" t="str">
            <v/>
          </cell>
          <cell r="G3112" t="str">
            <v/>
          </cell>
          <cell r="H3112" t="str">
            <v/>
          </cell>
          <cell r="I3112">
            <v>59777.159980010001</v>
          </cell>
          <cell r="J3112">
            <v>33391.980000000003</v>
          </cell>
          <cell r="K3112">
            <v>31438.94</v>
          </cell>
          <cell r="L3112">
            <v>31438.94</v>
          </cell>
          <cell r="M3112">
            <v>7448.6489211600001</v>
          </cell>
          <cell r="N3112">
            <v>23.692430218999998</v>
          </cell>
          <cell r="O3112">
            <v>23.692430218999998</v>
          </cell>
          <cell r="P3112">
            <v>0</v>
          </cell>
          <cell r="Q3112">
            <v>0</v>
          </cell>
          <cell r="R3112">
            <v>0</v>
          </cell>
          <cell r="S3112">
            <v>48186.749950010002</v>
          </cell>
          <cell r="T3112">
            <v>9637.37003</v>
          </cell>
          <cell r="U3112">
            <v>0</v>
          </cell>
          <cell r="V3112">
            <v>0</v>
          </cell>
          <cell r="W3112">
            <v>0</v>
          </cell>
          <cell r="X3112">
            <v>317.45829366999999</v>
          </cell>
          <cell r="Y3112">
            <v>5385.4758206400002</v>
          </cell>
          <cell r="Z3112">
            <v>28528.752481079999</v>
          </cell>
          <cell r="AA3112">
            <v>28528.752481079999</v>
          </cell>
          <cell r="AB3112">
            <v>2000</v>
          </cell>
          <cell r="AC3112">
            <v>0</v>
          </cell>
          <cell r="AD3112">
            <v>11530.375294969999</v>
          </cell>
          <cell r="AE3112">
            <v>5385.4758206400002</v>
          </cell>
          <cell r="AF3112">
            <v>4026.8976610999998</v>
          </cell>
          <cell r="AG3112">
            <v>2118.0018132300002</v>
          </cell>
          <cell r="AH3112">
            <v>0</v>
          </cell>
          <cell r="AI3112">
            <v>40.416682442000003</v>
          </cell>
        </row>
        <row r="3113">
          <cell r="C3113">
            <v>0</v>
          </cell>
          <cell r="D3113" t="str">
            <v>СГМ</v>
          </cell>
          <cell r="E3113" t="str">
            <v>051-2000961</v>
          </cell>
          <cell r="F3113" t="str">
            <v/>
          </cell>
          <cell r="G3113" t="str">
            <v/>
          </cell>
          <cell r="H3113" t="str">
            <v/>
          </cell>
          <cell r="I3113">
            <v>57824.11998001</v>
          </cell>
          <cell r="J3113">
            <v>31438.94</v>
          </cell>
          <cell r="K3113">
            <v>31438.94</v>
          </cell>
          <cell r="L3113">
            <v>31438.94</v>
          </cell>
          <cell r="M3113">
            <v>7448.6489211600001</v>
          </cell>
          <cell r="N3113">
            <v>23.692430218999998</v>
          </cell>
          <cell r="O3113">
            <v>23.692430218999998</v>
          </cell>
          <cell r="P3113">
            <v>0</v>
          </cell>
          <cell r="Q3113">
            <v>0</v>
          </cell>
          <cell r="R3113">
            <v>0</v>
          </cell>
          <cell r="S3113">
            <v>48186.749950010002</v>
          </cell>
          <cell r="T3113">
            <v>9637.37003</v>
          </cell>
          <cell r="U3113">
            <v>0</v>
          </cell>
          <cell r="V3113">
            <v>0</v>
          </cell>
          <cell r="W3113">
            <v>0</v>
          </cell>
          <cell r="X3113">
            <v>317.45829366999999</v>
          </cell>
          <cell r="Y3113">
            <v>5385.4758206400002</v>
          </cell>
          <cell r="Z3113">
            <v>28528.752481079999</v>
          </cell>
          <cell r="AA3113">
            <v>28528.752481079999</v>
          </cell>
          <cell r="AB3113">
            <v>2000</v>
          </cell>
          <cell r="AC3113">
            <v>0</v>
          </cell>
          <cell r="AD3113">
            <v>11530.375294969999</v>
          </cell>
          <cell r="AE3113">
            <v>5385.4758206400002</v>
          </cell>
          <cell r="AF3113">
            <v>4026.8976610999998</v>
          </cell>
          <cell r="AG3113">
            <v>2118.0018132300002</v>
          </cell>
          <cell r="AH3113">
            <v>0</v>
          </cell>
          <cell r="AI3113">
            <v>40.416682442000003</v>
          </cell>
        </row>
        <row r="3114">
          <cell r="C3114">
            <v>0</v>
          </cell>
          <cell r="D3114" t="str">
            <v>Конкурс</v>
          </cell>
          <cell r="E3114" t="str">
            <v>051-2000961</v>
          </cell>
          <cell r="F3114" t="str">
            <v/>
          </cell>
          <cell r="G3114" t="str">
            <v/>
          </cell>
          <cell r="H3114" t="str">
            <v/>
          </cell>
          <cell r="I3114">
            <v>1953.04</v>
          </cell>
          <cell r="J3114">
            <v>1953.04</v>
          </cell>
          <cell r="K3114">
            <v>0</v>
          </cell>
          <cell r="L3114">
            <v>0</v>
          </cell>
          <cell r="M3114">
            <v>0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>
            <v>0</v>
          </cell>
          <cell r="T3114">
            <v>0</v>
          </cell>
          <cell r="U3114">
            <v>0</v>
          </cell>
          <cell r="V3114">
            <v>0</v>
          </cell>
          <cell r="W3114">
            <v>0</v>
          </cell>
          <cell r="X3114">
            <v>0</v>
          </cell>
          <cell r="Y3114">
            <v>0</v>
          </cell>
          <cell r="Z3114">
            <v>0</v>
          </cell>
          <cell r="AA3114">
            <v>0</v>
          </cell>
          <cell r="AB3114">
            <v>0</v>
          </cell>
          <cell r="AC3114">
            <v>0</v>
          </cell>
          <cell r="AD3114">
            <v>0</v>
          </cell>
          <cell r="AE3114">
            <v>0</v>
          </cell>
          <cell r="AF3114">
            <v>0</v>
          </cell>
          <cell r="AG3114">
            <v>0</v>
          </cell>
          <cell r="AH3114">
            <v>0</v>
          </cell>
          <cell r="AI3114">
            <v>0</v>
          </cell>
        </row>
        <row r="3115">
          <cell r="C3115" t="str">
            <v>1.627.2</v>
          </cell>
          <cell r="D3115" t="str">
            <v>Оборудование</v>
          </cell>
          <cell r="E3115" t="str">
            <v>051-2000961</v>
          </cell>
          <cell r="F3115" t="str">
            <v/>
          </cell>
          <cell r="G3115" t="str">
            <v/>
          </cell>
          <cell r="H3115" t="str">
            <v/>
          </cell>
          <cell r="I3115">
            <v>4753.9999712199997</v>
          </cell>
          <cell r="J3115">
            <v>2797.34</v>
          </cell>
          <cell r="K3115">
            <v>0</v>
          </cell>
          <cell r="L3115">
            <v>0</v>
          </cell>
          <cell r="M3115">
            <v>19.672793380000002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>
            <v>1630.54997559</v>
          </cell>
          <cell r="T3115">
            <v>326.10999563000001</v>
          </cell>
          <cell r="U3115">
            <v>0</v>
          </cell>
          <cell r="V3115">
            <v>0</v>
          </cell>
          <cell r="W3115">
            <v>0</v>
          </cell>
          <cell r="X3115">
            <v>0</v>
          </cell>
          <cell r="Y3115">
            <v>0</v>
          </cell>
          <cell r="Z3115">
            <v>199.05115470999999</v>
          </cell>
          <cell r="AA3115">
            <v>199.05115470999999</v>
          </cell>
          <cell r="AB3115">
            <v>0</v>
          </cell>
          <cell r="AC3115">
            <v>0</v>
          </cell>
          <cell r="AD3115">
            <v>0</v>
          </cell>
          <cell r="AE3115">
            <v>0</v>
          </cell>
          <cell r="AF3115">
            <v>0</v>
          </cell>
          <cell r="AG3115">
            <v>0</v>
          </cell>
          <cell r="AH3115">
            <v>0</v>
          </cell>
          <cell r="AI3115">
            <v>0</v>
          </cell>
        </row>
        <row r="3116">
          <cell r="C3116">
            <v>0</v>
          </cell>
          <cell r="D3116" t="str">
            <v>ООО "Газпром комплектация"</v>
          </cell>
          <cell r="E3116" t="str">
            <v>051-2000961</v>
          </cell>
          <cell r="F3116" t="str">
            <v/>
          </cell>
          <cell r="G3116" t="str">
            <v/>
          </cell>
          <cell r="H3116" t="str">
            <v/>
          </cell>
          <cell r="I3116">
            <v>4753.9999712199997</v>
          </cell>
          <cell r="J3116">
            <v>2797.34</v>
          </cell>
          <cell r="K3116">
            <v>0</v>
          </cell>
          <cell r="L3116">
            <v>0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1630.54997559</v>
          </cell>
          <cell r="T3116">
            <v>326.10999563000001</v>
          </cell>
          <cell r="U3116">
            <v>0</v>
          </cell>
          <cell r="V3116">
            <v>0</v>
          </cell>
          <cell r="W3116">
            <v>0</v>
          </cell>
          <cell r="X3116">
            <v>0</v>
          </cell>
          <cell r="Y3116">
            <v>0</v>
          </cell>
          <cell r="Z3116">
            <v>199.05115470999999</v>
          </cell>
          <cell r="AA3116">
            <v>199.05115470999999</v>
          </cell>
          <cell r="AB3116">
            <v>0</v>
          </cell>
          <cell r="AC3116">
            <v>0</v>
          </cell>
          <cell r="AD3116">
            <v>0</v>
          </cell>
          <cell r="AE3116">
            <v>0</v>
          </cell>
          <cell r="AF3116">
            <v>0</v>
          </cell>
          <cell r="AG3116">
            <v>0</v>
          </cell>
          <cell r="AH3116">
            <v>0</v>
          </cell>
          <cell r="AI3116">
            <v>0</v>
          </cell>
        </row>
        <row r="3117">
          <cell r="C3117" t="str">
            <v>1.627.3</v>
          </cell>
          <cell r="D3117" t="str">
            <v>Прочие, всего</v>
          </cell>
          <cell r="E3117" t="str">
            <v>051-2000961</v>
          </cell>
          <cell r="F3117" t="str">
            <v/>
          </cell>
          <cell r="G3117" t="str">
            <v/>
          </cell>
          <cell r="H3117" t="str">
            <v/>
          </cell>
          <cell r="I3117">
            <v>4104.5699843000002</v>
          </cell>
          <cell r="J3117">
            <v>2056.79</v>
          </cell>
          <cell r="K3117">
            <v>1736.31</v>
          </cell>
          <cell r="L3117">
            <v>1736.31</v>
          </cell>
          <cell r="M3117">
            <v>334.87615980999999</v>
          </cell>
          <cell r="N3117">
            <v>19.286657326</v>
          </cell>
          <cell r="O3117">
            <v>19.286657326</v>
          </cell>
          <cell r="P3117">
            <v>0</v>
          </cell>
          <cell r="Q3117">
            <v>0</v>
          </cell>
          <cell r="R3117">
            <v>0</v>
          </cell>
          <cell r="S3117">
            <v>2841.0599777699999</v>
          </cell>
          <cell r="T3117">
            <v>559.15000653000004</v>
          </cell>
          <cell r="U3117">
            <v>0</v>
          </cell>
          <cell r="V3117">
            <v>0</v>
          </cell>
          <cell r="W3117">
            <v>0</v>
          </cell>
          <cell r="X3117">
            <v>4.0357525599999997</v>
          </cell>
          <cell r="Y3117">
            <v>141.21328654000001</v>
          </cell>
          <cell r="Z3117">
            <v>2464.08520873</v>
          </cell>
          <cell r="AA3117">
            <v>2464.08520873</v>
          </cell>
          <cell r="AB3117">
            <v>15.181079649999999</v>
          </cell>
          <cell r="AC3117">
            <v>0</v>
          </cell>
          <cell r="AD3117">
            <v>730.52588882999999</v>
          </cell>
          <cell r="AE3117">
            <v>104.31388966999999</v>
          </cell>
          <cell r="AF3117">
            <v>207.96812872999999</v>
          </cell>
          <cell r="AG3117">
            <v>418.24387043000002</v>
          </cell>
          <cell r="AH3117">
            <v>0</v>
          </cell>
          <cell r="AI3117">
            <v>29.646941033000001</v>
          </cell>
        </row>
        <row r="3118">
          <cell r="C3118" t="str">
            <v>1.627.4</v>
          </cell>
          <cell r="D3118" t="str">
            <v>Землеотвод, всего</v>
          </cell>
          <cell r="E3118" t="str">
            <v>051-2000961</v>
          </cell>
          <cell r="F3118" t="str">
            <v/>
          </cell>
          <cell r="G3118" t="str">
            <v/>
          </cell>
          <cell r="H3118" t="str">
            <v/>
          </cell>
          <cell r="I3118">
            <v>145.08085524000001</v>
          </cell>
          <cell r="J3118">
            <v>82.3</v>
          </cell>
          <cell r="K3118">
            <v>82.3</v>
          </cell>
          <cell r="L3118">
            <v>82.3</v>
          </cell>
          <cell r="M3118">
            <v>15.708694360000001</v>
          </cell>
          <cell r="N3118">
            <v>19.087113438999999</v>
          </cell>
          <cell r="O3118">
            <v>19.087113438999999</v>
          </cell>
          <cell r="P3118">
            <v>0</v>
          </cell>
          <cell r="Q3118">
            <v>0</v>
          </cell>
          <cell r="R3118">
            <v>0</v>
          </cell>
          <cell r="S3118">
            <v>121.76593687</v>
          </cell>
          <cell r="T3118">
            <v>23.314918370000001</v>
          </cell>
          <cell r="U3118">
            <v>0</v>
          </cell>
          <cell r="V3118">
            <v>0</v>
          </cell>
          <cell r="W3118">
            <v>0</v>
          </cell>
          <cell r="X3118">
            <v>4.0357525599999997</v>
          </cell>
          <cell r="Y3118">
            <v>18.156459829999999</v>
          </cell>
          <cell r="Z3118">
            <v>213.78647984</v>
          </cell>
          <cell r="AA3118">
            <v>213.78647984</v>
          </cell>
          <cell r="AB3118">
            <v>15.181079649999999</v>
          </cell>
          <cell r="AC3118">
            <v>0</v>
          </cell>
          <cell r="AD3118">
            <v>7.85470355</v>
          </cell>
          <cell r="AE3118">
            <v>0</v>
          </cell>
          <cell r="AF3118">
            <v>0</v>
          </cell>
          <cell r="AG3118">
            <v>7.85470355</v>
          </cell>
          <cell r="AH3118">
            <v>0</v>
          </cell>
          <cell r="AI3118">
            <v>3.6740880690000002</v>
          </cell>
        </row>
        <row r="3119">
          <cell r="C3119" t="str">
            <v>1.627.5</v>
          </cell>
          <cell r="D3119" t="str">
            <v>Услуги Заказчика</v>
          </cell>
          <cell r="E3119" t="str">
            <v>051-2000961</v>
          </cell>
          <cell r="F3119" t="str">
            <v/>
          </cell>
          <cell r="G3119" t="str">
            <v/>
          </cell>
          <cell r="H3119" t="str">
            <v/>
          </cell>
          <cell r="I3119">
            <v>2439.65</v>
          </cell>
          <cell r="J3119">
            <v>1183.1500000000001</v>
          </cell>
          <cell r="K3119">
            <v>1183.1500000000001</v>
          </cell>
          <cell r="L3119">
            <v>1183.1500000000001</v>
          </cell>
          <cell r="M3119">
            <v>295.78750001999998</v>
          </cell>
          <cell r="N3119">
            <v>25.000000002</v>
          </cell>
          <cell r="O3119">
            <v>25.000000002</v>
          </cell>
          <cell r="P3119">
            <v>0</v>
          </cell>
          <cell r="Q3119">
            <v>0</v>
          </cell>
          <cell r="R3119">
            <v>0</v>
          </cell>
          <cell r="S3119">
            <v>2033.0533333400001</v>
          </cell>
          <cell r="T3119">
            <v>406.59666665999998</v>
          </cell>
          <cell r="U3119">
            <v>0</v>
          </cell>
          <cell r="V3119">
            <v>0</v>
          </cell>
          <cell r="W3119">
            <v>0</v>
          </cell>
          <cell r="X3119">
            <v>0</v>
          </cell>
          <cell r="Y3119">
            <v>0</v>
          </cell>
          <cell r="Z3119">
            <v>1840.6216667199999</v>
          </cell>
          <cell r="AA3119">
            <v>1840.6216667199999</v>
          </cell>
          <cell r="AB3119">
            <v>0</v>
          </cell>
          <cell r="AC3119">
            <v>0</v>
          </cell>
          <cell r="AD3119">
            <v>607.58083355999997</v>
          </cell>
          <cell r="AE3119">
            <v>0</v>
          </cell>
          <cell r="AF3119">
            <v>197.19166668</v>
          </cell>
          <cell r="AG3119">
            <v>410.38916688</v>
          </cell>
          <cell r="AH3119">
            <v>0</v>
          </cell>
          <cell r="AI3119">
            <v>33.009544794</v>
          </cell>
        </row>
        <row r="3120">
          <cell r="C3120" t="str">
            <v>1.627.6</v>
          </cell>
          <cell r="D3120" t="str">
            <v>Иные прочие</v>
          </cell>
          <cell r="E3120" t="str">
            <v>051-2000961</v>
          </cell>
          <cell r="F3120" t="str">
            <v/>
          </cell>
          <cell r="G3120" t="str">
            <v/>
          </cell>
          <cell r="H3120" t="str">
            <v/>
          </cell>
          <cell r="I3120">
            <v>1414.54912906</v>
          </cell>
          <cell r="J3120">
            <v>686.05</v>
          </cell>
          <cell r="K3120">
            <v>365.57</v>
          </cell>
          <cell r="L3120">
            <v>365.57</v>
          </cell>
          <cell r="M3120">
            <v>23.379965429999999</v>
          </cell>
          <cell r="N3120">
            <v>6.3954825150000003</v>
          </cell>
          <cell r="O3120">
            <v>6.3954825150000003</v>
          </cell>
          <cell r="P3120">
            <v>0</v>
          </cell>
          <cell r="Q3120">
            <v>0</v>
          </cell>
          <cell r="R3120">
            <v>0</v>
          </cell>
          <cell r="S3120">
            <v>598.50070756000002</v>
          </cell>
          <cell r="T3120">
            <v>111.6884215</v>
          </cell>
          <cell r="U3120">
            <v>0</v>
          </cell>
          <cell r="V3120">
            <v>0</v>
          </cell>
          <cell r="W3120">
            <v>0</v>
          </cell>
          <cell r="X3120">
            <v>0</v>
          </cell>
          <cell r="Y3120">
            <v>123.05682671</v>
          </cell>
          <cell r="Z3120">
            <v>409.67706217</v>
          </cell>
          <cell r="AA3120">
            <v>409.67706217</v>
          </cell>
          <cell r="AB3120">
            <v>0</v>
          </cell>
          <cell r="AC3120">
            <v>0</v>
          </cell>
          <cell r="AD3120">
            <v>115.09035172</v>
          </cell>
          <cell r="AE3120">
            <v>104.31388966999999</v>
          </cell>
          <cell r="AF3120">
            <v>10.776462049999999</v>
          </cell>
          <cell r="AG3120">
            <v>0</v>
          </cell>
          <cell r="AH3120">
            <v>0</v>
          </cell>
          <cell r="AI3120">
            <v>28.092944992</v>
          </cell>
        </row>
        <row r="3121">
          <cell r="C3121" t="str">
            <v>1.627.7</v>
          </cell>
          <cell r="D3121" t="str">
            <v>Пуско наладочные работы "вхолостую"</v>
          </cell>
          <cell r="E3121" t="str">
            <v>051-2000961</v>
          </cell>
          <cell r="F3121" t="str">
            <v/>
          </cell>
          <cell r="G3121" t="str">
            <v/>
          </cell>
          <cell r="H3121" t="str">
            <v/>
          </cell>
          <cell r="I3121">
            <v>105.29</v>
          </cell>
          <cell r="J3121">
            <v>105.29</v>
          </cell>
          <cell r="K3121">
            <v>105.29</v>
          </cell>
          <cell r="L3121">
            <v>105.29</v>
          </cell>
          <cell r="M3121">
            <v>0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>
            <v>87.74</v>
          </cell>
          <cell r="T3121">
            <v>17.55</v>
          </cell>
          <cell r="U3121">
            <v>0</v>
          </cell>
          <cell r="V3121">
            <v>0</v>
          </cell>
          <cell r="W3121">
            <v>0</v>
          </cell>
          <cell r="X3121">
            <v>0</v>
          </cell>
          <cell r="Y3121">
            <v>0</v>
          </cell>
          <cell r="Z3121">
            <v>0</v>
          </cell>
          <cell r="AA3121">
            <v>0</v>
          </cell>
          <cell r="AB3121">
            <v>0</v>
          </cell>
          <cell r="AC3121">
            <v>0</v>
          </cell>
          <cell r="AD3121">
            <v>0</v>
          </cell>
          <cell r="AE3121">
            <v>0</v>
          </cell>
          <cell r="AF3121">
            <v>0</v>
          </cell>
          <cell r="AG3121">
            <v>0</v>
          </cell>
          <cell r="AH3121">
            <v>0</v>
          </cell>
          <cell r="AI3121">
            <v>0</v>
          </cell>
        </row>
        <row r="3122">
          <cell r="C3122" t="str">
            <v>1.628</v>
          </cell>
          <cell r="D3122" t="str">
            <v>Магистральный газопровод "Сила Сибири"</v>
          </cell>
          <cell r="E3122" t="str">
            <v>051-2000973</v>
          </cell>
          <cell r="F3122" t="str">
            <v/>
          </cell>
          <cell r="G3122" t="str">
            <v/>
          </cell>
          <cell r="H3122" t="str">
            <v>Транспорт газа</v>
          </cell>
          <cell r="I3122">
            <v>831965.24</v>
          </cell>
          <cell r="J3122">
            <v>789158.40000000002</v>
          </cell>
          <cell r="K3122">
            <v>72871.72</v>
          </cell>
          <cell r="L3122">
            <v>72871.72</v>
          </cell>
          <cell r="M3122">
            <v>2534.78390623</v>
          </cell>
          <cell r="N3122">
            <v>3.4784192090000001</v>
          </cell>
          <cell r="O3122">
            <v>3.4784192090000001</v>
          </cell>
          <cell r="P3122">
            <v>0</v>
          </cell>
          <cell r="Q3122">
            <v>0</v>
          </cell>
          <cell r="R3122">
            <v>0</v>
          </cell>
          <cell r="S3122">
            <v>36752.83</v>
          </cell>
          <cell r="T3122">
            <v>7277.27</v>
          </cell>
          <cell r="U3122">
            <v>0</v>
          </cell>
          <cell r="V3122">
            <v>0</v>
          </cell>
          <cell r="W3122">
            <v>0</v>
          </cell>
          <cell r="X3122">
            <v>40479.144698709999</v>
          </cell>
          <cell r="Y3122">
            <v>4539.1556172399996</v>
          </cell>
          <cell r="Z3122">
            <v>53088.936679049999</v>
          </cell>
          <cell r="AA3122">
            <v>53088.936679049999</v>
          </cell>
          <cell r="AB3122">
            <v>10588.961378419999</v>
          </cell>
          <cell r="AC3122">
            <v>18352.17023905</v>
          </cell>
          <cell r="AD3122">
            <v>20481.55878652</v>
          </cell>
          <cell r="AE3122">
            <v>4499.9548158300004</v>
          </cell>
          <cell r="AF3122">
            <v>386.99831763999998</v>
          </cell>
          <cell r="AG3122">
            <v>10387.86080885</v>
          </cell>
          <cell r="AH3122">
            <v>5206.7448442000004</v>
          </cell>
          <cell r="AI3122">
            <v>38.579711834000001</v>
          </cell>
        </row>
        <row r="3123">
          <cell r="C3123" t="str">
            <v>1.628.1</v>
          </cell>
          <cell r="D3123" t="str">
            <v>Подрядные работы</v>
          </cell>
          <cell r="E3123" t="str">
            <v>051-2000973</v>
          </cell>
          <cell r="F3123" t="str">
            <v/>
          </cell>
          <cell r="G3123" t="str">
            <v/>
          </cell>
          <cell r="H3123" t="str">
            <v/>
          </cell>
          <cell r="I3123">
            <v>639215.68999999994</v>
          </cell>
          <cell r="J3123">
            <v>626370.32999999996</v>
          </cell>
          <cell r="K3123">
            <v>50177.85</v>
          </cell>
          <cell r="L3123">
            <v>50177.85</v>
          </cell>
          <cell r="M3123">
            <v>2011.5078941100001</v>
          </cell>
          <cell r="N3123">
            <v>4.0087566409999997</v>
          </cell>
          <cell r="O3123">
            <v>4.0087566409999997</v>
          </cell>
          <cell r="P3123">
            <v>0</v>
          </cell>
          <cell r="Q3123">
            <v>0</v>
          </cell>
          <cell r="R3123">
            <v>0</v>
          </cell>
          <cell r="S3123">
            <v>21824.799999999999</v>
          </cell>
          <cell r="T3123">
            <v>4364.95</v>
          </cell>
          <cell r="U3123">
            <v>0</v>
          </cell>
          <cell r="V3123">
            <v>0</v>
          </cell>
          <cell r="W3123">
            <v>0</v>
          </cell>
          <cell r="X3123">
            <v>21846.779564830002</v>
          </cell>
          <cell r="Y3123">
            <v>3487.8152117200002</v>
          </cell>
          <cell r="Z3123">
            <v>31927.745726000001</v>
          </cell>
          <cell r="AA3123">
            <v>31927.745726000001</v>
          </cell>
          <cell r="AB3123">
            <v>6939.8750678300003</v>
          </cell>
          <cell r="AC3123">
            <v>9333.8989999999994</v>
          </cell>
          <cell r="AD3123">
            <v>14437.64220532</v>
          </cell>
          <cell r="AE3123">
            <v>3487.8152117200002</v>
          </cell>
          <cell r="AF3123">
            <v>320.94782035999998</v>
          </cell>
          <cell r="AG3123">
            <v>5422.13432904</v>
          </cell>
          <cell r="AH3123">
            <v>5206.7448442000004</v>
          </cell>
          <cell r="AI3123">
            <v>45.219735616000001</v>
          </cell>
        </row>
        <row r="3124">
          <cell r="C3124">
            <v>0</v>
          </cell>
          <cell r="D3124" t="str">
            <v>Газпром автоматизация</v>
          </cell>
          <cell r="E3124" t="str">
            <v>051-2000973</v>
          </cell>
          <cell r="F3124" t="str">
            <v/>
          </cell>
          <cell r="G3124" t="str">
            <v/>
          </cell>
          <cell r="H3124" t="str">
            <v/>
          </cell>
          <cell r="I3124">
            <v>0</v>
          </cell>
          <cell r="J3124">
            <v>0</v>
          </cell>
          <cell r="K3124">
            <v>119.51</v>
          </cell>
          <cell r="L3124">
            <v>119.51</v>
          </cell>
          <cell r="M3124">
            <v>0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  <cell r="W3124">
            <v>0</v>
          </cell>
          <cell r="X3124">
            <v>0</v>
          </cell>
          <cell r="Y3124">
            <v>0</v>
          </cell>
          <cell r="Z3124">
            <v>0</v>
          </cell>
          <cell r="AA3124">
            <v>0</v>
          </cell>
          <cell r="AB3124">
            <v>0</v>
          </cell>
          <cell r="AC3124">
            <v>0</v>
          </cell>
          <cell r="AD3124">
            <v>0</v>
          </cell>
          <cell r="AE3124">
            <v>0</v>
          </cell>
          <cell r="AF3124">
            <v>0</v>
          </cell>
          <cell r="AG3124">
            <v>0</v>
          </cell>
          <cell r="AH3124">
            <v>0</v>
          </cell>
          <cell r="AI3124">
            <v>0</v>
          </cell>
        </row>
        <row r="3125">
          <cell r="C3125">
            <v>0</v>
          </cell>
          <cell r="D3125" t="str">
            <v>Газпром инвест</v>
          </cell>
          <cell r="E3125" t="str">
            <v>051-2000973</v>
          </cell>
          <cell r="F3125" t="str">
            <v/>
          </cell>
          <cell r="G3125" t="str">
            <v/>
          </cell>
          <cell r="H3125" t="str">
            <v/>
          </cell>
          <cell r="I3125">
            <v>0</v>
          </cell>
          <cell r="J3125">
            <v>0</v>
          </cell>
          <cell r="K3125">
            <v>0</v>
          </cell>
          <cell r="L3125">
            <v>0</v>
          </cell>
          <cell r="M3125">
            <v>0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>
            <v>0</v>
          </cell>
          <cell r="T3125">
            <v>0</v>
          </cell>
          <cell r="U3125">
            <v>0</v>
          </cell>
          <cell r="V3125">
            <v>0</v>
          </cell>
          <cell r="W3125">
            <v>0</v>
          </cell>
          <cell r="X3125">
            <v>3594.6905574799998</v>
          </cell>
          <cell r="Y3125">
            <v>0</v>
          </cell>
          <cell r="Z3125">
            <v>0</v>
          </cell>
          <cell r="AA3125">
            <v>0</v>
          </cell>
          <cell r="AB3125">
            <v>0</v>
          </cell>
          <cell r="AC3125">
            <v>0</v>
          </cell>
          <cell r="AD3125">
            <v>0</v>
          </cell>
          <cell r="AE3125">
            <v>0</v>
          </cell>
          <cell r="AF3125">
            <v>0</v>
          </cell>
          <cell r="AG3125">
            <v>0</v>
          </cell>
          <cell r="AH3125">
            <v>0</v>
          </cell>
          <cell r="AI3125">
            <v>0</v>
          </cell>
        </row>
        <row r="3126">
          <cell r="C3126">
            <v>0</v>
          </cell>
          <cell r="D3126" t="str">
            <v>ТехноСпецСтрой</v>
          </cell>
          <cell r="E3126" t="str">
            <v>051-2000973</v>
          </cell>
          <cell r="F3126" t="str">
            <v/>
          </cell>
          <cell r="G3126" t="str">
            <v/>
          </cell>
          <cell r="H3126" t="str">
            <v/>
          </cell>
          <cell r="I3126">
            <v>9691.83</v>
          </cell>
          <cell r="J3126">
            <v>7910.18</v>
          </cell>
          <cell r="K3126">
            <v>3987.09</v>
          </cell>
          <cell r="L3126">
            <v>3987.09</v>
          </cell>
          <cell r="M3126">
            <v>217.97057860999999</v>
          </cell>
          <cell r="N3126">
            <v>5.4669089140000002</v>
          </cell>
          <cell r="O3126">
            <v>5.4669089140000002</v>
          </cell>
          <cell r="P3126">
            <v>0</v>
          </cell>
          <cell r="Q3126">
            <v>0</v>
          </cell>
          <cell r="R3126">
            <v>0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3613</v>
          </cell>
          <cell r="Y3126">
            <v>0</v>
          </cell>
          <cell r="Z3126">
            <v>885.25</v>
          </cell>
          <cell r="AA3126">
            <v>885.25</v>
          </cell>
          <cell r="AB3126">
            <v>0</v>
          </cell>
          <cell r="AC3126">
            <v>0</v>
          </cell>
          <cell r="AD3126">
            <v>0</v>
          </cell>
          <cell r="AE3126">
            <v>0</v>
          </cell>
          <cell r="AF3126">
            <v>0</v>
          </cell>
          <cell r="AG3126">
            <v>0</v>
          </cell>
          <cell r="AH3126">
            <v>0</v>
          </cell>
          <cell r="AI3126">
            <v>0</v>
          </cell>
        </row>
        <row r="3127">
          <cell r="C3127">
            <v>0</v>
          </cell>
          <cell r="D3127" t="str">
            <v>Газстройпром</v>
          </cell>
          <cell r="E3127" t="str">
            <v>051-2000973</v>
          </cell>
          <cell r="F3127" t="str">
            <v/>
          </cell>
          <cell r="G3127" t="str">
            <v/>
          </cell>
          <cell r="H3127" t="str">
            <v/>
          </cell>
          <cell r="I3127">
            <v>85033.55</v>
          </cell>
          <cell r="J3127">
            <v>82118.22</v>
          </cell>
          <cell r="K3127">
            <v>39807.46</v>
          </cell>
          <cell r="L3127">
            <v>39807.46</v>
          </cell>
          <cell r="M3127">
            <v>1793.5373155</v>
          </cell>
          <cell r="N3127">
            <v>4.5055306609999999</v>
          </cell>
          <cell r="O3127">
            <v>4.5055306609999999</v>
          </cell>
          <cell r="P3127">
            <v>0</v>
          </cell>
          <cell r="Q3127">
            <v>0</v>
          </cell>
          <cell r="R3127">
            <v>0</v>
          </cell>
          <cell r="S3127">
            <v>21824.799999999999</v>
          </cell>
          <cell r="T3127">
            <v>4364.95</v>
          </cell>
          <cell r="U3127">
            <v>0</v>
          </cell>
          <cell r="V3127">
            <v>0</v>
          </cell>
          <cell r="W3127">
            <v>0</v>
          </cell>
          <cell r="X3127">
            <v>14639.08900735</v>
          </cell>
          <cell r="Y3127">
            <v>3487.8152117200002</v>
          </cell>
          <cell r="Z3127">
            <v>24621.995726000001</v>
          </cell>
          <cell r="AA3127">
            <v>24621.995726000001</v>
          </cell>
          <cell r="AB3127">
            <v>6939.8750678300003</v>
          </cell>
          <cell r="AC3127">
            <v>2913.3989999999999</v>
          </cell>
          <cell r="AD3127">
            <v>14437.64220532</v>
          </cell>
          <cell r="AE3127">
            <v>3487.8152117200002</v>
          </cell>
          <cell r="AF3127">
            <v>320.94782035999998</v>
          </cell>
          <cell r="AG3127">
            <v>5422.13432904</v>
          </cell>
          <cell r="AH3127">
            <v>5206.7448442000004</v>
          </cell>
          <cell r="AI3127">
            <v>58.637172900000003</v>
          </cell>
        </row>
        <row r="3128">
          <cell r="C3128">
            <v>0</v>
          </cell>
          <cell r="D3128" t="str">
            <v>Конкурс</v>
          </cell>
          <cell r="E3128" t="str">
            <v>051-2000973</v>
          </cell>
          <cell r="F3128" t="str">
            <v/>
          </cell>
          <cell r="G3128" t="str">
            <v/>
          </cell>
          <cell r="H3128" t="str">
            <v/>
          </cell>
          <cell r="I3128">
            <v>544490.31000000006</v>
          </cell>
          <cell r="J3128">
            <v>536341.93000000005</v>
          </cell>
          <cell r="K3128">
            <v>6263.79</v>
          </cell>
          <cell r="L3128">
            <v>6263.79</v>
          </cell>
          <cell r="M3128">
            <v>0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>
            <v>0</v>
          </cell>
          <cell r="T3128">
            <v>0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0</v>
          </cell>
          <cell r="AA3128">
            <v>0</v>
          </cell>
          <cell r="AB3128">
            <v>0</v>
          </cell>
          <cell r="AC3128">
            <v>0</v>
          </cell>
          <cell r="AD3128">
            <v>0</v>
          </cell>
          <cell r="AE3128">
            <v>0</v>
          </cell>
          <cell r="AF3128">
            <v>0</v>
          </cell>
          <cell r="AG3128">
            <v>0</v>
          </cell>
          <cell r="AH3128">
            <v>0</v>
          </cell>
          <cell r="AI3128">
            <v>0</v>
          </cell>
        </row>
        <row r="3129">
          <cell r="C3129">
            <v>0</v>
          </cell>
          <cell r="D3129" t="str">
            <v>Прочие подрядчики</v>
          </cell>
          <cell r="E3129" t="str">
            <v>051-2000973</v>
          </cell>
          <cell r="F3129" t="str">
            <v/>
          </cell>
          <cell r="G3129" t="str">
            <v/>
          </cell>
          <cell r="H3129" t="str">
            <v/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0</v>
          </cell>
          <cell r="T3129">
            <v>0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6420.5</v>
          </cell>
          <cell r="AA3129">
            <v>6420.5</v>
          </cell>
          <cell r="AB3129">
            <v>0</v>
          </cell>
          <cell r="AC3129">
            <v>6420.5</v>
          </cell>
          <cell r="AD3129">
            <v>0</v>
          </cell>
          <cell r="AE3129">
            <v>0</v>
          </cell>
          <cell r="AF3129">
            <v>0</v>
          </cell>
          <cell r="AG3129">
            <v>0</v>
          </cell>
          <cell r="AH3129">
            <v>0</v>
          </cell>
          <cell r="AI3129">
            <v>0</v>
          </cell>
        </row>
        <row r="3130">
          <cell r="C3130" t="str">
            <v>1.628.2</v>
          </cell>
          <cell r="D3130" t="str">
            <v>Материалы(в составе подрядных работ)</v>
          </cell>
          <cell r="E3130" t="str">
            <v>051-2000973</v>
          </cell>
          <cell r="F3130" t="str">
            <v/>
          </cell>
          <cell r="G3130" t="str">
            <v/>
          </cell>
          <cell r="H3130" t="str">
            <v/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>
            <v>0</v>
          </cell>
          <cell r="T3130">
            <v>0</v>
          </cell>
          <cell r="U3130">
            <v>0</v>
          </cell>
          <cell r="V3130">
            <v>0</v>
          </cell>
          <cell r="W3130">
            <v>0</v>
          </cell>
          <cell r="X3130">
            <v>3594.6905574799998</v>
          </cell>
          <cell r="Y3130">
            <v>0</v>
          </cell>
          <cell r="Z3130">
            <v>6420.5</v>
          </cell>
          <cell r="AA3130">
            <v>6420.5</v>
          </cell>
          <cell r="AB3130">
            <v>0</v>
          </cell>
          <cell r="AC3130">
            <v>6420.5</v>
          </cell>
          <cell r="AD3130">
            <v>0</v>
          </cell>
          <cell r="AE3130">
            <v>0</v>
          </cell>
          <cell r="AF3130">
            <v>0</v>
          </cell>
          <cell r="AG3130">
            <v>0</v>
          </cell>
          <cell r="AH3130">
            <v>0</v>
          </cell>
          <cell r="AI3130">
            <v>0</v>
          </cell>
        </row>
        <row r="3131">
          <cell r="C3131" t="str">
            <v>1.628.3</v>
          </cell>
          <cell r="D3131" t="str">
            <v>Оборудование</v>
          </cell>
          <cell r="E3131" t="str">
            <v>051-2000973</v>
          </cell>
          <cell r="F3131" t="str">
            <v/>
          </cell>
          <cell r="G3131" t="str">
            <v/>
          </cell>
          <cell r="H3131" t="str">
            <v/>
          </cell>
          <cell r="I3131">
            <v>111565.83</v>
          </cell>
          <cell r="J3131">
            <v>100591.84</v>
          </cell>
          <cell r="K3131">
            <v>14441.69</v>
          </cell>
          <cell r="L3131">
            <v>14441.69</v>
          </cell>
          <cell r="M3131">
            <v>334.49766375000002</v>
          </cell>
          <cell r="N3131">
            <v>2.316194737</v>
          </cell>
          <cell r="O3131">
            <v>2.316194737</v>
          </cell>
          <cell r="P3131">
            <v>0</v>
          </cell>
          <cell r="Q3131">
            <v>0</v>
          </cell>
          <cell r="R3131">
            <v>0</v>
          </cell>
          <cell r="S3131">
            <v>9834.57</v>
          </cell>
          <cell r="T3131">
            <v>1966.91</v>
          </cell>
          <cell r="U3131">
            <v>0</v>
          </cell>
          <cell r="V3131">
            <v>0</v>
          </cell>
          <cell r="W3131">
            <v>0</v>
          </cell>
          <cell r="X3131">
            <v>14952.921023090001</v>
          </cell>
          <cell r="Y3131">
            <v>709.93785648000005</v>
          </cell>
          <cell r="Z3131">
            <v>14900.240048129999</v>
          </cell>
          <cell r="AA3131">
            <v>14900.240048129999</v>
          </cell>
          <cell r="AB3131">
            <v>3591.9483581899999</v>
          </cell>
          <cell r="AC3131">
            <v>9016.6876860299999</v>
          </cell>
          <cell r="AD3131">
            <v>5543.0184518699998</v>
          </cell>
          <cell r="AE3131">
            <v>709.93785648000005</v>
          </cell>
          <cell r="AF3131">
            <v>0</v>
          </cell>
          <cell r="AG3131">
            <v>4833.0805953899999</v>
          </cell>
          <cell r="AH3131">
            <v>0</v>
          </cell>
          <cell r="AI3131">
            <v>37.200866791000003</v>
          </cell>
        </row>
        <row r="3132">
          <cell r="C3132">
            <v>0</v>
          </cell>
          <cell r="D3132" t="str">
            <v>ООО "Газпром комплектация"</v>
          </cell>
          <cell r="E3132" t="str">
            <v>051-2000973</v>
          </cell>
          <cell r="F3132" t="str">
            <v/>
          </cell>
          <cell r="G3132" t="str">
            <v/>
          </cell>
          <cell r="H3132" t="str">
            <v/>
          </cell>
          <cell r="I3132">
            <v>111565.83</v>
          </cell>
          <cell r="J3132">
            <v>100591.84</v>
          </cell>
          <cell r="K3132">
            <v>14441.69</v>
          </cell>
          <cell r="L3132">
            <v>14441.69</v>
          </cell>
          <cell r="M3132">
            <v>334.49766375000002</v>
          </cell>
          <cell r="N3132">
            <v>2.316194737</v>
          </cell>
          <cell r="O3132">
            <v>2.316194737</v>
          </cell>
          <cell r="P3132">
            <v>0</v>
          </cell>
          <cell r="Q3132">
            <v>0</v>
          </cell>
          <cell r="R3132">
            <v>0</v>
          </cell>
          <cell r="S3132">
            <v>9834.57</v>
          </cell>
          <cell r="T3132">
            <v>1966.91</v>
          </cell>
          <cell r="U3132">
            <v>0</v>
          </cell>
          <cell r="V3132">
            <v>0</v>
          </cell>
          <cell r="W3132">
            <v>0</v>
          </cell>
          <cell r="X3132">
            <v>9439.4401691999992</v>
          </cell>
          <cell r="Y3132">
            <v>7.9019293499999996</v>
          </cell>
          <cell r="Z3132">
            <v>71.291929350000004</v>
          </cell>
          <cell r="AA3132">
            <v>71.291929350000004</v>
          </cell>
          <cell r="AB3132">
            <v>0</v>
          </cell>
          <cell r="AC3132">
            <v>0</v>
          </cell>
          <cell r="AD3132">
            <v>852.25672935</v>
          </cell>
          <cell r="AE3132">
            <v>7.9019293499999996</v>
          </cell>
          <cell r="AF3132">
            <v>0</v>
          </cell>
          <cell r="AG3132">
            <v>844.35479999999995</v>
          </cell>
          <cell r="AH3132">
            <v>0</v>
          </cell>
          <cell r="AI3132">
            <v>1195.446296825</v>
          </cell>
        </row>
        <row r="3133">
          <cell r="C3133" t="str">
            <v>1.628.4</v>
          </cell>
          <cell r="D3133" t="str">
            <v>Прочие, всего</v>
          </cell>
          <cell r="E3133" t="str">
            <v>051-2000973</v>
          </cell>
          <cell r="F3133" t="str">
            <v/>
          </cell>
          <cell r="G3133" t="str">
            <v/>
          </cell>
          <cell r="H3133" t="str">
            <v/>
          </cell>
          <cell r="I3133">
            <v>81183.72</v>
          </cell>
          <cell r="J3133">
            <v>62196.23</v>
          </cell>
          <cell r="K3133">
            <v>8252.18</v>
          </cell>
          <cell r="L3133">
            <v>8252.18</v>
          </cell>
          <cell r="M3133">
            <v>188.77834837</v>
          </cell>
          <cell r="N3133">
            <v>2.2876179190000001</v>
          </cell>
          <cell r="O3133">
            <v>2.2876179190000001</v>
          </cell>
          <cell r="P3133">
            <v>0</v>
          </cell>
          <cell r="Q3133">
            <v>0</v>
          </cell>
          <cell r="R3133">
            <v>0</v>
          </cell>
          <cell r="S3133">
            <v>5093.46</v>
          </cell>
          <cell r="T3133">
            <v>945.41</v>
          </cell>
          <cell r="U3133">
            <v>0</v>
          </cell>
          <cell r="V3133">
            <v>0</v>
          </cell>
          <cell r="W3133">
            <v>0</v>
          </cell>
          <cell r="X3133">
            <v>3679.4441107900002</v>
          </cell>
          <cell r="Y3133">
            <v>341.40254904</v>
          </cell>
          <cell r="Z3133">
            <v>6260.9509049199996</v>
          </cell>
          <cell r="AA3133">
            <v>6260.9509049199996</v>
          </cell>
          <cell r="AB3133">
            <v>57.137952400000003</v>
          </cell>
          <cell r="AC3133">
            <v>1.5835530200000001</v>
          </cell>
          <cell r="AD3133">
            <v>500.89812933000002</v>
          </cell>
          <cell r="AE3133">
            <v>302.20174763</v>
          </cell>
          <cell r="AF3133">
            <v>66.050497280000002</v>
          </cell>
          <cell r="AG3133">
            <v>132.64588441999999</v>
          </cell>
          <cell r="AH3133">
            <v>0</v>
          </cell>
          <cell r="AI3133">
            <v>8.0003522940000007</v>
          </cell>
        </row>
        <row r="3134">
          <cell r="C3134" t="str">
            <v>1.628.5</v>
          </cell>
          <cell r="D3134" t="str">
            <v>Землеотвод, всего</v>
          </cell>
          <cell r="E3134" t="str">
            <v>051-2000973</v>
          </cell>
          <cell r="F3134" t="str">
            <v/>
          </cell>
          <cell r="G3134" t="str">
            <v/>
          </cell>
          <cell r="H3134" t="str">
            <v/>
          </cell>
          <cell r="I3134">
            <v>443.12</v>
          </cell>
          <cell r="J3134">
            <v>420.04</v>
          </cell>
          <cell r="K3134">
            <v>420.04</v>
          </cell>
          <cell r="L3134">
            <v>420.04</v>
          </cell>
          <cell r="M3134">
            <v>3.4829699999999999</v>
          </cell>
          <cell r="N3134">
            <v>0.82919960000000004</v>
          </cell>
          <cell r="O3134">
            <v>0.82919960000000004</v>
          </cell>
          <cell r="P3134">
            <v>0</v>
          </cell>
          <cell r="Q3134">
            <v>0</v>
          </cell>
          <cell r="R3134">
            <v>0</v>
          </cell>
          <cell r="S3134">
            <v>14.955</v>
          </cell>
          <cell r="T3134">
            <v>3.0049999999999999</v>
          </cell>
          <cell r="U3134">
            <v>0</v>
          </cell>
          <cell r="V3134">
            <v>0</v>
          </cell>
          <cell r="W3134">
            <v>0</v>
          </cell>
          <cell r="X3134">
            <v>4.7757699300000001</v>
          </cell>
          <cell r="Y3134">
            <v>9.0600590600000004</v>
          </cell>
          <cell r="Z3134">
            <v>74.331505419999999</v>
          </cell>
          <cell r="AA3134">
            <v>74.331505419999999</v>
          </cell>
          <cell r="AB3134">
            <v>57.137952400000003</v>
          </cell>
          <cell r="AC3134">
            <v>1.5835530200000001</v>
          </cell>
          <cell r="AD3134">
            <v>23.394453330000001</v>
          </cell>
          <cell r="AE3134">
            <v>4.4126288499999999</v>
          </cell>
          <cell r="AF3134">
            <v>0</v>
          </cell>
          <cell r="AG3134">
            <v>18.98182448</v>
          </cell>
          <cell r="AH3134">
            <v>0</v>
          </cell>
          <cell r="AI3134">
            <v>31.473132688</v>
          </cell>
        </row>
        <row r="3135">
          <cell r="C3135" t="str">
            <v>1.628.6</v>
          </cell>
          <cell r="D3135" t="str">
            <v>Услуги Заказчика</v>
          </cell>
          <cell r="E3135" t="str">
            <v>051-2000973</v>
          </cell>
          <cell r="F3135" t="str">
            <v/>
          </cell>
          <cell r="G3135" t="str">
            <v/>
          </cell>
          <cell r="H3135" t="str">
            <v/>
          </cell>
          <cell r="I3135">
            <v>6672.83</v>
          </cell>
          <cell r="J3135">
            <v>4339.18</v>
          </cell>
          <cell r="K3135">
            <v>4339.18</v>
          </cell>
          <cell r="L3135">
            <v>4339.18</v>
          </cell>
          <cell r="M3135">
            <v>77.276892419999996</v>
          </cell>
          <cell r="N3135">
            <v>1.780910043</v>
          </cell>
          <cell r="O3135">
            <v>1.780910043</v>
          </cell>
          <cell r="P3135">
            <v>0</v>
          </cell>
          <cell r="Q3135">
            <v>0</v>
          </cell>
          <cell r="R3135">
            <v>0</v>
          </cell>
          <cell r="S3135">
            <v>1688.35000012</v>
          </cell>
          <cell r="T3135">
            <v>337.65999987999999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3616</v>
          </cell>
          <cell r="AA3135">
            <v>3616</v>
          </cell>
          <cell r="AB3135">
            <v>0</v>
          </cell>
          <cell r="AC3135">
            <v>0</v>
          </cell>
          <cell r="AD3135">
            <v>165.18033242999999</v>
          </cell>
          <cell r="AE3135">
            <v>0</v>
          </cell>
          <cell r="AF3135">
            <v>51.51792828</v>
          </cell>
          <cell r="AG3135">
            <v>113.66240415</v>
          </cell>
          <cell r="AH3135">
            <v>0</v>
          </cell>
          <cell r="AI3135">
            <v>4.5680401670000004</v>
          </cell>
        </row>
        <row r="3136">
          <cell r="C3136" t="str">
            <v>1.628.7</v>
          </cell>
          <cell r="D3136" t="str">
            <v>Иные прочие</v>
          </cell>
          <cell r="E3136" t="str">
            <v>051-2000973</v>
          </cell>
          <cell r="F3136" t="str">
            <v/>
          </cell>
          <cell r="G3136" t="str">
            <v/>
          </cell>
          <cell r="H3136" t="str">
            <v/>
          </cell>
          <cell r="I3136">
            <v>73318.69</v>
          </cell>
          <cell r="J3136">
            <v>56687.93</v>
          </cell>
          <cell r="K3136">
            <v>2743.88</v>
          </cell>
          <cell r="L3136">
            <v>2743.88</v>
          </cell>
          <cell r="M3136">
            <v>108.01848595</v>
          </cell>
          <cell r="N3136">
            <v>3.9367059040000001</v>
          </cell>
          <cell r="O3136">
            <v>3.9367059040000001</v>
          </cell>
          <cell r="P3136">
            <v>0</v>
          </cell>
          <cell r="Q3136">
            <v>0</v>
          </cell>
          <cell r="R3136">
            <v>0</v>
          </cell>
          <cell r="S3136">
            <v>2808.9749998799998</v>
          </cell>
          <cell r="T3136">
            <v>488.49500011999999</v>
          </cell>
          <cell r="U3136">
            <v>0</v>
          </cell>
          <cell r="V3136">
            <v>0</v>
          </cell>
          <cell r="W3136">
            <v>0</v>
          </cell>
          <cell r="X3136">
            <v>3674.6683408600002</v>
          </cell>
          <cell r="Y3136">
            <v>270.95580285</v>
          </cell>
          <cell r="Z3136">
            <v>1931.8193994999999</v>
          </cell>
          <cell r="AA3136">
            <v>1931.8193994999999</v>
          </cell>
          <cell r="AB3136">
            <v>0</v>
          </cell>
          <cell r="AC3136">
            <v>0</v>
          </cell>
          <cell r="AD3136">
            <v>250.93665644000001</v>
          </cell>
          <cell r="AE3136">
            <v>236.40243165000001</v>
          </cell>
          <cell r="AF3136">
            <v>14.532569000000001</v>
          </cell>
          <cell r="AG3136">
            <v>1.6557900000000001E-3</v>
          </cell>
          <cell r="AH3136">
            <v>0</v>
          </cell>
          <cell r="AI3136">
            <v>12.989654028</v>
          </cell>
        </row>
        <row r="3137">
          <cell r="C3137" t="str">
            <v>1.628.8</v>
          </cell>
          <cell r="D3137" t="str">
            <v>Пуско наладочные работы "вхолостую"</v>
          </cell>
          <cell r="E3137" t="str">
            <v>051-2000973</v>
          </cell>
          <cell r="F3137" t="str">
            <v/>
          </cell>
          <cell r="G3137" t="str">
            <v/>
          </cell>
          <cell r="H3137" t="str">
            <v/>
          </cell>
          <cell r="I3137">
            <v>749.08</v>
          </cell>
          <cell r="J3137">
            <v>749.08</v>
          </cell>
          <cell r="K3137">
            <v>749.08</v>
          </cell>
          <cell r="L3137">
            <v>749.08</v>
          </cell>
          <cell r="M3137">
            <v>0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>
            <v>581.17999999999995</v>
          </cell>
          <cell r="T3137">
            <v>116.25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61.386687129999999</v>
          </cell>
          <cell r="Z3137">
            <v>638.79999999999995</v>
          </cell>
          <cell r="AA3137">
            <v>638.79999999999995</v>
          </cell>
          <cell r="AB3137">
            <v>0</v>
          </cell>
          <cell r="AC3137">
            <v>0</v>
          </cell>
          <cell r="AD3137">
            <v>61.386687129999999</v>
          </cell>
          <cell r="AE3137">
            <v>61.386687129999999</v>
          </cell>
          <cell r="AF3137">
            <v>0</v>
          </cell>
          <cell r="AG3137">
            <v>0</v>
          </cell>
          <cell r="AH3137">
            <v>0</v>
          </cell>
          <cell r="AI3137">
            <v>9.6096880290000009</v>
          </cell>
        </row>
        <row r="3138">
          <cell r="C3138" t="str">
            <v>1.629</v>
          </cell>
          <cell r="D3138" t="str">
            <v>ДКС (2 очередь) на УКПГ-5В Уренгойского НГКМ</v>
          </cell>
          <cell r="E3138" t="str">
            <v>051-2001029</v>
          </cell>
          <cell r="F3138" t="str">
            <v/>
          </cell>
          <cell r="G3138" t="str">
            <v>Стройки, обеспечивающие добычу и вывод газа из Надым-Пур-Таз</v>
          </cell>
          <cell r="H3138" t="str">
            <v>Добыча газа</v>
          </cell>
          <cell r="I3138">
            <v>6065.7355945700001</v>
          </cell>
          <cell r="J3138">
            <v>4055.89</v>
          </cell>
          <cell r="K3138">
            <v>4055.89</v>
          </cell>
          <cell r="L3138">
            <v>4055.89</v>
          </cell>
          <cell r="M3138">
            <v>351.64389179</v>
          </cell>
          <cell r="N3138">
            <v>8.6699563299999998</v>
          </cell>
          <cell r="O3138">
            <v>8.6699563299999998</v>
          </cell>
          <cell r="P3138">
            <v>0</v>
          </cell>
          <cell r="Q3138">
            <v>0</v>
          </cell>
          <cell r="R3138">
            <v>0</v>
          </cell>
          <cell r="S3138">
            <v>5056.3043059199999</v>
          </cell>
          <cell r="T3138">
            <v>1009.4312886500001</v>
          </cell>
          <cell r="U3138">
            <v>0</v>
          </cell>
          <cell r="V3138">
            <v>0</v>
          </cell>
          <cell r="W3138">
            <v>0</v>
          </cell>
          <cell r="X3138">
            <v>983.29767893999997</v>
          </cell>
          <cell r="Y3138">
            <v>485.30036458000001</v>
          </cell>
          <cell r="Z3138">
            <v>3706.75</v>
          </cell>
          <cell r="AA3138">
            <v>3706.75</v>
          </cell>
          <cell r="AB3138">
            <v>726.48</v>
          </cell>
          <cell r="AC3138">
            <v>0</v>
          </cell>
          <cell r="AD3138">
            <v>508.91713958000003</v>
          </cell>
          <cell r="AE3138">
            <v>484.80880622000001</v>
          </cell>
          <cell r="AF3138">
            <v>24.10833336</v>
          </cell>
          <cell r="AG3138">
            <v>0</v>
          </cell>
          <cell r="AH3138">
            <v>0</v>
          </cell>
          <cell r="AI3138">
            <v>13.729470278999999</v>
          </cell>
        </row>
        <row r="3139">
          <cell r="C3139" t="str">
            <v>1.629.1</v>
          </cell>
          <cell r="D3139" t="str">
            <v>Подрядные работы</v>
          </cell>
          <cell r="E3139" t="str">
            <v>051-2001029</v>
          </cell>
          <cell r="F3139" t="str">
            <v/>
          </cell>
          <cell r="G3139" t="str">
            <v/>
          </cell>
          <cell r="H3139" t="str">
            <v/>
          </cell>
          <cell r="I3139">
            <v>2654.79952718</v>
          </cell>
          <cell r="J3139">
            <v>1268.46</v>
          </cell>
          <cell r="K3139">
            <v>1268.46</v>
          </cell>
          <cell r="L3139">
            <v>1268.46</v>
          </cell>
          <cell r="M3139">
            <v>266.93407524000003</v>
          </cell>
          <cell r="N3139">
            <v>21.043948981</v>
          </cell>
          <cell r="O3139">
            <v>21.043948981</v>
          </cell>
          <cell r="P3139">
            <v>0</v>
          </cell>
          <cell r="Q3139">
            <v>0</v>
          </cell>
          <cell r="R3139">
            <v>0</v>
          </cell>
          <cell r="S3139">
            <v>2212.3327726399998</v>
          </cell>
          <cell r="T3139">
            <v>442.46675454000001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409.91492201</v>
          </cell>
          <cell r="Z3139">
            <v>1250.3499999999999</v>
          </cell>
          <cell r="AA3139">
            <v>1250.3499999999999</v>
          </cell>
          <cell r="AB3139">
            <v>0</v>
          </cell>
          <cell r="AC3139">
            <v>0</v>
          </cell>
          <cell r="AD3139">
            <v>409.91489901</v>
          </cell>
          <cell r="AE3139">
            <v>409.91489901</v>
          </cell>
          <cell r="AF3139">
            <v>0</v>
          </cell>
          <cell r="AG3139">
            <v>0</v>
          </cell>
          <cell r="AH3139">
            <v>0</v>
          </cell>
          <cell r="AI3139">
            <v>32.784012396999998</v>
          </cell>
        </row>
        <row r="3140">
          <cell r="C3140">
            <v>0</v>
          </cell>
          <cell r="D3140" t="str">
            <v>Газстройпром</v>
          </cell>
          <cell r="E3140" t="str">
            <v>051-2001029</v>
          </cell>
          <cell r="F3140" t="str">
            <v/>
          </cell>
          <cell r="G3140" t="str">
            <v/>
          </cell>
          <cell r="H3140" t="str">
            <v/>
          </cell>
          <cell r="I3140">
            <v>2654.79952718</v>
          </cell>
          <cell r="J3140">
            <v>1268.46</v>
          </cell>
          <cell r="K3140">
            <v>1268.46</v>
          </cell>
          <cell r="L3140">
            <v>1268.46</v>
          </cell>
          <cell r="M3140">
            <v>266.93407524000003</v>
          </cell>
          <cell r="N3140">
            <v>21.043948981</v>
          </cell>
          <cell r="O3140">
            <v>21.043948981</v>
          </cell>
          <cell r="P3140">
            <v>0</v>
          </cell>
          <cell r="Q3140">
            <v>0</v>
          </cell>
          <cell r="R3140">
            <v>0</v>
          </cell>
          <cell r="S3140">
            <v>2212.3327726399998</v>
          </cell>
          <cell r="T3140">
            <v>442.46675454000001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409.91492201</v>
          </cell>
          <cell r="Z3140">
            <v>1250.3499999999999</v>
          </cell>
          <cell r="AA3140">
            <v>1250.3499999999999</v>
          </cell>
          <cell r="AB3140">
            <v>0</v>
          </cell>
          <cell r="AC3140">
            <v>0</v>
          </cell>
          <cell r="AD3140">
            <v>409.91489901</v>
          </cell>
          <cell r="AE3140">
            <v>409.91489901</v>
          </cell>
          <cell r="AF3140">
            <v>0</v>
          </cell>
          <cell r="AG3140">
            <v>0</v>
          </cell>
          <cell r="AH3140">
            <v>0</v>
          </cell>
          <cell r="AI3140">
            <v>32.784012396999998</v>
          </cell>
        </row>
        <row r="3141">
          <cell r="C3141" t="str">
            <v>1.629.2</v>
          </cell>
          <cell r="D3141" t="str">
            <v>Оборудование</v>
          </cell>
          <cell r="E3141" t="str">
            <v>051-2001029</v>
          </cell>
          <cell r="F3141" t="str">
            <v/>
          </cell>
          <cell r="G3141" t="str">
            <v/>
          </cell>
          <cell r="H3141" t="str">
            <v/>
          </cell>
          <cell r="I3141">
            <v>2616.6548440000001</v>
          </cell>
          <cell r="J3141">
            <v>2342.14</v>
          </cell>
          <cell r="K3141">
            <v>2342.14</v>
          </cell>
          <cell r="L3141">
            <v>2342.14</v>
          </cell>
          <cell r="M3141">
            <v>48.547316510000002</v>
          </cell>
          <cell r="N3141">
            <v>2.07277603</v>
          </cell>
          <cell r="O3141">
            <v>2.07277603</v>
          </cell>
          <cell r="P3141">
            <v>0</v>
          </cell>
          <cell r="Q3141">
            <v>0</v>
          </cell>
          <cell r="R3141">
            <v>0</v>
          </cell>
          <cell r="S3141">
            <v>2180.54203667</v>
          </cell>
          <cell r="T3141">
            <v>436.11280733000001</v>
          </cell>
          <cell r="U3141">
            <v>0</v>
          </cell>
          <cell r="V3141">
            <v>0</v>
          </cell>
          <cell r="W3141">
            <v>0</v>
          </cell>
          <cell r="X3141">
            <v>983.28955839000002</v>
          </cell>
          <cell r="Y3141">
            <v>63.770000150000001</v>
          </cell>
          <cell r="Z3141">
            <v>1999.21</v>
          </cell>
          <cell r="AA3141">
            <v>1999.21</v>
          </cell>
          <cell r="AB3141">
            <v>726.48</v>
          </cell>
          <cell r="AC3141">
            <v>0</v>
          </cell>
          <cell r="AD3141">
            <v>63.770000150000001</v>
          </cell>
          <cell r="AE3141">
            <v>63.770000150000001</v>
          </cell>
          <cell r="AF3141">
            <v>0</v>
          </cell>
          <cell r="AG3141">
            <v>0</v>
          </cell>
          <cell r="AH3141">
            <v>0</v>
          </cell>
          <cell r="AI3141">
            <v>3.1897599630000002</v>
          </cell>
        </row>
        <row r="3142">
          <cell r="C3142" t="str">
            <v>1.629.3</v>
          </cell>
          <cell r="D3142" t="str">
            <v>Прочие, всего</v>
          </cell>
          <cell r="E3142" t="str">
            <v>051-2001029</v>
          </cell>
          <cell r="F3142" t="str">
            <v/>
          </cell>
          <cell r="G3142" t="str">
            <v/>
          </cell>
          <cell r="H3142" t="str">
            <v/>
          </cell>
          <cell r="I3142">
            <v>794.28122339000004</v>
          </cell>
          <cell r="J3142">
            <v>445.29</v>
          </cell>
          <cell r="K3142">
            <v>445.29</v>
          </cell>
          <cell r="L3142">
            <v>445.29</v>
          </cell>
          <cell r="M3142">
            <v>36.162500039999998</v>
          </cell>
          <cell r="N3142">
            <v>8.1211120930000007</v>
          </cell>
          <cell r="O3142">
            <v>8.1211120930000007</v>
          </cell>
          <cell r="P3142">
            <v>0</v>
          </cell>
          <cell r="Q3142">
            <v>0</v>
          </cell>
          <cell r="R3142">
            <v>0</v>
          </cell>
          <cell r="S3142">
            <v>663.42949661</v>
          </cell>
          <cell r="T3142">
            <v>130.85172678000001</v>
          </cell>
          <cell r="U3142">
            <v>0</v>
          </cell>
          <cell r="V3142">
            <v>0</v>
          </cell>
          <cell r="W3142">
            <v>0</v>
          </cell>
          <cell r="X3142">
            <v>8.1205500000000007E-3</v>
          </cell>
          <cell r="Y3142">
            <v>11.615442420000001</v>
          </cell>
          <cell r="Z3142">
            <v>457.19</v>
          </cell>
          <cell r="AA3142">
            <v>457.19</v>
          </cell>
          <cell r="AB3142">
            <v>0</v>
          </cell>
          <cell r="AC3142">
            <v>0</v>
          </cell>
          <cell r="AD3142">
            <v>35.232240419999997</v>
          </cell>
          <cell r="AE3142">
            <v>11.123907060000001</v>
          </cell>
          <cell r="AF3142">
            <v>24.10833336</v>
          </cell>
          <cell r="AG3142">
            <v>0</v>
          </cell>
          <cell r="AH3142">
            <v>0</v>
          </cell>
          <cell r="AI3142">
            <v>7.7062578840000002</v>
          </cell>
        </row>
        <row r="3143">
          <cell r="C3143" t="str">
            <v>1.629.4</v>
          </cell>
          <cell r="D3143" t="str">
            <v>Землеотвод, всего</v>
          </cell>
          <cell r="E3143" t="str">
            <v>051-2001029</v>
          </cell>
          <cell r="F3143" t="str">
            <v/>
          </cell>
          <cell r="G3143" t="str">
            <v/>
          </cell>
          <cell r="H3143" t="str">
            <v/>
          </cell>
          <cell r="I3143">
            <v>0.442</v>
          </cell>
          <cell r="J3143">
            <v>2E-3</v>
          </cell>
          <cell r="K3143">
            <v>2E-3</v>
          </cell>
          <cell r="L3143">
            <v>2E-3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0.36852302999999997</v>
          </cell>
          <cell r="T3143">
            <v>7.3476970000000003E-2</v>
          </cell>
          <cell r="U3143">
            <v>0</v>
          </cell>
          <cell r="V3143">
            <v>0</v>
          </cell>
          <cell r="W3143">
            <v>0</v>
          </cell>
          <cell r="X3143">
            <v>7.1205499999999998E-3</v>
          </cell>
          <cell r="Y3143">
            <v>0</v>
          </cell>
          <cell r="Z3143">
            <v>2E-3</v>
          </cell>
          <cell r="AA3143">
            <v>2E-3</v>
          </cell>
          <cell r="AB3143">
            <v>0</v>
          </cell>
          <cell r="AC3143">
            <v>0</v>
          </cell>
          <cell r="AD3143">
            <v>0</v>
          </cell>
          <cell r="AE3143">
            <v>0</v>
          </cell>
          <cell r="AF3143">
            <v>0</v>
          </cell>
          <cell r="AG3143">
            <v>0</v>
          </cell>
          <cell r="AH3143">
            <v>0</v>
          </cell>
          <cell r="AI3143">
            <v>0</v>
          </cell>
        </row>
        <row r="3144">
          <cell r="C3144" t="str">
            <v>1.629.5</v>
          </cell>
          <cell r="D3144" t="str">
            <v>Услуги Заказчика</v>
          </cell>
          <cell r="E3144" t="str">
            <v>051-2001029</v>
          </cell>
          <cell r="F3144" t="str">
            <v/>
          </cell>
          <cell r="G3144" t="str">
            <v/>
          </cell>
          <cell r="H3144" t="str">
            <v/>
          </cell>
          <cell r="I3144">
            <v>259.62999998999999</v>
          </cell>
          <cell r="J3144">
            <v>144.65</v>
          </cell>
          <cell r="K3144">
            <v>144.65</v>
          </cell>
          <cell r="L3144">
            <v>144.65</v>
          </cell>
          <cell r="M3144">
            <v>36.162500039999998</v>
          </cell>
          <cell r="N3144">
            <v>25.000000027999999</v>
          </cell>
          <cell r="O3144">
            <v>25.000000027999999</v>
          </cell>
          <cell r="P3144">
            <v>0</v>
          </cell>
          <cell r="Q3144">
            <v>0</v>
          </cell>
          <cell r="R3144">
            <v>0</v>
          </cell>
          <cell r="S3144">
            <v>216.35833334</v>
          </cell>
          <cell r="T3144">
            <v>43.27166665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9.0860833799999998</v>
          </cell>
          <cell r="Z3144">
            <v>153.74</v>
          </cell>
          <cell r="AA3144">
            <v>153.74</v>
          </cell>
          <cell r="AB3144">
            <v>0</v>
          </cell>
          <cell r="AC3144">
            <v>0</v>
          </cell>
          <cell r="AD3144">
            <v>33.194416740000001</v>
          </cell>
          <cell r="AE3144">
            <v>9.0860833799999998</v>
          </cell>
          <cell r="AF3144">
            <v>24.10833336</v>
          </cell>
          <cell r="AG3144">
            <v>0</v>
          </cell>
          <cell r="AH3144">
            <v>0</v>
          </cell>
          <cell r="AI3144">
            <v>21.591268856999999</v>
          </cell>
        </row>
        <row r="3145">
          <cell r="C3145" t="str">
            <v>1.629.6</v>
          </cell>
          <cell r="D3145" t="str">
            <v>Иные прочие</v>
          </cell>
          <cell r="E3145" t="str">
            <v>051-2001029</v>
          </cell>
          <cell r="F3145" t="str">
            <v/>
          </cell>
          <cell r="G3145" t="str">
            <v/>
          </cell>
          <cell r="H3145" t="str">
            <v/>
          </cell>
          <cell r="I3145">
            <v>453.9392234</v>
          </cell>
          <cell r="J3145">
            <v>220.36799999999999</v>
          </cell>
          <cell r="K3145">
            <v>220.36799999999999</v>
          </cell>
          <cell r="L3145">
            <v>220.36799999999999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>
            <v>379.81097356999999</v>
          </cell>
          <cell r="T3145">
            <v>74.128249830000001</v>
          </cell>
          <cell r="U3145">
            <v>0</v>
          </cell>
          <cell r="V3145">
            <v>0</v>
          </cell>
          <cell r="W3145">
            <v>0</v>
          </cell>
          <cell r="X3145">
            <v>1E-3</v>
          </cell>
          <cell r="Y3145">
            <v>2.5293590400000001</v>
          </cell>
          <cell r="Z3145">
            <v>223.178</v>
          </cell>
          <cell r="AA3145">
            <v>223.178</v>
          </cell>
          <cell r="AB3145">
            <v>0</v>
          </cell>
          <cell r="AC3145">
            <v>0</v>
          </cell>
          <cell r="AD3145">
            <v>2.0378236799999998</v>
          </cell>
          <cell r="AE3145">
            <v>2.0378236799999998</v>
          </cell>
          <cell r="AF3145">
            <v>0</v>
          </cell>
          <cell r="AG3145">
            <v>0</v>
          </cell>
          <cell r="AH3145">
            <v>0</v>
          </cell>
          <cell r="AI3145">
            <v>0.91309344100000001</v>
          </cell>
        </row>
        <row r="3146">
          <cell r="C3146" t="str">
            <v>1.629.7</v>
          </cell>
          <cell r="D3146" t="str">
            <v>Пуско наладочные работы "вхолостую"</v>
          </cell>
          <cell r="E3146" t="str">
            <v>051-2001029</v>
          </cell>
          <cell r="F3146" t="str">
            <v/>
          </cell>
          <cell r="G3146" t="str">
            <v/>
          </cell>
          <cell r="H3146" t="str">
            <v/>
          </cell>
          <cell r="I3146">
            <v>80.27</v>
          </cell>
          <cell r="J3146">
            <v>80.27</v>
          </cell>
          <cell r="K3146">
            <v>80.27</v>
          </cell>
          <cell r="L3146">
            <v>80.27</v>
          </cell>
          <cell r="M3146">
            <v>0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>
            <v>66.891666670000006</v>
          </cell>
          <cell r="T3146">
            <v>13.37833333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80.27</v>
          </cell>
          <cell r="AA3146">
            <v>80.27</v>
          </cell>
          <cell r="AB3146">
            <v>0</v>
          </cell>
          <cell r="AC3146">
            <v>0</v>
          </cell>
          <cell r="AD3146">
            <v>0</v>
          </cell>
          <cell r="AE3146">
            <v>0</v>
          </cell>
          <cell r="AF3146">
            <v>0</v>
          </cell>
          <cell r="AG3146">
            <v>0</v>
          </cell>
          <cell r="AH3146">
            <v>0</v>
          </cell>
          <cell r="AI3146">
            <v>0</v>
          </cell>
        </row>
        <row r="3147">
          <cell r="C3147" t="str">
            <v>1.630</v>
          </cell>
          <cell r="D3147" t="str">
            <v>ДКС (2 очередь) на УКПГ-2В Уренгойского НГКМ</v>
          </cell>
          <cell r="E3147" t="str">
            <v>051-2001030</v>
          </cell>
          <cell r="F3147" t="str">
            <v/>
          </cell>
          <cell r="G3147" t="str">
            <v>Стройки, обеспечивающие добычу и вывод газа из Надым-Пур-Таз</v>
          </cell>
          <cell r="H3147" t="str">
            <v>Добыча газа</v>
          </cell>
          <cell r="I3147">
            <v>8448.4434362200009</v>
          </cell>
          <cell r="J3147">
            <v>4952.4799999999996</v>
          </cell>
          <cell r="K3147">
            <v>4952.4799999999996</v>
          </cell>
          <cell r="L3147">
            <v>4952.4799999999996</v>
          </cell>
          <cell r="M3147">
            <v>542.13739063000003</v>
          </cell>
          <cell r="N3147">
            <v>10.946786067</v>
          </cell>
          <cell r="O3147">
            <v>10.946786067</v>
          </cell>
          <cell r="P3147">
            <v>0</v>
          </cell>
          <cell r="Q3147">
            <v>0</v>
          </cell>
          <cell r="R3147">
            <v>0</v>
          </cell>
          <cell r="S3147">
            <v>7640.6305015400003</v>
          </cell>
          <cell r="T3147">
            <v>1528.12579721</v>
          </cell>
          <cell r="U3147">
            <v>0</v>
          </cell>
          <cell r="V3147">
            <v>0</v>
          </cell>
          <cell r="W3147">
            <v>0</v>
          </cell>
          <cell r="X3147">
            <v>1876.9859187699999</v>
          </cell>
          <cell r="Y3147">
            <v>1003.14426371</v>
          </cell>
          <cell r="Z3147">
            <v>3937.79</v>
          </cell>
          <cell r="AA3147">
            <v>3937.79</v>
          </cell>
          <cell r="AB3147">
            <v>882.77</v>
          </cell>
          <cell r="AC3147">
            <v>0</v>
          </cell>
          <cell r="AD3147">
            <v>968.18984052999997</v>
          </cell>
          <cell r="AE3147">
            <v>937.65524578999998</v>
          </cell>
          <cell r="AF3147">
            <v>30.53176822</v>
          </cell>
          <cell r="AG3147">
            <v>2.8265199999999999E-3</v>
          </cell>
          <cell r="AH3147">
            <v>0</v>
          </cell>
          <cell r="AI3147">
            <v>24.587137469000002</v>
          </cell>
        </row>
        <row r="3148">
          <cell r="C3148" t="str">
            <v>1.630.1</v>
          </cell>
          <cell r="D3148" t="str">
            <v>Подрядные работы</v>
          </cell>
          <cell r="E3148" t="str">
            <v>051-2001030</v>
          </cell>
          <cell r="F3148" t="str">
            <v/>
          </cell>
          <cell r="G3148" t="str">
            <v/>
          </cell>
          <cell r="H3148" t="str">
            <v/>
          </cell>
          <cell r="I3148">
            <v>4116.8</v>
          </cell>
          <cell r="J3148">
            <v>2189.2800000000002</v>
          </cell>
          <cell r="K3148">
            <v>2189.2800000000002</v>
          </cell>
          <cell r="L3148">
            <v>2189.2800000000002</v>
          </cell>
          <cell r="M3148">
            <v>435.25480806000002</v>
          </cell>
          <cell r="N3148">
            <v>19.881185049999999</v>
          </cell>
          <cell r="O3148">
            <v>19.881185049999999</v>
          </cell>
          <cell r="P3148">
            <v>0</v>
          </cell>
          <cell r="Q3148">
            <v>0</v>
          </cell>
          <cell r="R3148">
            <v>0</v>
          </cell>
          <cell r="S3148">
            <v>3468.3119928699998</v>
          </cell>
          <cell r="T3148">
            <v>693.66239855000003</v>
          </cell>
          <cell r="U3148">
            <v>0</v>
          </cell>
          <cell r="V3148">
            <v>0</v>
          </cell>
          <cell r="W3148">
            <v>0</v>
          </cell>
          <cell r="X3148">
            <v>746.30462957999998</v>
          </cell>
          <cell r="Y3148">
            <v>0</v>
          </cell>
          <cell r="Z3148">
            <v>1316.94</v>
          </cell>
          <cell r="AA3148">
            <v>1316.94</v>
          </cell>
          <cell r="AB3148">
            <v>0</v>
          </cell>
          <cell r="AC3148">
            <v>0</v>
          </cell>
          <cell r="AD3148">
            <v>0</v>
          </cell>
          <cell r="AE3148">
            <v>0</v>
          </cell>
          <cell r="AF3148">
            <v>0</v>
          </cell>
          <cell r="AG3148">
            <v>0</v>
          </cell>
          <cell r="AH3148">
            <v>0</v>
          </cell>
          <cell r="AI3148">
            <v>0</v>
          </cell>
        </row>
        <row r="3149">
          <cell r="C3149">
            <v>0</v>
          </cell>
          <cell r="D3149" t="str">
            <v>Газстройпром</v>
          </cell>
          <cell r="E3149" t="str">
            <v>051-2001030</v>
          </cell>
          <cell r="F3149" t="str">
            <v/>
          </cell>
          <cell r="G3149" t="str">
            <v/>
          </cell>
          <cell r="H3149" t="str">
            <v/>
          </cell>
          <cell r="I3149">
            <v>4116.8</v>
          </cell>
          <cell r="J3149">
            <v>2189.2800000000002</v>
          </cell>
          <cell r="K3149">
            <v>2189.2800000000002</v>
          </cell>
          <cell r="L3149">
            <v>2189.2800000000002</v>
          </cell>
          <cell r="M3149">
            <v>435.25480806000002</v>
          </cell>
          <cell r="N3149">
            <v>19.881185049999999</v>
          </cell>
          <cell r="O3149">
            <v>19.881185049999999</v>
          </cell>
          <cell r="P3149">
            <v>0</v>
          </cell>
          <cell r="Q3149">
            <v>0</v>
          </cell>
          <cell r="R3149">
            <v>0</v>
          </cell>
          <cell r="S3149">
            <v>3468.3119928699998</v>
          </cell>
          <cell r="T3149">
            <v>693.66239855000003</v>
          </cell>
          <cell r="U3149">
            <v>0</v>
          </cell>
          <cell r="V3149">
            <v>0</v>
          </cell>
          <cell r="W3149">
            <v>0</v>
          </cell>
          <cell r="X3149">
            <v>746.30462957999998</v>
          </cell>
          <cell r="Y3149">
            <v>0</v>
          </cell>
          <cell r="Z3149">
            <v>1316.94</v>
          </cell>
          <cell r="AA3149">
            <v>1316.94</v>
          </cell>
          <cell r="AB3149">
            <v>0</v>
          </cell>
          <cell r="AC3149">
            <v>0</v>
          </cell>
          <cell r="AD3149">
            <v>0</v>
          </cell>
          <cell r="AE3149">
            <v>0</v>
          </cell>
          <cell r="AF3149">
            <v>0</v>
          </cell>
          <cell r="AG3149">
            <v>0</v>
          </cell>
          <cell r="AH3149">
            <v>0</v>
          </cell>
          <cell r="AI3149">
            <v>0</v>
          </cell>
        </row>
        <row r="3150">
          <cell r="C3150" t="str">
            <v>1.630.2</v>
          </cell>
          <cell r="D3150" t="str">
            <v>Оборудование</v>
          </cell>
          <cell r="E3150" t="str">
            <v>051-2001030</v>
          </cell>
          <cell r="F3150" t="str">
            <v/>
          </cell>
          <cell r="G3150" t="str">
            <v/>
          </cell>
          <cell r="H3150" t="str">
            <v/>
          </cell>
          <cell r="I3150">
            <v>3204.68</v>
          </cell>
          <cell r="J3150">
            <v>2201.5100000000002</v>
          </cell>
          <cell r="K3150">
            <v>2201.5100000000002</v>
          </cell>
          <cell r="L3150">
            <v>2201.5100000000002</v>
          </cell>
          <cell r="M3150">
            <v>61.632480989999998</v>
          </cell>
          <cell r="N3150">
            <v>2.7995548960000001</v>
          </cell>
          <cell r="O3150">
            <v>2.7995548960000001</v>
          </cell>
          <cell r="P3150">
            <v>0</v>
          </cell>
          <cell r="Q3150">
            <v>0</v>
          </cell>
          <cell r="R3150">
            <v>0</v>
          </cell>
          <cell r="S3150">
            <v>3778.6203264199999</v>
          </cell>
          <cell r="T3150">
            <v>755.72406525999997</v>
          </cell>
          <cell r="U3150">
            <v>0</v>
          </cell>
          <cell r="V3150">
            <v>0</v>
          </cell>
          <cell r="W3150">
            <v>0</v>
          </cell>
          <cell r="X3150">
            <v>1130.6365014200001</v>
          </cell>
          <cell r="Y3150">
            <v>985.55136687000004</v>
          </cell>
          <cell r="Z3150">
            <v>2038.89</v>
          </cell>
          <cell r="AA3150">
            <v>2038.89</v>
          </cell>
          <cell r="AB3150">
            <v>882.77</v>
          </cell>
          <cell r="AC3150">
            <v>0</v>
          </cell>
          <cell r="AD3150">
            <v>920.63580687000001</v>
          </cell>
          <cell r="AE3150">
            <v>920.63580687000001</v>
          </cell>
          <cell r="AF3150">
            <v>0</v>
          </cell>
          <cell r="AG3150">
            <v>0</v>
          </cell>
          <cell r="AH3150">
            <v>0</v>
          </cell>
          <cell r="AI3150">
            <v>45.153775185000001</v>
          </cell>
        </row>
        <row r="3151">
          <cell r="C3151" t="str">
            <v>1.630.3</v>
          </cell>
          <cell r="D3151" t="str">
            <v>Прочие, всего</v>
          </cell>
          <cell r="E3151" t="str">
            <v>051-2001030</v>
          </cell>
          <cell r="F3151" t="str">
            <v/>
          </cell>
          <cell r="G3151" t="str">
            <v/>
          </cell>
          <cell r="H3151" t="str">
            <v/>
          </cell>
          <cell r="I3151">
            <v>1126.9634362199999</v>
          </cell>
          <cell r="J3151">
            <v>561.69000000000005</v>
          </cell>
          <cell r="K3151">
            <v>561.69000000000005</v>
          </cell>
          <cell r="L3151">
            <v>561.69000000000005</v>
          </cell>
          <cell r="M3151">
            <v>45.250101579999999</v>
          </cell>
          <cell r="N3151">
            <v>8.0560632339999998</v>
          </cell>
          <cell r="O3151">
            <v>8.0560632339999998</v>
          </cell>
          <cell r="P3151">
            <v>0</v>
          </cell>
          <cell r="Q3151">
            <v>0</v>
          </cell>
          <cell r="R3151">
            <v>0</v>
          </cell>
          <cell r="S3151">
            <v>393.69818225</v>
          </cell>
          <cell r="T3151">
            <v>78.739333400000007</v>
          </cell>
          <cell r="U3151">
            <v>0</v>
          </cell>
          <cell r="V3151">
            <v>0</v>
          </cell>
          <cell r="W3151">
            <v>0</v>
          </cell>
          <cell r="X3151">
            <v>4.4787769999999998E-2</v>
          </cell>
          <cell r="Y3151">
            <v>17.592896840000002</v>
          </cell>
          <cell r="Z3151">
            <v>581.96</v>
          </cell>
          <cell r="AA3151">
            <v>581.96</v>
          </cell>
          <cell r="AB3151">
            <v>0</v>
          </cell>
          <cell r="AC3151">
            <v>0</v>
          </cell>
          <cell r="AD3151">
            <v>47.554033660000002</v>
          </cell>
          <cell r="AE3151">
            <v>17.019438919999999</v>
          </cell>
          <cell r="AF3151">
            <v>30.53176822</v>
          </cell>
          <cell r="AG3151">
            <v>2.8265199999999999E-3</v>
          </cell>
          <cell r="AH3151">
            <v>0</v>
          </cell>
          <cell r="AI3151">
            <v>8.1713577669999999</v>
          </cell>
        </row>
        <row r="3152">
          <cell r="C3152" t="str">
            <v>1.630.4</v>
          </cell>
          <cell r="D3152" t="str">
            <v>Землеотвод, всего</v>
          </cell>
          <cell r="E3152" t="str">
            <v>051-2001030</v>
          </cell>
          <cell r="F3152" t="str">
            <v/>
          </cell>
          <cell r="G3152" t="str">
            <v/>
          </cell>
          <cell r="H3152" t="str">
            <v/>
          </cell>
          <cell r="I3152">
            <v>1.1515340000000001E-2</v>
          </cell>
          <cell r="J3152">
            <v>0.01</v>
          </cell>
          <cell r="K3152">
            <v>0.01</v>
          </cell>
          <cell r="L3152">
            <v>0.01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9.8486700000000003E-3</v>
          </cell>
          <cell r="T3152">
            <v>1.6666700000000001E-3</v>
          </cell>
          <cell r="U3152">
            <v>0</v>
          </cell>
          <cell r="V3152">
            <v>0</v>
          </cell>
          <cell r="W3152">
            <v>0</v>
          </cell>
          <cell r="X3152">
            <v>4.3787769999999997E-2</v>
          </cell>
          <cell r="Y3152">
            <v>0</v>
          </cell>
          <cell r="Z3152">
            <v>0.01</v>
          </cell>
          <cell r="AA3152">
            <v>0.01</v>
          </cell>
          <cell r="AB3152">
            <v>0</v>
          </cell>
          <cell r="AC3152">
            <v>0</v>
          </cell>
          <cell r="AD3152">
            <v>2.8265199999999999E-3</v>
          </cell>
          <cell r="AE3152">
            <v>0</v>
          </cell>
          <cell r="AF3152">
            <v>0</v>
          </cell>
          <cell r="AG3152">
            <v>2.8265199999999999E-3</v>
          </cell>
          <cell r="AH3152">
            <v>0</v>
          </cell>
          <cell r="AI3152">
            <v>28.2652</v>
          </cell>
        </row>
        <row r="3153">
          <cell r="C3153" t="str">
            <v>1.630.5</v>
          </cell>
          <cell r="D3153" t="str">
            <v>Услуги Заказчика</v>
          </cell>
          <cell r="E3153" t="str">
            <v>051-2001030</v>
          </cell>
          <cell r="F3153" t="str">
            <v/>
          </cell>
          <cell r="G3153" t="str">
            <v/>
          </cell>
          <cell r="H3153" t="str">
            <v/>
          </cell>
          <cell r="I3153">
            <v>344.22600031000002</v>
          </cell>
          <cell r="J3153">
            <v>176.62</v>
          </cell>
          <cell r="K3153">
            <v>176.62</v>
          </cell>
          <cell r="L3153">
            <v>176.62</v>
          </cell>
          <cell r="M3153">
            <v>44.155000080000001</v>
          </cell>
          <cell r="N3153">
            <v>25.000000045</v>
          </cell>
          <cell r="O3153">
            <v>25.000000045</v>
          </cell>
          <cell r="P3153">
            <v>0</v>
          </cell>
          <cell r="Q3153">
            <v>0</v>
          </cell>
          <cell r="R3153">
            <v>0</v>
          </cell>
          <cell r="S3153">
            <v>286.85500024999999</v>
          </cell>
          <cell r="T3153">
            <v>57.37100006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12.606333360000001</v>
          </cell>
          <cell r="Z3153">
            <v>191.90343652000001</v>
          </cell>
          <cell r="AA3153">
            <v>191.90343652000001</v>
          </cell>
          <cell r="AB3153">
            <v>0</v>
          </cell>
          <cell r="AC3153">
            <v>0</v>
          </cell>
          <cell r="AD3153">
            <v>42.043000079999999</v>
          </cell>
          <cell r="AE3153">
            <v>12.606333360000001</v>
          </cell>
          <cell r="AF3153">
            <v>29.436666720000002</v>
          </cell>
          <cell r="AG3153">
            <v>0</v>
          </cell>
          <cell r="AH3153">
            <v>0</v>
          </cell>
          <cell r="AI3153">
            <v>21.908414379</v>
          </cell>
        </row>
        <row r="3154">
          <cell r="C3154" t="str">
            <v>1.630.6</v>
          </cell>
          <cell r="D3154" t="str">
            <v>Иные прочие</v>
          </cell>
          <cell r="E3154" t="str">
            <v>051-2001030</v>
          </cell>
          <cell r="F3154" t="str">
            <v/>
          </cell>
          <cell r="G3154" t="str">
            <v/>
          </cell>
          <cell r="H3154" t="str">
            <v/>
          </cell>
          <cell r="I3154">
            <v>654.52592057000004</v>
          </cell>
          <cell r="J3154">
            <v>256.86</v>
          </cell>
          <cell r="K3154">
            <v>256.86</v>
          </cell>
          <cell r="L3154">
            <v>256.86</v>
          </cell>
          <cell r="M3154">
            <v>1.0951014999999999</v>
          </cell>
          <cell r="N3154">
            <v>0.426341782</v>
          </cell>
          <cell r="O3154">
            <v>0.426341782</v>
          </cell>
          <cell r="P3154">
            <v>0</v>
          </cell>
          <cell r="Q3154">
            <v>0</v>
          </cell>
          <cell r="R3154">
            <v>0</v>
          </cell>
          <cell r="S3154">
            <v>0</v>
          </cell>
          <cell r="T3154">
            <v>0</v>
          </cell>
          <cell r="U3154">
            <v>0</v>
          </cell>
          <cell r="V3154">
            <v>0</v>
          </cell>
          <cell r="W3154">
            <v>0</v>
          </cell>
          <cell r="X3154">
            <v>1E-3</v>
          </cell>
          <cell r="Y3154">
            <v>4.98656348</v>
          </cell>
          <cell r="Z3154">
            <v>261.84656347999999</v>
          </cell>
          <cell r="AA3154">
            <v>261.84656347999999</v>
          </cell>
          <cell r="AB3154">
            <v>0</v>
          </cell>
          <cell r="AC3154">
            <v>0</v>
          </cell>
          <cell r="AD3154">
            <v>5.5082070600000002</v>
          </cell>
          <cell r="AE3154">
            <v>4.41310556</v>
          </cell>
          <cell r="AF3154">
            <v>1.0951014999999999</v>
          </cell>
          <cell r="AG3154">
            <v>0</v>
          </cell>
          <cell r="AH3154">
            <v>0</v>
          </cell>
          <cell r="AI3154">
            <v>2.10360105</v>
          </cell>
        </row>
        <row r="3155">
          <cell r="C3155" t="str">
            <v>1.630.7</v>
          </cell>
          <cell r="D3155" t="str">
            <v>Пуско наладочные работы "вхолостую"</v>
          </cell>
          <cell r="E3155" t="str">
            <v>051-2001030</v>
          </cell>
          <cell r="F3155" t="str">
            <v/>
          </cell>
          <cell r="G3155" t="str">
            <v/>
          </cell>
          <cell r="H3155" t="str">
            <v/>
          </cell>
          <cell r="I3155">
            <v>128.19999999999999</v>
          </cell>
          <cell r="J3155">
            <v>128.19999999999999</v>
          </cell>
          <cell r="K3155">
            <v>128.19999999999999</v>
          </cell>
          <cell r="L3155">
            <v>128.19999999999999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106.83333333</v>
          </cell>
          <cell r="T3155">
            <v>21.366666670000001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128.19999999999999</v>
          </cell>
          <cell r="AA3155">
            <v>128.19999999999999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  <cell r="AF3155">
            <v>0</v>
          </cell>
          <cell r="AG3155">
            <v>0</v>
          </cell>
          <cell r="AH3155">
            <v>0</v>
          </cell>
          <cell r="AI3155">
            <v>0</v>
          </cell>
        </row>
        <row r="3156">
          <cell r="C3156" t="str">
            <v>1.631</v>
          </cell>
          <cell r="D3156" t="str">
            <v>Дообустройство второго опытного участка Ачимовских отложений Уренгойского НГКМ на полное развитие</v>
          </cell>
          <cell r="E3156" t="str">
            <v>051-2001040</v>
          </cell>
          <cell r="F3156" t="str">
            <v>36-53</v>
          </cell>
          <cell r="G3156" t="str">
            <v>Стройки, компенсирующие снижение добычи газа, и  обеспечиваю</v>
          </cell>
          <cell r="H3156" t="str">
            <v>Добыча газа</v>
          </cell>
          <cell r="I3156">
            <v>55987.44730005</v>
          </cell>
          <cell r="J3156">
            <v>30883.23</v>
          </cell>
          <cell r="K3156">
            <v>19774.73</v>
          </cell>
          <cell r="L3156">
            <v>19774.73</v>
          </cell>
          <cell r="M3156">
            <v>2678.1100209299998</v>
          </cell>
          <cell r="N3156">
            <v>13.54309273</v>
          </cell>
          <cell r="O3156">
            <v>13.54309273</v>
          </cell>
          <cell r="P3156">
            <v>0</v>
          </cell>
          <cell r="Q3156">
            <v>0</v>
          </cell>
          <cell r="R3156">
            <v>0</v>
          </cell>
          <cell r="S3156">
            <v>22407.935533399999</v>
          </cell>
          <cell r="T3156">
            <v>4390.3376666499998</v>
          </cell>
          <cell r="U3156">
            <v>0</v>
          </cell>
          <cell r="V3156">
            <v>0</v>
          </cell>
          <cell r="W3156">
            <v>0</v>
          </cell>
          <cell r="X3156">
            <v>5416.8265497299999</v>
          </cell>
          <cell r="Y3156">
            <v>458.06547562999998</v>
          </cell>
          <cell r="Z3156">
            <v>19134.274000000001</v>
          </cell>
          <cell r="AA3156">
            <v>19134.274000000001</v>
          </cell>
          <cell r="AB3156">
            <v>0</v>
          </cell>
          <cell r="AC3156">
            <v>2777.18</v>
          </cell>
          <cell r="AD3156">
            <v>384.67683937999999</v>
          </cell>
          <cell r="AE3156">
            <v>228.45929229999999</v>
          </cell>
          <cell r="AF3156">
            <v>119.94649979</v>
          </cell>
          <cell r="AG3156">
            <v>36.271047289999998</v>
          </cell>
          <cell r="AH3156">
            <v>0</v>
          </cell>
          <cell r="AI3156">
            <v>2.0104072899999998</v>
          </cell>
        </row>
        <row r="3157">
          <cell r="C3157" t="str">
            <v>1.631.1</v>
          </cell>
          <cell r="D3157" t="str">
            <v>Подрядные работы</v>
          </cell>
          <cell r="E3157" t="str">
            <v>051-2001040</v>
          </cell>
          <cell r="F3157" t="str">
            <v/>
          </cell>
          <cell r="G3157" t="str">
            <v/>
          </cell>
          <cell r="H3157" t="str">
            <v/>
          </cell>
          <cell r="I3157">
            <v>37868.313000000002</v>
          </cell>
          <cell r="J3157">
            <v>23446.22</v>
          </cell>
          <cell r="K3157">
            <v>15396.77</v>
          </cell>
          <cell r="L3157">
            <v>15396.77</v>
          </cell>
          <cell r="M3157">
            <v>1475.1545269799999</v>
          </cell>
          <cell r="N3157">
            <v>9.5809350080000009</v>
          </cell>
          <cell r="O3157">
            <v>9.5809350080000009</v>
          </cell>
          <cell r="P3157">
            <v>0</v>
          </cell>
          <cell r="Q3157">
            <v>0</v>
          </cell>
          <cell r="R3157">
            <v>0</v>
          </cell>
          <cell r="S3157">
            <v>14214.901766700001</v>
          </cell>
          <cell r="T3157">
            <v>2841.2522333000002</v>
          </cell>
          <cell r="U3157">
            <v>0</v>
          </cell>
          <cell r="V3157">
            <v>0</v>
          </cell>
          <cell r="W3157">
            <v>0</v>
          </cell>
          <cell r="X3157">
            <v>3743.0931076799998</v>
          </cell>
          <cell r="Y3157">
            <v>171.56405549999999</v>
          </cell>
          <cell r="Z3157">
            <v>15985.59</v>
          </cell>
          <cell r="AA3157">
            <v>15985.59</v>
          </cell>
          <cell r="AB3157">
            <v>0</v>
          </cell>
          <cell r="AC3157">
            <v>2777.18</v>
          </cell>
          <cell r="AD3157">
            <v>173.97055528999999</v>
          </cell>
          <cell r="AE3157">
            <v>171.56405549999999</v>
          </cell>
          <cell r="AF3157">
            <v>2.4064997899999998</v>
          </cell>
          <cell r="AG3157">
            <v>0</v>
          </cell>
          <cell r="AH3157">
            <v>0</v>
          </cell>
          <cell r="AI3157">
            <v>1.0882961170000001</v>
          </cell>
        </row>
        <row r="3158">
          <cell r="C3158">
            <v>0</v>
          </cell>
          <cell r="D3158" t="str">
            <v>ГазЭнергоСервис</v>
          </cell>
          <cell r="E3158" t="str">
            <v>051-2001040</v>
          </cell>
          <cell r="F3158" t="str">
            <v/>
          </cell>
          <cell r="G3158" t="str">
            <v/>
          </cell>
          <cell r="H3158" t="str">
            <v/>
          </cell>
          <cell r="I3158">
            <v>29944.133000000002</v>
          </cell>
          <cell r="J3158">
            <v>23446.22</v>
          </cell>
          <cell r="K3158">
            <v>15396.77</v>
          </cell>
          <cell r="L3158">
            <v>15396.77</v>
          </cell>
          <cell r="M3158">
            <v>1475.1545269799999</v>
          </cell>
          <cell r="N3158">
            <v>9.5809350080000009</v>
          </cell>
          <cell r="O3158">
            <v>9.5809350080000009</v>
          </cell>
          <cell r="P3158">
            <v>0</v>
          </cell>
          <cell r="Q3158">
            <v>0</v>
          </cell>
          <cell r="R3158">
            <v>0</v>
          </cell>
          <cell r="S3158">
            <v>14214.901766700001</v>
          </cell>
          <cell r="T3158">
            <v>2841.2522333000002</v>
          </cell>
          <cell r="U3158">
            <v>0</v>
          </cell>
          <cell r="V3158">
            <v>0</v>
          </cell>
          <cell r="W3158">
            <v>0</v>
          </cell>
          <cell r="X3158">
            <v>3743.0931076799998</v>
          </cell>
          <cell r="Y3158">
            <v>171.56405549999999</v>
          </cell>
          <cell r="Z3158">
            <v>15985.59</v>
          </cell>
          <cell r="AA3158">
            <v>15985.59</v>
          </cell>
          <cell r="AB3158">
            <v>0</v>
          </cell>
          <cell r="AC3158">
            <v>2777.18</v>
          </cell>
          <cell r="AD3158">
            <v>173.97055528999999</v>
          </cell>
          <cell r="AE3158">
            <v>171.56405549999999</v>
          </cell>
          <cell r="AF3158">
            <v>2.4064997899999998</v>
          </cell>
          <cell r="AG3158">
            <v>0</v>
          </cell>
          <cell r="AH3158">
            <v>0</v>
          </cell>
          <cell r="AI3158">
            <v>1.0882961170000001</v>
          </cell>
        </row>
        <row r="3159">
          <cell r="C3159">
            <v>0</v>
          </cell>
          <cell r="D3159" t="str">
            <v>Прочие подрядчики</v>
          </cell>
          <cell r="E3159" t="str">
            <v>051-2001040</v>
          </cell>
          <cell r="F3159" t="str">
            <v/>
          </cell>
          <cell r="G3159" t="str">
            <v/>
          </cell>
          <cell r="H3159" t="str">
            <v/>
          </cell>
          <cell r="I3159">
            <v>7924.18</v>
          </cell>
          <cell r="J3159">
            <v>0</v>
          </cell>
          <cell r="K3159">
            <v>0</v>
          </cell>
          <cell r="L3159">
            <v>0</v>
          </cell>
          <cell r="M3159">
            <v>0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>
            <v>0</v>
          </cell>
          <cell r="T3159">
            <v>0</v>
          </cell>
          <cell r="U3159">
            <v>0</v>
          </cell>
          <cell r="V3159">
            <v>0</v>
          </cell>
          <cell r="W3159">
            <v>0</v>
          </cell>
          <cell r="X3159">
            <v>0</v>
          </cell>
          <cell r="Y3159">
            <v>0</v>
          </cell>
          <cell r="Z3159">
            <v>0</v>
          </cell>
          <cell r="AA3159">
            <v>0</v>
          </cell>
          <cell r="AB3159">
            <v>0</v>
          </cell>
          <cell r="AC3159">
            <v>0</v>
          </cell>
          <cell r="AD3159">
            <v>0</v>
          </cell>
          <cell r="AE3159">
            <v>0</v>
          </cell>
          <cell r="AF3159">
            <v>0</v>
          </cell>
          <cell r="AG3159">
            <v>0</v>
          </cell>
          <cell r="AH3159">
            <v>0</v>
          </cell>
          <cell r="AI3159">
            <v>0</v>
          </cell>
        </row>
        <row r="3160">
          <cell r="C3160" t="str">
            <v>1.631.2</v>
          </cell>
          <cell r="D3160" t="str">
            <v>Оборудование</v>
          </cell>
          <cell r="E3160" t="str">
            <v>051-2001040</v>
          </cell>
          <cell r="F3160" t="str">
            <v/>
          </cell>
          <cell r="G3160" t="str">
            <v/>
          </cell>
          <cell r="H3160" t="str">
            <v/>
          </cell>
          <cell r="I3160">
            <v>13492.453</v>
          </cell>
          <cell r="J3160">
            <v>5059.2299999999996</v>
          </cell>
          <cell r="K3160">
            <v>3026.57</v>
          </cell>
          <cell r="L3160">
            <v>3026.57</v>
          </cell>
          <cell r="M3160">
            <v>1010.31276451</v>
          </cell>
          <cell r="N3160">
            <v>33.381443828999998</v>
          </cell>
          <cell r="O3160">
            <v>33.381443828999998</v>
          </cell>
          <cell r="P3160">
            <v>0</v>
          </cell>
          <cell r="Q3160">
            <v>0</v>
          </cell>
          <cell r="R3160">
            <v>0</v>
          </cell>
          <cell r="S3160">
            <v>6245.1967000000004</v>
          </cell>
          <cell r="T3160">
            <v>1249.0762999999999</v>
          </cell>
          <cell r="U3160">
            <v>0</v>
          </cell>
          <cell r="V3160">
            <v>0</v>
          </cell>
          <cell r="W3160">
            <v>0</v>
          </cell>
          <cell r="X3160">
            <v>1673.7334420499999</v>
          </cell>
          <cell r="Y3160">
            <v>227.02773106000001</v>
          </cell>
          <cell r="Z3160">
            <v>2322.2600000000002</v>
          </cell>
          <cell r="AA3160">
            <v>2322.2600000000002</v>
          </cell>
          <cell r="AB3160">
            <v>0</v>
          </cell>
          <cell r="AC3160">
            <v>0</v>
          </cell>
          <cell r="AD3160">
            <v>29.763213329999999</v>
          </cell>
          <cell r="AE3160">
            <v>29.763213329999999</v>
          </cell>
          <cell r="AF3160">
            <v>0</v>
          </cell>
          <cell r="AG3160">
            <v>0</v>
          </cell>
          <cell r="AH3160">
            <v>0</v>
          </cell>
          <cell r="AI3160">
            <v>1.281648624</v>
          </cell>
        </row>
        <row r="3161">
          <cell r="C3161" t="str">
            <v>1.631.3</v>
          </cell>
          <cell r="D3161" t="str">
            <v>Прочие, всего</v>
          </cell>
          <cell r="E3161" t="str">
            <v>051-2001040</v>
          </cell>
          <cell r="F3161" t="str">
            <v/>
          </cell>
          <cell r="G3161" t="str">
            <v/>
          </cell>
          <cell r="H3161" t="str">
            <v/>
          </cell>
          <cell r="I3161">
            <v>4626.6813000499997</v>
          </cell>
          <cell r="J3161">
            <v>2377.7800000000002</v>
          </cell>
          <cell r="K3161">
            <v>1351.39</v>
          </cell>
          <cell r="L3161">
            <v>1351.39</v>
          </cell>
          <cell r="M3161">
            <v>192.64272944000001</v>
          </cell>
          <cell r="N3161">
            <v>14.255154280999999</v>
          </cell>
          <cell r="O3161">
            <v>14.255154280999999</v>
          </cell>
          <cell r="P3161">
            <v>0</v>
          </cell>
          <cell r="Q3161">
            <v>0</v>
          </cell>
          <cell r="R3161">
            <v>0</v>
          </cell>
          <cell r="S3161">
            <v>1947.8370666999999</v>
          </cell>
          <cell r="T3161">
            <v>300.00913335000001</v>
          </cell>
          <cell r="U3161">
            <v>0</v>
          </cell>
          <cell r="V3161">
            <v>0</v>
          </cell>
          <cell r="W3161">
            <v>0</v>
          </cell>
          <cell r="X3161">
            <v>0</v>
          </cell>
          <cell r="Y3161">
            <v>59.473689069999999</v>
          </cell>
          <cell r="Z3161">
            <v>826.42399999999998</v>
          </cell>
          <cell r="AA3161">
            <v>826.42399999999998</v>
          </cell>
          <cell r="AB3161">
            <v>0</v>
          </cell>
          <cell r="AC3161">
            <v>0</v>
          </cell>
          <cell r="AD3161">
            <v>180.94307076000001</v>
          </cell>
          <cell r="AE3161">
            <v>27.13202347</v>
          </cell>
          <cell r="AF3161">
            <v>117.54</v>
          </cell>
          <cell r="AG3161">
            <v>36.271047289999998</v>
          </cell>
          <cell r="AH3161">
            <v>0</v>
          </cell>
          <cell r="AI3161">
            <v>21.894701843</v>
          </cell>
        </row>
        <row r="3162">
          <cell r="C3162" t="str">
            <v>1.631.4</v>
          </cell>
          <cell r="D3162" t="str">
            <v>Землеотвод, всего</v>
          </cell>
          <cell r="E3162" t="str">
            <v>051-2001040</v>
          </cell>
          <cell r="F3162" t="str">
            <v/>
          </cell>
          <cell r="G3162" t="str">
            <v/>
          </cell>
          <cell r="H3162" t="str">
            <v/>
          </cell>
          <cell r="I3162">
            <v>0.31</v>
          </cell>
          <cell r="J3162">
            <v>0.31</v>
          </cell>
          <cell r="K3162">
            <v>0.31</v>
          </cell>
          <cell r="L3162">
            <v>0.31</v>
          </cell>
          <cell r="M3162">
            <v>0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>
            <v>0.31</v>
          </cell>
          <cell r="T3162">
            <v>0</v>
          </cell>
          <cell r="U3162">
            <v>0</v>
          </cell>
          <cell r="V3162">
            <v>0</v>
          </cell>
          <cell r="W3162">
            <v>0</v>
          </cell>
          <cell r="X3162">
            <v>0</v>
          </cell>
          <cell r="Y3162">
            <v>0.17195247</v>
          </cell>
          <cell r="Z3162">
            <v>0.23</v>
          </cell>
          <cell r="AA3162">
            <v>0.23</v>
          </cell>
          <cell r="AB3162">
            <v>0</v>
          </cell>
          <cell r="AC3162">
            <v>0</v>
          </cell>
          <cell r="AD3162">
            <v>2.14E-4</v>
          </cell>
          <cell r="AE3162">
            <v>0</v>
          </cell>
          <cell r="AF3162">
            <v>0</v>
          </cell>
          <cell r="AG3162">
            <v>2.14E-4</v>
          </cell>
          <cell r="AH3162">
            <v>0</v>
          </cell>
          <cell r="AI3162">
            <v>9.3043477999999999E-2</v>
          </cell>
        </row>
        <row r="3163">
          <cell r="C3163" t="str">
            <v>1.631.5</v>
          </cell>
          <cell r="D3163" t="str">
            <v>Услуги Заказчика</v>
          </cell>
          <cell r="E3163" t="str">
            <v>051-2001040</v>
          </cell>
          <cell r="F3163" t="str">
            <v/>
          </cell>
          <cell r="G3163" t="str">
            <v/>
          </cell>
          <cell r="H3163" t="str">
            <v/>
          </cell>
          <cell r="I3163">
            <v>1077.3900000000001</v>
          </cell>
          <cell r="J3163">
            <v>705.25</v>
          </cell>
          <cell r="K3163">
            <v>705.25</v>
          </cell>
          <cell r="L3163">
            <v>705.25</v>
          </cell>
          <cell r="M3163">
            <v>176.31</v>
          </cell>
          <cell r="N3163">
            <v>24.999645516000001</v>
          </cell>
          <cell r="O3163">
            <v>24.999645516000001</v>
          </cell>
          <cell r="P3163">
            <v>0</v>
          </cell>
          <cell r="Q3163">
            <v>0</v>
          </cell>
          <cell r="R3163">
            <v>0</v>
          </cell>
          <cell r="S3163">
            <v>729.33499996</v>
          </cell>
          <cell r="T3163">
            <v>145.93500004000001</v>
          </cell>
          <cell r="U3163">
            <v>0</v>
          </cell>
          <cell r="V3163">
            <v>0</v>
          </cell>
          <cell r="W3163">
            <v>0</v>
          </cell>
          <cell r="X3163">
            <v>0</v>
          </cell>
          <cell r="Y3163">
            <v>1E-8</v>
          </cell>
          <cell r="Z3163">
            <v>587.67999999999995</v>
          </cell>
          <cell r="AA3163">
            <v>587.67999999999995</v>
          </cell>
          <cell r="AB3163">
            <v>0</v>
          </cell>
          <cell r="AC3163">
            <v>0</v>
          </cell>
          <cell r="AD3163">
            <v>153.81083329000001</v>
          </cell>
          <cell r="AE3163">
            <v>0</v>
          </cell>
          <cell r="AF3163">
            <v>117.54</v>
          </cell>
          <cell r="AG3163">
            <v>36.270833289999999</v>
          </cell>
          <cell r="AH3163">
            <v>0</v>
          </cell>
          <cell r="AI3163">
            <v>26.172548545000001</v>
          </cell>
        </row>
        <row r="3164">
          <cell r="C3164" t="str">
            <v>1.631.6</v>
          </cell>
          <cell r="D3164" t="str">
            <v>Иные прочие</v>
          </cell>
          <cell r="E3164" t="str">
            <v>051-2001040</v>
          </cell>
          <cell r="F3164" t="str">
            <v/>
          </cell>
          <cell r="G3164" t="str">
            <v/>
          </cell>
          <cell r="H3164" t="str">
            <v/>
          </cell>
          <cell r="I3164">
            <v>3133.07130005</v>
          </cell>
          <cell r="J3164">
            <v>1256.31</v>
          </cell>
          <cell r="K3164">
            <v>229.92</v>
          </cell>
          <cell r="L3164">
            <v>229.92</v>
          </cell>
          <cell r="M3164">
            <v>16.332729440000001</v>
          </cell>
          <cell r="N3164">
            <v>7.1036575500000003</v>
          </cell>
          <cell r="O3164">
            <v>7.1036575500000003</v>
          </cell>
          <cell r="P3164">
            <v>0</v>
          </cell>
          <cell r="Q3164">
            <v>0</v>
          </cell>
          <cell r="R3164">
            <v>0</v>
          </cell>
          <cell r="S3164">
            <v>871.60206674000005</v>
          </cell>
          <cell r="T3164">
            <v>84.75413331</v>
          </cell>
          <cell r="U3164">
            <v>0</v>
          </cell>
          <cell r="V3164">
            <v>0</v>
          </cell>
          <cell r="W3164">
            <v>0</v>
          </cell>
          <cell r="X3164">
            <v>0</v>
          </cell>
          <cell r="Y3164">
            <v>59.301736589999997</v>
          </cell>
          <cell r="Z3164">
            <v>238.51400000000001</v>
          </cell>
          <cell r="AA3164">
            <v>238.51400000000001</v>
          </cell>
          <cell r="AB3164">
            <v>0</v>
          </cell>
          <cell r="AC3164">
            <v>0</v>
          </cell>
          <cell r="AD3164">
            <v>27.13202347</v>
          </cell>
          <cell r="AE3164">
            <v>27.13202347</v>
          </cell>
          <cell r="AF3164">
            <v>0</v>
          </cell>
          <cell r="AG3164">
            <v>0</v>
          </cell>
          <cell r="AH3164">
            <v>0</v>
          </cell>
          <cell r="AI3164">
            <v>11.375442729</v>
          </cell>
        </row>
        <row r="3165">
          <cell r="C3165" t="str">
            <v>1.631.7</v>
          </cell>
          <cell r="D3165" t="str">
            <v>Пуско наладочные работы "вхолостую"</v>
          </cell>
          <cell r="E3165" t="str">
            <v>051-2001040</v>
          </cell>
          <cell r="F3165" t="str">
            <v/>
          </cell>
          <cell r="G3165" t="str">
            <v/>
          </cell>
          <cell r="H3165" t="str">
            <v/>
          </cell>
          <cell r="I3165">
            <v>415.91</v>
          </cell>
          <cell r="J3165">
            <v>415.91</v>
          </cell>
          <cell r="K3165">
            <v>415.91</v>
          </cell>
          <cell r="L3165">
            <v>415.91</v>
          </cell>
          <cell r="M3165">
            <v>0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>
            <v>346.59</v>
          </cell>
          <cell r="T3165">
            <v>69.319999999999993</v>
          </cell>
          <cell r="U3165">
            <v>0</v>
          </cell>
          <cell r="V3165">
            <v>0</v>
          </cell>
          <cell r="W3165">
            <v>0</v>
          </cell>
          <cell r="X3165">
            <v>0</v>
          </cell>
          <cell r="Y3165">
            <v>0</v>
          </cell>
          <cell r="Z3165">
            <v>0</v>
          </cell>
          <cell r="AA3165">
            <v>0</v>
          </cell>
          <cell r="AB3165">
            <v>0</v>
          </cell>
          <cell r="AC3165">
            <v>0</v>
          </cell>
          <cell r="AD3165">
            <v>0</v>
          </cell>
          <cell r="AE3165">
            <v>0</v>
          </cell>
          <cell r="AF3165">
            <v>0</v>
          </cell>
          <cell r="AG3165">
            <v>0</v>
          </cell>
          <cell r="AH3165">
            <v>0</v>
          </cell>
          <cell r="AI3165">
            <v>0</v>
          </cell>
        </row>
        <row r="3166">
          <cell r="C3166" t="str">
            <v>1.632</v>
          </cell>
          <cell r="D3166" t="str">
            <v>ДКС (2-я очередь) на УКПГ-8В Уренгойского НГКМ</v>
          </cell>
          <cell r="E3166" t="str">
            <v>051-2001042</v>
          </cell>
          <cell r="F3166" t="str">
            <v/>
          </cell>
          <cell r="G3166" t="str">
            <v>Стройки, обеспечивающие добычу и вывод газа из Надым-Пур-Таз</v>
          </cell>
          <cell r="H3166" t="str">
            <v>Добыча газа</v>
          </cell>
          <cell r="I3166">
            <v>6649.1874078500005</v>
          </cell>
          <cell r="J3166">
            <v>6478.94</v>
          </cell>
          <cell r="K3166">
            <v>4148.46</v>
          </cell>
          <cell r="L3166">
            <v>4148.46</v>
          </cell>
          <cell r="M3166">
            <v>52.396680570000001</v>
          </cell>
          <cell r="N3166">
            <v>1.2630393099999999</v>
          </cell>
          <cell r="O3166">
            <v>1.2630393099999999</v>
          </cell>
          <cell r="P3166">
            <v>0</v>
          </cell>
          <cell r="Q3166">
            <v>0</v>
          </cell>
          <cell r="R3166">
            <v>0</v>
          </cell>
          <cell r="S3166">
            <v>0</v>
          </cell>
          <cell r="T3166">
            <v>0</v>
          </cell>
          <cell r="U3166">
            <v>0</v>
          </cell>
          <cell r="V3166">
            <v>0</v>
          </cell>
          <cell r="W3166">
            <v>0</v>
          </cell>
          <cell r="X3166">
            <v>516.94312206999996</v>
          </cell>
          <cell r="Y3166">
            <v>1.33512616</v>
          </cell>
          <cell r="Z3166">
            <v>1858.94</v>
          </cell>
          <cell r="AA3166">
            <v>1858.94</v>
          </cell>
          <cell r="AB3166">
            <v>112.95</v>
          </cell>
          <cell r="AC3166">
            <v>0</v>
          </cell>
          <cell r="AD3166">
            <v>35.882288879999997</v>
          </cell>
          <cell r="AE3166">
            <v>1.3092045299999999</v>
          </cell>
          <cell r="AF3166">
            <v>34.571666759999999</v>
          </cell>
          <cell r="AG3166">
            <v>1.41759E-3</v>
          </cell>
          <cell r="AH3166">
            <v>0</v>
          </cell>
          <cell r="AI3166">
            <v>1.930255354</v>
          </cell>
        </row>
        <row r="3167">
          <cell r="C3167" t="str">
            <v>1.632.1</v>
          </cell>
          <cell r="D3167" t="str">
            <v>Подрядные работы</v>
          </cell>
          <cell r="E3167" t="str">
            <v>051-2001042</v>
          </cell>
          <cell r="F3167" t="str">
            <v/>
          </cell>
          <cell r="G3167" t="str">
            <v/>
          </cell>
          <cell r="H3167" t="str">
            <v/>
          </cell>
          <cell r="I3167">
            <v>2912.94</v>
          </cell>
          <cell r="J3167">
            <v>2862.94</v>
          </cell>
          <cell r="K3167">
            <v>1500</v>
          </cell>
          <cell r="L3167">
            <v>1500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950</v>
          </cell>
          <cell r="AA3167">
            <v>950</v>
          </cell>
          <cell r="AB3167">
            <v>33.299999999999997</v>
          </cell>
          <cell r="AC3167">
            <v>0</v>
          </cell>
          <cell r="AD3167">
            <v>0</v>
          </cell>
          <cell r="AE3167">
            <v>0</v>
          </cell>
          <cell r="AF3167">
            <v>0</v>
          </cell>
          <cell r="AG3167">
            <v>0</v>
          </cell>
          <cell r="AH3167">
            <v>0</v>
          </cell>
          <cell r="AI3167">
            <v>0</v>
          </cell>
        </row>
        <row r="3168">
          <cell r="C3168">
            <v>0</v>
          </cell>
          <cell r="D3168" t="str">
            <v>Прочие подрядчики</v>
          </cell>
          <cell r="E3168" t="str">
            <v>051-2001042</v>
          </cell>
          <cell r="F3168" t="str">
            <v/>
          </cell>
          <cell r="G3168" t="str">
            <v/>
          </cell>
          <cell r="H3168" t="str">
            <v/>
          </cell>
          <cell r="I3168">
            <v>2912.94</v>
          </cell>
          <cell r="J3168">
            <v>2862.94</v>
          </cell>
          <cell r="K3168">
            <v>1500</v>
          </cell>
          <cell r="L3168">
            <v>1500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950</v>
          </cell>
          <cell r="AA3168">
            <v>950</v>
          </cell>
          <cell r="AB3168">
            <v>33.299999999999997</v>
          </cell>
          <cell r="AC3168">
            <v>0</v>
          </cell>
          <cell r="AD3168">
            <v>0</v>
          </cell>
          <cell r="AE3168">
            <v>0</v>
          </cell>
          <cell r="AF3168">
            <v>0</v>
          </cell>
          <cell r="AG3168">
            <v>0</v>
          </cell>
          <cell r="AH3168">
            <v>0</v>
          </cell>
          <cell r="AI3168">
            <v>0</v>
          </cell>
        </row>
        <row r="3169">
          <cell r="C3169" t="str">
            <v>1.632.2</v>
          </cell>
          <cell r="D3169" t="str">
            <v>Оборудование</v>
          </cell>
          <cell r="E3169" t="str">
            <v>051-2001042</v>
          </cell>
          <cell r="F3169" t="str">
            <v/>
          </cell>
          <cell r="G3169" t="str">
            <v/>
          </cell>
          <cell r="H3169" t="str">
            <v/>
          </cell>
          <cell r="I3169">
            <v>2903.92</v>
          </cell>
          <cell r="J3169">
            <v>2890.99</v>
          </cell>
          <cell r="K3169">
            <v>2382.2199999999998</v>
          </cell>
          <cell r="L3169">
            <v>2382.2199999999998</v>
          </cell>
          <cell r="M3169">
            <v>0.33850762000000001</v>
          </cell>
          <cell r="N3169">
            <v>1.4209754999999999E-2</v>
          </cell>
          <cell r="O3169">
            <v>1.4209754999999999E-2</v>
          </cell>
          <cell r="P3169">
            <v>0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516.94163999</v>
          </cell>
          <cell r="Y3169">
            <v>0.97690635000000003</v>
          </cell>
          <cell r="Z3169">
            <v>717.76</v>
          </cell>
          <cell r="AA3169">
            <v>717.76</v>
          </cell>
          <cell r="AB3169">
            <v>79.650000000000006</v>
          </cell>
          <cell r="AC3169">
            <v>0</v>
          </cell>
          <cell r="AD3169">
            <v>0.97690635000000003</v>
          </cell>
          <cell r="AE3169">
            <v>0.97690635000000003</v>
          </cell>
          <cell r="AF3169">
            <v>0</v>
          </cell>
          <cell r="AG3169">
            <v>0</v>
          </cell>
          <cell r="AH3169">
            <v>0</v>
          </cell>
          <cell r="AI3169">
            <v>0.13610487499999999</v>
          </cell>
        </row>
        <row r="3170">
          <cell r="C3170" t="str">
            <v>1.632.3</v>
          </cell>
          <cell r="D3170" t="str">
            <v>Прочие, всего</v>
          </cell>
          <cell r="E3170" t="str">
            <v>051-2001042</v>
          </cell>
          <cell r="F3170" t="str">
            <v/>
          </cell>
          <cell r="G3170" t="str">
            <v/>
          </cell>
          <cell r="H3170" t="str">
            <v/>
          </cell>
          <cell r="I3170">
            <v>832.32740784999999</v>
          </cell>
          <cell r="J3170">
            <v>725.01</v>
          </cell>
          <cell r="K3170">
            <v>266.24</v>
          </cell>
          <cell r="L3170">
            <v>266.24</v>
          </cell>
          <cell r="M3170">
            <v>52.058172949999999</v>
          </cell>
          <cell r="N3170">
            <v>19.553099816</v>
          </cell>
          <cell r="O3170">
            <v>19.553099816</v>
          </cell>
          <cell r="P3170">
            <v>0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1.48208E-3</v>
          </cell>
          <cell r="Y3170">
            <v>0.35821981000000003</v>
          </cell>
          <cell r="Z3170">
            <v>191.18</v>
          </cell>
          <cell r="AA3170">
            <v>191.18</v>
          </cell>
          <cell r="AB3170">
            <v>0</v>
          </cell>
          <cell r="AC3170">
            <v>0</v>
          </cell>
          <cell r="AD3170">
            <v>34.905382529999997</v>
          </cell>
          <cell r="AE3170">
            <v>0.33229818</v>
          </cell>
          <cell r="AF3170">
            <v>34.571666759999999</v>
          </cell>
          <cell r="AG3170">
            <v>1.41759E-3</v>
          </cell>
          <cell r="AH3170">
            <v>0</v>
          </cell>
          <cell r="AI3170">
            <v>18.257863023999999</v>
          </cell>
        </row>
        <row r="3171">
          <cell r="C3171" t="str">
            <v>1.632.4</v>
          </cell>
          <cell r="D3171" t="str">
            <v>Землеотвод, всего</v>
          </cell>
          <cell r="E3171" t="str">
            <v>051-2001042</v>
          </cell>
          <cell r="F3171" t="str">
            <v/>
          </cell>
          <cell r="G3171" t="str">
            <v/>
          </cell>
          <cell r="H3171" t="str">
            <v/>
          </cell>
          <cell r="I3171">
            <v>0.02</v>
          </cell>
          <cell r="J3171">
            <v>0.01</v>
          </cell>
          <cell r="K3171">
            <v>0.01</v>
          </cell>
          <cell r="L3171">
            <v>0.01</v>
          </cell>
          <cell r="M3171">
            <v>0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1.48208E-3</v>
          </cell>
          <cell r="Y3171">
            <v>2.5921630000000001E-2</v>
          </cell>
          <cell r="Z3171">
            <v>0</v>
          </cell>
          <cell r="AA3171">
            <v>0</v>
          </cell>
          <cell r="AB3171">
            <v>0</v>
          </cell>
          <cell r="AC3171">
            <v>0</v>
          </cell>
          <cell r="AD3171">
            <v>1.41759E-3</v>
          </cell>
          <cell r="AE3171">
            <v>0</v>
          </cell>
          <cell r="AF3171">
            <v>0</v>
          </cell>
          <cell r="AG3171">
            <v>1.41759E-3</v>
          </cell>
          <cell r="AH3171">
            <v>0</v>
          </cell>
          <cell r="AI3171">
            <v>0</v>
          </cell>
        </row>
        <row r="3172">
          <cell r="C3172" t="str">
            <v>1.632.5</v>
          </cell>
          <cell r="D3172" t="str">
            <v>Услуги Заказчика</v>
          </cell>
          <cell r="E3172" t="str">
            <v>051-2001042</v>
          </cell>
          <cell r="F3172" t="str">
            <v/>
          </cell>
          <cell r="G3172" t="str">
            <v/>
          </cell>
          <cell r="H3172" t="str">
            <v/>
          </cell>
          <cell r="I3172">
            <v>211.42</v>
          </cell>
          <cell r="J3172">
            <v>207.43</v>
          </cell>
          <cell r="K3172">
            <v>207.43</v>
          </cell>
          <cell r="L3172">
            <v>207.43</v>
          </cell>
          <cell r="M3172">
            <v>51.857500139999999</v>
          </cell>
          <cell r="N3172">
            <v>25.000000066999998</v>
          </cell>
          <cell r="O3172">
            <v>25.000000066999998</v>
          </cell>
          <cell r="P3172">
            <v>0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0.33229818</v>
          </cell>
          <cell r="Z3172">
            <v>173.2</v>
          </cell>
          <cell r="AA3172">
            <v>173.2</v>
          </cell>
          <cell r="AB3172">
            <v>0</v>
          </cell>
          <cell r="AC3172">
            <v>0</v>
          </cell>
          <cell r="AD3172">
            <v>34.903964940000002</v>
          </cell>
          <cell r="AE3172">
            <v>0.33229818</v>
          </cell>
          <cell r="AF3172">
            <v>34.571666759999999</v>
          </cell>
          <cell r="AG3172">
            <v>0</v>
          </cell>
          <cell r="AH3172">
            <v>0</v>
          </cell>
          <cell r="AI3172">
            <v>20.152404700000002</v>
          </cell>
        </row>
        <row r="3173">
          <cell r="C3173" t="str">
            <v>1.632.6</v>
          </cell>
          <cell r="D3173" t="str">
            <v>Иные прочие</v>
          </cell>
          <cell r="E3173" t="str">
            <v>051-2001042</v>
          </cell>
          <cell r="F3173" t="str">
            <v/>
          </cell>
          <cell r="G3173" t="str">
            <v/>
          </cell>
          <cell r="H3173" t="str">
            <v/>
          </cell>
          <cell r="I3173">
            <v>620.88740785000005</v>
          </cell>
          <cell r="J3173">
            <v>517.57000000000005</v>
          </cell>
          <cell r="K3173">
            <v>58.8</v>
          </cell>
          <cell r="L3173">
            <v>58.8</v>
          </cell>
          <cell r="M3173">
            <v>0.20067281000000001</v>
          </cell>
          <cell r="N3173">
            <v>0.34128028900000001</v>
          </cell>
          <cell r="O3173">
            <v>0.34128028900000001</v>
          </cell>
          <cell r="P3173">
            <v>0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17.98</v>
          </cell>
          <cell r="AA3173">
            <v>17.98</v>
          </cell>
          <cell r="AB3173">
            <v>0</v>
          </cell>
          <cell r="AC3173">
            <v>0</v>
          </cell>
          <cell r="AD3173">
            <v>0</v>
          </cell>
          <cell r="AE3173">
            <v>0</v>
          </cell>
          <cell r="AF3173">
            <v>0</v>
          </cell>
          <cell r="AG3173">
            <v>0</v>
          </cell>
          <cell r="AH3173">
            <v>0</v>
          </cell>
          <cell r="AI3173">
            <v>0</v>
          </cell>
        </row>
        <row r="3174">
          <cell r="C3174" t="str">
            <v>1.633</v>
          </cell>
          <cell r="D3174" t="str">
            <v>Дожимная компрессорная станция на УКПГ-11В Ен-Яхинского НГКМ</v>
          </cell>
          <cell r="E3174" t="str">
            <v>051-2001057</v>
          </cell>
          <cell r="F3174" t="str">
            <v/>
          </cell>
          <cell r="G3174" t="str">
            <v>Стройки, обеспечивающие добычу и вывод газа из Надым-Пур-Таз</v>
          </cell>
          <cell r="H3174" t="str">
            <v>Добыча газа</v>
          </cell>
          <cell r="I3174">
            <v>15908.330991520001</v>
          </cell>
          <cell r="J3174">
            <v>13067.742267</v>
          </cell>
          <cell r="K3174">
            <v>5222.3</v>
          </cell>
          <cell r="L3174">
            <v>5222.3</v>
          </cell>
          <cell r="M3174">
            <v>310.54566849999998</v>
          </cell>
          <cell r="N3174">
            <v>5.9465306189999998</v>
          </cell>
          <cell r="O3174">
            <v>5.9465306189999998</v>
          </cell>
          <cell r="P3174">
            <v>0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5136.9086787699998</v>
          </cell>
          <cell r="Y3174">
            <v>12.53931399</v>
          </cell>
          <cell r="Z3174">
            <v>2625.21</v>
          </cell>
          <cell r="AA3174">
            <v>2625.21</v>
          </cell>
          <cell r="AB3174">
            <v>2307.41</v>
          </cell>
          <cell r="AC3174">
            <v>0</v>
          </cell>
          <cell r="AD3174">
            <v>2481.9659809099999</v>
          </cell>
          <cell r="AE3174">
            <v>12.53931367</v>
          </cell>
          <cell r="AF3174">
            <v>161.69046671999999</v>
          </cell>
          <cell r="AG3174">
            <v>2307.7362005199998</v>
          </cell>
          <cell r="AH3174">
            <v>0</v>
          </cell>
          <cell r="AI3174">
            <v>94.543521505000001</v>
          </cell>
        </row>
        <row r="3175">
          <cell r="C3175" t="str">
            <v>1.633.1</v>
          </cell>
          <cell r="D3175" t="str">
            <v>Подрядные работы</v>
          </cell>
          <cell r="E3175" t="str">
            <v>051-2001057</v>
          </cell>
          <cell r="F3175" t="str">
            <v/>
          </cell>
          <cell r="G3175" t="str">
            <v/>
          </cell>
          <cell r="H3175" t="str">
            <v/>
          </cell>
          <cell r="I3175">
            <v>6489.9794192400004</v>
          </cell>
          <cell r="J3175">
            <v>4912.8222669999996</v>
          </cell>
          <cell r="K3175">
            <v>1870.32</v>
          </cell>
          <cell r="L3175">
            <v>1870.32</v>
          </cell>
          <cell r="M3175">
            <v>249.48374256</v>
          </cell>
          <cell r="N3175">
            <v>13.339093982</v>
          </cell>
          <cell r="O3175">
            <v>13.339093982</v>
          </cell>
          <cell r="P3175">
            <v>0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4143.6642334199996</v>
          </cell>
          <cell r="Y3175">
            <v>0</v>
          </cell>
          <cell r="Z3175">
            <v>50.2</v>
          </cell>
          <cell r="AA3175">
            <v>50.2</v>
          </cell>
          <cell r="AB3175">
            <v>0</v>
          </cell>
          <cell r="AC3175">
            <v>0</v>
          </cell>
          <cell r="AD3175">
            <v>185.87820435</v>
          </cell>
          <cell r="AE3175">
            <v>0</v>
          </cell>
          <cell r="AF3175">
            <v>130.46419877</v>
          </cell>
          <cell r="AG3175">
            <v>55.414005580000001</v>
          </cell>
          <cell r="AH3175">
            <v>0</v>
          </cell>
          <cell r="AI3175">
            <v>370.27530746999997</v>
          </cell>
        </row>
        <row r="3176">
          <cell r="C3176">
            <v>0</v>
          </cell>
          <cell r="D3176" t="str">
            <v>НГТИИ</v>
          </cell>
          <cell r="E3176" t="str">
            <v>051-2001057</v>
          </cell>
          <cell r="F3176" t="str">
            <v/>
          </cell>
          <cell r="G3176" t="str">
            <v/>
          </cell>
          <cell r="H3176" t="str">
            <v/>
          </cell>
          <cell r="I3176">
            <v>0</v>
          </cell>
          <cell r="J3176">
            <v>0</v>
          </cell>
          <cell r="K3176">
            <v>0</v>
          </cell>
          <cell r="L3176">
            <v>0</v>
          </cell>
          <cell r="M3176">
            <v>249.48374256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>
            <v>0</v>
          </cell>
          <cell r="T3176">
            <v>0</v>
          </cell>
          <cell r="U3176">
            <v>0</v>
          </cell>
          <cell r="V3176">
            <v>0</v>
          </cell>
          <cell r="W3176">
            <v>0</v>
          </cell>
          <cell r="X3176">
            <v>1820.47</v>
          </cell>
          <cell r="Y3176">
            <v>0</v>
          </cell>
          <cell r="Z3176">
            <v>0</v>
          </cell>
          <cell r="AA3176">
            <v>0</v>
          </cell>
          <cell r="AB3176">
            <v>0</v>
          </cell>
          <cell r="AC3176">
            <v>0</v>
          </cell>
          <cell r="AD3176">
            <v>185.87820435</v>
          </cell>
          <cell r="AE3176">
            <v>0</v>
          </cell>
          <cell r="AF3176">
            <v>130.46419877</v>
          </cell>
          <cell r="AG3176">
            <v>55.414005580000001</v>
          </cell>
          <cell r="AH3176">
            <v>0</v>
          </cell>
          <cell r="AI3176">
            <v>0</v>
          </cell>
        </row>
        <row r="3177">
          <cell r="C3177">
            <v>0</v>
          </cell>
          <cell r="D3177" t="str">
            <v>Газстройпром</v>
          </cell>
          <cell r="E3177" t="str">
            <v>051-2001057</v>
          </cell>
          <cell r="F3177" t="str">
            <v/>
          </cell>
          <cell r="G3177" t="str">
            <v/>
          </cell>
          <cell r="H3177" t="str">
            <v/>
          </cell>
          <cell r="I3177">
            <v>6489.9794192400004</v>
          </cell>
          <cell r="J3177">
            <v>4912.8222669999996</v>
          </cell>
          <cell r="K3177">
            <v>1870.32</v>
          </cell>
          <cell r="L3177">
            <v>1870.32</v>
          </cell>
          <cell r="M3177">
            <v>0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>
            <v>0</v>
          </cell>
          <cell r="T3177">
            <v>0</v>
          </cell>
          <cell r="U3177">
            <v>0</v>
          </cell>
          <cell r="V3177">
            <v>0</v>
          </cell>
          <cell r="W3177">
            <v>0</v>
          </cell>
          <cell r="X3177">
            <v>2323.1942334199998</v>
          </cell>
          <cell r="Y3177">
            <v>0</v>
          </cell>
          <cell r="Z3177">
            <v>50.2</v>
          </cell>
          <cell r="AA3177">
            <v>50.2</v>
          </cell>
          <cell r="AB3177">
            <v>0</v>
          </cell>
          <cell r="AC3177">
            <v>0</v>
          </cell>
          <cell r="AD3177">
            <v>0</v>
          </cell>
          <cell r="AE3177">
            <v>0</v>
          </cell>
          <cell r="AF3177">
            <v>0</v>
          </cell>
          <cell r="AG3177">
            <v>0</v>
          </cell>
          <cell r="AH3177">
            <v>0</v>
          </cell>
          <cell r="AI3177">
            <v>0</v>
          </cell>
        </row>
        <row r="3178">
          <cell r="C3178" t="str">
            <v>1.633.2</v>
          </cell>
          <cell r="D3178" t="str">
            <v>Оборудование</v>
          </cell>
          <cell r="E3178" t="str">
            <v>051-2001057</v>
          </cell>
          <cell r="F3178" t="str">
            <v/>
          </cell>
          <cell r="G3178" t="str">
            <v/>
          </cell>
          <cell r="H3178" t="str">
            <v/>
          </cell>
          <cell r="I3178">
            <v>7325.3543390000004</v>
          </cell>
          <cell r="J3178">
            <v>6755.03</v>
          </cell>
          <cell r="K3178">
            <v>2702.01</v>
          </cell>
          <cell r="L3178">
            <v>2702.01</v>
          </cell>
          <cell r="M3178">
            <v>6.4252048300000002</v>
          </cell>
          <cell r="N3178">
            <v>0.23779352500000001</v>
          </cell>
          <cell r="O3178">
            <v>0.23779352500000001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993.19974601000001</v>
          </cell>
          <cell r="Y3178">
            <v>2.6262322899999999</v>
          </cell>
          <cell r="Z3178">
            <v>2329</v>
          </cell>
          <cell r="AA3178">
            <v>2329</v>
          </cell>
          <cell r="AB3178">
            <v>2253.02</v>
          </cell>
          <cell r="AC3178">
            <v>0</v>
          </cell>
          <cell r="AD3178">
            <v>2254.9470763700001</v>
          </cell>
          <cell r="AE3178">
            <v>2.6262322899999999</v>
          </cell>
          <cell r="AF3178">
            <v>0</v>
          </cell>
          <cell r="AG3178">
            <v>2252.3208440799999</v>
          </cell>
          <cell r="AH3178">
            <v>0</v>
          </cell>
          <cell r="AI3178">
            <v>96.820398298000001</v>
          </cell>
        </row>
        <row r="3179">
          <cell r="C3179" t="str">
            <v>1.633.3</v>
          </cell>
          <cell r="D3179" t="str">
            <v>Прочие, всего</v>
          </cell>
          <cell r="E3179" t="str">
            <v>051-2001057</v>
          </cell>
          <cell r="F3179" t="str">
            <v/>
          </cell>
          <cell r="G3179" t="str">
            <v/>
          </cell>
          <cell r="H3179" t="str">
            <v/>
          </cell>
          <cell r="I3179">
            <v>2092.9972332799998</v>
          </cell>
          <cell r="J3179">
            <v>1399.89</v>
          </cell>
          <cell r="K3179">
            <v>649.97</v>
          </cell>
          <cell r="L3179">
            <v>649.97</v>
          </cell>
          <cell r="M3179">
            <v>54.636721110000003</v>
          </cell>
          <cell r="N3179">
            <v>8.4060373720000001</v>
          </cell>
          <cell r="O3179">
            <v>8.4060373720000001</v>
          </cell>
          <cell r="P3179">
            <v>0</v>
          </cell>
          <cell r="Q3179">
            <v>0</v>
          </cell>
          <cell r="R3179">
            <v>0</v>
          </cell>
          <cell r="S3179">
            <v>0</v>
          </cell>
          <cell r="T3179">
            <v>0</v>
          </cell>
          <cell r="U3179">
            <v>0</v>
          </cell>
          <cell r="V3179">
            <v>0</v>
          </cell>
          <cell r="W3179">
            <v>0</v>
          </cell>
          <cell r="X3179">
            <v>4.4699339999999997E-2</v>
          </cell>
          <cell r="Y3179">
            <v>9.9130816999999993</v>
          </cell>
          <cell r="Z3179">
            <v>246.01</v>
          </cell>
          <cell r="AA3179">
            <v>246.01</v>
          </cell>
          <cell r="AB3179">
            <v>54.39</v>
          </cell>
          <cell r="AC3179">
            <v>0</v>
          </cell>
          <cell r="AD3179">
            <v>41.140700189999997</v>
          </cell>
          <cell r="AE3179">
            <v>9.9130813799999995</v>
          </cell>
          <cell r="AF3179">
            <v>31.22626795</v>
          </cell>
          <cell r="AG3179">
            <v>1.35086E-3</v>
          </cell>
          <cell r="AH3179">
            <v>0</v>
          </cell>
          <cell r="AI3179">
            <v>16.723182061999999</v>
          </cell>
        </row>
        <row r="3180">
          <cell r="C3180" t="str">
            <v>1.633.4</v>
          </cell>
          <cell r="D3180" t="str">
            <v>Землеотвод, всего</v>
          </cell>
          <cell r="E3180" t="str">
            <v>051-2001057</v>
          </cell>
          <cell r="F3180" t="str">
            <v/>
          </cell>
          <cell r="G3180" t="str">
            <v/>
          </cell>
          <cell r="H3180" t="str">
            <v/>
          </cell>
          <cell r="I3180">
            <v>1.000034E-2</v>
          </cell>
          <cell r="J3180">
            <v>0.01</v>
          </cell>
          <cell r="K3180">
            <v>0.01</v>
          </cell>
          <cell r="L3180">
            <v>0.01</v>
          </cell>
          <cell r="M3180">
            <v>4.5580019999999999E-2</v>
          </cell>
          <cell r="N3180">
            <v>455.80020000000002</v>
          </cell>
          <cell r="O3180">
            <v>455.80020000000002</v>
          </cell>
          <cell r="P3180">
            <v>0</v>
          </cell>
          <cell r="Q3180">
            <v>0</v>
          </cell>
          <cell r="R3180">
            <v>0</v>
          </cell>
          <cell r="S3180">
            <v>0</v>
          </cell>
          <cell r="T3180">
            <v>0</v>
          </cell>
          <cell r="U3180">
            <v>0</v>
          </cell>
          <cell r="V3180">
            <v>0</v>
          </cell>
          <cell r="W3180">
            <v>0</v>
          </cell>
          <cell r="X3180">
            <v>2.2699339999999998E-2</v>
          </cell>
          <cell r="Y3180">
            <v>3.2000000000000001E-7</v>
          </cell>
          <cell r="Z3180">
            <v>0</v>
          </cell>
          <cell r="AA3180">
            <v>0</v>
          </cell>
          <cell r="AB3180">
            <v>0</v>
          </cell>
          <cell r="AC3180">
            <v>0</v>
          </cell>
          <cell r="AD3180">
            <v>0</v>
          </cell>
          <cell r="AE3180">
            <v>0</v>
          </cell>
          <cell r="AF3180">
            <v>0</v>
          </cell>
          <cell r="AG3180">
            <v>0</v>
          </cell>
          <cell r="AH3180">
            <v>0</v>
          </cell>
          <cell r="AI3180">
            <v>0</v>
          </cell>
        </row>
        <row r="3181">
          <cell r="C3181" t="str">
            <v>1.633.5</v>
          </cell>
          <cell r="D3181" t="str">
            <v>Услуги Заказчика</v>
          </cell>
          <cell r="E3181" t="str">
            <v>051-2001057</v>
          </cell>
          <cell r="F3181" t="str">
            <v/>
          </cell>
          <cell r="G3181" t="str">
            <v/>
          </cell>
          <cell r="H3181" t="str">
            <v/>
          </cell>
          <cell r="I3181">
            <v>584.06766718999995</v>
          </cell>
          <cell r="J3181">
            <v>335.69</v>
          </cell>
          <cell r="K3181">
            <v>335.69</v>
          </cell>
          <cell r="L3181">
            <v>335.69</v>
          </cell>
          <cell r="M3181">
            <v>46.56250008</v>
          </cell>
          <cell r="N3181">
            <v>13.870684285999999</v>
          </cell>
          <cell r="O3181">
            <v>13.870684285999999</v>
          </cell>
          <cell r="P3181">
            <v>0</v>
          </cell>
          <cell r="Q3181">
            <v>0</v>
          </cell>
          <cell r="R3181">
            <v>0</v>
          </cell>
          <cell r="S3181">
            <v>0</v>
          </cell>
          <cell r="T3181">
            <v>0</v>
          </cell>
          <cell r="U3181">
            <v>0</v>
          </cell>
          <cell r="V3181">
            <v>0</v>
          </cell>
          <cell r="W3181">
            <v>0</v>
          </cell>
          <cell r="X3181">
            <v>0</v>
          </cell>
          <cell r="Y3181">
            <v>9.9130813799999995</v>
          </cell>
          <cell r="Z3181">
            <v>72.180000000000007</v>
          </cell>
          <cell r="AA3181">
            <v>72.180000000000007</v>
          </cell>
          <cell r="AB3181">
            <v>0</v>
          </cell>
          <cell r="AC3181">
            <v>0</v>
          </cell>
          <cell r="AD3181">
            <v>40.954748100000003</v>
          </cell>
          <cell r="AE3181">
            <v>9.9130813799999995</v>
          </cell>
          <cell r="AF3181">
            <v>31.041666719999998</v>
          </cell>
          <cell r="AG3181">
            <v>0</v>
          </cell>
          <cell r="AH3181">
            <v>0</v>
          </cell>
          <cell r="AI3181">
            <v>56.739745220000003</v>
          </cell>
        </row>
        <row r="3182">
          <cell r="C3182" t="str">
            <v>1.633.6</v>
          </cell>
          <cell r="D3182" t="str">
            <v>Иные прочие</v>
          </cell>
          <cell r="E3182" t="str">
            <v>051-2001057</v>
          </cell>
          <cell r="F3182" t="str">
            <v/>
          </cell>
          <cell r="G3182" t="str">
            <v/>
          </cell>
          <cell r="H3182" t="str">
            <v/>
          </cell>
          <cell r="I3182">
            <v>1508.9195657499999</v>
          </cell>
          <cell r="J3182">
            <v>1064.19</v>
          </cell>
          <cell r="K3182">
            <v>314.27</v>
          </cell>
          <cell r="L3182">
            <v>314.27</v>
          </cell>
          <cell r="M3182">
            <v>8.0286410099999994</v>
          </cell>
          <cell r="N3182">
            <v>2.5546953289999998</v>
          </cell>
          <cell r="O3182">
            <v>2.5546953289999998</v>
          </cell>
          <cell r="P3182">
            <v>0</v>
          </cell>
          <cell r="Q3182">
            <v>0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  <cell r="V3182">
            <v>0</v>
          </cell>
          <cell r="W3182">
            <v>0</v>
          </cell>
          <cell r="X3182">
            <v>2.1999999999999999E-2</v>
          </cell>
          <cell r="Y3182">
            <v>0</v>
          </cell>
          <cell r="Z3182">
            <v>173.83</v>
          </cell>
          <cell r="AA3182">
            <v>173.83</v>
          </cell>
          <cell r="AB3182">
            <v>54.39</v>
          </cell>
          <cell r="AC3182">
            <v>0</v>
          </cell>
          <cell r="AD3182">
            <v>0.18460123000000001</v>
          </cell>
          <cell r="AE3182">
            <v>0</v>
          </cell>
          <cell r="AF3182">
            <v>0.18460123000000001</v>
          </cell>
          <cell r="AG3182">
            <v>0</v>
          </cell>
          <cell r="AH3182">
            <v>0</v>
          </cell>
          <cell r="AI3182">
            <v>0.106196416</v>
          </cell>
        </row>
        <row r="3183">
          <cell r="C3183" t="str">
            <v>1.633.7</v>
          </cell>
          <cell r="D3183" t="str">
            <v>Пуско наладочные работы "вхолостую"</v>
          </cell>
          <cell r="E3183" t="str">
            <v>051-2001057</v>
          </cell>
          <cell r="F3183" t="str">
            <v/>
          </cell>
          <cell r="G3183" t="str">
            <v/>
          </cell>
          <cell r="H3183" t="str">
            <v/>
          </cell>
          <cell r="I3183">
            <v>0</v>
          </cell>
          <cell r="J3183">
            <v>0</v>
          </cell>
          <cell r="K3183">
            <v>0</v>
          </cell>
          <cell r="L3183">
            <v>0</v>
          </cell>
          <cell r="M3183">
            <v>0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>
            <v>0</v>
          </cell>
          <cell r="T3183">
            <v>0</v>
          </cell>
          <cell r="U3183">
            <v>0</v>
          </cell>
          <cell r="V3183">
            <v>0</v>
          </cell>
          <cell r="W3183">
            <v>0</v>
          </cell>
          <cell r="X3183">
            <v>0</v>
          </cell>
          <cell r="Y3183">
            <v>0</v>
          </cell>
          <cell r="Z3183">
            <v>0</v>
          </cell>
          <cell r="AA3183">
            <v>0</v>
          </cell>
          <cell r="AB3183">
            <v>0</v>
          </cell>
          <cell r="AC3183">
            <v>0</v>
          </cell>
          <cell r="AD3183">
            <v>1.35086E-3</v>
          </cell>
          <cell r="AE3183">
            <v>0</v>
          </cell>
          <cell r="AF3183">
            <v>0</v>
          </cell>
          <cell r="AG3183">
            <v>1.35086E-3</v>
          </cell>
          <cell r="AH3183">
            <v>0</v>
          </cell>
          <cell r="AI3183">
            <v>0</v>
          </cell>
        </row>
        <row r="3184">
          <cell r="C3184" t="str">
            <v>1.634</v>
          </cell>
          <cell r="D3184" t="str">
            <v>Газопровод-отвод и ГРС в г. Балаково</v>
          </cell>
          <cell r="E3184" t="str">
            <v>051-2001060</v>
          </cell>
          <cell r="F3184" t="str">
            <v/>
          </cell>
          <cell r="G3184" t="str">
            <v>Стройки, обеспечивающие добычу и вывод газа из Надым-Пур-Таз</v>
          </cell>
          <cell r="H3184" t="str">
            <v>Транспорт газа</v>
          </cell>
          <cell r="I3184">
            <v>3556.8600001999998</v>
          </cell>
          <cell r="J3184">
            <v>3500.95</v>
          </cell>
          <cell r="K3184">
            <v>1047.06</v>
          </cell>
          <cell r="L3184">
            <v>1047.06</v>
          </cell>
          <cell r="M3184">
            <v>9.3349999799999992</v>
          </cell>
          <cell r="N3184">
            <v>0.89154394000000003</v>
          </cell>
          <cell r="O3184">
            <v>0.89154394000000003</v>
          </cell>
          <cell r="P3184">
            <v>0</v>
          </cell>
          <cell r="Q3184">
            <v>0</v>
          </cell>
          <cell r="R3184">
            <v>0</v>
          </cell>
          <cell r="S3184">
            <v>0</v>
          </cell>
          <cell r="T3184">
            <v>0</v>
          </cell>
          <cell r="U3184">
            <v>0</v>
          </cell>
          <cell r="V3184">
            <v>0</v>
          </cell>
          <cell r="W3184">
            <v>0</v>
          </cell>
          <cell r="X3184">
            <v>0</v>
          </cell>
          <cell r="Y3184">
            <v>0.41724983999999998</v>
          </cell>
          <cell r="Z3184">
            <v>907.15999992000002</v>
          </cell>
          <cell r="AA3184">
            <v>907.15999992000002</v>
          </cell>
          <cell r="AB3184">
            <v>849.69</v>
          </cell>
          <cell r="AC3184">
            <v>0</v>
          </cell>
          <cell r="AD3184">
            <v>6.6405831600000003</v>
          </cell>
          <cell r="AE3184">
            <v>0.41724983999999998</v>
          </cell>
          <cell r="AF3184">
            <v>6.2233333200000001</v>
          </cell>
          <cell r="AG3184">
            <v>0</v>
          </cell>
          <cell r="AH3184">
            <v>0</v>
          </cell>
          <cell r="AI3184">
            <v>0.732018956</v>
          </cell>
        </row>
        <row r="3185">
          <cell r="C3185" t="str">
            <v>1.634.1</v>
          </cell>
          <cell r="D3185" t="str">
            <v>Подрядные работы</v>
          </cell>
          <cell r="E3185" t="str">
            <v>051-2001060</v>
          </cell>
          <cell r="F3185" t="str">
            <v/>
          </cell>
          <cell r="G3185" t="str">
            <v/>
          </cell>
          <cell r="H3185" t="str">
            <v/>
          </cell>
          <cell r="I3185">
            <v>2440.1799999999998</v>
          </cell>
          <cell r="J3185">
            <v>2425.1799999999998</v>
          </cell>
          <cell r="K3185">
            <v>727.55</v>
          </cell>
          <cell r="L3185">
            <v>727.55</v>
          </cell>
          <cell r="M3185">
            <v>0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>
            <v>0</v>
          </cell>
          <cell r="T3185">
            <v>0</v>
          </cell>
          <cell r="U3185">
            <v>0</v>
          </cell>
          <cell r="V3185">
            <v>0</v>
          </cell>
          <cell r="W3185">
            <v>0</v>
          </cell>
          <cell r="X3185">
            <v>0</v>
          </cell>
          <cell r="Y3185">
            <v>0</v>
          </cell>
          <cell r="Z3185">
            <v>681.75</v>
          </cell>
          <cell r="AA3185">
            <v>681.75</v>
          </cell>
          <cell r="AB3185">
            <v>666.75</v>
          </cell>
          <cell r="AC3185">
            <v>0</v>
          </cell>
          <cell r="AD3185">
            <v>0</v>
          </cell>
          <cell r="AE3185">
            <v>0</v>
          </cell>
          <cell r="AF3185">
            <v>0</v>
          </cell>
          <cell r="AG3185">
            <v>0</v>
          </cell>
          <cell r="AH3185">
            <v>0</v>
          </cell>
          <cell r="AI3185">
            <v>0</v>
          </cell>
        </row>
        <row r="3186">
          <cell r="C3186">
            <v>0</v>
          </cell>
          <cell r="D3186" t="str">
            <v>Прочие подрядчики</v>
          </cell>
          <cell r="E3186" t="str">
            <v>051-2001060</v>
          </cell>
          <cell r="F3186" t="str">
            <v/>
          </cell>
          <cell r="G3186" t="str">
            <v/>
          </cell>
          <cell r="H3186" t="str">
            <v/>
          </cell>
          <cell r="I3186">
            <v>2440.1799999999998</v>
          </cell>
          <cell r="J3186">
            <v>2425.1799999999998</v>
          </cell>
          <cell r="K3186">
            <v>727.55</v>
          </cell>
          <cell r="L3186">
            <v>727.55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681.75</v>
          </cell>
          <cell r="AA3186">
            <v>681.75</v>
          </cell>
          <cell r="AB3186">
            <v>666.75</v>
          </cell>
          <cell r="AC3186">
            <v>0</v>
          </cell>
          <cell r="AD3186">
            <v>0</v>
          </cell>
          <cell r="AE3186">
            <v>0</v>
          </cell>
          <cell r="AF3186">
            <v>0</v>
          </cell>
          <cell r="AG3186">
            <v>0</v>
          </cell>
          <cell r="AH3186">
            <v>0</v>
          </cell>
          <cell r="AI3186">
            <v>0</v>
          </cell>
        </row>
        <row r="3187">
          <cell r="C3187" t="str">
            <v>1.634.2</v>
          </cell>
          <cell r="D3187" t="str">
            <v>Оборудование</v>
          </cell>
          <cell r="E3187" t="str">
            <v>051-2001060</v>
          </cell>
          <cell r="F3187" t="str">
            <v/>
          </cell>
          <cell r="G3187" t="str">
            <v/>
          </cell>
          <cell r="H3187" t="str">
            <v/>
          </cell>
          <cell r="I3187">
            <v>802.59</v>
          </cell>
          <cell r="J3187">
            <v>802.59</v>
          </cell>
          <cell r="K3187">
            <v>240.78</v>
          </cell>
          <cell r="L3187">
            <v>240.78</v>
          </cell>
          <cell r="M3187">
            <v>0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>
            <v>0</v>
          </cell>
          <cell r="T3187">
            <v>0</v>
          </cell>
          <cell r="U3187">
            <v>0</v>
          </cell>
          <cell r="V3187">
            <v>0</v>
          </cell>
          <cell r="W3187">
            <v>0</v>
          </cell>
          <cell r="X3187">
            <v>0</v>
          </cell>
          <cell r="Y3187">
            <v>0</v>
          </cell>
          <cell r="Z3187">
            <v>182.94</v>
          </cell>
          <cell r="AA3187">
            <v>182.94</v>
          </cell>
          <cell r="AB3187">
            <v>182.94</v>
          </cell>
          <cell r="AC3187">
            <v>0</v>
          </cell>
          <cell r="AD3187">
            <v>0</v>
          </cell>
          <cell r="AE3187">
            <v>0</v>
          </cell>
          <cell r="AF3187">
            <v>0</v>
          </cell>
          <cell r="AG3187">
            <v>0</v>
          </cell>
          <cell r="AH3187">
            <v>0</v>
          </cell>
          <cell r="AI3187">
            <v>0</v>
          </cell>
        </row>
        <row r="3188">
          <cell r="C3188" t="str">
            <v>1.634.3</v>
          </cell>
          <cell r="D3188" t="str">
            <v>Прочие, всего</v>
          </cell>
          <cell r="E3188" t="str">
            <v>051-2001060</v>
          </cell>
          <cell r="F3188" t="str">
            <v/>
          </cell>
          <cell r="G3188" t="str">
            <v/>
          </cell>
          <cell r="H3188" t="str">
            <v/>
          </cell>
          <cell r="I3188">
            <v>314.09000020000002</v>
          </cell>
          <cell r="J3188">
            <v>273.18</v>
          </cell>
          <cell r="K3188">
            <v>78.73</v>
          </cell>
          <cell r="L3188">
            <v>78.73</v>
          </cell>
          <cell r="M3188">
            <v>9.3349999799999992</v>
          </cell>
          <cell r="N3188">
            <v>11.856979525</v>
          </cell>
          <cell r="O3188">
            <v>11.856979525</v>
          </cell>
          <cell r="P3188">
            <v>0</v>
          </cell>
          <cell r="Q3188">
            <v>0</v>
          </cell>
          <cell r="R3188">
            <v>0</v>
          </cell>
          <cell r="S3188">
            <v>0</v>
          </cell>
          <cell r="T3188">
            <v>0</v>
          </cell>
          <cell r="U3188">
            <v>0</v>
          </cell>
          <cell r="V3188">
            <v>0</v>
          </cell>
          <cell r="W3188">
            <v>0</v>
          </cell>
          <cell r="X3188">
            <v>0</v>
          </cell>
          <cell r="Y3188">
            <v>0.41724983999999998</v>
          </cell>
          <cell r="Z3188">
            <v>42.469999919999999</v>
          </cell>
          <cell r="AA3188">
            <v>42.469999919999999</v>
          </cell>
          <cell r="AB3188">
            <v>0</v>
          </cell>
          <cell r="AC3188">
            <v>0</v>
          </cell>
          <cell r="AD3188">
            <v>6.6405831600000003</v>
          </cell>
          <cell r="AE3188">
            <v>0.41724983999999998</v>
          </cell>
          <cell r="AF3188">
            <v>6.2233333200000001</v>
          </cell>
          <cell r="AG3188">
            <v>0</v>
          </cell>
          <cell r="AH3188">
            <v>0</v>
          </cell>
          <cell r="AI3188">
            <v>15.635938716</v>
          </cell>
        </row>
        <row r="3189">
          <cell r="C3189" t="str">
            <v>1.634.4</v>
          </cell>
          <cell r="D3189" t="str">
            <v>Землеотвод, всего</v>
          </cell>
          <cell r="E3189" t="str">
            <v>051-2001060</v>
          </cell>
          <cell r="F3189" t="str">
            <v/>
          </cell>
          <cell r="G3189" t="str">
            <v/>
          </cell>
          <cell r="H3189" t="str">
            <v/>
          </cell>
          <cell r="I3189">
            <v>17.23</v>
          </cell>
          <cell r="J3189">
            <v>16.07</v>
          </cell>
          <cell r="K3189">
            <v>15.7</v>
          </cell>
          <cell r="L3189">
            <v>15.7</v>
          </cell>
          <cell r="M3189">
            <v>0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>
            <v>0</v>
          </cell>
          <cell r="T3189">
            <v>0</v>
          </cell>
          <cell r="U3189">
            <v>0</v>
          </cell>
          <cell r="V3189">
            <v>0</v>
          </cell>
          <cell r="W3189">
            <v>0</v>
          </cell>
          <cell r="X3189">
            <v>0</v>
          </cell>
          <cell r="Y3189">
            <v>0</v>
          </cell>
          <cell r="Z3189">
            <v>9.01</v>
          </cell>
          <cell r="AA3189">
            <v>9.01</v>
          </cell>
          <cell r="AB3189">
            <v>0</v>
          </cell>
          <cell r="AC3189">
            <v>0</v>
          </cell>
          <cell r="AD3189">
            <v>0</v>
          </cell>
          <cell r="AE3189">
            <v>0</v>
          </cell>
          <cell r="AF3189">
            <v>0</v>
          </cell>
          <cell r="AG3189">
            <v>0</v>
          </cell>
          <cell r="AH3189">
            <v>0</v>
          </cell>
          <cell r="AI3189">
            <v>0</v>
          </cell>
        </row>
        <row r="3190">
          <cell r="C3190" t="str">
            <v>1.634.5</v>
          </cell>
          <cell r="D3190" t="str">
            <v>Проектные работы</v>
          </cell>
          <cell r="E3190" t="str">
            <v>051-2001060</v>
          </cell>
          <cell r="F3190" t="str">
            <v/>
          </cell>
          <cell r="G3190" t="str">
            <v/>
          </cell>
          <cell r="H3190" t="str">
            <v/>
          </cell>
          <cell r="I3190">
            <v>42.08</v>
          </cell>
          <cell r="J3190">
            <v>9.07</v>
          </cell>
          <cell r="K3190">
            <v>0</v>
          </cell>
          <cell r="L3190">
            <v>0</v>
          </cell>
          <cell r="M3190">
            <v>0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>
            <v>0</v>
          </cell>
          <cell r="T3190">
            <v>0</v>
          </cell>
          <cell r="U3190">
            <v>0</v>
          </cell>
          <cell r="V3190">
            <v>0</v>
          </cell>
          <cell r="W3190">
            <v>0</v>
          </cell>
          <cell r="X3190">
            <v>0</v>
          </cell>
          <cell r="Y3190">
            <v>0</v>
          </cell>
          <cell r="Z3190">
            <v>0</v>
          </cell>
          <cell r="AA3190">
            <v>0</v>
          </cell>
          <cell r="AB3190">
            <v>0</v>
          </cell>
          <cell r="AC3190">
            <v>0</v>
          </cell>
          <cell r="AD3190">
            <v>0</v>
          </cell>
          <cell r="AE3190">
            <v>0</v>
          </cell>
          <cell r="AF3190">
            <v>0</v>
          </cell>
          <cell r="AG3190">
            <v>0</v>
          </cell>
          <cell r="AH3190">
            <v>0</v>
          </cell>
          <cell r="AI3190">
            <v>0</v>
          </cell>
        </row>
        <row r="3191">
          <cell r="C3191" t="str">
            <v>1.634.6</v>
          </cell>
          <cell r="D3191" t="str">
            <v>Экспертиза</v>
          </cell>
          <cell r="E3191" t="str">
            <v>051-2001060</v>
          </cell>
          <cell r="F3191" t="str">
            <v/>
          </cell>
          <cell r="G3191" t="str">
            <v/>
          </cell>
          <cell r="H3191" t="str">
            <v/>
          </cell>
          <cell r="I3191">
            <v>3.9</v>
          </cell>
          <cell r="J3191">
            <v>0</v>
          </cell>
          <cell r="K3191">
            <v>0</v>
          </cell>
          <cell r="L3191">
            <v>0</v>
          </cell>
          <cell r="M3191">
            <v>0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>
            <v>0</v>
          </cell>
          <cell r="T3191">
            <v>0</v>
          </cell>
          <cell r="U3191">
            <v>0</v>
          </cell>
          <cell r="V3191">
            <v>0</v>
          </cell>
          <cell r="W3191">
            <v>0</v>
          </cell>
          <cell r="X3191">
            <v>0</v>
          </cell>
          <cell r="Y3191">
            <v>0</v>
          </cell>
          <cell r="Z3191">
            <v>0</v>
          </cell>
          <cell r="AA3191">
            <v>0</v>
          </cell>
          <cell r="AB3191">
            <v>0</v>
          </cell>
          <cell r="AC3191">
            <v>0</v>
          </cell>
          <cell r="AD3191">
            <v>0</v>
          </cell>
          <cell r="AE3191">
            <v>0</v>
          </cell>
          <cell r="AF3191">
            <v>0</v>
          </cell>
          <cell r="AG3191">
            <v>0</v>
          </cell>
          <cell r="AH3191">
            <v>0</v>
          </cell>
          <cell r="AI3191">
            <v>0</v>
          </cell>
        </row>
        <row r="3192">
          <cell r="C3192" t="str">
            <v>1.634.7</v>
          </cell>
          <cell r="D3192" t="str">
            <v>Услуги Заказчика</v>
          </cell>
          <cell r="E3192" t="str">
            <v>051-2001060</v>
          </cell>
          <cell r="F3192" t="str">
            <v/>
          </cell>
          <cell r="G3192" t="str">
            <v/>
          </cell>
          <cell r="H3192" t="str">
            <v/>
          </cell>
          <cell r="I3192">
            <v>62.710000200000003</v>
          </cell>
          <cell r="J3192">
            <v>61.4</v>
          </cell>
          <cell r="K3192">
            <v>37.340000000000003</v>
          </cell>
          <cell r="L3192">
            <v>37.340000000000003</v>
          </cell>
          <cell r="M3192">
            <v>9.3349999799999992</v>
          </cell>
          <cell r="N3192">
            <v>24.999999945999999</v>
          </cell>
          <cell r="O3192">
            <v>24.999999945999999</v>
          </cell>
          <cell r="P3192">
            <v>0</v>
          </cell>
          <cell r="Q3192">
            <v>0</v>
          </cell>
          <cell r="R3192">
            <v>0</v>
          </cell>
          <cell r="S3192">
            <v>0</v>
          </cell>
          <cell r="T3192">
            <v>0</v>
          </cell>
          <cell r="U3192">
            <v>0</v>
          </cell>
          <cell r="V3192">
            <v>0</v>
          </cell>
          <cell r="W3192">
            <v>0</v>
          </cell>
          <cell r="X3192">
            <v>0</v>
          </cell>
          <cell r="Y3192">
            <v>0.41724983999999998</v>
          </cell>
          <cell r="Z3192">
            <v>31.92999992</v>
          </cell>
          <cell r="AA3192">
            <v>31.92999992</v>
          </cell>
          <cell r="AB3192">
            <v>0</v>
          </cell>
          <cell r="AC3192">
            <v>0</v>
          </cell>
          <cell r="AD3192">
            <v>6.6405831600000003</v>
          </cell>
          <cell r="AE3192">
            <v>0.41724983999999998</v>
          </cell>
          <cell r="AF3192">
            <v>6.2233333200000001</v>
          </cell>
          <cell r="AG3192">
            <v>0</v>
          </cell>
          <cell r="AH3192">
            <v>0</v>
          </cell>
          <cell r="AI3192">
            <v>20.797316556999998</v>
          </cell>
        </row>
        <row r="3193">
          <cell r="C3193" t="str">
            <v>1.634.8</v>
          </cell>
          <cell r="D3193" t="str">
            <v>Иные прочие</v>
          </cell>
          <cell r="E3193" t="str">
            <v>051-2001060</v>
          </cell>
          <cell r="F3193" t="str">
            <v/>
          </cell>
          <cell r="G3193" t="str">
            <v/>
          </cell>
          <cell r="H3193" t="str">
            <v/>
          </cell>
          <cell r="I3193">
            <v>162.07</v>
          </cell>
          <cell r="J3193">
            <v>160.54</v>
          </cell>
          <cell r="K3193">
            <v>25.69</v>
          </cell>
          <cell r="L3193">
            <v>25.69</v>
          </cell>
          <cell r="M3193">
            <v>0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B3193">
            <v>0</v>
          </cell>
          <cell r="AC3193">
            <v>0</v>
          </cell>
          <cell r="AD3193">
            <v>0</v>
          </cell>
          <cell r="AE3193">
            <v>0</v>
          </cell>
          <cell r="AF3193">
            <v>0</v>
          </cell>
          <cell r="AG3193">
            <v>0</v>
          </cell>
          <cell r="AH3193">
            <v>0</v>
          </cell>
          <cell r="AI3193">
            <v>0</v>
          </cell>
        </row>
        <row r="3194">
          <cell r="C3194" t="str">
            <v>1.634.9</v>
          </cell>
          <cell r="D3194" t="str">
            <v>Пуско наладочные работы "вхолостую"</v>
          </cell>
          <cell r="E3194" t="str">
            <v>051-2001060</v>
          </cell>
          <cell r="F3194" t="str">
            <v/>
          </cell>
          <cell r="G3194" t="str">
            <v/>
          </cell>
          <cell r="H3194" t="str">
            <v/>
          </cell>
          <cell r="I3194">
            <v>26.1</v>
          </cell>
          <cell r="J3194">
            <v>26.1</v>
          </cell>
          <cell r="K3194">
            <v>0</v>
          </cell>
          <cell r="L3194">
            <v>0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1.53</v>
          </cell>
          <cell r="AA3194">
            <v>1.53</v>
          </cell>
          <cell r="AB3194">
            <v>0</v>
          </cell>
          <cell r="AC3194">
            <v>0</v>
          </cell>
          <cell r="AD3194">
            <v>0</v>
          </cell>
          <cell r="AE3194">
            <v>0</v>
          </cell>
          <cell r="AF3194">
            <v>0</v>
          </cell>
          <cell r="AG3194">
            <v>0</v>
          </cell>
          <cell r="AH3194">
            <v>0</v>
          </cell>
          <cell r="AI3194">
            <v>0</v>
          </cell>
        </row>
        <row r="3195">
          <cell r="C3195" t="str">
            <v>1.635</v>
          </cell>
          <cell r="D3195" t="str">
            <v>Система магистральных газопроводов Бованенково-Ухта</v>
          </cell>
          <cell r="E3195" t="str">
            <v>051-2001061</v>
          </cell>
          <cell r="F3195" t="str">
            <v/>
          </cell>
          <cell r="G3195" t="str">
            <v>Программа комплексного освоения месторождений полуострова Ям</v>
          </cell>
          <cell r="H3195" t="str">
            <v>Транспорт газа</v>
          </cell>
          <cell r="I3195">
            <v>1244459.24270774</v>
          </cell>
          <cell r="J3195">
            <v>12802.1775</v>
          </cell>
          <cell r="K3195">
            <v>111.53</v>
          </cell>
          <cell r="L3195">
            <v>111.53</v>
          </cell>
          <cell r="M3195">
            <v>7.1174802000000001</v>
          </cell>
          <cell r="N3195">
            <v>6.3816732719999996</v>
          </cell>
          <cell r="O3195">
            <v>6.3816732719999996</v>
          </cell>
          <cell r="P3195">
            <v>0</v>
          </cell>
          <cell r="Q3195">
            <v>0</v>
          </cell>
          <cell r="R3195">
            <v>0</v>
          </cell>
          <cell r="S3195">
            <v>0</v>
          </cell>
          <cell r="T3195">
            <v>0</v>
          </cell>
          <cell r="U3195">
            <v>0</v>
          </cell>
          <cell r="V3195">
            <v>0</v>
          </cell>
          <cell r="W3195">
            <v>0</v>
          </cell>
          <cell r="X3195">
            <v>4627.5312929600004</v>
          </cell>
          <cell r="Y3195">
            <v>1662.4108197</v>
          </cell>
          <cell r="Z3195">
            <v>6161.0719324000002</v>
          </cell>
          <cell r="AA3195">
            <v>6161.0719324000002</v>
          </cell>
          <cell r="AB3195">
            <v>0</v>
          </cell>
          <cell r="AC3195">
            <v>5007.47</v>
          </cell>
          <cell r="AD3195">
            <v>5003.9948087499997</v>
          </cell>
          <cell r="AE3195">
            <v>1662.1923411400001</v>
          </cell>
          <cell r="AF3195">
            <v>2.4939166699999999</v>
          </cell>
          <cell r="AG3195">
            <v>117.9958204</v>
          </cell>
          <cell r="AH3195">
            <v>3221.3127305399998</v>
          </cell>
          <cell r="AI3195">
            <v>81.219548540000005</v>
          </cell>
        </row>
        <row r="3196">
          <cell r="C3196" t="str">
            <v>1.635.1</v>
          </cell>
          <cell r="D3196" t="str">
            <v>Подрядные работы</v>
          </cell>
          <cell r="E3196" t="str">
            <v>051-2001061</v>
          </cell>
          <cell r="F3196" t="str">
            <v/>
          </cell>
          <cell r="G3196" t="str">
            <v/>
          </cell>
          <cell r="H3196" t="str">
            <v/>
          </cell>
          <cell r="I3196">
            <v>1000936.5584596</v>
          </cell>
          <cell r="J3196">
            <v>5583.58</v>
          </cell>
          <cell r="K3196">
            <v>0</v>
          </cell>
          <cell r="L3196">
            <v>0</v>
          </cell>
          <cell r="M3196">
            <v>0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2009.58417076</v>
          </cell>
          <cell r="Y3196">
            <v>1445.2230742700001</v>
          </cell>
          <cell r="Z3196">
            <v>6042.53</v>
          </cell>
          <cell r="AA3196">
            <v>6042.53</v>
          </cell>
          <cell r="AB3196">
            <v>0</v>
          </cell>
          <cell r="AC3196">
            <v>5007.47</v>
          </cell>
          <cell r="AD3196">
            <v>2384.92314115</v>
          </cell>
          <cell r="AE3196">
            <v>1445.2230742700001</v>
          </cell>
          <cell r="AF3196">
            <v>0</v>
          </cell>
          <cell r="AG3196">
            <v>43.599554740000002</v>
          </cell>
          <cell r="AH3196">
            <v>896.10051213999998</v>
          </cell>
          <cell r="AI3196">
            <v>39.468949946000002</v>
          </cell>
        </row>
        <row r="3197">
          <cell r="C3197">
            <v>0</v>
          </cell>
          <cell r="D3197" t="str">
            <v>Стройгазконсалтинг</v>
          </cell>
          <cell r="E3197" t="str">
            <v>051-2001061</v>
          </cell>
          <cell r="F3197" t="str">
            <v/>
          </cell>
          <cell r="G3197" t="str">
            <v/>
          </cell>
          <cell r="H3197" t="str">
            <v/>
          </cell>
          <cell r="I3197">
            <v>17141.546096490001</v>
          </cell>
          <cell r="J3197">
            <v>0</v>
          </cell>
          <cell r="K3197">
            <v>0</v>
          </cell>
          <cell r="L3197">
            <v>0</v>
          </cell>
          <cell r="M3197">
            <v>0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>
            <v>0</v>
          </cell>
          <cell r="T3197">
            <v>0</v>
          </cell>
          <cell r="U3197">
            <v>0</v>
          </cell>
          <cell r="V3197">
            <v>0</v>
          </cell>
          <cell r="W3197">
            <v>0</v>
          </cell>
          <cell r="X3197">
            <v>0</v>
          </cell>
          <cell r="Y3197">
            <v>0</v>
          </cell>
          <cell r="Z3197">
            <v>0</v>
          </cell>
          <cell r="AA3197">
            <v>0</v>
          </cell>
          <cell r="AB3197">
            <v>0</v>
          </cell>
          <cell r="AC3197">
            <v>0</v>
          </cell>
          <cell r="AD3197">
            <v>0</v>
          </cell>
          <cell r="AE3197">
            <v>0</v>
          </cell>
          <cell r="AF3197">
            <v>0</v>
          </cell>
          <cell r="AG3197">
            <v>0</v>
          </cell>
          <cell r="AH3197">
            <v>0</v>
          </cell>
          <cell r="AI3197">
            <v>0</v>
          </cell>
        </row>
        <row r="3198">
          <cell r="C3198">
            <v>0</v>
          </cell>
          <cell r="D3198" t="str">
            <v>Газпром инвест</v>
          </cell>
          <cell r="E3198" t="str">
            <v>051-2001061</v>
          </cell>
          <cell r="F3198" t="str">
            <v/>
          </cell>
          <cell r="G3198" t="str">
            <v/>
          </cell>
          <cell r="H3198" t="str">
            <v/>
          </cell>
          <cell r="I3198">
            <v>0</v>
          </cell>
          <cell r="J3198">
            <v>0</v>
          </cell>
          <cell r="K3198">
            <v>0</v>
          </cell>
          <cell r="L3198">
            <v>0</v>
          </cell>
          <cell r="M3198">
            <v>0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>
            <v>0</v>
          </cell>
          <cell r="T3198">
            <v>0</v>
          </cell>
          <cell r="U3198">
            <v>0</v>
          </cell>
          <cell r="V3198">
            <v>0</v>
          </cell>
          <cell r="W3198">
            <v>0</v>
          </cell>
          <cell r="X3198">
            <v>0</v>
          </cell>
          <cell r="Y3198">
            <v>0</v>
          </cell>
          <cell r="Z3198">
            <v>55.5</v>
          </cell>
          <cell r="AA3198">
            <v>55.5</v>
          </cell>
          <cell r="AB3198">
            <v>0</v>
          </cell>
          <cell r="AC3198">
            <v>55.5</v>
          </cell>
          <cell r="AD3198">
            <v>0</v>
          </cell>
          <cell r="AE3198">
            <v>0</v>
          </cell>
          <cell r="AF3198">
            <v>0</v>
          </cell>
          <cell r="AG3198">
            <v>0</v>
          </cell>
          <cell r="AH3198">
            <v>0</v>
          </cell>
          <cell r="AI3198">
            <v>0</v>
          </cell>
        </row>
        <row r="3199">
          <cell r="C3199">
            <v>0</v>
          </cell>
          <cell r="D3199" t="str">
            <v>Центргаз</v>
          </cell>
          <cell r="E3199" t="str">
            <v>051-2001061</v>
          </cell>
          <cell r="F3199" t="str">
            <v/>
          </cell>
          <cell r="G3199" t="str">
            <v/>
          </cell>
          <cell r="H3199" t="str">
            <v/>
          </cell>
          <cell r="I3199">
            <v>970880.44</v>
          </cell>
          <cell r="J3199">
            <v>0</v>
          </cell>
          <cell r="K3199">
            <v>0</v>
          </cell>
          <cell r="L3199">
            <v>0</v>
          </cell>
          <cell r="M3199">
            <v>0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>
            <v>0</v>
          </cell>
          <cell r="T3199">
            <v>0</v>
          </cell>
          <cell r="U3199">
            <v>0</v>
          </cell>
          <cell r="V3199">
            <v>0</v>
          </cell>
          <cell r="W3199">
            <v>0</v>
          </cell>
          <cell r="X3199">
            <v>0</v>
          </cell>
          <cell r="Y3199">
            <v>0</v>
          </cell>
          <cell r="Z3199">
            <v>0</v>
          </cell>
          <cell r="AA3199">
            <v>0</v>
          </cell>
          <cell r="AB3199">
            <v>0</v>
          </cell>
          <cell r="AC3199">
            <v>0</v>
          </cell>
          <cell r="AD3199">
            <v>0</v>
          </cell>
          <cell r="AE3199">
            <v>0</v>
          </cell>
          <cell r="AF3199">
            <v>0</v>
          </cell>
          <cell r="AG3199">
            <v>0</v>
          </cell>
          <cell r="AH3199">
            <v>0</v>
          </cell>
          <cell r="AI3199">
            <v>0</v>
          </cell>
        </row>
        <row r="3200">
          <cell r="C3200">
            <v>0</v>
          </cell>
          <cell r="D3200" t="str">
            <v>Газстройпром</v>
          </cell>
          <cell r="E3200" t="str">
            <v>051-2001061</v>
          </cell>
          <cell r="F3200" t="str">
            <v/>
          </cell>
          <cell r="G3200" t="str">
            <v/>
          </cell>
          <cell r="H3200" t="str">
            <v/>
          </cell>
          <cell r="I3200">
            <v>12884.472363110001</v>
          </cell>
          <cell r="J3200">
            <v>5583.58</v>
          </cell>
          <cell r="K3200">
            <v>0</v>
          </cell>
          <cell r="L3200">
            <v>0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>
            <v>0</v>
          </cell>
          <cell r="T3200">
            <v>0</v>
          </cell>
          <cell r="U3200">
            <v>0</v>
          </cell>
          <cell r="V3200">
            <v>0</v>
          </cell>
          <cell r="W3200">
            <v>0</v>
          </cell>
          <cell r="X3200">
            <v>2009.58417076</v>
          </cell>
          <cell r="Y3200">
            <v>1445.2230742700001</v>
          </cell>
          <cell r="Z3200">
            <v>5987.03</v>
          </cell>
          <cell r="AA3200">
            <v>5987.03</v>
          </cell>
          <cell r="AB3200">
            <v>0</v>
          </cell>
          <cell r="AC3200">
            <v>4951.97</v>
          </cell>
          <cell r="AD3200">
            <v>2384.92314115</v>
          </cell>
          <cell r="AE3200">
            <v>1445.2230742700001</v>
          </cell>
          <cell r="AF3200">
            <v>0</v>
          </cell>
          <cell r="AG3200">
            <v>43.599554740000002</v>
          </cell>
          <cell r="AH3200">
            <v>896.10051213999998</v>
          </cell>
          <cell r="AI3200">
            <v>39.834828639999998</v>
          </cell>
        </row>
        <row r="3201">
          <cell r="C3201">
            <v>0</v>
          </cell>
          <cell r="D3201" t="str">
            <v>Прочие подрядчики</v>
          </cell>
          <cell r="E3201" t="str">
            <v>051-2001061</v>
          </cell>
          <cell r="F3201" t="str">
            <v/>
          </cell>
          <cell r="G3201" t="str">
            <v/>
          </cell>
          <cell r="H3201" t="str">
            <v/>
          </cell>
          <cell r="I3201">
            <v>30.1</v>
          </cell>
          <cell r="J3201">
            <v>0</v>
          </cell>
          <cell r="K3201">
            <v>0</v>
          </cell>
          <cell r="L3201">
            <v>0</v>
          </cell>
          <cell r="M3201">
            <v>0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>
            <v>0</v>
          </cell>
          <cell r="T3201">
            <v>0</v>
          </cell>
          <cell r="U3201">
            <v>0</v>
          </cell>
          <cell r="V3201">
            <v>0</v>
          </cell>
          <cell r="W3201">
            <v>0</v>
          </cell>
          <cell r="X3201">
            <v>0</v>
          </cell>
          <cell r="Y3201">
            <v>0</v>
          </cell>
          <cell r="Z3201">
            <v>0</v>
          </cell>
          <cell r="AA3201">
            <v>0</v>
          </cell>
          <cell r="AB3201">
            <v>0</v>
          </cell>
          <cell r="AC3201">
            <v>0</v>
          </cell>
          <cell r="AD3201">
            <v>0</v>
          </cell>
          <cell r="AE3201">
            <v>0</v>
          </cell>
          <cell r="AF3201">
            <v>0</v>
          </cell>
          <cell r="AG3201">
            <v>0</v>
          </cell>
          <cell r="AH3201">
            <v>0</v>
          </cell>
          <cell r="AI3201">
            <v>0</v>
          </cell>
        </row>
        <row r="3202">
          <cell r="C3202" t="str">
            <v>1.635.2</v>
          </cell>
          <cell r="D3202" t="str">
            <v>Материалы(в составе подрядных работ)</v>
          </cell>
          <cell r="E3202" t="str">
            <v>051-2001061</v>
          </cell>
          <cell r="F3202" t="str">
            <v/>
          </cell>
          <cell r="G3202" t="str">
            <v/>
          </cell>
          <cell r="H3202" t="str">
            <v/>
          </cell>
          <cell r="I3202">
            <v>30.1</v>
          </cell>
          <cell r="J3202">
            <v>0</v>
          </cell>
          <cell r="K3202">
            <v>0</v>
          </cell>
          <cell r="L3202">
            <v>0</v>
          </cell>
          <cell r="M3202">
            <v>0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>
            <v>0</v>
          </cell>
          <cell r="T3202">
            <v>0</v>
          </cell>
          <cell r="U3202">
            <v>0</v>
          </cell>
          <cell r="V3202">
            <v>0</v>
          </cell>
          <cell r="W3202">
            <v>0</v>
          </cell>
          <cell r="X3202">
            <v>0</v>
          </cell>
          <cell r="Y3202">
            <v>0</v>
          </cell>
          <cell r="Z3202">
            <v>55.5</v>
          </cell>
          <cell r="AA3202">
            <v>55.5</v>
          </cell>
          <cell r="AB3202">
            <v>0</v>
          </cell>
          <cell r="AC3202">
            <v>55.5</v>
          </cell>
          <cell r="AD3202">
            <v>0</v>
          </cell>
          <cell r="AE3202">
            <v>0</v>
          </cell>
          <cell r="AF3202">
            <v>0</v>
          </cell>
          <cell r="AG3202">
            <v>0</v>
          </cell>
          <cell r="AH3202">
            <v>0</v>
          </cell>
          <cell r="AI3202">
            <v>0</v>
          </cell>
        </row>
        <row r="3203">
          <cell r="C3203" t="str">
            <v>1.635.3</v>
          </cell>
          <cell r="D3203" t="str">
            <v>Оборудование</v>
          </cell>
          <cell r="E3203" t="str">
            <v>051-2001061</v>
          </cell>
          <cell r="F3203" t="str">
            <v/>
          </cell>
          <cell r="G3203" t="str">
            <v/>
          </cell>
          <cell r="H3203" t="str">
            <v/>
          </cell>
          <cell r="I3203">
            <v>169953.94211526</v>
          </cell>
          <cell r="J3203">
            <v>5247.63</v>
          </cell>
          <cell r="K3203">
            <v>101.21</v>
          </cell>
          <cell r="L3203">
            <v>101.21</v>
          </cell>
          <cell r="M3203">
            <v>2.5236261899999999</v>
          </cell>
          <cell r="N3203">
            <v>2.4934553799999999</v>
          </cell>
          <cell r="O3203">
            <v>2.4934553799999999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0</v>
          </cell>
          <cell r="W3203">
            <v>0</v>
          </cell>
          <cell r="X3203">
            <v>851.19641344000001</v>
          </cell>
          <cell r="Y3203">
            <v>122.82857377000001</v>
          </cell>
          <cell r="Z3203">
            <v>87.9719324</v>
          </cell>
          <cell r="AA3203">
            <v>87.9719324</v>
          </cell>
          <cell r="AB3203">
            <v>0</v>
          </cell>
          <cell r="AC3203">
            <v>0</v>
          </cell>
          <cell r="AD3203">
            <v>2448.5027972100002</v>
          </cell>
          <cell r="AE3203">
            <v>122.82857377000001</v>
          </cell>
          <cell r="AF3203">
            <v>0.46200503999999998</v>
          </cell>
          <cell r="AG3203">
            <v>0</v>
          </cell>
          <cell r="AH3203">
            <v>2325.2122184</v>
          </cell>
          <cell r="AI3203">
            <v>2783.2772685690002</v>
          </cell>
        </row>
        <row r="3204">
          <cell r="C3204">
            <v>0</v>
          </cell>
          <cell r="D3204" t="str">
            <v>ООО "Газпром комплектация"</v>
          </cell>
          <cell r="E3204" t="str">
            <v>051-2001061</v>
          </cell>
          <cell r="F3204" t="str">
            <v/>
          </cell>
          <cell r="G3204" t="str">
            <v/>
          </cell>
          <cell r="H3204" t="str">
            <v/>
          </cell>
          <cell r="I3204">
            <v>0</v>
          </cell>
          <cell r="J3204">
            <v>0</v>
          </cell>
          <cell r="K3204">
            <v>0</v>
          </cell>
          <cell r="L3204">
            <v>0</v>
          </cell>
          <cell r="M3204">
            <v>0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>
            <v>0</v>
          </cell>
          <cell r="T3204">
            <v>0</v>
          </cell>
          <cell r="U3204">
            <v>0</v>
          </cell>
          <cell r="V3204">
            <v>0</v>
          </cell>
          <cell r="W3204">
            <v>0</v>
          </cell>
          <cell r="X3204">
            <v>850.73722247000001</v>
          </cell>
          <cell r="Y3204">
            <v>0.215</v>
          </cell>
          <cell r="Z3204">
            <v>0</v>
          </cell>
          <cell r="AA3204">
            <v>0</v>
          </cell>
          <cell r="AB3204">
            <v>0</v>
          </cell>
          <cell r="AC3204">
            <v>0</v>
          </cell>
          <cell r="AD3204">
            <v>0.215</v>
          </cell>
          <cell r="AE3204">
            <v>0.215</v>
          </cell>
          <cell r="AF3204">
            <v>0</v>
          </cell>
          <cell r="AG3204">
            <v>0</v>
          </cell>
          <cell r="AH3204">
            <v>0</v>
          </cell>
          <cell r="AI3204">
            <v>0</v>
          </cell>
        </row>
        <row r="3205">
          <cell r="C3205" t="str">
            <v>1.635.4</v>
          </cell>
          <cell r="D3205" t="str">
            <v>Прочие, всего</v>
          </cell>
          <cell r="E3205" t="str">
            <v>051-2001061</v>
          </cell>
          <cell r="F3205" t="str">
            <v/>
          </cell>
          <cell r="G3205" t="str">
            <v/>
          </cell>
          <cell r="H3205" t="str">
            <v/>
          </cell>
          <cell r="I3205">
            <v>73568.742132879997</v>
          </cell>
          <cell r="J3205">
            <v>1970.9675</v>
          </cell>
          <cell r="K3205">
            <v>10.32</v>
          </cell>
          <cell r="L3205">
            <v>10.32</v>
          </cell>
          <cell r="M3205">
            <v>4.5938540100000003</v>
          </cell>
          <cell r="N3205">
            <v>44.514089243999997</v>
          </cell>
          <cell r="O3205">
            <v>44.514089243999997</v>
          </cell>
          <cell r="P3205">
            <v>0</v>
          </cell>
          <cell r="Q3205">
            <v>0</v>
          </cell>
          <cell r="R3205">
            <v>0</v>
          </cell>
          <cell r="S3205">
            <v>0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1766.75070876</v>
          </cell>
          <cell r="Y3205">
            <v>94.359171660000001</v>
          </cell>
          <cell r="Z3205">
            <v>30.57</v>
          </cell>
          <cell r="AA3205">
            <v>30.57</v>
          </cell>
          <cell r="AB3205">
            <v>0</v>
          </cell>
          <cell r="AC3205">
            <v>0</v>
          </cell>
          <cell r="AD3205">
            <v>170.56887039</v>
          </cell>
          <cell r="AE3205">
            <v>94.140693099999993</v>
          </cell>
          <cell r="AF3205">
            <v>2.0319116300000002</v>
          </cell>
          <cell r="AG3205">
            <v>74.396265659999997</v>
          </cell>
          <cell r="AH3205">
            <v>0</v>
          </cell>
          <cell r="AI3205">
            <v>557.961630324</v>
          </cell>
        </row>
        <row r="3206">
          <cell r="C3206" t="str">
            <v>1.635.5</v>
          </cell>
          <cell r="D3206" t="str">
            <v>Землеотвод, всего</v>
          </cell>
          <cell r="E3206" t="str">
            <v>051-2001061</v>
          </cell>
          <cell r="F3206" t="str">
            <v/>
          </cell>
          <cell r="G3206" t="str">
            <v/>
          </cell>
          <cell r="H3206" t="str">
            <v/>
          </cell>
          <cell r="I3206">
            <v>30.727034</v>
          </cell>
          <cell r="J3206">
            <v>2.76</v>
          </cell>
          <cell r="K3206">
            <v>1.89</v>
          </cell>
          <cell r="L3206">
            <v>1.89</v>
          </cell>
          <cell r="M3206">
            <v>0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0.14817532999999999</v>
          </cell>
          <cell r="Y3206">
            <v>0.11190517</v>
          </cell>
          <cell r="Z3206">
            <v>1.69</v>
          </cell>
          <cell r="AA3206">
            <v>1.69</v>
          </cell>
          <cell r="AB3206">
            <v>0</v>
          </cell>
          <cell r="AC3206">
            <v>0</v>
          </cell>
          <cell r="AD3206">
            <v>0.10193576</v>
          </cell>
          <cell r="AE3206">
            <v>9.5503179999999993E-2</v>
          </cell>
          <cell r="AF3206">
            <v>0</v>
          </cell>
          <cell r="AG3206">
            <v>6.4325800000000002E-3</v>
          </cell>
          <cell r="AH3206">
            <v>0</v>
          </cell>
          <cell r="AI3206">
            <v>6.0317017750000002</v>
          </cell>
        </row>
        <row r="3207">
          <cell r="C3207" t="str">
            <v>1.635.6</v>
          </cell>
          <cell r="D3207" t="str">
            <v>Проектные работы</v>
          </cell>
          <cell r="E3207" t="str">
            <v>051-2001061</v>
          </cell>
          <cell r="F3207" t="str">
            <v/>
          </cell>
          <cell r="G3207" t="str">
            <v/>
          </cell>
          <cell r="H3207" t="str">
            <v/>
          </cell>
          <cell r="I3207">
            <v>1553.0449212599999</v>
          </cell>
          <cell r="J3207">
            <v>0</v>
          </cell>
          <cell r="K3207">
            <v>0</v>
          </cell>
          <cell r="L3207">
            <v>0</v>
          </cell>
          <cell r="M3207">
            <v>0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>
            <v>0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32.52892027</v>
          </cell>
          <cell r="Z3207">
            <v>0</v>
          </cell>
          <cell r="AA3207">
            <v>0</v>
          </cell>
          <cell r="AB3207">
            <v>0</v>
          </cell>
          <cell r="AC3207">
            <v>0</v>
          </cell>
          <cell r="AD3207">
            <v>32.52892027</v>
          </cell>
          <cell r="AE3207">
            <v>32.52892027</v>
          </cell>
          <cell r="AF3207">
            <v>0</v>
          </cell>
          <cell r="AG3207">
            <v>0</v>
          </cell>
          <cell r="AH3207">
            <v>0</v>
          </cell>
          <cell r="AI3207">
            <v>0</v>
          </cell>
        </row>
        <row r="3208">
          <cell r="C3208" t="str">
            <v>1.635.7</v>
          </cell>
          <cell r="D3208" t="str">
            <v>Услуги Заказчика</v>
          </cell>
          <cell r="E3208" t="str">
            <v>051-2001061</v>
          </cell>
          <cell r="F3208" t="str">
            <v/>
          </cell>
          <cell r="G3208" t="str">
            <v/>
          </cell>
          <cell r="H3208" t="str">
            <v/>
          </cell>
          <cell r="I3208">
            <v>2458.9450006299999</v>
          </cell>
          <cell r="J3208">
            <v>323.09500000000003</v>
          </cell>
          <cell r="K3208">
            <v>3.98</v>
          </cell>
          <cell r="L3208">
            <v>3.98</v>
          </cell>
          <cell r="M3208">
            <v>0.99500003999999997</v>
          </cell>
          <cell r="N3208">
            <v>25.000001005000001</v>
          </cell>
          <cell r="O3208">
            <v>25.000001005000001</v>
          </cell>
          <cell r="P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2.9999999999999997E-8</v>
          </cell>
          <cell r="Z3208">
            <v>3.63</v>
          </cell>
          <cell r="AA3208">
            <v>3.63</v>
          </cell>
          <cell r="AB3208">
            <v>0</v>
          </cell>
          <cell r="AC3208">
            <v>0</v>
          </cell>
          <cell r="AD3208">
            <v>75.053166439999998</v>
          </cell>
          <cell r="AE3208">
            <v>0</v>
          </cell>
          <cell r="AF3208">
            <v>0.66333335999999998</v>
          </cell>
          <cell r="AG3208">
            <v>74.389833080000002</v>
          </cell>
          <cell r="AH3208">
            <v>0</v>
          </cell>
          <cell r="AI3208">
            <v>2067.5803427000001</v>
          </cell>
        </row>
        <row r="3209">
          <cell r="C3209" t="str">
            <v>1.635.8</v>
          </cell>
          <cell r="D3209" t="str">
            <v>Иные прочие</v>
          </cell>
          <cell r="E3209" t="str">
            <v>051-2001061</v>
          </cell>
          <cell r="F3209" t="str">
            <v/>
          </cell>
          <cell r="G3209" t="str">
            <v/>
          </cell>
          <cell r="H3209" t="str">
            <v/>
          </cell>
          <cell r="I3209">
            <v>68557.231328259993</v>
          </cell>
          <cell r="J3209">
            <v>1279.3125</v>
          </cell>
          <cell r="K3209">
            <v>4.45</v>
          </cell>
          <cell r="L3209">
            <v>4.45</v>
          </cell>
          <cell r="M3209">
            <v>3.59885397</v>
          </cell>
          <cell r="N3209">
            <v>80.873122921000004</v>
          </cell>
          <cell r="O3209">
            <v>80.873122921000004</v>
          </cell>
          <cell r="P3209">
            <v>0</v>
          </cell>
          <cell r="Q3209">
            <v>0</v>
          </cell>
          <cell r="R3209">
            <v>0</v>
          </cell>
          <cell r="S3209">
            <v>0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1766.60253343</v>
          </cell>
          <cell r="Y3209">
            <v>11.516370480000001</v>
          </cell>
          <cell r="Z3209">
            <v>15.47</v>
          </cell>
          <cell r="AA3209">
            <v>15.47</v>
          </cell>
          <cell r="AB3209">
            <v>0</v>
          </cell>
          <cell r="AC3209">
            <v>0</v>
          </cell>
          <cell r="AD3209">
            <v>12.682872209999999</v>
          </cell>
          <cell r="AE3209">
            <v>11.314293940000001</v>
          </cell>
          <cell r="AF3209">
            <v>1.36857827</v>
          </cell>
          <cell r="AG3209">
            <v>0</v>
          </cell>
          <cell r="AH3209">
            <v>0</v>
          </cell>
          <cell r="AI3209">
            <v>81.983660052000005</v>
          </cell>
        </row>
        <row r="3210">
          <cell r="C3210" t="str">
            <v>1.635.9</v>
          </cell>
          <cell r="D3210" t="str">
            <v>Пуско наладочные работы "вхолостую"</v>
          </cell>
          <cell r="E3210" t="str">
            <v>051-2001061</v>
          </cell>
          <cell r="F3210" t="str">
            <v/>
          </cell>
          <cell r="G3210" t="str">
            <v/>
          </cell>
          <cell r="H3210" t="str">
            <v/>
          </cell>
          <cell r="I3210">
            <v>968.79384873000004</v>
          </cell>
          <cell r="J3210">
            <v>365.8</v>
          </cell>
          <cell r="K3210">
            <v>0</v>
          </cell>
          <cell r="L3210">
            <v>0</v>
          </cell>
          <cell r="M3210">
            <v>0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>
            <v>0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50.201975709999999</v>
          </cell>
          <cell r="Z3210">
            <v>9.7799999999999994</v>
          </cell>
          <cell r="AA3210">
            <v>9.7799999999999994</v>
          </cell>
          <cell r="AB3210">
            <v>0</v>
          </cell>
          <cell r="AC3210">
            <v>0</v>
          </cell>
          <cell r="AD3210">
            <v>50.201975709999999</v>
          </cell>
          <cell r="AE3210">
            <v>50.201975709999999</v>
          </cell>
          <cell r="AF3210">
            <v>0</v>
          </cell>
          <cell r="AG3210">
            <v>0</v>
          </cell>
          <cell r="AH3210">
            <v>0</v>
          </cell>
          <cell r="AI3210">
            <v>513.31263507200003</v>
          </cell>
        </row>
        <row r="3211">
          <cell r="C3211" t="str">
            <v>1.636</v>
          </cell>
          <cell r="D3211" t="str">
            <v>Реконструкция систем энергоснабжения КС. Пелымское ЛПУ</v>
          </cell>
          <cell r="E3211" t="str">
            <v>051-2001070</v>
          </cell>
          <cell r="F3211" t="str">
            <v/>
          </cell>
          <cell r="G3211" t="str">
            <v>Стройки, обеспечивающие добычу и вывод газа из Надым-Пур-Таз</v>
          </cell>
          <cell r="H3211" t="str">
            <v>Транспорт газа</v>
          </cell>
          <cell r="I3211">
            <v>7985.7209999999995</v>
          </cell>
          <cell r="J3211">
            <v>7286.09</v>
          </cell>
          <cell r="K3211">
            <v>8.85</v>
          </cell>
          <cell r="L3211">
            <v>8.85</v>
          </cell>
          <cell r="M3211">
            <v>1.5868211400000001</v>
          </cell>
          <cell r="N3211">
            <v>17.930182373000001</v>
          </cell>
          <cell r="O3211">
            <v>17.930182373000001</v>
          </cell>
          <cell r="P3211">
            <v>0</v>
          </cell>
          <cell r="Q3211">
            <v>0</v>
          </cell>
          <cell r="R3211">
            <v>0</v>
          </cell>
          <cell r="S3211">
            <v>0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8.3399999999999994E-5</v>
          </cell>
          <cell r="Z3211">
            <v>9.1604166199999995</v>
          </cell>
          <cell r="AA3211">
            <v>9.1604166199999995</v>
          </cell>
          <cell r="AB3211">
            <v>0</v>
          </cell>
          <cell r="AC3211">
            <v>0</v>
          </cell>
          <cell r="AD3211">
            <v>1.75008E-3</v>
          </cell>
          <cell r="AE3211">
            <v>8.3399999999999994E-5</v>
          </cell>
          <cell r="AF3211">
            <v>1.66668E-3</v>
          </cell>
          <cell r="AG3211">
            <v>0</v>
          </cell>
          <cell r="AH3211">
            <v>0</v>
          </cell>
          <cell r="AI3211">
            <v>1.9104808000000001E-2</v>
          </cell>
        </row>
        <row r="3212">
          <cell r="C3212" t="str">
            <v>1.636.1</v>
          </cell>
          <cell r="D3212" t="str">
            <v>Подрядные работы</v>
          </cell>
          <cell r="E3212" t="str">
            <v>051-2001070</v>
          </cell>
          <cell r="F3212" t="str">
            <v/>
          </cell>
          <cell r="G3212" t="str">
            <v/>
          </cell>
          <cell r="H3212" t="str">
            <v/>
          </cell>
          <cell r="I3212">
            <v>2564.31</v>
          </cell>
          <cell r="J3212">
            <v>2564.31</v>
          </cell>
          <cell r="K3212">
            <v>0</v>
          </cell>
          <cell r="L3212">
            <v>0</v>
          </cell>
          <cell r="M3212">
            <v>0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B3212">
            <v>0</v>
          </cell>
          <cell r="AC3212">
            <v>0</v>
          </cell>
          <cell r="AD3212">
            <v>0</v>
          </cell>
          <cell r="AE3212">
            <v>0</v>
          </cell>
          <cell r="AF3212">
            <v>0</v>
          </cell>
          <cell r="AG3212">
            <v>0</v>
          </cell>
          <cell r="AH3212">
            <v>0</v>
          </cell>
          <cell r="AI3212">
            <v>0</v>
          </cell>
        </row>
        <row r="3213">
          <cell r="C3213">
            <v>0</v>
          </cell>
          <cell r="D3213" t="str">
            <v>Прочие подрядчики</v>
          </cell>
          <cell r="E3213" t="str">
            <v>051-2001070</v>
          </cell>
          <cell r="F3213" t="str">
            <v/>
          </cell>
          <cell r="G3213" t="str">
            <v/>
          </cell>
          <cell r="H3213" t="str">
            <v/>
          </cell>
          <cell r="I3213">
            <v>2564.31</v>
          </cell>
          <cell r="J3213">
            <v>2564.31</v>
          </cell>
          <cell r="K3213">
            <v>0</v>
          </cell>
          <cell r="L3213">
            <v>0</v>
          </cell>
          <cell r="M3213">
            <v>0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B3213">
            <v>0</v>
          </cell>
          <cell r="AC3213">
            <v>0</v>
          </cell>
          <cell r="AD3213">
            <v>0</v>
          </cell>
          <cell r="AE3213">
            <v>0</v>
          </cell>
          <cell r="AF3213">
            <v>0</v>
          </cell>
          <cell r="AG3213">
            <v>0</v>
          </cell>
          <cell r="AH3213">
            <v>0</v>
          </cell>
          <cell r="AI3213">
            <v>0</v>
          </cell>
        </row>
        <row r="3214">
          <cell r="C3214" t="str">
            <v>1.636.2</v>
          </cell>
          <cell r="D3214" t="str">
            <v>Оборудование</v>
          </cell>
          <cell r="E3214" t="str">
            <v>051-2001070</v>
          </cell>
          <cell r="F3214" t="str">
            <v/>
          </cell>
          <cell r="G3214" t="str">
            <v/>
          </cell>
          <cell r="H3214" t="str">
            <v/>
          </cell>
          <cell r="I3214">
            <v>4006.36</v>
          </cell>
          <cell r="J3214">
            <v>3443.01</v>
          </cell>
          <cell r="K3214">
            <v>8.84</v>
          </cell>
          <cell r="L3214">
            <v>8.84</v>
          </cell>
          <cell r="M3214">
            <v>1.58432112</v>
          </cell>
          <cell r="N3214">
            <v>17.922184614999999</v>
          </cell>
          <cell r="O3214">
            <v>17.922184614999999</v>
          </cell>
          <cell r="P3214">
            <v>0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9.16</v>
          </cell>
          <cell r="AA3214">
            <v>9.16</v>
          </cell>
          <cell r="AB3214">
            <v>0</v>
          </cell>
          <cell r="AC3214">
            <v>0</v>
          </cell>
          <cell r="AD3214">
            <v>0</v>
          </cell>
          <cell r="AE3214">
            <v>0</v>
          </cell>
          <cell r="AF3214">
            <v>0</v>
          </cell>
          <cell r="AG3214">
            <v>0</v>
          </cell>
          <cell r="AH3214">
            <v>0</v>
          </cell>
          <cell r="AI3214">
            <v>0</v>
          </cell>
        </row>
        <row r="3215">
          <cell r="C3215" t="str">
            <v>1.636.3</v>
          </cell>
          <cell r="D3215" t="str">
            <v>Прочие, всего</v>
          </cell>
          <cell r="E3215" t="str">
            <v>051-2001070</v>
          </cell>
          <cell r="F3215" t="str">
            <v/>
          </cell>
          <cell r="G3215" t="str">
            <v/>
          </cell>
          <cell r="H3215" t="str">
            <v/>
          </cell>
          <cell r="I3215">
            <v>1415.0509999999999</v>
          </cell>
          <cell r="J3215">
            <v>1278.77</v>
          </cell>
          <cell r="K3215">
            <v>0.01</v>
          </cell>
          <cell r="L3215">
            <v>0.01</v>
          </cell>
          <cell r="M3215">
            <v>2.5000199999999999E-3</v>
          </cell>
          <cell r="N3215">
            <v>25.0002</v>
          </cell>
          <cell r="O3215">
            <v>25.0002</v>
          </cell>
          <cell r="P3215">
            <v>0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8.3399999999999994E-5</v>
          </cell>
          <cell r="Z3215">
            <v>4.1661999999999998E-4</v>
          </cell>
          <cell r="AA3215">
            <v>4.1661999999999998E-4</v>
          </cell>
          <cell r="AB3215">
            <v>0</v>
          </cell>
          <cell r="AC3215">
            <v>0</v>
          </cell>
          <cell r="AD3215">
            <v>1.75008E-3</v>
          </cell>
          <cell r="AE3215">
            <v>8.3399999999999994E-5</v>
          </cell>
          <cell r="AF3215">
            <v>1.66668E-3</v>
          </cell>
          <cell r="AG3215">
            <v>0</v>
          </cell>
          <cell r="AH3215">
            <v>0</v>
          </cell>
          <cell r="AI3215">
            <v>420.06624742000002</v>
          </cell>
        </row>
        <row r="3216">
          <cell r="C3216" t="str">
            <v>1.636.4</v>
          </cell>
          <cell r="D3216" t="str">
            <v>Услуги Заказчика</v>
          </cell>
          <cell r="E3216" t="str">
            <v>051-2001070</v>
          </cell>
          <cell r="F3216" t="str">
            <v/>
          </cell>
          <cell r="G3216" t="str">
            <v/>
          </cell>
          <cell r="H3216" t="str">
            <v/>
          </cell>
          <cell r="I3216">
            <v>0</v>
          </cell>
          <cell r="J3216">
            <v>0</v>
          </cell>
          <cell r="K3216">
            <v>0.01</v>
          </cell>
          <cell r="L3216">
            <v>0.01</v>
          </cell>
          <cell r="M3216">
            <v>2.5000199999999999E-3</v>
          </cell>
          <cell r="N3216">
            <v>25.0002</v>
          </cell>
          <cell r="O3216">
            <v>25.0002</v>
          </cell>
          <cell r="P3216">
            <v>0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8.3399999999999994E-5</v>
          </cell>
          <cell r="Z3216">
            <v>4.1661999999999998E-4</v>
          </cell>
          <cell r="AA3216">
            <v>4.1661999999999998E-4</v>
          </cell>
          <cell r="AB3216">
            <v>0</v>
          </cell>
          <cell r="AC3216">
            <v>0</v>
          </cell>
          <cell r="AD3216">
            <v>1.75008E-3</v>
          </cell>
          <cell r="AE3216">
            <v>8.3399999999999994E-5</v>
          </cell>
          <cell r="AF3216">
            <v>1.66668E-3</v>
          </cell>
          <cell r="AG3216">
            <v>0</v>
          </cell>
          <cell r="AH3216">
            <v>0</v>
          </cell>
          <cell r="AI3216">
            <v>420.06624742000002</v>
          </cell>
        </row>
        <row r="3217">
          <cell r="C3217" t="str">
            <v>1.636.5</v>
          </cell>
          <cell r="D3217" t="str">
            <v>Иные прочие</v>
          </cell>
          <cell r="E3217" t="str">
            <v>051-2001070</v>
          </cell>
          <cell r="F3217" t="str">
            <v/>
          </cell>
          <cell r="G3217" t="str">
            <v/>
          </cell>
          <cell r="H3217" t="str">
            <v/>
          </cell>
          <cell r="I3217">
            <v>1415.0509999999999</v>
          </cell>
          <cell r="J3217">
            <v>1278.77</v>
          </cell>
          <cell r="K3217">
            <v>0</v>
          </cell>
          <cell r="L3217">
            <v>0</v>
          </cell>
          <cell r="M3217">
            <v>0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B3217">
            <v>0</v>
          </cell>
          <cell r="AC3217">
            <v>0</v>
          </cell>
          <cell r="AD3217">
            <v>0</v>
          </cell>
          <cell r="AE3217">
            <v>0</v>
          </cell>
          <cell r="AF3217">
            <v>0</v>
          </cell>
          <cell r="AG3217">
            <v>0</v>
          </cell>
          <cell r="AH3217">
            <v>0</v>
          </cell>
          <cell r="AI3217">
            <v>0</v>
          </cell>
        </row>
        <row r="3218">
          <cell r="C3218" t="str">
            <v>1.637</v>
          </cell>
          <cell r="D3218" t="str">
            <v>Реконструкция систем энергоснабжения КС. Ивдельское ЛПУ</v>
          </cell>
          <cell r="E3218" t="str">
            <v>051-2001080</v>
          </cell>
          <cell r="F3218" t="str">
            <v/>
          </cell>
          <cell r="G3218" t="str">
            <v>Стройки, обеспечивающие добычу и вывод газа из Надым-Пур-Таз</v>
          </cell>
          <cell r="H3218" t="str">
            <v>Транспорт газа</v>
          </cell>
          <cell r="I3218">
            <v>7235.7717229199998</v>
          </cell>
          <cell r="J3218">
            <v>6547.73</v>
          </cell>
          <cell r="K3218">
            <v>5.0199999999999996</v>
          </cell>
          <cell r="L3218">
            <v>5.0199999999999996</v>
          </cell>
          <cell r="M3218">
            <v>2.5000199999999999E-3</v>
          </cell>
          <cell r="N3218">
            <v>4.9801194999999999E-2</v>
          </cell>
          <cell r="O3218">
            <v>4.9801194999999999E-2</v>
          </cell>
          <cell r="P3218">
            <v>0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5.0003999999999999E-4</v>
          </cell>
          <cell r="Z3218">
            <v>8.5709999999999997</v>
          </cell>
          <cell r="AA3218">
            <v>8.5709999999999997</v>
          </cell>
          <cell r="AB3218">
            <v>0</v>
          </cell>
          <cell r="AC3218">
            <v>0</v>
          </cell>
          <cell r="AD3218">
            <v>2.16672E-3</v>
          </cell>
          <cell r="AE3218">
            <v>5.0003999999999999E-4</v>
          </cell>
          <cell r="AF3218">
            <v>1.66668E-3</v>
          </cell>
          <cell r="AG3218">
            <v>0</v>
          </cell>
          <cell r="AH3218">
            <v>0</v>
          </cell>
          <cell r="AI3218">
            <v>2.5279664E-2</v>
          </cell>
        </row>
        <row r="3219">
          <cell r="C3219" t="str">
            <v>1.637.1</v>
          </cell>
          <cell r="D3219" t="str">
            <v>Подрядные работы</v>
          </cell>
          <cell r="E3219" t="str">
            <v>051-2001080</v>
          </cell>
          <cell r="F3219" t="str">
            <v/>
          </cell>
          <cell r="G3219" t="str">
            <v/>
          </cell>
          <cell r="H3219" t="str">
            <v/>
          </cell>
          <cell r="I3219">
            <v>2279.42</v>
          </cell>
          <cell r="J3219">
            <v>2279.42</v>
          </cell>
          <cell r="K3219">
            <v>0</v>
          </cell>
          <cell r="L3219">
            <v>0</v>
          </cell>
          <cell r="M3219">
            <v>0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>
            <v>0</v>
          </cell>
          <cell r="T3219">
            <v>0</v>
          </cell>
          <cell r="U3219">
            <v>0</v>
          </cell>
          <cell r="V3219">
            <v>0</v>
          </cell>
          <cell r="W3219">
            <v>0</v>
          </cell>
          <cell r="X3219">
            <v>0</v>
          </cell>
          <cell r="Y3219">
            <v>0</v>
          </cell>
          <cell r="Z3219">
            <v>0</v>
          </cell>
          <cell r="AA3219">
            <v>0</v>
          </cell>
          <cell r="AB3219">
            <v>0</v>
          </cell>
          <cell r="AC3219">
            <v>0</v>
          </cell>
          <cell r="AD3219">
            <v>0</v>
          </cell>
          <cell r="AE3219">
            <v>0</v>
          </cell>
          <cell r="AF3219">
            <v>0</v>
          </cell>
          <cell r="AG3219">
            <v>0</v>
          </cell>
          <cell r="AH3219">
            <v>0</v>
          </cell>
          <cell r="AI3219">
            <v>0</v>
          </cell>
        </row>
        <row r="3220">
          <cell r="C3220">
            <v>0</v>
          </cell>
          <cell r="D3220" t="str">
            <v>Прочие подрядчики</v>
          </cell>
          <cell r="E3220" t="str">
            <v>051-2001080</v>
          </cell>
          <cell r="F3220" t="str">
            <v/>
          </cell>
          <cell r="G3220" t="str">
            <v/>
          </cell>
          <cell r="H3220" t="str">
            <v/>
          </cell>
          <cell r="I3220">
            <v>2279.42</v>
          </cell>
          <cell r="J3220">
            <v>2279.42</v>
          </cell>
          <cell r="K3220">
            <v>0</v>
          </cell>
          <cell r="L3220">
            <v>0</v>
          </cell>
          <cell r="M3220">
            <v>0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>
            <v>0</v>
          </cell>
          <cell r="T3220">
            <v>0</v>
          </cell>
          <cell r="U3220">
            <v>0</v>
          </cell>
          <cell r="V3220">
            <v>0</v>
          </cell>
          <cell r="W3220">
            <v>0</v>
          </cell>
          <cell r="X3220">
            <v>0</v>
          </cell>
          <cell r="Y3220">
            <v>0</v>
          </cell>
          <cell r="Z3220">
            <v>0</v>
          </cell>
          <cell r="AA3220">
            <v>0</v>
          </cell>
          <cell r="AB3220">
            <v>0</v>
          </cell>
          <cell r="AC3220">
            <v>0</v>
          </cell>
          <cell r="AD3220">
            <v>0</v>
          </cell>
          <cell r="AE3220">
            <v>0</v>
          </cell>
          <cell r="AF3220">
            <v>0</v>
          </cell>
          <cell r="AG3220">
            <v>0</v>
          </cell>
          <cell r="AH3220">
            <v>0</v>
          </cell>
          <cell r="AI3220">
            <v>0</v>
          </cell>
        </row>
        <row r="3221">
          <cell r="C3221" t="str">
            <v>1.637.2</v>
          </cell>
          <cell r="D3221" t="str">
            <v>Оборудование</v>
          </cell>
          <cell r="E3221" t="str">
            <v>051-2001080</v>
          </cell>
          <cell r="F3221" t="str">
            <v/>
          </cell>
          <cell r="G3221" t="str">
            <v/>
          </cell>
          <cell r="H3221" t="str">
            <v/>
          </cell>
          <cell r="I3221">
            <v>4331.66</v>
          </cell>
          <cell r="J3221">
            <v>4018.18</v>
          </cell>
          <cell r="K3221">
            <v>5.01</v>
          </cell>
          <cell r="L3221">
            <v>5.01</v>
          </cell>
          <cell r="M3221">
            <v>0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>
            <v>0</v>
          </cell>
          <cell r="T3221">
            <v>0</v>
          </cell>
          <cell r="U3221">
            <v>0</v>
          </cell>
          <cell r="V3221">
            <v>0</v>
          </cell>
          <cell r="W3221">
            <v>0</v>
          </cell>
          <cell r="X3221">
            <v>0</v>
          </cell>
          <cell r="Y3221">
            <v>0</v>
          </cell>
          <cell r="Z3221">
            <v>8.57</v>
          </cell>
          <cell r="AA3221">
            <v>8.57</v>
          </cell>
          <cell r="AB3221">
            <v>0</v>
          </cell>
          <cell r="AC3221">
            <v>0</v>
          </cell>
          <cell r="AD3221">
            <v>0</v>
          </cell>
          <cell r="AE3221">
            <v>0</v>
          </cell>
          <cell r="AF3221">
            <v>0</v>
          </cell>
          <cell r="AG3221">
            <v>0</v>
          </cell>
          <cell r="AH3221">
            <v>0</v>
          </cell>
          <cell r="AI3221">
            <v>0</v>
          </cell>
        </row>
        <row r="3222">
          <cell r="C3222" t="str">
            <v>1.637.3</v>
          </cell>
          <cell r="D3222" t="str">
            <v>Прочие, всего</v>
          </cell>
          <cell r="E3222" t="str">
            <v>051-2001080</v>
          </cell>
          <cell r="F3222" t="str">
            <v/>
          </cell>
          <cell r="G3222" t="str">
            <v/>
          </cell>
          <cell r="H3222" t="str">
            <v/>
          </cell>
          <cell r="I3222">
            <v>624.69172291999996</v>
          </cell>
          <cell r="J3222">
            <v>250.13</v>
          </cell>
          <cell r="K3222">
            <v>0.01</v>
          </cell>
          <cell r="L3222">
            <v>0.01</v>
          </cell>
          <cell r="M3222">
            <v>2.5000199999999999E-3</v>
          </cell>
          <cell r="N3222">
            <v>25.0002</v>
          </cell>
          <cell r="O3222">
            <v>25.0002</v>
          </cell>
          <cell r="P3222">
            <v>0</v>
          </cell>
          <cell r="Q3222">
            <v>0</v>
          </cell>
          <cell r="R3222">
            <v>0</v>
          </cell>
          <cell r="S3222">
            <v>0</v>
          </cell>
          <cell r="T3222">
            <v>0</v>
          </cell>
          <cell r="U3222">
            <v>0</v>
          </cell>
          <cell r="V3222">
            <v>0</v>
          </cell>
          <cell r="W3222">
            <v>0</v>
          </cell>
          <cell r="X3222">
            <v>0</v>
          </cell>
          <cell r="Y3222">
            <v>5.0003999999999999E-4</v>
          </cell>
          <cell r="Z3222">
            <v>1E-3</v>
          </cell>
          <cell r="AA3222">
            <v>1E-3</v>
          </cell>
          <cell r="AB3222">
            <v>0</v>
          </cell>
          <cell r="AC3222">
            <v>0</v>
          </cell>
          <cell r="AD3222">
            <v>2.16672E-3</v>
          </cell>
          <cell r="AE3222">
            <v>5.0003999999999999E-4</v>
          </cell>
          <cell r="AF3222">
            <v>1.66668E-3</v>
          </cell>
          <cell r="AG3222">
            <v>0</v>
          </cell>
          <cell r="AH3222">
            <v>0</v>
          </cell>
          <cell r="AI3222">
            <v>216.672</v>
          </cell>
        </row>
        <row r="3223">
          <cell r="C3223" t="str">
            <v>1.637.4</v>
          </cell>
          <cell r="D3223" t="str">
            <v>Услуги Заказчика</v>
          </cell>
          <cell r="E3223" t="str">
            <v>051-2001080</v>
          </cell>
          <cell r="F3223" t="str">
            <v/>
          </cell>
          <cell r="G3223" t="str">
            <v/>
          </cell>
          <cell r="H3223" t="str">
            <v/>
          </cell>
          <cell r="I3223">
            <v>0</v>
          </cell>
          <cell r="J3223">
            <v>0</v>
          </cell>
          <cell r="K3223">
            <v>0.01</v>
          </cell>
          <cell r="L3223">
            <v>0.01</v>
          </cell>
          <cell r="M3223">
            <v>2.5000199999999999E-3</v>
          </cell>
          <cell r="N3223">
            <v>25.0002</v>
          </cell>
          <cell r="O3223">
            <v>25.0002</v>
          </cell>
          <cell r="P3223">
            <v>0</v>
          </cell>
          <cell r="Q3223">
            <v>0</v>
          </cell>
          <cell r="R3223">
            <v>0</v>
          </cell>
          <cell r="S3223">
            <v>0</v>
          </cell>
          <cell r="T3223">
            <v>0</v>
          </cell>
          <cell r="U3223">
            <v>0</v>
          </cell>
          <cell r="V3223">
            <v>0</v>
          </cell>
          <cell r="W3223">
            <v>0</v>
          </cell>
          <cell r="X3223">
            <v>0</v>
          </cell>
          <cell r="Y3223">
            <v>5.0003999999999999E-4</v>
          </cell>
          <cell r="Z3223">
            <v>1E-3</v>
          </cell>
          <cell r="AA3223">
            <v>1E-3</v>
          </cell>
          <cell r="AB3223">
            <v>0</v>
          </cell>
          <cell r="AC3223">
            <v>0</v>
          </cell>
          <cell r="AD3223">
            <v>2.16672E-3</v>
          </cell>
          <cell r="AE3223">
            <v>5.0003999999999999E-4</v>
          </cell>
          <cell r="AF3223">
            <v>1.66668E-3</v>
          </cell>
          <cell r="AG3223">
            <v>0</v>
          </cell>
          <cell r="AH3223">
            <v>0</v>
          </cell>
          <cell r="AI3223">
            <v>216.672</v>
          </cell>
        </row>
        <row r="3224">
          <cell r="C3224" t="str">
            <v>1.637.5</v>
          </cell>
          <cell r="D3224" t="str">
            <v>Иные прочие</v>
          </cell>
          <cell r="E3224" t="str">
            <v>051-2001080</v>
          </cell>
          <cell r="F3224" t="str">
            <v/>
          </cell>
          <cell r="G3224" t="str">
            <v/>
          </cell>
          <cell r="H3224" t="str">
            <v/>
          </cell>
          <cell r="I3224">
            <v>624.69172291999996</v>
          </cell>
          <cell r="J3224">
            <v>250.13</v>
          </cell>
          <cell r="K3224">
            <v>0</v>
          </cell>
          <cell r="L3224">
            <v>0</v>
          </cell>
          <cell r="M3224">
            <v>0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>
            <v>0</v>
          </cell>
          <cell r="T3224">
            <v>0</v>
          </cell>
          <cell r="U3224">
            <v>0</v>
          </cell>
          <cell r="V3224">
            <v>0</v>
          </cell>
          <cell r="W3224">
            <v>0</v>
          </cell>
          <cell r="X3224">
            <v>0</v>
          </cell>
          <cell r="Y3224">
            <v>0</v>
          </cell>
          <cell r="Z3224">
            <v>0</v>
          </cell>
          <cell r="AA3224">
            <v>0</v>
          </cell>
          <cell r="AB3224">
            <v>0</v>
          </cell>
          <cell r="AC3224">
            <v>0</v>
          </cell>
          <cell r="AD3224">
            <v>0</v>
          </cell>
          <cell r="AE3224">
            <v>0</v>
          </cell>
          <cell r="AF3224">
            <v>0</v>
          </cell>
          <cell r="AG3224">
            <v>0</v>
          </cell>
          <cell r="AH3224">
            <v>0</v>
          </cell>
          <cell r="AI3224">
            <v>0</v>
          </cell>
        </row>
        <row r="3225">
          <cell r="C3225" t="str">
            <v>1.638</v>
          </cell>
          <cell r="D3225" t="str">
            <v>Реконструкция систем энергоснабжения КС. Лонг-Юганское ЛПУ</v>
          </cell>
          <cell r="E3225" t="str">
            <v>051-2001092</v>
          </cell>
          <cell r="F3225" t="str">
            <v/>
          </cell>
          <cell r="G3225" t="str">
            <v>Стройки, обеспечивающие добычу и вывод газа из Надым-Пур-Таз</v>
          </cell>
          <cell r="H3225" t="str">
            <v>Транспорт газа</v>
          </cell>
          <cell r="I3225">
            <v>7276.1719999999996</v>
          </cell>
          <cell r="J3225">
            <v>6720.0010000000002</v>
          </cell>
          <cell r="K3225">
            <v>0.92100000000000004</v>
          </cell>
          <cell r="L3225">
            <v>0.92100000000000004</v>
          </cell>
          <cell r="M3225">
            <v>0.71947724000000002</v>
          </cell>
          <cell r="N3225">
            <v>78.119135721999996</v>
          </cell>
          <cell r="O3225">
            <v>78.119135721999996</v>
          </cell>
          <cell r="P3225">
            <v>0</v>
          </cell>
          <cell r="Q3225">
            <v>0</v>
          </cell>
          <cell r="R3225">
            <v>0</v>
          </cell>
          <cell r="S3225">
            <v>0</v>
          </cell>
          <cell r="T3225">
            <v>0</v>
          </cell>
          <cell r="U3225">
            <v>0</v>
          </cell>
          <cell r="V3225">
            <v>0</v>
          </cell>
          <cell r="W3225">
            <v>0</v>
          </cell>
          <cell r="X3225">
            <v>0</v>
          </cell>
          <cell r="Y3225">
            <v>8.3399999999999994E-5</v>
          </cell>
          <cell r="Z3225">
            <v>0.91041662000000001</v>
          </cell>
          <cell r="AA3225">
            <v>0.91041662000000001</v>
          </cell>
          <cell r="AB3225">
            <v>0</v>
          </cell>
          <cell r="AC3225">
            <v>0</v>
          </cell>
          <cell r="AD3225">
            <v>2.5008000000000002E-4</v>
          </cell>
          <cell r="AE3225">
            <v>8.3399999999999994E-5</v>
          </cell>
          <cell r="AF3225">
            <v>1.6668E-4</v>
          </cell>
          <cell r="AG3225">
            <v>0</v>
          </cell>
          <cell r="AH3225">
            <v>0</v>
          </cell>
          <cell r="AI3225">
            <v>2.7468743E-2</v>
          </cell>
        </row>
        <row r="3226">
          <cell r="C3226" t="str">
            <v>1.638.1</v>
          </cell>
          <cell r="D3226" t="str">
            <v>Подрядные работы</v>
          </cell>
          <cell r="E3226" t="str">
            <v>051-2001092</v>
          </cell>
          <cell r="F3226" t="str">
            <v/>
          </cell>
          <cell r="G3226" t="str">
            <v/>
          </cell>
          <cell r="H3226" t="str">
            <v/>
          </cell>
          <cell r="I3226">
            <v>3492.69</v>
          </cell>
          <cell r="J3226">
            <v>3492.69</v>
          </cell>
          <cell r="K3226">
            <v>0</v>
          </cell>
          <cell r="L3226">
            <v>0</v>
          </cell>
          <cell r="M3226">
            <v>0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>
            <v>0</v>
          </cell>
          <cell r="T3226">
            <v>0</v>
          </cell>
          <cell r="U3226">
            <v>0</v>
          </cell>
          <cell r="V3226">
            <v>0</v>
          </cell>
          <cell r="W3226">
            <v>0</v>
          </cell>
          <cell r="X3226">
            <v>0</v>
          </cell>
          <cell r="Y3226">
            <v>0</v>
          </cell>
          <cell r="Z3226">
            <v>0</v>
          </cell>
          <cell r="AA3226">
            <v>0</v>
          </cell>
          <cell r="AB3226">
            <v>0</v>
          </cell>
          <cell r="AC3226">
            <v>0</v>
          </cell>
          <cell r="AD3226">
            <v>0</v>
          </cell>
          <cell r="AE3226">
            <v>0</v>
          </cell>
          <cell r="AF3226">
            <v>0</v>
          </cell>
          <cell r="AG3226">
            <v>0</v>
          </cell>
          <cell r="AH3226">
            <v>0</v>
          </cell>
          <cell r="AI3226">
            <v>0</v>
          </cell>
        </row>
        <row r="3227">
          <cell r="C3227">
            <v>0</v>
          </cell>
          <cell r="D3227" t="str">
            <v>Конкурс</v>
          </cell>
          <cell r="E3227" t="str">
            <v>051-2001092</v>
          </cell>
          <cell r="F3227" t="str">
            <v/>
          </cell>
          <cell r="G3227" t="str">
            <v/>
          </cell>
          <cell r="H3227" t="str">
            <v/>
          </cell>
          <cell r="I3227">
            <v>3492.69</v>
          </cell>
          <cell r="J3227">
            <v>3492.69</v>
          </cell>
          <cell r="K3227">
            <v>0</v>
          </cell>
          <cell r="L3227">
            <v>0</v>
          </cell>
          <cell r="M3227">
            <v>0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>
            <v>0</v>
          </cell>
          <cell r="T3227">
            <v>0</v>
          </cell>
          <cell r="U3227">
            <v>0</v>
          </cell>
          <cell r="V3227">
            <v>0</v>
          </cell>
          <cell r="W3227">
            <v>0</v>
          </cell>
          <cell r="X3227">
            <v>0</v>
          </cell>
          <cell r="Y3227">
            <v>0</v>
          </cell>
          <cell r="Z3227">
            <v>0</v>
          </cell>
          <cell r="AA3227">
            <v>0</v>
          </cell>
          <cell r="AB3227">
            <v>0</v>
          </cell>
          <cell r="AC3227">
            <v>0</v>
          </cell>
          <cell r="AD3227">
            <v>0</v>
          </cell>
          <cell r="AE3227">
            <v>0</v>
          </cell>
          <cell r="AF3227">
            <v>0</v>
          </cell>
          <cell r="AG3227">
            <v>0</v>
          </cell>
          <cell r="AH3227">
            <v>0</v>
          </cell>
          <cell r="AI3227">
            <v>0</v>
          </cell>
        </row>
        <row r="3228">
          <cell r="C3228" t="str">
            <v>1.638.2</v>
          </cell>
          <cell r="D3228" t="str">
            <v>Оборудование</v>
          </cell>
          <cell r="E3228" t="str">
            <v>051-2001092</v>
          </cell>
          <cell r="F3228" t="str">
            <v/>
          </cell>
          <cell r="G3228" t="str">
            <v/>
          </cell>
          <cell r="H3228" t="str">
            <v/>
          </cell>
          <cell r="I3228">
            <v>2974.43</v>
          </cell>
          <cell r="J3228">
            <v>2580.5500000000002</v>
          </cell>
          <cell r="K3228">
            <v>0.92</v>
          </cell>
          <cell r="L3228">
            <v>0.92</v>
          </cell>
          <cell r="M3228">
            <v>0.71922721999999994</v>
          </cell>
          <cell r="N3228">
            <v>78.176871739000006</v>
          </cell>
          <cell r="O3228">
            <v>78.176871739000006</v>
          </cell>
          <cell r="P3228">
            <v>0</v>
          </cell>
          <cell r="Q3228">
            <v>0</v>
          </cell>
          <cell r="R3228">
            <v>0</v>
          </cell>
          <cell r="S3228">
            <v>0</v>
          </cell>
          <cell r="T3228">
            <v>0</v>
          </cell>
          <cell r="U3228">
            <v>0</v>
          </cell>
          <cell r="V3228">
            <v>0</v>
          </cell>
          <cell r="W3228">
            <v>0</v>
          </cell>
          <cell r="X3228">
            <v>0</v>
          </cell>
          <cell r="Y3228">
            <v>0</v>
          </cell>
          <cell r="Z3228">
            <v>0.91</v>
          </cell>
          <cell r="AA3228">
            <v>0.91</v>
          </cell>
          <cell r="AB3228">
            <v>0</v>
          </cell>
          <cell r="AC3228">
            <v>0</v>
          </cell>
          <cell r="AD3228">
            <v>0</v>
          </cell>
          <cell r="AE3228">
            <v>0</v>
          </cell>
          <cell r="AF3228">
            <v>0</v>
          </cell>
          <cell r="AG3228">
            <v>0</v>
          </cell>
          <cell r="AH3228">
            <v>0</v>
          </cell>
          <cell r="AI3228">
            <v>0</v>
          </cell>
        </row>
        <row r="3229">
          <cell r="C3229" t="str">
            <v>1.638.3</v>
          </cell>
          <cell r="D3229" t="str">
            <v>Прочие, всего</v>
          </cell>
          <cell r="E3229" t="str">
            <v>051-2001092</v>
          </cell>
          <cell r="F3229" t="str">
            <v/>
          </cell>
          <cell r="G3229" t="str">
            <v/>
          </cell>
          <cell r="H3229" t="str">
            <v/>
          </cell>
          <cell r="I3229">
            <v>809.05200000000002</v>
          </cell>
          <cell r="J3229">
            <v>646.76099999999997</v>
          </cell>
          <cell r="K3229">
            <v>1E-3</v>
          </cell>
          <cell r="L3229">
            <v>1E-3</v>
          </cell>
          <cell r="M3229">
            <v>2.5001999999999999E-4</v>
          </cell>
          <cell r="N3229">
            <v>25.001999999999999</v>
          </cell>
          <cell r="O3229">
            <v>25.001999999999999</v>
          </cell>
          <cell r="P3229">
            <v>0</v>
          </cell>
          <cell r="Q3229">
            <v>0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V3229">
            <v>0</v>
          </cell>
          <cell r="W3229">
            <v>0</v>
          </cell>
          <cell r="X3229">
            <v>0</v>
          </cell>
          <cell r="Y3229">
            <v>8.3399999999999994E-5</v>
          </cell>
          <cell r="Z3229">
            <v>4.1661999999999998E-4</v>
          </cell>
          <cell r="AA3229">
            <v>4.1661999999999998E-4</v>
          </cell>
          <cell r="AB3229">
            <v>0</v>
          </cell>
          <cell r="AC3229">
            <v>0</v>
          </cell>
          <cell r="AD3229">
            <v>2.5008000000000002E-4</v>
          </cell>
          <cell r="AE3229">
            <v>8.3399999999999994E-5</v>
          </cell>
          <cell r="AF3229">
            <v>1.6668E-4</v>
          </cell>
          <cell r="AG3229">
            <v>0</v>
          </cell>
          <cell r="AH3229">
            <v>0</v>
          </cell>
          <cell r="AI3229">
            <v>60.025922903000001</v>
          </cell>
        </row>
        <row r="3230">
          <cell r="C3230" t="str">
            <v>1.638.4</v>
          </cell>
          <cell r="D3230" t="str">
            <v>Услуги Заказчика</v>
          </cell>
          <cell r="E3230" t="str">
            <v>051-2001092</v>
          </cell>
          <cell r="F3230" t="str">
            <v/>
          </cell>
          <cell r="G3230" t="str">
            <v/>
          </cell>
          <cell r="H3230" t="str">
            <v/>
          </cell>
          <cell r="I3230">
            <v>0</v>
          </cell>
          <cell r="J3230">
            <v>0</v>
          </cell>
          <cell r="K3230">
            <v>1E-3</v>
          </cell>
          <cell r="L3230">
            <v>1E-3</v>
          </cell>
          <cell r="M3230">
            <v>2.5001999999999999E-4</v>
          </cell>
          <cell r="N3230">
            <v>25.001999999999999</v>
          </cell>
          <cell r="O3230">
            <v>25.001999999999999</v>
          </cell>
          <cell r="P3230">
            <v>0</v>
          </cell>
          <cell r="Q3230">
            <v>0</v>
          </cell>
          <cell r="R3230">
            <v>0</v>
          </cell>
          <cell r="S3230">
            <v>0</v>
          </cell>
          <cell r="T3230">
            <v>0</v>
          </cell>
          <cell r="U3230">
            <v>0</v>
          </cell>
          <cell r="V3230">
            <v>0</v>
          </cell>
          <cell r="W3230">
            <v>0</v>
          </cell>
          <cell r="X3230">
            <v>0</v>
          </cell>
          <cell r="Y3230">
            <v>8.3399999999999994E-5</v>
          </cell>
          <cell r="Z3230">
            <v>4.1661999999999998E-4</v>
          </cell>
          <cell r="AA3230">
            <v>4.1661999999999998E-4</v>
          </cell>
          <cell r="AB3230">
            <v>0</v>
          </cell>
          <cell r="AC3230">
            <v>0</v>
          </cell>
          <cell r="AD3230">
            <v>2.5008000000000002E-4</v>
          </cell>
          <cell r="AE3230">
            <v>8.3399999999999994E-5</v>
          </cell>
          <cell r="AF3230">
            <v>1.6668E-4</v>
          </cell>
          <cell r="AG3230">
            <v>0</v>
          </cell>
          <cell r="AH3230">
            <v>0</v>
          </cell>
          <cell r="AI3230">
            <v>60.025922903000001</v>
          </cell>
        </row>
        <row r="3231">
          <cell r="C3231" t="str">
            <v>1.638.5</v>
          </cell>
          <cell r="D3231" t="str">
            <v>Иные прочие</v>
          </cell>
          <cell r="E3231" t="str">
            <v>051-2001092</v>
          </cell>
          <cell r="F3231" t="str">
            <v/>
          </cell>
          <cell r="G3231" t="str">
            <v/>
          </cell>
          <cell r="H3231" t="str">
            <v/>
          </cell>
          <cell r="I3231">
            <v>809.05200000000002</v>
          </cell>
          <cell r="J3231">
            <v>646.76099999999997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  <cell r="AF3231">
            <v>0</v>
          </cell>
          <cell r="AG3231">
            <v>0</v>
          </cell>
          <cell r="AH3231">
            <v>0</v>
          </cell>
          <cell r="AI3231">
            <v>0</v>
          </cell>
        </row>
        <row r="3232">
          <cell r="C3232" t="str">
            <v>1.639</v>
          </cell>
          <cell r="D3232" t="str">
            <v>Нефтеконденсатопровод Уренгой - Пур-Пэ</v>
          </cell>
          <cell r="E3232" t="str">
            <v>051-2001095</v>
          </cell>
          <cell r="F3232" t="str">
            <v/>
          </cell>
          <cell r="G3232" t="str">
            <v>Переработка газа</v>
          </cell>
          <cell r="H3232" t="str">
            <v>Переработка</v>
          </cell>
          <cell r="I3232">
            <v>0</v>
          </cell>
          <cell r="J3232">
            <v>0</v>
          </cell>
          <cell r="K3232">
            <v>0</v>
          </cell>
          <cell r="L3232">
            <v>0</v>
          </cell>
          <cell r="M3232">
            <v>574.36109680000004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3055.8262139799999</v>
          </cell>
          <cell r="Y3232">
            <v>995.78424894</v>
          </cell>
          <cell r="Z3232">
            <v>2767.71</v>
          </cell>
          <cell r="AA3232">
            <v>2767.71</v>
          </cell>
          <cell r="AB3232">
            <v>0</v>
          </cell>
          <cell r="AC3232">
            <v>1930</v>
          </cell>
          <cell r="AD3232">
            <v>2272.5891646199998</v>
          </cell>
          <cell r="AE3232">
            <v>206.75574072000001</v>
          </cell>
          <cell r="AF3232">
            <v>121.7552556</v>
          </cell>
          <cell r="AG3232">
            <v>1933.8734362499999</v>
          </cell>
          <cell r="AH3232">
            <v>10.20473205</v>
          </cell>
          <cell r="AI3232">
            <v>82.110812354999993</v>
          </cell>
        </row>
        <row r="3233">
          <cell r="C3233" t="str">
            <v>1.639.1</v>
          </cell>
          <cell r="D3233" t="str">
            <v>Подрядные работы</v>
          </cell>
          <cell r="E3233" t="str">
            <v>051-2001095</v>
          </cell>
          <cell r="F3233" t="str">
            <v/>
          </cell>
          <cell r="G3233" t="str">
            <v/>
          </cell>
          <cell r="H3233" t="str">
            <v/>
          </cell>
          <cell r="I3233">
            <v>0</v>
          </cell>
          <cell r="J3233">
            <v>0</v>
          </cell>
          <cell r="K3233">
            <v>0</v>
          </cell>
          <cell r="L3233">
            <v>0</v>
          </cell>
          <cell r="M3233">
            <v>560.63431799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3055.5994625500002</v>
          </cell>
          <cell r="Y3233">
            <v>873.68787557999997</v>
          </cell>
          <cell r="Z3233">
            <v>2708.69</v>
          </cell>
          <cell r="AA3233">
            <v>2708.69</v>
          </cell>
          <cell r="AB3233">
            <v>0</v>
          </cell>
          <cell r="AC3233">
            <v>1930</v>
          </cell>
          <cell r="AD3233">
            <v>2138.3859668199998</v>
          </cell>
          <cell r="AE3233">
            <v>84.716620899999995</v>
          </cell>
          <cell r="AF3233">
            <v>113.46461386999999</v>
          </cell>
          <cell r="AG3233">
            <v>1930</v>
          </cell>
          <cell r="AH3233">
            <v>10.20473205</v>
          </cell>
          <cell r="AI3233">
            <v>78.945393042999996</v>
          </cell>
        </row>
        <row r="3234">
          <cell r="C3234">
            <v>0</v>
          </cell>
          <cell r="D3234" t="str">
            <v>Газпром инвест</v>
          </cell>
          <cell r="E3234" t="str">
            <v>051-2001095</v>
          </cell>
          <cell r="F3234" t="str">
            <v/>
          </cell>
          <cell r="G3234" t="str">
            <v/>
          </cell>
          <cell r="H3234" t="str">
            <v/>
          </cell>
          <cell r="I3234">
            <v>0</v>
          </cell>
          <cell r="J3234">
            <v>0</v>
          </cell>
          <cell r="K3234">
            <v>0</v>
          </cell>
          <cell r="L3234">
            <v>0</v>
          </cell>
          <cell r="M3234">
            <v>0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93.1832007</v>
          </cell>
          <cell r="Y3234">
            <v>0</v>
          </cell>
          <cell r="Z3234">
            <v>0</v>
          </cell>
          <cell r="AA3234">
            <v>0</v>
          </cell>
          <cell r="AB3234">
            <v>0</v>
          </cell>
          <cell r="AC3234">
            <v>0</v>
          </cell>
          <cell r="AD3234">
            <v>10.20473205</v>
          </cell>
          <cell r="AE3234">
            <v>0</v>
          </cell>
          <cell r="AF3234">
            <v>0</v>
          </cell>
          <cell r="AG3234">
            <v>0</v>
          </cell>
          <cell r="AH3234">
            <v>10.20473205</v>
          </cell>
          <cell r="AI3234">
            <v>0</v>
          </cell>
        </row>
        <row r="3235">
          <cell r="C3235">
            <v>0</v>
          </cell>
          <cell r="D3235" t="str">
            <v>СГМ</v>
          </cell>
          <cell r="E3235" t="str">
            <v>051-2001095</v>
          </cell>
          <cell r="F3235" t="str">
            <v/>
          </cell>
          <cell r="G3235" t="str">
            <v/>
          </cell>
          <cell r="H3235" t="str">
            <v/>
          </cell>
          <cell r="I3235">
            <v>0</v>
          </cell>
          <cell r="J3235">
            <v>0</v>
          </cell>
          <cell r="K3235">
            <v>0</v>
          </cell>
          <cell r="L3235">
            <v>0</v>
          </cell>
          <cell r="M3235">
            <v>560.63431799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2962.41626185</v>
          </cell>
          <cell r="Y3235">
            <v>873.68787557999997</v>
          </cell>
          <cell r="Z3235">
            <v>2708.69</v>
          </cell>
          <cell r="AA3235">
            <v>2708.69</v>
          </cell>
          <cell r="AB3235">
            <v>0</v>
          </cell>
          <cell r="AC3235">
            <v>1930</v>
          </cell>
          <cell r="AD3235">
            <v>2128.1812347700002</v>
          </cell>
          <cell r="AE3235">
            <v>84.716620899999995</v>
          </cell>
          <cell r="AF3235">
            <v>113.46461386999999</v>
          </cell>
          <cell r="AG3235">
            <v>1930</v>
          </cell>
          <cell r="AH3235">
            <v>0</v>
          </cell>
          <cell r="AI3235">
            <v>78.568652549999996</v>
          </cell>
        </row>
        <row r="3236">
          <cell r="C3236" t="str">
            <v>1.639.2</v>
          </cell>
          <cell r="D3236" t="str">
            <v>Материалы(в составе подрядных работ)</v>
          </cell>
          <cell r="E3236" t="str">
            <v>051-2001095</v>
          </cell>
          <cell r="F3236" t="str">
            <v/>
          </cell>
          <cell r="G3236" t="str">
            <v/>
          </cell>
          <cell r="H3236" t="str">
            <v/>
          </cell>
          <cell r="I3236">
            <v>0</v>
          </cell>
          <cell r="J3236">
            <v>0</v>
          </cell>
          <cell r="K3236">
            <v>0</v>
          </cell>
          <cell r="L3236">
            <v>0</v>
          </cell>
          <cell r="M3236">
            <v>0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93.1832007</v>
          </cell>
          <cell r="Y3236">
            <v>0</v>
          </cell>
          <cell r="Z3236">
            <v>0</v>
          </cell>
          <cell r="AA3236">
            <v>0</v>
          </cell>
          <cell r="AB3236">
            <v>0</v>
          </cell>
          <cell r="AC3236">
            <v>0</v>
          </cell>
          <cell r="AD3236">
            <v>10.20473205</v>
          </cell>
          <cell r="AE3236">
            <v>0</v>
          </cell>
          <cell r="AF3236">
            <v>0</v>
          </cell>
          <cell r="AG3236">
            <v>0</v>
          </cell>
          <cell r="AH3236">
            <v>10.20473205</v>
          </cell>
          <cell r="AI3236">
            <v>0</v>
          </cell>
        </row>
        <row r="3237">
          <cell r="C3237" t="str">
            <v>1.639.3</v>
          </cell>
          <cell r="D3237" t="str">
            <v>Оборудование</v>
          </cell>
          <cell r="E3237" t="str">
            <v>051-2001095</v>
          </cell>
          <cell r="F3237" t="str">
            <v/>
          </cell>
          <cell r="G3237" t="str">
            <v/>
          </cell>
          <cell r="H3237" t="str">
            <v/>
          </cell>
          <cell r="I3237">
            <v>0</v>
          </cell>
          <cell r="J3237">
            <v>0</v>
          </cell>
          <cell r="K3237">
            <v>0</v>
          </cell>
          <cell r="L3237">
            <v>0</v>
          </cell>
          <cell r="M3237">
            <v>0.63065377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97.956190390000003</v>
          </cell>
          <cell r="Z3237">
            <v>0</v>
          </cell>
          <cell r="AA3237">
            <v>0</v>
          </cell>
          <cell r="AB3237">
            <v>0</v>
          </cell>
          <cell r="AC3237">
            <v>0</v>
          </cell>
          <cell r="AD3237">
            <v>98.427002239999993</v>
          </cell>
          <cell r="AE3237">
            <v>97.956190390000003</v>
          </cell>
          <cell r="AF3237">
            <v>0.47081184999999998</v>
          </cell>
          <cell r="AG3237">
            <v>0</v>
          </cell>
          <cell r="AH3237">
            <v>0</v>
          </cell>
          <cell r="AI3237">
            <v>0</v>
          </cell>
        </row>
        <row r="3238">
          <cell r="C3238" t="str">
            <v>1.639.4</v>
          </cell>
          <cell r="D3238" t="str">
            <v>Прочие, всего</v>
          </cell>
          <cell r="E3238" t="str">
            <v>051-2001095</v>
          </cell>
          <cell r="F3238" t="str">
            <v/>
          </cell>
          <cell r="G3238" t="str">
            <v/>
          </cell>
          <cell r="H3238" t="str">
            <v/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13.09612504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0.22675143</v>
          </cell>
          <cell r="Y3238">
            <v>24.140182970000001</v>
          </cell>
          <cell r="Z3238">
            <v>59.02</v>
          </cell>
          <cell r="AA3238">
            <v>59.02</v>
          </cell>
          <cell r="AB3238">
            <v>0</v>
          </cell>
          <cell r="AC3238">
            <v>0</v>
          </cell>
          <cell r="AD3238">
            <v>35.776195559999998</v>
          </cell>
          <cell r="AE3238">
            <v>24.08292943</v>
          </cell>
          <cell r="AF3238">
            <v>7.8198298800000003</v>
          </cell>
          <cell r="AG3238">
            <v>3.8734362500000001</v>
          </cell>
          <cell r="AH3238">
            <v>0</v>
          </cell>
          <cell r="AI3238">
            <v>60.617071433</v>
          </cell>
        </row>
        <row r="3239">
          <cell r="C3239" t="str">
            <v>1.639.5</v>
          </cell>
          <cell r="D3239" t="str">
            <v>Землеотвод, всего</v>
          </cell>
          <cell r="E3239" t="str">
            <v>051-2001095</v>
          </cell>
          <cell r="F3239" t="str">
            <v/>
          </cell>
          <cell r="G3239" t="str">
            <v/>
          </cell>
          <cell r="H3239" t="str">
            <v/>
          </cell>
          <cell r="I3239">
            <v>0</v>
          </cell>
          <cell r="J3239">
            <v>0</v>
          </cell>
          <cell r="K3239">
            <v>0</v>
          </cell>
          <cell r="L3239">
            <v>0</v>
          </cell>
          <cell r="M3239">
            <v>2.01560636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0.13789836999999999</v>
          </cell>
          <cell r="Y3239">
            <v>5.7253539999999999E-2</v>
          </cell>
          <cell r="Z3239">
            <v>0</v>
          </cell>
          <cell r="AA3239">
            <v>0</v>
          </cell>
          <cell r="AB3239">
            <v>0</v>
          </cell>
          <cell r="AC3239">
            <v>0</v>
          </cell>
          <cell r="AD3239">
            <v>3.8065227400000001</v>
          </cell>
          <cell r="AE3239">
            <v>0</v>
          </cell>
          <cell r="AF3239">
            <v>0</v>
          </cell>
          <cell r="AG3239">
            <v>3.8065227400000001</v>
          </cell>
          <cell r="AH3239">
            <v>0</v>
          </cell>
          <cell r="AI3239">
            <v>0</v>
          </cell>
        </row>
        <row r="3240">
          <cell r="C3240" t="str">
            <v>1.639.6</v>
          </cell>
          <cell r="D3240" t="str">
            <v>Услуги Заказчика</v>
          </cell>
          <cell r="E3240" t="str">
            <v>051-2001095</v>
          </cell>
          <cell r="F3240" t="str">
            <v/>
          </cell>
          <cell r="G3240" t="str">
            <v/>
          </cell>
          <cell r="H3240" t="str">
            <v/>
          </cell>
          <cell r="I3240">
            <v>0</v>
          </cell>
          <cell r="J3240">
            <v>0</v>
          </cell>
          <cell r="K3240">
            <v>0</v>
          </cell>
          <cell r="L3240">
            <v>0</v>
          </cell>
          <cell r="M3240">
            <v>0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34.937070570000003</v>
          </cell>
          <cell r="AA3240">
            <v>34.937070570000003</v>
          </cell>
          <cell r="AB3240">
            <v>0</v>
          </cell>
          <cell r="AC3240">
            <v>0</v>
          </cell>
          <cell r="AD3240">
            <v>0</v>
          </cell>
          <cell r="AE3240">
            <v>0</v>
          </cell>
          <cell r="AF3240">
            <v>0</v>
          </cell>
          <cell r="AG3240">
            <v>0</v>
          </cell>
          <cell r="AH3240">
            <v>0</v>
          </cell>
          <cell r="AI3240">
            <v>0</v>
          </cell>
        </row>
        <row r="3241">
          <cell r="C3241" t="str">
            <v>1.639.7</v>
          </cell>
          <cell r="D3241" t="str">
            <v>Иные прочие</v>
          </cell>
          <cell r="E3241" t="str">
            <v>051-2001095</v>
          </cell>
          <cell r="F3241" t="str">
            <v/>
          </cell>
          <cell r="G3241" t="str">
            <v/>
          </cell>
          <cell r="H3241" t="str">
            <v/>
          </cell>
          <cell r="I3241">
            <v>0</v>
          </cell>
          <cell r="J3241">
            <v>0</v>
          </cell>
          <cell r="K3241">
            <v>0</v>
          </cell>
          <cell r="L3241">
            <v>0</v>
          </cell>
          <cell r="M3241">
            <v>11.080518680000001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8.8853059999999998E-2</v>
          </cell>
          <cell r="Y3241">
            <v>11.79345485</v>
          </cell>
          <cell r="Z3241">
            <v>11.79345485</v>
          </cell>
          <cell r="AA3241">
            <v>11.79345485</v>
          </cell>
          <cell r="AB3241">
            <v>0</v>
          </cell>
          <cell r="AC3241">
            <v>0</v>
          </cell>
          <cell r="AD3241">
            <v>19.680198239999999</v>
          </cell>
          <cell r="AE3241">
            <v>11.79345485</v>
          </cell>
          <cell r="AF3241">
            <v>7.8198298800000003</v>
          </cell>
          <cell r="AG3241">
            <v>6.6913509999999995E-2</v>
          </cell>
          <cell r="AH3241">
            <v>0</v>
          </cell>
          <cell r="AI3241">
            <v>166.87390158599999</v>
          </cell>
        </row>
        <row r="3242">
          <cell r="C3242" t="str">
            <v>1.639.8</v>
          </cell>
          <cell r="D3242" t="str">
            <v>Пуско наладочные работы "вхолостую"</v>
          </cell>
          <cell r="E3242" t="str">
            <v>051-2001095</v>
          </cell>
          <cell r="F3242" t="str">
            <v/>
          </cell>
          <cell r="G3242" t="str">
            <v/>
          </cell>
          <cell r="H3242" t="str">
            <v/>
          </cell>
          <cell r="I3242">
            <v>0</v>
          </cell>
          <cell r="J3242">
            <v>0</v>
          </cell>
          <cell r="K3242">
            <v>0</v>
          </cell>
          <cell r="L3242">
            <v>0</v>
          </cell>
          <cell r="M3242">
            <v>0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12.28947458</v>
          </cell>
          <cell r="Z3242">
            <v>12.28947458</v>
          </cell>
          <cell r="AA3242">
            <v>12.28947458</v>
          </cell>
          <cell r="AB3242">
            <v>0</v>
          </cell>
          <cell r="AC3242">
            <v>0</v>
          </cell>
          <cell r="AD3242">
            <v>12.28947458</v>
          </cell>
          <cell r="AE3242">
            <v>12.28947458</v>
          </cell>
          <cell r="AF3242">
            <v>0</v>
          </cell>
          <cell r="AG3242">
            <v>0</v>
          </cell>
          <cell r="AH3242">
            <v>0</v>
          </cell>
          <cell r="AI3242">
            <v>100</v>
          </cell>
        </row>
        <row r="3243">
          <cell r="C3243" t="str">
            <v>1.640</v>
          </cell>
          <cell r="D3243" t="str">
            <v>Нефтеперекачивающая станция Уренгойская</v>
          </cell>
          <cell r="E3243" t="str">
            <v>051-2001096</v>
          </cell>
          <cell r="F3243" t="str">
            <v>А.1009345.0552</v>
          </cell>
          <cell r="G3243" t="str">
            <v>Переработка газа</v>
          </cell>
          <cell r="H3243" t="str">
            <v>Переработка</v>
          </cell>
          <cell r="I3243">
            <v>0</v>
          </cell>
          <cell r="J3243">
            <v>0</v>
          </cell>
          <cell r="K3243">
            <v>0</v>
          </cell>
          <cell r="L3243">
            <v>0</v>
          </cell>
          <cell r="M3243">
            <v>3.8344556500000002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2425.7015382</v>
          </cell>
          <cell r="Y3243">
            <v>769.05892161999998</v>
          </cell>
          <cell r="Z3243">
            <v>2549.96</v>
          </cell>
          <cell r="AA3243">
            <v>2549.96</v>
          </cell>
          <cell r="AB3243">
            <v>0</v>
          </cell>
          <cell r="AC3243">
            <v>705.32</v>
          </cell>
          <cell r="AD3243">
            <v>1475.27683129</v>
          </cell>
          <cell r="AE3243">
            <v>769.05741935000003</v>
          </cell>
          <cell r="AF3243">
            <v>0.88296669999999999</v>
          </cell>
          <cell r="AG3243">
            <v>705.33644523999999</v>
          </cell>
          <cell r="AH3243">
            <v>0</v>
          </cell>
          <cell r="AI3243">
            <v>57.854900911999998</v>
          </cell>
        </row>
        <row r="3244">
          <cell r="C3244" t="str">
            <v>1.640.1</v>
          </cell>
          <cell r="D3244" t="str">
            <v>Подрядные работы</v>
          </cell>
          <cell r="E3244" t="str">
            <v>051-2001096</v>
          </cell>
          <cell r="F3244" t="str">
            <v/>
          </cell>
          <cell r="G3244" t="str">
            <v/>
          </cell>
          <cell r="H3244" t="str">
            <v/>
          </cell>
          <cell r="I3244">
            <v>0</v>
          </cell>
          <cell r="J3244">
            <v>0</v>
          </cell>
          <cell r="K3244">
            <v>0</v>
          </cell>
          <cell r="L3244">
            <v>0</v>
          </cell>
          <cell r="M3244">
            <v>0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2425.7015382</v>
          </cell>
          <cell r="Y3244">
            <v>660.07957664000003</v>
          </cell>
          <cell r="Z3244">
            <v>2391.33</v>
          </cell>
          <cell r="AA3244">
            <v>2391.33</v>
          </cell>
          <cell r="AB3244">
            <v>0</v>
          </cell>
          <cell r="AC3244">
            <v>705.32</v>
          </cell>
          <cell r="AD3244">
            <v>1365.3995766400001</v>
          </cell>
          <cell r="AE3244">
            <v>660.07957664000003</v>
          </cell>
          <cell r="AF3244">
            <v>0</v>
          </cell>
          <cell r="AG3244">
            <v>705.32</v>
          </cell>
          <cell r="AH3244">
            <v>0</v>
          </cell>
          <cell r="AI3244">
            <v>57.097915245000003</v>
          </cell>
        </row>
        <row r="3245">
          <cell r="C3245">
            <v>0</v>
          </cell>
          <cell r="D3245" t="str">
            <v>Газпром инвест</v>
          </cell>
          <cell r="E3245" t="str">
            <v>051-2001096</v>
          </cell>
          <cell r="F3245" t="str">
            <v/>
          </cell>
          <cell r="G3245" t="str">
            <v/>
          </cell>
          <cell r="H3245" t="str">
            <v/>
          </cell>
          <cell r="I3245">
            <v>0</v>
          </cell>
          <cell r="J3245">
            <v>0</v>
          </cell>
          <cell r="K3245">
            <v>0</v>
          </cell>
          <cell r="L3245">
            <v>0</v>
          </cell>
          <cell r="M3245">
            <v>0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250.68392761000001</v>
          </cell>
          <cell r="Y3245">
            <v>0</v>
          </cell>
          <cell r="Z3245">
            <v>0</v>
          </cell>
          <cell r="AA3245">
            <v>0</v>
          </cell>
          <cell r="AB3245">
            <v>0</v>
          </cell>
          <cell r="AC3245">
            <v>0</v>
          </cell>
          <cell r="AD3245">
            <v>0</v>
          </cell>
          <cell r="AE3245">
            <v>0</v>
          </cell>
          <cell r="AF3245">
            <v>0</v>
          </cell>
          <cell r="AG3245">
            <v>0</v>
          </cell>
          <cell r="AH3245">
            <v>0</v>
          </cell>
          <cell r="AI3245">
            <v>0</v>
          </cell>
        </row>
        <row r="3246">
          <cell r="C3246">
            <v>0</v>
          </cell>
          <cell r="D3246" t="str">
            <v>СГМ</v>
          </cell>
          <cell r="E3246" t="str">
            <v>051-2001096</v>
          </cell>
          <cell r="F3246" t="str">
            <v/>
          </cell>
          <cell r="G3246" t="str">
            <v/>
          </cell>
          <cell r="H3246" t="str">
            <v/>
          </cell>
          <cell r="I3246">
            <v>0</v>
          </cell>
          <cell r="J3246">
            <v>0</v>
          </cell>
          <cell r="K3246">
            <v>0</v>
          </cell>
          <cell r="L3246">
            <v>0</v>
          </cell>
          <cell r="M3246">
            <v>0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2175.01761059</v>
          </cell>
          <cell r="Y3246">
            <v>660.07957664000003</v>
          </cell>
          <cell r="Z3246">
            <v>2391.33</v>
          </cell>
          <cell r="AA3246">
            <v>2391.33</v>
          </cell>
          <cell r="AB3246">
            <v>0</v>
          </cell>
          <cell r="AC3246">
            <v>705.32</v>
          </cell>
          <cell r="AD3246">
            <v>1365.3995766400001</v>
          </cell>
          <cell r="AE3246">
            <v>660.07957664000003</v>
          </cell>
          <cell r="AF3246">
            <v>0</v>
          </cell>
          <cell r="AG3246">
            <v>705.32</v>
          </cell>
          <cell r="AH3246">
            <v>0</v>
          </cell>
          <cell r="AI3246">
            <v>57.097915245000003</v>
          </cell>
        </row>
        <row r="3247">
          <cell r="C3247" t="str">
            <v>1.640.2</v>
          </cell>
          <cell r="D3247" t="str">
            <v>Материалы(в составе подрядных работ)</v>
          </cell>
          <cell r="E3247" t="str">
            <v>051-2001096</v>
          </cell>
          <cell r="F3247" t="str">
            <v/>
          </cell>
          <cell r="G3247" t="str">
            <v/>
          </cell>
          <cell r="H3247" t="str">
            <v/>
          </cell>
          <cell r="I3247">
            <v>0</v>
          </cell>
          <cell r="J3247">
            <v>0</v>
          </cell>
          <cell r="K3247">
            <v>0</v>
          </cell>
          <cell r="L3247">
            <v>0</v>
          </cell>
          <cell r="M3247">
            <v>0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250.68392761000001</v>
          </cell>
          <cell r="Y3247">
            <v>0</v>
          </cell>
          <cell r="Z3247">
            <v>0</v>
          </cell>
          <cell r="AA3247">
            <v>0</v>
          </cell>
          <cell r="AB3247">
            <v>0</v>
          </cell>
          <cell r="AC3247">
            <v>0</v>
          </cell>
          <cell r="AD3247">
            <v>0</v>
          </cell>
          <cell r="AE3247">
            <v>0</v>
          </cell>
          <cell r="AF3247">
            <v>0</v>
          </cell>
          <cell r="AG3247">
            <v>0</v>
          </cell>
          <cell r="AH3247">
            <v>0</v>
          </cell>
          <cell r="AI3247">
            <v>0</v>
          </cell>
        </row>
        <row r="3248">
          <cell r="C3248" t="str">
            <v>1.640.3</v>
          </cell>
          <cell r="D3248" t="str">
            <v>Оборудование</v>
          </cell>
          <cell r="E3248" t="str">
            <v>051-2001096</v>
          </cell>
          <cell r="F3248" t="str">
            <v/>
          </cell>
          <cell r="G3248" t="str">
            <v/>
          </cell>
          <cell r="H3248" t="str">
            <v/>
          </cell>
          <cell r="I3248">
            <v>0</v>
          </cell>
          <cell r="J3248">
            <v>0</v>
          </cell>
          <cell r="K3248">
            <v>0</v>
          </cell>
          <cell r="L3248">
            <v>0</v>
          </cell>
          <cell r="M3248">
            <v>0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91.398010880000001</v>
          </cell>
          <cell r="Z3248">
            <v>89.77</v>
          </cell>
          <cell r="AA3248">
            <v>89.77</v>
          </cell>
          <cell r="AB3248">
            <v>0</v>
          </cell>
          <cell r="AC3248">
            <v>0</v>
          </cell>
          <cell r="AD3248">
            <v>91.398010880000001</v>
          </cell>
          <cell r="AE3248">
            <v>91.398010880000001</v>
          </cell>
          <cell r="AF3248">
            <v>0</v>
          </cell>
          <cell r="AG3248">
            <v>0</v>
          </cell>
          <cell r="AH3248">
            <v>0</v>
          </cell>
          <cell r="AI3248">
            <v>101.813535569</v>
          </cell>
        </row>
        <row r="3249">
          <cell r="C3249" t="str">
            <v>1.640.4</v>
          </cell>
          <cell r="D3249" t="str">
            <v>Прочие, всего</v>
          </cell>
          <cell r="E3249" t="str">
            <v>051-2001096</v>
          </cell>
          <cell r="F3249" t="str">
            <v/>
          </cell>
          <cell r="G3249" t="str">
            <v/>
          </cell>
          <cell r="H3249" t="str">
            <v/>
          </cell>
          <cell r="I3249">
            <v>0</v>
          </cell>
          <cell r="J3249">
            <v>0</v>
          </cell>
          <cell r="K3249">
            <v>0</v>
          </cell>
          <cell r="L3249">
            <v>0</v>
          </cell>
          <cell r="M3249">
            <v>3.8344556500000002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17.581334099999999</v>
          </cell>
          <cell r="Z3249">
            <v>68.86</v>
          </cell>
          <cell r="AA3249">
            <v>68.86</v>
          </cell>
          <cell r="AB3249">
            <v>0</v>
          </cell>
          <cell r="AC3249">
            <v>0</v>
          </cell>
          <cell r="AD3249">
            <v>18.47924377</v>
          </cell>
          <cell r="AE3249">
            <v>17.57983183</v>
          </cell>
          <cell r="AF3249">
            <v>0.88296669999999999</v>
          </cell>
          <cell r="AG3249">
            <v>1.644524E-2</v>
          </cell>
          <cell r="AH3249">
            <v>0</v>
          </cell>
          <cell r="AI3249">
            <v>26.835962489</v>
          </cell>
        </row>
        <row r="3250">
          <cell r="C3250" t="str">
            <v>1.640.5</v>
          </cell>
          <cell r="D3250" t="str">
            <v>Землеотвод, всего</v>
          </cell>
          <cell r="E3250" t="str">
            <v>051-2001096</v>
          </cell>
          <cell r="F3250" t="str">
            <v/>
          </cell>
          <cell r="G3250" t="str">
            <v/>
          </cell>
          <cell r="H3250" t="str">
            <v/>
          </cell>
          <cell r="I3250">
            <v>0</v>
          </cell>
          <cell r="J3250">
            <v>0</v>
          </cell>
          <cell r="K3250">
            <v>0</v>
          </cell>
          <cell r="L3250">
            <v>0</v>
          </cell>
          <cell r="M3250">
            <v>0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1.50227E-3</v>
          </cell>
          <cell r="Z3250">
            <v>0</v>
          </cell>
          <cell r="AA3250">
            <v>0</v>
          </cell>
          <cell r="AB3250">
            <v>0</v>
          </cell>
          <cell r="AC3250">
            <v>0</v>
          </cell>
          <cell r="AD3250">
            <v>1.644524E-2</v>
          </cell>
          <cell r="AE3250">
            <v>0</v>
          </cell>
          <cell r="AF3250">
            <v>0</v>
          </cell>
          <cell r="AG3250">
            <v>1.644524E-2</v>
          </cell>
          <cell r="AH3250">
            <v>0</v>
          </cell>
          <cell r="AI3250">
            <v>0</v>
          </cell>
        </row>
        <row r="3251">
          <cell r="C3251" t="str">
            <v>1.640.6</v>
          </cell>
          <cell r="D3251" t="str">
            <v>Услуги Заказчика</v>
          </cell>
          <cell r="E3251" t="str">
            <v>051-2001096</v>
          </cell>
          <cell r="F3251" t="str">
            <v/>
          </cell>
          <cell r="G3251" t="str">
            <v/>
          </cell>
          <cell r="H3251" t="str">
            <v/>
          </cell>
          <cell r="I3251">
            <v>0</v>
          </cell>
          <cell r="J3251">
            <v>0</v>
          </cell>
          <cell r="K3251">
            <v>0</v>
          </cell>
          <cell r="L3251">
            <v>0</v>
          </cell>
          <cell r="M3251">
            <v>0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51.280168170000003</v>
          </cell>
          <cell r="AA3251">
            <v>51.280168170000003</v>
          </cell>
          <cell r="AB3251">
            <v>0</v>
          </cell>
          <cell r="AC3251">
            <v>0</v>
          </cell>
          <cell r="AD3251">
            <v>0</v>
          </cell>
          <cell r="AE3251">
            <v>0</v>
          </cell>
          <cell r="AF3251">
            <v>0</v>
          </cell>
          <cell r="AG3251">
            <v>0</v>
          </cell>
          <cell r="AH3251">
            <v>0</v>
          </cell>
          <cell r="AI3251">
            <v>0</v>
          </cell>
        </row>
        <row r="3252">
          <cell r="C3252" t="str">
            <v>1.640.7</v>
          </cell>
          <cell r="D3252" t="str">
            <v>Иные прочие</v>
          </cell>
          <cell r="E3252" t="str">
            <v>051-2001096</v>
          </cell>
          <cell r="F3252" t="str">
            <v/>
          </cell>
          <cell r="G3252" t="str">
            <v/>
          </cell>
          <cell r="H3252" t="str">
            <v/>
          </cell>
          <cell r="I3252">
            <v>0</v>
          </cell>
          <cell r="J3252">
            <v>0</v>
          </cell>
          <cell r="K3252">
            <v>0</v>
          </cell>
          <cell r="L3252">
            <v>0</v>
          </cell>
          <cell r="M3252">
            <v>3.8344556500000002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15.67205961</v>
          </cell>
          <cell r="Z3252">
            <v>15.67205961</v>
          </cell>
          <cell r="AA3252">
            <v>15.67205961</v>
          </cell>
          <cell r="AB3252">
            <v>0</v>
          </cell>
          <cell r="AC3252">
            <v>0</v>
          </cell>
          <cell r="AD3252">
            <v>16.555026309999999</v>
          </cell>
          <cell r="AE3252">
            <v>15.67205961</v>
          </cell>
          <cell r="AF3252">
            <v>0.88296669999999999</v>
          </cell>
          <cell r="AG3252">
            <v>0</v>
          </cell>
          <cell r="AH3252">
            <v>0</v>
          </cell>
          <cell r="AI3252">
            <v>105.634018259</v>
          </cell>
        </row>
        <row r="3253">
          <cell r="C3253" t="str">
            <v>1.640.8</v>
          </cell>
          <cell r="D3253" t="str">
            <v>Пуско наладочные работы "вхолостую"</v>
          </cell>
          <cell r="E3253" t="str">
            <v>051-2001096</v>
          </cell>
          <cell r="F3253" t="str">
            <v/>
          </cell>
          <cell r="G3253" t="str">
            <v/>
          </cell>
          <cell r="H3253" t="str">
            <v/>
          </cell>
          <cell r="I3253">
            <v>0</v>
          </cell>
          <cell r="J3253">
            <v>0</v>
          </cell>
          <cell r="K3253">
            <v>0</v>
          </cell>
          <cell r="L3253">
            <v>0</v>
          </cell>
          <cell r="M3253">
            <v>0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1.90777222</v>
          </cell>
          <cell r="Z3253">
            <v>1.90777222</v>
          </cell>
          <cell r="AA3253">
            <v>1.90777222</v>
          </cell>
          <cell r="AB3253">
            <v>0</v>
          </cell>
          <cell r="AC3253">
            <v>0</v>
          </cell>
          <cell r="AD3253">
            <v>1.90777222</v>
          </cell>
          <cell r="AE3253">
            <v>1.90777222</v>
          </cell>
          <cell r="AF3253">
            <v>0</v>
          </cell>
          <cell r="AG3253">
            <v>0</v>
          </cell>
          <cell r="AH3253">
            <v>0</v>
          </cell>
          <cell r="AI3253">
            <v>100</v>
          </cell>
        </row>
        <row r="3254">
          <cell r="C3254" t="str">
            <v>1.641</v>
          </cell>
          <cell r="D3254" t="str">
            <v>Реконструкция 6-ти ГИС Карпинского ЛПУ</v>
          </cell>
          <cell r="E3254" t="str">
            <v>051-2001102</v>
          </cell>
          <cell r="F3254" t="str">
            <v>56-577</v>
          </cell>
          <cell r="G3254" t="str">
            <v>Комплексная программа метрологического обеспечения производс</v>
          </cell>
          <cell r="H3254" t="str">
            <v>Прочие</v>
          </cell>
          <cell r="I3254">
            <v>4211.5200000000004</v>
          </cell>
          <cell r="J3254">
            <v>1289.1300000000001</v>
          </cell>
          <cell r="K3254">
            <v>395.82</v>
          </cell>
          <cell r="L3254">
            <v>395.82</v>
          </cell>
          <cell r="M3254">
            <v>13.845954750000001</v>
          </cell>
          <cell r="N3254">
            <v>3.4980432389999998</v>
          </cell>
          <cell r="O3254">
            <v>3.4980432389999998</v>
          </cell>
          <cell r="P3254">
            <v>0</v>
          </cell>
          <cell r="Q3254">
            <v>0</v>
          </cell>
          <cell r="R3254">
            <v>0</v>
          </cell>
          <cell r="S3254">
            <v>491.29000005</v>
          </cell>
          <cell r="T3254">
            <v>95.609999950000002</v>
          </cell>
          <cell r="U3254">
            <v>0</v>
          </cell>
          <cell r="V3254">
            <v>0</v>
          </cell>
          <cell r="W3254">
            <v>0</v>
          </cell>
          <cell r="X3254">
            <v>8.92072E-3</v>
          </cell>
          <cell r="Y3254">
            <v>164.01193296</v>
          </cell>
          <cell r="Z3254">
            <v>415.15</v>
          </cell>
          <cell r="AA3254">
            <v>415.15</v>
          </cell>
          <cell r="AB3254">
            <v>76.569999999999993</v>
          </cell>
          <cell r="AC3254">
            <v>38.979999999999997</v>
          </cell>
          <cell r="AD3254">
            <v>220.49509713</v>
          </cell>
          <cell r="AE3254">
            <v>162.9307153</v>
          </cell>
          <cell r="AF3254">
            <v>4.7497866599999998</v>
          </cell>
          <cell r="AG3254">
            <v>52.814595169999997</v>
          </cell>
          <cell r="AH3254">
            <v>0</v>
          </cell>
          <cell r="AI3254">
            <v>53.112151543000003</v>
          </cell>
        </row>
        <row r="3255">
          <cell r="C3255" t="str">
            <v>1.641.1</v>
          </cell>
          <cell r="D3255" t="str">
            <v>Подрядные работы</v>
          </cell>
          <cell r="E3255" t="str">
            <v>051-2001102</v>
          </cell>
          <cell r="F3255" t="str">
            <v/>
          </cell>
          <cell r="G3255" t="str">
            <v/>
          </cell>
          <cell r="H3255" t="str">
            <v/>
          </cell>
          <cell r="I3255">
            <v>578.57000000000005</v>
          </cell>
          <cell r="J3255">
            <v>247.68</v>
          </cell>
          <cell r="K3255">
            <v>76.459999999999994</v>
          </cell>
          <cell r="L3255">
            <v>76.459999999999994</v>
          </cell>
          <cell r="M3255">
            <v>0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>
            <v>63.716666660000001</v>
          </cell>
          <cell r="T3255">
            <v>12.74333334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116.13</v>
          </cell>
          <cell r="AA3255">
            <v>116.13</v>
          </cell>
          <cell r="AB3255">
            <v>76.459999999999994</v>
          </cell>
          <cell r="AC3255">
            <v>38.979999999999997</v>
          </cell>
          <cell r="AD3255">
            <v>52.8</v>
          </cell>
          <cell r="AE3255">
            <v>0</v>
          </cell>
          <cell r="AF3255">
            <v>0</v>
          </cell>
          <cell r="AG3255">
            <v>52.8</v>
          </cell>
          <cell r="AH3255">
            <v>0</v>
          </cell>
          <cell r="AI3255">
            <v>45.466287780999998</v>
          </cell>
        </row>
        <row r="3256">
          <cell r="C3256">
            <v>0</v>
          </cell>
          <cell r="D3256" t="str">
            <v>ФРИС</v>
          </cell>
          <cell r="E3256" t="str">
            <v>051-2001102</v>
          </cell>
          <cell r="F3256" t="str">
            <v/>
          </cell>
          <cell r="G3256" t="str">
            <v/>
          </cell>
          <cell r="H3256" t="str">
            <v/>
          </cell>
          <cell r="I3256">
            <v>0</v>
          </cell>
          <cell r="J3256">
            <v>0</v>
          </cell>
          <cell r="K3256">
            <v>76.459999999999994</v>
          </cell>
          <cell r="L3256">
            <v>76.459999999999994</v>
          </cell>
          <cell r="M3256">
            <v>0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B3256">
            <v>0</v>
          </cell>
          <cell r="AC3256">
            <v>0</v>
          </cell>
          <cell r="AD3256">
            <v>0</v>
          </cell>
          <cell r="AE3256">
            <v>0</v>
          </cell>
          <cell r="AF3256">
            <v>0</v>
          </cell>
          <cell r="AG3256">
            <v>0</v>
          </cell>
          <cell r="AH3256">
            <v>0</v>
          </cell>
          <cell r="AI3256">
            <v>0</v>
          </cell>
        </row>
        <row r="3257">
          <cell r="C3257">
            <v>0</v>
          </cell>
          <cell r="D3257" t="str">
            <v>Газстройпром</v>
          </cell>
          <cell r="E3257" t="str">
            <v>051-2001102</v>
          </cell>
          <cell r="F3257" t="str">
            <v/>
          </cell>
          <cell r="G3257" t="str">
            <v/>
          </cell>
          <cell r="H3257" t="str">
            <v/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116.13</v>
          </cell>
          <cell r="AA3257">
            <v>116.13</v>
          </cell>
          <cell r="AB3257">
            <v>76.459999999999994</v>
          </cell>
          <cell r="AC3257">
            <v>38.979999999999997</v>
          </cell>
          <cell r="AD3257">
            <v>52.8</v>
          </cell>
          <cell r="AE3257">
            <v>0</v>
          </cell>
          <cell r="AF3257">
            <v>0</v>
          </cell>
          <cell r="AG3257">
            <v>52.8</v>
          </cell>
          <cell r="AH3257">
            <v>0</v>
          </cell>
          <cell r="AI3257">
            <v>45.466287780999998</v>
          </cell>
        </row>
        <row r="3258">
          <cell r="C3258">
            <v>0</v>
          </cell>
          <cell r="D3258" t="str">
            <v>Прочие подрядчики</v>
          </cell>
          <cell r="E3258" t="str">
            <v>051-2001102</v>
          </cell>
          <cell r="F3258" t="str">
            <v/>
          </cell>
          <cell r="G3258" t="str">
            <v/>
          </cell>
          <cell r="H3258" t="str">
            <v/>
          </cell>
          <cell r="I3258">
            <v>578.57000000000005</v>
          </cell>
          <cell r="J3258">
            <v>247.68</v>
          </cell>
          <cell r="K3258">
            <v>0</v>
          </cell>
          <cell r="L3258">
            <v>0</v>
          </cell>
          <cell r="M3258">
            <v>0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>
            <v>63.716666660000001</v>
          </cell>
          <cell r="T3258">
            <v>12.74333334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B3258">
            <v>0</v>
          </cell>
          <cell r="AC3258">
            <v>0</v>
          </cell>
          <cell r="AD3258">
            <v>0</v>
          </cell>
          <cell r="AE3258">
            <v>0</v>
          </cell>
          <cell r="AF3258">
            <v>0</v>
          </cell>
          <cell r="AG3258">
            <v>0</v>
          </cell>
          <cell r="AH3258">
            <v>0</v>
          </cell>
          <cell r="AI3258">
            <v>0</v>
          </cell>
        </row>
        <row r="3259">
          <cell r="C3259" t="str">
            <v>1.641.2</v>
          </cell>
          <cell r="D3259" t="str">
            <v>Оборудование</v>
          </cell>
          <cell r="E3259" t="str">
            <v>051-2001102</v>
          </cell>
          <cell r="F3259" t="str">
            <v/>
          </cell>
          <cell r="G3259" t="str">
            <v/>
          </cell>
          <cell r="H3259" t="str">
            <v/>
          </cell>
          <cell r="I3259">
            <v>3154.94</v>
          </cell>
          <cell r="J3259">
            <v>950.15</v>
          </cell>
          <cell r="K3259">
            <v>281.29000000000002</v>
          </cell>
          <cell r="L3259">
            <v>281.29000000000002</v>
          </cell>
          <cell r="M3259">
            <v>10.315954769999999</v>
          </cell>
          <cell r="N3259">
            <v>3.6673734470000001</v>
          </cell>
          <cell r="O3259">
            <v>3.6673734470000001</v>
          </cell>
          <cell r="P3259">
            <v>0</v>
          </cell>
          <cell r="Q3259">
            <v>0</v>
          </cell>
          <cell r="R3259">
            <v>0</v>
          </cell>
          <cell r="S3259">
            <v>384.75666667000002</v>
          </cell>
          <cell r="T3259">
            <v>75.343333329999993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157.42845600000001</v>
          </cell>
          <cell r="Z3259">
            <v>279.29000000000002</v>
          </cell>
          <cell r="AA3259">
            <v>279.29000000000002</v>
          </cell>
          <cell r="AB3259">
            <v>0</v>
          </cell>
          <cell r="AC3259">
            <v>0</v>
          </cell>
          <cell r="AD3259">
            <v>159.82490934</v>
          </cell>
          <cell r="AE3259">
            <v>157.42845600000001</v>
          </cell>
          <cell r="AF3259">
            <v>2.3964533399999999</v>
          </cell>
          <cell r="AG3259">
            <v>0</v>
          </cell>
          <cell r="AH3259">
            <v>0</v>
          </cell>
          <cell r="AI3259">
            <v>57.22543211</v>
          </cell>
        </row>
        <row r="3260">
          <cell r="C3260" t="str">
            <v>1.641.3</v>
          </cell>
          <cell r="D3260" t="str">
            <v>Прочие, всего</v>
          </cell>
          <cell r="E3260" t="str">
            <v>051-2001102</v>
          </cell>
          <cell r="F3260" t="str">
            <v/>
          </cell>
          <cell r="G3260" t="str">
            <v/>
          </cell>
          <cell r="H3260" t="str">
            <v/>
          </cell>
          <cell r="I3260">
            <v>478.01</v>
          </cell>
          <cell r="J3260">
            <v>91.3</v>
          </cell>
          <cell r="K3260">
            <v>38.07</v>
          </cell>
          <cell r="L3260">
            <v>38.07</v>
          </cell>
          <cell r="M3260">
            <v>3.5299999799999999</v>
          </cell>
          <cell r="N3260">
            <v>9.2723929080000005</v>
          </cell>
          <cell r="O3260">
            <v>9.2723929080000005</v>
          </cell>
          <cell r="P3260">
            <v>0</v>
          </cell>
          <cell r="Q3260">
            <v>0</v>
          </cell>
          <cell r="R3260">
            <v>0</v>
          </cell>
          <cell r="S3260">
            <v>42.816666720000001</v>
          </cell>
          <cell r="T3260">
            <v>7.5233332800000001</v>
          </cell>
          <cell r="U3260">
            <v>0</v>
          </cell>
          <cell r="V3260">
            <v>0</v>
          </cell>
          <cell r="W3260">
            <v>0</v>
          </cell>
          <cell r="X3260">
            <v>8.92072E-3</v>
          </cell>
          <cell r="Y3260">
            <v>6.5834769599999996</v>
          </cell>
          <cell r="Z3260">
            <v>19.73</v>
          </cell>
          <cell r="AA3260">
            <v>19.73</v>
          </cell>
          <cell r="AB3260">
            <v>0.11</v>
          </cell>
          <cell r="AC3260">
            <v>0</v>
          </cell>
          <cell r="AD3260">
            <v>7.8701877900000001</v>
          </cell>
          <cell r="AE3260">
            <v>5.5022593000000004</v>
          </cell>
          <cell r="AF3260">
            <v>2.35333332</v>
          </cell>
          <cell r="AG3260">
            <v>1.4595169999999999E-2</v>
          </cell>
          <cell r="AH3260">
            <v>0</v>
          </cell>
          <cell r="AI3260">
            <v>39.889446477</v>
          </cell>
        </row>
        <row r="3261">
          <cell r="C3261" t="str">
            <v>1.641.4</v>
          </cell>
          <cell r="D3261" t="str">
            <v>Землеотвод, всего</v>
          </cell>
          <cell r="E3261" t="str">
            <v>051-2001102</v>
          </cell>
          <cell r="F3261" t="str">
            <v/>
          </cell>
          <cell r="G3261" t="str">
            <v/>
          </cell>
          <cell r="H3261" t="str">
            <v/>
          </cell>
          <cell r="I3261">
            <v>0</v>
          </cell>
          <cell r="J3261">
            <v>0</v>
          </cell>
          <cell r="K3261">
            <v>1.31</v>
          </cell>
          <cell r="L3261">
            <v>1.31</v>
          </cell>
          <cell r="M3261">
            <v>0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8.92072E-3</v>
          </cell>
          <cell r="Y3261">
            <v>1.2228330000000001E-2</v>
          </cell>
          <cell r="Z3261">
            <v>1.31</v>
          </cell>
          <cell r="AA3261">
            <v>1.31</v>
          </cell>
          <cell r="AB3261">
            <v>0.11</v>
          </cell>
          <cell r="AC3261">
            <v>0</v>
          </cell>
          <cell r="AD3261">
            <v>1.4595169999999999E-2</v>
          </cell>
          <cell r="AE3261">
            <v>0</v>
          </cell>
          <cell r="AF3261">
            <v>0</v>
          </cell>
          <cell r="AG3261">
            <v>1.4595169999999999E-2</v>
          </cell>
          <cell r="AH3261">
            <v>0</v>
          </cell>
          <cell r="AI3261">
            <v>1.1141351150000001</v>
          </cell>
        </row>
        <row r="3262">
          <cell r="C3262" t="str">
            <v>1.641.5</v>
          </cell>
          <cell r="D3262" t="str">
            <v>Проектные работы</v>
          </cell>
          <cell r="E3262" t="str">
            <v>051-2001102</v>
          </cell>
          <cell r="F3262" t="str">
            <v/>
          </cell>
          <cell r="G3262" t="str">
            <v/>
          </cell>
          <cell r="H3262" t="str">
            <v/>
          </cell>
          <cell r="I3262">
            <v>0</v>
          </cell>
          <cell r="J3262">
            <v>0</v>
          </cell>
          <cell r="K3262">
            <v>1.59</v>
          </cell>
          <cell r="L3262">
            <v>1.59</v>
          </cell>
          <cell r="M3262">
            <v>0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1.59</v>
          </cell>
          <cell r="AA3262">
            <v>1.59</v>
          </cell>
          <cell r="AB3262">
            <v>0</v>
          </cell>
          <cell r="AC3262">
            <v>0</v>
          </cell>
          <cell r="AD3262">
            <v>0</v>
          </cell>
          <cell r="AE3262">
            <v>0</v>
          </cell>
          <cell r="AF3262">
            <v>0</v>
          </cell>
          <cell r="AG3262">
            <v>0</v>
          </cell>
          <cell r="AH3262">
            <v>0</v>
          </cell>
          <cell r="AI3262">
            <v>0</v>
          </cell>
        </row>
        <row r="3263">
          <cell r="C3263" t="str">
            <v>1.641.6</v>
          </cell>
          <cell r="D3263" t="str">
            <v>Услуги Заказчика</v>
          </cell>
          <cell r="E3263" t="str">
            <v>051-2001102</v>
          </cell>
          <cell r="F3263" t="str">
            <v/>
          </cell>
          <cell r="G3263" t="str">
            <v/>
          </cell>
          <cell r="H3263" t="str">
            <v/>
          </cell>
          <cell r="I3263">
            <v>0</v>
          </cell>
          <cell r="J3263">
            <v>0</v>
          </cell>
          <cell r="K3263">
            <v>14.12</v>
          </cell>
          <cell r="L3263">
            <v>14.12</v>
          </cell>
          <cell r="M3263">
            <v>3.5299999799999999</v>
          </cell>
          <cell r="N3263">
            <v>24.999999857999999</v>
          </cell>
          <cell r="O3263">
            <v>24.999999857999999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3.6337916400000001</v>
          </cell>
          <cell r="Z3263">
            <v>11.75</v>
          </cell>
          <cell r="AA3263">
            <v>11.75</v>
          </cell>
          <cell r="AB3263">
            <v>0</v>
          </cell>
          <cell r="AC3263">
            <v>0</v>
          </cell>
          <cell r="AD3263">
            <v>5.9871249600000001</v>
          </cell>
          <cell r="AE3263">
            <v>3.6337916400000001</v>
          </cell>
          <cell r="AF3263">
            <v>2.35333332</v>
          </cell>
          <cell r="AG3263">
            <v>0</v>
          </cell>
          <cell r="AH3263">
            <v>0</v>
          </cell>
          <cell r="AI3263">
            <v>50.954254978999998</v>
          </cell>
        </row>
        <row r="3264">
          <cell r="C3264" t="str">
            <v>1.641.7</v>
          </cell>
          <cell r="D3264" t="str">
            <v>Иные прочие</v>
          </cell>
          <cell r="E3264" t="str">
            <v>051-2001102</v>
          </cell>
          <cell r="F3264" t="str">
            <v/>
          </cell>
          <cell r="G3264" t="str">
            <v/>
          </cell>
          <cell r="H3264" t="str">
            <v/>
          </cell>
          <cell r="I3264">
            <v>478.01</v>
          </cell>
          <cell r="J3264">
            <v>91.3</v>
          </cell>
          <cell r="K3264">
            <v>16.05</v>
          </cell>
          <cell r="L3264">
            <v>16.05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42.816666720000001</v>
          </cell>
          <cell r="T3264">
            <v>7.5233332800000001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2.9374569899999998</v>
          </cell>
          <cell r="Z3264">
            <v>5.08</v>
          </cell>
          <cell r="AA3264">
            <v>5.08</v>
          </cell>
          <cell r="AB3264">
            <v>0</v>
          </cell>
          <cell r="AC3264">
            <v>0</v>
          </cell>
          <cell r="AD3264">
            <v>1.8684676600000001</v>
          </cell>
          <cell r="AE3264">
            <v>1.8684676600000001</v>
          </cell>
          <cell r="AF3264">
            <v>0</v>
          </cell>
          <cell r="AG3264">
            <v>0</v>
          </cell>
          <cell r="AH3264">
            <v>0</v>
          </cell>
          <cell r="AI3264">
            <v>36.780859448999998</v>
          </cell>
        </row>
        <row r="3265">
          <cell r="C3265" t="str">
            <v>1.641.8</v>
          </cell>
          <cell r="D3265" t="str">
            <v>Пуско наладочные работы "вхолостую"</v>
          </cell>
          <cell r="E3265" t="str">
            <v>051-2001102</v>
          </cell>
          <cell r="F3265" t="str">
            <v/>
          </cell>
          <cell r="G3265" t="str">
            <v/>
          </cell>
          <cell r="H3265" t="str">
            <v/>
          </cell>
          <cell r="I3265">
            <v>0</v>
          </cell>
          <cell r="J3265">
            <v>0</v>
          </cell>
          <cell r="K3265">
            <v>5</v>
          </cell>
          <cell r="L3265">
            <v>5</v>
          </cell>
          <cell r="M3265">
            <v>0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B3265">
            <v>0</v>
          </cell>
          <cell r="AC3265">
            <v>0</v>
          </cell>
          <cell r="AD3265">
            <v>0</v>
          </cell>
          <cell r="AE3265">
            <v>0</v>
          </cell>
          <cell r="AF3265">
            <v>0</v>
          </cell>
          <cell r="AG3265">
            <v>0</v>
          </cell>
          <cell r="AH3265">
            <v>0</v>
          </cell>
          <cell r="AI3265">
            <v>0</v>
          </cell>
        </row>
        <row r="3266">
          <cell r="C3266" t="str">
            <v>1.642</v>
          </cell>
          <cell r="D3266" t="str">
            <v>Система магистральных газопроводов Ухта-Торжок. II нитка (Ямал)</v>
          </cell>
          <cell r="E3266" t="str">
            <v>051-2001168</v>
          </cell>
          <cell r="F3266" t="str">
            <v>А.1009345.0548</v>
          </cell>
          <cell r="G3266" t="str">
            <v>Стройки, обеспечивающие добычу и вывод газа из Надым-Пур-Таз</v>
          </cell>
          <cell r="H3266" t="str">
            <v>Транспорт газа</v>
          </cell>
          <cell r="I3266">
            <v>257364.70242948001</v>
          </cell>
          <cell r="J3266">
            <v>19014.46</v>
          </cell>
          <cell r="K3266">
            <v>3857.86</v>
          </cell>
          <cell r="L3266">
            <v>3857.86</v>
          </cell>
          <cell r="M3266">
            <v>1446.5643129600001</v>
          </cell>
          <cell r="N3266">
            <v>37.496547645</v>
          </cell>
          <cell r="O3266">
            <v>37.496547645</v>
          </cell>
          <cell r="P3266">
            <v>0</v>
          </cell>
          <cell r="Q3266">
            <v>0</v>
          </cell>
          <cell r="R3266">
            <v>0</v>
          </cell>
          <cell r="S3266">
            <v>40519.254159559998</v>
          </cell>
          <cell r="T3266">
            <v>7732.0582005400001</v>
          </cell>
          <cell r="U3266">
            <v>0</v>
          </cell>
          <cell r="V3266">
            <v>0</v>
          </cell>
          <cell r="W3266">
            <v>0</v>
          </cell>
          <cell r="X3266">
            <v>10436.83386988</v>
          </cell>
          <cell r="Y3266">
            <v>2457.9844101200001</v>
          </cell>
          <cell r="Z3266">
            <v>9761.9575000000004</v>
          </cell>
          <cell r="AA3266">
            <v>9761.9575000000004</v>
          </cell>
          <cell r="AB3266">
            <v>35.51</v>
          </cell>
          <cell r="AC3266">
            <v>4356.1499999999996</v>
          </cell>
          <cell r="AD3266">
            <v>5556.3993714199996</v>
          </cell>
          <cell r="AE3266">
            <v>2424.4518427799999</v>
          </cell>
          <cell r="AF3266">
            <v>196.51114994</v>
          </cell>
          <cell r="AG3266">
            <v>2935.4363787000002</v>
          </cell>
          <cell r="AH3266">
            <v>0</v>
          </cell>
          <cell r="AI3266">
            <v>56.918905572</v>
          </cell>
        </row>
        <row r="3267">
          <cell r="C3267" t="str">
            <v>1.642.1</v>
          </cell>
          <cell r="D3267" t="str">
            <v>Подрядные работы</v>
          </cell>
          <cell r="E3267" t="str">
            <v>051-2001168</v>
          </cell>
          <cell r="F3267" t="str">
            <v/>
          </cell>
          <cell r="G3267" t="str">
            <v/>
          </cell>
          <cell r="H3267" t="str">
            <v/>
          </cell>
          <cell r="I3267">
            <v>193037.26188686001</v>
          </cell>
          <cell r="J3267">
            <v>8653.7900000000009</v>
          </cell>
          <cell r="K3267">
            <v>2544.7399999999998</v>
          </cell>
          <cell r="L3267">
            <v>2544.7399999999998</v>
          </cell>
          <cell r="M3267">
            <v>718.51991886999997</v>
          </cell>
          <cell r="N3267">
            <v>28.235494348</v>
          </cell>
          <cell r="O3267">
            <v>28.235494348</v>
          </cell>
          <cell r="P3267">
            <v>0</v>
          </cell>
          <cell r="Q3267">
            <v>0</v>
          </cell>
          <cell r="R3267">
            <v>0</v>
          </cell>
          <cell r="S3267">
            <v>18694.857151609998</v>
          </cell>
          <cell r="T3267">
            <v>3721.4582431399999</v>
          </cell>
          <cell r="U3267">
            <v>0</v>
          </cell>
          <cell r="V3267">
            <v>0</v>
          </cell>
          <cell r="W3267">
            <v>0</v>
          </cell>
          <cell r="X3267">
            <v>9565.0443723400003</v>
          </cell>
          <cell r="Y3267">
            <v>1164.6533103500001</v>
          </cell>
          <cell r="Z3267">
            <v>6652.23</v>
          </cell>
          <cell r="AA3267">
            <v>6652.23</v>
          </cell>
          <cell r="AB3267">
            <v>0</v>
          </cell>
          <cell r="AC3267">
            <v>4356.1499999999996</v>
          </cell>
          <cell r="AD3267">
            <v>4053.3968613500001</v>
          </cell>
          <cell r="AE3267">
            <v>1139.9382938900001</v>
          </cell>
          <cell r="AF3267">
            <v>0</v>
          </cell>
          <cell r="AG3267">
            <v>2913.4585674599998</v>
          </cell>
          <cell r="AH3267">
            <v>0</v>
          </cell>
          <cell r="AI3267">
            <v>60.932903121999999</v>
          </cell>
        </row>
        <row r="3268">
          <cell r="C3268">
            <v>0</v>
          </cell>
          <cell r="D3268" t="str">
            <v>СК СМП</v>
          </cell>
          <cell r="E3268" t="str">
            <v>051-2001168</v>
          </cell>
          <cell r="F3268" t="str">
            <v/>
          </cell>
          <cell r="G3268" t="str">
            <v/>
          </cell>
          <cell r="H3268" t="str">
            <v/>
          </cell>
          <cell r="I3268">
            <v>4.5413919700000003</v>
          </cell>
          <cell r="J3268">
            <v>0</v>
          </cell>
          <cell r="K3268">
            <v>0</v>
          </cell>
          <cell r="L3268">
            <v>0</v>
          </cell>
          <cell r="M3268">
            <v>0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B3268">
            <v>0</v>
          </cell>
          <cell r="AC3268">
            <v>0</v>
          </cell>
          <cell r="AD3268">
            <v>0</v>
          </cell>
          <cell r="AE3268">
            <v>0</v>
          </cell>
          <cell r="AF3268">
            <v>0</v>
          </cell>
          <cell r="AG3268">
            <v>0</v>
          </cell>
          <cell r="AH3268">
            <v>0</v>
          </cell>
          <cell r="AI3268">
            <v>0</v>
          </cell>
        </row>
        <row r="3269">
          <cell r="C3269">
            <v>0</v>
          </cell>
          <cell r="D3269" t="str">
            <v>Стройгазконсалтинг</v>
          </cell>
          <cell r="E3269" t="str">
            <v>051-2001168</v>
          </cell>
          <cell r="F3269" t="str">
            <v/>
          </cell>
          <cell r="G3269" t="str">
            <v/>
          </cell>
          <cell r="H3269" t="str">
            <v/>
          </cell>
          <cell r="I3269">
            <v>64343.405644120001</v>
          </cell>
          <cell r="J3269">
            <v>132.5</v>
          </cell>
          <cell r="K3269">
            <v>0</v>
          </cell>
          <cell r="L3269">
            <v>0</v>
          </cell>
          <cell r="M3269">
            <v>0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B3269">
            <v>0</v>
          </cell>
          <cell r="AC3269">
            <v>0</v>
          </cell>
          <cell r="AD3269">
            <v>0</v>
          </cell>
          <cell r="AE3269">
            <v>0</v>
          </cell>
          <cell r="AF3269">
            <v>0</v>
          </cell>
          <cell r="AG3269">
            <v>0</v>
          </cell>
          <cell r="AH3269">
            <v>0</v>
          </cell>
          <cell r="AI3269">
            <v>0</v>
          </cell>
        </row>
        <row r="3270">
          <cell r="C3270">
            <v>0</v>
          </cell>
          <cell r="D3270" t="str">
            <v>Газпром инвест</v>
          </cell>
          <cell r="E3270" t="str">
            <v>051-2001168</v>
          </cell>
          <cell r="F3270" t="str">
            <v/>
          </cell>
          <cell r="G3270" t="str">
            <v/>
          </cell>
          <cell r="H3270" t="str">
            <v/>
          </cell>
          <cell r="I3270">
            <v>0</v>
          </cell>
          <cell r="J3270">
            <v>0</v>
          </cell>
          <cell r="K3270">
            <v>0</v>
          </cell>
          <cell r="L3270">
            <v>0</v>
          </cell>
          <cell r="M3270">
            <v>0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802.44535014999997</v>
          </cell>
          <cell r="Y3270">
            <v>0</v>
          </cell>
          <cell r="Z3270">
            <v>288.39999999999998</v>
          </cell>
          <cell r="AA3270">
            <v>288.39999999999998</v>
          </cell>
          <cell r="AB3270">
            <v>0</v>
          </cell>
          <cell r="AC3270">
            <v>288.39999999999998</v>
          </cell>
          <cell r="AD3270">
            <v>0.54913363000000004</v>
          </cell>
          <cell r="AE3270">
            <v>0</v>
          </cell>
          <cell r="AF3270">
            <v>0</v>
          </cell>
          <cell r="AG3270">
            <v>0.54913363000000004</v>
          </cell>
          <cell r="AH3270">
            <v>0</v>
          </cell>
          <cell r="AI3270">
            <v>0.19040694499999999</v>
          </cell>
        </row>
        <row r="3271">
          <cell r="C3271">
            <v>0</v>
          </cell>
          <cell r="D3271" t="str">
            <v>СГМ</v>
          </cell>
          <cell r="E3271" t="str">
            <v>051-2001168</v>
          </cell>
          <cell r="F3271" t="str">
            <v/>
          </cell>
          <cell r="G3271" t="str">
            <v/>
          </cell>
          <cell r="H3271" t="str">
            <v/>
          </cell>
          <cell r="I3271">
            <v>83033.163614129997</v>
          </cell>
          <cell r="J3271">
            <v>0</v>
          </cell>
          <cell r="K3271">
            <v>0</v>
          </cell>
          <cell r="L3271">
            <v>0</v>
          </cell>
          <cell r="M3271">
            <v>5.7204414999999997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222.15854625</v>
          </cell>
          <cell r="Z3271">
            <v>207.04</v>
          </cell>
          <cell r="AA3271">
            <v>207.04</v>
          </cell>
          <cell r="AB3271">
            <v>0</v>
          </cell>
          <cell r="AC3271">
            <v>0</v>
          </cell>
          <cell r="AD3271">
            <v>197.44352979000001</v>
          </cell>
          <cell r="AE3271">
            <v>197.44352979000001</v>
          </cell>
          <cell r="AF3271">
            <v>0</v>
          </cell>
          <cell r="AG3271">
            <v>0</v>
          </cell>
          <cell r="AH3271">
            <v>0</v>
          </cell>
          <cell r="AI3271">
            <v>95.364919721000007</v>
          </cell>
        </row>
        <row r="3272">
          <cell r="C3272">
            <v>0</v>
          </cell>
          <cell r="D3272" t="str">
            <v>ГазЭнергоСервис</v>
          </cell>
          <cell r="E3272" t="str">
            <v>051-2001168</v>
          </cell>
          <cell r="F3272" t="str">
            <v/>
          </cell>
          <cell r="G3272" t="str">
            <v/>
          </cell>
          <cell r="H3272" t="str">
            <v/>
          </cell>
          <cell r="I3272">
            <v>6886.4717385800004</v>
          </cell>
          <cell r="J3272">
            <v>519.30999999999995</v>
          </cell>
          <cell r="K3272">
            <v>519.30999999999995</v>
          </cell>
          <cell r="L3272">
            <v>519.30999999999995</v>
          </cell>
          <cell r="M3272">
            <v>51.159432709999997</v>
          </cell>
          <cell r="N3272">
            <v>9.8514245270000007</v>
          </cell>
          <cell r="O3272">
            <v>9.8514245270000007</v>
          </cell>
          <cell r="P3272">
            <v>0</v>
          </cell>
          <cell r="Q3272">
            <v>0</v>
          </cell>
          <cell r="R3272">
            <v>0</v>
          </cell>
          <cell r="S3272">
            <v>2993.8748909800001</v>
          </cell>
          <cell r="T3272">
            <v>587.42303648999996</v>
          </cell>
          <cell r="U3272">
            <v>0</v>
          </cell>
          <cell r="V3272">
            <v>0</v>
          </cell>
          <cell r="W3272">
            <v>0</v>
          </cell>
          <cell r="X3272">
            <v>372.86518314</v>
          </cell>
          <cell r="Y3272">
            <v>82.154424140000003</v>
          </cell>
          <cell r="Z3272">
            <v>82.15</v>
          </cell>
          <cell r="AA3272">
            <v>82.15</v>
          </cell>
          <cell r="AB3272">
            <v>0</v>
          </cell>
          <cell r="AC3272">
            <v>0</v>
          </cell>
          <cell r="AD3272">
            <v>82.154424140000003</v>
          </cell>
          <cell r="AE3272">
            <v>82.154424140000003</v>
          </cell>
          <cell r="AF3272">
            <v>0</v>
          </cell>
          <cell r="AG3272">
            <v>0</v>
          </cell>
          <cell r="AH3272">
            <v>0</v>
          </cell>
          <cell r="AI3272">
            <v>100.005385441</v>
          </cell>
        </row>
        <row r="3273">
          <cell r="C3273">
            <v>0</v>
          </cell>
          <cell r="D3273" t="str">
            <v>СТНГ</v>
          </cell>
          <cell r="E3273" t="str">
            <v>051-2001168</v>
          </cell>
          <cell r="F3273" t="str">
            <v/>
          </cell>
          <cell r="G3273" t="str">
            <v/>
          </cell>
          <cell r="H3273" t="str">
            <v/>
          </cell>
          <cell r="I3273">
            <v>13958.109030760001</v>
          </cell>
          <cell r="J3273">
            <v>0</v>
          </cell>
          <cell r="K3273">
            <v>0</v>
          </cell>
          <cell r="L3273">
            <v>0</v>
          </cell>
          <cell r="M3273">
            <v>0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B3273">
            <v>0</v>
          </cell>
          <cell r="AC3273">
            <v>0</v>
          </cell>
          <cell r="AD3273">
            <v>0</v>
          </cell>
          <cell r="AE3273">
            <v>0</v>
          </cell>
          <cell r="AF3273">
            <v>0</v>
          </cell>
          <cell r="AG3273">
            <v>0</v>
          </cell>
          <cell r="AH3273">
            <v>0</v>
          </cell>
          <cell r="AI3273">
            <v>0</v>
          </cell>
        </row>
        <row r="3274">
          <cell r="C3274">
            <v>0</v>
          </cell>
          <cell r="D3274" t="str">
            <v>Газстройпром</v>
          </cell>
          <cell r="E3274" t="str">
            <v>051-2001168</v>
          </cell>
          <cell r="F3274" t="str">
            <v/>
          </cell>
          <cell r="G3274" t="str">
            <v/>
          </cell>
          <cell r="H3274" t="str">
            <v/>
          </cell>
          <cell r="I3274">
            <v>17584.870467280001</v>
          </cell>
          <cell r="J3274">
            <v>2025.43</v>
          </cell>
          <cell r="K3274">
            <v>2025.43</v>
          </cell>
          <cell r="L3274">
            <v>2025.43</v>
          </cell>
          <cell r="M3274">
            <v>661.64004465999994</v>
          </cell>
          <cell r="N3274">
            <v>32.666645830999997</v>
          </cell>
          <cell r="O3274">
            <v>32.666645830999997</v>
          </cell>
          <cell r="P3274">
            <v>0</v>
          </cell>
          <cell r="Q3274">
            <v>0</v>
          </cell>
          <cell r="R3274">
            <v>0</v>
          </cell>
          <cell r="S3274">
            <v>14659.19726065</v>
          </cell>
          <cell r="T3274">
            <v>2925.6702066299999</v>
          </cell>
          <cell r="U3274">
            <v>0</v>
          </cell>
          <cell r="V3274">
            <v>0</v>
          </cell>
          <cell r="W3274">
            <v>0</v>
          </cell>
          <cell r="X3274">
            <v>8389.7338390500008</v>
          </cell>
          <cell r="Y3274">
            <v>860.34033996000005</v>
          </cell>
          <cell r="Z3274">
            <v>6074.64</v>
          </cell>
          <cell r="AA3274">
            <v>6074.64</v>
          </cell>
          <cell r="AB3274">
            <v>0</v>
          </cell>
          <cell r="AC3274">
            <v>4067.75</v>
          </cell>
          <cell r="AD3274">
            <v>3772.9724657900001</v>
          </cell>
          <cell r="AE3274">
            <v>860.34033996000005</v>
          </cell>
          <cell r="AF3274">
            <v>0</v>
          </cell>
          <cell r="AG3274">
            <v>2912.6321258299999</v>
          </cell>
          <cell r="AH3274">
            <v>0</v>
          </cell>
          <cell r="AI3274">
            <v>62.110223253000001</v>
          </cell>
        </row>
        <row r="3275">
          <cell r="C3275">
            <v>0</v>
          </cell>
          <cell r="D3275" t="str">
            <v>Конкурс</v>
          </cell>
          <cell r="E3275" t="str">
            <v>051-2001168</v>
          </cell>
          <cell r="F3275" t="str">
            <v/>
          </cell>
          <cell r="G3275" t="str">
            <v/>
          </cell>
          <cell r="H3275" t="str">
            <v/>
          </cell>
          <cell r="I3275">
            <v>5976.55</v>
          </cell>
          <cell r="J3275">
            <v>5976.55</v>
          </cell>
          <cell r="K3275">
            <v>0</v>
          </cell>
          <cell r="L3275">
            <v>0</v>
          </cell>
          <cell r="M3275">
            <v>0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B3275">
            <v>0</v>
          </cell>
          <cell r="AC3275">
            <v>0</v>
          </cell>
          <cell r="AD3275">
            <v>0</v>
          </cell>
          <cell r="AE3275">
            <v>0</v>
          </cell>
          <cell r="AF3275">
            <v>0</v>
          </cell>
          <cell r="AG3275">
            <v>0</v>
          </cell>
          <cell r="AH3275">
            <v>0</v>
          </cell>
          <cell r="AI3275">
            <v>0</v>
          </cell>
        </row>
        <row r="3276">
          <cell r="C3276">
            <v>0</v>
          </cell>
          <cell r="D3276" t="str">
            <v>Прочие подрядчики</v>
          </cell>
          <cell r="E3276" t="str">
            <v>051-2001168</v>
          </cell>
          <cell r="F3276" t="str">
            <v/>
          </cell>
          <cell r="G3276" t="str">
            <v/>
          </cell>
          <cell r="H3276" t="str">
            <v/>
          </cell>
          <cell r="I3276">
            <v>1250.1500000200001</v>
          </cell>
          <cell r="J3276">
            <v>0</v>
          </cell>
          <cell r="K3276">
            <v>0</v>
          </cell>
          <cell r="L3276">
            <v>0</v>
          </cell>
          <cell r="M3276">
            <v>0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>
            <v>1041.7849999800001</v>
          </cell>
          <cell r="T3276">
            <v>208.36500002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B3276">
            <v>0</v>
          </cell>
          <cell r="AC3276">
            <v>0</v>
          </cell>
          <cell r="AD3276">
            <v>0.277308</v>
          </cell>
          <cell r="AE3276">
            <v>0</v>
          </cell>
          <cell r="AF3276">
            <v>0</v>
          </cell>
          <cell r="AG3276">
            <v>0.277308</v>
          </cell>
          <cell r="AH3276">
            <v>0</v>
          </cell>
          <cell r="AI3276">
            <v>0</v>
          </cell>
        </row>
        <row r="3277">
          <cell r="C3277" t="str">
            <v>1.642.2</v>
          </cell>
          <cell r="D3277" t="str">
            <v>Материалы(в составе подрядных работ)</v>
          </cell>
          <cell r="E3277" t="str">
            <v>051-2001168</v>
          </cell>
          <cell r="F3277" t="str">
            <v/>
          </cell>
          <cell r="G3277" t="str">
            <v/>
          </cell>
          <cell r="H3277" t="str">
            <v/>
          </cell>
          <cell r="I3277">
            <v>1250.1500000200001</v>
          </cell>
          <cell r="J3277">
            <v>0</v>
          </cell>
          <cell r="K3277">
            <v>0</v>
          </cell>
          <cell r="L3277">
            <v>0</v>
          </cell>
          <cell r="M3277">
            <v>0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>
            <v>1041.7849999800001</v>
          </cell>
          <cell r="T3277">
            <v>208.36500002</v>
          </cell>
          <cell r="U3277">
            <v>0</v>
          </cell>
          <cell r="V3277">
            <v>0</v>
          </cell>
          <cell r="W3277">
            <v>0</v>
          </cell>
          <cell r="X3277">
            <v>802.44535014999997</v>
          </cell>
          <cell r="Y3277">
            <v>0</v>
          </cell>
          <cell r="Z3277">
            <v>288.39999999999998</v>
          </cell>
          <cell r="AA3277">
            <v>288.39999999999998</v>
          </cell>
          <cell r="AB3277">
            <v>0</v>
          </cell>
          <cell r="AC3277">
            <v>288.39999999999998</v>
          </cell>
          <cell r="AD3277">
            <v>0.82644163000000004</v>
          </cell>
          <cell r="AE3277">
            <v>0</v>
          </cell>
          <cell r="AF3277">
            <v>0</v>
          </cell>
          <cell r="AG3277">
            <v>0.82644163000000004</v>
          </cell>
          <cell r="AH3277">
            <v>0</v>
          </cell>
          <cell r="AI3277">
            <v>0.28656089800000001</v>
          </cell>
        </row>
        <row r="3278">
          <cell r="C3278" t="str">
            <v>1.642.3</v>
          </cell>
          <cell r="D3278" t="str">
            <v>Оборудование</v>
          </cell>
          <cell r="E3278" t="str">
            <v>051-2001168</v>
          </cell>
          <cell r="F3278" t="str">
            <v/>
          </cell>
          <cell r="G3278" t="str">
            <v/>
          </cell>
          <cell r="H3278" t="str">
            <v/>
          </cell>
          <cell r="I3278">
            <v>42537.693549770003</v>
          </cell>
          <cell r="J3278">
            <v>8382.5300000000007</v>
          </cell>
          <cell r="K3278">
            <v>650.95000000000005</v>
          </cell>
          <cell r="L3278">
            <v>650.95000000000005</v>
          </cell>
          <cell r="M3278">
            <v>657.23841185000003</v>
          </cell>
          <cell r="N3278">
            <v>100.966036078</v>
          </cell>
          <cell r="O3278">
            <v>100.966036078</v>
          </cell>
          <cell r="P3278">
            <v>0</v>
          </cell>
          <cell r="Q3278">
            <v>0</v>
          </cell>
          <cell r="R3278">
            <v>0</v>
          </cell>
          <cell r="S3278">
            <v>17762.129473590001</v>
          </cell>
          <cell r="T3278">
            <v>3299.9234000900001</v>
          </cell>
          <cell r="U3278">
            <v>0</v>
          </cell>
          <cell r="V3278">
            <v>0</v>
          </cell>
          <cell r="W3278">
            <v>0</v>
          </cell>
          <cell r="X3278">
            <v>731.82410130000005</v>
          </cell>
          <cell r="Y3278">
            <v>1214.9816596799999</v>
          </cell>
          <cell r="Z3278">
            <v>2528.38</v>
          </cell>
          <cell r="AA3278">
            <v>2528.38</v>
          </cell>
          <cell r="AB3278">
            <v>35.51</v>
          </cell>
          <cell r="AC3278">
            <v>0</v>
          </cell>
          <cell r="AD3278">
            <v>1378.3987654</v>
          </cell>
          <cell r="AE3278">
            <v>1214.9816596799999</v>
          </cell>
          <cell r="AF3278">
            <v>163.41710572</v>
          </cell>
          <cell r="AG3278">
            <v>0</v>
          </cell>
          <cell r="AH3278">
            <v>0</v>
          </cell>
          <cell r="AI3278">
            <v>54.517072806000002</v>
          </cell>
        </row>
        <row r="3279">
          <cell r="C3279" t="str">
            <v>1.642.4</v>
          </cell>
          <cell r="D3279" t="str">
            <v>Прочие, всего</v>
          </cell>
          <cell r="E3279" t="str">
            <v>051-2001168</v>
          </cell>
          <cell r="F3279" t="str">
            <v/>
          </cell>
          <cell r="G3279" t="str">
            <v/>
          </cell>
          <cell r="H3279" t="str">
            <v/>
          </cell>
          <cell r="I3279">
            <v>21789.74699285</v>
          </cell>
          <cell r="J3279">
            <v>1978.14</v>
          </cell>
          <cell r="K3279">
            <v>662.17</v>
          </cell>
          <cell r="L3279">
            <v>662.17</v>
          </cell>
          <cell r="M3279">
            <v>70.805982240000006</v>
          </cell>
          <cell r="N3279">
            <v>10.693021767999999</v>
          </cell>
          <cell r="O3279">
            <v>10.693021767999999</v>
          </cell>
          <cell r="P3279">
            <v>0</v>
          </cell>
          <cell r="Q3279">
            <v>0</v>
          </cell>
          <cell r="R3279">
            <v>0</v>
          </cell>
          <cell r="S3279">
            <v>4062.2675343599999</v>
          </cell>
          <cell r="T3279">
            <v>710.67655731000002</v>
          </cell>
          <cell r="U3279">
            <v>0</v>
          </cell>
          <cell r="V3279">
            <v>0</v>
          </cell>
          <cell r="W3279">
            <v>0</v>
          </cell>
          <cell r="X3279">
            <v>139.96539623999999</v>
          </cell>
          <cell r="Y3279">
            <v>78.349440090000002</v>
          </cell>
          <cell r="Z3279">
            <v>581.34749999999997</v>
          </cell>
          <cell r="AA3279">
            <v>581.34749999999997</v>
          </cell>
          <cell r="AB3279">
            <v>0</v>
          </cell>
          <cell r="AC3279">
            <v>0</v>
          </cell>
          <cell r="AD3279">
            <v>124.60374467</v>
          </cell>
          <cell r="AE3279">
            <v>69.531889210000003</v>
          </cell>
          <cell r="AF3279">
            <v>33.094044220000001</v>
          </cell>
          <cell r="AG3279">
            <v>21.977811240000001</v>
          </cell>
          <cell r="AH3279">
            <v>0</v>
          </cell>
          <cell r="AI3279">
            <v>21.433608069000002</v>
          </cell>
        </row>
        <row r="3280">
          <cell r="C3280" t="str">
            <v>1.642.5</v>
          </cell>
          <cell r="D3280" t="str">
            <v>Землеотвод, всего</v>
          </cell>
          <cell r="E3280" t="str">
            <v>051-2001168</v>
          </cell>
          <cell r="F3280" t="str">
            <v/>
          </cell>
          <cell r="G3280" t="str">
            <v/>
          </cell>
          <cell r="H3280" t="str">
            <v/>
          </cell>
          <cell r="I3280">
            <v>467.78094698000001</v>
          </cell>
          <cell r="J3280">
            <v>3.61</v>
          </cell>
          <cell r="K3280">
            <v>3.61</v>
          </cell>
          <cell r="L3280">
            <v>3.61</v>
          </cell>
          <cell r="M3280">
            <v>0.58909173000000004</v>
          </cell>
          <cell r="N3280">
            <v>16.318330470999999</v>
          </cell>
          <cell r="O3280">
            <v>16.318330470999999</v>
          </cell>
          <cell r="P3280">
            <v>0</v>
          </cell>
          <cell r="Q3280">
            <v>0</v>
          </cell>
          <cell r="R3280">
            <v>0</v>
          </cell>
          <cell r="S3280">
            <v>13.790886649999999</v>
          </cell>
          <cell r="T3280">
            <v>0.88369863000000004</v>
          </cell>
          <cell r="U3280">
            <v>0</v>
          </cell>
          <cell r="V3280">
            <v>0</v>
          </cell>
          <cell r="W3280">
            <v>0</v>
          </cell>
          <cell r="X3280">
            <v>8.4598553899999995</v>
          </cell>
          <cell r="Y3280">
            <v>9.0374143700000005</v>
          </cell>
          <cell r="Z3280">
            <v>11.7475</v>
          </cell>
          <cell r="AA3280">
            <v>11.7475</v>
          </cell>
          <cell r="AB3280">
            <v>0</v>
          </cell>
          <cell r="AC3280">
            <v>0</v>
          </cell>
          <cell r="AD3280">
            <v>0.75762936000000003</v>
          </cell>
          <cell r="AE3280">
            <v>0.27906816000000001</v>
          </cell>
          <cell r="AF3280">
            <v>0</v>
          </cell>
          <cell r="AG3280">
            <v>0.47856120000000002</v>
          </cell>
          <cell r="AH3280">
            <v>0</v>
          </cell>
          <cell r="AI3280">
            <v>6.4492816340000001</v>
          </cell>
        </row>
        <row r="3281">
          <cell r="C3281" t="str">
            <v>1.642.6</v>
          </cell>
          <cell r="D3281" t="str">
            <v>Проектные работы</v>
          </cell>
          <cell r="E3281" t="str">
            <v>051-2001168</v>
          </cell>
          <cell r="F3281" t="str">
            <v/>
          </cell>
          <cell r="G3281" t="str">
            <v/>
          </cell>
          <cell r="H3281" t="str">
            <v/>
          </cell>
          <cell r="I3281">
            <v>6005.7887182200002</v>
          </cell>
          <cell r="J3281">
            <v>0</v>
          </cell>
          <cell r="K3281">
            <v>0</v>
          </cell>
          <cell r="L3281">
            <v>0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>
            <v>884.20499073999997</v>
          </cell>
          <cell r="T3281">
            <v>160.82773166000001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53.299657109999998</v>
          </cell>
          <cell r="Z3281">
            <v>97.92</v>
          </cell>
          <cell r="AA3281">
            <v>97.92</v>
          </cell>
          <cell r="AB3281">
            <v>0</v>
          </cell>
          <cell r="AC3281">
            <v>0</v>
          </cell>
          <cell r="AD3281">
            <v>53.299657109999998</v>
          </cell>
          <cell r="AE3281">
            <v>53.299657109999998</v>
          </cell>
          <cell r="AF3281">
            <v>0</v>
          </cell>
          <cell r="AG3281">
            <v>0</v>
          </cell>
          <cell r="AH3281">
            <v>0</v>
          </cell>
          <cell r="AI3281">
            <v>54.431839369000002</v>
          </cell>
        </row>
        <row r="3282">
          <cell r="C3282" t="str">
            <v>1.642.7</v>
          </cell>
          <cell r="D3282" t="str">
            <v>Экспертиза</v>
          </cell>
          <cell r="E3282" t="str">
            <v>051-2001168</v>
          </cell>
          <cell r="F3282" t="str">
            <v/>
          </cell>
          <cell r="G3282" t="str">
            <v/>
          </cell>
          <cell r="H3282" t="str">
            <v/>
          </cell>
          <cell r="I3282">
            <v>429.23736029999998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67.77</v>
          </cell>
          <cell r="T3282">
            <v>23.171600000000002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  <cell r="AF3282">
            <v>0</v>
          </cell>
          <cell r="AG3282">
            <v>0</v>
          </cell>
          <cell r="AH3282">
            <v>0</v>
          </cell>
          <cell r="AI3282">
            <v>0</v>
          </cell>
        </row>
        <row r="3283">
          <cell r="C3283" t="str">
            <v>1.642.8</v>
          </cell>
          <cell r="D3283" t="str">
            <v>Услуги Заказчика</v>
          </cell>
          <cell r="E3283" t="str">
            <v>051-2001168</v>
          </cell>
          <cell r="F3283" t="str">
            <v/>
          </cell>
          <cell r="G3283" t="str">
            <v/>
          </cell>
          <cell r="H3283" t="str">
            <v/>
          </cell>
          <cell r="I3283">
            <v>7587.7579025699997</v>
          </cell>
          <cell r="J3283">
            <v>137.59</v>
          </cell>
          <cell r="K3283">
            <v>137.59</v>
          </cell>
          <cell r="L3283">
            <v>137.59</v>
          </cell>
          <cell r="M3283">
            <v>34.397499959999998</v>
          </cell>
          <cell r="N3283">
            <v>24.999999971000001</v>
          </cell>
          <cell r="O3283">
            <v>24.999999971000001</v>
          </cell>
          <cell r="P3283">
            <v>0</v>
          </cell>
          <cell r="Q3283">
            <v>0</v>
          </cell>
          <cell r="R3283">
            <v>0</v>
          </cell>
          <cell r="S3283">
            <v>1723.0703355799999</v>
          </cell>
          <cell r="T3283">
            <v>342.68967689999999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114.67</v>
          </cell>
          <cell r="AA3283">
            <v>114.67</v>
          </cell>
          <cell r="AB3283">
            <v>0</v>
          </cell>
          <cell r="AC3283">
            <v>0</v>
          </cell>
          <cell r="AD3283">
            <v>44.430916680000003</v>
          </cell>
          <cell r="AE3283">
            <v>0</v>
          </cell>
          <cell r="AF3283">
            <v>22.93166664</v>
          </cell>
          <cell r="AG3283">
            <v>21.49925004</v>
          </cell>
          <cell r="AH3283">
            <v>0</v>
          </cell>
          <cell r="AI3283">
            <v>38.746766094000002</v>
          </cell>
        </row>
        <row r="3284">
          <cell r="C3284" t="str">
            <v>1.642.9</v>
          </cell>
          <cell r="D3284" t="str">
            <v>Иные прочие</v>
          </cell>
          <cell r="E3284" t="str">
            <v>051-2001168</v>
          </cell>
          <cell r="F3284" t="str">
            <v/>
          </cell>
          <cell r="G3284" t="str">
            <v/>
          </cell>
          <cell r="H3284" t="str">
            <v/>
          </cell>
          <cell r="I3284">
            <v>6315.6738434500003</v>
          </cell>
          <cell r="J3284">
            <v>1417.39</v>
          </cell>
          <cell r="K3284">
            <v>101.42</v>
          </cell>
          <cell r="L3284">
            <v>101.42</v>
          </cell>
          <cell r="M3284">
            <v>33.578705059999997</v>
          </cell>
          <cell r="N3284">
            <v>33.108563459000003</v>
          </cell>
          <cell r="O3284">
            <v>33.108563459000003</v>
          </cell>
          <cell r="P3284">
            <v>0</v>
          </cell>
          <cell r="Q3284">
            <v>0</v>
          </cell>
          <cell r="R3284">
            <v>0</v>
          </cell>
          <cell r="S3284">
            <v>873.80632131000004</v>
          </cell>
          <cell r="T3284">
            <v>83.178850199999999</v>
          </cell>
          <cell r="U3284">
            <v>0</v>
          </cell>
          <cell r="V3284">
            <v>0</v>
          </cell>
          <cell r="W3284">
            <v>0</v>
          </cell>
          <cell r="X3284">
            <v>131.50554084999999</v>
          </cell>
          <cell r="Y3284">
            <v>9.5390240500000001</v>
          </cell>
          <cell r="Z3284">
            <v>61.54</v>
          </cell>
          <cell r="AA3284">
            <v>61.54</v>
          </cell>
          <cell r="AB3284">
            <v>0</v>
          </cell>
          <cell r="AC3284">
            <v>0</v>
          </cell>
          <cell r="AD3284">
            <v>19.64219696</v>
          </cell>
          <cell r="AE3284">
            <v>9.4798193800000004</v>
          </cell>
          <cell r="AF3284">
            <v>10.162377579999999</v>
          </cell>
          <cell r="AG3284">
            <v>0</v>
          </cell>
          <cell r="AH3284">
            <v>0</v>
          </cell>
          <cell r="AI3284">
            <v>31.917772115999998</v>
          </cell>
        </row>
        <row r="3285">
          <cell r="C3285" t="str">
            <v>1.642.10</v>
          </cell>
          <cell r="D3285" t="str">
            <v>Пуско наладочные работы "вхолостую"</v>
          </cell>
          <cell r="E3285" t="str">
            <v>051-2001168</v>
          </cell>
          <cell r="F3285" t="str">
            <v/>
          </cell>
          <cell r="G3285" t="str">
            <v/>
          </cell>
          <cell r="H3285" t="str">
            <v/>
          </cell>
          <cell r="I3285">
            <v>983.50822132999997</v>
          </cell>
          <cell r="J3285">
            <v>419.55</v>
          </cell>
          <cell r="K3285">
            <v>419.55</v>
          </cell>
          <cell r="L3285">
            <v>419.55</v>
          </cell>
          <cell r="M3285">
            <v>2.2406854900000002</v>
          </cell>
          <cell r="N3285">
            <v>0.53406876199999997</v>
          </cell>
          <cell r="O3285">
            <v>0.53406876199999997</v>
          </cell>
          <cell r="P3285">
            <v>0</v>
          </cell>
          <cell r="Q3285">
            <v>0</v>
          </cell>
          <cell r="R3285">
            <v>0</v>
          </cell>
          <cell r="S3285">
            <v>499.62500008000001</v>
          </cell>
          <cell r="T3285">
            <v>99.924999920000005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6.4733445600000001</v>
          </cell>
          <cell r="Z3285">
            <v>295.47000000000003</v>
          </cell>
          <cell r="AA3285">
            <v>295.47000000000003</v>
          </cell>
          <cell r="AB3285">
            <v>0</v>
          </cell>
          <cell r="AC3285">
            <v>0</v>
          </cell>
          <cell r="AD3285">
            <v>6.4733445600000001</v>
          </cell>
          <cell r="AE3285">
            <v>6.4733445600000001</v>
          </cell>
          <cell r="AF3285">
            <v>0</v>
          </cell>
          <cell r="AG3285">
            <v>0</v>
          </cell>
          <cell r="AH3285">
            <v>0</v>
          </cell>
          <cell r="AI3285">
            <v>2.1908635599999999</v>
          </cell>
        </row>
        <row r="3286">
          <cell r="C3286" t="str">
            <v>1.643</v>
          </cell>
          <cell r="D3286" t="str">
            <v>Реконструкция систем энергоснабжения КС. Надымское ЛПУ</v>
          </cell>
          <cell r="E3286" t="str">
            <v>051-2001179</v>
          </cell>
          <cell r="F3286" t="str">
            <v/>
          </cell>
          <cell r="G3286" t="str">
            <v>Стройки, обеспечивающие добычу и вывод газа из Надым-Пур-Таз</v>
          </cell>
          <cell r="H3286" t="str">
            <v>Транспорт газа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15.52148233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5.0003999999999999E-4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5.0003999999999999E-4</v>
          </cell>
          <cell r="AE3286">
            <v>5.0003999999999999E-4</v>
          </cell>
          <cell r="AF3286">
            <v>0</v>
          </cell>
          <cell r="AG3286">
            <v>0</v>
          </cell>
          <cell r="AH3286">
            <v>0</v>
          </cell>
          <cell r="AI3286">
            <v>0</v>
          </cell>
        </row>
        <row r="3287">
          <cell r="C3287" t="str">
            <v>1.643.1</v>
          </cell>
          <cell r="D3287" t="str">
            <v>Оборудование</v>
          </cell>
          <cell r="E3287" t="str">
            <v>051-2001179</v>
          </cell>
          <cell r="F3287" t="str">
            <v/>
          </cell>
          <cell r="G3287" t="str">
            <v/>
          </cell>
          <cell r="H3287" t="str">
            <v/>
          </cell>
          <cell r="I3287">
            <v>0</v>
          </cell>
          <cell r="J3287">
            <v>0</v>
          </cell>
          <cell r="K3287">
            <v>0</v>
          </cell>
          <cell r="L3287">
            <v>0</v>
          </cell>
          <cell r="M3287">
            <v>15.52148233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B3287">
            <v>0</v>
          </cell>
          <cell r="AC3287">
            <v>0</v>
          </cell>
          <cell r="AD3287">
            <v>0</v>
          </cell>
          <cell r="AE3287">
            <v>0</v>
          </cell>
          <cell r="AF3287">
            <v>0</v>
          </cell>
          <cell r="AG3287">
            <v>0</v>
          </cell>
          <cell r="AH3287">
            <v>0</v>
          </cell>
          <cell r="AI3287">
            <v>0</v>
          </cell>
        </row>
        <row r="3288">
          <cell r="C3288" t="str">
            <v>1.643.2</v>
          </cell>
          <cell r="D3288" t="str">
            <v>Прочие, всего</v>
          </cell>
          <cell r="E3288" t="str">
            <v>051-2001179</v>
          </cell>
          <cell r="F3288" t="str">
            <v/>
          </cell>
          <cell r="G3288" t="str">
            <v/>
          </cell>
          <cell r="H3288" t="str">
            <v/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5.0003999999999999E-4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5.0003999999999999E-4</v>
          </cell>
          <cell r="AE3288">
            <v>5.0003999999999999E-4</v>
          </cell>
          <cell r="AF3288">
            <v>0</v>
          </cell>
          <cell r="AG3288">
            <v>0</v>
          </cell>
          <cell r="AH3288">
            <v>0</v>
          </cell>
          <cell r="AI3288">
            <v>0</v>
          </cell>
        </row>
        <row r="3289">
          <cell r="C3289" t="str">
            <v>1.643.3</v>
          </cell>
          <cell r="D3289" t="str">
            <v>Услуги Заказчика</v>
          </cell>
          <cell r="E3289" t="str">
            <v>051-2001179</v>
          </cell>
          <cell r="F3289" t="str">
            <v/>
          </cell>
          <cell r="G3289" t="str">
            <v/>
          </cell>
          <cell r="H3289" t="str">
            <v/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5.0003999999999999E-4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5.0003999999999999E-4</v>
          </cell>
          <cell r="AE3289">
            <v>5.0003999999999999E-4</v>
          </cell>
          <cell r="AF3289">
            <v>0</v>
          </cell>
          <cell r="AG3289">
            <v>0</v>
          </cell>
          <cell r="AH3289">
            <v>0</v>
          </cell>
          <cell r="AI3289">
            <v>0</v>
          </cell>
        </row>
        <row r="3290">
          <cell r="C3290" t="str">
            <v>1.644</v>
          </cell>
          <cell r="D3290" t="str">
            <v>Магистральный газопровод Бованенково-Ухта. III нитка</v>
          </cell>
          <cell r="E3290" t="str">
            <v>051-2001182</v>
          </cell>
          <cell r="F3290" t="str">
            <v/>
          </cell>
          <cell r="G3290" t="str">
            <v>Программа комплексного освоения месторождений полуострова Ям</v>
          </cell>
          <cell r="H3290" t="str">
            <v>Транспорт газа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4015.7370254299999</v>
          </cell>
          <cell r="Y3290">
            <v>0</v>
          </cell>
          <cell r="Z3290">
            <v>12119.48</v>
          </cell>
          <cell r="AA3290">
            <v>12119.48</v>
          </cell>
          <cell r="AB3290">
            <v>0</v>
          </cell>
          <cell r="AC3290">
            <v>12119.48</v>
          </cell>
          <cell r="AD3290">
            <v>0</v>
          </cell>
          <cell r="AE3290">
            <v>0</v>
          </cell>
          <cell r="AF3290">
            <v>0</v>
          </cell>
          <cell r="AG3290">
            <v>0</v>
          </cell>
          <cell r="AH3290">
            <v>0</v>
          </cell>
          <cell r="AI3290">
            <v>0</v>
          </cell>
        </row>
        <row r="3291">
          <cell r="C3291" t="str">
            <v>1.644.1</v>
          </cell>
          <cell r="D3291" t="str">
            <v>Подрядные работы</v>
          </cell>
          <cell r="E3291" t="str">
            <v>051-2001182</v>
          </cell>
          <cell r="F3291" t="str">
            <v/>
          </cell>
          <cell r="G3291" t="str">
            <v/>
          </cell>
          <cell r="H3291" t="str">
            <v/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4015.7370254299999</v>
          </cell>
          <cell r="Y3291">
            <v>0</v>
          </cell>
          <cell r="Z3291">
            <v>6609.48</v>
          </cell>
          <cell r="AA3291">
            <v>6609.48</v>
          </cell>
          <cell r="AB3291">
            <v>0</v>
          </cell>
          <cell r="AC3291">
            <v>6609.48</v>
          </cell>
          <cell r="AD3291">
            <v>0</v>
          </cell>
          <cell r="AE3291">
            <v>0</v>
          </cell>
          <cell r="AF3291">
            <v>0</v>
          </cell>
          <cell r="AG3291">
            <v>0</v>
          </cell>
          <cell r="AH3291">
            <v>0</v>
          </cell>
          <cell r="AI3291">
            <v>0</v>
          </cell>
        </row>
        <row r="3292">
          <cell r="C3292">
            <v>0</v>
          </cell>
          <cell r="D3292" t="str">
            <v>Газпром инвест</v>
          </cell>
          <cell r="E3292" t="str">
            <v>051-2001182</v>
          </cell>
          <cell r="F3292" t="str">
            <v/>
          </cell>
          <cell r="G3292" t="str">
            <v/>
          </cell>
          <cell r="H3292" t="str">
            <v/>
          </cell>
          <cell r="I3292">
            <v>0</v>
          </cell>
          <cell r="J3292">
            <v>0</v>
          </cell>
          <cell r="K3292">
            <v>0</v>
          </cell>
          <cell r="L3292">
            <v>0</v>
          </cell>
          <cell r="M3292">
            <v>0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4015.7370254299999</v>
          </cell>
          <cell r="Y3292">
            <v>0</v>
          </cell>
          <cell r="Z3292">
            <v>6609.48</v>
          </cell>
          <cell r="AA3292">
            <v>6609.48</v>
          </cell>
          <cell r="AB3292">
            <v>0</v>
          </cell>
          <cell r="AC3292">
            <v>6609.48</v>
          </cell>
          <cell r="AD3292">
            <v>0</v>
          </cell>
          <cell r="AE3292">
            <v>0</v>
          </cell>
          <cell r="AF3292">
            <v>0</v>
          </cell>
          <cell r="AG3292">
            <v>0</v>
          </cell>
          <cell r="AH3292">
            <v>0</v>
          </cell>
          <cell r="AI3292">
            <v>0</v>
          </cell>
        </row>
        <row r="3293">
          <cell r="C3293" t="str">
            <v>1.644.2</v>
          </cell>
          <cell r="D3293" t="str">
            <v>Материалы(в составе подрядных работ)</v>
          </cell>
          <cell r="E3293" t="str">
            <v>051-2001182</v>
          </cell>
          <cell r="F3293" t="str">
            <v/>
          </cell>
          <cell r="G3293" t="str">
            <v/>
          </cell>
          <cell r="H3293" t="str">
            <v/>
          </cell>
          <cell r="I3293">
            <v>0</v>
          </cell>
          <cell r="J3293">
            <v>0</v>
          </cell>
          <cell r="K3293">
            <v>0</v>
          </cell>
          <cell r="L3293">
            <v>0</v>
          </cell>
          <cell r="M3293">
            <v>0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4015.7370254299999</v>
          </cell>
          <cell r="Y3293">
            <v>0</v>
          </cell>
          <cell r="Z3293">
            <v>6609.48</v>
          </cell>
          <cell r="AA3293">
            <v>6609.48</v>
          </cell>
          <cell r="AB3293">
            <v>0</v>
          </cell>
          <cell r="AC3293">
            <v>6609.48</v>
          </cell>
          <cell r="AD3293">
            <v>0</v>
          </cell>
          <cell r="AE3293">
            <v>0</v>
          </cell>
          <cell r="AF3293">
            <v>0</v>
          </cell>
          <cell r="AG3293">
            <v>0</v>
          </cell>
          <cell r="AH3293">
            <v>0</v>
          </cell>
          <cell r="AI3293">
            <v>0</v>
          </cell>
        </row>
        <row r="3294">
          <cell r="C3294" t="str">
            <v>1.644.3</v>
          </cell>
          <cell r="D3294" t="str">
            <v>Оборудование</v>
          </cell>
          <cell r="E3294" t="str">
            <v>051-2001182</v>
          </cell>
          <cell r="F3294" t="str">
            <v/>
          </cell>
          <cell r="G3294" t="str">
            <v/>
          </cell>
          <cell r="H3294" t="str">
            <v/>
          </cell>
          <cell r="I3294">
            <v>0</v>
          </cell>
          <cell r="J3294">
            <v>0</v>
          </cell>
          <cell r="K3294">
            <v>0</v>
          </cell>
          <cell r="L3294">
            <v>0</v>
          </cell>
          <cell r="M3294">
            <v>0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5510</v>
          </cell>
          <cell r="AA3294">
            <v>5510</v>
          </cell>
          <cell r="AB3294">
            <v>0</v>
          </cell>
          <cell r="AC3294">
            <v>5510</v>
          </cell>
          <cell r="AD3294">
            <v>0</v>
          </cell>
          <cell r="AE3294">
            <v>0</v>
          </cell>
          <cell r="AF3294">
            <v>0</v>
          </cell>
          <cell r="AG3294">
            <v>0</v>
          </cell>
          <cell r="AH3294">
            <v>0</v>
          </cell>
          <cell r="AI3294">
            <v>0</v>
          </cell>
        </row>
        <row r="3295">
          <cell r="C3295" t="str">
            <v>1.645</v>
          </cell>
          <cell r="D3295" t="str">
            <v>Система магистральных газопроводов Ухта-Торжок. III нитка (Ямал)</v>
          </cell>
          <cell r="E3295" t="str">
            <v>051-2001188</v>
          </cell>
          <cell r="F3295" t="str">
            <v/>
          </cell>
          <cell r="G3295" t="str">
            <v>Стройки, обеспечивающие добычу и вывод газа из Надым-Пур-Таз</v>
          </cell>
          <cell r="H3295" t="str">
            <v>Транспорт газа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7130.7067642000002</v>
          </cell>
          <cell r="Y3295">
            <v>0</v>
          </cell>
          <cell r="Z3295">
            <v>8556</v>
          </cell>
          <cell r="AA3295">
            <v>8556</v>
          </cell>
          <cell r="AB3295">
            <v>0</v>
          </cell>
          <cell r="AC3295">
            <v>8556</v>
          </cell>
          <cell r="AD3295">
            <v>0</v>
          </cell>
          <cell r="AE3295">
            <v>0</v>
          </cell>
          <cell r="AF3295">
            <v>0</v>
          </cell>
          <cell r="AG3295">
            <v>0</v>
          </cell>
          <cell r="AH3295">
            <v>0</v>
          </cell>
          <cell r="AI3295">
            <v>0</v>
          </cell>
        </row>
        <row r="3296">
          <cell r="C3296" t="str">
            <v>1.645.1</v>
          </cell>
          <cell r="D3296" t="str">
            <v>Подрядные работы</v>
          </cell>
          <cell r="E3296" t="str">
            <v>051-2001188</v>
          </cell>
          <cell r="F3296" t="str">
            <v/>
          </cell>
          <cell r="G3296" t="str">
            <v/>
          </cell>
          <cell r="H3296" t="str">
            <v/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7130.7067642000002</v>
          </cell>
          <cell r="Y3296">
            <v>0</v>
          </cell>
          <cell r="Z3296">
            <v>8556</v>
          </cell>
          <cell r="AA3296">
            <v>8556</v>
          </cell>
          <cell r="AB3296">
            <v>0</v>
          </cell>
          <cell r="AC3296">
            <v>8556</v>
          </cell>
          <cell r="AD3296">
            <v>0</v>
          </cell>
          <cell r="AE3296">
            <v>0</v>
          </cell>
          <cell r="AF3296">
            <v>0</v>
          </cell>
          <cell r="AG3296">
            <v>0</v>
          </cell>
          <cell r="AH3296">
            <v>0</v>
          </cell>
          <cell r="AI3296">
            <v>0</v>
          </cell>
        </row>
        <row r="3297">
          <cell r="C3297">
            <v>0</v>
          </cell>
          <cell r="D3297" t="str">
            <v>Газпром инвест</v>
          </cell>
          <cell r="E3297" t="str">
            <v>051-2001188</v>
          </cell>
          <cell r="F3297" t="str">
            <v/>
          </cell>
          <cell r="G3297" t="str">
            <v/>
          </cell>
          <cell r="H3297" t="str">
            <v/>
          </cell>
          <cell r="I3297">
            <v>0</v>
          </cell>
          <cell r="J3297">
            <v>0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7130.7067642000002</v>
          </cell>
          <cell r="Y3297">
            <v>0</v>
          </cell>
          <cell r="Z3297">
            <v>8556</v>
          </cell>
          <cell r="AA3297">
            <v>8556</v>
          </cell>
          <cell r="AB3297">
            <v>0</v>
          </cell>
          <cell r="AC3297">
            <v>8556</v>
          </cell>
          <cell r="AD3297">
            <v>0</v>
          </cell>
          <cell r="AE3297">
            <v>0</v>
          </cell>
          <cell r="AF3297">
            <v>0</v>
          </cell>
          <cell r="AG3297">
            <v>0</v>
          </cell>
          <cell r="AH3297">
            <v>0</v>
          </cell>
          <cell r="AI3297">
            <v>0</v>
          </cell>
        </row>
        <row r="3298">
          <cell r="C3298" t="str">
            <v>1.645.2</v>
          </cell>
          <cell r="D3298" t="str">
            <v>Материалы(в составе подрядных работ)</v>
          </cell>
          <cell r="E3298" t="str">
            <v>051-2001188</v>
          </cell>
          <cell r="F3298" t="str">
            <v/>
          </cell>
          <cell r="G3298" t="str">
            <v/>
          </cell>
          <cell r="H3298" t="str">
            <v/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7130.7067642000002</v>
          </cell>
          <cell r="Y3298">
            <v>0</v>
          </cell>
          <cell r="Z3298">
            <v>8556</v>
          </cell>
          <cell r="AA3298">
            <v>8556</v>
          </cell>
          <cell r="AB3298">
            <v>0</v>
          </cell>
          <cell r="AC3298">
            <v>8556</v>
          </cell>
          <cell r="AD3298">
            <v>0</v>
          </cell>
          <cell r="AE3298">
            <v>0</v>
          </cell>
          <cell r="AF3298">
            <v>0</v>
          </cell>
          <cell r="AG3298">
            <v>0</v>
          </cell>
          <cell r="AH3298">
            <v>0</v>
          </cell>
          <cell r="AI3298">
            <v>0</v>
          </cell>
        </row>
        <row r="3299">
          <cell r="C3299" t="str">
            <v>1.646</v>
          </cell>
          <cell r="D3299" t="str">
            <v>Реконструкция I, II и III ниток системы газопроводов Заполярное-Уренгой. Водоотведение и противопаводковые мероприятия</v>
          </cell>
          <cell r="E3299" t="str">
            <v>051-2001192</v>
          </cell>
          <cell r="F3299" t="str">
            <v/>
          </cell>
          <cell r="G3299" t="str">
            <v>Комплексная программа реконструкции и технического перевоору</v>
          </cell>
          <cell r="H3299" t="str">
            <v>Транспорт газа</v>
          </cell>
          <cell r="I3299">
            <v>3065.0138274800001</v>
          </cell>
          <cell r="J3299">
            <v>2233.1610000000001</v>
          </cell>
          <cell r="K3299">
            <v>0.48099999999999998</v>
          </cell>
          <cell r="L3299">
            <v>0.48099999999999998</v>
          </cell>
          <cell r="M3299">
            <v>2.5001999999999999E-4</v>
          </cell>
          <cell r="N3299">
            <v>5.1979209999999998E-2</v>
          </cell>
          <cell r="O3299">
            <v>5.1979209999999998E-2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0.21740063000000001</v>
          </cell>
          <cell r="Y3299">
            <v>8.3339999999999998E-5</v>
          </cell>
          <cell r="Z3299">
            <v>0.30008400000000002</v>
          </cell>
          <cell r="AA3299">
            <v>0.30008400000000002</v>
          </cell>
          <cell r="AB3299">
            <v>0</v>
          </cell>
          <cell r="AC3299">
            <v>0</v>
          </cell>
          <cell r="AD3299">
            <v>4.193583E-2</v>
          </cell>
          <cell r="AE3299">
            <v>8.3339999999999998E-5</v>
          </cell>
          <cell r="AF3299">
            <v>1.6668E-4</v>
          </cell>
          <cell r="AG3299">
            <v>4.1685809999999997E-2</v>
          </cell>
          <cell r="AH3299">
            <v>0</v>
          </cell>
          <cell r="AI3299">
            <v>13.974697085000001</v>
          </cell>
        </row>
        <row r="3300">
          <cell r="C3300" t="str">
            <v>1.646.1</v>
          </cell>
          <cell r="D3300" t="str">
            <v>Подрядные работы</v>
          </cell>
          <cell r="E3300" t="str">
            <v>051-2001192</v>
          </cell>
          <cell r="F3300" t="str">
            <v/>
          </cell>
          <cell r="G3300" t="str">
            <v/>
          </cell>
          <cell r="H3300" t="str">
            <v/>
          </cell>
          <cell r="I3300">
            <v>2885.22</v>
          </cell>
          <cell r="J3300">
            <v>2111.3200000000002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  <cell r="AF3300">
            <v>0</v>
          </cell>
          <cell r="AG3300">
            <v>0</v>
          </cell>
          <cell r="AH3300">
            <v>0</v>
          </cell>
          <cell r="AI3300">
            <v>0</v>
          </cell>
        </row>
        <row r="3301">
          <cell r="C3301">
            <v>0</v>
          </cell>
          <cell r="D3301" t="str">
            <v>ГазСтрой</v>
          </cell>
          <cell r="E3301" t="str">
            <v>051-2001192</v>
          </cell>
          <cell r="F3301" t="str">
            <v/>
          </cell>
          <cell r="G3301" t="str">
            <v/>
          </cell>
          <cell r="H3301" t="str">
            <v/>
          </cell>
          <cell r="I3301">
            <v>1013.82</v>
          </cell>
          <cell r="J3301">
            <v>239.92</v>
          </cell>
          <cell r="K3301">
            <v>0</v>
          </cell>
          <cell r="L3301">
            <v>0</v>
          </cell>
          <cell r="M3301">
            <v>0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B3301">
            <v>0</v>
          </cell>
          <cell r="AC3301">
            <v>0</v>
          </cell>
          <cell r="AD3301">
            <v>0</v>
          </cell>
          <cell r="AE3301">
            <v>0</v>
          </cell>
          <cell r="AF3301">
            <v>0</v>
          </cell>
          <cell r="AG3301">
            <v>0</v>
          </cell>
          <cell r="AH3301">
            <v>0</v>
          </cell>
          <cell r="AI3301">
            <v>0</v>
          </cell>
        </row>
        <row r="3302">
          <cell r="C3302">
            <v>0</v>
          </cell>
          <cell r="D3302" t="str">
            <v>Конкурс</v>
          </cell>
          <cell r="E3302" t="str">
            <v>051-2001192</v>
          </cell>
          <cell r="F3302" t="str">
            <v/>
          </cell>
          <cell r="G3302" t="str">
            <v/>
          </cell>
          <cell r="H3302" t="str">
            <v/>
          </cell>
          <cell r="I3302">
            <v>1871.4</v>
          </cell>
          <cell r="J3302">
            <v>1871.4</v>
          </cell>
          <cell r="K3302">
            <v>0</v>
          </cell>
          <cell r="L3302">
            <v>0</v>
          </cell>
          <cell r="M3302">
            <v>0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B3302">
            <v>0</v>
          </cell>
          <cell r="AC3302">
            <v>0</v>
          </cell>
          <cell r="AD3302">
            <v>0</v>
          </cell>
          <cell r="AE3302">
            <v>0</v>
          </cell>
          <cell r="AF3302">
            <v>0</v>
          </cell>
          <cell r="AG3302">
            <v>0</v>
          </cell>
          <cell r="AH3302">
            <v>0</v>
          </cell>
          <cell r="AI3302">
            <v>0</v>
          </cell>
        </row>
        <row r="3303">
          <cell r="C3303" t="str">
            <v>1.646.2</v>
          </cell>
          <cell r="D3303" t="str">
            <v>Оборудование</v>
          </cell>
          <cell r="E3303" t="str">
            <v>051-2001192</v>
          </cell>
          <cell r="F3303" t="str">
            <v/>
          </cell>
          <cell r="G3303" t="str">
            <v/>
          </cell>
          <cell r="H3303" t="str">
            <v/>
          </cell>
          <cell r="I3303">
            <v>8.02</v>
          </cell>
          <cell r="J3303">
            <v>8.02</v>
          </cell>
          <cell r="K3303">
            <v>0</v>
          </cell>
          <cell r="L3303">
            <v>0</v>
          </cell>
          <cell r="M3303">
            <v>0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B3303">
            <v>0</v>
          </cell>
          <cell r="AC3303">
            <v>0</v>
          </cell>
          <cell r="AD3303">
            <v>0</v>
          </cell>
          <cell r="AE3303">
            <v>0</v>
          </cell>
          <cell r="AF3303">
            <v>0</v>
          </cell>
          <cell r="AG3303">
            <v>0</v>
          </cell>
          <cell r="AH3303">
            <v>0</v>
          </cell>
          <cell r="AI3303">
            <v>0</v>
          </cell>
        </row>
        <row r="3304">
          <cell r="C3304" t="str">
            <v>1.646.3</v>
          </cell>
          <cell r="D3304" t="str">
            <v>Прочие, всего</v>
          </cell>
          <cell r="E3304" t="str">
            <v>051-2001192</v>
          </cell>
          <cell r="F3304" t="str">
            <v/>
          </cell>
          <cell r="G3304" t="str">
            <v/>
          </cell>
          <cell r="H3304" t="str">
            <v/>
          </cell>
          <cell r="I3304">
            <v>171.77382747999999</v>
          </cell>
          <cell r="J3304">
            <v>113.821</v>
          </cell>
          <cell r="K3304">
            <v>0.48099999999999998</v>
          </cell>
          <cell r="L3304">
            <v>0.48099999999999998</v>
          </cell>
          <cell r="M3304">
            <v>2.5001999999999999E-4</v>
          </cell>
          <cell r="N3304">
            <v>5.1979209999999998E-2</v>
          </cell>
          <cell r="O3304">
            <v>5.1979209999999998E-2</v>
          </cell>
          <cell r="P3304">
            <v>0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0.21740063000000001</v>
          </cell>
          <cell r="Y3304">
            <v>8.3339999999999998E-5</v>
          </cell>
          <cell r="Z3304">
            <v>0.30008400000000002</v>
          </cell>
          <cell r="AA3304">
            <v>0.30008400000000002</v>
          </cell>
          <cell r="AB3304">
            <v>0</v>
          </cell>
          <cell r="AC3304">
            <v>0</v>
          </cell>
          <cell r="AD3304">
            <v>4.193583E-2</v>
          </cell>
          <cell r="AE3304">
            <v>8.3339999999999998E-5</v>
          </cell>
          <cell r="AF3304">
            <v>1.6668E-4</v>
          </cell>
          <cell r="AG3304">
            <v>4.1685809999999997E-2</v>
          </cell>
          <cell r="AH3304">
            <v>0</v>
          </cell>
          <cell r="AI3304">
            <v>13.974697085000001</v>
          </cell>
        </row>
        <row r="3305">
          <cell r="C3305" t="str">
            <v>1.646.4</v>
          </cell>
          <cell r="D3305" t="str">
            <v>Землеотвод, всего</v>
          </cell>
          <cell r="E3305" t="str">
            <v>051-2001192</v>
          </cell>
          <cell r="F3305" t="str">
            <v/>
          </cell>
          <cell r="G3305" t="str">
            <v/>
          </cell>
          <cell r="H3305" t="str">
            <v/>
          </cell>
          <cell r="I3305">
            <v>0.65674434000000004</v>
          </cell>
          <cell r="J3305">
            <v>0.48</v>
          </cell>
          <cell r="K3305">
            <v>0.48</v>
          </cell>
          <cell r="L3305">
            <v>0.48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0.21740063000000001</v>
          </cell>
          <cell r="Y3305">
            <v>0</v>
          </cell>
          <cell r="Z3305">
            <v>0.3</v>
          </cell>
          <cell r="AA3305">
            <v>0.3</v>
          </cell>
          <cell r="AB3305">
            <v>0</v>
          </cell>
          <cell r="AC3305">
            <v>0</v>
          </cell>
          <cell r="AD3305">
            <v>4.1685809999999997E-2</v>
          </cell>
          <cell r="AE3305">
            <v>0</v>
          </cell>
          <cell r="AF3305">
            <v>0</v>
          </cell>
          <cell r="AG3305">
            <v>4.1685809999999997E-2</v>
          </cell>
          <cell r="AH3305">
            <v>0</v>
          </cell>
          <cell r="AI3305">
            <v>13.89527</v>
          </cell>
        </row>
        <row r="3306">
          <cell r="C3306" t="str">
            <v>1.646.5</v>
          </cell>
          <cell r="D3306" t="str">
            <v>Проектные работы</v>
          </cell>
          <cell r="E3306" t="str">
            <v>051-2001192</v>
          </cell>
          <cell r="F3306" t="str">
            <v/>
          </cell>
          <cell r="G3306" t="str">
            <v/>
          </cell>
          <cell r="H3306" t="str">
            <v/>
          </cell>
          <cell r="I3306">
            <v>29.35</v>
          </cell>
          <cell r="J3306">
            <v>0</v>
          </cell>
          <cell r="K3306">
            <v>0</v>
          </cell>
          <cell r="L3306">
            <v>0</v>
          </cell>
          <cell r="M3306">
            <v>0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B3306">
            <v>0</v>
          </cell>
          <cell r="AC3306">
            <v>0</v>
          </cell>
          <cell r="AD3306">
            <v>0</v>
          </cell>
          <cell r="AE3306">
            <v>0</v>
          </cell>
          <cell r="AF3306">
            <v>0</v>
          </cell>
          <cell r="AG3306">
            <v>0</v>
          </cell>
          <cell r="AH3306">
            <v>0</v>
          </cell>
          <cell r="AI3306">
            <v>0</v>
          </cell>
        </row>
        <row r="3307">
          <cell r="C3307" t="str">
            <v>1.646.6</v>
          </cell>
          <cell r="D3307" t="str">
            <v>Услуги Заказчика</v>
          </cell>
          <cell r="E3307" t="str">
            <v>051-2001192</v>
          </cell>
          <cell r="F3307" t="str">
            <v/>
          </cell>
          <cell r="G3307" t="str">
            <v/>
          </cell>
          <cell r="H3307" t="str">
            <v/>
          </cell>
          <cell r="I3307">
            <v>4.0480831400000001</v>
          </cell>
          <cell r="J3307">
            <v>1E-3</v>
          </cell>
          <cell r="K3307">
            <v>1E-3</v>
          </cell>
          <cell r="L3307">
            <v>1E-3</v>
          </cell>
          <cell r="M3307">
            <v>2.5001999999999999E-4</v>
          </cell>
          <cell r="N3307">
            <v>25.001999999999999</v>
          </cell>
          <cell r="O3307">
            <v>25.001999999999999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8.3339999999999998E-5</v>
          </cell>
          <cell r="Z3307">
            <v>8.3999999999999995E-5</v>
          </cell>
          <cell r="AA3307">
            <v>8.3999999999999995E-5</v>
          </cell>
          <cell r="AB3307">
            <v>0</v>
          </cell>
          <cell r="AC3307">
            <v>0</v>
          </cell>
          <cell r="AD3307">
            <v>2.5001999999999999E-4</v>
          </cell>
          <cell r="AE3307">
            <v>8.3339999999999998E-5</v>
          </cell>
          <cell r="AF3307">
            <v>1.6668E-4</v>
          </cell>
          <cell r="AG3307">
            <v>0</v>
          </cell>
          <cell r="AH3307">
            <v>0</v>
          </cell>
          <cell r="AI3307">
            <v>297.64285714300001</v>
          </cell>
        </row>
        <row r="3308">
          <cell r="C3308" t="str">
            <v>1.646.7</v>
          </cell>
          <cell r="D3308" t="str">
            <v>Иные прочие</v>
          </cell>
          <cell r="E3308" t="str">
            <v>051-2001192</v>
          </cell>
          <cell r="F3308" t="str">
            <v/>
          </cell>
          <cell r="G3308" t="str">
            <v/>
          </cell>
          <cell r="H3308" t="str">
            <v/>
          </cell>
          <cell r="I3308">
            <v>137.71899999999999</v>
          </cell>
          <cell r="J3308">
            <v>113.34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  <cell r="AF3308">
            <v>0</v>
          </cell>
          <cell r="AG3308">
            <v>0</v>
          </cell>
          <cell r="AH3308">
            <v>0</v>
          </cell>
          <cell r="AI3308">
            <v>0</v>
          </cell>
        </row>
        <row r="3309">
          <cell r="C3309" t="str">
            <v>1.647</v>
          </cell>
          <cell r="D3309" t="str">
            <v>Реконструкция и техперевооружение объектов Ямбургского ГКМ. 2-й этап реконструкции</v>
          </cell>
          <cell r="E3309" t="str">
            <v>051-2001204</v>
          </cell>
          <cell r="F3309" t="str">
            <v>39-39</v>
          </cell>
          <cell r="G3309" t="str">
            <v>Комплексная программа реконструкции и технического перевоору</v>
          </cell>
          <cell r="H3309" t="str">
            <v>Добыча газа</v>
          </cell>
          <cell r="I3309">
            <v>101332.12</v>
          </cell>
          <cell r="J3309">
            <v>91840.7</v>
          </cell>
          <cell r="K3309">
            <v>1887.66</v>
          </cell>
          <cell r="L3309">
            <v>1887.66</v>
          </cell>
          <cell r="M3309">
            <v>369.95809840999999</v>
          </cell>
          <cell r="N3309">
            <v>19.598767702</v>
          </cell>
          <cell r="O3309">
            <v>19.598767702</v>
          </cell>
          <cell r="P3309">
            <v>0</v>
          </cell>
          <cell r="Q3309">
            <v>0</v>
          </cell>
          <cell r="R3309">
            <v>0</v>
          </cell>
          <cell r="S3309">
            <v>1859.7</v>
          </cell>
          <cell r="T3309">
            <v>343.69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161.03738981000001</v>
          </cell>
          <cell r="Z3309">
            <v>2508.1561568699999</v>
          </cell>
          <cell r="AA3309">
            <v>2508.1561568699999</v>
          </cell>
          <cell r="AB3309">
            <v>336.17</v>
          </cell>
          <cell r="AC3309">
            <v>0</v>
          </cell>
          <cell r="AD3309">
            <v>396.07020581</v>
          </cell>
          <cell r="AE3309">
            <v>147.58020581</v>
          </cell>
          <cell r="AF3309">
            <v>11.22</v>
          </cell>
          <cell r="AG3309">
            <v>237.27</v>
          </cell>
          <cell r="AH3309">
            <v>0</v>
          </cell>
          <cell r="AI3309">
            <v>15.791289738</v>
          </cell>
        </row>
        <row r="3310">
          <cell r="C3310" t="str">
            <v>1.647.1</v>
          </cell>
          <cell r="D3310" t="str">
            <v>Подрядные работы</v>
          </cell>
          <cell r="E3310" t="str">
            <v>051-2001204</v>
          </cell>
          <cell r="F3310" t="str">
            <v/>
          </cell>
          <cell r="G3310" t="str">
            <v/>
          </cell>
          <cell r="H3310" t="str">
            <v/>
          </cell>
          <cell r="I3310">
            <v>54218.97</v>
          </cell>
          <cell r="J3310">
            <v>51688.79</v>
          </cell>
          <cell r="K3310">
            <v>1120.58</v>
          </cell>
          <cell r="L3310">
            <v>1120.58</v>
          </cell>
          <cell r="M3310">
            <v>53.180832879999997</v>
          </cell>
          <cell r="N3310">
            <v>4.7458309879999998</v>
          </cell>
          <cell r="O3310">
            <v>4.7458309879999998</v>
          </cell>
          <cell r="P3310">
            <v>0</v>
          </cell>
          <cell r="Q3310">
            <v>0</v>
          </cell>
          <cell r="R3310">
            <v>0</v>
          </cell>
          <cell r="S3310">
            <v>890.17</v>
          </cell>
          <cell r="T3310">
            <v>178.2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81.420004849999998</v>
          </cell>
          <cell r="Z3310">
            <v>1177.29</v>
          </cell>
          <cell r="AA3310">
            <v>1177.29</v>
          </cell>
          <cell r="AB3310">
            <v>336.17</v>
          </cell>
          <cell r="AC3310">
            <v>0</v>
          </cell>
          <cell r="AD3310">
            <v>316.74000484999999</v>
          </cell>
          <cell r="AE3310">
            <v>81.420004849999998</v>
          </cell>
          <cell r="AF3310">
            <v>0</v>
          </cell>
          <cell r="AG3310">
            <v>235.32</v>
          </cell>
          <cell r="AH3310">
            <v>0</v>
          </cell>
          <cell r="AI3310">
            <v>26.904161664</v>
          </cell>
        </row>
        <row r="3311">
          <cell r="C3311">
            <v>0</v>
          </cell>
          <cell r="D3311" t="str">
            <v>Газпром подземремонт Уренгой</v>
          </cell>
          <cell r="E3311" t="str">
            <v>051-2001204</v>
          </cell>
          <cell r="F3311" t="str">
            <v/>
          </cell>
          <cell r="G3311" t="str">
            <v/>
          </cell>
          <cell r="H3311" t="str">
            <v/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16.36494888</v>
          </cell>
          <cell r="Z3311">
            <v>1177.29</v>
          </cell>
          <cell r="AA3311">
            <v>1177.29</v>
          </cell>
          <cell r="AB3311">
            <v>336.17</v>
          </cell>
          <cell r="AC3311">
            <v>0</v>
          </cell>
          <cell r="AD3311">
            <v>16.36494888</v>
          </cell>
          <cell r="AE3311">
            <v>16.36494888</v>
          </cell>
          <cell r="AF3311">
            <v>0</v>
          </cell>
          <cell r="AG3311">
            <v>0</v>
          </cell>
          <cell r="AH3311">
            <v>0</v>
          </cell>
          <cell r="AI3311">
            <v>1.3900524830000001</v>
          </cell>
        </row>
        <row r="3312">
          <cell r="C3312">
            <v>0</v>
          </cell>
          <cell r="D3312" t="str">
            <v>ПО "ТРАНСГАЗ</v>
          </cell>
          <cell r="E3312" t="str">
            <v>051-2001204</v>
          </cell>
          <cell r="F3312" t="str">
            <v/>
          </cell>
          <cell r="G3312" t="str">
            <v/>
          </cell>
          <cell r="H3312" t="str">
            <v/>
          </cell>
          <cell r="I3312">
            <v>10406.48</v>
          </cell>
          <cell r="J3312">
            <v>10120.99</v>
          </cell>
          <cell r="K3312">
            <v>1120.58</v>
          </cell>
          <cell r="L3312">
            <v>1120.58</v>
          </cell>
          <cell r="M3312">
            <v>53.180832879999997</v>
          </cell>
          <cell r="N3312">
            <v>4.7458309879999998</v>
          </cell>
          <cell r="O3312">
            <v>4.7458309879999998</v>
          </cell>
          <cell r="P3312">
            <v>0</v>
          </cell>
          <cell r="Q3312">
            <v>0</v>
          </cell>
          <cell r="R3312">
            <v>0</v>
          </cell>
          <cell r="S3312">
            <v>890.17</v>
          </cell>
          <cell r="T3312">
            <v>178.2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  <cell r="AF3312">
            <v>0</v>
          </cell>
          <cell r="AG3312">
            <v>0</v>
          </cell>
          <cell r="AH3312">
            <v>0</v>
          </cell>
          <cell r="AI3312">
            <v>0</v>
          </cell>
        </row>
        <row r="3313">
          <cell r="C3313">
            <v>0</v>
          </cell>
          <cell r="D3313" t="str">
            <v>Прочие подрядчики</v>
          </cell>
          <cell r="E3313" t="str">
            <v>051-2001204</v>
          </cell>
          <cell r="F3313" t="str">
            <v/>
          </cell>
          <cell r="G3313" t="str">
            <v/>
          </cell>
          <cell r="H3313" t="str">
            <v/>
          </cell>
          <cell r="I3313">
            <v>43812.49</v>
          </cell>
          <cell r="J3313">
            <v>41567.800000000003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65.055055969999998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300.37505597000001</v>
          </cell>
          <cell r="AE3313">
            <v>65.055055969999998</v>
          </cell>
          <cell r="AF3313">
            <v>0</v>
          </cell>
          <cell r="AG3313">
            <v>235.32</v>
          </cell>
          <cell r="AH3313">
            <v>0</v>
          </cell>
          <cell r="AI3313">
            <v>0</v>
          </cell>
        </row>
        <row r="3314">
          <cell r="C3314" t="str">
            <v>1.647.2</v>
          </cell>
          <cell r="D3314" t="str">
            <v>Оборудование</v>
          </cell>
          <cell r="E3314" t="str">
            <v>051-2001204</v>
          </cell>
          <cell r="F3314" t="str">
            <v/>
          </cell>
          <cell r="G3314" t="str">
            <v/>
          </cell>
          <cell r="H3314" t="str">
            <v/>
          </cell>
          <cell r="I3314">
            <v>34116.339999999997</v>
          </cell>
          <cell r="J3314">
            <v>30049.24</v>
          </cell>
          <cell r="K3314">
            <v>634.86</v>
          </cell>
          <cell r="L3314">
            <v>634.86</v>
          </cell>
          <cell r="M3314">
            <v>291.11088935999999</v>
          </cell>
          <cell r="N3314">
            <v>45.854344163999997</v>
          </cell>
          <cell r="O3314">
            <v>45.854344163999997</v>
          </cell>
          <cell r="P3314">
            <v>0</v>
          </cell>
          <cell r="Q3314">
            <v>0</v>
          </cell>
          <cell r="R3314">
            <v>0</v>
          </cell>
          <cell r="S3314">
            <v>744.97</v>
          </cell>
          <cell r="T3314">
            <v>131.87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75.670455129999993</v>
          </cell>
          <cell r="Z3314">
            <v>1212.1489568699999</v>
          </cell>
          <cell r="AA3314">
            <v>1212.1489568699999</v>
          </cell>
          <cell r="AB3314">
            <v>0</v>
          </cell>
          <cell r="AC3314">
            <v>0</v>
          </cell>
          <cell r="AD3314">
            <v>62.213271130000003</v>
          </cell>
          <cell r="AE3314">
            <v>62.213271130000003</v>
          </cell>
          <cell r="AF3314">
            <v>0</v>
          </cell>
          <cell r="AG3314">
            <v>0</v>
          </cell>
          <cell r="AH3314">
            <v>0</v>
          </cell>
          <cell r="AI3314">
            <v>5.1324773889999999</v>
          </cell>
        </row>
        <row r="3315">
          <cell r="C3315" t="str">
            <v>1.647.3</v>
          </cell>
          <cell r="D3315" t="str">
            <v>Прочие, всего</v>
          </cell>
          <cell r="E3315" t="str">
            <v>051-2001204</v>
          </cell>
          <cell r="F3315" t="str">
            <v/>
          </cell>
          <cell r="G3315" t="str">
            <v/>
          </cell>
          <cell r="H3315" t="str">
            <v/>
          </cell>
          <cell r="I3315">
            <v>12996.81</v>
          </cell>
          <cell r="J3315">
            <v>10102.67</v>
          </cell>
          <cell r="K3315">
            <v>132.22</v>
          </cell>
          <cell r="L3315">
            <v>132.22</v>
          </cell>
          <cell r="M3315">
            <v>25.666376169999999</v>
          </cell>
          <cell r="N3315">
            <v>19.411871252000001</v>
          </cell>
          <cell r="O3315">
            <v>19.411871252000001</v>
          </cell>
          <cell r="P3315">
            <v>0</v>
          </cell>
          <cell r="Q3315">
            <v>0</v>
          </cell>
          <cell r="R3315">
            <v>0</v>
          </cell>
          <cell r="S3315">
            <v>224.56</v>
          </cell>
          <cell r="T3315">
            <v>33.619999999999997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3.9469298300000002</v>
          </cell>
          <cell r="Z3315">
            <v>118.71720000000001</v>
          </cell>
          <cell r="AA3315">
            <v>118.71720000000001</v>
          </cell>
          <cell r="AB3315">
            <v>0</v>
          </cell>
          <cell r="AC3315">
            <v>0</v>
          </cell>
          <cell r="AD3315">
            <v>17.11692983</v>
          </cell>
          <cell r="AE3315">
            <v>3.9469298300000002</v>
          </cell>
          <cell r="AF3315">
            <v>11.22</v>
          </cell>
          <cell r="AG3315">
            <v>1.95</v>
          </cell>
          <cell r="AH3315">
            <v>0</v>
          </cell>
          <cell r="AI3315">
            <v>14.418239167999999</v>
          </cell>
        </row>
        <row r="3316">
          <cell r="C3316" t="str">
            <v>1.647.4</v>
          </cell>
          <cell r="D3316" t="str">
            <v>Услуги Заказчика</v>
          </cell>
          <cell r="E3316" t="str">
            <v>051-2001204</v>
          </cell>
          <cell r="F3316" t="str">
            <v/>
          </cell>
          <cell r="G3316" t="str">
            <v/>
          </cell>
          <cell r="H3316" t="str">
            <v/>
          </cell>
          <cell r="I3316">
            <v>67.319999999999993</v>
          </cell>
          <cell r="J3316">
            <v>67.319999999999993</v>
          </cell>
          <cell r="K3316">
            <v>67.319999999999993</v>
          </cell>
          <cell r="L3316">
            <v>67.319999999999993</v>
          </cell>
          <cell r="M3316">
            <v>16.829999999999998</v>
          </cell>
          <cell r="N3316">
            <v>25</v>
          </cell>
          <cell r="O3316">
            <v>25</v>
          </cell>
          <cell r="P3316">
            <v>0</v>
          </cell>
          <cell r="Q3316">
            <v>0</v>
          </cell>
          <cell r="R3316">
            <v>0</v>
          </cell>
          <cell r="S3316">
            <v>52.7</v>
          </cell>
          <cell r="T3316">
            <v>10.86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3.1616667000000001</v>
          </cell>
          <cell r="Z3316">
            <v>59.25</v>
          </cell>
          <cell r="AA3316">
            <v>59.25</v>
          </cell>
          <cell r="AB3316">
            <v>0</v>
          </cell>
          <cell r="AC3316">
            <v>0</v>
          </cell>
          <cell r="AD3316">
            <v>14.3816667</v>
          </cell>
          <cell r="AE3316">
            <v>3.1616667000000001</v>
          </cell>
          <cell r="AF3316">
            <v>11.22</v>
          </cell>
          <cell r="AG3316">
            <v>0</v>
          </cell>
          <cell r="AH3316">
            <v>0</v>
          </cell>
          <cell r="AI3316">
            <v>24.272855190000001</v>
          </cell>
        </row>
        <row r="3317">
          <cell r="C3317" t="str">
            <v>1.647.5</v>
          </cell>
          <cell r="D3317" t="str">
            <v>Иные прочие</v>
          </cell>
          <cell r="E3317" t="str">
            <v>051-2001204</v>
          </cell>
          <cell r="F3317" t="str">
            <v/>
          </cell>
          <cell r="G3317" t="str">
            <v/>
          </cell>
          <cell r="H3317" t="str">
            <v/>
          </cell>
          <cell r="I3317">
            <v>12891.72</v>
          </cell>
          <cell r="J3317">
            <v>9997.58</v>
          </cell>
          <cell r="K3317">
            <v>27.13</v>
          </cell>
          <cell r="L3317">
            <v>27.13</v>
          </cell>
          <cell r="M3317">
            <v>8.8363761699999994</v>
          </cell>
          <cell r="N3317">
            <v>32.570498231000002</v>
          </cell>
          <cell r="O3317">
            <v>32.570498231000002</v>
          </cell>
          <cell r="P3317">
            <v>0</v>
          </cell>
          <cell r="Q3317">
            <v>0</v>
          </cell>
          <cell r="R3317">
            <v>0</v>
          </cell>
          <cell r="S3317">
            <v>144.97999999999999</v>
          </cell>
          <cell r="T3317">
            <v>17.29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0.78526313000000003</v>
          </cell>
          <cell r="Z3317">
            <v>27.1172</v>
          </cell>
          <cell r="AA3317">
            <v>27.1172</v>
          </cell>
          <cell r="AB3317">
            <v>0</v>
          </cell>
          <cell r="AC3317">
            <v>0</v>
          </cell>
          <cell r="AD3317">
            <v>2.7352631299999999</v>
          </cell>
          <cell r="AE3317">
            <v>0.78526313000000003</v>
          </cell>
          <cell r="AF3317">
            <v>0</v>
          </cell>
          <cell r="AG3317">
            <v>1.95</v>
          </cell>
          <cell r="AH3317">
            <v>0</v>
          </cell>
          <cell r="AI3317">
            <v>10.086819915</v>
          </cell>
        </row>
        <row r="3318">
          <cell r="C3318" t="str">
            <v>1.647.6</v>
          </cell>
          <cell r="D3318" t="str">
            <v>Пуско наладочные работы "вхолостую"</v>
          </cell>
          <cell r="E3318" t="str">
            <v>051-2001204</v>
          </cell>
          <cell r="F3318" t="str">
            <v/>
          </cell>
          <cell r="G3318" t="str">
            <v/>
          </cell>
          <cell r="H3318" t="str">
            <v/>
          </cell>
          <cell r="I3318">
            <v>37.770000000000003</v>
          </cell>
          <cell r="J3318">
            <v>37.770000000000003</v>
          </cell>
          <cell r="K3318">
            <v>37.770000000000003</v>
          </cell>
          <cell r="L3318">
            <v>37.770000000000003</v>
          </cell>
          <cell r="M3318">
            <v>0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>
            <v>26.88</v>
          </cell>
          <cell r="T3318">
            <v>5.47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32.35</v>
          </cell>
          <cell r="AA3318">
            <v>32.35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  <cell r="AF3318">
            <v>0</v>
          </cell>
          <cell r="AG3318">
            <v>0</v>
          </cell>
          <cell r="AH3318">
            <v>0</v>
          </cell>
          <cell r="AI3318">
            <v>0</v>
          </cell>
        </row>
        <row r="3319">
          <cell r="C3319" t="str">
            <v>1.648</v>
          </cell>
          <cell r="D3319" t="str">
            <v>Реконструкция и техническое перевооружение объектов добычи газа Заполярного НГКМ</v>
          </cell>
          <cell r="E3319" t="str">
            <v>051-2001205</v>
          </cell>
          <cell r="F3319" t="str">
            <v/>
          </cell>
          <cell r="G3319" t="str">
            <v>Стройки, обеспечивающие добычу и вывод газа из Надым-Пур-Таз</v>
          </cell>
          <cell r="H3319" t="str">
            <v>Добыча газа</v>
          </cell>
          <cell r="I3319">
            <v>7552.28</v>
          </cell>
          <cell r="J3319">
            <v>6716.74</v>
          </cell>
          <cell r="K3319">
            <v>517.62</v>
          </cell>
          <cell r="L3319">
            <v>517.62</v>
          </cell>
          <cell r="M3319">
            <v>4.6150000200000001</v>
          </cell>
          <cell r="N3319">
            <v>0.8915807</v>
          </cell>
          <cell r="O3319">
            <v>0.8915807</v>
          </cell>
          <cell r="P3319">
            <v>0</v>
          </cell>
          <cell r="Q3319">
            <v>0</v>
          </cell>
          <cell r="R3319">
            <v>0</v>
          </cell>
          <cell r="S3319">
            <v>561.93966665000005</v>
          </cell>
          <cell r="T3319">
            <v>97.540333349999997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161.00968193</v>
          </cell>
          <cell r="Z3319">
            <v>694.61900000000003</v>
          </cell>
          <cell r="AA3319">
            <v>694.61900000000003</v>
          </cell>
          <cell r="AB3319">
            <v>110.52</v>
          </cell>
          <cell r="AC3319">
            <v>0</v>
          </cell>
          <cell r="AD3319">
            <v>132.01574488</v>
          </cell>
          <cell r="AE3319">
            <v>128.93907820000001</v>
          </cell>
          <cell r="AF3319">
            <v>3.0766666800000002</v>
          </cell>
          <cell r="AG3319">
            <v>0</v>
          </cell>
          <cell r="AH3319">
            <v>0</v>
          </cell>
          <cell r="AI3319">
            <v>19.005490043000002</v>
          </cell>
        </row>
        <row r="3320">
          <cell r="C3320" t="str">
            <v>1.648.1</v>
          </cell>
          <cell r="D3320" t="str">
            <v>Подрядные работы</v>
          </cell>
          <cell r="E3320" t="str">
            <v>051-2001205</v>
          </cell>
          <cell r="F3320" t="str">
            <v/>
          </cell>
          <cell r="G3320" t="str">
            <v/>
          </cell>
          <cell r="H3320" t="str">
            <v/>
          </cell>
          <cell r="I3320">
            <v>3214.25</v>
          </cell>
          <cell r="J3320">
            <v>3028.44</v>
          </cell>
          <cell r="K3320">
            <v>368.4</v>
          </cell>
          <cell r="L3320">
            <v>368.4</v>
          </cell>
          <cell r="M3320">
            <v>0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>
            <v>357.84166667</v>
          </cell>
          <cell r="T3320">
            <v>71.508333329999999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103.93399739</v>
          </cell>
          <cell r="Z3320">
            <v>491.89</v>
          </cell>
          <cell r="AA3320">
            <v>491.89</v>
          </cell>
          <cell r="AB3320">
            <v>110.52</v>
          </cell>
          <cell r="AC3320">
            <v>0</v>
          </cell>
          <cell r="AD3320">
            <v>73.933997390000002</v>
          </cell>
          <cell r="AE3320">
            <v>73.933997390000002</v>
          </cell>
          <cell r="AF3320">
            <v>0</v>
          </cell>
          <cell r="AG3320">
            <v>0</v>
          </cell>
          <cell r="AH3320">
            <v>0</v>
          </cell>
          <cell r="AI3320">
            <v>15.030595741000001</v>
          </cell>
        </row>
        <row r="3321">
          <cell r="C3321">
            <v>0</v>
          </cell>
          <cell r="D3321" t="str">
            <v>ИнтехСтрой</v>
          </cell>
          <cell r="E3321" t="str">
            <v>051-2001205</v>
          </cell>
          <cell r="F3321" t="str">
            <v/>
          </cell>
          <cell r="G3321" t="str">
            <v/>
          </cell>
          <cell r="H3321" t="str">
            <v/>
          </cell>
          <cell r="I3321">
            <v>3214.25</v>
          </cell>
          <cell r="J3321">
            <v>3028.44</v>
          </cell>
          <cell r="K3321">
            <v>368.4</v>
          </cell>
          <cell r="L3321">
            <v>368.4</v>
          </cell>
          <cell r="M3321">
            <v>0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>
            <v>357.84166667</v>
          </cell>
          <cell r="T3321">
            <v>71.508333329999999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103.93399739</v>
          </cell>
          <cell r="Z3321">
            <v>491.89</v>
          </cell>
          <cell r="AA3321">
            <v>491.89</v>
          </cell>
          <cell r="AB3321">
            <v>110.52</v>
          </cell>
          <cell r="AC3321">
            <v>0</v>
          </cell>
          <cell r="AD3321">
            <v>73.933997390000002</v>
          </cell>
          <cell r="AE3321">
            <v>73.933997390000002</v>
          </cell>
          <cell r="AF3321">
            <v>0</v>
          </cell>
          <cell r="AG3321">
            <v>0</v>
          </cell>
          <cell r="AH3321">
            <v>0</v>
          </cell>
          <cell r="AI3321">
            <v>15.030595741000001</v>
          </cell>
        </row>
        <row r="3322">
          <cell r="C3322" t="str">
            <v>1.648.2</v>
          </cell>
          <cell r="D3322" t="str">
            <v>Оборудование</v>
          </cell>
          <cell r="E3322" t="str">
            <v>051-2001205</v>
          </cell>
          <cell r="F3322" t="str">
            <v/>
          </cell>
          <cell r="G3322" t="str">
            <v/>
          </cell>
          <cell r="H3322" t="str">
            <v/>
          </cell>
          <cell r="I3322">
            <v>2952.04</v>
          </cell>
          <cell r="J3322">
            <v>2895.17</v>
          </cell>
          <cell r="K3322">
            <v>104.29</v>
          </cell>
          <cell r="L3322">
            <v>104.29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86.9</v>
          </cell>
          <cell r="T3322">
            <v>17.39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45.28850731</v>
          </cell>
          <cell r="Z3322">
            <v>148.58000000000001</v>
          </cell>
          <cell r="AA3322">
            <v>148.58000000000001</v>
          </cell>
          <cell r="AB3322">
            <v>0</v>
          </cell>
          <cell r="AC3322">
            <v>0</v>
          </cell>
          <cell r="AD3322">
            <v>45.288507320000001</v>
          </cell>
          <cell r="AE3322">
            <v>45.288507320000001</v>
          </cell>
          <cell r="AF3322">
            <v>0</v>
          </cell>
          <cell r="AG3322">
            <v>0</v>
          </cell>
          <cell r="AH3322">
            <v>0</v>
          </cell>
          <cell r="AI3322">
            <v>30.480890644999999</v>
          </cell>
        </row>
        <row r="3323">
          <cell r="C3323" t="str">
            <v>1.648.3</v>
          </cell>
          <cell r="D3323" t="str">
            <v>Прочие, всего</v>
          </cell>
          <cell r="E3323" t="str">
            <v>051-2001205</v>
          </cell>
          <cell r="F3323" t="str">
            <v/>
          </cell>
          <cell r="G3323" t="str">
            <v/>
          </cell>
          <cell r="H3323" t="str">
            <v/>
          </cell>
          <cell r="I3323">
            <v>1385.99</v>
          </cell>
          <cell r="J3323">
            <v>793.13</v>
          </cell>
          <cell r="K3323">
            <v>44.93</v>
          </cell>
          <cell r="L3323">
            <v>44.93</v>
          </cell>
          <cell r="M3323">
            <v>4.6150000200000001</v>
          </cell>
          <cell r="N3323">
            <v>10.271533541</v>
          </cell>
          <cell r="O3323">
            <v>10.271533541</v>
          </cell>
          <cell r="P3323">
            <v>0</v>
          </cell>
          <cell r="Q3323">
            <v>0</v>
          </cell>
          <cell r="R3323">
            <v>0</v>
          </cell>
          <cell r="S3323">
            <v>117.19799998000001</v>
          </cell>
          <cell r="T3323">
            <v>8.6420000199999993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11.787177229999999</v>
          </cell>
          <cell r="Z3323">
            <v>54.149000000000001</v>
          </cell>
          <cell r="AA3323">
            <v>54.149000000000001</v>
          </cell>
          <cell r="AB3323">
            <v>0</v>
          </cell>
          <cell r="AC3323">
            <v>0</v>
          </cell>
          <cell r="AD3323">
            <v>12.793240170000001</v>
          </cell>
          <cell r="AE3323">
            <v>9.71657349</v>
          </cell>
          <cell r="AF3323">
            <v>3.0766666800000002</v>
          </cell>
          <cell r="AG3323">
            <v>0</v>
          </cell>
          <cell r="AH3323">
            <v>0</v>
          </cell>
          <cell r="AI3323">
            <v>23.625995253999999</v>
          </cell>
        </row>
        <row r="3324">
          <cell r="C3324" t="str">
            <v>1.648.4</v>
          </cell>
          <cell r="D3324" t="str">
            <v>Услуги Заказчика</v>
          </cell>
          <cell r="E3324" t="str">
            <v>051-2001205</v>
          </cell>
          <cell r="F3324" t="str">
            <v/>
          </cell>
          <cell r="G3324" t="str">
            <v/>
          </cell>
          <cell r="H3324" t="str">
            <v/>
          </cell>
          <cell r="I3324">
            <v>32.119999999999997</v>
          </cell>
          <cell r="J3324">
            <v>18.46</v>
          </cell>
          <cell r="K3324">
            <v>18.46</v>
          </cell>
          <cell r="L3324">
            <v>18.46</v>
          </cell>
          <cell r="M3324">
            <v>4.6150000200000001</v>
          </cell>
          <cell r="N3324">
            <v>25.000000107999998</v>
          </cell>
          <cell r="O3324">
            <v>25.000000107999998</v>
          </cell>
          <cell r="P3324">
            <v>0</v>
          </cell>
          <cell r="Q3324">
            <v>0</v>
          </cell>
          <cell r="R3324">
            <v>0</v>
          </cell>
          <cell r="S3324">
            <v>19.293333310000001</v>
          </cell>
          <cell r="T3324">
            <v>3.91666669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1.13833338</v>
          </cell>
          <cell r="Z3324">
            <v>19.881759890000001</v>
          </cell>
          <cell r="AA3324">
            <v>19.881759890000001</v>
          </cell>
          <cell r="AB3324">
            <v>0</v>
          </cell>
          <cell r="AC3324">
            <v>0</v>
          </cell>
          <cell r="AD3324">
            <v>4.2150000600000004</v>
          </cell>
          <cell r="AE3324">
            <v>1.13833338</v>
          </cell>
          <cell r="AF3324">
            <v>3.0766666800000002</v>
          </cell>
          <cell r="AG3324">
            <v>0</v>
          </cell>
          <cell r="AH3324">
            <v>0</v>
          </cell>
          <cell r="AI3324">
            <v>21.200336807999999</v>
          </cell>
        </row>
        <row r="3325">
          <cell r="C3325" t="str">
            <v>1.648.5</v>
          </cell>
          <cell r="D3325" t="str">
            <v>Иные прочие</v>
          </cell>
          <cell r="E3325" t="str">
            <v>051-2001205</v>
          </cell>
          <cell r="F3325" t="str">
            <v/>
          </cell>
          <cell r="G3325" t="str">
            <v/>
          </cell>
          <cell r="H3325" t="str">
            <v/>
          </cell>
          <cell r="I3325">
            <v>1331.06</v>
          </cell>
          <cell r="J3325">
            <v>758.08</v>
          </cell>
          <cell r="K3325">
            <v>9.8800000000000008</v>
          </cell>
          <cell r="L3325">
            <v>9.8800000000000008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84.074666669999999</v>
          </cell>
          <cell r="T3325">
            <v>1.96533333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4.5109127400000002</v>
          </cell>
          <cell r="Z3325">
            <v>11.539308999999999</v>
          </cell>
          <cell r="AA3325">
            <v>11.539308999999999</v>
          </cell>
          <cell r="AB3325">
            <v>0</v>
          </cell>
          <cell r="AC3325">
            <v>0</v>
          </cell>
          <cell r="AD3325">
            <v>2.4403090000000001</v>
          </cell>
          <cell r="AE3325">
            <v>2.4403090000000001</v>
          </cell>
          <cell r="AF3325">
            <v>0</v>
          </cell>
          <cell r="AG3325">
            <v>0</v>
          </cell>
          <cell r="AH3325">
            <v>0</v>
          </cell>
          <cell r="AI3325">
            <v>21.147791431999998</v>
          </cell>
        </row>
        <row r="3326">
          <cell r="C3326" t="str">
            <v>1.648.6</v>
          </cell>
          <cell r="D3326" t="str">
            <v>Пуско наладочные работы "вхолостую"</v>
          </cell>
          <cell r="E3326" t="str">
            <v>051-2001205</v>
          </cell>
          <cell r="F3326" t="str">
            <v/>
          </cell>
          <cell r="G3326" t="str">
            <v/>
          </cell>
          <cell r="H3326" t="str">
            <v/>
          </cell>
          <cell r="I3326">
            <v>22.81</v>
          </cell>
          <cell r="J3326">
            <v>16.59</v>
          </cell>
          <cell r="K3326">
            <v>16.59</v>
          </cell>
          <cell r="L3326">
            <v>16.59</v>
          </cell>
          <cell r="M3326">
            <v>0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>
            <v>13.83</v>
          </cell>
          <cell r="T3326">
            <v>2.76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6.1379311100000002</v>
          </cell>
          <cell r="Z3326">
            <v>22.72793111</v>
          </cell>
          <cell r="AA3326">
            <v>22.72793111</v>
          </cell>
          <cell r="AB3326">
            <v>0</v>
          </cell>
          <cell r="AC3326">
            <v>0</v>
          </cell>
          <cell r="AD3326">
            <v>6.1379311100000002</v>
          </cell>
          <cell r="AE3326">
            <v>6.1379311100000002</v>
          </cell>
          <cell r="AF3326">
            <v>0</v>
          </cell>
          <cell r="AG3326">
            <v>0</v>
          </cell>
          <cell r="AH3326">
            <v>0</v>
          </cell>
          <cell r="AI3326">
            <v>27.006114547999999</v>
          </cell>
        </row>
        <row r="3327">
          <cell r="C3327" t="str">
            <v>1.649</v>
          </cell>
          <cell r="D3327" t="str">
            <v>Расширение обустройства сеноманской залежи Заполярного НГКМ</v>
          </cell>
          <cell r="E3327" t="str">
            <v>051-2001207</v>
          </cell>
          <cell r="F3327" t="str">
            <v/>
          </cell>
          <cell r="G3327" t="str">
            <v>Стройки, обеспечивающие добычу и вывод газа из Надым-Пур-Таз</v>
          </cell>
          <cell r="H3327" t="str">
            <v>Добыча газа</v>
          </cell>
          <cell r="I3327">
            <v>9985.24</v>
          </cell>
          <cell r="J3327">
            <v>915.31</v>
          </cell>
          <cell r="K3327">
            <v>668.26</v>
          </cell>
          <cell r="L3327">
            <v>668.26</v>
          </cell>
          <cell r="M3327">
            <v>5.9575001399999996</v>
          </cell>
          <cell r="N3327">
            <v>0.89149434999999999</v>
          </cell>
          <cell r="O3327">
            <v>0.89149434999999999</v>
          </cell>
          <cell r="P3327">
            <v>0</v>
          </cell>
          <cell r="Q3327">
            <v>0</v>
          </cell>
          <cell r="R3327">
            <v>0</v>
          </cell>
          <cell r="S3327">
            <v>771.06</v>
          </cell>
          <cell r="T3327">
            <v>141.47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8.0543780399999996</v>
          </cell>
          <cell r="Z3327">
            <v>696.54</v>
          </cell>
          <cell r="AA3327">
            <v>696.54</v>
          </cell>
          <cell r="AB3327">
            <v>0</v>
          </cell>
          <cell r="AC3327">
            <v>0</v>
          </cell>
          <cell r="AD3327">
            <v>12.026044799999999</v>
          </cell>
          <cell r="AE3327">
            <v>8.0543780399999996</v>
          </cell>
          <cell r="AF3327">
            <v>3.9716667600000002</v>
          </cell>
          <cell r="AG3327">
            <v>0</v>
          </cell>
          <cell r="AH3327">
            <v>0</v>
          </cell>
          <cell r="AI3327">
            <v>1.726540443</v>
          </cell>
        </row>
        <row r="3328">
          <cell r="C3328" t="str">
            <v>1.649.1</v>
          </cell>
          <cell r="D3328" t="str">
            <v>Подрядные работы</v>
          </cell>
          <cell r="E3328" t="str">
            <v>051-2001207</v>
          </cell>
          <cell r="F3328" t="str">
            <v/>
          </cell>
          <cell r="G3328" t="str">
            <v/>
          </cell>
          <cell r="H3328" t="str">
            <v/>
          </cell>
          <cell r="I3328">
            <v>7613.38</v>
          </cell>
          <cell r="J3328">
            <v>273.33999999999997</v>
          </cell>
          <cell r="K3328">
            <v>273.33999999999997</v>
          </cell>
          <cell r="L3328">
            <v>273.33999999999997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281.33499999999998</v>
          </cell>
          <cell r="T3328">
            <v>55.805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273.33999999999997</v>
          </cell>
          <cell r="AA3328">
            <v>273.33999999999997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  <cell r="AF3328">
            <v>0</v>
          </cell>
          <cell r="AG3328">
            <v>0</v>
          </cell>
          <cell r="AH3328">
            <v>0</v>
          </cell>
          <cell r="AI3328">
            <v>0</v>
          </cell>
        </row>
        <row r="3329">
          <cell r="C3329">
            <v>0</v>
          </cell>
          <cell r="D3329" t="str">
            <v>ООО ПСО "Проммонтажстрой"</v>
          </cell>
          <cell r="E3329" t="str">
            <v>051-2001207</v>
          </cell>
          <cell r="F3329" t="str">
            <v/>
          </cell>
          <cell r="G3329" t="str">
            <v/>
          </cell>
          <cell r="H3329" t="str">
            <v/>
          </cell>
          <cell r="I3329">
            <v>337.61</v>
          </cell>
          <cell r="J3329">
            <v>273.33999999999997</v>
          </cell>
          <cell r="K3329">
            <v>273.33999999999997</v>
          </cell>
          <cell r="L3329">
            <v>273.33999999999997</v>
          </cell>
          <cell r="M3329">
            <v>0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>
            <v>281.33499999999998</v>
          </cell>
          <cell r="T3329">
            <v>55.805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273.33999999999997</v>
          </cell>
          <cell r="AA3329">
            <v>273.33999999999997</v>
          </cell>
          <cell r="AB3329">
            <v>0</v>
          </cell>
          <cell r="AC3329">
            <v>0</v>
          </cell>
          <cell r="AD3329">
            <v>0</v>
          </cell>
          <cell r="AE3329">
            <v>0</v>
          </cell>
          <cell r="AF3329">
            <v>0</v>
          </cell>
          <cell r="AG3329">
            <v>0</v>
          </cell>
          <cell r="AH3329">
            <v>0</v>
          </cell>
          <cell r="AI3329">
            <v>0</v>
          </cell>
        </row>
        <row r="3330">
          <cell r="C3330">
            <v>0</v>
          </cell>
          <cell r="D3330" t="str">
            <v>Прочие подрядчики</v>
          </cell>
          <cell r="E3330" t="str">
            <v>051-2001207</v>
          </cell>
          <cell r="F3330" t="str">
            <v/>
          </cell>
          <cell r="G3330" t="str">
            <v/>
          </cell>
          <cell r="H3330" t="str">
            <v/>
          </cell>
          <cell r="I3330">
            <v>7275.77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  <cell r="AF3330">
            <v>0</v>
          </cell>
          <cell r="AG3330">
            <v>0</v>
          </cell>
          <cell r="AH3330">
            <v>0</v>
          </cell>
          <cell r="AI3330">
            <v>0</v>
          </cell>
        </row>
        <row r="3331">
          <cell r="C3331" t="str">
            <v>1.649.2</v>
          </cell>
          <cell r="D3331" t="str">
            <v>Оборудование</v>
          </cell>
          <cell r="E3331" t="str">
            <v>051-2001207</v>
          </cell>
          <cell r="F3331" t="str">
            <v/>
          </cell>
          <cell r="G3331" t="str">
            <v/>
          </cell>
          <cell r="H3331" t="str">
            <v/>
          </cell>
          <cell r="I3331">
            <v>1232.1199999999999</v>
          </cell>
          <cell r="J3331">
            <v>346.63</v>
          </cell>
          <cell r="K3331">
            <v>346.63</v>
          </cell>
          <cell r="L3331">
            <v>346.63</v>
          </cell>
          <cell r="M3331">
            <v>0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>
            <v>300.58333333000002</v>
          </cell>
          <cell r="T3331">
            <v>60.486666669999998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6.7001280000000003</v>
          </cell>
          <cell r="Z3331">
            <v>373.55</v>
          </cell>
          <cell r="AA3331">
            <v>373.55</v>
          </cell>
          <cell r="AB3331">
            <v>0</v>
          </cell>
          <cell r="AC3331">
            <v>0</v>
          </cell>
          <cell r="AD3331">
            <v>6.7001280000000003</v>
          </cell>
          <cell r="AE3331">
            <v>6.7001280000000003</v>
          </cell>
          <cell r="AF3331">
            <v>0</v>
          </cell>
          <cell r="AG3331">
            <v>0</v>
          </cell>
          <cell r="AH3331">
            <v>0</v>
          </cell>
          <cell r="AI3331">
            <v>1.793636193</v>
          </cell>
        </row>
        <row r="3332">
          <cell r="C3332" t="str">
            <v>1.649.3</v>
          </cell>
          <cell r="D3332" t="str">
            <v>Прочие, всего</v>
          </cell>
          <cell r="E3332" t="str">
            <v>051-2001207</v>
          </cell>
          <cell r="F3332" t="str">
            <v/>
          </cell>
          <cell r="G3332" t="str">
            <v/>
          </cell>
          <cell r="H3332" t="str">
            <v/>
          </cell>
          <cell r="I3332">
            <v>1139.74</v>
          </cell>
          <cell r="J3332">
            <v>295.33999999999997</v>
          </cell>
          <cell r="K3332">
            <v>48.29</v>
          </cell>
          <cell r="L3332">
            <v>48.29</v>
          </cell>
          <cell r="M3332">
            <v>5.9575001399999996</v>
          </cell>
          <cell r="N3332">
            <v>12.336923047999999</v>
          </cell>
          <cell r="O3332">
            <v>12.336923047999999</v>
          </cell>
          <cell r="P3332">
            <v>0</v>
          </cell>
          <cell r="Q3332">
            <v>0</v>
          </cell>
          <cell r="R3332">
            <v>0</v>
          </cell>
          <cell r="S3332">
            <v>189.14166667000001</v>
          </cell>
          <cell r="T3332">
            <v>25.178333330000001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1.3542500399999999</v>
          </cell>
          <cell r="Z3332">
            <v>49.65</v>
          </cell>
          <cell r="AA3332">
            <v>49.65</v>
          </cell>
          <cell r="AB3332">
            <v>0</v>
          </cell>
          <cell r="AC3332">
            <v>0</v>
          </cell>
          <cell r="AD3332">
            <v>5.3259167999999999</v>
          </cell>
          <cell r="AE3332">
            <v>1.3542500399999999</v>
          </cell>
          <cell r="AF3332">
            <v>3.9716667600000002</v>
          </cell>
          <cell r="AG3332">
            <v>0</v>
          </cell>
          <cell r="AH3332">
            <v>0</v>
          </cell>
          <cell r="AI3332">
            <v>10.726922053999999</v>
          </cell>
        </row>
        <row r="3333">
          <cell r="C3333" t="str">
            <v>1.649.4</v>
          </cell>
          <cell r="D3333" t="str">
            <v>Услуги Заказчика</v>
          </cell>
          <cell r="E3333" t="str">
            <v>051-2001207</v>
          </cell>
          <cell r="F3333" t="str">
            <v/>
          </cell>
          <cell r="G3333" t="str">
            <v/>
          </cell>
          <cell r="H3333" t="str">
            <v/>
          </cell>
          <cell r="I3333">
            <v>26.54</v>
          </cell>
          <cell r="J3333">
            <v>23.83</v>
          </cell>
          <cell r="K3333">
            <v>23.83</v>
          </cell>
          <cell r="L3333">
            <v>23.83</v>
          </cell>
          <cell r="M3333">
            <v>5.9575001399999996</v>
          </cell>
          <cell r="N3333">
            <v>25.000000586999999</v>
          </cell>
          <cell r="O3333">
            <v>25.000000586999999</v>
          </cell>
          <cell r="P3333">
            <v>0</v>
          </cell>
          <cell r="Q3333">
            <v>0</v>
          </cell>
          <cell r="R3333">
            <v>0</v>
          </cell>
          <cell r="S3333">
            <v>22.158333330000001</v>
          </cell>
          <cell r="T3333">
            <v>4.3816666700000004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1.3542500399999999</v>
          </cell>
          <cell r="Z3333">
            <v>25.19</v>
          </cell>
          <cell r="AA3333">
            <v>25.19</v>
          </cell>
          <cell r="AB3333">
            <v>0</v>
          </cell>
          <cell r="AC3333">
            <v>0</v>
          </cell>
          <cell r="AD3333">
            <v>5.3259167999999999</v>
          </cell>
          <cell r="AE3333">
            <v>1.3542500399999999</v>
          </cell>
          <cell r="AF3333">
            <v>3.9716667600000002</v>
          </cell>
          <cell r="AG3333">
            <v>0</v>
          </cell>
          <cell r="AH3333">
            <v>0</v>
          </cell>
          <cell r="AI3333">
            <v>21.142980548000001</v>
          </cell>
        </row>
        <row r="3334">
          <cell r="C3334" t="str">
            <v>1.649.5</v>
          </cell>
          <cell r="D3334" t="str">
            <v>Иные прочие</v>
          </cell>
          <cell r="E3334" t="str">
            <v>051-2001207</v>
          </cell>
          <cell r="F3334" t="str">
            <v/>
          </cell>
          <cell r="G3334" t="str">
            <v/>
          </cell>
          <cell r="H3334" t="str">
            <v/>
          </cell>
          <cell r="I3334">
            <v>1102.8699999999999</v>
          </cell>
          <cell r="J3334">
            <v>261.18</v>
          </cell>
          <cell r="K3334">
            <v>14.13</v>
          </cell>
          <cell r="L3334">
            <v>14.13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158.36333334</v>
          </cell>
          <cell r="T3334">
            <v>19.086666659999999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14.13</v>
          </cell>
          <cell r="AA3334">
            <v>14.13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  <cell r="AF3334">
            <v>0</v>
          </cell>
          <cell r="AG3334">
            <v>0</v>
          </cell>
          <cell r="AH3334">
            <v>0</v>
          </cell>
          <cell r="AI3334">
            <v>0</v>
          </cell>
        </row>
        <row r="3335">
          <cell r="C3335" t="str">
            <v>1.649.6</v>
          </cell>
          <cell r="D3335" t="str">
            <v>Пуско наладочные работы "вхолостую"</v>
          </cell>
          <cell r="E3335" t="str">
            <v>051-2001207</v>
          </cell>
          <cell r="F3335" t="str">
            <v/>
          </cell>
          <cell r="G3335" t="str">
            <v/>
          </cell>
          <cell r="H3335" t="str">
            <v/>
          </cell>
          <cell r="I3335">
            <v>10.33</v>
          </cell>
          <cell r="J3335">
            <v>10.33</v>
          </cell>
          <cell r="K3335">
            <v>10.33</v>
          </cell>
          <cell r="L3335">
            <v>10.33</v>
          </cell>
          <cell r="M3335">
            <v>0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>
            <v>8.6199999999999992</v>
          </cell>
          <cell r="T3335">
            <v>1.71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10.33</v>
          </cell>
          <cell r="AA3335">
            <v>10.33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  <cell r="AF3335">
            <v>0</v>
          </cell>
          <cell r="AG3335">
            <v>0</v>
          </cell>
          <cell r="AH3335">
            <v>0</v>
          </cell>
          <cell r="AI3335">
            <v>0</v>
          </cell>
        </row>
        <row r="3336">
          <cell r="C3336" t="str">
            <v>1.650</v>
          </cell>
          <cell r="D3336" t="str">
            <v>Обустройство Харвутинской площади Ямбургского ГКМ</v>
          </cell>
          <cell r="E3336" t="str">
            <v>051-2001209</v>
          </cell>
          <cell r="F3336" t="str">
            <v/>
          </cell>
          <cell r="G3336" t="str">
            <v>Стройки, обеспечивающие добычу и вывод газа из Надым-Пур-Таз</v>
          </cell>
          <cell r="H3336" t="str">
            <v>Добыча газа</v>
          </cell>
          <cell r="I3336">
            <v>76177.782000000007</v>
          </cell>
          <cell r="J3336">
            <v>3988.6610000000001</v>
          </cell>
          <cell r="K3336">
            <v>0.38100000000000001</v>
          </cell>
          <cell r="L3336">
            <v>0.38100000000000001</v>
          </cell>
          <cell r="M3336">
            <v>1.1309700000000001E-2</v>
          </cell>
          <cell r="N3336">
            <v>2.9684251970000002</v>
          </cell>
          <cell r="O3336">
            <v>2.9684251970000002</v>
          </cell>
          <cell r="P3336">
            <v>0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5.0003999999999999E-4</v>
          </cell>
          <cell r="Z3336">
            <v>7.4999999999999997E-3</v>
          </cell>
          <cell r="AA3336">
            <v>7.4999999999999997E-3</v>
          </cell>
          <cell r="AB3336">
            <v>0</v>
          </cell>
          <cell r="AC3336">
            <v>0</v>
          </cell>
          <cell r="AD3336">
            <v>6.6671999999999999E-4</v>
          </cell>
          <cell r="AE3336">
            <v>5.0003999999999999E-4</v>
          </cell>
          <cell r="AF3336">
            <v>1.6668E-4</v>
          </cell>
          <cell r="AG3336">
            <v>0</v>
          </cell>
          <cell r="AH3336">
            <v>0</v>
          </cell>
          <cell r="AI3336">
            <v>8.8895999999999997</v>
          </cell>
        </row>
        <row r="3337">
          <cell r="C3337" t="str">
            <v>1.650.1</v>
          </cell>
          <cell r="D3337" t="str">
            <v>Подрядные работы</v>
          </cell>
          <cell r="E3337" t="str">
            <v>051-2001209</v>
          </cell>
          <cell r="F3337" t="str">
            <v/>
          </cell>
          <cell r="G3337" t="str">
            <v/>
          </cell>
          <cell r="H3337" t="str">
            <v/>
          </cell>
          <cell r="I3337">
            <v>64690.77</v>
          </cell>
          <cell r="J3337">
            <v>3323.48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  <cell r="AF3337">
            <v>0</v>
          </cell>
          <cell r="AG3337">
            <v>0</v>
          </cell>
          <cell r="AH3337">
            <v>0</v>
          </cell>
          <cell r="AI3337">
            <v>0</v>
          </cell>
        </row>
        <row r="3338">
          <cell r="C3338">
            <v>0</v>
          </cell>
          <cell r="D3338" t="str">
            <v>Прочие подрядчики</v>
          </cell>
          <cell r="E3338" t="str">
            <v>051-2001209</v>
          </cell>
          <cell r="F3338" t="str">
            <v/>
          </cell>
          <cell r="G3338" t="str">
            <v/>
          </cell>
          <cell r="H3338" t="str">
            <v/>
          </cell>
          <cell r="I3338">
            <v>64690.77</v>
          </cell>
          <cell r="J3338">
            <v>3323.48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  <cell r="AF3338">
            <v>0</v>
          </cell>
          <cell r="AG3338">
            <v>0</v>
          </cell>
          <cell r="AH3338">
            <v>0</v>
          </cell>
          <cell r="AI3338">
            <v>0</v>
          </cell>
        </row>
        <row r="3339">
          <cell r="C3339" t="str">
            <v>1.650.2</v>
          </cell>
          <cell r="D3339" t="str">
            <v>Оборудование</v>
          </cell>
          <cell r="E3339" t="str">
            <v>051-2001209</v>
          </cell>
          <cell r="F3339" t="str">
            <v/>
          </cell>
          <cell r="G3339" t="str">
            <v/>
          </cell>
          <cell r="H3339" t="str">
            <v/>
          </cell>
          <cell r="I3339">
            <v>7522.25</v>
          </cell>
          <cell r="J3339">
            <v>477.86</v>
          </cell>
          <cell r="K3339">
            <v>0.37</v>
          </cell>
          <cell r="L3339">
            <v>0.37</v>
          </cell>
          <cell r="M3339">
            <v>0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B3339">
            <v>0</v>
          </cell>
          <cell r="AC3339">
            <v>0</v>
          </cell>
          <cell r="AD3339">
            <v>0</v>
          </cell>
          <cell r="AE3339">
            <v>0</v>
          </cell>
          <cell r="AF3339">
            <v>0</v>
          </cell>
          <cell r="AG3339">
            <v>0</v>
          </cell>
          <cell r="AH3339">
            <v>0</v>
          </cell>
          <cell r="AI3339">
            <v>0</v>
          </cell>
        </row>
        <row r="3340">
          <cell r="C3340" t="str">
            <v>1.650.3</v>
          </cell>
          <cell r="D3340" t="str">
            <v>Прочие, всего</v>
          </cell>
          <cell r="E3340" t="str">
            <v>051-2001209</v>
          </cell>
          <cell r="F3340" t="str">
            <v/>
          </cell>
          <cell r="G3340" t="str">
            <v/>
          </cell>
          <cell r="H3340" t="str">
            <v/>
          </cell>
          <cell r="I3340">
            <v>3964.7620000000002</v>
          </cell>
          <cell r="J3340">
            <v>187.321</v>
          </cell>
          <cell r="K3340">
            <v>1.0999999999999999E-2</v>
          </cell>
          <cell r="L3340">
            <v>1.0999999999999999E-2</v>
          </cell>
          <cell r="M3340">
            <v>1.1309700000000001E-2</v>
          </cell>
          <cell r="N3340">
            <v>102.81545454499999</v>
          </cell>
          <cell r="O3340">
            <v>102.81545454499999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5.0003999999999999E-4</v>
          </cell>
          <cell r="Z3340">
            <v>7.4999999999999997E-3</v>
          </cell>
          <cell r="AA3340">
            <v>7.4999999999999997E-3</v>
          </cell>
          <cell r="AB3340">
            <v>0</v>
          </cell>
          <cell r="AC3340">
            <v>0</v>
          </cell>
          <cell r="AD3340">
            <v>6.6671999999999999E-4</v>
          </cell>
          <cell r="AE3340">
            <v>5.0003999999999999E-4</v>
          </cell>
          <cell r="AF3340">
            <v>1.6668E-4</v>
          </cell>
          <cell r="AG3340">
            <v>0</v>
          </cell>
          <cell r="AH3340">
            <v>0</v>
          </cell>
          <cell r="AI3340">
            <v>8.8895999999999997</v>
          </cell>
        </row>
        <row r="3341">
          <cell r="C3341" t="str">
            <v>1.650.4</v>
          </cell>
          <cell r="D3341" t="str">
            <v>Землеотвод, всего</v>
          </cell>
          <cell r="E3341" t="str">
            <v>051-2001209</v>
          </cell>
          <cell r="F3341" t="str">
            <v/>
          </cell>
          <cell r="G3341" t="str">
            <v/>
          </cell>
          <cell r="H3341" t="str">
            <v/>
          </cell>
          <cell r="I3341">
            <v>0.02</v>
          </cell>
          <cell r="J3341">
            <v>0.01</v>
          </cell>
          <cell r="K3341">
            <v>0.01</v>
          </cell>
          <cell r="L3341">
            <v>0.01</v>
          </cell>
          <cell r="M3341">
            <v>1.1059680000000001E-2</v>
          </cell>
          <cell r="N3341">
            <v>110.5968</v>
          </cell>
          <cell r="O3341">
            <v>110.5968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7.4999999999999997E-3</v>
          </cell>
          <cell r="AA3341">
            <v>7.4999999999999997E-3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  <cell r="AF3341">
            <v>0</v>
          </cell>
          <cell r="AG3341">
            <v>0</v>
          </cell>
          <cell r="AH3341">
            <v>0</v>
          </cell>
          <cell r="AI3341">
            <v>0</v>
          </cell>
        </row>
        <row r="3342">
          <cell r="C3342" t="str">
            <v>1.650.5</v>
          </cell>
          <cell r="D3342" t="str">
            <v>Услуги Заказчика</v>
          </cell>
          <cell r="E3342" t="str">
            <v>051-2001209</v>
          </cell>
          <cell r="F3342" t="str">
            <v/>
          </cell>
          <cell r="G3342" t="str">
            <v/>
          </cell>
          <cell r="H3342" t="str">
            <v/>
          </cell>
          <cell r="I3342">
            <v>2E-3</v>
          </cell>
          <cell r="J3342">
            <v>1E-3</v>
          </cell>
          <cell r="K3342">
            <v>1E-3</v>
          </cell>
          <cell r="L3342">
            <v>1E-3</v>
          </cell>
          <cell r="M3342">
            <v>2.5001999999999999E-4</v>
          </cell>
          <cell r="N3342">
            <v>25.001999999999999</v>
          </cell>
          <cell r="O3342">
            <v>25.001999999999999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5.0003999999999999E-4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6.6671999999999999E-4</v>
          </cell>
          <cell r="AE3342">
            <v>5.0003999999999999E-4</v>
          </cell>
          <cell r="AF3342">
            <v>1.6668E-4</v>
          </cell>
          <cell r="AG3342">
            <v>0</v>
          </cell>
          <cell r="AH3342">
            <v>0</v>
          </cell>
          <cell r="AI3342">
            <v>0</v>
          </cell>
        </row>
        <row r="3343">
          <cell r="C3343" t="str">
            <v>1.650.6</v>
          </cell>
          <cell r="D3343" t="str">
            <v>Иные прочие</v>
          </cell>
          <cell r="E3343" t="str">
            <v>051-2001209</v>
          </cell>
          <cell r="F3343" t="str">
            <v/>
          </cell>
          <cell r="G3343" t="str">
            <v/>
          </cell>
          <cell r="H3343" t="str">
            <v/>
          </cell>
          <cell r="I3343">
            <v>3964.74</v>
          </cell>
          <cell r="J3343">
            <v>187.31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  <cell r="AF3343">
            <v>0</v>
          </cell>
          <cell r="AG3343">
            <v>0</v>
          </cell>
          <cell r="AH3343">
            <v>0</v>
          </cell>
          <cell r="AI3343">
            <v>0</v>
          </cell>
        </row>
        <row r="3344">
          <cell r="C3344" t="str">
            <v>1.651</v>
          </cell>
          <cell r="D3344" t="str">
            <v>Обустройство газового месторождения Каменномысское-море</v>
          </cell>
          <cell r="E3344" t="str">
            <v>051-2001219</v>
          </cell>
          <cell r="F3344" t="str">
            <v/>
          </cell>
          <cell r="G3344" t="str">
            <v>Программа комплексного освоения месторождений полуострова Ям</v>
          </cell>
          <cell r="H3344" t="str">
            <v>Добыча газа</v>
          </cell>
          <cell r="I3344">
            <v>0</v>
          </cell>
          <cell r="J3344">
            <v>0</v>
          </cell>
          <cell r="K3344">
            <v>0</v>
          </cell>
          <cell r="L3344">
            <v>0</v>
          </cell>
          <cell r="M3344">
            <v>0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10227.284329419999</v>
          </cell>
          <cell r="Y3344">
            <v>0</v>
          </cell>
          <cell r="Z3344">
            <v>0</v>
          </cell>
          <cell r="AA3344">
            <v>0</v>
          </cell>
          <cell r="AB3344">
            <v>0</v>
          </cell>
          <cell r="AC3344">
            <v>0</v>
          </cell>
          <cell r="AD3344">
            <v>629.20647013999996</v>
          </cell>
          <cell r="AE3344">
            <v>0</v>
          </cell>
          <cell r="AF3344">
            <v>0</v>
          </cell>
          <cell r="AG3344">
            <v>0</v>
          </cell>
          <cell r="AH3344">
            <v>629.20647013999996</v>
          </cell>
          <cell r="AI3344">
            <v>0</v>
          </cell>
        </row>
        <row r="3345">
          <cell r="C3345" t="str">
            <v>1.651.1</v>
          </cell>
          <cell r="D3345" t="str">
            <v>Подрядные работы</v>
          </cell>
          <cell r="E3345" t="str">
            <v>051-2001219</v>
          </cell>
          <cell r="F3345" t="str">
            <v/>
          </cell>
          <cell r="G3345" t="str">
            <v/>
          </cell>
          <cell r="H3345" t="str">
            <v/>
          </cell>
          <cell r="I3345">
            <v>0</v>
          </cell>
          <cell r="J3345">
            <v>0</v>
          </cell>
          <cell r="K3345">
            <v>0</v>
          </cell>
          <cell r="L3345">
            <v>0</v>
          </cell>
          <cell r="M3345">
            <v>0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10227.284329419999</v>
          </cell>
          <cell r="Y3345">
            <v>0</v>
          </cell>
          <cell r="Z3345">
            <v>0</v>
          </cell>
          <cell r="AA3345">
            <v>0</v>
          </cell>
          <cell r="AB3345">
            <v>0</v>
          </cell>
          <cell r="AC3345">
            <v>0</v>
          </cell>
          <cell r="AD3345">
            <v>629.20647013999996</v>
          </cell>
          <cell r="AE3345">
            <v>0</v>
          </cell>
          <cell r="AF3345">
            <v>0</v>
          </cell>
          <cell r="AG3345">
            <v>0</v>
          </cell>
          <cell r="AH3345">
            <v>629.20647013999996</v>
          </cell>
          <cell r="AI3345">
            <v>0</v>
          </cell>
        </row>
        <row r="3346">
          <cell r="C3346">
            <v>0</v>
          </cell>
          <cell r="D3346" t="str">
            <v>Газстройпром</v>
          </cell>
          <cell r="E3346" t="str">
            <v>051-2001219</v>
          </cell>
          <cell r="F3346" t="str">
            <v/>
          </cell>
          <cell r="G3346" t="str">
            <v/>
          </cell>
          <cell r="H3346" t="str">
            <v/>
          </cell>
          <cell r="I3346">
            <v>0</v>
          </cell>
          <cell r="J3346">
            <v>0</v>
          </cell>
          <cell r="K3346">
            <v>0</v>
          </cell>
          <cell r="L3346">
            <v>0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10227.284329419999</v>
          </cell>
          <cell r="Y3346">
            <v>0</v>
          </cell>
          <cell r="Z3346">
            <v>0</v>
          </cell>
          <cell r="AA3346">
            <v>0</v>
          </cell>
          <cell r="AB3346">
            <v>0</v>
          </cell>
          <cell r="AC3346">
            <v>0</v>
          </cell>
          <cell r="AD3346">
            <v>629.20647013999996</v>
          </cell>
          <cell r="AE3346">
            <v>0</v>
          </cell>
          <cell r="AF3346">
            <v>0</v>
          </cell>
          <cell r="AG3346">
            <v>0</v>
          </cell>
          <cell r="AH3346">
            <v>629.20647013999996</v>
          </cell>
          <cell r="AI3346">
            <v>0</v>
          </cell>
        </row>
        <row r="3347">
          <cell r="C3347" t="str">
            <v>1.652</v>
          </cell>
          <cell r="D3347" t="str">
            <v>Строительство в г. Новый Уренгой учебного полигона</v>
          </cell>
          <cell r="E3347" t="str">
            <v>051-2001220</v>
          </cell>
          <cell r="F3347" t="str">
            <v/>
          </cell>
          <cell r="G3347" t="str">
            <v>Стройки, обеспечивающие добычу и вывод газа из Надым-Пур-Таз</v>
          </cell>
          <cell r="H3347" t="str">
            <v>Прочие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8.3339999999999998E-5</v>
          </cell>
          <cell r="Z3347">
            <v>0.17134833999999999</v>
          </cell>
          <cell r="AA3347">
            <v>0.17134833999999999</v>
          </cell>
          <cell r="AB3347">
            <v>0</v>
          </cell>
          <cell r="AC3347">
            <v>0.171265</v>
          </cell>
          <cell r="AD3347">
            <v>8.3339999999999998E-5</v>
          </cell>
          <cell r="AE3347">
            <v>8.3339999999999998E-5</v>
          </cell>
          <cell r="AF3347">
            <v>0</v>
          </cell>
          <cell r="AG3347">
            <v>0</v>
          </cell>
          <cell r="AH3347">
            <v>0</v>
          </cell>
          <cell r="AI3347">
            <v>4.8637763000000001E-2</v>
          </cell>
        </row>
        <row r="3348">
          <cell r="C3348" t="str">
            <v>1.652.1</v>
          </cell>
          <cell r="D3348" t="str">
            <v>Прочие, всего</v>
          </cell>
          <cell r="E3348" t="str">
            <v>051-2001220</v>
          </cell>
          <cell r="F3348" t="str">
            <v/>
          </cell>
          <cell r="G3348" t="str">
            <v/>
          </cell>
          <cell r="H3348" t="str">
            <v/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8.3339999999999998E-5</v>
          </cell>
          <cell r="Z3348">
            <v>0.17134833999999999</v>
          </cell>
          <cell r="AA3348">
            <v>0.17134833999999999</v>
          </cell>
          <cell r="AB3348">
            <v>0</v>
          </cell>
          <cell r="AC3348">
            <v>0.171265</v>
          </cell>
          <cell r="AD3348">
            <v>8.3339999999999998E-5</v>
          </cell>
          <cell r="AE3348">
            <v>8.3339999999999998E-5</v>
          </cell>
          <cell r="AF3348">
            <v>0</v>
          </cell>
          <cell r="AG3348">
            <v>0</v>
          </cell>
          <cell r="AH3348">
            <v>0</v>
          </cell>
          <cell r="AI3348">
            <v>4.8637763000000001E-2</v>
          </cell>
        </row>
        <row r="3349">
          <cell r="C3349" t="str">
            <v>1.652.2</v>
          </cell>
          <cell r="D3349" t="str">
            <v>Землеотвод, всего</v>
          </cell>
          <cell r="E3349" t="str">
            <v>051-2001220</v>
          </cell>
          <cell r="F3349" t="str">
            <v/>
          </cell>
          <cell r="G3349" t="str">
            <v/>
          </cell>
          <cell r="H3349" t="str">
            <v/>
          </cell>
          <cell r="I3349">
            <v>0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0.171265</v>
          </cell>
          <cell r="AA3349">
            <v>0.171265</v>
          </cell>
          <cell r="AB3349">
            <v>0</v>
          </cell>
          <cell r="AC3349">
            <v>0.171265</v>
          </cell>
          <cell r="AD3349">
            <v>0</v>
          </cell>
          <cell r="AE3349">
            <v>0</v>
          </cell>
          <cell r="AF3349">
            <v>0</v>
          </cell>
          <cell r="AG3349">
            <v>0</v>
          </cell>
          <cell r="AH3349">
            <v>0</v>
          </cell>
          <cell r="AI3349">
            <v>0</v>
          </cell>
        </row>
        <row r="3350">
          <cell r="C3350" t="str">
            <v>1.652.3</v>
          </cell>
          <cell r="D3350" t="str">
            <v>Услуги Заказчика</v>
          </cell>
          <cell r="E3350" t="str">
            <v>051-2001220</v>
          </cell>
          <cell r="F3350" t="str">
            <v/>
          </cell>
          <cell r="G3350" t="str">
            <v/>
          </cell>
          <cell r="H3350" t="str">
            <v/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8.3339999999999998E-5</v>
          </cell>
          <cell r="Z3350">
            <v>8.3339999999999998E-5</v>
          </cell>
          <cell r="AA3350">
            <v>8.3339999999999998E-5</v>
          </cell>
          <cell r="AB3350">
            <v>0</v>
          </cell>
          <cell r="AC3350">
            <v>0</v>
          </cell>
          <cell r="AD3350">
            <v>8.3339999999999998E-5</v>
          </cell>
          <cell r="AE3350">
            <v>8.3339999999999998E-5</v>
          </cell>
          <cell r="AF3350">
            <v>0</v>
          </cell>
          <cell r="AG3350">
            <v>0</v>
          </cell>
          <cell r="AH3350">
            <v>0</v>
          </cell>
          <cell r="AI3350">
            <v>100</v>
          </cell>
        </row>
        <row r="3351">
          <cell r="C3351" t="str">
            <v>1.653</v>
          </cell>
          <cell r="D3351" t="str">
            <v>Реконструкция и модернизация Ямбургского ГКМ</v>
          </cell>
          <cell r="E3351" t="str">
            <v>051-2001230</v>
          </cell>
          <cell r="F3351" t="str">
            <v/>
          </cell>
          <cell r="G3351" t="str">
            <v>Стройки, обеспечивающие добычу и вывод газа из Надым-Пур-Таз</v>
          </cell>
          <cell r="H3351" t="str">
            <v>Добыча газа</v>
          </cell>
          <cell r="I3351">
            <v>13012.69</v>
          </cell>
          <cell r="J3351">
            <v>1043</v>
          </cell>
          <cell r="K3351">
            <v>41.48</v>
          </cell>
          <cell r="L3351">
            <v>41.48</v>
          </cell>
          <cell r="M3351">
            <v>0.37000008000000001</v>
          </cell>
          <cell r="N3351">
            <v>0.89199633599999995</v>
          </cell>
          <cell r="O3351">
            <v>0.89199633599999995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31.82</v>
          </cell>
          <cell r="AA3351">
            <v>31.82</v>
          </cell>
          <cell r="AB3351">
            <v>0</v>
          </cell>
          <cell r="AC3351">
            <v>0</v>
          </cell>
          <cell r="AD3351">
            <v>0.24666672000000001</v>
          </cell>
          <cell r="AE3351">
            <v>0</v>
          </cell>
          <cell r="AF3351">
            <v>0.24666672000000001</v>
          </cell>
          <cell r="AG3351">
            <v>0</v>
          </cell>
          <cell r="AH3351">
            <v>0</v>
          </cell>
          <cell r="AI3351">
            <v>0.77519396600000001</v>
          </cell>
        </row>
        <row r="3352">
          <cell r="C3352" t="str">
            <v>1.653.1</v>
          </cell>
          <cell r="D3352" t="str">
            <v>Подрядные работы</v>
          </cell>
          <cell r="E3352" t="str">
            <v>051-2001230</v>
          </cell>
          <cell r="F3352" t="str">
            <v/>
          </cell>
          <cell r="G3352" t="str">
            <v/>
          </cell>
          <cell r="H3352" t="str">
            <v/>
          </cell>
          <cell r="I3352">
            <v>3650.23</v>
          </cell>
          <cell r="J3352">
            <v>886.49</v>
          </cell>
          <cell r="K3352">
            <v>30</v>
          </cell>
          <cell r="L3352">
            <v>30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30</v>
          </cell>
          <cell r="AA3352">
            <v>30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  <cell r="AF3352">
            <v>0</v>
          </cell>
          <cell r="AG3352">
            <v>0</v>
          </cell>
          <cell r="AH3352">
            <v>0</v>
          </cell>
          <cell r="AI3352">
            <v>0</v>
          </cell>
        </row>
        <row r="3353">
          <cell r="C3353">
            <v>0</v>
          </cell>
          <cell r="D3353" t="str">
            <v>Прочие подрядчики</v>
          </cell>
          <cell r="E3353" t="str">
            <v>051-2001230</v>
          </cell>
          <cell r="F3353" t="str">
            <v/>
          </cell>
          <cell r="G3353" t="str">
            <v/>
          </cell>
          <cell r="H3353" t="str">
            <v/>
          </cell>
          <cell r="I3353">
            <v>3650.23</v>
          </cell>
          <cell r="J3353">
            <v>886.49</v>
          </cell>
          <cell r="K3353">
            <v>30</v>
          </cell>
          <cell r="L3353">
            <v>30</v>
          </cell>
          <cell r="M3353">
            <v>0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30</v>
          </cell>
          <cell r="AA3353">
            <v>30</v>
          </cell>
          <cell r="AB3353">
            <v>0</v>
          </cell>
          <cell r="AC3353">
            <v>0</v>
          </cell>
          <cell r="AD3353">
            <v>0</v>
          </cell>
          <cell r="AE3353">
            <v>0</v>
          </cell>
          <cell r="AF3353">
            <v>0</v>
          </cell>
          <cell r="AG3353">
            <v>0</v>
          </cell>
          <cell r="AH3353">
            <v>0</v>
          </cell>
          <cell r="AI3353">
            <v>0</v>
          </cell>
        </row>
        <row r="3354">
          <cell r="C3354" t="str">
            <v>1.653.2</v>
          </cell>
          <cell r="D3354" t="str">
            <v>Оборудование</v>
          </cell>
          <cell r="E3354" t="str">
            <v>051-2001230</v>
          </cell>
          <cell r="F3354" t="str">
            <v/>
          </cell>
          <cell r="G3354" t="str">
            <v/>
          </cell>
          <cell r="H3354" t="str">
            <v/>
          </cell>
          <cell r="I3354">
            <v>8066.4</v>
          </cell>
          <cell r="J3354">
            <v>0</v>
          </cell>
          <cell r="K3354">
            <v>0</v>
          </cell>
          <cell r="L3354">
            <v>0</v>
          </cell>
          <cell r="M3354">
            <v>0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B3354">
            <v>0</v>
          </cell>
          <cell r="AC3354">
            <v>0</v>
          </cell>
          <cell r="AD3354">
            <v>0</v>
          </cell>
          <cell r="AE3354">
            <v>0</v>
          </cell>
          <cell r="AF3354">
            <v>0</v>
          </cell>
          <cell r="AG3354">
            <v>0</v>
          </cell>
          <cell r="AH3354">
            <v>0</v>
          </cell>
          <cell r="AI3354">
            <v>0</v>
          </cell>
        </row>
        <row r="3355">
          <cell r="C3355" t="str">
            <v>1.653.3</v>
          </cell>
          <cell r="D3355" t="str">
            <v>Прочие, всего</v>
          </cell>
          <cell r="E3355" t="str">
            <v>051-2001230</v>
          </cell>
          <cell r="F3355" t="str">
            <v/>
          </cell>
          <cell r="G3355" t="str">
            <v/>
          </cell>
          <cell r="H3355" t="str">
            <v/>
          </cell>
          <cell r="I3355">
            <v>1296.06</v>
          </cell>
          <cell r="J3355">
            <v>156.51</v>
          </cell>
          <cell r="K3355">
            <v>11.48</v>
          </cell>
          <cell r="L3355">
            <v>11.48</v>
          </cell>
          <cell r="M3355">
            <v>0.37000008000000001</v>
          </cell>
          <cell r="N3355">
            <v>3.2229972130000002</v>
          </cell>
          <cell r="O3355">
            <v>3.2229972130000002</v>
          </cell>
          <cell r="P3355">
            <v>0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1.82</v>
          </cell>
          <cell r="AA3355">
            <v>1.82</v>
          </cell>
          <cell r="AB3355">
            <v>0</v>
          </cell>
          <cell r="AC3355">
            <v>0</v>
          </cell>
          <cell r="AD3355">
            <v>0.24666672000000001</v>
          </cell>
          <cell r="AE3355">
            <v>0</v>
          </cell>
          <cell r="AF3355">
            <v>0.24666672000000001</v>
          </cell>
          <cell r="AG3355">
            <v>0</v>
          </cell>
          <cell r="AH3355">
            <v>0</v>
          </cell>
          <cell r="AI3355">
            <v>13.553116484</v>
          </cell>
        </row>
        <row r="3356">
          <cell r="C3356" t="str">
            <v>1.653.4</v>
          </cell>
          <cell r="D3356" t="str">
            <v>Услуги Заказчика</v>
          </cell>
          <cell r="E3356" t="str">
            <v>051-2001230</v>
          </cell>
          <cell r="F3356" t="str">
            <v/>
          </cell>
          <cell r="G3356" t="str">
            <v/>
          </cell>
          <cell r="H3356" t="str">
            <v/>
          </cell>
          <cell r="I3356">
            <v>1.48</v>
          </cell>
          <cell r="J3356">
            <v>1.48</v>
          </cell>
          <cell r="K3356">
            <v>1.48</v>
          </cell>
          <cell r="L3356">
            <v>1.48</v>
          </cell>
          <cell r="M3356">
            <v>0.37000008000000001</v>
          </cell>
          <cell r="N3356">
            <v>25.000005405</v>
          </cell>
          <cell r="O3356">
            <v>25.000005405</v>
          </cell>
          <cell r="P3356">
            <v>0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1.22</v>
          </cell>
          <cell r="AA3356">
            <v>1.22</v>
          </cell>
          <cell r="AB3356">
            <v>0</v>
          </cell>
          <cell r="AC3356">
            <v>0</v>
          </cell>
          <cell r="AD3356">
            <v>0.24666672000000001</v>
          </cell>
          <cell r="AE3356">
            <v>0</v>
          </cell>
          <cell r="AF3356">
            <v>0.24666672000000001</v>
          </cell>
          <cell r="AG3356">
            <v>0</v>
          </cell>
          <cell r="AH3356">
            <v>0</v>
          </cell>
          <cell r="AI3356">
            <v>20.218583606999999</v>
          </cell>
        </row>
        <row r="3357">
          <cell r="C3357" t="str">
            <v>1.653.5</v>
          </cell>
          <cell r="D3357" t="str">
            <v>Иные прочие</v>
          </cell>
          <cell r="E3357" t="str">
            <v>051-2001230</v>
          </cell>
          <cell r="F3357" t="str">
            <v/>
          </cell>
          <cell r="G3357" t="str">
            <v/>
          </cell>
          <cell r="H3357" t="str">
            <v/>
          </cell>
          <cell r="I3357">
            <v>1294.58</v>
          </cell>
          <cell r="J3357">
            <v>155.03</v>
          </cell>
          <cell r="K3357">
            <v>10</v>
          </cell>
          <cell r="L3357">
            <v>10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0.6</v>
          </cell>
          <cell r="AA3357">
            <v>0.6</v>
          </cell>
          <cell r="AB3357">
            <v>0</v>
          </cell>
          <cell r="AC3357">
            <v>0</v>
          </cell>
          <cell r="AD3357">
            <v>0</v>
          </cell>
          <cell r="AE3357">
            <v>0</v>
          </cell>
          <cell r="AF3357">
            <v>0</v>
          </cell>
          <cell r="AG3357">
            <v>0</v>
          </cell>
          <cell r="AH3357">
            <v>0</v>
          </cell>
          <cell r="AI3357">
            <v>0</v>
          </cell>
        </row>
        <row r="3358">
          <cell r="C3358" t="str">
            <v>1.654</v>
          </cell>
          <cell r="D3358" t="str">
            <v>Обустройство газоконденсатных залежей Заполярного НГКМ</v>
          </cell>
          <cell r="E3358" t="str">
            <v>051-2001233</v>
          </cell>
          <cell r="F3358" t="str">
            <v/>
          </cell>
          <cell r="G3358" t="str">
            <v>Стройки, обеспечивающие добычу и вывод газа из Надым-Пур-Таз</v>
          </cell>
          <cell r="H3358" t="str">
            <v>Добыча газа</v>
          </cell>
          <cell r="I3358">
            <v>61631.401400000002</v>
          </cell>
          <cell r="J3358">
            <v>4682.1304</v>
          </cell>
          <cell r="K3358">
            <v>1.04E-2</v>
          </cell>
          <cell r="L3358">
            <v>1.04E-2</v>
          </cell>
          <cell r="M3358">
            <v>9.9900000000000002E-5</v>
          </cell>
          <cell r="N3358">
            <v>0.96057692299999997</v>
          </cell>
          <cell r="O3358">
            <v>0.96057692299999997</v>
          </cell>
          <cell r="P3358">
            <v>0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5.0003999999999999E-4</v>
          </cell>
          <cell r="Z3358">
            <v>0.1905</v>
          </cell>
          <cell r="AA3358">
            <v>0.1905</v>
          </cell>
          <cell r="AB3358">
            <v>0</v>
          </cell>
          <cell r="AC3358">
            <v>0</v>
          </cell>
          <cell r="AD3358">
            <v>5.6663999999999998E-4</v>
          </cell>
          <cell r="AE3358">
            <v>5.0003999999999999E-4</v>
          </cell>
          <cell r="AF3358">
            <v>6.6600000000000006E-5</v>
          </cell>
          <cell r="AG3358">
            <v>0</v>
          </cell>
          <cell r="AH3358">
            <v>0</v>
          </cell>
          <cell r="AI3358">
            <v>0.29744881899999998</v>
          </cell>
        </row>
        <row r="3359">
          <cell r="C3359" t="str">
            <v>1.654.1</v>
          </cell>
          <cell r="D3359" t="str">
            <v>Подрядные работы</v>
          </cell>
          <cell r="E3359" t="str">
            <v>051-2001233</v>
          </cell>
          <cell r="F3359" t="str">
            <v/>
          </cell>
          <cell r="G3359" t="str">
            <v/>
          </cell>
          <cell r="H3359" t="str">
            <v/>
          </cell>
          <cell r="I3359">
            <v>38833.160000000003</v>
          </cell>
          <cell r="J3359">
            <v>1931.42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  <cell r="AF3359">
            <v>0</v>
          </cell>
          <cell r="AG3359">
            <v>0</v>
          </cell>
          <cell r="AH3359">
            <v>0</v>
          </cell>
          <cell r="AI3359">
            <v>0</v>
          </cell>
        </row>
        <row r="3360">
          <cell r="C3360">
            <v>0</v>
          </cell>
          <cell r="D3360" t="str">
            <v>Прочие подрядчики</v>
          </cell>
          <cell r="E3360" t="str">
            <v>051-2001233</v>
          </cell>
          <cell r="F3360" t="str">
            <v/>
          </cell>
          <cell r="G3360" t="str">
            <v/>
          </cell>
          <cell r="H3360" t="str">
            <v/>
          </cell>
          <cell r="I3360">
            <v>38833.160000000003</v>
          </cell>
          <cell r="J3360">
            <v>1931.42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  <cell r="AF3360">
            <v>0</v>
          </cell>
          <cell r="AG3360">
            <v>0</v>
          </cell>
          <cell r="AH3360">
            <v>0</v>
          </cell>
          <cell r="AI3360">
            <v>0</v>
          </cell>
        </row>
        <row r="3361">
          <cell r="C3361" t="str">
            <v>1.654.2</v>
          </cell>
          <cell r="D3361" t="str">
            <v>Оборудование</v>
          </cell>
          <cell r="E3361" t="str">
            <v>051-2001233</v>
          </cell>
          <cell r="F3361" t="str">
            <v/>
          </cell>
          <cell r="G3361" t="str">
            <v/>
          </cell>
          <cell r="H3361" t="str">
            <v/>
          </cell>
          <cell r="I3361">
            <v>17997.61</v>
          </cell>
          <cell r="J3361">
            <v>2317.67</v>
          </cell>
          <cell r="K3361">
            <v>0.01</v>
          </cell>
          <cell r="L3361">
            <v>0.01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0.19</v>
          </cell>
          <cell r="AA3361">
            <v>0.19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  <cell r="AF3361">
            <v>0</v>
          </cell>
          <cell r="AG3361">
            <v>0</v>
          </cell>
          <cell r="AH3361">
            <v>0</v>
          </cell>
          <cell r="AI3361">
            <v>0</v>
          </cell>
        </row>
        <row r="3362">
          <cell r="C3362" t="str">
            <v>1.654.3</v>
          </cell>
          <cell r="D3362" t="str">
            <v>Прочие, всего</v>
          </cell>
          <cell r="E3362" t="str">
            <v>051-2001233</v>
          </cell>
          <cell r="F3362" t="str">
            <v/>
          </cell>
          <cell r="G3362" t="str">
            <v/>
          </cell>
          <cell r="H3362" t="str">
            <v/>
          </cell>
          <cell r="I3362">
            <v>4800.6314000000002</v>
          </cell>
          <cell r="J3362">
            <v>433.04039999999998</v>
          </cell>
          <cell r="K3362">
            <v>4.0000000000000002E-4</v>
          </cell>
          <cell r="L3362">
            <v>4.0000000000000002E-4</v>
          </cell>
          <cell r="M3362">
            <v>9.9900000000000002E-5</v>
          </cell>
          <cell r="N3362">
            <v>24.975000000000001</v>
          </cell>
          <cell r="O3362">
            <v>24.975000000000001</v>
          </cell>
          <cell r="P3362">
            <v>0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5.0003999999999999E-4</v>
          </cell>
          <cell r="Z3362">
            <v>5.0000000000000001E-4</v>
          </cell>
          <cell r="AA3362">
            <v>5.0000000000000001E-4</v>
          </cell>
          <cell r="AB3362">
            <v>0</v>
          </cell>
          <cell r="AC3362">
            <v>0</v>
          </cell>
          <cell r="AD3362">
            <v>5.6663999999999998E-4</v>
          </cell>
          <cell r="AE3362">
            <v>5.0003999999999999E-4</v>
          </cell>
          <cell r="AF3362">
            <v>6.6600000000000006E-5</v>
          </cell>
          <cell r="AG3362">
            <v>0</v>
          </cell>
          <cell r="AH3362">
            <v>0</v>
          </cell>
          <cell r="AI3362">
            <v>113.328</v>
          </cell>
        </row>
        <row r="3363">
          <cell r="C3363" t="str">
            <v>1.654.4</v>
          </cell>
          <cell r="D3363" t="str">
            <v>Услуги Заказчика</v>
          </cell>
          <cell r="E3363" t="str">
            <v>051-2001233</v>
          </cell>
          <cell r="F3363" t="str">
            <v/>
          </cell>
          <cell r="G3363" t="str">
            <v/>
          </cell>
          <cell r="H3363" t="str">
            <v/>
          </cell>
          <cell r="I3363">
            <v>1.4E-3</v>
          </cell>
          <cell r="J3363">
            <v>4.0000000000000002E-4</v>
          </cell>
          <cell r="K3363">
            <v>4.0000000000000002E-4</v>
          </cell>
          <cell r="L3363">
            <v>4.0000000000000002E-4</v>
          </cell>
          <cell r="M3363">
            <v>9.9900000000000002E-5</v>
          </cell>
          <cell r="N3363">
            <v>24.975000000000001</v>
          </cell>
          <cell r="O3363">
            <v>24.975000000000001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5.0003999999999999E-4</v>
          </cell>
          <cell r="Z3363">
            <v>5.0000000000000001E-4</v>
          </cell>
          <cell r="AA3363">
            <v>5.0000000000000001E-4</v>
          </cell>
          <cell r="AB3363">
            <v>0</v>
          </cell>
          <cell r="AC3363">
            <v>0</v>
          </cell>
          <cell r="AD3363">
            <v>5.6663999999999998E-4</v>
          </cell>
          <cell r="AE3363">
            <v>5.0003999999999999E-4</v>
          </cell>
          <cell r="AF3363">
            <v>6.6600000000000006E-5</v>
          </cell>
          <cell r="AG3363">
            <v>0</v>
          </cell>
          <cell r="AH3363">
            <v>0</v>
          </cell>
          <cell r="AI3363">
            <v>113.328</v>
          </cell>
        </row>
        <row r="3364">
          <cell r="C3364" t="str">
            <v>1.654.5</v>
          </cell>
          <cell r="D3364" t="str">
            <v>Иные прочие</v>
          </cell>
          <cell r="E3364" t="str">
            <v>051-2001233</v>
          </cell>
          <cell r="F3364" t="str">
            <v/>
          </cell>
          <cell r="G3364" t="str">
            <v/>
          </cell>
          <cell r="H3364" t="str">
            <v/>
          </cell>
          <cell r="I3364">
            <v>4800.63</v>
          </cell>
          <cell r="J3364">
            <v>433.04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  <cell r="AF3364">
            <v>0</v>
          </cell>
          <cell r="AG3364">
            <v>0</v>
          </cell>
          <cell r="AH3364">
            <v>0</v>
          </cell>
          <cell r="AI3364">
            <v>0</v>
          </cell>
        </row>
        <row r="3365">
          <cell r="C3365" t="str">
            <v>1.655</v>
          </cell>
          <cell r="D3365" t="str">
            <v>Обустройство Ямбургского ГКМ</v>
          </cell>
          <cell r="E3365" t="str">
            <v>051-2001235</v>
          </cell>
          <cell r="F3365" t="str">
            <v/>
          </cell>
          <cell r="G3365" t="str">
            <v>Стройки, обеспечивающие добычу и вывод газа из Надым-Пур-Таз</v>
          </cell>
          <cell r="H3365" t="str">
            <v>Добыча газа</v>
          </cell>
          <cell r="I3365">
            <v>21311.632000000001</v>
          </cell>
          <cell r="J3365">
            <v>7696.0010000000002</v>
          </cell>
          <cell r="K3365">
            <v>0.121</v>
          </cell>
          <cell r="L3365">
            <v>0.121</v>
          </cell>
          <cell r="M3365">
            <v>9.3393080000000003E-2</v>
          </cell>
          <cell r="N3365">
            <v>77.184363636</v>
          </cell>
          <cell r="O3365">
            <v>77.184363636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5.0003999999999999E-4</v>
          </cell>
          <cell r="Z3365">
            <v>0.54051899999999997</v>
          </cell>
          <cell r="AA3365">
            <v>0.54051899999999997</v>
          </cell>
          <cell r="AB3365">
            <v>1.9000000000000001E-5</v>
          </cell>
          <cell r="AC3365">
            <v>0</v>
          </cell>
          <cell r="AD3365">
            <v>6.6671999999999999E-4</v>
          </cell>
          <cell r="AE3365">
            <v>5.0003999999999999E-4</v>
          </cell>
          <cell r="AF3365">
            <v>1.6668E-4</v>
          </cell>
          <cell r="AG3365">
            <v>0</v>
          </cell>
          <cell r="AH3365">
            <v>0</v>
          </cell>
          <cell r="AI3365">
            <v>0.12334811499999999</v>
          </cell>
        </row>
        <row r="3366">
          <cell r="C3366" t="str">
            <v>1.655.1</v>
          </cell>
          <cell r="D3366" t="str">
            <v>Подрядные работы</v>
          </cell>
          <cell r="E3366" t="str">
            <v>051-2001235</v>
          </cell>
          <cell r="F3366" t="str">
            <v/>
          </cell>
          <cell r="G3366" t="str">
            <v/>
          </cell>
          <cell r="H3366" t="str">
            <v/>
          </cell>
          <cell r="I3366">
            <v>18226.84</v>
          </cell>
          <cell r="J3366">
            <v>6920.38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  <cell r="AF3366">
            <v>0</v>
          </cell>
          <cell r="AG3366">
            <v>0</v>
          </cell>
          <cell r="AH3366">
            <v>0</v>
          </cell>
          <cell r="AI3366">
            <v>0</v>
          </cell>
        </row>
        <row r="3367">
          <cell r="C3367">
            <v>0</v>
          </cell>
          <cell r="D3367" t="str">
            <v>Прочие подрядчики</v>
          </cell>
          <cell r="E3367" t="str">
            <v>051-2001235</v>
          </cell>
          <cell r="F3367" t="str">
            <v/>
          </cell>
          <cell r="G3367" t="str">
            <v/>
          </cell>
          <cell r="H3367" t="str">
            <v/>
          </cell>
          <cell r="I3367">
            <v>18226.84</v>
          </cell>
          <cell r="J3367">
            <v>6920.38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  <cell r="AF3367">
            <v>0</v>
          </cell>
          <cell r="AG3367">
            <v>0</v>
          </cell>
          <cell r="AH3367">
            <v>0</v>
          </cell>
          <cell r="AI3367">
            <v>0</v>
          </cell>
        </row>
        <row r="3368">
          <cell r="C3368" t="str">
            <v>1.655.2</v>
          </cell>
          <cell r="D3368" t="str">
            <v>Оборудование</v>
          </cell>
          <cell r="E3368" t="str">
            <v>051-2001235</v>
          </cell>
          <cell r="F3368" t="str">
            <v/>
          </cell>
          <cell r="G3368" t="str">
            <v/>
          </cell>
          <cell r="H3368" t="str">
            <v/>
          </cell>
          <cell r="I3368">
            <v>2289.89</v>
          </cell>
          <cell r="J3368">
            <v>617.78</v>
          </cell>
          <cell r="K3368">
            <v>0.04</v>
          </cell>
          <cell r="L3368">
            <v>0.04</v>
          </cell>
          <cell r="M3368">
            <v>3.9641580000000003E-2</v>
          </cell>
          <cell r="N3368">
            <v>99.103949999999998</v>
          </cell>
          <cell r="O3368">
            <v>99.103949999999998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0.48</v>
          </cell>
          <cell r="AA3368">
            <v>0.48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  <cell r="AF3368">
            <v>0</v>
          </cell>
          <cell r="AG3368">
            <v>0</v>
          </cell>
          <cell r="AH3368">
            <v>0</v>
          </cell>
          <cell r="AI3368">
            <v>0</v>
          </cell>
        </row>
        <row r="3369">
          <cell r="C3369" t="str">
            <v>1.655.3</v>
          </cell>
          <cell r="D3369" t="str">
            <v>Прочие, всего</v>
          </cell>
          <cell r="E3369" t="str">
            <v>051-2001235</v>
          </cell>
          <cell r="F3369" t="str">
            <v/>
          </cell>
          <cell r="G3369" t="str">
            <v/>
          </cell>
          <cell r="H3369" t="str">
            <v/>
          </cell>
          <cell r="I3369">
            <v>794.90200000000004</v>
          </cell>
          <cell r="J3369">
            <v>157.84100000000001</v>
          </cell>
          <cell r="K3369">
            <v>8.1000000000000003E-2</v>
          </cell>
          <cell r="L3369">
            <v>8.1000000000000003E-2</v>
          </cell>
          <cell r="M3369">
            <v>5.3751500000000001E-2</v>
          </cell>
          <cell r="N3369">
            <v>66.359876542999999</v>
          </cell>
          <cell r="O3369">
            <v>66.359876542999999</v>
          </cell>
          <cell r="P3369">
            <v>0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5.0003999999999999E-4</v>
          </cell>
          <cell r="Z3369">
            <v>6.0519000000000003E-2</v>
          </cell>
          <cell r="AA3369">
            <v>6.0519000000000003E-2</v>
          </cell>
          <cell r="AB3369">
            <v>1.9000000000000001E-5</v>
          </cell>
          <cell r="AC3369">
            <v>0</v>
          </cell>
          <cell r="AD3369">
            <v>6.6671999999999999E-4</v>
          </cell>
          <cell r="AE3369">
            <v>5.0003999999999999E-4</v>
          </cell>
          <cell r="AF3369">
            <v>1.6668E-4</v>
          </cell>
          <cell r="AG3369">
            <v>0</v>
          </cell>
          <cell r="AH3369">
            <v>0</v>
          </cell>
          <cell r="AI3369">
            <v>1.1016705499999999</v>
          </cell>
        </row>
        <row r="3370">
          <cell r="C3370" t="str">
            <v>1.655.4</v>
          </cell>
          <cell r="D3370" t="str">
            <v>Землеотвод, всего</v>
          </cell>
          <cell r="E3370" t="str">
            <v>051-2001235</v>
          </cell>
          <cell r="F3370" t="str">
            <v/>
          </cell>
          <cell r="G3370" t="str">
            <v/>
          </cell>
          <cell r="H3370" t="str">
            <v/>
          </cell>
          <cell r="I3370">
            <v>0.16</v>
          </cell>
          <cell r="J3370">
            <v>0.08</v>
          </cell>
          <cell r="K3370">
            <v>0.08</v>
          </cell>
          <cell r="L3370">
            <v>0.08</v>
          </cell>
          <cell r="M3370">
            <v>5.3501479999999997E-2</v>
          </cell>
          <cell r="N3370">
            <v>66.876850000000005</v>
          </cell>
          <cell r="O3370">
            <v>66.876850000000005</v>
          </cell>
          <cell r="P3370">
            <v>0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6.0019000000000003E-2</v>
          </cell>
          <cell r="AA3370">
            <v>6.0019000000000003E-2</v>
          </cell>
          <cell r="AB3370">
            <v>1.9000000000000001E-5</v>
          </cell>
          <cell r="AC3370">
            <v>0</v>
          </cell>
          <cell r="AD3370">
            <v>0</v>
          </cell>
          <cell r="AE3370">
            <v>0</v>
          </cell>
          <cell r="AF3370">
            <v>0</v>
          </cell>
          <cell r="AG3370">
            <v>0</v>
          </cell>
          <cell r="AH3370">
            <v>0</v>
          </cell>
          <cell r="AI3370">
            <v>0</v>
          </cell>
        </row>
        <row r="3371">
          <cell r="C3371" t="str">
            <v>1.655.5</v>
          </cell>
          <cell r="D3371" t="str">
            <v>Услуги Заказчика</v>
          </cell>
          <cell r="E3371" t="str">
            <v>051-2001235</v>
          </cell>
          <cell r="F3371" t="str">
            <v/>
          </cell>
          <cell r="G3371" t="str">
            <v/>
          </cell>
          <cell r="H3371" t="str">
            <v/>
          </cell>
          <cell r="I3371">
            <v>2E-3</v>
          </cell>
          <cell r="J3371">
            <v>1E-3</v>
          </cell>
          <cell r="K3371">
            <v>1E-3</v>
          </cell>
          <cell r="L3371">
            <v>1E-3</v>
          </cell>
          <cell r="M3371">
            <v>2.5001999999999999E-4</v>
          </cell>
          <cell r="N3371">
            <v>25.001999999999999</v>
          </cell>
          <cell r="O3371">
            <v>25.001999999999999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5.0003999999999999E-4</v>
          </cell>
          <cell r="Z3371">
            <v>5.0000000000000001E-4</v>
          </cell>
          <cell r="AA3371">
            <v>5.0000000000000001E-4</v>
          </cell>
          <cell r="AB3371">
            <v>0</v>
          </cell>
          <cell r="AC3371">
            <v>0</v>
          </cell>
          <cell r="AD3371">
            <v>6.6671999999999999E-4</v>
          </cell>
          <cell r="AE3371">
            <v>5.0003999999999999E-4</v>
          </cell>
          <cell r="AF3371">
            <v>1.6668E-4</v>
          </cell>
          <cell r="AG3371">
            <v>0</v>
          </cell>
          <cell r="AH3371">
            <v>0</v>
          </cell>
          <cell r="AI3371">
            <v>133.34399999999999</v>
          </cell>
        </row>
        <row r="3372">
          <cell r="C3372" t="str">
            <v>1.655.6</v>
          </cell>
          <cell r="D3372" t="str">
            <v>Иные прочие</v>
          </cell>
          <cell r="E3372" t="str">
            <v>051-2001235</v>
          </cell>
          <cell r="F3372" t="str">
            <v/>
          </cell>
          <cell r="G3372" t="str">
            <v/>
          </cell>
          <cell r="H3372" t="str">
            <v/>
          </cell>
          <cell r="I3372">
            <v>794.74</v>
          </cell>
          <cell r="J3372">
            <v>157.76</v>
          </cell>
          <cell r="K3372">
            <v>0</v>
          </cell>
          <cell r="L3372">
            <v>0</v>
          </cell>
          <cell r="M3372">
            <v>0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B3372">
            <v>0</v>
          </cell>
          <cell r="AC3372">
            <v>0</v>
          </cell>
          <cell r="AD3372">
            <v>0</v>
          </cell>
          <cell r="AE3372">
            <v>0</v>
          </cell>
          <cell r="AF3372">
            <v>0</v>
          </cell>
          <cell r="AG3372">
            <v>0</v>
          </cell>
          <cell r="AH3372">
            <v>0</v>
          </cell>
          <cell r="AI3372">
            <v>0</v>
          </cell>
        </row>
        <row r="3373">
          <cell r="C3373" t="str">
            <v>1.656</v>
          </cell>
          <cell r="D3373" t="str">
            <v>Обустройство Заполярного ГНКМ</v>
          </cell>
          <cell r="E3373" t="str">
            <v>051-2001236</v>
          </cell>
          <cell r="F3373" t="str">
            <v/>
          </cell>
          <cell r="G3373" t="str">
            <v>Стройки, обеспечивающие добычу и вывод газа из Надым-Пур-Таз</v>
          </cell>
          <cell r="H3373" t="str">
            <v>Добыча газа</v>
          </cell>
          <cell r="I3373">
            <v>0</v>
          </cell>
          <cell r="J3373">
            <v>0</v>
          </cell>
          <cell r="K3373">
            <v>0</v>
          </cell>
          <cell r="L3373">
            <v>0</v>
          </cell>
          <cell r="M3373">
            <v>0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5.0003999999999999E-4</v>
          </cell>
          <cell r="Z3373">
            <v>10.219774599999999</v>
          </cell>
          <cell r="AA3373">
            <v>10.219774599999999</v>
          </cell>
          <cell r="AB3373">
            <v>0</v>
          </cell>
          <cell r="AC3373">
            <v>2.3900000000000001E-4</v>
          </cell>
          <cell r="AD3373">
            <v>5.0003999999999999E-4</v>
          </cell>
          <cell r="AE3373">
            <v>5.0003999999999999E-4</v>
          </cell>
          <cell r="AF3373">
            <v>0</v>
          </cell>
          <cell r="AG3373">
            <v>0</v>
          </cell>
          <cell r="AH3373">
            <v>0</v>
          </cell>
          <cell r="AI3373">
            <v>4.8928670000000004E-3</v>
          </cell>
        </row>
        <row r="3374">
          <cell r="C3374" t="str">
            <v>1.656.1</v>
          </cell>
          <cell r="D3374" t="str">
            <v>Оборудование</v>
          </cell>
          <cell r="E3374" t="str">
            <v>051-2001236</v>
          </cell>
          <cell r="F3374" t="str">
            <v/>
          </cell>
          <cell r="G3374" t="str">
            <v/>
          </cell>
          <cell r="H3374" t="str">
            <v/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10.2190356</v>
          </cell>
          <cell r="AA3374">
            <v>10.2190356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  <cell r="AF3374">
            <v>0</v>
          </cell>
          <cell r="AG3374">
            <v>0</v>
          </cell>
          <cell r="AH3374">
            <v>0</v>
          </cell>
          <cell r="AI3374">
            <v>0</v>
          </cell>
        </row>
        <row r="3375">
          <cell r="C3375" t="str">
            <v>1.656.2</v>
          </cell>
          <cell r="D3375" t="str">
            <v>Прочие, всего</v>
          </cell>
          <cell r="E3375" t="str">
            <v>051-2001236</v>
          </cell>
          <cell r="F3375" t="str">
            <v/>
          </cell>
          <cell r="G3375" t="str">
            <v/>
          </cell>
          <cell r="H3375" t="str">
            <v/>
          </cell>
          <cell r="I3375">
            <v>0</v>
          </cell>
          <cell r="J3375">
            <v>0</v>
          </cell>
          <cell r="K3375">
            <v>0</v>
          </cell>
          <cell r="L3375">
            <v>0</v>
          </cell>
          <cell r="M3375">
            <v>0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5.0003999999999999E-4</v>
          </cell>
          <cell r="Z3375">
            <v>7.3899999999999997E-4</v>
          </cell>
          <cell r="AA3375">
            <v>7.3899999999999997E-4</v>
          </cell>
          <cell r="AB3375">
            <v>0</v>
          </cell>
          <cell r="AC3375">
            <v>2.3900000000000001E-4</v>
          </cell>
          <cell r="AD3375">
            <v>5.0003999999999999E-4</v>
          </cell>
          <cell r="AE3375">
            <v>5.0003999999999999E-4</v>
          </cell>
          <cell r="AF3375">
            <v>0</v>
          </cell>
          <cell r="AG3375">
            <v>0</v>
          </cell>
          <cell r="AH3375">
            <v>0</v>
          </cell>
          <cell r="AI3375">
            <v>67.664411367</v>
          </cell>
        </row>
        <row r="3376">
          <cell r="C3376" t="str">
            <v>1.656.3</v>
          </cell>
          <cell r="D3376" t="str">
            <v>Землеотвод, всего</v>
          </cell>
          <cell r="E3376" t="str">
            <v>051-2001236</v>
          </cell>
          <cell r="F3376" t="str">
            <v/>
          </cell>
          <cell r="G3376" t="str">
            <v/>
          </cell>
          <cell r="H3376" t="str">
            <v/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2.3900000000000001E-4</v>
          </cell>
          <cell r="AA3376">
            <v>2.3900000000000001E-4</v>
          </cell>
          <cell r="AB3376">
            <v>0</v>
          </cell>
          <cell r="AC3376">
            <v>2.3900000000000001E-4</v>
          </cell>
          <cell r="AD3376">
            <v>0</v>
          </cell>
          <cell r="AE3376">
            <v>0</v>
          </cell>
          <cell r="AF3376">
            <v>0</v>
          </cell>
          <cell r="AG3376">
            <v>0</v>
          </cell>
          <cell r="AH3376">
            <v>0</v>
          </cell>
          <cell r="AI3376">
            <v>0</v>
          </cell>
        </row>
        <row r="3377">
          <cell r="C3377" t="str">
            <v>1.656.4</v>
          </cell>
          <cell r="D3377" t="str">
            <v>Услуги Заказчика</v>
          </cell>
          <cell r="E3377" t="str">
            <v>051-2001236</v>
          </cell>
          <cell r="F3377" t="str">
            <v/>
          </cell>
          <cell r="G3377" t="str">
            <v/>
          </cell>
          <cell r="H3377" t="str">
            <v/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5.0003999999999999E-4</v>
          </cell>
          <cell r="Z3377">
            <v>5.0000000000000001E-4</v>
          </cell>
          <cell r="AA3377">
            <v>5.0000000000000001E-4</v>
          </cell>
          <cell r="AB3377">
            <v>0</v>
          </cell>
          <cell r="AC3377">
            <v>0</v>
          </cell>
          <cell r="AD3377">
            <v>5.0003999999999999E-4</v>
          </cell>
          <cell r="AE3377">
            <v>5.0003999999999999E-4</v>
          </cell>
          <cell r="AF3377">
            <v>0</v>
          </cell>
          <cell r="AG3377">
            <v>0</v>
          </cell>
          <cell r="AH3377">
            <v>0</v>
          </cell>
          <cell r="AI3377">
            <v>100.008</v>
          </cell>
        </row>
        <row r="3378">
          <cell r="C3378" t="str">
            <v>1.657</v>
          </cell>
          <cell r="D3378" t="str">
            <v>Дожимная компрессорная станция на УКПГ-2С Заполярного НГКМ (2 очередь)</v>
          </cell>
          <cell r="E3378" t="str">
            <v>051-2001243</v>
          </cell>
          <cell r="F3378" t="str">
            <v/>
          </cell>
          <cell r="G3378" t="str">
            <v>Стройки, обеспечивающие добычу и вывод газа из Надым-Пур-Таз</v>
          </cell>
          <cell r="H3378" t="str">
            <v>Добыча газа</v>
          </cell>
          <cell r="I3378">
            <v>11472.05</v>
          </cell>
          <cell r="J3378">
            <v>11472.05</v>
          </cell>
          <cell r="K3378">
            <v>105.93</v>
          </cell>
          <cell r="L3378">
            <v>105.93</v>
          </cell>
          <cell r="M3378">
            <v>0.94499999999999995</v>
          </cell>
          <cell r="N3378">
            <v>0.89209855599999999</v>
          </cell>
          <cell r="O3378">
            <v>0.89209855599999999</v>
          </cell>
          <cell r="P3378">
            <v>0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3.24</v>
          </cell>
          <cell r="AA3378">
            <v>3.24</v>
          </cell>
          <cell r="AB3378">
            <v>0</v>
          </cell>
          <cell r="AC3378">
            <v>0</v>
          </cell>
          <cell r="AD3378">
            <v>0.63</v>
          </cell>
          <cell r="AE3378">
            <v>0</v>
          </cell>
          <cell r="AF3378">
            <v>0.63</v>
          </cell>
          <cell r="AG3378">
            <v>0</v>
          </cell>
          <cell r="AH3378">
            <v>0</v>
          </cell>
          <cell r="AI3378">
            <v>19.444444443999998</v>
          </cell>
        </row>
        <row r="3379">
          <cell r="C3379" t="str">
            <v>1.657.1</v>
          </cell>
          <cell r="D3379" t="str">
            <v>Подрядные работы</v>
          </cell>
          <cell r="E3379" t="str">
            <v>051-2001243</v>
          </cell>
          <cell r="F3379" t="str">
            <v/>
          </cell>
          <cell r="G3379" t="str">
            <v/>
          </cell>
          <cell r="H3379" t="str">
            <v/>
          </cell>
          <cell r="I3379">
            <v>5249.86</v>
          </cell>
          <cell r="J3379">
            <v>5249.86</v>
          </cell>
          <cell r="K3379">
            <v>93.44</v>
          </cell>
          <cell r="L3379">
            <v>93.44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  <cell r="AF3379">
            <v>0</v>
          </cell>
          <cell r="AG3379">
            <v>0</v>
          </cell>
          <cell r="AH3379">
            <v>0</v>
          </cell>
          <cell r="AI3379">
            <v>0</v>
          </cell>
        </row>
        <row r="3380">
          <cell r="C3380">
            <v>0</v>
          </cell>
          <cell r="D3380" t="str">
            <v>Конкурс</v>
          </cell>
          <cell r="E3380" t="str">
            <v>051-2001243</v>
          </cell>
          <cell r="F3380" t="str">
            <v/>
          </cell>
          <cell r="G3380" t="str">
            <v/>
          </cell>
          <cell r="H3380" t="str">
            <v/>
          </cell>
          <cell r="I3380">
            <v>5221.83</v>
          </cell>
          <cell r="J3380">
            <v>5221.83</v>
          </cell>
          <cell r="K3380">
            <v>65.41</v>
          </cell>
          <cell r="L3380">
            <v>65.41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  <cell r="AF3380">
            <v>0</v>
          </cell>
          <cell r="AG3380">
            <v>0</v>
          </cell>
          <cell r="AH3380">
            <v>0</v>
          </cell>
          <cell r="AI3380">
            <v>0</v>
          </cell>
        </row>
        <row r="3381">
          <cell r="C3381">
            <v>0</v>
          </cell>
          <cell r="D3381" t="str">
            <v>Прочие подрядчики</v>
          </cell>
          <cell r="E3381" t="str">
            <v>051-2001243</v>
          </cell>
          <cell r="F3381" t="str">
            <v/>
          </cell>
          <cell r="G3381" t="str">
            <v/>
          </cell>
          <cell r="H3381" t="str">
            <v/>
          </cell>
          <cell r="I3381">
            <v>28.03</v>
          </cell>
          <cell r="J3381">
            <v>28.03</v>
          </cell>
          <cell r="K3381">
            <v>28.03</v>
          </cell>
          <cell r="L3381">
            <v>28.03</v>
          </cell>
          <cell r="M3381">
            <v>0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B3381">
            <v>0</v>
          </cell>
          <cell r="AC3381">
            <v>0</v>
          </cell>
          <cell r="AD3381">
            <v>0</v>
          </cell>
          <cell r="AE3381">
            <v>0</v>
          </cell>
          <cell r="AF3381">
            <v>0</v>
          </cell>
          <cell r="AG3381">
            <v>0</v>
          </cell>
          <cell r="AH3381">
            <v>0</v>
          </cell>
          <cell r="AI3381">
            <v>0</v>
          </cell>
        </row>
        <row r="3382">
          <cell r="C3382" t="str">
            <v>1.657.2</v>
          </cell>
          <cell r="D3382" t="str">
            <v>Материалы(в составе подрядных работ)</v>
          </cell>
          <cell r="E3382" t="str">
            <v>051-2001243</v>
          </cell>
          <cell r="F3382" t="str">
            <v/>
          </cell>
          <cell r="G3382" t="str">
            <v/>
          </cell>
          <cell r="H3382" t="str">
            <v/>
          </cell>
          <cell r="I3382">
            <v>28.03</v>
          </cell>
          <cell r="J3382">
            <v>28.03</v>
          </cell>
          <cell r="K3382">
            <v>28.03</v>
          </cell>
          <cell r="L3382">
            <v>28.03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  <cell r="AF3382">
            <v>0</v>
          </cell>
          <cell r="AG3382">
            <v>0</v>
          </cell>
          <cell r="AH3382">
            <v>0</v>
          </cell>
          <cell r="AI3382">
            <v>0</v>
          </cell>
        </row>
        <row r="3383">
          <cell r="C3383" t="str">
            <v>1.657.3</v>
          </cell>
          <cell r="D3383" t="str">
            <v>Оборудование</v>
          </cell>
          <cell r="E3383" t="str">
            <v>051-2001243</v>
          </cell>
          <cell r="F3383" t="str">
            <v/>
          </cell>
          <cell r="G3383" t="str">
            <v/>
          </cell>
          <cell r="H3383" t="str">
            <v/>
          </cell>
          <cell r="I3383">
            <v>5278.16</v>
          </cell>
          <cell r="J3383">
            <v>5278.16</v>
          </cell>
          <cell r="K3383">
            <v>0</v>
          </cell>
          <cell r="L3383">
            <v>0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>
            <v>0</v>
          </cell>
          <cell r="T3383">
            <v>0</v>
          </cell>
          <cell r="U3383">
            <v>0</v>
          </cell>
          <cell r="V3383">
            <v>0</v>
          </cell>
          <cell r="W3383">
            <v>0</v>
          </cell>
          <cell r="X3383">
            <v>0</v>
          </cell>
          <cell r="Y3383">
            <v>0</v>
          </cell>
          <cell r="Z3383">
            <v>0</v>
          </cell>
          <cell r="AA3383">
            <v>0</v>
          </cell>
          <cell r="AB3383">
            <v>0</v>
          </cell>
          <cell r="AC3383">
            <v>0</v>
          </cell>
          <cell r="AD3383">
            <v>0</v>
          </cell>
          <cell r="AE3383">
            <v>0</v>
          </cell>
          <cell r="AF3383">
            <v>0</v>
          </cell>
          <cell r="AG3383">
            <v>0</v>
          </cell>
          <cell r="AH3383">
            <v>0</v>
          </cell>
          <cell r="AI3383">
            <v>0</v>
          </cell>
        </row>
        <row r="3384">
          <cell r="C3384" t="str">
            <v>1.657.4</v>
          </cell>
          <cell r="D3384" t="str">
            <v>Прочие, всего</v>
          </cell>
          <cell r="E3384" t="str">
            <v>051-2001243</v>
          </cell>
          <cell r="F3384" t="str">
            <v/>
          </cell>
          <cell r="G3384" t="str">
            <v/>
          </cell>
          <cell r="H3384" t="str">
            <v/>
          </cell>
          <cell r="I3384">
            <v>944.03</v>
          </cell>
          <cell r="J3384">
            <v>944.03</v>
          </cell>
          <cell r="K3384">
            <v>12.49</v>
          </cell>
          <cell r="L3384">
            <v>12.49</v>
          </cell>
          <cell r="M3384">
            <v>0.94499999999999995</v>
          </cell>
          <cell r="N3384">
            <v>7.5660528420000004</v>
          </cell>
          <cell r="O3384">
            <v>7.5660528420000004</v>
          </cell>
          <cell r="P3384">
            <v>0</v>
          </cell>
          <cell r="Q3384">
            <v>0</v>
          </cell>
          <cell r="R3384">
            <v>0</v>
          </cell>
          <cell r="S3384">
            <v>0</v>
          </cell>
          <cell r="T3384">
            <v>0</v>
          </cell>
          <cell r="U3384">
            <v>0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3.24</v>
          </cell>
          <cell r="AA3384">
            <v>3.24</v>
          </cell>
          <cell r="AB3384">
            <v>0</v>
          </cell>
          <cell r="AC3384">
            <v>0</v>
          </cell>
          <cell r="AD3384">
            <v>0.63</v>
          </cell>
          <cell r="AE3384">
            <v>0</v>
          </cell>
          <cell r="AF3384">
            <v>0.63</v>
          </cell>
          <cell r="AG3384">
            <v>0</v>
          </cell>
          <cell r="AH3384">
            <v>0</v>
          </cell>
          <cell r="AI3384">
            <v>19.444444443999998</v>
          </cell>
        </row>
        <row r="3385">
          <cell r="C3385" t="str">
            <v>1.657.5</v>
          </cell>
          <cell r="D3385" t="str">
            <v>Землеотвод, всего</v>
          </cell>
          <cell r="E3385" t="str">
            <v>051-2001243</v>
          </cell>
          <cell r="F3385" t="str">
            <v/>
          </cell>
          <cell r="G3385" t="str">
            <v/>
          </cell>
          <cell r="H3385" t="str">
            <v/>
          </cell>
          <cell r="I3385">
            <v>0.55000000000000004</v>
          </cell>
          <cell r="J3385">
            <v>0.55000000000000004</v>
          </cell>
          <cell r="K3385">
            <v>0.55000000000000004</v>
          </cell>
          <cell r="L3385">
            <v>0.55000000000000004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  <cell r="AF3385">
            <v>0</v>
          </cell>
          <cell r="AG3385">
            <v>0</v>
          </cell>
          <cell r="AH3385">
            <v>0</v>
          </cell>
          <cell r="AI3385">
            <v>0</v>
          </cell>
        </row>
        <row r="3386">
          <cell r="C3386" t="str">
            <v>1.657.6</v>
          </cell>
          <cell r="D3386" t="str">
            <v>Услуги Заказчика</v>
          </cell>
          <cell r="E3386" t="str">
            <v>051-2001243</v>
          </cell>
          <cell r="F3386" t="str">
            <v/>
          </cell>
          <cell r="G3386" t="str">
            <v/>
          </cell>
          <cell r="H3386" t="str">
            <v/>
          </cell>
          <cell r="I3386">
            <v>3.78</v>
          </cell>
          <cell r="J3386">
            <v>3.78</v>
          </cell>
          <cell r="K3386">
            <v>3.78</v>
          </cell>
          <cell r="L3386">
            <v>3.78</v>
          </cell>
          <cell r="M3386">
            <v>0.94499999999999995</v>
          </cell>
          <cell r="N3386">
            <v>25</v>
          </cell>
          <cell r="O3386">
            <v>25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3.2</v>
          </cell>
          <cell r="AA3386">
            <v>3.2</v>
          </cell>
          <cell r="AB3386">
            <v>0</v>
          </cell>
          <cell r="AC3386">
            <v>0</v>
          </cell>
          <cell r="AD3386">
            <v>0.63</v>
          </cell>
          <cell r="AE3386">
            <v>0</v>
          </cell>
          <cell r="AF3386">
            <v>0.63</v>
          </cell>
          <cell r="AG3386">
            <v>0</v>
          </cell>
          <cell r="AH3386">
            <v>0</v>
          </cell>
          <cell r="AI3386">
            <v>19.6875</v>
          </cell>
        </row>
        <row r="3387">
          <cell r="C3387" t="str">
            <v>1.657.7</v>
          </cell>
          <cell r="D3387" t="str">
            <v>Иные прочие</v>
          </cell>
          <cell r="E3387" t="str">
            <v>051-2001243</v>
          </cell>
          <cell r="F3387" t="str">
            <v/>
          </cell>
          <cell r="G3387" t="str">
            <v/>
          </cell>
          <cell r="H3387" t="str">
            <v/>
          </cell>
          <cell r="I3387">
            <v>939.7</v>
          </cell>
          <cell r="J3387">
            <v>939.7</v>
          </cell>
          <cell r="K3387">
            <v>8.16</v>
          </cell>
          <cell r="L3387">
            <v>8.16</v>
          </cell>
          <cell r="M3387">
            <v>0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>
            <v>0</v>
          </cell>
          <cell r="T3387">
            <v>0</v>
          </cell>
          <cell r="U3387">
            <v>0</v>
          </cell>
          <cell r="V3387">
            <v>0</v>
          </cell>
          <cell r="W3387">
            <v>0</v>
          </cell>
          <cell r="X3387">
            <v>0</v>
          </cell>
          <cell r="Y3387">
            <v>0</v>
          </cell>
          <cell r="Z3387">
            <v>0.04</v>
          </cell>
          <cell r="AA3387">
            <v>0.04</v>
          </cell>
          <cell r="AB3387">
            <v>0</v>
          </cell>
          <cell r="AC3387">
            <v>0</v>
          </cell>
          <cell r="AD3387">
            <v>0</v>
          </cell>
          <cell r="AE3387">
            <v>0</v>
          </cell>
          <cell r="AF3387">
            <v>0</v>
          </cell>
          <cell r="AG3387">
            <v>0</v>
          </cell>
          <cell r="AH3387">
            <v>0</v>
          </cell>
          <cell r="AI3387">
            <v>0</v>
          </cell>
        </row>
        <row r="3388">
          <cell r="C3388" t="str">
            <v>1.658</v>
          </cell>
          <cell r="D3388" t="str">
            <v>Дожимная компрессорная станция на УКПГ-3С Заполярного НГКМ (2 очередь)</v>
          </cell>
          <cell r="E3388" t="str">
            <v>051-2001244</v>
          </cell>
          <cell r="F3388" t="str">
            <v/>
          </cell>
          <cell r="G3388" t="str">
            <v>Стройки, обеспечивающие добычу и вывод газа из Надым-Пур-Таз</v>
          </cell>
          <cell r="H3388" t="str">
            <v>Добыча газа</v>
          </cell>
          <cell r="I3388">
            <v>12264.94</v>
          </cell>
          <cell r="J3388">
            <v>12201.58</v>
          </cell>
          <cell r="K3388">
            <v>3013.61</v>
          </cell>
          <cell r="L3388">
            <v>3013.61</v>
          </cell>
          <cell r="M3388">
            <v>61.274524339999999</v>
          </cell>
          <cell r="N3388">
            <v>2.0332599220000001</v>
          </cell>
          <cell r="O3388">
            <v>2.0332599220000001</v>
          </cell>
          <cell r="P3388">
            <v>0</v>
          </cell>
          <cell r="Q3388">
            <v>0</v>
          </cell>
          <cell r="R3388">
            <v>0</v>
          </cell>
          <cell r="S3388">
            <v>0</v>
          </cell>
          <cell r="T3388">
            <v>0</v>
          </cell>
          <cell r="U3388">
            <v>0</v>
          </cell>
          <cell r="V3388">
            <v>0</v>
          </cell>
          <cell r="W3388">
            <v>0</v>
          </cell>
          <cell r="X3388">
            <v>0</v>
          </cell>
          <cell r="Y3388">
            <v>0.25141668</v>
          </cell>
          <cell r="Z3388">
            <v>4472.96</v>
          </cell>
          <cell r="AA3388">
            <v>4472.96</v>
          </cell>
          <cell r="AB3388">
            <v>986.5</v>
          </cell>
          <cell r="AC3388">
            <v>1568</v>
          </cell>
          <cell r="AD3388">
            <v>2486.6618562399999</v>
          </cell>
          <cell r="AE3388">
            <v>0.25141668</v>
          </cell>
          <cell r="AF3388">
            <v>27.913333359999999</v>
          </cell>
          <cell r="AG3388">
            <v>685</v>
          </cell>
          <cell r="AH3388">
            <v>1773.4971062</v>
          </cell>
          <cell r="AI3388">
            <v>55.593205757</v>
          </cell>
        </row>
        <row r="3389">
          <cell r="C3389" t="str">
            <v>1.658.1</v>
          </cell>
          <cell r="D3389" t="str">
            <v>Подрядные работы</v>
          </cell>
          <cell r="E3389" t="str">
            <v>051-2001244</v>
          </cell>
          <cell r="F3389" t="str">
            <v/>
          </cell>
          <cell r="G3389" t="str">
            <v/>
          </cell>
          <cell r="H3389" t="str">
            <v/>
          </cell>
          <cell r="I3389">
            <v>5529.18</v>
          </cell>
          <cell r="J3389">
            <v>5471.36</v>
          </cell>
          <cell r="K3389">
            <v>1370</v>
          </cell>
          <cell r="L3389">
            <v>1370</v>
          </cell>
          <cell r="M3389">
            <v>0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>
            <v>0</v>
          </cell>
          <cell r="T3389">
            <v>0</v>
          </cell>
          <cell r="U3389">
            <v>0</v>
          </cell>
          <cell r="V3389">
            <v>0</v>
          </cell>
          <cell r="W3389">
            <v>0</v>
          </cell>
          <cell r="X3389">
            <v>0</v>
          </cell>
          <cell r="Y3389">
            <v>0</v>
          </cell>
          <cell r="Z3389">
            <v>2845.4</v>
          </cell>
          <cell r="AA3389">
            <v>2845.4</v>
          </cell>
          <cell r="AB3389">
            <v>890.5</v>
          </cell>
          <cell r="AC3389">
            <v>1568</v>
          </cell>
          <cell r="AD3389">
            <v>2458.4971062</v>
          </cell>
          <cell r="AE3389">
            <v>0</v>
          </cell>
          <cell r="AF3389">
            <v>0</v>
          </cell>
          <cell r="AG3389">
            <v>685</v>
          </cell>
          <cell r="AH3389">
            <v>1773.4971062</v>
          </cell>
          <cell r="AI3389">
            <v>86.402513045999996</v>
          </cell>
        </row>
        <row r="3390">
          <cell r="C3390">
            <v>0</v>
          </cell>
          <cell r="D3390" t="str">
            <v>Ямалтрансстрой</v>
          </cell>
          <cell r="E3390" t="str">
            <v>051-2001244</v>
          </cell>
          <cell r="F3390" t="str">
            <v/>
          </cell>
          <cell r="G3390" t="str">
            <v/>
          </cell>
          <cell r="H3390" t="str">
            <v/>
          </cell>
          <cell r="I3390">
            <v>4505.99</v>
          </cell>
          <cell r="J3390">
            <v>4448.17</v>
          </cell>
          <cell r="K3390">
            <v>959</v>
          </cell>
          <cell r="L3390">
            <v>959</v>
          </cell>
          <cell r="M3390">
            <v>0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>
            <v>0</v>
          </cell>
          <cell r="T3390">
            <v>0</v>
          </cell>
          <cell r="U3390">
            <v>0</v>
          </cell>
          <cell r="V3390">
            <v>0</v>
          </cell>
          <cell r="W3390">
            <v>0</v>
          </cell>
          <cell r="X3390">
            <v>0</v>
          </cell>
          <cell r="Y3390">
            <v>0</v>
          </cell>
          <cell r="Z3390">
            <v>2434.4</v>
          </cell>
          <cell r="AA3390">
            <v>2434.4</v>
          </cell>
          <cell r="AB3390">
            <v>479.5</v>
          </cell>
          <cell r="AC3390">
            <v>1568</v>
          </cell>
          <cell r="AD3390">
            <v>2458.4971062</v>
          </cell>
          <cell r="AE3390">
            <v>0</v>
          </cell>
          <cell r="AF3390">
            <v>0</v>
          </cell>
          <cell r="AG3390">
            <v>685</v>
          </cell>
          <cell r="AH3390">
            <v>1773.4971062</v>
          </cell>
          <cell r="AI3390">
            <v>100.989858125</v>
          </cell>
        </row>
        <row r="3391">
          <cell r="C3391">
            <v>0</v>
          </cell>
          <cell r="D3391" t="str">
            <v>Конкурс</v>
          </cell>
          <cell r="E3391" t="str">
            <v>051-2001244</v>
          </cell>
          <cell r="F3391" t="str">
            <v/>
          </cell>
          <cell r="G3391" t="str">
            <v/>
          </cell>
          <cell r="H3391" t="str">
            <v/>
          </cell>
          <cell r="I3391">
            <v>612.19000000000005</v>
          </cell>
          <cell r="J3391">
            <v>612.19000000000005</v>
          </cell>
          <cell r="K3391">
            <v>0</v>
          </cell>
          <cell r="L3391">
            <v>0</v>
          </cell>
          <cell r="M3391">
            <v>0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>
            <v>0</v>
          </cell>
          <cell r="T3391">
            <v>0</v>
          </cell>
          <cell r="U3391">
            <v>0</v>
          </cell>
          <cell r="V3391">
            <v>0</v>
          </cell>
          <cell r="W3391">
            <v>0</v>
          </cell>
          <cell r="X3391">
            <v>0</v>
          </cell>
          <cell r="Y3391">
            <v>0</v>
          </cell>
          <cell r="Z3391">
            <v>0</v>
          </cell>
          <cell r="AA3391">
            <v>0</v>
          </cell>
          <cell r="AB3391">
            <v>0</v>
          </cell>
          <cell r="AC3391">
            <v>0</v>
          </cell>
          <cell r="AD3391">
            <v>0</v>
          </cell>
          <cell r="AE3391">
            <v>0</v>
          </cell>
          <cell r="AF3391">
            <v>0</v>
          </cell>
          <cell r="AG3391">
            <v>0</v>
          </cell>
          <cell r="AH3391">
            <v>0</v>
          </cell>
          <cell r="AI3391">
            <v>0</v>
          </cell>
        </row>
        <row r="3392">
          <cell r="C3392">
            <v>0</v>
          </cell>
          <cell r="D3392" t="str">
            <v>Прочие подрядчики</v>
          </cell>
          <cell r="E3392" t="str">
            <v>051-2001244</v>
          </cell>
          <cell r="F3392" t="str">
            <v/>
          </cell>
          <cell r="G3392" t="str">
            <v/>
          </cell>
          <cell r="H3392" t="str">
            <v/>
          </cell>
          <cell r="I3392">
            <v>411</v>
          </cell>
          <cell r="J3392">
            <v>411</v>
          </cell>
          <cell r="K3392">
            <v>411</v>
          </cell>
          <cell r="L3392">
            <v>411</v>
          </cell>
          <cell r="M3392">
            <v>0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>
            <v>0</v>
          </cell>
          <cell r="T3392">
            <v>0</v>
          </cell>
          <cell r="U3392">
            <v>0</v>
          </cell>
          <cell r="V3392">
            <v>0</v>
          </cell>
          <cell r="W3392">
            <v>0</v>
          </cell>
          <cell r="X3392">
            <v>0</v>
          </cell>
          <cell r="Y3392">
            <v>0</v>
          </cell>
          <cell r="Z3392">
            <v>411</v>
          </cell>
          <cell r="AA3392">
            <v>411</v>
          </cell>
          <cell r="AB3392">
            <v>411</v>
          </cell>
          <cell r="AC3392">
            <v>0</v>
          </cell>
          <cell r="AD3392">
            <v>0</v>
          </cell>
          <cell r="AE3392">
            <v>0</v>
          </cell>
          <cell r="AF3392">
            <v>0</v>
          </cell>
          <cell r="AG3392">
            <v>0</v>
          </cell>
          <cell r="AH3392">
            <v>0</v>
          </cell>
          <cell r="AI3392">
            <v>0</v>
          </cell>
        </row>
        <row r="3393">
          <cell r="C3393" t="str">
            <v>1.658.2</v>
          </cell>
          <cell r="D3393" t="str">
            <v>Материалы(в составе подрядных работ)</v>
          </cell>
          <cell r="E3393" t="str">
            <v>051-2001244</v>
          </cell>
          <cell r="F3393" t="str">
            <v/>
          </cell>
          <cell r="G3393" t="str">
            <v/>
          </cell>
          <cell r="H3393" t="str">
            <v/>
          </cell>
          <cell r="I3393">
            <v>411</v>
          </cell>
          <cell r="J3393">
            <v>411</v>
          </cell>
          <cell r="K3393">
            <v>411</v>
          </cell>
          <cell r="L3393">
            <v>411</v>
          </cell>
          <cell r="M3393">
            <v>0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>
            <v>0</v>
          </cell>
          <cell r="T3393">
            <v>0</v>
          </cell>
          <cell r="U3393">
            <v>0</v>
          </cell>
          <cell r="V3393">
            <v>0</v>
          </cell>
          <cell r="W3393">
            <v>0</v>
          </cell>
          <cell r="X3393">
            <v>0</v>
          </cell>
          <cell r="Y3393">
            <v>0</v>
          </cell>
          <cell r="Z3393">
            <v>411</v>
          </cell>
          <cell r="AA3393">
            <v>411</v>
          </cell>
          <cell r="AB3393">
            <v>411</v>
          </cell>
          <cell r="AC3393">
            <v>0</v>
          </cell>
          <cell r="AD3393">
            <v>0</v>
          </cell>
          <cell r="AE3393">
            <v>0</v>
          </cell>
          <cell r="AF3393">
            <v>0</v>
          </cell>
          <cell r="AG3393">
            <v>0</v>
          </cell>
          <cell r="AH3393">
            <v>0</v>
          </cell>
          <cell r="AI3393">
            <v>0</v>
          </cell>
        </row>
        <row r="3394">
          <cell r="C3394" t="str">
            <v>1.658.3</v>
          </cell>
          <cell r="D3394" t="str">
            <v>Оборудование</v>
          </cell>
          <cell r="E3394" t="str">
            <v>051-2001244</v>
          </cell>
          <cell r="F3394" t="str">
            <v/>
          </cell>
          <cell r="G3394" t="str">
            <v/>
          </cell>
          <cell r="H3394" t="str">
            <v/>
          </cell>
          <cell r="I3394">
            <v>5294.31</v>
          </cell>
          <cell r="J3394">
            <v>5294.31</v>
          </cell>
          <cell r="K3394">
            <v>1496</v>
          </cell>
          <cell r="L3394">
            <v>1496</v>
          </cell>
          <cell r="M3394">
            <v>0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>
            <v>0</v>
          </cell>
          <cell r="T3394">
            <v>0</v>
          </cell>
          <cell r="U3394">
            <v>0</v>
          </cell>
          <cell r="V3394">
            <v>0</v>
          </cell>
          <cell r="W3394">
            <v>0</v>
          </cell>
          <cell r="X3394">
            <v>0</v>
          </cell>
          <cell r="Y3394">
            <v>0</v>
          </cell>
          <cell r="Z3394">
            <v>1496</v>
          </cell>
          <cell r="AA3394">
            <v>1496</v>
          </cell>
          <cell r="AB3394">
            <v>96</v>
          </cell>
          <cell r="AC3394">
            <v>0</v>
          </cell>
          <cell r="AD3394">
            <v>0</v>
          </cell>
          <cell r="AE3394">
            <v>0</v>
          </cell>
          <cell r="AF3394">
            <v>0</v>
          </cell>
          <cell r="AG3394">
            <v>0</v>
          </cell>
          <cell r="AH3394">
            <v>0</v>
          </cell>
          <cell r="AI3394">
            <v>0</v>
          </cell>
        </row>
        <row r="3395">
          <cell r="C3395" t="str">
            <v>1.658.4</v>
          </cell>
          <cell r="D3395" t="str">
            <v>Прочие, всего</v>
          </cell>
          <cell r="E3395" t="str">
            <v>051-2001244</v>
          </cell>
          <cell r="F3395" t="str">
            <v/>
          </cell>
          <cell r="G3395" t="str">
            <v/>
          </cell>
          <cell r="H3395" t="str">
            <v/>
          </cell>
          <cell r="I3395">
            <v>1441.45</v>
          </cell>
          <cell r="J3395">
            <v>1435.91</v>
          </cell>
          <cell r="K3395">
            <v>147.61000000000001</v>
          </cell>
          <cell r="L3395">
            <v>147.61000000000001</v>
          </cell>
          <cell r="M3395">
            <v>61.274524339999999</v>
          </cell>
          <cell r="N3395">
            <v>41.511092974999997</v>
          </cell>
          <cell r="O3395">
            <v>41.511092974999997</v>
          </cell>
          <cell r="P3395">
            <v>0</v>
          </cell>
          <cell r="Q3395">
            <v>0</v>
          </cell>
          <cell r="R3395">
            <v>0</v>
          </cell>
          <cell r="S3395">
            <v>0</v>
          </cell>
          <cell r="T3395">
            <v>0</v>
          </cell>
          <cell r="U3395">
            <v>0</v>
          </cell>
          <cell r="V3395">
            <v>0</v>
          </cell>
          <cell r="W3395">
            <v>0</v>
          </cell>
          <cell r="X3395">
            <v>0</v>
          </cell>
          <cell r="Y3395">
            <v>0.25141668</v>
          </cell>
          <cell r="Z3395">
            <v>131.56</v>
          </cell>
          <cell r="AA3395">
            <v>131.56</v>
          </cell>
          <cell r="AB3395">
            <v>0</v>
          </cell>
          <cell r="AC3395">
            <v>0</v>
          </cell>
          <cell r="AD3395">
            <v>28.164750040000001</v>
          </cell>
          <cell r="AE3395">
            <v>0.25141668</v>
          </cell>
          <cell r="AF3395">
            <v>27.913333359999999</v>
          </cell>
          <cell r="AG3395">
            <v>0</v>
          </cell>
          <cell r="AH3395">
            <v>0</v>
          </cell>
          <cell r="AI3395">
            <v>21.408292825</v>
          </cell>
        </row>
        <row r="3396">
          <cell r="C3396" t="str">
            <v>1.658.5</v>
          </cell>
          <cell r="D3396" t="str">
            <v>Землеотвод, всего</v>
          </cell>
          <cell r="E3396" t="str">
            <v>051-2001244</v>
          </cell>
          <cell r="F3396" t="str">
            <v/>
          </cell>
          <cell r="G3396" t="str">
            <v/>
          </cell>
          <cell r="H3396" t="str">
            <v/>
          </cell>
          <cell r="I3396">
            <v>1.57</v>
          </cell>
          <cell r="J3396">
            <v>1.57</v>
          </cell>
          <cell r="K3396">
            <v>1.57</v>
          </cell>
          <cell r="L3396">
            <v>1.57</v>
          </cell>
          <cell r="M3396">
            <v>0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>
            <v>0</v>
          </cell>
          <cell r="T3396">
            <v>0</v>
          </cell>
          <cell r="U3396">
            <v>0</v>
          </cell>
          <cell r="V3396">
            <v>0</v>
          </cell>
          <cell r="W3396">
            <v>0</v>
          </cell>
          <cell r="X3396">
            <v>0</v>
          </cell>
          <cell r="Y3396">
            <v>0</v>
          </cell>
          <cell r="Z3396">
            <v>1.57</v>
          </cell>
          <cell r="AA3396">
            <v>1.57</v>
          </cell>
          <cell r="AB3396">
            <v>0</v>
          </cell>
          <cell r="AC3396">
            <v>0</v>
          </cell>
          <cell r="AD3396">
            <v>0</v>
          </cell>
          <cell r="AE3396">
            <v>0</v>
          </cell>
          <cell r="AF3396">
            <v>0</v>
          </cell>
          <cell r="AG3396">
            <v>0</v>
          </cell>
          <cell r="AH3396">
            <v>0</v>
          </cell>
          <cell r="AI3396">
            <v>0</v>
          </cell>
        </row>
        <row r="3397">
          <cell r="C3397" t="str">
            <v>1.658.6</v>
          </cell>
          <cell r="D3397" t="str">
            <v>Услуги Заказчика</v>
          </cell>
          <cell r="E3397" t="str">
            <v>051-2001244</v>
          </cell>
          <cell r="F3397" t="str">
            <v/>
          </cell>
          <cell r="G3397" t="str">
            <v/>
          </cell>
          <cell r="H3397" t="str">
            <v/>
          </cell>
          <cell r="I3397">
            <v>110.5</v>
          </cell>
          <cell r="J3397">
            <v>107.48</v>
          </cell>
          <cell r="K3397">
            <v>107.48</v>
          </cell>
          <cell r="L3397">
            <v>107.48</v>
          </cell>
          <cell r="M3397">
            <v>26.870000040000001</v>
          </cell>
          <cell r="N3397">
            <v>25.000000037</v>
          </cell>
          <cell r="O3397">
            <v>25.000000037</v>
          </cell>
          <cell r="P3397">
            <v>0</v>
          </cell>
          <cell r="Q3397">
            <v>0</v>
          </cell>
          <cell r="R3397">
            <v>0</v>
          </cell>
          <cell r="S3397">
            <v>0</v>
          </cell>
          <cell r="T3397">
            <v>0</v>
          </cell>
          <cell r="U3397">
            <v>0</v>
          </cell>
          <cell r="V3397">
            <v>0</v>
          </cell>
          <cell r="W3397">
            <v>0</v>
          </cell>
          <cell r="X3397">
            <v>0</v>
          </cell>
          <cell r="Y3397">
            <v>0.25141668</v>
          </cell>
          <cell r="Z3397">
            <v>94.64</v>
          </cell>
          <cell r="AA3397">
            <v>94.64</v>
          </cell>
          <cell r="AB3397">
            <v>0</v>
          </cell>
          <cell r="AC3397">
            <v>0</v>
          </cell>
          <cell r="AD3397">
            <v>18.164750040000001</v>
          </cell>
          <cell r="AE3397">
            <v>0.25141668</v>
          </cell>
          <cell r="AF3397">
            <v>17.913333359999999</v>
          </cell>
          <cell r="AG3397">
            <v>0</v>
          </cell>
          <cell r="AH3397">
            <v>0</v>
          </cell>
          <cell r="AI3397">
            <v>19.193522865999999</v>
          </cell>
        </row>
        <row r="3398">
          <cell r="C3398" t="str">
            <v>1.658.7</v>
          </cell>
          <cell r="D3398" t="str">
            <v>Иные прочие</v>
          </cell>
          <cell r="E3398" t="str">
            <v>051-2001244</v>
          </cell>
          <cell r="F3398" t="str">
            <v/>
          </cell>
          <cell r="G3398" t="str">
            <v/>
          </cell>
          <cell r="H3398" t="str">
            <v/>
          </cell>
          <cell r="I3398">
            <v>1329.38</v>
          </cell>
          <cell r="J3398">
            <v>1326.86</v>
          </cell>
          <cell r="K3398">
            <v>38.56</v>
          </cell>
          <cell r="L3398">
            <v>38.56</v>
          </cell>
          <cell r="M3398">
            <v>34.404524299999999</v>
          </cell>
          <cell r="N3398">
            <v>89.223351399999999</v>
          </cell>
          <cell r="O3398">
            <v>89.223351399999999</v>
          </cell>
          <cell r="P3398">
            <v>0</v>
          </cell>
          <cell r="Q3398">
            <v>0</v>
          </cell>
          <cell r="R3398">
            <v>0</v>
          </cell>
          <cell r="S3398">
            <v>0</v>
          </cell>
          <cell r="T3398">
            <v>0</v>
          </cell>
          <cell r="U3398">
            <v>0</v>
          </cell>
          <cell r="V3398">
            <v>0</v>
          </cell>
          <cell r="W3398">
            <v>0</v>
          </cell>
          <cell r="X3398">
            <v>0</v>
          </cell>
          <cell r="Y3398">
            <v>0</v>
          </cell>
          <cell r="Z3398">
            <v>35.35</v>
          </cell>
          <cell r="AA3398">
            <v>35.35</v>
          </cell>
          <cell r="AB3398">
            <v>0</v>
          </cell>
          <cell r="AC3398">
            <v>0</v>
          </cell>
          <cell r="AD3398">
            <v>10</v>
          </cell>
          <cell r="AE3398">
            <v>0</v>
          </cell>
          <cell r="AF3398">
            <v>10</v>
          </cell>
          <cell r="AG3398">
            <v>0</v>
          </cell>
          <cell r="AH3398">
            <v>0</v>
          </cell>
          <cell r="AI3398">
            <v>28.288543140000002</v>
          </cell>
        </row>
        <row r="3399">
          <cell r="C3399" t="str">
            <v>1.659</v>
          </cell>
          <cell r="D3399" t="str">
            <v>Обустройство Киринского ГКМ</v>
          </cell>
          <cell r="E3399" t="str">
            <v>051-2001292</v>
          </cell>
          <cell r="F3399" t="str">
            <v/>
          </cell>
          <cell r="G3399" t="str">
            <v>Стройки, обеспечивающие добычу и вывод газа из Надым-Пур-Таз</v>
          </cell>
          <cell r="H3399" t="str">
            <v>Добыча газа</v>
          </cell>
          <cell r="I3399">
            <v>64534.369597470002</v>
          </cell>
          <cell r="J3399">
            <v>30210.720000000001</v>
          </cell>
          <cell r="K3399">
            <v>29836.19</v>
          </cell>
          <cell r="L3399">
            <v>29836.19</v>
          </cell>
          <cell r="M3399">
            <v>1107.97478697</v>
          </cell>
          <cell r="N3399">
            <v>3.713526382</v>
          </cell>
          <cell r="O3399">
            <v>3.713526382</v>
          </cell>
          <cell r="P3399">
            <v>0</v>
          </cell>
          <cell r="Q3399">
            <v>0</v>
          </cell>
          <cell r="R3399">
            <v>0</v>
          </cell>
          <cell r="S3399">
            <v>32347.66941106</v>
          </cell>
          <cell r="T3399">
            <v>6391.2402308800001</v>
          </cell>
          <cell r="U3399">
            <v>0</v>
          </cell>
          <cell r="V3399">
            <v>0</v>
          </cell>
          <cell r="W3399">
            <v>0</v>
          </cell>
          <cell r="X3399">
            <v>17398.281618550001</v>
          </cell>
          <cell r="Y3399">
            <v>3226.08928664</v>
          </cell>
          <cell r="Z3399">
            <v>13203.402</v>
          </cell>
          <cell r="AA3399">
            <v>13203.402</v>
          </cell>
          <cell r="AB3399">
            <v>371.08199999999999</v>
          </cell>
          <cell r="AC3399">
            <v>0</v>
          </cell>
          <cell r="AD3399">
            <v>3781.6276544799998</v>
          </cell>
          <cell r="AE3399">
            <v>3011.9749962000001</v>
          </cell>
          <cell r="AF3399">
            <v>365.67633448999999</v>
          </cell>
          <cell r="AG3399">
            <v>403.97632378999998</v>
          </cell>
          <cell r="AH3399">
            <v>0</v>
          </cell>
          <cell r="AI3399">
            <v>28.641312705000001</v>
          </cell>
        </row>
        <row r="3400">
          <cell r="C3400" t="str">
            <v>1.659.1</v>
          </cell>
          <cell r="D3400" t="str">
            <v>Подрядные работы</v>
          </cell>
          <cell r="E3400" t="str">
            <v>051-2001292</v>
          </cell>
          <cell r="F3400" t="str">
            <v/>
          </cell>
          <cell r="G3400" t="str">
            <v/>
          </cell>
          <cell r="H3400" t="str">
            <v/>
          </cell>
          <cell r="I3400">
            <v>45292.74</v>
          </cell>
          <cell r="J3400">
            <v>19300.98</v>
          </cell>
          <cell r="K3400">
            <v>19300.98</v>
          </cell>
          <cell r="L3400">
            <v>19300.98</v>
          </cell>
          <cell r="M3400">
            <v>525.80446586999994</v>
          </cell>
          <cell r="N3400">
            <v>2.7242371419999998</v>
          </cell>
          <cell r="O3400">
            <v>2.7242371419999998</v>
          </cell>
          <cell r="P3400">
            <v>0</v>
          </cell>
          <cell r="Q3400">
            <v>0</v>
          </cell>
          <cell r="R3400">
            <v>0</v>
          </cell>
          <cell r="S3400">
            <v>21079.41499999</v>
          </cell>
          <cell r="T3400">
            <v>4208.4550000099998</v>
          </cell>
          <cell r="U3400">
            <v>0</v>
          </cell>
          <cell r="V3400">
            <v>0</v>
          </cell>
          <cell r="W3400">
            <v>0</v>
          </cell>
          <cell r="X3400">
            <v>11178.66857123</v>
          </cell>
          <cell r="Y3400">
            <v>2508.0299238600001</v>
          </cell>
          <cell r="Z3400">
            <v>9911.1</v>
          </cell>
          <cell r="AA3400">
            <v>9911.1</v>
          </cell>
          <cell r="AB3400">
            <v>0</v>
          </cell>
          <cell r="AC3400">
            <v>0</v>
          </cell>
          <cell r="AD3400">
            <v>2676.5114330599999</v>
          </cell>
          <cell r="AE3400">
            <v>2508.0272433800001</v>
          </cell>
          <cell r="AF3400">
            <v>168.48418967999999</v>
          </cell>
          <cell r="AG3400">
            <v>0</v>
          </cell>
          <cell r="AH3400">
            <v>0</v>
          </cell>
          <cell r="AI3400">
            <v>27.005190473999999</v>
          </cell>
        </row>
        <row r="3401">
          <cell r="C3401">
            <v>0</v>
          </cell>
          <cell r="D3401" t="str">
            <v>РусГазДобыча</v>
          </cell>
          <cell r="E3401" t="str">
            <v>051-2001292</v>
          </cell>
          <cell r="F3401" t="str">
            <v/>
          </cell>
          <cell r="G3401" t="str">
            <v/>
          </cell>
          <cell r="H3401" t="str">
            <v/>
          </cell>
          <cell r="I3401">
            <v>45292.74</v>
          </cell>
          <cell r="J3401">
            <v>19300.98</v>
          </cell>
          <cell r="K3401">
            <v>19300.98</v>
          </cell>
          <cell r="L3401">
            <v>19300.98</v>
          </cell>
          <cell r="M3401">
            <v>525.80446586999994</v>
          </cell>
          <cell r="N3401">
            <v>2.7242371419999998</v>
          </cell>
          <cell r="O3401">
            <v>2.7242371419999998</v>
          </cell>
          <cell r="P3401">
            <v>0</v>
          </cell>
          <cell r="Q3401">
            <v>0</v>
          </cell>
          <cell r="R3401">
            <v>0</v>
          </cell>
          <cell r="S3401">
            <v>21079.41499999</v>
          </cell>
          <cell r="T3401">
            <v>4208.4550000099998</v>
          </cell>
          <cell r="U3401">
            <v>0</v>
          </cell>
          <cell r="V3401">
            <v>0</v>
          </cell>
          <cell r="W3401">
            <v>0</v>
          </cell>
          <cell r="X3401">
            <v>11178.66857123</v>
          </cell>
          <cell r="Y3401">
            <v>2508.0299238600001</v>
          </cell>
          <cell r="Z3401">
            <v>9911.1</v>
          </cell>
          <cell r="AA3401">
            <v>9911.1</v>
          </cell>
          <cell r="AB3401">
            <v>0</v>
          </cell>
          <cell r="AC3401">
            <v>0</v>
          </cell>
          <cell r="AD3401">
            <v>2676.5114330599999</v>
          </cell>
          <cell r="AE3401">
            <v>2508.0272433800001</v>
          </cell>
          <cell r="AF3401">
            <v>168.48418967999999</v>
          </cell>
          <cell r="AG3401">
            <v>0</v>
          </cell>
          <cell r="AH3401">
            <v>0</v>
          </cell>
          <cell r="AI3401">
            <v>27.005190473999999</v>
          </cell>
        </row>
        <row r="3402">
          <cell r="C3402" t="str">
            <v>1.659.2</v>
          </cell>
          <cell r="D3402" t="str">
            <v>Оборудование</v>
          </cell>
          <cell r="E3402" t="str">
            <v>051-2001292</v>
          </cell>
          <cell r="F3402" t="str">
            <v/>
          </cell>
          <cell r="G3402" t="str">
            <v/>
          </cell>
          <cell r="H3402" t="str">
            <v/>
          </cell>
          <cell r="I3402">
            <v>11430.96</v>
          </cell>
          <cell r="J3402">
            <v>7302.94</v>
          </cell>
          <cell r="K3402">
            <v>7302.94</v>
          </cell>
          <cell r="L3402">
            <v>7302.94</v>
          </cell>
          <cell r="M3402">
            <v>282.26797347000002</v>
          </cell>
          <cell r="N3402">
            <v>3.8651279280000002</v>
          </cell>
          <cell r="O3402">
            <v>3.8651279280000002</v>
          </cell>
          <cell r="P3402">
            <v>0</v>
          </cell>
          <cell r="Q3402">
            <v>0</v>
          </cell>
          <cell r="R3402">
            <v>0</v>
          </cell>
          <cell r="S3402">
            <v>6861.7383333300004</v>
          </cell>
          <cell r="T3402">
            <v>1331.9016666699999</v>
          </cell>
          <cell r="U3402">
            <v>0</v>
          </cell>
          <cell r="V3402">
            <v>0</v>
          </cell>
          <cell r="W3402">
            <v>0</v>
          </cell>
          <cell r="X3402">
            <v>6219.5347476500001</v>
          </cell>
          <cell r="Y3402">
            <v>419.94617889</v>
          </cell>
          <cell r="Z3402">
            <v>1281.31</v>
          </cell>
          <cell r="AA3402">
            <v>1281.31</v>
          </cell>
          <cell r="AB3402">
            <v>371.05</v>
          </cell>
          <cell r="AC3402">
            <v>0</v>
          </cell>
          <cell r="AD3402">
            <v>793.03958376000003</v>
          </cell>
          <cell r="AE3402">
            <v>419.94617889</v>
          </cell>
          <cell r="AF3402">
            <v>2.0465520000000001</v>
          </cell>
          <cell r="AG3402">
            <v>371.04685287000001</v>
          </cell>
          <cell r="AH3402">
            <v>0</v>
          </cell>
          <cell r="AI3402">
            <v>61.892873993000002</v>
          </cell>
        </row>
        <row r="3403">
          <cell r="C3403" t="str">
            <v>1.659.3</v>
          </cell>
          <cell r="D3403" t="str">
            <v>Прочие, всего</v>
          </cell>
          <cell r="E3403" t="str">
            <v>051-2001292</v>
          </cell>
          <cell r="F3403" t="str">
            <v/>
          </cell>
          <cell r="G3403" t="str">
            <v/>
          </cell>
          <cell r="H3403" t="str">
            <v/>
          </cell>
          <cell r="I3403">
            <v>7810.6695974699996</v>
          </cell>
          <cell r="J3403">
            <v>3606.8</v>
          </cell>
          <cell r="K3403">
            <v>3232.27</v>
          </cell>
          <cell r="L3403">
            <v>3232.27</v>
          </cell>
          <cell r="M3403">
            <v>299.90234763000001</v>
          </cell>
          <cell r="N3403">
            <v>9.2783816829999992</v>
          </cell>
          <cell r="O3403">
            <v>9.2783816829999992</v>
          </cell>
          <cell r="P3403">
            <v>0</v>
          </cell>
          <cell r="Q3403">
            <v>0</v>
          </cell>
          <cell r="R3403">
            <v>0</v>
          </cell>
          <cell r="S3403">
            <v>4406.5160777399997</v>
          </cell>
          <cell r="T3403">
            <v>850.88356420000002</v>
          </cell>
          <cell r="U3403">
            <v>0</v>
          </cell>
          <cell r="V3403">
            <v>0</v>
          </cell>
          <cell r="W3403">
            <v>0</v>
          </cell>
          <cell r="X3403">
            <v>7.8299670000000002E-2</v>
          </cell>
          <cell r="Y3403">
            <v>298.11318389000002</v>
          </cell>
          <cell r="Z3403">
            <v>2010.992</v>
          </cell>
          <cell r="AA3403">
            <v>2010.992</v>
          </cell>
          <cell r="AB3403">
            <v>3.2000000000000001E-2</v>
          </cell>
          <cell r="AC3403">
            <v>0</v>
          </cell>
          <cell r="AD3403">
            <v>312.07663766000002</v>
          </cell>
          <cell r="AE3403">
            <v>84.001573930000006</v>
          </cell>
          <cell r="AF3403">
            <v>195.14559281000001</v>
          </cell>
          <cell r="AG3403">
            <v>32.92947092</v>
          </cell>
          <cell r="AH3403">
            <v>0</v>
          </cell>
          <cell r="AI3403">
            <v>15.518541976</v>
          </cell>
        </row>
        <row r="3404">
          <cell r="C3404" t="str">
            <v>1.659.4</v>
          </cell>
          <cell r="D3404" t="str">
            <v>Землеотвод, всего</v>
          </cell>
          <cell r="E3404" t="str">
            <v>051-2001292</v>
          </cell>
          <cell r="F3404" t="str">
            <v/>
          </cell>
          <cell r="G3404" t="str">
            <v/>
          </cell>
          <cell r="H3404" t="str">
            <v/>
          </cell>
          <cell r="I3404">
            <v>352.72009211</v>
          </cell>
          <cell r="J3404">
            <v>340.97</v>
          </cell>
          <cell r="K3404">
            <v>340.97</v>
          </cell>
          <cell r="L3404">
            <v>340.97</v>
          </cell>
          <cell r="M3404">
            <v>0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>
            <v>294.17341010000001</v>
          </cell>
          <cell r="T3404">
            <v>56.96668201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2.7432080000000001E-2</v>
          </cell>
          <cell r="Z3404">
            <v>0</v>
          </cell>
          <cell r="AA3404">
            <v>0</v>
          </cell>
          <cell r="AB3404">
            <v>0</v>
          </cell>
          <cell r="AC3404">
            <v>0</v>
          </cell>
          <cell r="AD3404">
            <v>0.60533758000000004</v>
          </cell>
          <cell r="AE3404">
            <v>0</v>
          </cell>
          <cell r="AF3404">
            <v>0</v>
          </cell>
          <cell r="AG3404">
            <v>0.60533758000000004</v>
          </cell>
          <cell r="AH3404">
            <v>0</v>
          </cell>
          <cell r="AI3404">
            <v>0</v>
          </cell>
        </row>
        <row r="3405">
          <cell r="C3405" t="str">
            <v>1.659.5</v>
          </cell>
          <cell r="D3405" t="str">
            <v>Проектные работы</v>
          </cell>
          <cell r="E3405" t="str">
            <v>051-2001292</v>
          </cell>
          <cell r="F3405" t="str">
            <v/>
          </cell>
          <cell r="G3405" t="str">
            <v/>
          </cell>
          <cell r="H3405" t="str">
            <v/>
          </cell>
          <cell r="I3405">
            <v>1782.36</v>
          </cell>
          <cell r="J3405">
            <v>8.86</v>
          </cell>
          <cell r="K3405">
            <v>8.86</v>
          </cell>
          <cell r="L3405">
            <v>8.86</v>
          </cell>
          <cell r="M3405">
            <v>0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>
            <v>1244.69</v>
          </cell>
          <cell r="T3405">
            <v>223.78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8.86</v>
          </cell>
          <cell r="AA3405">
            <v>8.86</v>
          </cell>
          <cell r="AB3405">
            <v>0</v>
          </cell>
          <cell r="AC3405">
            <v>0</v>
          </cell>
          <cell r="AD3405">
            <v>0</v>
          </cell>
          <cell r="AE3405">
            <v>0</v>
          </cell>
          <cell r="AF3405">
            <v>0</v>
          </cell>
          <cell r="AG3405">
            <v>0</v>
          </cell>
          <cell r="AH3405">
            <v>0</v>
          </cell>
          <cell r="AI3405">
            <v>0</v>
          </cell>
        </row>
        <row r="3406">
          <cell r="C3406" t="str">
            <v>1.659.6</v>
          </cell>
          <cell r="D3406" t="str">
            <v>Экспертиза</v>
          </cell>
          <cell r="E3406" t="str">
            <v>051-2001292</v>
          </cell>
          <cell r="F3406" t="str">
            <v/>
          </cell>
          <cell r="G3406" t="str">
            <v/>
          </cell>
          <cell r="H3406" t="str">
            <v/>
          </cell>
          <cell r="I3406">
            <v>0</v>
          </cell>
          <cell r="J3406">
            <v>0</v>
          </cell>
          <cell r="K3406">
            <v>0</v>
          </cell>
          <cell r="L3406">
            <v>0</v>
          </cell>
          <cell r="M3406">
            <v>0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3.2000000000000001E-2</v>
          </cell>
          <cell r="AA3406">
            <v>3.2000000000000001E-2</v>
          </cell>
          <cell r="AB3406">
            <v>3.2000000000000001E-2</v>
          </cell>
          <cell r="AC3406">
            <v>0</v>
          </cell>
          <cell r="AD3406">
            <v>0</v>
          </cell>
          <cell r="AE3406">
            <v>0</v>
          </cell>
          <cell r="AF3406">
            <v>0</v>
          </cell>
          <cell r="AG3406">
            <v>0</v>
          </cell>
          <cell r="AH3406">
            <v>0</v>
          </cell>
          <cell r="AI3406">
            <v>0</v>
          </cell>
        </row>
        <row r="3407">
          <cell r="C3407" t="str">
            <v>1.659.7</v>
          </cell>
          <cell r="D3407" t="str">
            <v>Услуги Заказчика</v>
          </cell>
          <cell r="E3407" t="str">
            <v>051-2001292</v>
          </cell>
          <cell r="F3407" t="str">
            <v/>
          </cell>
          <cell r="G3407" t="str">
            <v/>
          </cell>
          <cell r="H3407" t="str">
            <v/>
          </cell>
          <cell r="I3407">
            <v>2897.1024721099998</v>
          </cell>
          <cell r="J3407">
            <v>1438.61</v>
          </cell>
          <cell r="K3407">
            <v>1438.61</v>
          </cell>
          <cell r="L3407">
            <v>1438.61</v>
          </cell>
          <cell r="M3407">
            <v>266.01749999999998</v>
          </cell>
          <cell r="N3407">
            <v>18.491286727999999</v>
          </cell>
          <cell r="O3407">
            <v>18.491286727999999</v>
          </cell>
          <cell r="P3407">
            <v>0</v>
          </cell>
          <cell r="Q3407">
            <v>0</v>
          </cell>
          <cell r="R3407">
            <v>0</v>
          </cell>
          <cell r="S3407">
            <v>1459.1610009599999</v>
          </cell>
          <cell r="T3407">
            <v>291.85854886999999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1302.43</v>
          </cell>
          <cell r="AA3407">
            <v>1302.43</v>
          </cell>
          <cell r="AB3407">
            <v>0</v>
          </cell>
          <cell r="AC3407">
            <v>0</v>
          </cell>
          <cell r="AD3407">
            <v>209.64083334</v>
          </cell>
          <cell r="AE3407">
            <v>0</v>
          </cell>
          <cell r="AF3407">
            <v>177.345</v>
          </cell>
          <cell r="AG3407">
            <v>32.295833340000001</v>
          </cell>
          <cell r="AH3407">
            <v>0</v>
          </cell>
          <cell r="AI3407">
            <v>16.096130566999999</v>
          </cell>
        </row>
        <row r="3408">
          <cell r="C3408" t="str">
            <v>1.659.8</v>
          </cell>
          <cell r="D3408" t="str">
            <v>Иные прочие</v>
          </cell>
          <cell r="E3408" t="str">
            <v>051-2001292</v>
          </cell>
          <cell r="F3408" t="str">
            <v/>
          </cell>
          <cell r="G3408" t="str">
            <v/>
          </cell>
          <cell r="H3408" t="str">
            <v/>
          </cell>
          <cell r="I3408">
            <v>2347.98703325</v>
          </cell>
          <cell r="J3408">
            <v>1589.39</v>
          </cell>
          <cell r="K3408">
            <v>1214.8599999999999</v>
          </cell>
          <cell r="L3408">
            <v>1214.8599999999999</v>
          </cell>
          <cell r="M3408">
            <v>33.884847630000003</v>
          </cell>
          <cell r="N3408">
            <v>2.7891977369999998</v>
          </cell>
          <cell r="O3408">
            <v>2.7891977369999998</v>
          </cell>
          <cell r="P3408">
            <v>0</v>
          </cell>
          <cell r="Q3408">
            <v>0</v>
          </cell>
          <cell r="R3408">
            <v>0</v>
          </cell>
          <cell r="S3408">
            <v>1217.69166668</v>
          </cell>
          <cell r="T3408">
            <v>240.10833332000001</v>
          </cell>
          <cell r="U3408">
            <v>0</v>
          </cell>
          <cell r="V3408">
            <v>0</v>
          </cell>
          <cell r="W3408">
            <v>0</v>
          </cell>
          <cell r="X3408">
            <v>7.8299670000000002E-2</v>
          </cell>
          <cell r="Y3408">
            <v>84.001573930000006</v>
          </cell>
          <cell r="Z3408">
            <v>337.11</v>
          </cell>
          <cell r="AA3408">
            <v>337.11</v>
          </cell>
          <cell r="AB3408">
            <v>0</v>
          </cell>
          <cell r="AC3408">
            <v>0</v>
          </cell>
          <cell r="AD3408">
            <v>101.83046674000001</v>
          </cell>
          <cell r="AE3408">
            <v>84.001573930000006</v>
          </cell>
          <cell r="AF3408">
            <v>17.800592810000001</v>
          </cell>
          <cell r="AG3408">
            <v>2.8299999999999999E-2</v>
          </cell>
          <cell r="AH3408">
            <v>0</v>
          </cell>
          <cell r="AI3408">
            <v>30.206895891999999</v>
          </cell>
        </row>
        <row r="3409">
          <cell r="C3409" t="str">
            <v>1.659.9</v>
          </cell>
          <cell r="D3409" t="str">
            <v>Пуско наладочные работы "вхолостую"</v>
          </cell>
          <cell r="E3409" t="str">
            <v>051-2001292</v>
          </cell>
          <cell r="F3409" t="str">
            <v/>
          </cell>
          <cell r="G3409" t="str">
            <v/>
          </cell>
          <cell r="H3409" t="str">
            <v/>
          </cell>
          <cell r="I3409">
            <v>430.5</v>
          </cell>
          <cell r="J3409">
            <v>228.97</v>
          </cell>
          <cell r="K3409">
            <v>228.97</v>
          </cell>
          <cell r="L3409">
            <v>228.97</v>
          </cell>
          <cell r="M3409">
            <v>0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>
            <v>190.8</v>
          </cell>
          <cell r="T3409">
            <v>38.17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214.08417788</v>
          </cell>
          <cell r="Z3409">
            <v>362.56</v>
          </cell>
          <cell r="AA3409">
            <v>362.56</v>
          </cell>
          <cell r="AB3409">
            <v>0</v>
          </cell>
          <cell r="AC3409">
            <v>0</v>
          </cell>
          <cell r="AD3409">
            <v>0</v>
          </cell>
          <cell r="AE3409">
            <v>0</v>
          </cell>
          <cell r="AF3409">
            <v>0</v>
          </cell>
          <cell r="AG3409">
            <v>0</v>
          </cell>
          <cell r="AH3409">
            <v>0</v>
          </cell>
          <cell r="AI3409">
            <v>0</v>
          </cell>
        </row>
        <row r="3410">
          <cell r="C3410" t="str">
            <v>1.660</v>
          </cell>
          <cell r="D3410" t="str">
            <v>Обустройство Южно-Киринского месторождения</v>
          </cell>
          <cell r="E3410" t="str">
            <v>051-2001297</v>
          </cell>
          <cell r="F3410" t="str">
            <v/>
          </cell>
          <cell r="G3410" t="str">
            <v>Стройки, обеспечивающие добычу и вывод газа из Надым-Пур-Таз</v>
          </cell>
          <cell r="H3410" t="str">
            <v>Добыча газа</v>
          </cell>
          <cell r="I3410">
            <v>438724.49099999998</v>
          </cell>
          <cell r="J3410">
            <v>438719.62</v>
          </cell>
          <cell r="K3410">
            <v>7.88</v>
          </cell>
          <cell r="L3410">
            <v>7.88</v>
          </cell>
          <cell r="M3410">
            <v>2.5000199999999999E-3</v>
          </cell>
          <cell r="N3410">
            <v>3.1726141999999999E-2</v>
          </cell>
          <cell r="O3410">
            <v>3.1726141999999999E-2</v>
          </cell>
          <cell r="P3410">
            <v>0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13636.781647039999</v>
          </cell>
          <cell r="Y3410">
            <v>8.3339999999999998E-5</v>
          </cell>
          <cell r="Z3410">
            <v>4902.4399999999996</v>
          </cell>
          <cell r="AA3410">
            <v>4902.4399999999996</v>
          </cell>
          <cell r="AB3410">
            <v>0</v>
          </cell>
          <cell r="AC3410">
            <v>4900</v>
          </cell>
          <cell r="AD3410">
            <v>855.14302355999996</v>
          </cell>
          <cell r="AE3410">
            <v>8.3339999999999998E-5</v>
          </cell>
          <cell r="AF3410">
            <v>1.66668E-3</v>
          </cell>
          <cell r="AG3410">
            <v>1.68732518</v>
          </cell>
          <cell r="AH3410">
            <v>853.45394836000003</v>
          </cell>
          <cell r="AI3410">
            <v>17.443212431999999</v>
          </cell>
        </row>
        <row r="3411">
          <cell r="C3411" t="str">
            <v>1.660.1</v>
          </cell>
          <cell r="D3411" t="str">
            <v>Подрядные работы</v>
          </cell>
          <cell r="E3411" t="str">
            <v>051-2001297</v>
          </cell>
          <cell r="F3411" t="str">
            <v/>
          </cell>
          <cell r="G3411" t="str">
            <v/>
          </cell>
          <cell r="H3411" t="str">
            <v/>
          </cell>
          <cell r="I3411">
            <v>274575.34999999998</v>
          </cell>
          <cell r="J3411">
            <v>274575.34999999998</v>
          </cell>
          <cell r="K3411">
            <v>0</v>
          </cell>
          <cell r="L3411">
            <v>0</v>
          </cell>
          <cell r="M3411">
            <v>0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B3411">
            <v>0</v>
          </cell>
          <cell r="AC3411">
            <v>0</v>
          </cell>
          <cell r="AD3411">
            <v>0</v>
          </cell>
          <cell r="AE3411">
            <v>0</v>
          </cell>
          <cell r="AF3411">
            <v>0</v>
          </cell>
          <cell r="AG3411">
            <v>0</v>
          </cell>
          <cell r="AH3411">
            <v>0</v>
          </cell>
          <cell r="AI3411">
            <v>0</v>
          </cell>
        </row>
        <row r="3412">
          <cell r="C3412">
            <v>0</v>
          </cell>
          <cell r="D3412" t="str">
            <v>Прочие подрядчики</v>
          </cell>
          <cell r="E3412" t="str">
            <v>051-2001297</v>
          </cell>
          <cell r="F3412" t="str">
            <v/>
          </cell>
          <cell r="G3412" t="str">
            <v/>
          </cell>
          <cell r="H3412" t="str">
            <v/>
          </cell>
          <cell r="I3412">
            <v>274575.34999999998</v>
          </cell>
          <cell r="J3412">
            <v>274575.34999999998</v>
          </cell>
          <cell r="K3412">
            <v>0</v>
          </cell>
          <cell r="L3412">
            <v>0</v>
          </cell>
          <cell r="M3412">
            <v>0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B3412">
            <v>0</v>
          </cell>
          <cell r="AC3412">
            <v>0</v>
          </cell>
          <cell r="AD3412">
            <v>0</v>
          </cell>
          <cell r="AE3412">
            <v>0</v>
          </cell>
          <cell r="AF3412">
            <v>0</v>
          </cell>
          <cell r="AG3412">
            <v>0</v>
          </cell>
          <cell r="AH3412">
            <v>0</v>
          </cell>
          <cell r="AI3412">
            <v>0</v>
          </cell>
        </row>
        <row r="3413">
          <cell r="C3413" t="str">
            <v>1.660.2</v>
          </cell>
          <cell r="D3413" t="str">
            <v>Оборудование</v>
          </cell>
          <cell r="E3413" t="str">
            <v>051-2001297</v>
          </cell>
          <cell r="F3413" t="str">
            <v/>
          </cell>
          <cell r="G3413" t="str">
            <v/>
          </cell>
          <cell r="H3413" t="str">
            <v/>
          </cell>
          <cell r="I3413">
            <v>94113.73</v>
          </cell>
          <cell r="J3413">
            <v>94113.73</v>
          </cell>
          <cell r="K3413">
            <v>0</v>
          </cell>
          <cell r="L3413">
            <v>0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13633.935833400001</v>
          </cell>
          <cell r="Y3413">
            <v>0</v>
          </cell>
          <cell r="Z3413">
            <v>4900</v>
          </cell>
          <cell r="AA3413">
            <v>4900</v>
          </cell>
          <cell r="AB3413">
            <v>0</v>
          </cell>
          <cell r="AC3413">
            <v>4900</v>
          </cell>
          <cell r="AD3413">
            <v>853.45394836000003</v>
          </cell>
          <cell r="AE3413">
            <v>0</v>
          </cell>
          <cell r="AF3413">
            <v>0</v>
          </cell>
          <cell r="AG3413">
            <v>0</v>
          </cell>
          <cell r="AH3413">
            <v>853.45394836000003</v>
          </cell>
          <cell r="AI3413">
            <v>17.417427518</v>
          </cell>
        </row>
        <row r="3414">
          <cell r="C3414" t="str">
            <v>1.660.3</v>
          </cell>
          <cell r="D3414" t="str">
            <v>Прочие, всего</v>
          </cell>
          <cell r="E3414" t="str">
            <v>051-2001297</v>
          </cell>
          <cell r="F3414" t="str">
            <v/>
          </cell>
          <cell r="G3414" t="str">
            <v/>
          </cell>
          <cell r="H3414" t="str">
            <v/>
          </cell>
          <cell r="I3414">
            <v>70035.410999999993</v>
          </cell>
          <cell r="J3414">
            <v>70030.539999999994</v>
          </cell>
          <cell r="K3414">
            <v>7.88</v>
          </cell>
          <cell r="L3414">
            <v>7.88</v>
          </cell>
          <cell r="M3414">
            <v>2.5000199999999999E-3</v>
          </cell>
          <cell r="N3414">
            <v>3.1726141999999999E-2</v>
          </cell>
          <cell r="O3414">
            <v>3.1726141999999999E-2</v>
          </cell>
          <cell r="P3414">
            <v>0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2.8458136399999998</v>
          </cell>
          <cell r="Y3414">
            <v>8.3339999999999998E-5</v>
          </cell>
          <cell r="Z3414">
            <v>2.44</v>
          </cell>
          <cell r="AA3414">
            <v>2.44</v>
          </cell>
          <cell r="AB3414">
            <v>0</v>
          </cell>
          <cell r="AC3414">
            <v>0</v>
          </cell>
          <cell r="AD3414">
            <v>1.6890752</v>
          </cell>
          <cell r="AE3414">
            <v>8.3339999999999998E-5</v>
          </cell>
          <cell r="AF3414">
            <v>1.66668E-3</v>
          </cell>
          <cell r="AG3414">
            <v>1.68732518</v>
          </cell>
          <cell r="AH3414">
            <v>0</v>
          </cell>
          <cell r="AI3414">
            <v>69.224393442999997</v>
          </cell>
        </row>
        <row r="3415">
          <cell r="C3415" t="str">
            <v>1.660.4</v>
          </cell>
          <cell r="D3415" t="str">
            <v>Землеотвод, всего</v>
          </cell>
          <cell r="E3415" t="str">
            <v>051-2001297</v>
          </cell>
          <cell r="F3415" t="str">
            <v/>
          </cell>
          <cell r="G3415" t="str">
            <v/>
          </cell>
          <cell r="H3415" t="str">
            <v/>
          </cell>
          <cell r="I3415">
            <v>12.74</v>
          </cell>
          <cell r="J3415">
            <v>7.87</v>
          </cell>
          <cell r="K3415">
            <v>7.87</v>
          </cell>
          <cell r="L3415">
            <v>7.87</v>
          </cell>
          <cell r="M3415">
            <v>0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2.8458136399999998</v>
          </cell>
          <cell r="Y3415">
            <v>0</v>
          </cell>
          <cell r="Z3415">
            <v>2.44</v>
          </cell>
          <cell r="AA3415">
            <v>2.44</v>
          </cell>
          <cell r="AB3415">
            <v>0</v>
          </cell>
          <cell r="AC3415">
            <v>0</v>
          </cell>
          <cell r="AD3415">
            <v>1.68732518</v>
          </cell>
          <cell r="AE3415">
            <v>0</v>
          </cell>
          <cell r="AF3415">
            <v>0</v>
          </cell>
          <cell r="AG3415">
            <v>1.68732518</v>
          </cell>
          <cell r="AH3415">
            <v>0</v>
          </cell>
          <cell r="AI3415">
            <v>69.152671311000006</v>
          </cell>
        </row>
        <row r="3416">
          <cell r="C3416" t="str">
            <v>1.660.5</v>
          </cell>
          <cell r="D3416" t="str">
            <v>Услуги Заказчика</v>
          </cell>
          <cell r="E3416" t="str">
            <v>051-2001297</v>
          </cell>
          <cell r="F3416" t="str">
            <v/>
          </cell>
          <cell r="G3416" t="str">
            <v/>
          </cell>
          <cell r="H3416" t="str">
            <v/>
          </cell>
          <cell r="I3416">
            <v>1.0999999999999999E-2</v>
          </cell>
          <cell r="J3416">
            <v>0.01</v>
          </cell>
          <cell r="K3416">
            <v>0.01</v>
          </cell>
          <cell r="L3416">
            <v>0.01</v>
          </cell>
          <cell r="M3416">
            <v>2.5000199999999999E-3</v>
          </cell>
          <cell r="N3416">
            <v>25.0002</v>
          </cell>
          <cell r="O3416">
            <v>25.0002</v>
          </cell>
          <cell r="P3416">
            <v>0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8.3339999999999998E-5</v>
          </cell>
          <cell r="Z3416">
            <v>0</v>
          </cell>
          <cell r="AA3416">
            <v>0</v>
          </cell>
          <cell r="AB3416">
            <v>0</v>
          </cell>
          <cell r="AC3416">
            <v>0</v>
          </cell>
          <cell r="AD3416">
            <v>1.7500199999999999E-3</v>
          </cell>
          <cell r="AE3416">
            <v>8.3339999999999998E-5</v>
          </cell>
          <cell r="AF3416">
            <v>1.66668E-3</v>
          </cell>
          <cell r="AG3416">
            <v>0</v>
          </cell>
          <cell r="AH3416">
            <v>0</v>
          </cell>
          <cell r="AI3416">
            <v>0</v>
          </cell>
        </row>
        <row r="3417">
          <cell r="C3417" t="str">
            <v>1.660.6</v>
          </cell>
          <cell r="D3417" t="str">
            <v>Иные прочие</v>
          </cell>
          <cell r="E3417" t="str">
            <v>051-2001297</v>
          </cell>
          <cell r="F3417" t="str">
            <v/>
          </cell>
          <cell r="G3417" t="str">
            <v/>
          </cell>
          <cell r="H3417" t="str">
            <v/>
          </cell>
          <cell r="I3417">
            <v>70022.66</v>
          </cell>
          <cell r="J3417">
            <v>70022.66</v>
          </cell>
          <cell r="K3417">
            <v>0</v>
          </cell>
          <cell r="L3417">
            <v>0</v>
          </cell>
          <cell r="M3417">
            <v>0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B3417">
            <v>0</v>
          </cell>
          <cell r="AC3417">
            <v>0</v>
          </cell>
          <cell r="AD3417">
            <v>0</v>
          </cell>
          <cell r="AE3417">
            <v>0</v>
          </cell>
          <cell r="AF3417">
            <v>0</v>
          </cell>
          <cell r="AG3417">
            <v>0</v>
          </cell>
          <cell r="AH3417">
            <v>0</v>
          </cell>
          <cell r="AI3417">
            <v>0</v>
          </cell>
        </row>
        <row r="3418">
          <cell r="C3418" t="str">
            <v>1.661</v>
          </cell>
          <cell r="D3418" t="str">
            <v>Реконструкция объектов Александровогайского ЛПУМГ</v>
          </cell>
          <cell r="E3418" t="str">
            <v>051-2001305</v>
          </cell>
          <cell r="F3418" t="str">
            <v/>
          </cell>
          <cell r="G3418" t="str">
            <v>Стройки, обеспечивающие добычу и вывод газа из Надым-Пур-Таз</v>
          </cell>
          <cell r="H3418" t="str">
            <v>Транспорт газа</v>
          </cell>
          <cell r="I3418">
            <v>39372.870000000003</v>
          </cell>
          <cell r="J3418">
            <v>34342.699000000001</v>
          </cell>
          <cell r="K3418">
            <v>8.74</v>
          </cell>
          <cell r="L3418">
            <v>8.74</v>
          </cell>
          <cell r="M3418">
            <v>0.31273364999999997</v>
          </cell>
          <cell r="N3418">
            <v>3.5781882149999999</v>
          </cell>
          <cell r="O3418">
            <v>3.5781882149999999</v>
          </cell>
          <cell r="P3418">
            <v>0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5.0003999999999999E-4</v>
          </cell>
          <cell r="Z3418">
            <v>8.8049999999999997</v>
          </cell>
          <cell r="AA3418">
            <v>8.8049999999999997</v>
          </cell>
          <cell r="AB3418">
            <v>0</v>
          </cell>
          <cell r="AC3418">
            <v>0</v>
          </cell>
          <cell r="AD3418">
            <v>2.16672E-3</v>
          </cell>
          <cell r="AE3418">
            <v>5.0003999999999999E-4</v>
          </cell>
          <cell r="AF3418">
            <v>1.66668E-3</v>
          </cell>
          <cell r="AG3418">
            <v>0</v>
          </cell>
          <cell r="AH3418">
            <v>0</v>
          </cell>
          <cell r="AI3418">
            <v>2.4607836000000001E-2</v>
          </cell>
        </row>
        <row r="3419">
          <cell r="C3419" t="str">
            <v>1.661.1</v>
          </cell>
          <cell r="D3419" t="str">
            <v>Подрядные работы</v>
          </cell>
          <cell r="E3419" t="str">
            <v>051-2001305</v>
          </cell>
          <cell r="F3419" t="str">
            <v/>
          </cell>
          <cell r="G3419" t="str">
            <v/>
          </cell>
          <cell r="H3419" t="str">
            <v/>
          </cell>
          <cell r="I3419">
            <v>17967.580000000002</v>
          </cell>
          <cell r="J3419">
            <v>14474.3</v>
          </cell>
          <cell r="K3419">
            <v>0</v>
          </cell>
          <cell r="L3419">
            <v>0</v>
          </cell>
          <cell r="M3419">
            <v>0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B3419">
            <v>0</v>
          </cell>
          <cell r="AC3419">
            <v>0</v>
          </cell>
          <cell r="AD3419">
            <v>0</v>
          </cell>
          <cell r="AE3419">
            <v>0</v>
          </cell>
          <cell r="AF3419">
            <v>0</v>
          </cell>
          <cell r="AG3419">
            <v>0</v>
          </cell>
          <cell r="AH3419">
            <v>0</v>
          </cell>
          <cell r="AI3419">
            <v>0</v>
          </cell>
        </row>
        <row r="3420">
          <cell r="C3420">
            <v>0</v>
          </cell>
          <cell r="D3420" t="str">
            <v>Прочие подрядчики</v>
          </cell>
          <cell r="E3420" t="str">
            <v>051-2001305</v>
          </cell>
          <cell r="F3420" t="str">
            <v/>
          </cell>
          <cell r="G3420" t="str">
            <v/>
          </cell>
          <cell r="H3420" t="str">
            <v/>
          </cell>
          <cell r="I3420">
            <v>17967.580000000002</v>
          </cell>
          <cell r="J3420">
            <v>14474.3</v>
          </cell>
          <cell r="K3420">
            <v>0</v>
          </cell>
          <cell r="L3420">
            <v>0</v>
          </cell>
          <cell r="M3420">
            <v>0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B3420">
            <v>0</v>
          </cell>
          <cell r="AC3420">
            <v>0</v>
          </cell>
          <cell r="AD3420">
            <v>0</v>
          </cell>
          <cell r="AE3420">
            <v>0</v>
          </cell>
          <cell r="AF3420">
            <v>0</v>
          </cell>
          <cell r="AG3420">
            <v>0</v>
          </cell>
          <cell r="AH3420">
            <v>0</v>
          </cell>
          <cell r="AI3420">
            <v>0</v>
          </cell>
        </row>
        <row r="3421">
          <cell r="C3421" t="str">
            <v>1.661.2</v>
          </cell>
          <cell r="D3421" t="str">
            <v>Оборудование</v>
          </cell>
          <cell r="E3421" t="str">
            <v>051-2001305</v>
          </cell>
          <cell r="F3421" t="str">
            <v/>
          </cell>
          <cell r="G3421" t="str">
            <v/>
          </cell>
          <cell r="H3421" t="str">
            <v/>
          </cell>
          <cell r="I3421">
            <v>15968.28</v>
          </cell>
          <cell r="J3421">
            <v>15274.95</v>
          </cell>
          <cell r="K3421">
            <v>0.56000000000000005</v>
          </cell>
          <cell r="L3421">
            <v>0.56000000000000005</v>
          </cell>
          <cell r="M3421">
            <v>0.31023362999999998</v>
          </cell>
          <cell r="N3421">
            <v>55.3988625</v>
          </cell>
          <cell r="O3421">
            <v>55.3988625</v>
          </cell>
          <cell r="P3421">
            <v>0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0.63400000000000001</v>
          </cell>
          <cell r="AA3421">
            <v>0.63400000000000001</v>
          </cell>
          <cell r="AB3421">
            <v>0</v>
          </cell>
          <cell r="AC3421">
            <v>0</v>
          </cell>
          <cell r="AD3421">
            <v>0</v>
          </cell>
          <cell r="AE3421">
            <v>0</v>
          </cell>
          <cell r="AF3421">
            <v>0</v>
          </cell>
          <cell r="AG3421">
            <v>0</v>
          </cell>
          <cell r="AH3421">
            <v>0</v>
          </cell>
          <cell r="AI3421">
            <v>0</v>
          </cell>
        </row>
        <row r="3422">
          <cell r="C3422" t="str">
            <v>1.661.3</v>
          </cell>
          <cell r="D3422" t="str">
            <v>Прочие, всего</v>
          </cell>
          <cell r="E3422" t="str">
            <v>051-2001305</v>
          </cell>
          <cell r="F3422" t="str">
            <v/>
          </cell>
          <cell r="G3422" t="str">
            <v/>
          </cell>
          <cell r="H3422" t="str">
            <v/>
          </cell>
          <cell r="I3422">
            <v>5437.01</v>
          </cell>
          <cell r="J3422">
            <v>4593.4489999999996</v>
          </cell>
          <cell r="K3422">
            <v>8.18</v>
          </cell>
          <cell r="L3422">
            <v>8.18</v>
          </cell>
          <cell r="M3422">
            <v>2.5000199999999999E-3</v>
          </cell>
          <cell r="N3422">
            <v>3.0562592E-2</v>
          </cell>
          <cell r="O3422">
            <v>3.0562592E-2</v>
          </cell>
          <cell r="P3422">
            <v>0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5.0003999999999999E-4</v>
          </cell>
          <cell r="Z3422">
            <v>8.1709999999999994</v>
          </cell>
          <cell r="AA3422">
            <v>8.1709999999999994</v>
          </cell>
          <cell r="AB3422">
            <v>0</v>
          </cell>
          <cell r="AC3422">
            <v>0</v>
          </cell>
          <cell r="AD3422">
            <v>2.16672E-3</v>
          </cell>
          <cell r="AE3422">
            <v>5.0003999999999999E-4</v>
          </cell>
          <cell r="AF3422">
            <v>1.66668E-3</v>
          </cell>
          <cell r="AG3422">
            <v>0</v>
          </cell>
          <cell r="AH3422">
            <v>0</v>
          </cell>
          <cell r="AI3422">
            <v>2.6517195E-2</v>
          </cell>
        </row>
        <row r="3423">
          <cell r="C3423" t="str">
            <v>1.661.4</v>
          </cell>
          <cell r="D3423" t="str">
            <v>Землеотвод, всего</v>
          </cell>
          <cell r="E3423" t="str">
            <v>051-2001305</v>
          </cell>
          <cell r="F3423" t="str">
            <v/>
          </cell>
          <cell r="G3423" t="str">
            <v/>
          </cell>
          <cell r="H3423" t="str">
            <v/>
          </cell>
          <cell r="I3423">
            <v>0</v>
          </cell>
          <cell r="J3423">
            <v>0</v>
          </cell>
          <cell r="K3423">
            <v>8.17</v>
          </cell>
          <cell r="L3423">
            <v>8.17</v>
          </cell>
          <cell r="M3423">
            <v>0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8.1709999999999994</v>
          </cell>
          <cell r="AA3423">
            <v>8.1709999999999994</v>
          </cell>
          <cell r="AB3423">
            <v>0</v>
          </cell>
          <cell r="AC3423">
            <v>0</v>
          </cell>
          <cell r="AD3423">
            <v>0</v>
          </cell>
          <cell r="AE3423">
            <v>0</v>
          </cell>
          <cell r="AF3423">
            <v>0</v>
          </cell>
          <cell r="AG3423">
            <v>0</v>
          </cell>
          <cell r="AH3423">
            <v>0</v>
          </cell>
          <cell r="AI3423">
            <v>0</v>
          </cell>
        </row>
        <row r="3424">
          <cell r="C3424" t="str">
            <v>1.661.5</v>
          </cell>
          <cell r="D3424" t="str">
            <v>Услуги Заказчика</v>
          </cell>
          <cell r="E3424" t="str">
            <v>051-2001305</v>
          </cell>
          <cell r="F3424" t="str">
            <v/>
          </cell>
          <cell r="G3424" t="str">
            <v/>
          </cell>
          <cell r="H3424" t="str">
            <v/>
          </cell>
          <cell r="I3424">
            <v>0</v>
          </cell>
          <cell r="J3424">
            <v>0</v>
          </cell>
          <cell r="K3424">
            <v>0.01</v>
          </cell>
          <cell r="L3424">
            <v>0.01</v>
          </cell>
          <cell r="M3424">
            <v>2.5000199999999999E-3</v>
          </cell>
          <cell r="N3424">
            <v>25.0002</v>
          </cell>
          <cell r="O3424">
            <v>25.0002</v>
          </cell>
          <cell r="P3424">
            <v>0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5.0003999999999999E-4</v>
          </cell>
          <cell r="Z3424">
            <v>0</v>
          </cell>
          <cell r="AA3424">
            <v>0</v>
          </cell>
          <cell r="AB3424">
            <v>0</v>
          </cell>
          <cell r="AC3424">
            <v>0</v>
          </cell>
          <cell r="AD3424">
            <v>2.16672E-3</v>
          </cell>
          <cell r="AE3424">
            <v>5.0003999999999999E-4</v>
          </cell>
          <cell r="AF3424">
            <v>1.66668E-3</v>
          </cell>
          <cell r="AG3424">
            <v>0</v>
          </cell>
          <cell r="AH3424">
            <v>0</v>
          </cell>
          <cell r="AI3424">
            <v>0</v>
          </cell>
        </row>
        <row r="3425">
          <cell r="C3425" t="str">
            <v>1.661.6</v>
          </cell>
          <cell r="D3425" t="str">
            <v>Иные прочие</v>
          </cell>
          <cell r="E3425" t="str">
            <v>051-2001305</v>
          </cell>
          <cell r="F3425" t="str">
            <v/>
          </cell>
          <cell r="G3425" t="str">
            <v/>
          </cell>
          <cell r="H3425" t="str">
            <v/>
          </cell>
          <cell r="I3425">
            <v>5437.01</v>
          </cell>
          <cell r="J3425">
            <v>4593.4489999999996</v>
          </cell>
          <cell r="K3425">
            <v>0</v>
          </cell>
          <cell r="L3425">
            <v>0</v>
          </cell>
          <cell r="M3425">
            <v>0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B3425">
            <v>0</v>
          </cell>
          <cell r="AC3425">
            <v>0</v>
          </cell>
          <cell r="AD3425">
            <v>0</v>
          </cell>
          <cell r="AE3425">
            <v>0</v>
          </cell>
          <cell r="AF3425">
            <v>0</v>
          </cell>
          <cell r="AG3425">
            <v>0</v>
          </cell>
          <cell r="AH3425">
            <v>0</v>
          </cell>
          <cell r="AI3425">
            <v>0</v>
          </cell>
        </row>
        <row r="3426">
          <cell r="C3426" t="str">
            <v>1.662</v>
          </cell>
          <cell r="D3426" t="str">
            <v>Удмуртский резервирующий комплекс ПХГ</v>
          </cell>
          <cell r="E3426" t="str">
            <v>051-2001311</v>
          </cell>
          <cell r="F3426" t="str">
            <v/>
          </cell>
          <cell r="G3426" t="str">
            <v>Стройки ПХГ</v>
          </cell>
          <cell r="H3426" t="str">
            <v>ПХГ</v>
          </cell>
          <cell r="I3426">
            <v>49767.466343619999</v>
          </cell>
          <cell r="J3426">
            <v>47672.456127099998</v>
          </cell>
          <cell r="K3426">
            <v>153.27000000000001</v>
          </cell>
          <cell r="L3426">
            <v>153.27000000000001</v>
          </cell>
          <cell r="M3426">
            <v>117.47270149000001</v>
          </cell>
          <cell r="N3426">
            <v>76.644288829999994</v>
          </cell>
          <cell r="O3426">
            <v>76.644288829999994</v>
          </cell>
          <cell r="P3426">
            <v>0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5.524308E-2</v>
          </cell>
          <cell r="Y3426">
            <v>13.492679369999999</v>
          </cell>
          <cell r="Z3426">
            <v>772.40894715000002</v>
          </cell>
          <cell r="AA3426">
            <v>772.40894715000002</v>
          </cell>
          <cell r="AB3426">
            <v>50.17</v>
          </cell>
          <cell r="AC3426">
            <v>601.13</v>
          </cell>
          <cell r="AD3426">
            <v>111.63905115999999</v>
          </cell>
          <cell r="AE3426">
            <v>0.29189663999999999</v>
          </cell>
          <cell r="AF3426">
            <v>111.09347902</v>
          </cell>
          <cell r="AG3426">
            <v>0.24583505999999999</v>
          </cell>
          <cell r="AH3426">
            <v>7.8404400000000006E-3</v>
          </cell>
          <cell r="AI3426">
            <v>14.453360693</v>
          </cell>
        </row>
        <row r="3427">
          <cell r="C3427" t="str">
            <v>1.662.1</v>
          </cell>
          <cell r="D3427" t="str">
            <v>Подрядные работы</v>
          </cell>
          <cell r="E3427" t="str">
            <v>051-2001311</v>
          </cell>
          <cell r="F3427" t="str">
            <v/>
          </cell>
          <cell r="G3427" t="str">
            <v/>
          </cell>
          <cell r="H3427" t="str">
            <v/>
          </cell>
          <cell r="I3427">
            <v>10849.91352873</v>
          </cell>
          <cell r="J3427">
            <v>10600.24352873</v>
          </cell>
          <cell r="K3427">
            <v>0</v>
          </cell>
          <cell r="L3427">
            <v>0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5.4883080000000001E-2</v>
          </cell>
          <cell r="Y3427">
            <v>0</v>
          </cell>
          <cell r="Z3427">
            <v>1.1299999999999999</v>
          </cell>
          <cell r="AA3427">
            <v>1.1299999999999999</v>
          </cell>
          <cell r="AB3427">
            <v>0</v>
          </cell>
          <cell r="AC3427">
            <v>1.1299999999999999</v>
          </cell>
          <cell r="AD3427">
            <v>7.8404400000000006E-3</v>
          </cell>
          <cell r="AE3427">
            <v>0</v>
          </cell>
          <cell r="AF3427">
            <v>0</v>
          </cell>
          <cell r="AG3427">
            <v>0</v>
          </cell>
          <cell r="AH3427">
            <v>7.8404400000000006E-3</v>
          </cell>
          <cell r="AI3427">
            <v>0.693844248</v>
          </cell>
        </row>
        <row r="3428">
          <cell r="C3428">
            <v>0</v>
          </cell>
          <cell r="D3428" t="str">
            <v>Газпром инвест</v>
          </cell>
          <cell r="E3428" t="str">
            <v>051-2001311</v>
          </cell>
          <cell r="F3428" t="str">
            <v/>
          </cell>
          <cell r="G3428" t="str">
            <v/>
          </cell>
          <cell r="H3428" t="str">
            <v/>
          </cell>
          <cell r="I3428">
            <v>0</v>
          </cell>
          <cell r="J3428">
            <v>0</v>
          </cell>
          <cell r="K3428">
            <v>0</v>
          </cell>
          <cell r="L3428">
            <v>0</v>
          </cell>
          <cell r="M3428">
            <v>0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5.4883080000000001E-2</v>
          </cell>
          <cell r="Y3428">
            <v>0</v>
          </cell>
          <cell r="Z3428">
            <v>1.1299999999999999</v>
          </cell>
          <cell r="AA3428">
            <v>1.1299999999999999</v>
          </cell>
          <cell r="AB3428">
            <v>0</v>
          </cell>
          <cell r="AC3428">
            <v>1.1299999999999999</v>
          </cell>
          <cell r="AD3428">
            <v>7.8404400000000006E-3</v>
          </cell>
          <cell r="AE3428">
            <v>0</v>
          </cell>
          <cell r="AF3428">
            <v>0</v>
          </cell>
          <cell r="AG3428">
            <v>0</v>
          </cell>
          <cell r="AH3428">
            <v>7.8404400000000006E-3</v>
          </cell>
          <cell r="AI3428">
            <v>0.693844248</v>
          </cell>
        </row>
        <row r="3429">
          <cell r="C3429">
            <v>0</v>
          </cell>
          <cell r="D3429" t="str">
            <v>Конкурс</v>
          </cell>
          <cell r="E3429" t="str">
            <v>051-2001311</v>
          </cell>
          <cell r="F3429" t="str">
            <v/>
          </cell>
          <cell r="G3429" t="str">
            <v/>
          </cell>
          <cell r="H3429" t="str">
            <v/>
          </cell>
          <cell r="I3429">
            <v>1564.74</v>
          </cell>
          <cell r="J3429">
            <v>1564.74</v>
          </cell>
          <cell r="K3429">
            <v>0</v>
          </cell>
          <cell r="L3429">
            <v>0</v>
          </cell>
          <cell r="M3429">
            <v>0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B3429">
            <v>0</v>
          </cell>
          <cell r="AC3429">
            <v>0</v>
          </cell>
          <cell r="AD3429">
            <v>0</v>
          </cell>
          <cell r="AE3429">
            <v>0</v>
          </cell>
          <cell r="AF3429">
            <v>0</v>
          </cell>
          <cell r="AG3429">
            <v>0</v>
          </cell>
          <cell r="AH3429">
            <v>0</v>
          </cell>
          <cell r="AI3429">
            <v>0</v>
          </cell>
        </row>
        <row r="3430">
          <cell r="C3430">
            <v>0</v>
          </cell>
          <cell r="D3430" t="str">
            <v>Прочие подрядчики</v>
          </cell>
          <cell r="E3430" t="str">
            <v>051-2001311</v>
          </cell>
          <cell r="F3430" t="str">
            <v/>
          </cell>
          <cell r="G3430" t="str">
            <v/>
          </cell>
          <cell r="H3430" t="str">
            <v/>
          </cell>
          <cell r="I3430">
            <v>9285.1735287299998</v>
          </cell>
          <cell r="J3430">
            <v>9035.5035287299997</v>
          </cell>
          <cell r="K3430">
            <v>0</v>
          </cell>
          <cell r="L3430">
            <v>0</v>
          </cell>
          <cell r="M3430">
            <v>0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0</v>
          </cell>
          <cell r="AA3430">
            <v>0</v>
          </cell>
          <cell r="AB3430">
            <v>0</v>
          </cell>
          <cell r="AC3430">
            <v>0</v>
          </cell>
          <cell r="AD3430">
            <v>0</v>
          </cell>
          <cell r="AE3430">
            <v>0</v>
          </cell>
          <cell r="AF3430">
            <v>0</v>
          </cell>
          <cell r="AG3430">
            <v>0</v>
          </cell>
          <cell r="AH3430">
            <v>0</v>
          </cell>
          <cell r="AI3430">
            <v>0</v>
          </cell>
        </row>
        <row r="3431">
          <cell r="C3431" t="str">
            <v>1.662.2</v>
          </cell>
          <cell r="D3431" t="str">
            <v>Материалы(в составе подрядных работ)</v>
          </cell>
          <cell r="E3431" t="str">
            <v>051-2001311</v>
          </cell>
          <cell r="F3431" t="str">
            <v/>
          </cell>
          <cell r="G3431" t="str">
            <v/>
          </cell>
          <cell r="H3431" t="str">
            <v/>
          </cell>
          <cell r="I3431">
            <v>0</v>
          </cell>
          <cell r="J3431">
            <v>0</v>
          </cell>
          <cell r="K3431">
            <v>0</v>
          </cell>
          <cell r="L3431">
            <v>0</v>
          </cell>
          <cell r="M3431">
            <v>0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5.4883080000000001E-2</v>
          </cell>
          <cell r="Y3431">
            <v>0</v>
          </cell>
          <cell r="Z3431">
            <v>1.1299999999999999</v>
          </cell>
          <cell r="AA3431">
            <v>1.1299999999999999</v>
          </cell>
          <cell r="AB3431">
            <v>0</v>
          </cell>
          <cell r="AC3431">
            <v>1.1299999999999999</v>
          </cell>
          <cell r="AD3431">
            <v>7.8404400000000006E-3</v>
          </cell>
          <cell r="AE3431">
            <v>0</v>
          </cell>
          <cell r="AF3431">
            <v>0</v>
          </cell>
          <cell r="AG3431">
            <v>0</v>
          </cell>
          <cell r="AH3431">
            <v>7.8404400000000006E-3</v>
          </cell>
          <cell r="AI3431">
            <v>0.693844248</v>
          </cell>
        </row>
        <row r="3432">
          <cell r="C3432" t="str">
            <v>1.662.3</v>
          </cell>
          <cell r="D3432" t="str">
            <v>Оборудование</v>
          </cell>
          <cell r="E3432" t="str">
            <v>051-2001311</v>
          </cell>
          <cell r="F3432" t="str">
            <v/>
          </cell>
          <cell r="G3432" t="str">
            <v/>
          </cell>
          <cell r="H3432" t="str">
            <v/>
          </cell>
          <cell r="I3432">
            <v>19325.544270530001</v>
          </cell>
          <cell r="J3432">
            <v>18819.821999309999</v>
          </cell>
          <cell r="K3432">
            <v>147.56</v>
          </cell>
          <cell r="L3432">
            <v>147.56</v>
          </cell>
          <cell r="M3432">
            <v>116.10520135</v>
          </cell>
          <cell r="N3432">
            <v>78.683383946000006</v>
          </cell>
          <cell r="O3432">
            <v>78.683383946000006</v>
          </cell>
          <cell r="P3432">
            <v>0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3.6000000000000002E-4</v>
          </cell>
          <cell r="Y3432">
            <v>1E-8</v>
          </cell>
          <cell r="Z3432">
            <v>754.93694715000004</v>
          </cell>
          <cell r="AA3432">
            <v>754.93694715000004</v>
          </cell>
          <cell r="AB3432">
            <v>50.16</v>
          </cell>
          <cell r="AC3432">
            <v>600</v>
          </cell>
          <cell r="AD3432">
            <v>110.18181226</v>
          </cell>
          <cell r="AE3432">
            <v>0</v>
          </cell>
          <cell r="AF3432">
            <v>110.18181226</v>
          </cell>
          <cell r="AG3432">
            <v>0</v>
          </cell>
          <cell r="AH3432">
            <v>0</v>
          </cell>
          <cell r="AI3432">
            <v>14.594836387000001</v>
          </cell>
        </row>
        <row r="3433">
          <cell r="C3433">
            <v>0</v>
          </cell>
          <cell r="D3433" t="str">
            <v>ООО "Газпром комплектация"</v>
          </cell>
          <cell r="E3433" t="str">
            <v>051-2001311</v>
          </cell>
          <cell r="F3433" t="str">
            <v/>
          </cell>
          <cell r="G3433" t="str">
            <v/>
          </cell>
          <cell r="H3433" t="str">
            <v/>
          </cell>
          <cell r="I3433">
            <v>0</v>
          </cell>
          <cell r="J3433">
            <v>0</v>
          </cell>
          <cell r="K3433">
            <v>147.56</v>
          </cell>
          <cell r="L3433">
            <v>147.56</v>
          </cell>
          <cell r="M3433">
            <v>0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0</v>
          </cell>
          <cell r="AA3433">
            <v>0</v>
          </cell>
          <cell r="AB3433">
            <v>0</v>
          </cell>
          <cell r="AC3433">
            <v>0</v>
          </cell>
          <cell r="AD3433">
            <v>0</v>
          </cell>
          <cell r="AE3433">
            <v>0</v>
          </cell>
          <cell r="AF3433">
            <v>0</v>
          </cell>
          <cell r="AG3433">
            <v>0</v>
          </cell>
          <cell r="AH3433">
            <v>0</v>
          </cell>
          <cell r="AI3433">
            <v>0</v>
          </cell>
        </row>
        <row r="3434">
          <cell r="C3434" t="str">
            <v>1.662.4</v>
          </cell>
          <cell r="D3434" t="str">
            <v>Прочие, всего</v>
          </cell>
          <cell r="E3434" t="str">
            <v>051-2001311</v>
          </cell>
          <cell r="F3434" t="str">
            <v/>
          </cell>
          <cell r="G3434" t="str">
            <v/>
          </cell>
          <cell r="H3434" t="str">
            <v/>
          </cell>
          <cell r="I3434">
            <v>19592.00854436</v>
          </cell>
          <cell r="J3434">
            <v>18252.39059906</v>
          </cell>
          <cell r="K3434">
            <v>5.71</v>
          </cell>
          <cell r="L3434">
            <v>5.71</v>
          </cell>
          <cell r="M3434">
            <v>1.36750014</v>
          </cell>
          <cell r="N3434">
            <v>23.949214360999999</v>
          </cell>
          <cell r="O3434">
            <v>23.949214360999999</v>
          </cell>
          <cell r="P3434">
            <v>0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13.49267936</v>
          </cell>
          <cell r="Z3434">
            <v>16.341999999999999</v>
          </cell>
          <cell r="AA3434">
            <v>16.341999999999999</v>
          </cell>
          <cell r="AB3434">
            <v>0.01</v>
          </cell>
          <cell r="AC3434">
            <v>0</v>
          </cell>
          <cell r="AD3434">
            <v>1.4493984600000001</v>
          </cell>
          <cell r="AE3434">
            <v>0.29189663999999999</v>
          </cell>
          <cell r="AF3434">
            <v>0.91166676000000002</v>
          </cell>
          <cell r="AG3434">
            <v>0.24583505999999999</v>
          </cell>
          <cell r="AH3434">
            <v>0</v>
          </cell>
          <cell r="AI3434">
            <v>8.8691620360000005</v>
          </cell>
        </row>
        <row r="3435">
          <cell r="C3435" t="str">
            <v>1.662.5</v>
          </cell>
          <cell r="D3435" t="str">
            <v>Землеотвод, всего</v>
          </cell>
          <cell r="E3435" t="str">
            <v>051-2001311</v>
          </cell>
          <cell r="F3435" t="str">
            <v/>
          </cell>
          <cell r="G3435" t="str">
            <v/>
          </cell>
          <cell r="H3435" t="str">
            <v/>
          </cell>
          <cell r="I3435">
            <v>0.77865410000000002</v>
          </cell>
          <cell r="J3435">
            <v>0</v>
          </cell>
          <cell r="K3435">
            <v>0</v>
          </cell>
          <cell r="L3435">
            <v>0</v>
          </cell>
          <cell r="M3435">
            <v>0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4.323925E-2</v>
          </cell>
          <cell r="Z3435">
            <v>0.04</v>
          </cell>
          <cell r="AA3435">
            <v>0.04</v>
          </cell>
          <cell r="AB3435">
            <v>0</v>
          </cell>
          <cell r="AC3435">
            <v>0</v>
          </cell>
          <cell r="AD3435">
            <v>0.24583505999999999</v>
          </cell>
          <cell r="AE3435">
            <v>0</v>
          </cell>
          <cell r="AF3435">
            <v>0</v>
          </cell>
          <cell r="AG3435">
            <v>0.24583505999999999</v>
          </cell>
          <cell r="AH3435">
            <v>0</v>
          </cell>
          <cell r="AI3435">
            <v>614.58765000000005</v>
          </cell>
        </row>
        <row r="3436">
          <cell r="C3436" t="str">
            <v>1.662.6</v>
          </cell>
          <cell r="D3436" t="str">
            <v>Услуги Заказчика</v>
          </cell>
          <cell r="E3436" t="str">
            <v>051-2001311</v>
          </cell>
          <cell r="F3436" t="str">
            <v/>
          </cell>
          <cell r="G3436" t="str">
            <v/>
          </cell>
          <cell r="H3436" t="str">
            <v/>
          </cell>
          <cell r="I3436">
            <v>32.825270019999998</v>
          </cell>
          <cell r="J3436">
            <v>5.47</v>
          </cell>
          <cell r="K3436">
            <v>5.47</v>
          </cell>
          <cell r="L3436">
            <v>5.47</v>
          </cell>
          <cell r="M3436">
            <v>1.36750014</v>
          </cell>
          <cell r="N3436">
            <v>25.000002558999999</v>
          </cell>
          <cell r="O3436">
            <v>25.000002558999999</v>
          </cell>
          <cell r="P3436">
            <v>0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0.29189663999999999</v>
          </cell>
          <cell r="Z3436">
            <v>4.83</v>
          </cell>
          <cell r="AA3436">
            <v>4.83</v>
          </cell>
          <cell r="AB3436">
            <v>0</v>
          </cell>
          <cell r="AC3436">
            <v>0</v>
          </cell>
          <cell r="AD3436">
            <v>1.2035633999999999</v>
          </cell>
          <cell r="AE3436">
            <v>0.29189663999999999</v>
          </cell>
          <cell r="AF3436">
            <v>0.91166676000000002</v>
          </cell>
          <cell r="AG3436">
            <v>0</v>
          </cell>
          <cell r="AH3436">
            <v>0</v>
          </cell>
          <cell r="AI3436">
            <v>24.918496894</v>
          </cell>
        </row>
        <row r="3437">
          <cell r="C3437" t="str">
            <v>1.662.7</v>
          </cell>
          <cell r="D3437" t="str">
            <v>Иные прочие</v>
          </cell>
          <cell r="E3437" t="str">
            <v>051-2001311</v>
          </cell>
          <cell r="F3437" t="str">
            <v/>
          </cell>
          <cell r="G3437" t="str">
            <v/>
          </cell>
          <cell r="H3437" t="str">
            <v/>
          </cell>
          <cell r="I3437">
            <v>19558.404620239999</v>
          </cell>
          <cell r="J3437">
            <v>18246.920599059998</v>
          </cell>
          <cell r="K3437">
            <v>0.24</v>
          </cell>
          <cell r="L3437">
            <v>0.24</v>
          </cell>
          <cell r="M3437">
            <v>0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13.15754347</v>
          </cell>
          <cell r="Z3437">
            <v>11.472</v>
          </cell>
          <cell r="AA3437">
            <v>11.472</v>
          </cell>
          <cell r="AB3437">
            <v>0.01</v>
          </cell>
          <cell r="AC3437">
            <v>0</v>
          </cell>
          <cell r="AD3437">
            <v>0</v>
          </cell>
          <cell r="AE3437">
            <v>0</v>
          </cell>
          <cell r="AF3437">
            <v>0</v>
          </cell>
          <cell r="AG3437">
            <v>0</v>
          </cell>
          <cell r="AH3437">
            <v>0</v>
          </cell>
          <cell r="AI3437">
            <v>0</v>
          </cell>
        </row>
        <row r="3438">
          <cell r="C3438" t="str">
            <v>1.663</v>
          </cell>
          <cell r="D3438" t="str">
            <v>Техперевооружение Московского УПХГ</v>
          </cell>
          <cell r="E3438" t="str">
            <v>051-2001314</v>
          </cell>
          <cell r="F3438" t="str">
            <v/>
          </cell>
          <cell r="G3438" t="str">
            <v>Программа комплексного освоения месторождений полуострова Ям</v>
          </cell>
          <cell r="H3438" t="str">
            <v>ПХГ</v>
          </cell>
          <cell r="I3438">
            <v>24066.175248799998</v>
          </cell>
          <cell r="J3438">
            <v>11360.16</v>
          </cell>
          <cell r="K3438">
            <v>2778.41</v>
          </cell>
          <cell r="L3438">
            <v>2778.41</v>
          </cell>
          <cell r="M3438">
            <v>69.723174490000005</v>
          </cell>
          <cell r="N3438">
            <v>2.5094631280000002</v>
          </cell>
          <cell r="O3438">
            <v>2.5094631280000002</v>
          </cell>
          <cell r="P3438">
            <v>0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104.82891121999999</v>
          </cell>
          <cell r="Y3438">
            <v>17.268361779999999</v>
          </cell>
          <cell r="Z3438">
            <v>2178.38</v>
          </cell>
          <cell r="AA3438">
            <v>2178.38</v>
          </cell>
          <cell r="AB3438">
            <v>488.81</v>
          </cell>
          <cell r="AC3438">
            <v>309.92</v>
          </cell>
          <cell r="AD3438">
            <v>67.130140560000001</v>
          </cell>
          <cell r="AE3438">
            <v>12.11748856</v>
          </cell>
          <cell r="AF3438">
            <v>21.55398989</v>
          </cell>
          <cell r="AG3438">
            <v>33.458662109999999</v>
          </cell>
          <cell r="AH3438">
            <v>0</v>
          </cell>
          <cell r="AI3438">
            <v>3.0816542830000002</v>
          </cell>
        </row>
        <row r="3439">
          <cell r="C3439" t="str">
            <v>1.663.1</v>
          </cell>
          <cell r="D3439" t="str">
            <v>Подрядные работы</v>
          </cell>
          <cell r="E3439" t="str">
            <v>051-2001314</v>
          </cell>
          <cell r="F3439" t="str">
            <v/>
          </cell>
          <cell r="G3439" t="str">
            <v/>
          </cell>
          <cell r="H3439" t="str">
            <v/>
          </cell>
          <cell r="I3439">
            <v>9976.4195669799992</v>
          </cell>
          <cell r="J3439">
            <v>5303.47</v>
          </cell>
          <cell r="K3439">
            <v>1781</v>
          </cell>
          <cell r="L3439">
            <v>1781</v>
          </cell>
          <cell r="M3439">
            <v>24.334359540000001</v>
          </cell>
          <cell r="N3439">
            <v>1.3663312489999999</v>
          </cell>
          <cell r="O3439">
            <v>1.3663312489999999</v>
          </cell>
          <cell r="P3439">
            <v>0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104.82891121999999</v>
          </cell>
          <cell r="Y3439">
            <v>5.1508732200000003</v>
          </cell>
          <cell r="Z3439">
            <v>1596.35</v>
          </cell>
          <cell r="AA3439">
            <v>1596.35</v>
          </cell>
          <cell r="AB3439">
            <v>350.71</v>
          </cell>
          <cell r="AC3439">
            <v>183.59</v>
          </cell>
          <cell r="AD3439">
            <v>0</v>
          </cell>
          <cell r="AE3439">
            <v>0</v>
          </cell>
          <cell r="AF3439">
            <v>0</v>
          </cell>
          <cell r="AG3439">
            <v>0</v>
          </cell>
          <cell r="AH3439">
            <v>0</v>
          </cell>
          <cell r="AI3439">
            <v>0</v>
          </cell>
        </row>
        <row r="3440">
          <cell r="C3440">
            <v>0</v>
          </cell>
          <cell r="D3440" t="str">
            <v>ГазЭнергоСервис</v>
          </cell>
          <cell r="E3440" t="str">
            <v>051-2001314</v>
          </cell>
          <cell r="F3440" t="str">
            <v/>
          </cell>
          <cell r="G3440" t="str">
            <v/>
          </cell>
          <cell r="H3440" t="str">
            <v/>
          </cell>
          <cell r="I3440">
            <v>6362.2623671000001</v>
          </cell>
          <cell r="J3440">
            <v>4536.37</v>
          </cell>
          <cell r="K3440">
            <v>949</v>
          </cell>
          <cell r="L3440">
            <v>949</v>
          </cell>
          <cell r="M3440">
            <v>24.334359540000001</v>
          </cell>
          <cell r="N3440">
            <v>2.5642106999999998</v>
          </cell>
          <cell r="O3440">
            <v>2.5642106999999998</v>
          </cell>
          <cell r="P3440">
            <v>0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104.82891121999999</v>
          </cell>
          <cell r="Y3440">
            <v>5.1508732200000003</v>
          </cell>
          <cell r="Z3440">
            <v>787.28</v>
          </cell>
          <cell r="AA3440">
            <v>787.28</v>
          </cell>
          <cell r="AB3440">
            <v>150</v>
          </cell>
          <cell r="AC3440">
            <v>0</v>
          </cell>
          <cell r="AD3440">
            <v>0</v>
          </cell>
          <cell r="AE3440">
            <v>0</v>
          </cell>
          <cell r="AF3440">
            <v>0</v>
          </cell>
          <cell r="AG3440">
            <v>0</v>
          </cell>
          <cell r="AH3440">
            <v>0</v>
          </cell>
          <cell r="AI3440">
            <v>0</v>
          </cell>
        </row>
        <row r="3441">
          <cell r="C3441">
            <v>0</v>
          </cell>
          <cell r="D3441" t="str">
            <v>ООО ГК "СтройМонтажИнвест"</v>
          </cell>
          <cell r="E3441" t="str">
            <v>051-2001314</v>
          </cell>
          <cell r="F3441" t="str">
            <v/>
          </cell>
          <cell r="G3441" t="str">
            <v/>
          </cell>
          <cell r="H3441" t="str">
            <v/>
          </cell>
          <cell r="I3441">
            <v>3614.15719988</v>
          </cell>
          <cell r="J3441">
            <v>767.1</v>
          </cell>
          <cell r="K3441">
            <v>0</v>
          </cell>
          <cell r="L3441">
            <v>0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B3441">
            <v>0</v>
          </cell>
          <cell r="AC3441">
            <v>0</v>
          </cell>
          <cell r="AD3441">
            <v>0</v>
          </cell>
          <cell r="AE3441">
            <v>0</v>
          </cell>
          <cell r="AF3441">
            <v>0</v>
          </cell>
          <cell r="AG3441">
            <v>0</v>
          </cell>
          <cell r="AH3441">
            <v>0</v>
          </cell>
          <cell r="AI3441">
            <v>0</v>
          </cell>
        </row>
        <row r="3442">
          <cell r="C3442">
            <v>0</v>
          </cell>
          <cell r="D3442" t="str">
            <v>Газстройпром</v>
          </cell>
          <cell r="E3442" t="str">
            <v>051-2001314</v>
          </cell>
          <cell r="F3442" t="str">
            <v/>
          </cell>
          <cell r="G3442" t="str">
            <v/>
          </cell>
          <cell r="H3442" t="str">
            <v/>
          </cell>
          <cell r="I3442">
            <v>0</v>
          </cell>
          <cell r="J3442">
            <v>0</v>
          </cell>
          <cell r="K3442">
            <v>832</v>
          </cell>
          <cell r="L3442">
            <v>832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809.07</v>
          </cell>
          <cell r="AA3442">
            <v>809.07</v>
          </cell>
          <cell r="AB3442">
            <v>200.71</v>
          </cell>
          <cell r="AC3442">
            <v>183.59</v>
          </cell>
          <cell r="AD3442">
            <v>0</v>
          </cell>
          <cell r="AE3442">
            <v>0</v>
          </cell>
          <cell r="AF3442">
            <v>0</v>
          </cell>
          <cell r="AG3442">
            <v>0</v>
          </cell>
          <cell r="AH3442">
            <v>0</v>
          </cell>
          <cell r="AI3442">
            <v>0</v>
          </cell>
        </row>
        <row r="3443">
          <cell r="C3443" t="str">
            <v>1.663.2</v>
          </cell>
          <cell r="D3443" t="str">
            <v>Оборудование</v>
          </cell>
          <cell r="E3443" t="str">
            <v>051-2001314</v>
          </cell>
          <cell r="F3443" t="str">
            <v/>
          </cell>
          <cell r="G3443" t="str">
            <v/>
          </cell>
          <cell r="H3443" t="str">
            <v/>
          </cell>
          <cell r="I3443">
            <v>9723.82</v>
          </cell>
          <cell r="J3443">
            <v>2826.29</v>
          </cell>
          <cell r="K3443">
            <v>881.44</v>
          </cell>
          <cell r="L3443">
            <v>881.44</v>
          </cell>
          <cell r="M3443">
            <v>1.2436970899999999</v>
          </cell>
          <cell r="N3443">
            <v>0.141098327</v>
          </cell>
          <cell r="O3443">
            <v>0.141098327</v>
          </cell>
          <cell r="P3443">
            <v>0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12.11748856</v>
          </cell>
          <cell r="Z3443">
            <v>435.7</v>
          </cell>
          <cell r="AA3443">
            <v>435.7</v>
          </cell>
          <cell r="AB3443">
            <v>138.1</v>
          </cell>
          <cell r="AC3443">
            <v>126.33</v>
          </cell>
          <cell r="AD3443">
            <v>26.995931219999999</v>
          </cell>
          <cell r="AE3443">
            <v>12.11748856</v>
          </cell>
          <cell r="AF3443">
            <v>1.2436970899999999</v>
          </cell>
          <cell r="AG3443">
            <v>13.63474557</v>
          </cell>
          <cell r="AH3443">
            <v>0</v>
          </cell>
          <cell r="AI3443">
            <v>6.1959906399999998</v>
          </cell>
        </row>
        <row r="3444">
          <cell r="C3444" t="str">
            <v>1.663.3</v>
          </cell>
          <cell r="D3444" t="str">
            <v>Прочие, всего</v>
          </cell>
          <cell r="E3444" t="str">
            <v>051-2001314</v>
          </cell>
          <cell r="F3444" t="str">
            <v/>
          </cell>
          <cell r="G3444" t="str">
            <v/>
          </cell>
          <cell r="H3444" t="str">
            <v/>
          </cell>
          <cell r="I3444">
            <v>4365.9356818200004</v>
          </cell>
          <cell r="J3444">
            <v>3230.4</v>
          </cell>
          <cell r="K3444">
            <v>115.97</v>
          </cell>
          <cell r="L3444">
            <v>115.97</v>
          </cell>
          <cell r="M3444">
            <v>44.145117859999999</v>
          </cell>
          <cell r="N3444">
            <v>38.065980736</v>
          </cell>
          <cell r="O3444">
            <v>38.065980736</v>
          </cell>
          <cell r="P3444">
            <v>0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146.33000000000001</v>
          </cell>
          <cell r="AA3444">
            <v>146.33000000000001</v>
          </cell>
          <cell r="AB3444">
            <v>0</v>
          </cell>
          <cell r="AC3444">
            <v>0</v>
          </cell>
          <cell r="AD3444">
            <v>40.134209339999998</v>
          </cell>
          <cell r="AE3444">
            <v>0</v>
          </cell>
          <cell r="AF3444">
            <v>20.310292799999999</v>
          </cell>
          <cell r="AG3444">
            <v>19.823916539999999</v>
          </cell>
          <cell r="AH3444">
            <v>0</v>
          </cell>
          <cell r="AI3444">
            <v>27.427191512</v>
          </cell>
        </row>
        <row r="3445">
          <cell r="C3445" t="str">
            <v>1.663.4</v>
          </cell>
          <cell r="D3445" t="str">
            <v>Услуги Заказчика</v>
          </cell>
          <cell r="E3445" t="str">
            <v>051-2001314</v>
          </cell>
          <cell r="F3445" t="str">
            <v/>
          </cell>
          <cell r="G3445" t="str">
            <v/>
          </cell>
          <cell r="H3445" t="str">
            <v/>
          </cell>
          <cell r="I3445">
            <v>152.34000032</v>
          </cell>
          <cell r="J3445">
            <v>99.09</v>
          </cell>
          <cell r="K3445">
            <v>99.09</v>
          </cell>
          <cell r="L3445">
            <v>99.09</v>
          </cell>
          <cell r="M3445">
            <v>24.772500000000001</v>
          </cell>
          <cell r="N3445">
            <v>25</v>
          </cell>
          <cell r="O3445">
            <v>25</v>
          </cell>
          <cell r="P3445">
            <v>0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82.59</v>
          </cell>
          <cell r="AA3445">
            <v>82.59</v>
          </cell>
          <cell r="AB3445">
            <v>0</v>
          </cell>
          <cell r="AC3445">
            <v>0</v>
          </cell>
          <cell r="AD3445">
            <v>36.33891654</v>
          </cell>
          <cell r="AE3445">
            <v>0</v>
          </cell>
          <cell r="AF3445">
            <v>16.515000000000001</v>
          </cell>
          <cell r="AG3445">
            <v>19.823916539999999</v>
          </cell>
          <cell r="AH3445">
            <v>0</v>
          </cell>
          <cell r="AI3445">
            <v>43.999172465999997</v>
          </cell>
        </row>
        <row r="3446">
          <cell r="C3446" t="str">
            <v>1.663.5</v>
          </cell>
          <cell r="D3446" t="str">
            <v>Иные прочие</v>
          </cell>
          <cell r="E3446" t="str">
            <v>051-2001314</v>
          </cell>
          <cell r="F3446" t="str">
            <v/>
          </cell>
          <cell r="G3446" t="str">
            <v/>
          </cell>
          <cell r="H3446" t="str">
            <v/>
          </cell>
          <cell r="I3446">
            <v>4211.3756814999997</v>
          </cell>
          <cell r="J3446">
            <v>3131.31</v>
          </cell>
          <cell r="K3446">
            <v>16.88</v>
          </cell>
          <cell r="L3446">
            <v>16.88</v>
          </cell>
          <cell r="M3446">
            <v>19.372617859999998</v>
          </cell>
          <cell r="N3446">
            <v>114.766693483</v>
          </cell>
          <cell r="O3446">
            <v>114.766693483</v>
          </cell>
          <cell r="P3446">
            <v>0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63.74</v>
          </cell>
          <cell r="AA3446">
            <v>63.74</v>
          </cell>
          <cell r="AB3446">
            <v>0</v>
          </cell>
          <cell r="AC3446">
            <v>0</v>
          </cell>
          <cell r="AD3446">
            <v>3.7952927999999999</v>
          </cell>
          <cell r="AE3446">
            <v>0</v>
          </cell>
          <cell r="AF3446">
            <v>3.7952927999999999</v>
          </cell>
          <cell r="AG3446">
            <v>0</v>
          </cell>
          <cell r="AH3446">
            <v>0</v>
          </cell>
          <cell r="AI3446">
            <v>5.9543344840000003</v>
          </cell>
        </row>
        <row r="3447">
          <cell r="C3447" t="str">
            <v>1.663.6</v>
          </cell>
          <cell r="D3447" t="str">
            <v>Пуско наладочные работы "вхолостую"</v>
          </cell>
          <cell r="E3447" t="str">
            <v>051-2001314</v>
          </cell>
          <cell r="F3447" t="str">
            <v/>
          </cell>
          <cell r="G3447" t="str">
            <v/>
          </cell>
          <cell r="H3447" t="str">
            <v/>
          </cell>
          <cell r="I3447">
            <v>2.2200000000000002</v>
          </cell>
          <cell r="J3447">
            <v>0</v>
          </cell>
          <cell r="K3447">
            <v>0</v>
          </cell>
          <cell r="L3447">
            <v>0</v>
          </cell>
          <cell r="M3447">
            <v>0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0</v>
          </cell>
          <cell r="V3447">
            <v>0</v>
          </cell>
          <cell r="W3447">
            <v>0</v>
          </cell>
          <cell r="X3447">
            <v>0</v>
          </cell>
          <cell r="Y3447">
            <v>0</v>
          </cell>
          <cell r="Z3447">
            <v>0</v>
          </cell>
          <cell r="AA3447">
            <v>0</v>
          </cell>
          <cell r="AB3447">
            <v>0</v>
          </cell>
          <cell r="AC3447">
            <v>0</v>
          </cell>
          <cell r="AD3447">
            <v>0</v>
          </cell>
          <cell r="AE3447">
            <v>0</v>
          </cell>
          <cell r="AF3447">
            <v>0</v>
          </cell>
          <cell r="AG3447">
            <v>0</v>
          </cell>
          <cell r="AH3447">
            <v>0</v>
          </cell>
          <cell r="AI3447">
            <v>0</v>
          </cell>
        </row>
        <row r="3448">
          <cell r="C3448" t="str">
            <v>1.664</v>
          </cell>
          <cell r="D3448" t="str">
            <v>Техническое перевооружение и реконструкция объектов добычи газа ОНГКМ</v>
          </cell>
          <cell r="E3448" t="str">
            <v>051-2001315</v>
          </cell>
          <cell r="F3448" t="str">
            <v/>
          </cell>
          <cell r="G3448" t="str">
            <v>Комплексная программа реконструкции и технического перевоору</v>
          </cell>
          <cell r="H3448" t="str">
            <v>Добыча газа</v>
          </cell>
          <cell r="I3448">
            <v>81319.640322599997</v>
          </cell>
          <cell r="J3448">
            <v>62006.18</v>
          </cell>
          <cell r="K3448">
            <v>1508.43</v>
          </cell>
          <cell r="L3448">
            <v>1508.43</v>
          </cell>
          <cell r="M3448">
            <v>20.515595789999999</v>
          </cell>
          <cell r="N3448">
            <v>1.360062833</v>
          </cell>
          <cell r="O3448">
            <v>1.360062833</v>
          </cell>
          <cell r="P3448">
            <v>0</v>
          </cell>
          <cell r="Q3448">
            <v>0</v>
          </cell>
          <cell r="R3448">
            <v>0</v>
          </cell>
          <cell r="S3448">
            <v>894.12</v>
          </cell>
          <cell r="T3448">
            <v>178.25</v>
          </cell>
          <cell r="U3448">
            <v>0</v>
          </cell>
          <cell r="V3448">
            <v>0</v>
          </cell>
          <cell r="W3448">
            <v>0</v>
          </cell>
          <cell r="X3448">
            <v>44.750704489999997</v>
          </cell>
          <cell r="Y3448">
            <v>920.67697129999999</v>
          </cell>
          <cell r="Z3448">
            <v>2285.4499999999998</v>
          </cell>
          <cell r="AA3448">
            <v>2285.4499999999998</v>
          </cell>
          <cell r="AB3448">
            <v>0</v>
          </cell>
          <cell r="AC3448">
            <v>0</v>
          </cell>
          <cell r="AD3448">
            <v>988.05374200999995</v>
          </cell>
          <cell r="AE3448">
            <v>919.72978602000001</v>
          </cell>
          <cell r="AF3448">
            <v>15.444442410000001</v>
          </cell>
          <cell r="AG3448">
            <v>51.18983334</v>
          </cell>
          <cell r="AH3448">
            <v>1.6896802399999999</v>
          </cell>
          <cell r="AI3448">
            <v>43.232349953000003</v>
          </cell>
        </row>
        <row r="3449">
          <cell r="C3449" t="str">
            <v>1.664.1</v>
          </cell>
          <cell r="D3449" t="str">
            <v>Подрядные работы</v>
          </cell>
          <cell r="E3449" t="str">
            <v>051-2001315</v>
          </cell>
          <cell r="F3449" t="str">
            <v/>
          </cell>
          <cell r="G3449" t="str">
            <v/>
          </cell>
          <cell r="H3449" t="str">
            <v/>
          </cell>
          <cell r="I3449">
            <v>29591.560333329999</v>
          </cell>
          <cell r="J3449">
            <v>24592.68</v>
          </cell>
          <cell r="K3449">
            <v>581.79999999999995</v>
          </cell>
          <cell r="L3449">
            <v>581.79999999999995</v>
          </cell>
          <cell r="M3449">
            <v>0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>
            <v>292.16333331999999</v>
          </cell>
          <cell r="T3449">
            <v>58.42700001</v>
          </cell>
          <cell r="U3449">
            <v>0</v>
          </cell>
          <cell r="V3449">
            <v>0</v>
          </cell>
          <cell r="W3449">
            <v>0</v>
          </cell>
          <cell r="X3449">
            <v>2.11902451</v>
          </cell>
          <cell r="Y3449">
            <v>683.20504111000002</v>
          </cell>
          <cell r="Z3449">
            <v>897.67</v>
          </cell>
          <cell r="AA3449">
            <v>897.67</v>
          </cell>
          <cell r="AB3449">
            <v>0</v>
          </cell>
          <cell r="AC3449">
            <v>0</v>
          </cell>
          <cell r="AD3449">
            <v>684.89472135000005</v>
          </cell>
          <cell r="AE3449">
            <v>683.20504111000002</v>
          </cell>
          <cell r="AF3449">
            <v>0</v>
          </cell>
          <cell r="AG3449">
            <v>0</v>
          </cell>
          <cell r="AH3449">
            <v>1.6896802399999999</v>
          </cell>
          <cell r="AI3449">
            <v>76.296937778</v>
          </cell>
        </row>
        <row r="3450">
          <cell r="C3450">
            <v>0</v>
          </cell>
          <cell r="D3450" t="str">
            <v>Газпром подземремонт Уренгой</v>
          </cell>
          <cell r="E3450" t="str">
            <v>051-2001315</v>
          </cell>
          <cell r="F3450" t="str">
            <v/>
          </cell>
          <cell r="G3450" t="str">
            <v/>
          </cell>
          <cell r="H3450" t="str">
            <v/>
          </cell>
          <cell r="I3450">
            <v>301.97033333000002</v>
          </cell>
          <cell r="J3450">
            <v>66.17</v>
          </cell>
          <cell r="K3450">
            <v>22.86</v>
          </cell>
          <cell r="L3450">
            <v>22.86</v>
          </cell>
          <cell r="M3450">
            <v>0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>
            <v>45.580333330000002</v>
          </cell>
          <cell r="T3450">
            <v>9.1199999999999992</v>
          </cell>
          <cell r="U3450">
            <v>0</v>
          </cell>
          <cell r="V3450">
            <v>0</v>
          </cell>
          <cell r="W3450">
            <v>0</v>
          </cell>
          <cell r="X3450">
            <v>0</v>
          </cell>
          <cell r="Y3450">
            <v>0</v>
          </cell>
          <cell r="Z3450">
            <v>0</v>
          </cell>
          <cell r="AA3450">
            <v>0</v>
          </cell>
          <cell r="AB3450">
            <v>0</v>
          </cell>
          <cell r="AC3450">
            <v>0</v>
          </cell>
          <cell r="AD3450">
            <v>0</v>
          </cell>
          <cell r="AE3450">
            <v>0</v>
          </cell>
          <cell r="AF3450">
            <v>0</v>
          </cell>
          <cell r="AG3450">
            <v>0</v>
          </cell>
          <cell r="AH3450">
            <v>0</v>
          </cell>
          <cell r="AI3450">
            <v>0</v>
          </cell>
        </row>
        <row r="3451">
          <cell r="C3451">
            <v>0</v>
          </cell>
          <cell r="D3451" t="str">
            <v>Газпром подземремонт Оренбург</v>
          </cell>
          <cell r="E3451" t="str">
            <v>051-2001315</v>
          </cell>
          <cell r="F3451" t="str">
            <v/>
          </cell>
          <cell r="G3451" t="str">
            <v/>
          </cell>
          <cell r="H3451" t="str">
            <v/>
          </cell>
          <cell r="I3451">
            <v>660.52</v>
          </cell>
          <cell r="J3451">
            <v>660.52</v>
          </cell>
          <cell r="K3451">
            <v>0</v>
          </cell>
          <cell r="L3451">
            <v>0</v>
          </cell>
          <cell r="M3451">
            <v>0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0</v>
          </cell>
          <cell r="V3451">
            <v>0</v>
          </cell>
          <cell r="W3451">
            <v>0</v>
          </cell>
          <cell r="X3451">
            <v>0</v>
          </cell>
          <cell r="Y3451">
            <v>0</v>
          </cell>
          <cell r="Z3451">
            <v>0</v>
          </cell>
          <cell r="AA3451">
            <v>0</v>
          </cell>
          <cell r="AB3451">
            <v>0</v>
          </cell>
          <cell r="AC3451">
            <v>0</v>
          </cell>
          <cell r="AD3451">
            <v>0</v>
          </cell>
          <cell r="AE3451">
            <v>0</v>
          </cell>
          <cell r="AF3451">
            <v>0</v>
          </cell>
          <cell r="AG3451">
            <v>0</v>
          </cell>
          <cell r="AH3451">
            <v>0</v>
          </cell>
          <cell r="AI3451">
            <v>0</v>
          </cell>
        </row>
        <row r="3452">
          <cell r="C3452">
            <v>0</v>
          </cell>
          <cell r="D3452" t="str">
            <v>Газпром инвест</v>
          </cell>
          <cell r="E3452" t="str">
            <v>051-2001315</v>
          </cell>
          <cell r="F3452" t="str">
            <v/>
          </cell>
          <cell r="G3452" t="str">
            <v/>
          </cell>
          <cell r="H3452" t="str">
            <v/>
          </cell>
          <cell r="I3452">
            <v>0</v>
          </cell>
          <cell r="J3452">
            <v>0</v>
          </cell>
          <cell r="K3452">
            <v>0</v>
          </cell>
          <cell r="L3452">
            <v>0</v>
          </cell>
          <cell r="M3452">
            <v>0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0</v>
          </cell>
          <cell r="V3452">
            <v>0</v>
          </cell>
          <cell r="W3452">
            <v>0</v>
          </cell>
          <cell r="X3452">
            <v>2.11902451</v>
          </cell>
          <cell r="Y3452">
            <v>0</v>
          </cell>
          <cell r="Z3452">
            <v>0</v>
          </cell>
          <cell r="AA3452">
            <v>0</v>
          </cell>
          <cell r="AB3452">
            <v>0</v>
          </cell>
          <cell r="AC3452">
            <v>0</v>
          </cell>
          <cell r="AD3452">
            <v>1.6896802399999999</v>
          </cell>
          <cell r="AE3452">
            <v>0</v>
          </cell>
          <cell r="AF3452">
            <v>0</v>
          </cell>
          <cell r="AG3452">
            <v>0</v>
          </cell>
          <cell r="AH3452">
            <v>1.6896802399999999</v>
          </cell>
          <cell r="AI3452">
            <v>0</v>
          </cell>
        </row>
        <row r="3453">
          <cell r="C3453">
            <v>0</v>
          </cell>
          <cell r="D3453" t="str">
            <v>Надымское УИРС ООО "Газпром подземремонт Уренгой"</v>
          </cell>
          <cell r="E3453" t="str">
            <v>051-2001315</v>
          </cell>
          <cell r="F3453" t="str">
            <v/>
          </cell>
          <cell r="G3453" t="str">
            <v/>
          </cell>
          <cell r="H3453" t="str">
            <v/>
          </cell>
          <cell r="I3453">
            <v>157.47999999999999</v>
          </cell>
          <cell r="J3453">
            <v>157.47999999999999</v>
          </cell>
          <cell r="K3453">
            <v>4.74</v>
          </cell>
          <cell r="L3453">
            <v>4.74</v>
          </cell>
          <cell r="M3453">
            <v>0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0</v>
          </cell>
          <cell r="V3453">
            <v>0</v>
          </cell>
          <cell r="W3453">
            <v>0</v>
          </cell>
          <cell r="X3453">
            <v>0</v>
          </cell>
          <cell r="Y3453">
            <v>79.957480129999993</v>
          </cell>
          <cell r="Z3453">
            <v>0</v>
          </cell>
          <cell r="AA3453">
            <v>0</v>
          </cell>
          <cell r="AB3453">
            <v>0</v>
          </cell>
          <cell r="AC3453">
            <v>0</v>
          </cell>
          <cell r="AD3453">
            <v>79.957480129999993</v>
          </cell>
          <cell r="AE3453">
            <v>79.957480129999993</v>
          </cell>
          <cell r="AF3453">
            <v>0</v>
          </cell>
          <cell r="AG3453">
            <v>0</v>
          </cell>
          <cell r="AH3453">
            <v>0</v>
          </cell>
          <cell r="AI3453">
            <v>0</v>
          </cell>
        </row>
        <row r="3454">
          <cell r="C3454">
            <v>0</v>
          </cell>
          <cell r="D3454" t="str">
            <v>Рубеж-М</v>
          </cell>
          <cell r="E3454" t="str">
            <v>051-2001315</v>
          </cell>
          <cell r="F3454" t="str">
            <v/>
          </cell>
          <cell r="G3454" t="str">
            <v/>
          </cell>
          <cell r="H3454" t="str">
            <v/>
          </cell>
          <cell r="I3454">
            <v>1093.72</v>
          </cell>
          <cell r="J3454">
            <v>0</v>
          </cell>
          <cell r="K3454">
            <v>0</v>
          </cell>
          <cell r="L3454">
            <v>0</v>
          </cell>
          <cell r="M3454">
            <v>0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0</v>
          </cell>
          <cell r="V3454">
            <v>0</v>
          </cell>
          <cell r="W3454">
            <v>0</v>
          </cell>
          <cell r="X3454">
            <v>0</v>
          </cell>
          <cell r="Y3454">
            <v>603.24756098</v>
          </cell>
          <cell r="Z3454">
            <v>897.67</v>
          </cell>
          <cell r="AA3454">
            <v>897.67</v>
          </cell>
          <cell r="AB3454">
            <v>0</v>
          </cell>
          <cell r="AC3454">
            <v>0</v>
          </cell>
          <cell r="AD3454">
            <v>603.24756098</v>
          </cell>
          <cell r="AE3454">
            <v>603.24756098</v>
          </cell>
          <cell r="AF3454">
            <v>0</v>
          </cell>
          <cell r="AG3454">
            <v>0</v>
          </cell>
          <cell r="AH3454">
            <v>0</v>
          </cell>
          <cell r="AI3454">
            <v>67.201483951</v>
          </cell>
        </row>
        <row r="3455">
          <cell r="C3455">
            <v>0</v>
          </cell>
          <cell r="D3455" t="str">
            <v>Конкурс</v>
          </cell>
          <cell r="E3455" t="str">
            <v>051-2001315</v>
          </cell>
          <cell r="F3455" t="str">
            <v/>
          </cell>
          <cell r="G3455" t="str">
            <v/>
          </cell>
          <cell r="H3455" t="str">
            <v/>
          </cell>
          <cell r="I3455">
            <v>26134.74</v>
          </cell>
          <cell r="J3455">
            <v>22472.53</v>
          </cell>
          <cell r="K3455">
            <v>492.42</v>
          </cell>
          <cell r="L3455">
            <v>492.42</v>
          </cell>
          <cell r="M3455">
            <v>0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>
            <v>161.75633332000001</v>
          </cell>
          <cell r="T3455">
            <v>32.33366668</v>
          </cell>
          <cell r="U3455">
            <v>0</v>
          </cell>
          <cell r="V3455">
            <v>0</v>
          </cell>
          <cell r="W3455">
            <v>0</v>
          </cell>
          <cell r="X3455">
            <v>0</v>
          </cell>
          <cell r="Y3455">
            <v>0</v>
          </cell>
          <cell r="Z3455">
            <v>0</v>
          </cell>
          <cell r="AA3455">
            <v>0</v>
          </cell>
          <cell r="AB3455">
            <v>0</v>
          </cell>
          <cell r="AC3455">
            <v>0</v>
          </cell>
          <cell r="AD3455">
            <v>0</v>
          </cell>
          <cell r="AE3455">
            <v>0</v>
          </cell>
          <cell r="AF3455">
            <v>0</v>
          </cell>
          <cell r="AG3455">
            <v>0</v>
          </cell>
          <cell r="AH3455">
            <v>0</v>
          </cell>
          <cell r="AI3455">
            <v>0</v>
          </cell>
        </row>
        <row r="3456">
          <cell r="C3456">
            <v>0</v>
          </cell>
          <cell r="D3456" t="str">
            <v>Прочие подрядчики</v>
          </cell>
          <cell r="E3456" t="str">
            <v>051-2001315</v>
          </cell>
          <cell r="F3456" t="str">
            <v/>
          </cell>
          <cell r="G3456" t="str">
            <v/>
          </cell>
          <cell r="H3456" t="str">
            <v/>
          </cell>
          <cell r="I3456">
            <v>1243.1300000000001</v>
          </cell>
          <cell r="J3456">
            <v>1235.98</v>
          </cell>
          <cell r="K3456">
            <v>61.78</v>
          </cell>
          <cell r="L3456">
            <v>61.78</v>
          </cell>
          <cell r="M3456">
            <v>0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>
            <v>84.826666669999994</v>
          </cell>
          <cell r="T3456">
            <v>16.973333329999999</v>
          </cell>
          <cell r="U3456">
            <v>0</v>
          </cell>
          <cell r="V3456">
            <v>0</v>
          </cell>
          <cell r="W3456">
            <v>0</v>
          </cell>
          <cell r="X3456">
            <v>0</v>
          </cell>
          <cell r="Y3456">
            <v>0</v>
          </cell>
          <cell r="Z3456">
            <v>0</v>
          </cell>
          <cell r="AA3456">
            <v>0</v>
          </cell>
          <cell r="AB3456">
            <v>0</v>
          </cell>
          <cell r="AC3456">
            <v>0</v>
          </cell>
          <cell r="AD3456">
            <v>0</v>
          </cell>
          <cell r="AE3456">
            <v>0</v>
          </cell>
          <cell r="AF3456">
            <v>0</v>
          </cell>
          <cell r="AG3456">
            <v>0</v>
          </cell>
          <cell r="AH3456">
            <v>0</v>
          </cell>
          <cell r="AI3456">
            <v>0</v>
          </cell>
        </row>
        <row r="3457">
          <cell r="C3457" t="str">
            <v>1.664.2</v>
          </cell>
          <cell r="D3457" t="str">
            <v>Материалы(в составе подрядных работ)</v>
          </cell>
          <cell r="E3457" t="str">
            <v>051-2001315</v>
          </cell>
          <cell r="F3457" t="str">
            <v/>
          </cell>
          <cell r="G3457" t="str">
            <v/>
          </cell>
          <cell r="H3457" t="str">
            <v/>
          </cell>
          <cell r="I3457">
            <v>7.15</v>
          </cell>
          <cell r="J3457">
            <v>0</v>
          </cell>
          <cell r="K3457">
            <v>0</v>
          </cell>
          <cell r="L3457">
            <v>0</v>
          </cell>
          <cell r="M3457">
            <v>0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0</v>
          </cell>
          <cell r="V3457">
            <v>0</v>
          </cell>
          <cell r="W3457">
            <v>0</v>
          </cell>
          <cell r="X3457">
            <v>2.11902451</v>
          </cell>
          <cell r="Y3457">
            <v>0</v>
          </cell>
          <cell r="Z3457">
            <v>0</v>
          </cell>
          <cell r="AA3457">
            <v>0</v>
          </cell>
          <cell r="AB3457">
            <v>0</v>
          </cell>
          <cell r="AC3457">
            <v>0</v>
          </cell>
          <cell r="AD3457">
            <v>1.6896802399999999</v>
          </cell>
          <cell r="AE3457">
            <v>0</v>
          </cell>
          <cell r="AF3457">
            <v>0</v>
          </cell>
          <cell r="AG3457">
            <v>0</v>
          </cell>
          <cell r="AH3457">
            <v>1.6896802399999999</v>
          </cell>
          <cell r="AI3457">
            <v>0</v>
          </cell>
        </row>
        <row r="3458">
          <cell r="C3458" t="str">
            <v>1.664.3</v>
          </cell>
          <cell r="D3458" t="str">
            <v>Оборудование</v>
          </cell>
          <cell r="E3458" t="str">
            <v>051-2001315</v>
          </cell>
          <cell r="F3458" t="str">
            <v/>
          </cell>
          <cell r="G3458" t="str">
            <v/>
          </cell>
          <cell r="H3458" t="str">
            <v/>
          </cell>
          <cell r="I3458">
            <v>39128.55062324</v>
          </cell>
          <cell r="J3458">
            <v>26594.23</v>
          </cell>
          <cell r="K3458">
            <v>820.59</v>
          </cell>
          <cell r="L3458">
            <v>820.59</v>
          </cell>
          <cell r="M3458">
            <v>7.0655956499999997</v>
          </cell>
          <cell r="N3458">
            <v>0.861038478</v>
          </cell>
          <cell r="O3458">
            <v>0.861038478</v>
          </cell>
          <cell r="P3458">
            <v>0</v>
          </cell>
          <cell r="Q3458">
            <v>0</v>
          </cell>
          <cell r="R3458">
            <v>0</v>
          </cell>
          <cell r="S3458">
            <v>540.73566663999998</v>
          </cell>
          <cell r="T3458">
            <v>106.81600001</v>
          </cell>
          <cell r="U3458">
            <v>0</v>
          </cell>
          <cell r="V3458">
            <v>0</v>
          </cell>
          <cell r="W3458">
            <v>0</v>
          </cell>
          <cell r="X3458">
            <v>42.631679980000001</v>
          </cell>
          <cell r="Y3458">
            <v>133.73321321</v>
          </cell>
          <cell r="Z3458">
            <v>1134.75</v>
          </cell>
          <cell r="AA3458">
            <v>1134.75</v>
          </cell>
          <cell r="AB3458">
            <v>0</v>
          </cell>
          <cell r="AC3458">
            <v>0</v>
          </cell>
          <cell r="AD3458">
            <v>139.26380358</v>
          </cell>
          <cell r="AE3458">
            <v>132.78602792999999</v>
          </cell>
          <cell r="AF3458">
            <v>6.4777756499999999</v>
          </cell>
          <cell r="AG3458">
            <v>0</v>
          </cell>
          <cell r="AH3458">
            <v>0</v>
          </cell>
          <cell r="AI3458">
            <v>12.272641866000001</v>
          </cell>
        </row>
        <row r="3459">
          <cell r="C3459" t="str">
            <v>1.664.4</v>
          </cell>
          <cell r="D3459" t="str">
            <v>Прочие, всего</v>
          </cell>
          <cell r="E3459" t="str">
            <v>051-2001315</v>
          </cell>
          <cell r="F3459" t="str">
            <v/>
          </cell>
          <cell r="G3459" t="str">
            <v/>
          </cell>
          <cell r="H3459" t="str">
            <v/>
          </cell>
          <cell r="I3459">
            <v>12599.529366029999</v>
          </cell>
          <cell r="J3459">
            <v>10819.27</v>
          </cell>
          <cell r="K3459">
            <v>106.04</v>
          </cell>
          <cell r="L3459">
            <v>106.04</v>
          </cell>
          <cell r="M3459">
            <v>13.45000014</v>
          </cell>
          <cell r="N3459">
            <v>12.683893003</v>
          </cell>
          <cell r="O3459">
            <v>12.683893003</v>
          </cell>
          <cell r="P3459">
            <v>0</v>
          </cell>
          <cell r="Q3459">
            <v>0</v>
          </cell>
          <cell r="R3459">
            <v>0</v>
          </cell>
          <cell r="S3459">
            <v>61.22100004</v>
          </cell>
          <cell r="T3459">
            <v>13.00699998</v>
          </cell>
          <cell r="U3459">
            <v>0</v>
          </cell>
          <cell r="V3459">
            <v>0</v>
          </cell>
          <cell r="W3459">
            <v>0</v>
          </cell>
          <cell r="X3459">
            <v>0</v>
          </cell>
          <cell r="Y3459">
            <v>103.73871698000001</v>
          </cell>
          <cell r="Z3459">
            <v>253.03</v>
          </cell>
          <cell r="AA3459">
            <v>253.03</v>
          </cell>
          <cell r="AB3459">
            <v>0</v>
          </cell>
          <cell r="AC3459">
            <v>0</v>
          </cell>
          <cell r="AD3459">
            <v>163.89521708000001</v>
          </cell>
          <cell r="AE3459">
            <v>103.73871698000001</v>
          </cell>
          <cell r="AF3459">
            <v>8.9666667600000007</v>
          </cell>
          <cell r="AG3459">
            <v>51.18983334</v>
          </cell>
          <cell r="AH3459">
            <v>0</v>
          </cell>
          <cell r="AI3459">
            <v>64.773037615999996</v>
          </cell>
        </row>
        <row r="3460">
          <cell r="C3460" t="str">
            <v>1.664.5</v>
          </cell>
          <cell r="D3460" t="str">
            <v>Землеотвод, всего</v>
          </cell>
          <cell r="E3460" t="str">
            <v>051-2001315</v>
          </cell>
          <cell r="F3460" t="str">
            <v/>
          </cell>
          <cell r="G3460" t="str">
            <v/>
          </cell>
          <cell r="H3460" t="str">
            <v/>
          </cell>
          <cell r="I3460">
            <v>1</v>
          </cell>
          <cell r="J3460">
            <v>1</v>
          </cell>
          <cell r="K3460">
            <v>1</v>
          </cell>
          <cell r="L3460">
            <v>1</v>
          </cell>
          <cell r="M3460">
            <v>0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>
            <v>0.83333332999999998</v>
          </cell>
          <cell r="T3460">
            <v>0.16666666999999999</v>
          </cell>
          <cell r="U3460">
            <v>0</v>
          </cell>
          <cell r="V3460">
            <v>0</v>
          </cell>
          <cell r="W3460">
            <v>0</v>
          </cell>
          <cell r="X3460">
            <v>0</v>
          </cell>
          <cell r="Y3460">
            <v>0</v>
          </cell>
          <cell r="Z3460">
            <v>0</v>
          </cell>
          <cell r="AA3460">
            <v>0</v>
          </cell>
          <cell r="AB3460">
            <v>0</v>
          </cell>
          <cell r="AC3460">
            <v>0</v>
          </cell>
          <cell r="AD3460">
            <v>0</v>
          </cell>
          <cell r="AE3460">
            <v>0</v>
          </cell>
          <cell r="AF3460">
            <v>0</v>
          </cell>
          <cell r="AG3460">
            <v>0</v>
          </cell>
          <cell r="AH3460">
            <v>0</v>
          </cell>
          <cell r="AI3460">
            <v>0</v>
          </cell>
        </row>
        <row r="3461">
          <cell r="C3461" t="str">
            <v>1.664.6</v>
          </cell>
          <cell r="D3461" t="str">
            <v>Проектные работы</v>
          </cell>
          <cell r="E3461" t="str">
            <v>051-2001315</v>
          </cell>
          <cell r="F3461" t="str">
            <v/>
          </cell>
          <cell r="G3461" t="str">
            <v/>
          </cell>
          <cell r="H3461" t="str">
            <v/>
          </cell>
          <cell r="I3461">
            <v>5.12</v>
          </cell>
          <cell r="J3461">
            <v>2.72</v>
          </cell>
          <cell r="K3461">
            <v>2.79</v>
          </cell>
          <cell r="L3461">
            <v>2.79</v>
          </cell>
          <cell r="M3461">
            <v>0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>
            <v>0.75833329999999999</v>
          </cell>
          <cell r="T3461">
            <v>0.15166669999999999</v>
          </cell>
          <cell r="U3461">
            <v>0</v>
          </cell>
          <cell r="V3461">
            <v>0</v>
          </cell>
          <cell r="W3461">
            <v>0</v>
          </cell>
          <cell r="X3461">
            <v>0</v>
          </cell>
          <cell r="Y3461">
            <v>0</v>
          </cell>
          <cell r="Z3461">
            <v>0</v>
          </cell>
          <cell r="AA3461">
            <v>0</v>
          </cell>
          <cell r="AB3461">
            <v>0</v>
          </cell>
          <cell r="AC3461">
            <v>0</v>
          </cell>
          <cell r="AD3461">
            <v>0</v>
          </cell>
          <cell r="AE3461">
            <v>0</v>
          </cell>
          <cell r="AF3461">
            <v>0</v>
          </cell>
          <cell r="AG3461">
            <v>0</v>
          </cell>
          <cell r="AH3461">
            <v>0</v>
          </cell>
          <cell r="AI3461">
            <v>0</v>
          </cell>
        </row>
        <row r="3462">
          <cell r="C3462" t="str">
            <v>1.664.7</v>
          </cell>
          <cell r="D3462" t="str">
            <v>Услуги Заказчика</v>
          </cell>
          <cell r="E3462" t="str">
            <v>051-2001315</v>
          </cell>
          <cell r="F3462" t="str">
            <v/>
          </cell>
          <cell r="G3462" t="str">
            <v/>
          </cell>
          <cell r="H3462" t="str">
            <v/>
          </cell>
          <cell r="I3462">
            <v>131.10836599999999</v>
          </cell>
          <cell r="J3462">
            <v>27.2</v>
          </cell>
          <cell r="K3462">
            <v>53.8</v>
          </cell>
          <cell r="L3462">
            <v>53.8</v>
          </cell>
          <cell r="M3462">
            <v>13.45000014</v>
          </cell>
          <cell r="N3462">
            <v>25.00000026</v>
          </cell>
          <cell r="O3462">
            <v>25.00000026</v>
          </cell>
          <cell r="P3462">
            <v>0</v>
          </cell>
          <cell r="Q3462">
            <v>0</v>
          </cell>
          <cell r="R3462">
            <v>0</v>
          </cell>
          <cell r="S3462">
            <v>22.265999950000001</v>
          </cell>
          <cell r="T3462">
            <v>4.4530000200000002</v>
          </cell>
          <cell r="U3462">
            <v>0</v>
          </cell>
          <cell r="V3462">
            <v>0</v>
          </cell>
          <cell r="W3462">
            <v>0</v>
          </cell>
          <cell r="X3462">
            <v>0</v>
          </cell>
          <cell r="Y3462">
            <v>0</v>
          </cell>
          <cell r="Z3462">
            <v>156.24</v>
          </cell>
          <cell r="AA3462">
            <v>156.24</v>
          </cell>
          <cell r="AB3462">
            <v>0</v>
          </cell>
          <cell r="AC3462">
            <v>0</v>
          </cell>
          <cell r="AD3462">
            <v>60.156500100000002</v>
          </cell>
          <cell r="AE3462">
            <v>0</v>
          </cell>
          <cell r="AF3462">
            <v>8.9666667600000007</v>
          </cell>
          <cell r="AG3462">
            <v>51.18983334</v>
          </cell>
          <cell r="AH3462">
            <v>0</v>
          </cell>
          <cell r="AI3462">
            <v>38.502624232000002</v>
          </cell>
        </row>
        <row r="3463">
          <cell r="C3463" t="str">
            <v>1.664.8</v>
          </cell>
          <cell r="D3463" t="str">
            <v>Иные прочие</v>
          </cell>
          <cell r="E3463" t="str">
            <v>051-2001315</v>
          </cell>
          <cell r="F3463" t="str">
            <v/>
          </cell>
          <cell r="G3463" t="str">
            <v/>
          </cell>
          <cell r="H3463" t="str">
            <v/>
          </cell>
          <cell r="I3463">
            <v>12363.534333359999</v>
          </cell>
          <cell r="J3463">
            <v>10770.02</v>
          </cell>
          <cell r="K3463">
            <v>27.74</v>
          </cell>
          <cell r="L3463">
            <v>27.74</v>
          </cell>
          <cell r="M3463">
            <v>0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>
            <v>22.09033346</v>
          </cell>
          <cell r="T3463">
            <v>5.18199992</v>
          </cell>
          <cell r="U3463">
            <v>0</v>
          </cell>
          <cell r="V3463">
            <v>0</v>
          </cell>
          <cell r="W3463">
            <v>0</v>
          </cell>
          <cell r="X3463">
            <v>0</v>
          </cell>
          <cell r="Y3463">
            <v>13.310835300000001</v>
          </cell>
          <cell r="Z3463">
            <v>16.350000000000001</v>
          </cell>
          <cell r="AA3463">
            <v>16.350000000000001</v>
          </cell>
          <cell r="AB3463">
            <v>0</v>
          </cell>
          <cell r="AC3463">
            <v>0</v>
          </cell>
          <cell r="AD3463">
            <v>13.310835300000001</v>
          </cell>
          <cell r="AE3463">
            <v>13.310835300000001</v>
          </cell>
          <cell r="AF3463">
            <v>0</v>
          </cell>
          <cell r="AG3463">
            <v>0</v>
          </cell>
          <cell r="AH3463">
            <v>0</v>
          </cell>
          <cell r="AI3463">
            <v>81.411836696999998</v>
          </cell>
        </row>
        <row r="3464">
          <cell r="C3464" t="str">
            <v>1.664.9</v>
          </cell>
          <cell r="D3464" t="str">
            <v>Пуско наладочные работы "вхолостую"</v>
          </cell>
          <cell r="E3464" t="str">
            <v>051-2001315</v>
          </cell>
          <cell r="F3464" t="str">
            <v/>
          </cell>
          <cell r="G3464" t="str">
            <v/>
          </cell>
          <cell r="H3464" t="str">
            <v/>
          </cell>
          <cell r="I3464">
            <v>98.766666670000006</v>
          </cell>
          <cell r="J3464">
            <v>18.329999999999998</v>
          </cell>
          <cell r="K3464">
            <v>20.71</v>
          </cell>
          <cell r="L3464">
            <v>20.71</v>
          </cell>
          <cell r="M3464">
            <v>0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>
            <v>15.273</v>
          </cell>
          <cell r="T3464">
            <v>3.0536666700000001</v>
          </cell>
          <cell r="U3464">
            <v>0</v>
          </cell>
          <cell r="V3464">
            <v>0</v>
          </cell>
          <cell r="W3464">
            <v>0</v>
          </cell>
          <cell r="X3464">
            <v>0</v>
          </cell>
          <cell r="Y3464">
            <v>90.427881679999999</v>
          </cell>
          <cell r="Z3464">
            <v>80.44</v>
          </cell>
          <cell r="AA3464">
            <v>80.44</v>
          </cell>
          <cell r="AB3464">
            <v>0</v>
          </cell>
          <cell r="AC3464">
            <v>0</v>
          </cell>
          <cell r="AD3464">
            <v>90.427881679999999</v>
          </cell>
          <cell r="AE3464">
            <v>90.427881679999999</v>
          </cell>
          <cell r="AF3464">
            <v>0</v>
          </cell>
          <cell r="AG3464">
            <v>0</v>
          </cell>
          <cell r="AH3464">
            <v>0</v>
          </cell>
          <cell r="AI3464">
            <v>112.416561014</v>
          </cell>
        </row>
        <row r="3465">
          <cell r="C3465" t="str">
            <v>1.665</v>
          </cell>
          <cell r="D3465" t="str">
            <v>Реконструкция промысловых объектов ООО "Астраханьгазпром"</v>
          </cell>
          <cell r="E3465" t="str">
            <v>051-2001317</v>
          </cell>
          <cell r="F3465" t="str">
            <v/>
          </cell>
          <cell r="G3465" t="str">
            <v>Комплексная программа реконструкции и технического перевоору</v>
          </cell>
          <cell r="H3465" t="str">
            <v>Добыча газа</v>
          </cell>
          <cell r="I3465">
            <v>0</v>
          </cell>
          <cell r="J3465">
            <v>0</v>
          </cell>
          <cell r="K3465">
            <v>0</v>
          </cell>
          <cell r="L3465">
            <v>0</v>
          </cell>
          <cell r="M3465">
            <v>0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0</v>
          </cell>
          <cell r="V3465">
            <v>0</v>
          </cell>
          <cell r="W3465">
            <v>0</v>
          </cell>
          <cell r="X3465">
            <v>2.0517362800000001</v>
          </cell>
          <cell r="Y3465">
            <v>0</v>
          </cell>
          <cell r="Z3465">
            <v>0</v>
          </cell>
          <cell r="AA3465">
            <v>0</v>
          </cell>
          <cell r="AB3465">
            <v>0</v>
          </cell>
          <cell r="AC3465">
            <v>0</v>
          </cell>
          <cell r="AD3465">
            <v>0.53569316</v>
          </cell>
          <cell r="AE3465">
            <v>0</v>
          </cell>
          <cell r="AF3465">
            <v>0</v>
          </cell>
          <cell r="AG3465">
            <v>0</v>
          </cell>
          <cell r="AH3465">
            <v>0.53569316</v>
          </cell>
          <cell r="AI3465">
            <v>0</v>
          </cell>
        </row>
        <row r="3466">
          <cell r="C3466" t="str">
            <v>1.665.1</v>
          </cell>
          <cell r="D3466" t="str">
            <v>Подрядные работы</v>
          </cell>
          <cell r="E3466" t="str">
            <v>051-2001317</v>
          </cell>
          <cell r="F3466" t="str">
            <v/>
          </cell>
          <cell r="G3466" t="str">
            <v/>
          </cell>
          <cell r="H3466" t="str">
            <v/>
          </cell>
          <cell r="I3466">
            <v>0</v>
          </cell>
          <cell r="J3466">
            <v>0</v>
          </cell>
          <cell r="K3466">
            <v>0</v>
          </cell>
          <cell r="L3466">
            <v>0</v>
          </cell>
          <cell r="M3466">
            <v>0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0</v>
          </cell>
          <cell r="V3466">
            <v>0</v>
          </cell>
          <cell r="W3466">
            <v>0</v>
          </cell>
          <cell r="X3466">
            <v>0</v>
          </cell>
          <cell r="Y3466">
            <v>0</v>
          </cell>
          <cell r="Z3466">
            <v>0</v>
          </cell>
          <cell r="AA3466">
            <v>0</v>
          </cell>
          <cell r="AB3466">
            <v>0</v>
          </cell>
          <cell r="AC3466">
            <v>0</v>
          </cell>
          <cell r="AD3466">
            <v>0.53569316</v>
          </cell>
          <cell r="AE3466">
            <v>0</v>
          </cell>
          <cell r="AF3466">
            <v>0</v>
          </cell>
          <cell r="AG3466">
            <v>0</v>
          </cell>
          <cell r="AH3466">
            <v>0.53569316</v>
          </cell>
          <cell r="AI3466">
            <v>0</v>
          </cell>
        </row>
        <row r="3467">
          <cell r="C3467">
            <v>0</v>
          </cell>
          <cell r="D3467" t="str">
            <v>Прочие подрядчики</v>
          </cell>
          <cell r="E3467" t="str">
            <v>051-2001317</v>
          </cell>
          <cell r="F3467" t="str">
            <v/>
          </cell>
          <cell r="G3467" t="str">
            <v/>
          </cell>
          <cell r="H3467" t="str">
            <v/>
          </cell>
          <cell r="I3467">
            <v>0</v>
          </cell>
          <cell r="J3467">
            <v>0</v>
          </cell>
          <cell r="K3467">
            <v>0</v>
          </cell>
          <cell r="L3467">
            <v>0</v>
          </cell>
          <cell r="M3467">
            <v>0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0</v>
          </cell>
          <cell r="V3467">
            <v>0</v>
          </cell>
          <cell r="W3467">
            <v>0</v>
          </cell>
          <cell r="X3467">
            <v>0</v>
          </cell>
          <cell r="Y3467">
            <v>0</v>
          </cell>
          <cell r="Z3467">
            <v>0</v>
          </cell>
          <cell r="AA3467">
            <v>0</v>
          </cell>
          <cell r="AB3467">
            <v>0</v>
          </cell>
          <cell r="AC3467">
            <v>0</v>
          </cell>
          <cell r="AD3467">
            <v>0.53569316</v>
          </cell>
          <cell r="AE3467">
            <v>0</v>
          </cell>
          <cell r="AF3467">
            <v>0</v>
          </cell>
          <cell r="AG3467">
            <v>0</v>
          </cell>
          <cell r="AH3467">
            <v>0.53569316</v>
          </cell>
          <cell r="AI3467">
            <v>0</v>
          </cell>
        </row>
        <row r="3468">
          <cell r="C3468" t="str">
            <v>1.665.2</v>
          </cell>
          <cell r="D3468" t="str">
            <v>Материалы(в составе подрядных работ)</v>
          </cell>
          <cell r="E3468" t="str">
            <v>051-2001317</v>
          </cell>
          <cell r="F3468" t="str">
            <v/>
          </cell>
          <cell r="G3468" t="str">
            <v/>
          </cell>
          <cell r="H3468" t="str">
            <v/>
          </cell>
          <cell r="I3468">
            <v>0</v>
          </cell>
          <cell r="J3468">
            <v>0</v>
          </cell>
          <cell r="K3468">
            <v>0</v>
          </cell>
          <cell r="L3468">
            <v>0</v>
          </cell>
          <cell r="M3468">
            <v>0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0</v>
          </cell>
          <cell r="V3468">
            <v>0</v>
          </cell>
          <cell r="W3468">
            <v>0</v>
          </cell>
          <cell r="X3468">
            <v>0</v>
          </cell>
          <cell r="Y3468">
            <v>0</v>
          </cell>
          <cell r="Z3468">
            <v>0</v>
          </cell>
          <cell r="AA3468">
            <v>0</v>
          </cell>
          <cell r="AB3468">
            <v>0</v>
          </cell>
          <cell r="AC3468">
            <v>0</v>
          </cell>
          <cell r="AD3468">
            <v>0.53569316</v>
          </cell>
          <cell r="AE3468">
            <v>0</v>
          </cell>
          <cell r="AF3468">
            <v>0</v>
          </cell>
          <cell r="AG3468">
            <v>0</v>
          </cell>
          <cell r="AH3468">
            <v>0.53569316</v>
          </cell>
          <cell r="AI3468">
            <v>0</v>
          </cell>
        </row>
        <row r="3469">
          <cell r="C3469" t="str">
            <v>1.665.3</v>
          </cell>
          <cell r="D3469" t="str">
            <v>Оборудование</v>
          </cell>
          <cell r="E3469" t="str">
            <v>051-2001317</v>
          </cell>
          <cell r="F3469" t="str">
            <v/>
          </cell>
          <cell r="G3469" t="str">
            <v/>
          </cell>
          <cell r="H3469" t="str">
            <v/>
          </cell>
          <cell r="I3469">
            <v>0</v>
          </cell>
          <cell r="J3469">
            <v>0</v>
          </cell>
          <cell r="K3469">
            <v>0</v>
          </cell>
          <cell r="L3469">
            <v>0</v>
          </cell>
          <cell r="M3469">
            <v>0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0</v>
          </cell>
          <cell r="V3469">
            <v>0</v>
          </cell>
          <cell r="W3469">
            <v>0</v>
          </cell>
          <cell r="X3469">
            <v>1.4663010400000001</v>
          </cell>
          <cell r="Y3469">
            <v>0</v>
          </cell>
          <cell r="Z3469">
            <v>0</v>
          </cell>
          <cell r="AA3469">
            <v>0</v>
          </cell>
          <cell r="AB3469">
            <v>0</v>
          </cell>
          <cell r="AC3469">
            <v>0</v>
          </cell>
          <cell r="AD3469">
            <v>0</v>
          </cell>
          <cell r="AE3469">
            <v>0</v>
          </cell>
          <cell r="AF3469">
            <v>0</v>
          </cell>
          <cell r="AG3469">
            <v>0</v>
          </cell>
          <cell r="AH3469">
            <v>0</v>
          </cell>
          <cell r="AI3469">
            <v>0</v>
          </cell>
        </row>
        <row r="3470">
          <cell r="C3470">
            <v>0</v>
          </cell>
          <cell r="D3470" t="str">
            <v>ООО "Газпром комплектация"</v>
          </cell>
          <cell r="E3470" t="str">
            <v>051-2001317</v>
          </cell>
          <cell r="F3470" t="str">
            <v/>
          </cell>
          <cell r="G3470" t="str">
            <v/>
          </cell>
          <cell r="H3470" t="str">
            <v/>
          </cell>
          <cell r="I3470">
            <v>0</v>
          </cell>
          <cell r="J3470">
            <v>0</v>
          </cell>
          <cell r="K3470">
            <v>0</v>
          </cell>
          <cell r="L3470">
            <v>0</v>
          </cell>
          <cell r="M3470">
            <v>0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0</v>
          </cell>
          <cell r="V3470">
            <v>0</v>
          </cell>
          <cell r="W3470">
            <v>0</v>
          </cell>
          <cell r="X3470">
            <v>1.4663010400000001</v>
          </cell>
          <cell r="Y3470">
            <v>0</v>
          </cell>
          <cell r="Z3470">
            <v>0</v>
          </cell>
          <cell r="AA3470">
            <v>0</v>
          </cell>
          <cell r="AB3470">
            <v>0</v>
          </cell>
          <cell r="AC3470">
            <v>0</v>
          </cell>
          <cell r="AD3470">
            <v>0</v>
          </cell>
          <cell r="AE3470">
            <v>0</v>
          </cell>
          <cell r="AF3470">
            <v>0</v>
          </cell>
          <cell r="AG3470">
            <v>0</v>
          </cell>
          <cell r="AH3470">
            <v>0</v>
          </cell>
          <cell r="AI3470">
            <v>0</v>
          </cell>
        </row>
        <row r="3471">
          <cell r="C3471" t="str">
            <v>1.665.4</v>
          </cell>
          <cell r="D3471" t="str">
            <v>Прочие, всего</v>
          </cell>
          <cell r="E3471" t="str">
            <v>051-2001317</v>
          </cell>
          <cell r="F3471" t="str">
            <v/>
          </cell>
          <cell r="G3471" t="str">
            <v/>
          </cell>
          <cell r="H3471" t="str">
            <v/>
          </cell>
          <cell r="I3471">
            <v>0</v>
          </cell>
          <cell r="J3471">
            <v>0</v>
          </cell>
          <cell r="K3471">
            <v>0</v>
          </cell>
          <cell r="L3471">
            <v>0</v>
          </cell>
          <cell r="M3471">
            <v>0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>
            <v>0</v>
          </cell>
          <cell r="T3471">
            <v>0</v>
          </cell>
          <cell r="U3471">
            <v>0</v>
          </cell>
          <cell r="V3471">
            <v>0</v>
          </cell>
          <cell r="W3471">
            <v>0</v>
          </cell>
          <cell r="X3471">
            <v>0.58543524000000002</v>
          </cell>
          <cell r="Y3471">
            <v>0</v>
          </cell>
          <cell r="Z3471">
            <v>0</v>
          </cell>
          <cell r="AA3471">
            <v>0</v>
          </cell>
          <cell r="AB3471">
            <v>0</v>
          </cell>
          <cell r="AC3471">
            <v>0</v>
          </cell>
          <cell r="AD3471">
            <v>0</v>
          </cell>
          <cell r="AE3471">
            <v>0</v>
          </cell>
          <cell r="AF3471">
            <v>0</v>
          </cell>
          <cell r="AG3471">
            <v>0</v>
          </cell>
          <cell r="AH3471">
            <v>0</v>
          </cell>
          <cell r="AI3471">
            <v>0</v>
          </cell>
        </row>
        <row r="3472">
          <cell r="C3472" t="str">
            <v>1.665.5</v>
          </cell>
          <cell r="D3472" t="str">
            <v>Иные прочие</v>
          </cell>
          <cell r="E3472" t="str">
            <v>051-2001317</v>
          </cell>
          <cell r="F3472" t="str">
            <v/>
          </cell>
          <cell r="G3472" t="str">
            <v/>
          </cell>
          <cell r="H3472" t="str">
            <v/>
          </cell>
          <cell r="I3472">
            <v>0</v>
          </cell>
          <cell r="J3472">
            <v>0</v>
          </cell>
          <cell r="K3472">
            <v>0</v>
          </cell>
          <cell r="L3472">
            <v>0</v>
          </cell>
          <cell r="M3472">
            <v>0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0</v>
          </cell>
          <cell r="V3472">
            <v>0</v>
          </cell>
          <cell r="W3472">
            <v>0</v>
          </cell>
          <cell r="X3472">
            <v>0.58543524000000002</v>
          </cell>
          <cell r="Y3472">
            <v>0</v>
          </cell>
          <cell r="Z3472">
            <v>0</v>
          </cell>
          <cell r="AA3472">
            <v>0</v>
          </cell>
          <cell r="AB3472">
            <v>0</v>
          </cell>
          <cell r="AC3472">
            <v>0</v>
          </cell>
          <cell r="AD3472">
            <v>0</v>
          </cell>
          <cell r="AE3472">
            <v>0</v>
          </cell>
          <cell r="AF3472">
            <v>0</v>
          </cell>
          <cell r="AG3472">
            <v>0</v>
          </cell>
          <cell r="AH3472">
            <v>0</v>
          </cell>
          <cell r="AI3472">
            <v>0</v>
          </cell>
        </row>
        <row r="3473">
          <cell r="C3473" t="str">
            <v>1.666</v>
          </cell>
          <cell r="D3473" t="str">
            <v>Реконструкция линейной части системы МГ Средняя Азия-Центр на участке ООО "Волгоградтрансгаз"</v>
          </cell>
          <cell r="E3473" t="str">
            <v>051-2001319</v>
          </cell>
          <cell r="F3473" t="str">
            <v/>
          </cell>
          <cell r="G3473" t="str">
            <v>Комплексная целевая программа по совершенствованию системы о</v>
          </cell>
          <cell r="H3473" t="str">
            <v>Транспорт газа</v>
          </cell>
          <cell r="I3473">
            <v>16620.814999999999</v>
          </cell>
          <cell r="J3473">
            <v>3853.55</v>
          </cell>
          <cell r="K3473">
            <v>11.89</v>
          </cell>
          <cell r="L3473">
            <v>11.89</v>
          </cell>
          <cell r="M3473">
            <v>2.5000199999999999E-3</v>
          </cell>
          <cell r="N3473">
            <v>2.1026241000000001E-2</v>
          </cell>
          <cell r="O3473">
            <v>2.1026241000000001E-2</v>
          </cell>
          <cell r="P3473">
            <v>0</v>
          </cell>
          <cell r="Q3473">
            <v>0</v>
          </cell>
          <cell r="R3473">
            <v>0</v>
          </cell>
          <cell r="S3473">
            <v>0</v>
          </cell>
          <cell r="T3473">
            <v>0</v>
          </cell>
          <cell r="U3473">
            <v>0</v>
          </cell>
          <cell r="V3473">
            <v>0</v>
          </cell>
          <cell r="W3473">
            <v>0</v>
          </cell>
          <cell r="X3473">
            <v>0.12218126</v>
          </cell>
          <cell r="Y3473">
            <v>2.1718339999999999E-2</v>
          </cell>
          <cell r="Z3473">
            <v>11.79</v>
          </cell>
          <cell r="AA3473">
            <v>11.79</v>
          </cell>
          <cell r="AB3473">
            <v>0.01</v>
          </cell>
          <cell r="AC3473">
            <v>0</v>
          </cell>
          <cell r="AD3473">
            <v>1.135834E-2</v>
          </cell>
          <cell r="AE3473">
            <v>8.3339999999999998E-5</v>
          </cell>
          <cell r="AF3473">
            <v>1.66668E-3</v>
          </cell>
          <cell r="AG3473">
            <v>9.6083200000000001E-3</v>
          </cell>
          <cell r="AH3473">
            <v>0</v>
          </cell>
          <cell r="AI3473">
            <v>9.6338761999999994E-2</v>
          </cell>
        </row>
        <row r="3474">
          <cell r="C3474" t="str">
            <v>1.666.1</v>
          </cell>
          <cell r="D3474" t="str">
            <v>Подрядные работы</v>
          </cell>
          <cell r="E3474" t="str">
            <v>051-2001319</v>
          </cell>
          <cell r="F3474" t="str">
            <v/>
          </cell>
          <cell r="G3474" t="str">
            <v/>
          </cell>
          <cell r="H3474" t="str">
            <v/>
          </cell>
          <cell r="I3474">
            <v>14493.34</v>
          </cell>
          <cell r="J3474">
            <v>3377.17</v>
          </cell>
          <cell r="K3474">
            <v>0</v>
          </cell>
          <cell r="L3474">
            <v>0</v>
          </cell>
          <cell r="M3474">
            <v>0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>
            <v>0</v>
          </cell>
          <cell r="T3474">
            <v>0</v>
          </cell>
          <cell r="U3474">
            <v>0</v>
          </cell>
          <cell r="V3474">
            <v>0</v>
          </cell>
          <cell r="W3474">
            <v>0</v>
          </cell>
          <cell r="X3474">
            <v>0</v>
          </cell>
          <cell r="Y3474">
            <v>0</v>
          </cell>
          <cell r="Z3474">
            <v>0</v>
          </cell>
          <cell r="AA3474">
            <v>0</v>
          </cell>
          <cell r="AB3474">
            <v>0</v>
          </cell>
          <cell r="AC3474">
            <v>0</v>
          </cell>
          <cell r="AD3474">
            <v>0</v>
          </cell>
          <cell r="AE3474">
            <v>0</v>
          </cell>
          <cell r="AF3474">
            <v>0</v>
          </cell>
          <cell r="AG3474">
            <v>0</v>
          </cell>
          <cell r="AH3474">
            <v>0</v>
          </cell>
          <cell r="AI3474">
            <v>0</v>
          </cell>
        </row>
        <row r="3475">
          <cell r="C3475">
            <v>0</v>
          </cell>
          <cell r="D3475" t="str">
            <v>Прочие подрядчики</v>
          </cell>
          <cell r="E3475" t="str">
            <v>051-2001319</v>
          </cell>
          <cell r="F3475" t="str">
            <v/>
          </cell>
          <cell r="G3475" t="str">
            <v/>
          </cell>
          <cell r="H3475" t="str">
            <v/>
          </cell>
          <cell r="I3475">
            <v>14493.34</v>
          </cell>
          <cell r="J3475">
            <v>3377.17</v>
          </cell>
          <cell r="K3475">
            <v>0</v>
          </cell>
          <cell r="L3475">
            <v>0</v>
          </cell>
          <cell r="M3475">
            <v>0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0</v>
          </cell>
          <cell r="V3475">
            <v>0</v>
          </cell>
          <cell r="W3475">
            <v>0</v>
          </cell>
          <cell r="X3475">
            <v>0</v>
          </cell>
          <cell r="Y3475">
            <v>0</v>
          </cell>
          <cell r="Z3475">
            <v>0</v>
          </cell>
          <cell r="AA3475">
            <v>0</v>
          </cell>
          <cell r="AB3475">
            <v>0</v>
          </cell>
          <cell r="AC3475">
            <v>0</v>
          </cell>
          <cell r="AD3475">
            <v>0</v>
          </cell>
          <cell r="AE3475">
            <v>0</v>
          </cell>
          <cell r="AF3475">
            <v>0</v>
          </cell>
          <cell r="AG3475">
            <v>0</v>
          </cell>
          <cell r="AH3475">
            <v>0</v>
          </cell>
          <cell r="AI3475">
            <v>0</v>
          </cell>
        </row>
        <row r="3476">
          <cell r="C3476" t="str">
            <v>1.666.2</v>
          </cell>
          <cell r="D3476" t="str">
            <v>Оборудование</v>
          </cell>
          <cell r="E3476" t="str">
            <v>051-2001319</v>
          </cell>
          <cell r="F3476" t="str">
            <v/>
          </cell>
          <cell r="G3476" t="str">
            <v/>
          </cell>
          <cell r="H3476" t="str">
            <v/>
          </cell>
          <cell r="I3476">
            <v>911.78499999999997</v>
          </cell>
          <cell r="J3476">
            <v>208.12</v>
          </cell>
          <cell r="K3476">
            <v>1.29</v>
          </cell>
          <cell r="L3476">
            <v>1.29</v>
          </cell>
          <cell r="M3476">
            <v>0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>
            <v>0</v>
          </cell>
          <cell r="T3476">
            <v>0</v>
          </cell>
          <cell r="U3476">
            <v>0</v>
          </cell>
          <cell r="V3476">
            <v>0</v>
          </cell>
          <cell r="W3476">
            <v>0</v>
          </cell>
          <cell r="X3476">
            <v>0</v>
          </cell>
          <cell r="Y3476">
            <v>0</v>
          </cell>
          <cell r="Z3476">
            <v>1.28</v>
          </cell>
          <cell r="AA3476">
            <v>1.28</v>
          </cell>
          <cell r="AB3476">
            <v>0</v>
          </cell>
          <cell r="AC3476">
            <v>0</v>
          </cell>
          <cell r="AD3476">
            <v>0</v>
          </cell>
          <cell r="AE3476">
            <v>0</v>
          </cell>
          <cell r="AF3476">
            <v>0</v>
          </cell>
          <cell r="AG3476">
            <v>0</v>
          </cell>
          <cell r="AH3476">
            <v>0</v>
          </cell>
          <cell r="AI3476">
            <v>0</v>
          </cell>
        </row>
        <row r="3477">
          <cell r="C3477" t="str">
            <v>1.666.3</v>
          </cell>
          <cell r="D3477" t="str">
            <v>Прочие, всего</v>
          </cell>
          <cell r="E3477" t="str">
            <v>051-2001319</v>
          </cell>
          <cell r="F3477" t="str">
            <v/>
          </cell>
          <cell r="G3477" t="str">
            <v/>
          </cell>
          <cell r="H3477" t="str">
            <v/>
          </cell>
          <cell r="I3477">
            <v>1215.69</v>
          </cell>
          <cell r="J3477">
            <v>268.26</v>
          </cell>
          <cell r="K3477">
            <v>10.6</v>
          </cell>
          <cell r="L3477">
            <v>10.6</v>
          </cell>
          <cell r="M3477">
            <v>2.5000199999999999E-3</v>
          </cell>
          <cell r="N3477">
            <v>2.3585094000000001E-2</v>
          </cell>
          <cell r="O3477">
            <v>2.3585094000000001E-2</v>
          </cell>
          <cell r="P3477">
            <v>0</v>
          </cell>
          <cell r="Q3477">
            <v>0</v>
          </cell>
          <cell r="R3477">
            <v>0</v>
          </cell>
          <cell r="S3477">
            <v>0</v>
          </cell>
          <cell r="T3477">
            <v>0</v>
          </cell>
          <cell r="U3477">
            <v>0</v>
          </cell>
          <cell r="V3477">
            <v>0</v>
          </cell>
          <cell r="W3477">
            <v>0</v>
          </cell>
          <cell r="X3477">
            <v>0.12218126</v>
          </cell>
          <cell r="Y3477">
            <v>2.1718339999999999E-2</v>
          </cell>
          <cell r="Z3477">
            <v>10.51</v>
          </cell>
          <cell r="AA3477">
            <v>10.51</v>
          </cell>
          <cell r="AB3477">
            <v>0.01</v>
          </cell>
          <cell r="AC3477">
            <v>0</v>
          </cell>
          <cell r="AD3477">
            <v>1.135834E-2</v>
          </cell>
          <cell r="AE3477">
            <v>8.3339999999999998E-5</v>
          </cell>
          <cell r="AF3477">
            <v>1.66668E-3</v>
          </cell>
          <cell r="AG3477">
            <v>9.6083200000000001E-3</v>
          </cell>
          <cell r="AH3477">
            <v>0</v>
          </cell>
          <cell r="AI3477">
            <v>0.108071741</v>
          </cell>
        </row>
        <row r="3478">
          <cell r="C3478" t="str">
            <v>1.666.4</v>
          </cell>
          <cell r="D3478" t="str">
            <v>Землеотвод, всего</v>
          </cell>
          <cell r="E3478" t="str">
            <v>051-2001319</v>
          </cell>
          <cell r="F3478" t="str">
            <v/>
          </cell>
          <cell r="G3478" t="str">
            <v/>
          </cell>
          <cell r="H3478" t="str">
            <v/>
          </cell>
          <cell r="I3478">
            <v>0</v>
          </cell>
          <cell r="J3478">
            <v>0</v>
          </cell>
          <cell r="K3478">
            <v>10.59</v>
          </cell>
          <cell r="L3478">
            <v>10.59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>
            <v>0</v>
          </cell>
          <cell r="T3478">
            <v>0</v>
          </cell>
          <cell r="U3478">
            <v>0</v>
          </cell>
          <cell r="V3478">
            <v>0</v>
          </cell>
          <cell r="W3478">
            <v>0</v>
          </cell>
          <cell r="X3478">
            <v>0.12218126</v>
          </cell>
          <cell r="Y3478">
            <v>2.1635000000000001E-2</v>
          </cell>
          <cell r="Z3478">
            <v>10.5</v>
          </cell>
          <cell r="AA3478">
            <v>10.5</v>
          </cell>
          <cell r="AB3478">
            <v>0</v>
          </cell>
          <cell r="AC3478">
            <v>0</v>
          </cell>
          <cell r="AD3478">
            <v>9.6083200000000001E-3</v>
          </cell>
          <cell r="AE3478">
            <v>0</v>
          </cell>
          <cell r="AF3478">
            <v>0</v>
          </cell>
          <cell r="AG3478">
            <v>9.6083200000000001E-3</v>
          </cell>
          <cell r="AH3478">
            <v>0</v>
          </cell>
          <cell r="AI3478">
            <v>9.1507809999999995E-2</v>
          </cell>
        </row>
        <row r="3479">
          <cell r="C3479" t="str">
            <v>1.666.5</v>
          </cell>
          <cell r="D3479" t="str">
            <v>Услуги Заказчика</v>
          </cell>
          <cell r="E3479" t="str">
            <v>051-2001319</v>
          </cell>
          <cell r="F3479" t="str">
            <v/>
          </cell>
          <cell r="G3479" t="str">
            <v/>
          </cell>
          <cell r="H3479" t="str">
            <v/>
          </cell>
          <cell r="I3479">
            <v>0</v>
          </cell>
          <cell r="J3479">
            <v>0</v>
          </cell>
          <cell r="K3479">
            <v>0.01</v>
          </cell>
          <cell r="L3479">
            <v>0.01</v>
          </cell>
          <cell r="M3479">
            <v>2.5000199999999999E-3</v>
          </cell>
          <cell r="N3479">
            <v>25.0002</v>
          </cell>
          <cell r="O3479">
            <v>25.0002</v>
          </cell>
          <cell r="P3479">
            <v>0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0</v>
          </cell>
          <cell r="V3479">
            <v>0</v>
          </cell>
          <cell r="W3479">
            <v>0</v>
          </cell>
          <cell r="X3479">
            <v>0</v>
          </cell>
          <cell r="Y3479">
            <v>8.3339999999999998E-5</v>
          </cell>
          <cell r="Z3479">
            <v>0.01</v>
          </cell>
          <cell r="AA3479">
            <v>0.01</v>
          </cell>
          <cell r="AB3479">
            <v>0.01</v>
          </cell>
          <cell r="AC3479">
            <v>0</v>
          </cell>
          <cell r="AD3479">
            <v>1.7500199999999999E-3</v>
          </cell>
          <cell r="AE3479">
            <v>8.3339999999999998E-5</v>
          </cell>
          <cell r="AF3479">
            <v>1.66668E-3</v>
          </cell>
          <cell r="AG3479">
            <v>0</v>
          </cell>
          <cell r="AH3479">
            <v>0</v>
          </cell>
          <cell r="AI3479">
            <v>17.5002</v>
          </cell>
        </row>
        <row r="3480">
          <cell r="C3480" t="str">
            <v>1.666.6</v>
          </cell>
          <cell r="D3480" t="str">
            <v>Иные прочие</v>
          </cell>
          <cell r="E3480" t="str">
            <v>051-2001319</v>
          </cell>
          <cell r="F3480" t="str">
            <v/>
          </cell>
          <cell r="G3480" t="str">
            <v/>
          </cell>
          <cell r="H3480" t="str">
            <v/>
          </cell>
          <cell r="I3480">
            <v>1215.69</v>
          </cell>
          <cell r="J3480">
            <v>268.26</v>
          </cell>
          <cell r="K3480">
            <v>0</v>
          </cell>
          <cell r="L3480">
            <v>0</v>
          </cell>
          <cell r="M3480">
            <v>0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B3480">
            <v>0</v>
          </cell>
          <cell r="AC3480">
            <v>0</v>
          </cell>
          <cell r="AD3480">
            <v>0</v>
          </cell>
          <cell r="AE3480">
            <v>0</v>
          </cell>
          <cell r="AF3480">
            <v>0</v>
          </cell>
          <cell r="AG3480">
            <v>0</v>
          </cell>
          <cell r="AH3480">
            <v>0</v>
          </cell>
          <cell r="AI3480">
            <v>0</v>
          </cell>
        </row>
        <row r="3481">
          <cell r="C3481" t="str">
            <v>1.667</v>
          </cell>
          <cell r="D3481" t="str">
            <v>Реконструкция ДКС-1,2 на Оренбургском НГКМ</v>
          </cell>
          <cell r="E3481" t="str">
            <v>051-2001320</v>
          </cell>
          <cell r="F3481" t="str">
            <v/>
          </cell>
          <cell r="G3481" t="str">
            <v>Стройки, обеспечивающие добычу и вывод газа из Надым-Пур-Таз</v>
          </cell>
          <cell r="H3481" t="str">
            <v>Добыча газа</v>
          </cell>
          <cell r="I3481">
            <v>52764.54</v>
          </cell>
          <cell r="J3481">
            <v>49820.28</v>
          </cell>
          <cell r="K3481">
            <v>6832.02</v>
          </cell>
          <cell r="L3481">
            <v>6832.02</v>
          </cell>
          <cell r="M3481">
            <v>74.024171199999998</v>
          </cell>
          <cell r="N3481">
            <v>1.0834887950000001</v>
          </cell>
          <cell r="O3481">
            <v>1.0834887950000001</v>
          </cell>
          <cell r="P3481">
            <v>0</v>
          </cell>
          <cell r="Q3481">
            <v>0</v>
          </cell>
          <cell r="R3481">
            <v>0</v>
          </cell>
          <cell r="S3481">
            <v>7862.91</v>
          </cell>
          <cell r="T3481">
            <v>1511.93</v>
          </cell>
          <cell r="U3481">
            <v>0</v>
          </cell>
          <cell r="V3481">
            <v>0</v>
          </cell>
          <cell r="W3481">
            <v>0</v>
          </cell>
          <cell r="X3481">
            <v>1899.06014</v>
          </cell>
          <cell r="Y3481">
            <v>8.3339999999999998E-5</v>
          </cell>
          <cell r="Z3481">
            <v>5268.28</v>
          </cell>
          <cell r="AA3481">
            <v>5268.28</v>
          </cell>
          <cell r="AB3481">
            <v>264.52</v>
          </cell>
          <cell r="AC3481">
            <v>154.44</v>
          </cell>
          <cell r="AD3481">
            <v>66.033416700000004</v>
          </cell>
          <cell r="AE3481">
            <v>8.3339999999999998E-5</v>
          </cell>
          <cell r="AF3481">
            <v>42.03333336</v>
          </cell>
          <cell r="AG3481">
            <v>24</v>
          </cell>
          <cell r="AH3481">
            <v>0</v>
          </cell>
          <cell r="AI3481">
            <v>1.253415094</v>
          </cell>
        </row>
        <row r="3482">
          <cell r="C3482" t="str">
            <v>1.667.1</v>
          </cell>
          <cell r="D3482" t="str">
            <v>Подрядные работы</v>
          </cell>
          <cell r="E3482" t="str">
            <v>051-2001320</v>
          </cell>
          <cell r="F3482" t="str">
            <v/>
          </cell>
          <cell r="G3482" t="str">
            <v/>
          </cell>
          <cell r="H3482" t="str">
            <v/>
          </cell>
          <cell r="I3482">
            <v>17673.900000000001</v>
          </cell>
          <cell r="J3482">
            <v>17627.240000000002</v>
          </cell>
          <cell r="K3482">
            <v>2434.37</v>
          </cell>
          <cell r="L3482">
            <v>2434.37</v>
          </cell>
          <cell r="M3482">
            <v>0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>
            <v>2068.1799999999998</v>
          </cell>
          <cell r="T3482">
            <v>412.85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1537.47</v>
          </cell>
          <cell r="AA3482">
            <v>1537.47</v>
          </cell>
          <cell r="AB3482">
            <v>0</v>
          </cell>
          <cell r="AC3482">
            <v>0</v>
          </cell>
          <cell r="AD3482">
            <v>0</v>
          </cell>
          <cell r="AE3482">
            <v>0</v>
          </cell>
          <cell r="AF3482">
            <v>0</v>
          </cell>
          <cell r="AG3482">
            <v>0</v>
          </cell>
          <cell r="AH3482">
            <v>0</v>
          </cell>
          <cell r="AI3482">
            <v>0</v>
          </cell>
        </row>
        <row r="3483">
          <cell r="C3483">
            <v>0</v>
          </cell>
          <cell r="D3483" t="str">
            <v>СМТ</v>
          </cell>
          <cell r="E3483" t="str">
            <v>051-2001320</v>
          </cell>
          <cell r="F3483" t="str">
            <v/>
          </cell>
          <cell r="G3483" t="str">
            <v/>
          </cell>
          <cell r="H3483" t="str">
            <v/>
          </cell>
          <cell r="I3483">
            <v>0</v>
          </cell>
          <cell r="J3483">
            <v>0</v>
          </cell>
          <cell r="K3483">
            <v>0</v>
          </cell>
          <cell r="L3483">
            <v>0</v>
          </cell>
          <cell r="M3483">
            <v>0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1537.47</v>
          </cell>
          <cell r="AA3483">
            <v>1537.47</v>
          </cell>
          <cell r="AB3483">
            <v>0</v>
          </cell>
          <cell r="AC3483">
            <v>0</v>
          </cell>
          <cell r="AD3483">
            <v>0</v>
          </cell>
          <cell r="AE3483">
            <v>0</v>
          </cell>
          <cell r="AF3483">
            <v>0</v>
          </cell>
          <cell r="AG3483">
            <v>0</v>
          </cell>
          <cell r="AH3483">
            <v>0</v>
          </cell>
          <cell r="AI3483">
            <v>0</v>
          </cell>
        </row>
        <row r="3484">
          <cell r="C3484">
            <v>0</v>
          </cell>
          <cell r="D3484" t="str">
            <v>Конкурс</v>
          </cell>
          <cell r="E3484" t="str">
            <v>051-2001320</v>
          </cell>
          <cell r="F3484" t="str">
            <v/>
          </cell>
          <cell r="G3484" t="str">
            <v/>
          </cell>
          <cell r="H3484" t="str">
            <v/>
          </cell>
          <cell r="I3484">
            <v>0</v>
          </cell>
          <cell r="J3484">
            <v>0</v>
          </cell>
          <cell r="K3484">
            <v>2434.37</v>
          </cell>
          <cell r="L3484">
            <v>2434.37</v>
          </cell>
          <cell r="M3484">
            <v>0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B3484">
            <v>0</v>
          </cell>
          <cell r="AC3484">
            <v>0</v>
          </cell>
          <cell r="AD3484">
            <v>0</v>
          </cell>
          <cell r="AE3484">
            <v>0</v>
          </cell>
          <cell r="AF3484">
            <v>0</v>
          </cell>
          <cell r="AG3484">
            <v>0</v>
          </cell>
          <cell r="AH3484">
            <v>0</v>
          </cell>
          <cell r="AI3484">
            <v>0</v>
          </cell>
        </row>
        <row r="3485">
          <cell r="C3485">
            <v>0</v>
          </cell>
          <cell r="D3485" t="str">
            <v>Прочие подрядчики</v>
          </cell>
          <cell r="E3485" t="str">
            <v>051-2001320</v>
          </cell>
          <cell r="F3485" t="str">
            <v/>
          </cell>
          <cell r="G3485" t="str">
            <v/>
          </cell>
          <cell r="H3485" t="str">
            <v/>
          </cell>
          <cell r="I3485">
            <v>17673.900000000001</v>
          </cell>
          <cell r="J3485">
            <v>17627.240000000002</v>
          </cell>
          <cell r="K3485">
            <v>0</v>
          </cell>
          <cell r="L3485">
            <v>0</v>
          </cell>
          <cell r="M3485">
            <v>0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>
            <v>2068.1799999999998</v>
          </cell>
          <cell r="T3485">
            <v>412.85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B3485">
            <v>0</v>
          </cell>
          <cell r="AC3485">
            <v>0</v>
          </cell>
          <cell r="AD3485">
            <v>0</v>
          </cell>
          <cell r="AE3485">
            <v>0</v>
          </cell>
          <cell r="AF3485">
            <v>0</v>
          </cell>
          <cell r="AG3485">
            <v>0</v>
          </cell>
          <cell r="AH3485">
            <v>0</v>
          </cell>
          <cell r="AI3485">
            <v>0</v>
          </cell>
        </row>
        <row r="3486">
          <cell r="C3486" t="str">
            <v>1.667.2</v>
          </cell>
          <cell r="D3486" t="str">
            <v>Оборудование</v>
          </cell>
          <cell r="E3486" t="str">
            <v>051-2001320</v>
          </cell>
          <cell r="F3486" t="str">
            <v/>
          </cell>
          <cell r="G3486" t="str">
            <v/>
          </cell>
          <cell r="H3486" t="str">
            <v/>
          </cell>
          <cell r="I3486">
            <v>32492.91</v>
          </cell>
          <cell r="J3486">
            <v>30182.98</v>
          </cell>
          <cell r="K3486">
            <v>3843.96</v>
          </cell>
          <cell r="L3486">
            <v>3843.96</v>
          </cell>
          <cell r="M3486">
            <v>10.974171159999999</v>
          </cell>
          <cell r="N3486">
            <v>0.28549129400000001</v>
          </cell>
          <cell r="O3486">
            <v>0.28549129400000001</v>
          </cell>
          <cell r="P3486">
            <v>0</v>
          </cell>
          <cell r="Q3486">
            <v>0</v>
          </cell>
          <cell r="R3486">
            <v>0</v>
          </cell>
          <cell r="S3486">
            <v>5173.05</v>
          </cell>
          <cell r="T3486">
            <v>980.84</v>
          </cell>
          <cell r="U3486">
            <v>0</v>
          </cell>
          <cell r="V3486">
            <v>0</v>
          </cell>
          <cell r="W3486">
            <v>0</v>
          </cell>
          <cell r="X3486">
            <v>1899.06014</v>
          </cell>
          <cell r="Y3486">
            <v>0</v>
          </cell>
          <cell r="Z3486">
            <v>3489.72</v>
          </cell>
          <cell r="AA3486">
            <v>3489.72</v>
          </cell>
          <cell r="AB3486">
            <v>263.02</v>
          </cell>
          <cell r="AC3486">
            <v>154.44</v>
          </cell>
          <cell r="AD3486">
            <v>24</v>
          </cell>
          <cell r="AE3486">
            <v>0</v>
          </cell>
          <cell r="AF3486">
            <v>0</v>
          </cell>
          <cell r="AG3486">
            <v>24</v>
          </cell>
          <cell r="AH3486">
            <v>0</v>
          </cell>
          <cell r="AI3486">
            <v>0.68773425899999996</v>
          </cell>
        </row>
        <row r="3487">
          <cell r="C3487">
            <v>0</v>
          </cell>
          <cell r="D3487" t="str">
            <v>ООО "Газпром комплектация"</v>
          </cell>
          <cell r="E3487" t="str">
            <v>051-2001320</v>
          </cell>
          <cell r="F3487" t="str">
            <v/>
          </cell>
          <cell r="G3487" t="str">
            <v/>
          </cell>
          <cell r="H3487" t="str">
            <v/>
          </cell>
          <cell r="I3487">
            <v>0</v>
          </cell>
          <cell r="J3487">
            <v>0</v>
          </cell>
          <cell r="K3487">
            <v>0</v>
          </cell>
          <cell r="L3487">
            <v>0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1899.06014</v>
          </cell>
          <cell r="Y3487">
            <v>0</v>
          </cell>
          <cell r="Z3487">
            <v>0</v>
          </cell>
          <cell r="AA3487">
            <v>0</v>
          </cell>
          <cell r="AB3487">
            <v>0</v>
          </cell>
          <cell r="AC3487">
            <v>0</v>
          </cell>
          <cell r="AD3487">
            <v>0</v>
          </cell>
          <cell r="AE3487">
            <v>0</v>
          </cell>
          <cell r="AF3487">
            <v>0</v>
          </cell>
          <cell r="AG3487">
            <v>0</v>
          </cell>
          <cell r="AH3487">
            <v>0</v>
          </cell>
          <cell r="AI3487">
            <v>0</v>
          </cell>
        </row>
        <row r="3488">
          <cell r="C3488" t="str">
            <v>1.667.3</v>
          </cell>
          <cell r="D3488" t="str">
            <v>Прочие, всего</v>
          </cell>
          <cell r="E3488" t="str">
            <v>051-2001320</v>
          </cell>
          <cell r="F3488" t="str">
            <v/>
          </cell>
          <cell r="G3488" t="str">
            <v/>
          </cell>
          <cell r="H3488" t="str">
            <v/>
          </cell>
          <cell r="I3488">
            <v>2597.73</v>
          </cell>
          <cell r="J3488">
            <v>2010.06</v>
          </cell>
          <cell r="K3488">
            <v>553.69000000000005</v>
          </cell>
          <cell r="L3488">
            <v>553.69000000000005</v>
          </cell>
          <cell r="M3488">
            <v>63.05000004</v>
          </cell>
          <cell r="N3488">
            <v>11.387238354000001</v>
          </cell>
          <cell r="O3488">
            <v>11.387238354000001</v>
          </cell>
          <cell r="P3488">
            <v>0</v>
          </cell>
          <cell r="Q3488">
            <v>0</v>
          </cell>
          <cell r="R3488">
            <v>0</v>
          </cell>
          <cell r="S3488">
            <v>621.67999999999995</v>
          </cell>
          <cell r="T3488">
            <v>118.24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8.3339999999999998E-5</v>
          </cell>
          <cell r="Z3488">
            <v>241.09</v>
          </cell>
          <cell r="AA3488">
            <v>241.09</v>
          </cell>
          <cell r="AB3488">
            <v>1.5</v>
          </cell>
          <cell r="AC3488">
            <v>0</v>
          </cell>
          <cell r="AD3488">
            <v>42.033416699999997</v>
          </cell>
          <cell r="AE3488">
            <v>8.3339999999999998E-5</v>
          </cell>
          <cell r="AF3488">
            <v>42.03333336</v>
          </cell>
          <cell r="AG3488">
            <v>0</v>
          </cell>
          <cell r="AH3488">
            <v>0</v>
          </cell>
          <cell r="AI3488">
            <v>17.434740844</v>
          </cell>
        </row>
        <row r="3489">
          <cell r="C3489" t="str">
            <v>1.667.4</v>
          </cell>
          <cell r="D3489" t="str">
            <v>Землеотвод, всего</v>
          </cell>
          <cell r="E3489" t="str">
            <v>051-2001320</v>
          </cell>
          <cell r="F3489" t="str">
            <v/>
          </cell>
          <cell r="G3489" t="str">
            <v/>
          </cell>
          <cell r="H3489" t="str">
            <v/>
          </cell>
          <cell r="I3489">
            <v>0</v>
          </cell>
          <cell r="J3489">
            <v>0</v>
          </cell>
          <cell r="K3489">
            <v>2.0099999999999998</v>
          </cell>
          <cell r="L3489">
            <v>2.0099999999999998</v>
          </cell>
          <cell r="M3489">
            <v>0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2.0099999999999998</v>
          </cell>
          <cell r="AA3489">
            <v>2.0099999999999998</v>
          </cell>
          <cell r="AB3489">
            <v>1.5</v>
          </cell>
          <cell r="AC3489">
            <v>0</v>
          </cell>
          <cell r="AD3489">
            <v>0</v>
          </cell>
          <cell r="AE3489">
            <v>0</v>
          </cell>
          <cell r="AF3489">
            <v>0</v>
          </cell>
          <cell r="AG3489">
            <v>0</v>
          </cell>
          <cell r="AH3489">
            <v>0</v>
          </cell>
          <cell r="AI3489">
            <v>0</v>
          </cell>
        </row>
        <row r="3490">
          <cell r="C3490" t="str">
            <v>1.667.5</v>
          </cell>
          <cell r="D3490" t="str">
            <v>Проектные работы</v>
          </cell>
          <cell r="E3490" t="str">
            <v>051-2001320</v>
          </cell>
          <cell r="F3490" t="str">
            <v/>
          </cell>
          <cell r="G3490" t="str">
            <v/>
          </cell>
          <cell r="H3490" t="str">
            <v/>
          </cell>
          <cell r="I3490">
            <v>0</v>
          </cell>
          <cell r="J3490">
            <v>0</v>
          </cell>
          <cell r="K3490">
            <v>2.1</v>
          </cell>
          <cell r="L3490">
            <v>2.1</v>
          </cell>
          <cell r="M3490">
            <v>0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1</v>
          </cell>
          <cell r="AA3490">
            <v>1</v>
          </cell>
          <cell r="AB3490">
            <v>0</v>
          </cell>
          <cell r="AC3490">
            <v>0</v>
          </cell>
          <cell r="AD3490">
            <v>0</v>
          </cell>
          <cell r="AE3490">
            <v>0</v>
          </cell>
          <cell r="AF3490">
            <v>0</v>
          </cell>
          <cell r="AG3490">
            <v>0</v>
          </cell>
          <cell r="AH3490">
            <v>0</v>
          </cell>
          <cell r="AI3490">
            <v>0</v>
          </cell>
        </row>
        <row r="3491">
          <cell r="C3491" t="str">
            <v>1.667.6</v>
          </cell>
          <cell r="D3491" t="str">
            <v>Экспертиза</v>
          </cell>
          <cell r="E3491" t="str">
            <v>051-2001320</v>
          </cell>
          <cell r="F3491" t="str">
            <v/>
          </cell>
          <cell r="G3491" t="str">
            <v/>
          </cell>
          <cell r="H3491" t="str">
            <v/>
          </cell>
          <cell r="I3491">
            <v>0</v>
          </cell>
          <cell r="J3491">
            <v>0</v>
          </cell>
          <cell r="K3491">
            <v>0.5</v>
          </cell>
          <cell r="L3491">
            <v>0.5</v>
          </cell>
          <cell r="M3491">
            <v>0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0.5</v>
          </cell>
          <cell r="AA3491">
            <v>0.5</v>
          </cell>
          <cell r="AB3491">
            <v>0</v>
          </cell>
          <cell r="AC3491">
            <v>0</v>
          </cell>
          <cell r="AD3491">
            <v>0</v>
          </cell>
          <cell r="AE3491">
            <v>0</v>
          </cell>
          <cell r="AF3491">
            <v>0</v>
          </cell>
          <cell r="AG3491">
            <v>0</v>
          </cell>
          <cell r="AH3491">
            <v>0</v>
          </cell>
          <cell r="AI3491">
            <v>0</v>
          </cell>
        </row>
        <row r="3492">
          <cell r="C3492" t="str">
            <v>1.667.7</v>
          </cell>
          <cell r="D3492" t="str">
            <v>Услуги Заказчика</v>
          </cell>
          <cell r="E3492" t="str">
            <v>051-2001320</v>
          </cell>
          <cell r="F3492" t="str">
            <v/>
          </cell>
          <cell r="G3492" t="str">
            <v/>
          </cell>
          <cell r="H3492" t="str">
            <v/>
          </cell>
          <cell r="I3492">
            <v>0</v>
          </cell>
          <cell r="J3492">
            <v>0</v>
          </cell>
          <cell r="K3492">
            <v>252.2</v>
          </cell>
          <cell r="L3492">
            <v>252.2</v>
          </cell>
          <cell r="M3492">
            <v>63.05000004</v>
          </cell>
          <cell r="N3492">
            <v>25.000000016000001</v>
          </cell>
          <cell r="O3492">
            <v>25.000000016000001</v>
          </cell>
          <cell r="P3492">
            <v>0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8.3339999999999998E-5</v>
          </cell>
          <cell r="Z3492">
            <v>210.17</v>
          </cell>
          <cell r="AA3492">
            <v>210.17</v>
          </cell>
          <cell r="AB3492">
            <v>0</v>
          </cell>
          <cell r="AC3492">
            <v>0</v>
          </cell>
          <cell r="AD3492">
            <v>42.033416699999997</v>
          </cell>
          <cell r="AE3492">
            <v>8.3339999999999998E-5</v>
          </cell>
          <cell r="AF3492">
            <v>42.03333336</v>
          </cell>
          <cell r="AG3492">
            <v>0</v>
          </cell>
          <cell r="AH3492">
            <v>0</v>
          </cell>
          <cell r="AI3492">
            <v>19.999722463000001</v>
          </cell>
        </row>
        <row r="3493">
          <cell r="C3493" t="str">
            <v>1.667.8</v>
          </cell>
          <cell r="D3493" t="str">
            <v>Иные прочие</v>
          </cell>
          <cell r="E3493" t="str">
            <v>051-2001320</v>
          </cell>
          <cell r="F3493" t="str">
            <v/>
          </cell>
          <cell r="G3493" t="str">
            <v/>
          </cell>
          <cell r="H3493" t="str">
            <v/>
          </cell>
          <cell r="I3493">
            <v>2597.73</v>
          </cell>
          <cell r="J3493">
            <v>2010.06</v>
          </cell>
          <cell r="K3493">
            <v>246.88</v>
          </cell>
          <cell r="L3493">
            <v>246.88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>
            <v>621.67999999999995</v>
          </cell>
          <cell r="T3493">
            <v>118.24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27.41</v>
          </cell>
          <cell r="AA3493">
            <v>27.41</v>
          </cell>
          <cell r="AB3493">
            <v>0</v>
          </cell>
          <cell r="AC3493">
            <v>0</v>
          </cell>
          <cell r="AD3493">
            <v>0</v>
          </cell>
          <cell r="AE3493">
            <v>0</v>
          </cell>
          <cell r="AF3493">
            <v>0</v>
          </cell>
          <cell r="AG3493">
            <v>0</v>
          </cell>
          <cell r="AH3493">
            <v>0</v>
          </cell>
          <cell r="AI3493">
            <v>0</v>
          </cell>
        </row>
        <row r="3494">
          <cell r="C3494" t="str">
            <v>1.667.9</v>
          </cell>
          <cell r="D3494" t="str">
            <v>Пуско наладочные работы "вхолостую"</v>
          </cell>
          <cell r="E3494" t="str">
            <v>051-2001320</v>
          </cell>
          <cell r="F3494" t="str">
            <v/>
          </cell>
          <cell r="G3494" t="str">
            <v/>
          </cell>
          <cell r="H3494" t="str">
            <v/>
          </cell>
          <cell r="I3494">
            <v>0</v>
          </cell>
          <cell r="J3494">
            <v>0</v>
          </cell>
          <cell r="K3494">
            <v>50</v>
          </cell>
          <cell r="L3494">
            <v>50</v>
          </cell>
          <cell r="M3494">
            <v>0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B3494">
            <v>0</v>
          </cell>
          <cell r="AC3494">
            <v>0</v>
          </cell>
          <cell r="AD3494">
            <v>0</v>
          </cell>
          <cell r="AE3494">
            <v>0</v>
          </cell>
          <cell r="AF3494">
            <v>0</v>
          </cell>
          <cell r="AG3494">
            <v>0</v>
          </cell>
          <cell r="AH3494">
            <v>0</v>
          </cell>
          <cell r="AI3494">
            <v>0</v>
          </cell>
        </row>
        <row r="3495">
          <cell r="C3495" t="str">
            <v>1.668</v>
          </cell>
          <cell r="D3495" t="str">
            <v>Техперевооружение I, II, III очередей гелиевого завода</v>
          </cell>
          <cell r="E3495" t="str">
            <v>051-2001323</v>
          </cell>
          <cell r="F3495" t="str">
            <v/>
          </cell>
          <cell r="G3495" t="str">
            <v>Комплексная программа реконструкции и технического перевоору</v>
          </cell>
          <cell r="H3495" t="str">
            <v>Переработка</v>
          </cell>
          <cell r="I3495">
            <v>2908.5700999999999</v>
          </cell>
          <cell r="J3495">
            <v>1990.65</v>
          </cell>
          <cell r="K3495">
            <v>2.52</v>
          </cell>
          <cell r="L3495">
            <v>2.52</v>
          </cell>
          <cell r="M3495">
            <v>1.2729988800000001</v>
          </cell>
          <cell r="N3495">
            <v>50.515828571</v>
          </cell>
          <cell r="O3495">
            <v>50.515828571</v>
          </cell>
          <cell r="P3495">
            <v>0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8.3339999999999998E-5</v>
          </cell>
          <cell r="Z3495">
            <v>2.7292185799999999</v>
          </cell>
          <cell r="AA3495">
            <v>2.7292185799999999</v>
          </cell>
          <cell r="AB3495">
            <v>0</v>
          </cell>
          <cell r="AC3495">
            <v>0</v>
          </cell>
          <cell r="AD3495">
            <v>1.05819749</v>
          </cell>
          <cell r="AE3495">
            <v>8.3339999999999998E-5</v>
          </cell>
          <cell r="AF3495">
            <v>1.05811415</v>
          </cell>
          <cell r="AG3495">
            <v>0</v>
          </cell>
          <cell r="AH3495">
            <v>0</v>
          </cell>
          <cell r="AI3495">
            <v>38.772910963000001</v>
          </cell>
        </row>
        <row r="3496">
          <cell r="C3496" t="str">
            <v>1.668.1</v>
          </cell>
          <cell r="D3496" t="str">
            <v>Подрядные работы</v>
          </cell>
          <cell r="E3496" t="str">
            <v>051-2001323</v>
          </cell>
          <cell r="F3496" t="str">
            <v/>
          </cell>
          <cell r="G3496" t="str">
            <v/>
          </cell>
          <cell r="H3496" t="str">
            <v/>
          </cell>
          <cell r="I3496">
            <v>1047.81</v>
          </cell>
          <cell r="J3496">
            <v>877.67</v>
          </cell>
          <cell r="K3496">
            <v>0</v>
          </cell>
          <cell r="L3496">
            <v>0</v>
          </cell>
          <cell r="M3496">
            <v>0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B3496">
            <v>0</v>
          </cell>
          <cell r="AC3496">
            <v>0</v>
          </cell>
          <cell r="AD3496">
            <v>0</v>
          </cell>
          <cell r="AE3496">
            <v>0</v>
          </cell>
          <cell r="AF3496">
            <v>0</v>
          </cell>
          <cell r="AG3496">
            <v>0</v>
          </cell>
          <cell r="AH3496">
            <v>0</v>
          </cell>
          <cell r="AI3496">
            <v>0</v>
          </cell>
        </row>
        <row r="3497">
          <cell r="C3497">
            <v>0</v>
          </cell>
          <cell r="D3497" t="str">
            <v>Прочие подрядчики</v>
          </cell>
          <cell r="E3497" t="str">
            <v>051-2001323</v>
          </cell>
          <cell r="F3497" t="str">
            <v/>
          </cell>
          <cell r="G3497" t="str">
            <v/>
          </cell>
          <cell r="H3497" t="str">
            <v/>
          </cell>
          <cell r="I3497">
            <v>1047.81</v>
          </cell>
          <cell r="J3497">
            <v>877.67</v>
          </cell>
          <cell r="K3497">
            <v>0</v>
          </cell>
          <cell r="L3497">
            <v>0</v>
          </cell>
          <cell r="M3497">
            <v>0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B3497">
            <v>0</v>
          </cell>
          <cell r="AC3497">
            <v>0</v>
          </cell>
          <cell r="AD3497">
            <v>0</v>
          </cell>
          <cell r="AE3497">
            <v>0</v>
          </cell>
          <cell r="AF3497">
            <v>0</v>
          </cell>
          <cell r="AG3497">
            <v>0</v>
          </cell>
          <cell r="AH3497">
            <v>0</v>
          </cell>
          <cell r="AI3497">
            <v>0</v>
          </cell>
        </row>
        <row r="3498">
          <cell r="C3498" t="str">
            <v>1.668.2</v>
          </cell>
          <cell r="D3498" t="str">
            <v>Оборудование</v>
          </cell>
          <cell r="E3498" t="str">
            <v>051-2001323</v>
          </cell>
          <cell r="F3498" t="str">
            <v/>
          </cell>
          <cell r="G3498" t="str">
            <v/>
          </cell>
          <cell r="H3498" t="str">
            <v/>
          </cell>
          <cell r="I3498">
            <v>945.51</v>
          </cell>
          <cell r="J3498">
            <v>511.84</v>
          </cell>
          <cell r="K3498">
            <v>2.5099999999999998</v>
          </cell>
          <cell r="L3498">
            <v>2.5099999999999998</v>
          </cell>
          <cell r="M3498">
            <v>1.27049886</v>
          </cell>
          <cell r="N3498">
            <v>50.617484462</v>
          </cell>
          <cell r="O3498">
            <v>50.617484462</v>
          </cell>
          <cell r="P3498">
            <v>0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2.7288019600000002</v>
          </cell>
          <cell r="AA3498">
            <v>2.7288019600000002</v>
          </cell>
          <cell r="AB3498">
            <v>0</v>
          </cell>
          <cell r="AC3498">
            <v>0</v>
          </cell>
          <cell r="AD3498">
            <v>1.0564474699999999</v>
          </cell>
          <cell r="AE3498">
            <v>0</v>
          </cell>
          <cell r="AF3498">
            <v>1.0564474699999999</v>
          </cell>
          <cell r="AG3498">
            <v>0</v>
          </cell>
          <cell r="AH3498">
            <v>0</v>
          </cell>
          <cell r="AI3498">
            <v>38.714699179</v>
          </cell>
        </row>
        <row r="3499">
          <cell r="C3499" t="str">
            <v>1.668.3</v>
          </cell>
          <cell r="D3499" t="str">
            <v>Прочие, всего</v>
          </cell>
          <cell r="E3499" t="str">
            <v>051-2001323</v>
          </cell>
          <cell r="F3499" t="str">
            <v/>
          </cell>
          <cell r="G3499" t="str">
            <v/>
          </cell>
          <cell r="H3499" t="str">
            <v/>
          </cell>
          <cell r="I3499">
            <v>915.25009999999997</v>
          </cell>
          <cell r="J3499">
            <v>601.14</v>
          </cell>
          <cell r="K3499">
            <v>0.01</v>
          </cell>
          <cell r="L3499">
            <v>0.01</v>
          </cell>
          <cell r="M3499">
            <v>2.5000199999999999E-3</v>
          </cell>
          <cell r="N3499">
            <v>25.0002</v>
          </cell>
          <cell r="O3499">
            <v>25.0002</v>
          </cell>
          <cell r="P3499">
            <v>0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8.3339999999999998E-5</v>
          </cell>
          <cell r="Z3499">
            <v>4.1661999999999998E-4</v>
          </cell>
          <cell r="AA3499">
            <v>4.1661999999999998E-4</v>
          </cell>
          <cell r="AB3499">
            <v>0</v>
          </cell>
          <cell r="AC3499">
            <v>0</v>
          </cell>
          <cell r="AD3499">
            <v>1.7500199999999999E-3</v>
          </cell>
          <cell r="AE3499">
            <v>8.3339999999999998E-5</v>
          </cell>
          <cell r="AF3499">
            <v>1.66668E-3</v>
          </cell>
          <cell r="AG3499">
            <v>0</v>
          </cell>
          <cell r="AH3499">
            <v>0</v>
          </cell>
          <cell r="AI3499">
            <v>420.05184580700001</v>
          </cell>
        </row>
        <row r="3500">
          <cell r="C3500" t="str">
            <v>1.668.4</v>
          </cell>
          <cell r="D3500" t="str">
            <v>Землеотвод, всего</v>
          </cell>
          <cell r="E3500" t="str">
            <v>051-2001323</v>
          </cell>
          <cell r="F3500" t="str">
            <v/>
          </cell>
          <cell r="G3500" t="str">
            <v/>
          </cell>
          <cell r="H3500" t="str">
            <v/>
          </cell>
          <cell r="I3500">
            <v>-1E-4</v>
          </cell>
          <cell r="J3500">
            <v>0</v>
          </cell>
          <cell r="K3500">
            <v>0</v>
          </cell>
          <cell r="L3500">
            <v>0</v>
          </cell>
          <cell r="M3500">
            <v>0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B3500">
            <v>0</v>
          </cell>
          <cell r="AC3500">
            <v>0</v>
          </cell>
          <cell r="AD3500">
            <v>0</v>
          </cell>
          <cell r="AE3500">
            <v>0</v>
          </cell>
          <cell r="AF3500">
            <v>0</v>
          </cell>
          <cell r="AG3500">
            <v>0</v>
          </cell>
          <cell r="AH3500">
            <v>0</v>
          </cell>
          <cell r="AI3500">
            <v>0</v>
          </cell>
        </row>
        <row r="3501">
          <cell r="C3501" t="str">
            <v>1.668.5</v>
          </cell>
          <cell r="D3501" t="str">
            <v>Услуги Заказчика</v>
          </cell>
          <cell r="E3501" t="str">
            <v>051-2001323</v>
          </cell>
          <cell r="F3501" t="str">
            <v/>
          </cell>
          <cell r="G3501" t="str">
            <v/>
          </cell>
          <cell r="H3501" t="str">
            <v/>
          </cell>
          <cell r="I3501">
            <v>1E-4</v>
          </cell>
          <cell r="J3501">
            <v>0</v>
          </cell>
          <cell r="K3501">
            <v>0.01</v>
          </cell>
          <cell r="L3501">
            <v>0.01</v>
          </cell>
          <cell r="M3501">
            <v>2.5000199999999999E-3</v>
          </cell>
          <cell r="N3501">
            <v>25.0002</v>
          </cell>
          <cell r="O3501">
            <v>25.0002</v>
          </cell>
          <cell r="P3501">
            <v>0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8.3339999999999998E-5</v>
          </cell>
          <cell r="Z3501">
            <v>4.1661999999999998E-4</v>
          </cell>
          <cell r="AA3501">
            <v>4.1661999999999998E-4</v>
          </cell>
          <cell r="AB3501">
            <v>0</v>
          </cell>
          <cell r="AC3501">
            <v>0</v>
          </cell>
          <cell r="AD3501">
            <v>1.7500199999999999E-3</v>
          </cell>
          <cell r="AE3501">
            <v>8.3339999999999998E-5</v>
          </cell>
          <cell r="AF3501">
            <v>1.66668E-3</v>
          </cell>
          <cell r="AG3501">
            <v>0</v>
          </cell>
          <cell r="AH3501">
            <v>0</v>
          </cell>
          <cell r="AI3501">
            <v>420.05184580700001</v>
          </cell>
        </row>
        <row r="3502">
          <cell r="C3502" t="str">
            <v>1.668.6</v>
          </cell>
          <cell r="D3502" t="str">
            <v>Иные прочие</v>
          </cell>
          <cell r="E3502" t="str">
            <v>051-2001323</v>
          </cell>
          <cell r="F3502" t="str">
            <v/>
          </cell>
          <cell r="G3502" t="str">
            <v/>
          </cell>
          <cell r="H3502" t="str">
            <v/>
          </cell>
          <cell r="I3502">
            <v>915.25009999999997</v>
          </cell>
          <cell r="J3502">
            <v>601.14</v>
          </cell>
          <cell r="K3502">
            <v>0</v>
          </cell>
          <cell r="L3502">
            <v>0</v>
          </cell>
          <cell r="M3502">
            <v>0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B3502">
            <v>0</v>
          </cell>
          <cell r="AC3502">
            <v>0</v>
          </cell>
          <cell r="AD3502">
            <v>0</v>
          </cell>
          <cell r="AE3502">
            <v>0</v>
          </cell>
          <cell r="AF3502">
            <v>0</v>
          </cell>
          <cell r="AG3502">
            <v>0</v>
          </cell>
          <cell r="AH3502">
            <v>0</v>
          </cell>
          <cell r="AI3502">
            <v>0</v>
          </cell>
        </row>
        <row r="3503">
          <cell r="C3503" t="str">
            <v>1.669</v>
          </cell>
          <cell r="D3503" t="str">
            <v>Реконструкция газопровода КГМО-1 на участке КС Воскресенск - КС Серпухов</v>
          </cell>
          <cell r="E3503" t="str">
            <v>051-2001361</v>
          </cell>
          <cell r="F3503" t="str">
            <v/>
          </cell>
          <cell r="G3503" t="str">
            <v>Стройки, обеспечивающие добычу и вывод газа из Надым-Пур-Таз</v>
          </cell>
          <cell r="H3503" t="str">
            <v>Транспорт газа</v>
          </cell>
          <cell r="I3503">
            <v>0</v>
          </cell>
          <cell r="J3503">
            <v>0</v>
          </cell>
          <cell r="K3503">
            <v>0</v>
          </cell>
          <cell r="L3503">
            <v>0</v>
          </cell>
          <cell r="M3503">
            <v>0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8.3399999999999994E-5</v>
          </cell>
          <cell r="Z3503">
            <v>1.08041662</v>
          </cell>
          <cell r="AA3503">
            <v>1.08041662</v>
          </cell>
          <cell r="AB3503">
            <v>0</v>
          </cell>
          <cell r="AC3503">
            <v>0</v>
          </cell>
          <cell r="AD3503">
            <v>8.3399999999999994E-5</v>
          </cell>
          <cell r="AE3503">
            <v>8.3399999999999994E-5</v>
          </cell>
          <cell r="AF3503">
            <v>0</v>
          </cell>
          <cell r="AG3503">
            <v>0</v>
          </cell>
          <cell r="AH3503">
            <v>0</v>
          </cell>
          <cell r="AI3503">
            <v>7.7192440000000001E-3</v>
          </cell>
        </row>
        <row r="3504">
          <cell r="C3504" t="str">
            <v>1.669.1</v>
          </cell>
          <cell r="D3504" t="str">
            <v>Оборудование</v>
          </cell>
          <cell r="E3504" t="str">
            <v>051-2001361</v>
          </cell>
          <cell r="F3504" t="str">
            <v/>
          </cell>
          <cell r="G3504" t="str">
            <v/>
          </cell>
          <cell r="H3504" t="str">
            <v/>
          </cell>
          <cell r="I3504">
            <v>0</v>
          </cell>
          <cell r="J3504">
            <v>0</v>
          </cell>
          <cell r="K3504">
            <v>0</v>
          </cell>
          <cell r="L3504">
            <v>0</v>
          </cell>
          <cell r="M3504">
            <v>0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1.08</v>
          </cell>
          <cell r="AA3504">
            <v>1.08</v>
          </cell>
          <cell r="AB3504">
            <v>0</v>
          </cell>
          <cell r="AC3504">
            <v>0</v>
          </cell>
          <cell r="AD3504">
            <v>0</v>
          </cell>
          <cell r="AE3504">
            <v>0</v>
          </cell>
          <cell r="AF3504">
            <v>0</v>
          </cell>
          <cell r="AG3504">
            <v>0</v>
          </cell>
          <cell r="AH3504">
            <v>0</v>
          </cell>
          <cell r="AI3504">
            <v>0</v>
          </cell>
        </row>
        <row r="3505">
          <cell r="C3505" t="str">
            <v>1.669.2</v>
          </cell>
          <cell r="D3505" t="str">
            <v>Прочие, всего</v>
          </cell>
          <cell r="E3505" t="str">
            <v>051-2001361</v>
          </cell>
          <cell r="F3505" t="str">
            <v/>
          </cell>
          <cell r="G3505" t="str">
            <v/>
          </cell>
          <cell r="H3505" t="str">
            <v/>
          </cell>
          <cell r="I3505">
            <v>0</v>
          </cell>
          <cell r="J3505">
            <v>0</v>
          </cell>
          <cell r="K3505">
            <v>0</v>
          </cell>
          <cell r="L3505">
            <v>0</v>
          </cell>
          <cell r="M3505">
            <v>0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8.3399999999999994E-5</v>
          </cell>
          <cell r="Z3505">
            <v>4.1661999999999998E-4</v>
          </cell>
          <cell r="AA3505">
            <v>4.1661999999999998E-4</v>
          </cell>
          <cell r="AB3505">
            <v>0</v>
          </cell>
          <cell r="AC3505">
            <v>0</v>
          </cell>
          <cell r="AD3505">
            <v>8.3399999999999994E-5</v>
          </cell>
          <cell r="AE3505">
            <v>8.3399999999999994E-5</v>
          </cell>
          <cell r="AF3505">
            <v>0</v>
          </cell>
          <cell r="AG3505">
            <v>0</v>
          </cell>
          <cell r="AH3505">
            <v>0</v>
          </cell>
          <cell r="AI3505">
            <v>20.018242043000001</v>
          </cell>
        </row>
        <row r="3506">
          <cell r="C3506" t="str">
            <v>1.669.3</v>
          </cell>
          <cell r="D3506" t="str">
            <v>Услуги Заказчика</v>
          </cell>
          <cell r="E3506" t="str">
            <v>051-2001361</v>
          </cell>
          <cell r="F3506" t="str">
            <v/>
          </cell>
          <cell r="G3506" t="str">
            <v/>
          </cell>
          <cell r="H3506" t="str">
            <v/>
          </cell>
          <cell r="I3506">
            <v>0</v>
          </cell>
          <cell r="J3506">
            <v>0</v>
          </cell>
          <cell r="K3506">
            <v>0</v>
          </cell>
          <cell r="L3506">
            <v>0</v>
          </cell>
          <cell r="M3506">
            <v>0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8.3399999999999994E-5</v>
          </cell>
          <cell r="Z3506">
            <v>4.1661999999999998E-4</v>
          </cell>
          <cell r="AA3506">
            <v>4.1661999999999998E-4</v>
          </cell>
          <cell r="AB3506">
            <v>0</v>
          </cell>
          <cell r="AC3506">
            <v>0</v>
          </cell>
          <cell r="AD3506">
            <v>8.3399999999999994E-5</v>
          </cell>
          <cell r="AE3506">
            <v>8.3399999999999994E-5</v>
          </cell>
          <cell r="AF3506">
            <v>0</v>
          </cell>
          <cell r="AG3506">
            <v>0</v>
          </cell>
          <cell r="AH3506">
            <v>0</v>
          </cell>
          <cell r="AI3506">
            <v>20.018242043000001</v>
          </cell>
        </row>
        <row r="3507">
          <cell r="C3507" t="str">
            <v>1.670</v>
          </cell>
          <cell r="D3507" t="str">
            <v>Лупинг Ду 1400 газопроводов Ужгородского коридора на участке 2049 - 2142 км</v>
          </cell>
          <cell r="E3507" t="str">
            <v>051-2001368</v>
          </cell>
          <cell r="F3507" t="str">
            <v/>
          </cell>
          <cell r="G3507" t="str">
            <v>Стройки, обеспечивающие добычу и вывод газа из Надым-Пур-Таз</v>
          </cell>
          <cell r="H3507" t="str">
            <v>Транспорт газа</v>
          </cell>
          <cell r="I3507">
            <v>11461.611999999999</v>
          </cell>
          <cell r="J3507">
            <v>7174.0010000000002</v>
          </cell>
          <cell r="K3507">
            <v>1.2210000000000001</v>
          </cell>
          <cell r="L3507">
            <v>1.2210000000000001</v>
          </cell>
          <cell r="M3507">
            <v>2.5001999999999999E-4</v>
          </cell>
          <cell r="N3507">
            <v>2.0476657999999998E-2</v>
          </cell>
          <cell r="O3507">
            <v>2.0476657999999998E-2</v>
          </cell>
          <cell r="P3507">
            <v>0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5.0003999999999999E-4</v>
          </cell>
          <cell r="Z3507">
            <v>1.2110000000000001</v>
          </cell>
          <cell r="AA3507">
            <v>1.2110000000000001</v>
          </cell>
          <cell r="AB3507">
            <v>0</v>
          </cell>
          <cell r="AC3507">
            <v>0</v>
          </cell>
          <cell r="AD3507">
            <v>6.6671999999999999E-4</v>
          </cell>
          <cell r="AE3507">
            <v>5.0003999999999999E-4</v>
          </cell>
          <cell r="AF3507">
            <v>1.6668E-4</v>
          </cell>
          <cell r="AG3507">
            <v>0</v>
          </cell>
          <cell r="AH3507">
            <v>0</v>
          </cell>
          <cell r="AI3507">
            <v>5.5055326000000002E-2</v>
          </cell>
        </row>
        <row r="3508">
          <cell r="C3508" t="str">
            <v>1.670.1</v>
          </cell>
          <cell r="D3508" t="str">
            <v>Подрядные работы</v>
          </cell>
          <cell r="E3508" t="str">
            <v>051-2001368</v>
          </cell>
          <cell r="F3508" t="str">
            <v/>
          </cell>
          <cell r="G3508" t="str">
            <v/>
          </cell>
          <cell r="H3508" t="str">
            <v/>
          </cell>
          <cell r="I3508">
            <v>10280.02</v>
          </cell>
          <cell r="J3508">
            <v>6734.7</v>
          </cell>
          <cell r="K3508">
            <v>0</v>
          </cell>
          <cell r="L3508">
            <v>0</v>
          </cell>
          <cell r="M3508">
            <v>0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B3508">
            <v>0</v>
          </cell>
          <cell r="AC3508">
            <v>0</v>
          </cell>
          <cell r="AD3508">
            <v>0</v>
          </cell>
          <cell r="AE3508">
            <v>0</v>
          </cell>
          <cell r="AF3508">
            <v>0</v>
          </cell>
          <cell r="AG3508">
            <v>0</v>
          </cell>
          <cell r="AH3508">
            <v>0</v>
          </cell>
          <cell r="AI3508">
            <v>0</v>
          </cell>
        </row>
        <row r="3509">
          <cell r="C3509">
            <v>0</v>
          </cell>
          <cell r="D3509" t="str">
            <v>Прочие подрядчики</v>
          </cell>
          <cell r="E3509" t="str">
            <v>051-2001368</v>
          </cell>
          <cell r="F3509" t="str">
            <v/>
          </cell>
          <cell r="G3509" t="str">
            <v/>
          </cell>
          <cell r="H3509" t="str">
            <v/>
          </cell>
          <cell r="I3509">
            <v>10280.02</v>
          </cell>
          <cell r="J3509">
            <v>6734.7</v>
          </cell>
          <cell r="K3509">
            <v>0</v>
          </cell>
          <cell r="L3509">
            <v>0</v>
          </cell>
          <cell r="M3509">
            <v>0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B3509">
            <v>0</v>
          </cell>
          <cell r="AC3509">
            <v>0</v>
          </cell>
          <cell r="AD3509">
            <v>0</v>
          </cell>
          <cell r="AE3509">
            <v>0</v>
          </cell>
          <cell r="AF3509">
            <v>0</v>
          </cell>
          <cell r="AG3509">
            <v>0</v>
          </cell>
          <cell r="AH3509">
            <v>0</v>
          </cell>
          <cell r="AI3509">
            <v>0</v>
          </cell>
        </row>
        <row r="3510">
          <cell r="C3510" t="str">
            <v>1.670.2</v>
          </cell>
          <cell r="D3510" t="str">
            <v>Оборудование</v>
          </cell>
          <cell r="E3510" t="str">
            <v>051-2001368</v>
          </cell>
          <cell r="F3510" t="str">
            <v/>
          </cell>
          <cell r="G3510" t="str">
            <v/>
          </cell>
          <cell r="H3510" t="str">
            <v/>
          </cell>
          <cell r="I3510">
            <v>514.91</v>
          </cell>
          <cell r="J3510">
            <v>135.36000000000001</v>
          </cell>
          <cell r="K3510">
            <v>1.22</v>
          </cell>
          <cell r="L3510">
            <v>1.22</v>
          </cell>
          <cell r="M3510">
            <v>0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1.21</v>
          </cell>
          <cell r="AA3510">
            <v>1.21</v>
          </cell>
          <cell r="AB3510">
            <v>0</v>
          </cell>
          <cell r="AC3510">
            <v>0</v>
          </cell>
          <cell r="AD3510">
            <v>0</v>
          </cell>
          <cell r="AE3510">
            <v>0</v>
          </cell>
          <cell r="AF3510">
            <v>0</v>
          </cell>
          <cell r="AG3510">
            <v>0</v>
          </cell>
          <cell r="AH3510">
            <v>0</v>
          </cell>
          <cell r="AI3510">
            <v>0</v>
          </cell>
        </row>
        <row r="3511">
          <cell r="C3511" t="str">
            <v>1.670.3</v>
          </cell>
          <cell r="D3511" t="str">
            <v>Прочие, всего</v>
          </cell>
          <cell r="E3511" t="str">
            <v>051-2001368</v>
          </cell>
          <cell r="F3511" t="str">
            <v/>
          </cell>
          <cell r="G3511" t="str">
            <v/>
          </cell>
          <cell r="H3511" t="str">
            <v/>
          </cell>
          <cell r="I3511">
            <v>666.68200000000002</v>
          </cell>
          <cell r="J3511">
            <v>303.94099999999997</v>
          </cell>
          <cell r="K3511">
            <v>1E-3</v>
          </cell>
          <cell r="L3511">
            <v>1E-3</v>
          </cell>
          <cell r="M3511">
            <v>2.5001999999999999E-4</v>
          </cell>
          <cell r="N3511">
            <v>25.001999999999999</v>
          </cell>
          <cell r="O3511">
            <v>25.001999999999999</v>
          </cell>
          <cell r="P3511">
            <v>0</v>
          </cell>
          <cell r="Q3511">
            <v>0</v>
          </cell>
          <cell r="R3511">
            <v>0</v>
          </cell>
          <cell r="S3511">
            <v>0</v>
          </cell>
          <cell r="T3511">
            <v>0</v>
          </cell>
          <cell r="U3511">
            <v>0</v>
          </cell>
          <cell r="V3511">
            <v>0</v>
          </cell>
          <cell r="W3511">
            <v>0</v>
          </cell>
          <cell r="X3511">
            <v>0</v>
          </cell>
          <cell r="Y3511">
            <v>5.0003999999999999E-4</v>
          </cell>
          <cell r="Z3511">
            <v>1E-3</v>
          </cell>
          <cell r="AA3511">
            <v>1E-3</v>
          </cell>
          <cell r="AB3511">
            <v>0</v>
          </cell>
          <cell r="AC3511">
            <v>0</v>
          </cell>
          <cell r="AD3511">
            <v>6.6671999999999999E-4</v>
          </cell>
          <cell r="AE3511">
            <v>5.0003999999999999E-4</v>
          </cell>
          <cell r="AF3511">
            <v>1.6668E-4</v>
          </cell>
          <cell r="AG3511">
            <v>0</v>
          </cell>
          <cell r="AH3511">
            <v>0</v>
          </cell>
          <cell r="AI3511">
            <v>66.671999999999997</v>
          </cell>
        </row>
        <row r="3512">
          <cell r="C3512" t="str">
            <v>1.670.4</v>
          </cell>
          <cell r="D3512" t="str">
            <v>Услуги Заказчика</v>
          </cell>
          <cell r="E3512" t="str">
            <v>051-2001368</v>
          </cell>
          <cell r="F3512" t="str">
            <v/>
          </cell>
          <cell r="G3512" t="str">
            <v/>
          </cell>
          <cell r="H3512" t="str">
            <v/>
          </cell>
          <cell r="I3512">
            <v>0</v>
          </cell>
          <cell r="J3512">
            <v>0</v>
          </cell>
          <cell r="K3512">
            <v>1E-3</v>
          </cell>
          <cell r="L3512">
            <v>1E-3</v>
          </cell>
          <cell r="M3512">
            <v>2.5001999999999999E-4</v>
          </cell>
          <cell r="N3512">
            <v>25.001999999999999</v>
          </cell>
          <cell r="O3512">
            <v>25.001999999999999</v>
          </cell>
          <cell r="P3512">
            <v>0</v>
          </cell>
          <cell r="Q3512">
            <v>0</v>
          </cell>
          <cell r="R3512">
            <v>0</v>
          </cell>
          <cell r="S3512">
            <v>0</v>
          </cell>
          <cell r="T3512">
            <v>0</v>
          </cell>
          <cell r="U3512">
            <v>0</v>
          </cell>
          <cell r="V3512">
            <v>0</v>
          </cell>
          <cell r="W3512">
            <v>0</v>
          </cell>
          <cell r="X3512">
            <v>0</v>
          </cell>
          <cell r="Y3512">
            <v>5.0003999999999999E-4</v>
          </cell>
          <cell r="Z3512">
            <v>1E-3</v>
          </cell>
          <cell r="AA3512">
            <v>1E-3</v>
          </cell>
          <cell r="AB3512">
            <v>0</v>
          </cell>
          <cell r="AC3512">
            <v>0</v>
          </cell>
          <cell r="AD3512">
            <v>6.6671999999999999E-4</v>
          </cell>
          <cell r="AE3512">
            <v>5.0003999999999999E-4</v>
          </cell>
          <cell r="AF3512">
            <v>1.6668E-4</v>
          </cell>
          <cell r="AG3512">
            <v>0</v>
          </cell>
          <cell r="AH3512">
            <v>0</v>
          </cell>
          <cell r="AI3512">
            <v>66.671999999999997</v>
          </cell>
        </row>
        <row r="3513">
          <cell r="C3513" t="str">
            <v>1.670.5</v>
          </cell>
          <cell r="D3513" t="str">
            <v>Иные прочие</v>
          </cell>
          <cell r="E3513" t="str">
            <v>051-2001368</v>
          </cell>
          <cell r="F3513" t="str">
            <v/>
          </cell>
          <cell r="G3513" t="str">
            <v/>
          </cell>
          <cell r="H3513" t="str">
            <v/>
          </cell>
          <cell r="I3513">
            <v>666.68200000000002</v>
          </cell>
          <cell r="J3513">
            <v>303.94099999999997</v>
          </cell>
          <cell r="K3513">
            <v>0</v>
          </cell>
          <cell r="L3513">
            <v>0</v>
          </cell>
          <cell r="M3513">
            <v>0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>
            <v>0</v>
          </cell>
          <cell r="T3513">
            <v>0</v>
          </cell>
          <cell r="U3513">
            <v>0</v>
          </cell>
          <cell r="V3513">
            <v>0</v>
          </cell>
          <cell r="W3513">
            <v>0</v>
          </cell>
          <cell r="X3513">
            <v>0</v>
          </cell>
          <cell r="Y3513">
            <v>0</v>
          </cell>
          <cell r="Z3513">
            <v>0</v>
          </cell>
          <cell r="AA3513">
            <v>0</v>
          </cell>
          <cell r="AB3513">
            <v>0</v>
          </cell>
          <cell r="AC3513">
            <v>0</v>
          </cell>
          <cell r="AD3513">
            <v>0</v>
          </cell>
          <cell r="AE3513">
            <v>0</v>
          </cell>
          <cell r="AF3513">
            <v>0</v>
          </cell>
          <cell r="AG3513">
            <v>0</v>
          </cell>
          <cell r="AH3513">
            <v>0</v>
          </cell>
          <cell r="AI3513">
            <v>0</v>
          </cell>
        </row>
        <row r="3514">
          <cell r="C3514" t="str">
            <v>1.671</v>
          </cell>
          <cell r="D3514" t="str">
            <v>Реконструкция КС Помарская газопроводов Н.Тура-Пермь-Горький1,2. Замена ГПА-Ц-6,3 на агрегаты 6,3-8МВт</v>
          </cell>
          <cell r="E3514" t="str">
            <v>051-2001375</v>
          </cell>
          <cell r="F3514" t="str">
            <v/>
          </cell>
          <cell r="G3514" t="str">
            <v>Стройки, обеспечивающие добычу и вывод газа из Надым-Пур-Таз</v>
          </cell>
          <cell r="H3514" t="str">
            <v>Транспорт газа</v>
          </cell>
          <cell r="I3514">
            <v>4501.7110001999999</v>
          </cell>
          <cell r="J3514">
            <v>3629.99</v>
          </cell>
          <cell r="K3514">
            <v>5.51</v>
          </cell>
          <cell r="L3514">
            <v>5.51</v>
          </cell>
          <cell r="M3514">
            <v>2.5000199999999999E-3</v>
          </cell>
          <cell r="N3514">
            <v>4.5372414E-2</v>
          </cell>
          <cell r="O3514">
            <v>4.5372414E-2</v>
          </cell>
          <cell r="P3514">
            <v>0</v>
          </cell>
          <cell r="Q3514">
            <v>0</v>
          </cell>
          <cell r="R3514">
            <v>0</v>
          </cell>
          <cell r="S3514">
            <v>0</v>
          </cell>
          <cell r="T3514">
            <v>0</v>
          </cell>
          <cell r="U3514">
            <v>0</v>
          </cell>
          <cell r="V3514">
            <v>0</v>
          </cell>
          <cell r="W3514">
            <v>0</v>
          </cell>
          <cell r="X3514">
            <v>0</v>
          </cell>
          <cell r="Y3514">
            <v>8.3399999999999994E-5</v>
          </cell>
          <cell r="Z3514">
            <v>5.4604166200000002</v>
          </cell>
          <cell r="AA3514">
            <v>5.4604166200000002</v>
          </cell>
          <cell r="AB3514">
            <v>0</v>
          </cell>
          <cell r="AC3514">
            <v>0</v>
          </cell>
          <cell r="AD3514">
            <v>1.75008E-3</v>
          </cell>
          <cell r="AE3514">
            <v>8.3399999999999994E-5</v>
          </cell>
          <cell r="AF3514">
            <v>1.66668E-3</v>
          </cell>
          <cell r="AG3514">
            <v>0</v>
          </cell>
          <cell r="AH3514">
            <v>0</v>
          </cell>
          <cell r="AI3514">
            <v>3.2050302000000003E-2</v>
          </cell>
        </row>
        <row r="3515">
          <cell r="C3515" t="str">
            <v>1.671.1</v>
          </cell>
          <cell r="D3515" t="str">
            <v>Подрядные работы</v>
          </cell>
          <cell r="E3515" t="str">
            <v>051-2001375</v>
          </cell>
          <cell r="F3515" t="str">
            <v/>
          </cell>
          <cell r="G3515" t="str">
            <v/>
          </cell>
          <cell r="H3515" t="str">
            <v/>
          </cell>
          <cell r="I3515">
            <v>391.88</v>
          </cell>
          <cell r="J3515">
            <v>391.88</v>
          </cell>
          <cell r="K3515">
            <v>0</v>
          </cell>
          <cell r="L3515">
            <v>0</v>
          </cell>
          <cell r="M3515">
            <v>0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>
            <v>0</v>
          </cell>
          <cell r="T3515">
            <v>0</v>
          </cell>
          <cell r="U3515">
            <v>0</v>
          </cell>
          <cell r="V3515">
            <v>0</v>
          </cell>
          <cell r="W3515">
            <v>0</v>
          </cell>
          <cell r="X3515">
            <v>0</v>
          </cell>
          <cell r="Y3515">
            <v>0</v>
          </cell>
          <cell r="Z3515">
            <v>0</v>
          </cell>
          <cell r="AA3515">
            <v>0</v>
          </cell>
          <cell r="AB3515">
            <v>0</v>
          </cell>
          <cell r="AC3515">
            <v>0</v>
          </cell>
          <cell r="AD3515">
            <v>0</v>
          </cell>
          <cell r="AE3515">
            <v>0</v>
          </cell>
          <cell r="AF3515">
            <v>0</v>
          </cell>
          <cell r="AG3515">
            <v>0</v>
          </cell>
          <cell r="AH3515">
            <v>0</v>
          </cell>
          <cell r="AI3515">
            <v>0</v>
          </cell>
        </row>
        <row r="3516">
          <cell r="C3516">
            <v>0</v>
          </cell>
          <cell r="D3516" t="str">
            <v>Прочие подрядчики</v>
          </cell>
          <cell r="E3516" t="str">
            <v>051-2001375</v>
          </cell>
          <cell r="F3516" t="str">
            <v/>
          </cell>
          <cell r="G3516" t="str">
            <v/>
          </cell>
          <cell r="H3516" t="str">
            <v/>
          </cell>
          <cell r="I3516">
            <v>391.88</v>
          </cell>
          <cell r="J3516">
            <v>391.88</v>
          </cell>
          <cell r="K3516">
            <v>0</v>
          </cell>
          <cell r="L3516">
            <v>0</v>
          </cell>
          <cell r="M3516">
            <v>0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>
            <v>0</v>
          </cell>
          <cell r="T3516">
            <v>0</v>
          </cell>
          <cell r="U3516">
            <v>0</v>
          </cell>
          <cell r="V3516">
            <v>0</v>
          </cell>
          <cell r="W3516">
            <v>0</v>
          </cell>
          <cell r="X3516">
            <v>0</v>
          </cell>
          <cell r="Y3516">
            <v>0</v>
          </cell>
          <cell r="Z3516">
            <v>0</v>
          </cell>
          <cell r="AA3516">
            <v>0</v>
          </cell>
          <cell r="AB3516">
            <v>0</v>
          </cell>
          <cell r="AC3516">
            <v>0</v>
          </cell>
          <cell r="AD3516">
            <v>0</v>
          </cell>
          <cell r="AE3516">
            <v>0</v>
          </cell>
          <cell r="AF3516">
            <v>0</v>
          </cell>
          <cell r="AG3516">
            <v>0</v>
          </cell>
          <cell r="AH3516">
            <v>0</v>
          </cell>
          <cell r="AI3516">
            <v>0</v>
          </cell>
        </row>
        <row r="3517">
          <cell r="C3517" t="str">
            <v>1.671.2</v>
          </cell>
          <cell r="D3517" t="str">
            <v>Оборудование</v>
          </cell>
          <cell r="E3517" t="str">
            <v>051-2001375</v>
          </cell>
          <cell r="F3517" t="str">
            <v/>
          </cell>
          <cell r="G3517" t="str">
            <v/>
          </cell>
          <cell r="H3517" t="str">
            <v/>
          </cell>
          <cell r="I3517">
            <v>3815.39</v>
          </cell>
          <cell r="J3517">
            <v>3091.14</v>
          </cell>
          <cell r="K3517">
            <v>5.5</v>
          </cell>
          <cell r="L3517">
            <v>5.5</v>
          </cell>
          <cell r="M3517">
            <v>0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>
            <v>0</v>
          </cell>
          <cell r="T3517">
            <v>0</v>
          </cell>
          <cell r="U3517">
            <v>0</v>
          </cell>
          <cell r="V3517">
            <v>0</v>
          </cell>
          <cell r="W3517">
            <v>0</v>
          </cell>
          <cell r="X3517">
            <v>0</v>
          </cell>
          <cell r="Y3517">
            <v>0</v>
          </cell>
          <cell r="Z3517">
            <v>5.46</v>
          </cell>
          <cell r="AA3517">
            <v>5.46</v>
          </cell>
          <cell r="AB3517">
            <v>0</v>
          </cell>
          <cell r="AC3517">
            <v>0</v>
          </cell>
          <cell r="AD3517">
            <v>0</v>
          </cell>
          <cell r="AE3517">
            <v>0</v>
          </cell>
          <cell r="AF3517">
            <v>0</v>
          </cell>
          <cell r="AG3517">
            <v>0</v>
          </cell>
          <cell r="AH3517">
            <v>0</v>
          </cell>
          <cell r="AI3517">
            <v>0</v>
          </cell>
        </row>
        <row r="3518">
          <cell r="C3518" t="str">
            <v>1.671.3</v>
          </cell>
          <cell r="D3518" t="str">
            <v>Прочие, всего</v>
          </cell>
          <cell r="E3518" t="str">
            <v>051-2001375</v>
          </cell>
          <cell r="F3518" t="str">
            <v/>
          </cell>
          <cell r="G3518" t="str">
            <v/>
          </cell>
          <cell r="H3518" t="str">
            <v/>
          </cell>
          <cell r="I3518">
            <v>294.44100020000002</v>
          </cell>
          <cell r="J3518">
            <v>146.97</v>
          </cell>
          <cell r="K3518">
            <v>0.01</v>
          </cell>
          <cell r="L3518">
            <v>0.01</v>
          </cell>
          <cell r="M3518">
            <v>2.5000199999999999E-3</v>
          </cell>
          <cell r="N3518">
            <v>25.0002</v>
          </cell>
          <cell r="O3518">
            <v>25.0002</v>
          </cell>
          <cell r="P3518">
            <v>0</v>
          </cell>
          <cell r="Q3518">
            <v>0</v>
          </cell>
          <cell r="R3518">
            <v>0</v>
          </cell>
          <cell r="S3518">
            <v>0</v>
          </cell>
          <cell r="T3518">
            <v>0</v>
          </cell>
          <cell r="U3518">
            <v>0</v>
          </cell>
          <cell r="V3518">
            <v>0</v>
          </cell>
          <cell r="W3518">
            <v>0</v>
          </cell>
          <cell r="X3518">
            <v>0</v>
          </cell>
          <cell r="Y3518">
            <v>8.3399999999999994E-5</v>
          </cell>
          <cell r="Z3518">
            <v>4.1661999999999998E-4</v>
          </cell>
          <cell r="AA3518">
            <v>4.1661999999999998E-4</v>
          </cell>
          <cell r="AB3518">
            <v>0</v>
          </cell>
          <cell r="AC3518">
            <v>0</v>
          </cell>
          <cell r="AD3518">
            <v>1.75008E-3</v>
          </cell>
          <cell r="AE3518">
            <v>8.3399999999999994E-5</v>
          </cell>
          <cell r="AF3518">
            <v>1.66668E-3</v>
          </cell>
          <cell r="AG3518">
            <v>0</v>
          </cell>
          <cell r="AH3518">
            <v>0</v>
          </cell>
          <cell r="AI3518">
            <v>420.06624742000002</v>
          </cell>
        </row>
        <row r="3519">
          <cell r="C3519" t="str">
            <v>1.671.4</v>
          </cell>
          <cell r="D3519" t="str">
            <v>Услуги Заказчика</v>
          </cell>
          <cell r="E3519" t="str">
            <v>051-2001375</v>
          </cell>
          <cell r="F3519" t="str">
            <v/>
          </cell>
          <cell r="G3519" t="str">
            <v/>
          </cell>
          <cell r="H3519" t="str">
            <v/>
          </cell>
          <cell r="I3519">
            <v>0</v>
          </cell>
          <cell r="J3519">
            <v>0</v>
          </cell>
          <cell r="K3519">
            <v>0.01</v>
          </cell>
          <cell r="L3519">
            <v>0.01</v>
          </cell>
          <cell r="M3519">
            <v>2.5000199999999999E-3</v>
          </cell>
          <cell r="N3519">
            <v>25.0002</v>
          </cell>
          <cell r="O3519">
            <v>25.0002</v>
          </cell>
          <cell r="P3519">
            <v>0</v>
          </cell>
          <cell r="Q3519">
            <v>0</v>
          </cell>
          <cell r="R3519">
            <v>0</v>
          </cell>
          <cell r="S3519">
            <v>0</v>
          </cell>
          <cell r="T3519">
            <v>0</v>
          </cell>
          <cell r="U3519">
            <v>0</v>
          </cell>
          <cell r="V3519">
            <v>0</v>
          </cell>
          <cell r="W3519">
            <v>0</v>
          </cell>
          <cell r="X3519">
            <v>0</v>
          </cell>
          <cell r="Y3519">
            <v>8.3399999999999994E-5</v>
          </cell>
          <cell r="Z3519">
            <v>4.1661999999999998E-4</v>
          </cell>
          <cell r="AA3519">
            <v>4.1661999999999998E-4</v>
          </cell>
          <cell r="AB3519">
            <v>0</v>
          </cell>
          <cell r="AC3519">
            <v>0</v>
          </cell>
          <cell r="AD3519">
            <v>1.75008E-3</v>
          </cell>
          <cell r="AE3519">
            <v>8.3399999999999994E-5</v>
          </cell>
          <cell r="AF3519">
            <v>1.66668E-3</v>
          </cell>
          <cell r="AG3519">
            <v>0</v>
          </cell>
          <cell r="AH3519">
            <v>0</v>
          </cell>
          <cell r="AI3519">
            <v>420.06624742000002</v>
          </cell>
        </row>
        <row r="3520">
          <cell r="C3520" t="str">
            <v>1.671.5</v>
          </cell>
          <cell r="D3520" t="str">
            <v>Иные прочие</v>
          </cell>
          <cell r="E3520" t="str">
            <v>051-2001375</v>
          </cell>
          <cell r="F3520" t="str">
            <v/>
          </cell>
          <cell r="G3520" t="str">
            <v/>
          </cell>
          <cell r="H3520" t="str">
            <v/>
          </cell>
          <cell r="I3520">
            <v>294.44100020000002</v>
          </cell>
          <cell r="J3520">
            <v>146.97</v>
          </cell>
          <cell r="K3520">
            <v>0</v>
          </cell>
          <cell r="L3520">
            <v>0</v>
          </cell>
          <cell r="M3520">
            <v>0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>
            <v>0</v>
          </cell>
          <cell r="T3520">
            <v>0</v>
          </cell>
          <cell r="U3520">
            <v>0</v>
          </cell>
          <cell r="V3520">
            <v>0</v>
          </cell>
          <cell r="W3520">
            <v>0</v>
          </cell>
          <cell r="X3520">
            <v>0</v>
          </cell>
          <cell r="Y3520">
            <v>0</v>
          </cell>
          <cell r="Z3520">
            <v>0</v>
          </cell>
          <cell r="AA3520">
            <v>0</v>
          </cell>
          <cell r="AB3520">
            <v>0</v>
          </cell>
          <cell r="AC3520">
            <v>0</v>
          </cell>
          <cell r="AD3520">
            <v>0</v>
          </cell>
          <cell r="AE3520">
            <v>0</v>
          </cell>
          <cell r="AF3520">
            <v>0</v>
          </cell>
          <cell r="AG3520">
            <v>0</v>
          </cell>
          <cell r="AH3520">
            <v>0</v>
          </cell>
          <cell r="AI3520">
            <v>0</v>
          </cell>
        </row>
        <row r="3521">
          <cell r="C3521" t="str">
            <v>1.672</v>
          </cell>
          <cell r="D3521" t="str">
            <v>Газопровод-отвод и ГРС к п. Иваново Ковровского района Владимирской области</v>
          </cell>
          <cell r="E3521" t="str">
            <v>051-2001385</v>
          </cell>
          <cell r="F3521" t="str">
            <v/>
          </cell>
          <cell r="G3521" t="str">
            <v>Газопроводы, строящиеся по указанию федеральных органов влас</v>
          </cell>
          <cell r="H3521" t="str">
            <v>Транспорт газа</v>
          </cell>
          <cell r="I3521">
            <v>0</v>
          </cell>
          <cell r="J3521">
            <v>0</v>
          </cell>
          <cell r="K3521">
            <v>0</v>
          </cell>
          <cell r="L3521">
            <v>0</v>
          </cell>
          <cell r="M3521">
            <v>0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>
            <v>0</v>
          </cell>
          <cell r="T3521">
            <v>0</v>
          </cell>
          <cell r="U3521">
            <v>0</v>
          </cell>
          <cell r="V3521">
            <v>0</v>
          </cell>
          <cell r="W3521">
            <v>0</v>
          </cell>
          <cell r="X3521">
            <v>0</v>
          </cell>
          <cell r="Y3521">
            <v>4.8949680000000002E-2</v>
          </cell>
          <cell r="Z3521">
            <v>3.9278050000000002E-2</v>
          </cell>
          <cell r="AA3521">
            <v>3.9278050000000002E-2</v>
          </cell>
          <cell r="AB3521">
            <v>0</v>
          </cell>
          <cell r="AC3521">
            <v>0</v>
          </cell>
          <cell r="AD3521">
            <v>4.8949680000000002E-2</v>
          </cell>
          <cell r="AE3521">
            <v>4.8949680000000002E-2</v>
          </cell>
          <cell r="AF3521">
            <v>0</v>
          </cell>
          <cell r="AG3521">
            <v>0</v>
          </cell>
          <cell r="AH3521">
            <v>0</v>
          </cell>
          <cell r="AI3521">
            <v>124.62349836600001</v>
          </cell>
        </row>
        <row r="3522">
          <cell r="C3522" t="str">
            <v>1.672.1</v>
          </cell>
          <cell r="D3522" t="str">
            <v>Оборудование</v>
          </cell>
          <cell r="E3522" t="str">
            <v>051-2001385</v>
          </cell>
          <cell r="F3522" t="str">
            <v/>
          </cell>
          <cell r="G3522" t="str">
            <v/>
          </cell>
          <cell r="H3522" t="str">
            <v/>
          </cell>
          <cell r="I3522">
            <v>0</v>
          </cell>
          <cell r="J3522">
            <v>0</v>
          </cell>
          <cell r="K3522">
            <v>0</v>
          </cell>
          <cell r="L3522">
            <v>0</v>
          </cell>
          <cell r="M3522">
            <v>0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>
            <v>0</v>
          </cell>
          <cell r="T3522">
            <v>0</v>
          </cell>
          <cell r="U3522">
            <v>0</v>
          </cell>
          <cell r="V3522">
            <v>0</v>
          </cell>
          <cell r="W3522">
            <v>0</v>
          </cell>
          <cell r="X3522">
            <v>0</v>
          </cell>
          <cell r="Y3522">
            <v>4.8866340000000001E-2</v>
          </cell>
          <cell r="Z3522">
            <v>3.9278050000000002E-2</v>
          </cell>
          <cell r="AA3522">
            <v>3.9278050000000002E-2</v>
          </cell>
          <cell r="AB3522">
            <v>0</v>
          </cell>
          <cell r="AC3522">
            <v>0</v>
          </cell>
          <cell r="AD3522">
            <v>4.8866340000000001E-2</v>
          </cell>
          <cell r="AE3522">
            <v>4.8866340000000001E-2</v>
          </cell>
          <cell r="AF3522">
            <v>0</v>
          </cell>
          <cell r="AG3522">
            <v>0</v>
          </cell>
          <cell r="AH3522">
            <v>0</v>
          </cell>
          <cell r="AI3522">
            <v>124.41131879</v>
          </cell>
        </row>
        <row r="3523">
          <cell r="C3523" t="str">
            <v>1.672.2</v>
          </cell>
          <cell r="D3523" t="str">
            <v>Прочие, всего</v>
          </cell>
          <cell r="E3523" t="str">
            <v>051-2001385</v>
          </cell>
          <cell r="F3523" t="str">
            <v/>
          </cell>
          <cell r="G3523" t="str">
            <v/>
          </cell>
          <cell r="H3523" t="str">
            <v/>
          </cell>
          <cell r="I3523">
            <v>0</v>
          </cell>
          <cell r="J3523">
            <v>0</v>
          </cell>
          <cell r="K3523">
            <v>0</v>
          </cell>
          <cell r="L3523">
            <v>0</v>
          </cell>
          <cell r="M3523">
            <v>0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>
            <v>0</v>
          </cell>
          <cell r="T3523">
            <v>0</v>
          </cell>
          <cell r="U3523">
            <v>0</v>
          </cell>
          <cell r="V3523">
            <v>0</v>
          </cell>
          <cell r="W3523">
            <v>0</v>
          </cell>
          <cell r="X3523">
            <v>0</v>
          </cell>
          <cell r="Y3523">
            <v>8.3339999999999998E-5</v>
          </cell>
          <cell r="Z3523">
            <v>0</v>
          </cell>
          <cell r="AA3523">
            <v>0</v>
          </cell>
          <cell r="AB3523">
            <v>0</v>
          </cell>
          <cell r="AC3523">
            <v>0</v>
          </cell>
          <cell r="AD3523">
            <v>8.3339999999999998E-5</v>
          </cell>
          <cell r="AE3523">
            <v>8.3339999999999998E-5</v>
          </cell>
          <cell r="AF3523">
            <v>0</v>
          </cell>
          <cell r="AG3523">
            <v>0</v>
          </cell>
          <cell r="AH3523">
            <v>0</v>
          </cell>
          <cell r="AI3523">
            <v>0</v>
          </cell>
        </row>
        <row r="3524">
          <cell r="C3524" t="str">
            <v>1.672.3</v>
          </cell>
          <cell r="D3524" t="str">
            <v>Услуги Заказчика</v>
          </cell>
          <cell r="E3524" t="str">
            <v>051-2001385</v>
          </cell>
          <cell r="F3524" t="str">
            <v/>
          </cell>
          <cell r="G3524" t="str">
            <v/>
          </cell>
          <cell r="H3524" t="str">
            <v/>
          </cell>
          <cell r="I3524">
            <v>0</v>
          </cell>
          <cell r="J3524">
            <v>0</v>
          </cell>
          <cell r="K3524">
            <v>0</v>
          </cell>
          <cell r="L3524">
            <v>0</v>
          </cell>
          <cell r="M3524">
            <v>0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>
            <v>0</v>
          </cell>
          <cell r="T3524">
            <v>0</v>
          </cell>
          <cell r="U3524">
            <v>0</v>
          </cell>
          <cell r="V3524">
            <v>0</v>
          </cell>
          <cell r="W3524">
            <v>0</v>
          </cell>
          <cell r="X3524">
            <v>0</v>
          </cell>
          <cell r="Y3524">
            <v>8.3339999999999998E-5</v>
          </cell>
          <cell r="Z3524">
            <v>0</v>
          </cell>
          <cell r="AA3524">
            <v>0</v>
          </cell>
          <cell r="AB3524">
            <v>0</v>
          </cell>
          <cell r="AC3524">
            <v>0</v>
          </cell>
          <cell r="AD3524">
            <v>8.3339999999999998E-5</v>
          </cell>
          <cell r="AE3524">
            <v>8.3339999999999998E-5</v>
          </cell>
          <cell r="AF3524">
            <v>0</v>
          </cell>
          <cell r="AG3524">
            <v>0</v>
          </cell>
          <cell r="AH3524">
            <v>0</v>
          </cell>
          <cell r="AI3524">
            <v>0</v>
          </cell>
        </row>
        <row r="3525">
          <cell r="C3525" t="str">
            <v>1.673</v>
          </cell>
          <cell r="D3525" t="str">
            <v>Реконструкция магистрального газопровода ШБКБ на участке 120-160 км</v>
          </cell>
          <cell r="E3525" t="str">
            <v>051-2001401</v>
          </cell>
          <cell r="F3525" t="str">
            <v>51-061</v>
          </cell>
          <cell r="G3525" t="str">
            <v>Комплексная программа метрологического обеспечения производс</v>
          </cell>
          <cell r="H3525" t="str">
            <v>Транспорт газа</v>
          </cell>
          <cell r="I3525">
            <v>8014.6576608599999</v>
          </cell>
          <cell r="J3525">
            <v>2739.4</v>
          </cell>
          <cell r="K3525">
            <v>2739.4</v>
          </cell>
          <cell r="L3525">
            <v>2739.4</v>
          </cell>
          <cell r="M3525">
            <v>392.94586021999999</v>
          </cell>
          <cell r="N3525">
            <v>14.344230862</v>
          </cell>
          <cell r="O3525">
            <v>14.344230862</v>
          </cell>
          <cell r="P3525">
            <v>0</v>
          </cell>
          <cell r="Q3525">
            <v>0</v>
          </cell>
          <cell r="R3525">
            <v>0</v>
          </cell>
          <cell r="S3525">
            <v>6741.9033333300004</v>
          </cell>
          <cell r="T3525">
            <v>1272.75666667</v>
          </cell>
          <cell r="U3525">
            <v>0</v>
          </cell>
          <cell r="V3525">
            <v>0</v>
          </cell>
          <cell r="W3525">
            <v>0</v>
          </cell>
          <cell r="X3525">
            <v>757.06725526000002</v>
          </cell>
          <cell r="Y3525">
            <v>670.15211971999997</v>
          </cell>
          <cell r="Z3525">
            <v>3042.82</v>
          </cell>
          <cell r="AA3525">
            <v>3042.82</v>
          </cell>
          <cell r="AB3525">
            <v>0</v>
          </cell>
          <cell r="AC3525">
            <v>0</v>
          </cell>
          <cell r="AD3525">
            <v>779.99854495</v>
          </cell>
          <cell r="AE3525">
            <v>669.20990171999995</v>
          </cell>
          <cell r="AF3525">
            <v>47.61085482</v>
          </cell>
          <cell r="AG3525">
            <v>63.177788409999998</v>
          </cell>
          <cell r="AH3525">
            <v>0</v>
          </cell>
          <cell r="AI3525">
            <v>25.634067902000002</v>
          </cell>
        </row>
        <row r="3526">
          <cell r="C3526" t="str">
            <v>1.673.1</v>
          </cell>
          <cell r="D3526" t="str">
            <v>Подрядные работы</v>
          </cell>
          <cell r="E3526" t="str">
            <v>051-2001401</v>
          </cell>
          <cell r="F3526" t="str">
            <v/>
          </cell>
          <cell r="G3526" t="str">
            <v/>
          </cell>
          <cell r="H3526" t="str">
            <v/>
          </cell>
          <cell r="I3526">
            <v>6441.17</v>
          </cell>
          <cell r="J3526">
            <v>2156.21</v>
          </cell>
          <cell r="K3526">
            <v>2156.21</v>
          </cell>
          <cell r="L3526">
            <v>2156.21</v>
          </cell>
          <cell r="M3526">
            <v>340.44888629000002</v>
          </cell>
          <cell r="N3526">
            <v>15.789226759</v>
          </cell>
          <cell r="O3526">
            <v>15.789226759</v>
          </cell>
          <cell r="P3526">
            <v>0</v>
          </cell>
          <cell r="Q3526">
            <v>0</v>
          </cell>
          <cell r="R3526">
            <v>0</v>
          </cell>
          <cell r="S3526">
            <v>5428.1637005700004</v>
          </cell>
          <cell r="T3526">
            <v>1013.00629943</v>
          </cell>
          <cell r="U3526">
            <v>0</v>
          </cell>
          <cell r="V3526">
            <v>0</v>
          </cell>
          <cell r="W3526">
            <v>0</v>
          </cell>
          <cell r="X3526">
            <v>753.41298053000003</v>
          </cell>
          <cell r="Y3526">
            <v>641.23287211000002</v>
          </cell>
          <cell r="Z3526">
            <v>2071.31</v>
          </cell>
          <cell r="AA3526">
            <v>2071.31</v>
          </cell>
          <cell r="AB3526">
            <v>0</v>
          </cell>
          <cell r="AC3526">
            <v>0</v>
          </cell>
          <cell r="AD3526">
            <v>669.36068881999995</v>
          </cell>
          <cell r="AE3526">
            <v>641.23287211000002</v>
          </cell>
          <cell r="AF3526">
            <v>28.127816710000001</v>
          </cell>
          <cell r="AG3526">
            <v>0</v>
          </cell>
          <cell r="AH3526">
            <v>0</v>
          </cell>
          <cell r="AI3526">
            <v>32.315814090000003</v>
          </cell>
        </row>
        <row r="3527">
          <cell r="C3527">
            <v>0</v>
          </cell>
          <cell r="D3527" t="str">
            <v>СГМ</v>
          </cell>
          <cell r="E3527" t="str">
            <v>051-2001401</v>
          </cell>
          <cell r="F3527" t="str">
            <v/>
          </cell>
          <cell r="G3527" t="str">
            <v/>
          </cell>
          <cell r="H3527" t="str">
            <v/>
          </cell>
          <cell r="I3527">
            <v>6441.17</v>
          </cell>
          <cell r="J3527">
            <v>2156.21</v>
          </cell>
          <cell r="K3527">
            <v>2156.21</v>
          </cell>
          <cell r="L3527">
            <v>2156.21</v>
          </cell>
          <cell r="M3527">
            <v>0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>
            <v>5428.1637005700004</v>
          </cell>
          <cell r="T3527">
            <v>1013.00629943</v>
          </cell>
          <cell r="U3527">
            <v>0</v>
          </cell>
          <cell r="V3527">
            <v>0</v>
          </cell>
          <cell r="W3527">
            <v>0</v>
          </cell>
          <cell r="X3527">
            <v>0</v>
          </cell>
          <cell r="Y3527">
            <v>490.57445690999998</v>
          </cell>
          <cell r="Z3527">
            <v>1920.65</v>
          </cell>
          <cell r="AA3527">
            <v>1920.65</v>
          </cell>
          <cell r="AB3527">
            <v>0</v>
          </cell>
          <cell r="AC3527">
            <v>0</v>
          </cell>
          <cell r="AD3527">
            <v>490.57445690999998</v>
          </cell>
          <cell r="AE3527">
            <v>490.57445690999998</v>
          </cell>
          <cell r="AF3527">
            <v>0</v>
          </cell>
          <cell r="AG3527">
            <v>0</v>
          </cell>
          <cell r="AH3527">
            <v>0</v>
          </cell>
          <cell r="AI3527">
            <v>25.542105896999999</v>
          </cell>
        </row>
        <row r="3528">
          <cell r="C3528">
            <v>0</v>
          </cell>
          <cell r="D3528" t="str">
            <v>Газстройпроект</v>
          </cell>
          <cell r="E3528" t="str">
            <v>051-2001401</v>
          </cell>
          <cell r="F3528" t="str">
            <v/>
          </cell>
          <cell r="G3528" t="str">
            <v/>
          </cell>
          <cell r="H3528" t="str">
            <v/>
          </cell>
          <cell r="I3528">
            <v>0</v>
          </cell>
          <cell r="J3528">
            <v>0</v>
          </cell>
          <cell r="K3528">
            <v>0</v>
          </cell>
          <cell r="L3528">
            <v>0</v>
          </cell>
          <cell r="M3528">
            <v>340.44888629000002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>
            <v>0</v>
          </cell>
          <cell r="T3528">
            <v>0</v>
          </cell>
          <cell r="U3528">
            <v>0</v>
          </cell>
          <cell r="V3528">
            <v>0</v>
          </cell>
          <cell r="W3528">
            <v>0</v>
          </cell>
          <cell r="X3528">
            <v>753.41298053000003</v>
          </cell>
          <cell r="Y3528">
            <v>150.65841520000001</v>
          </cell>
          <cell r="Z3528">
            <v>150.66</v>
          </cell>
          <cell r="AA3528">
            <v>150.66</v>
          </cell>
          <cell r="AB3528">
            <v>0</v>
          </cell>
          <cell r="AC3528">
            <v>0</v>
          </cell>
          <cell r="AD3528">
            <v>178.78623191</v>
          </cell>
          <cell r="AE3528">
            <v>150.65841520000001</v>
          </cell>
          <cell r="AF3528">
            <v>28.127816710000001</v>
          </cell>
          <cell r="AG3528">
            <v>0</v>
          </cell>
          <cell r="AH3528">
            <v>0</v>
          </cell>
          <cell r="AI3528">
            <v>118.66867908499999</v>
          </cell>
        </row>
        <row r="3529">
          <cell r="C3529" t="str">
            <v>1.673.2</v>
          </cell>
          <cell r="D3529" t="str">
            <v>Оборудование</v>
          </cell>
          <cell r="E3529" t="str">
            <v>051-2001401</v>
          </cell>
          <cell r="F3529" t="str">
            <v/>
          </cell>
          <cell r="G3529" t="str">
            <v/>
          </cell>
          <cell r="H3529" t="str">
            <v/>
          </cell>
          <cell r="I3529">
            <v>840.85</v>
          </cell>
          <cell r="J3529">
            <v>388.38</v>
          </cell>
          <cell r="K3529">
            <v>388.38</v>
          </cell>
          <cell r="L3529">
            <v>388.38</v>
          </cell>
          <cell r="M3529">
            <v>24.54983249</v>
          </cell>
          <cell r="N3529">
            <v>6.3210856609999997</v>
          </cell>
          <cell r="O3529">
            <v>6.3210856609999997</v>
          </cell>
          <cell r="P3529">
            <v>0</v>
          </cell>
          <cell r="Q3529">
            <v>0</v>
          </cell>
          <cell r="R3529">
            <v>0</v>
          </cell>
          <cell r="S3529">
            <v>745.78915252000002</v>
          </cell>
          <cell r="T3529">
            <v>95.060847480000007</v>
          </cell>
          <cell r="U3529">
            <v>0</v>
          </cell>
          <cell r="V3529">
            <v>0</v>
          </cell>
          <cell r="W3529">
            <v>0</v>
          </cell>
          <cell r="X3529">
            <v>0</v>
          </cell>
          <cell r="Y3529">
            <v>6.56080782</v>
          </cell>
          <cell r="Z3529">
            <v>694.48</v>
          </cell>
          <cell r="AA3529">
            <v>694.48</v>
          </cell>
          <cell r="AB3529">
            <v>0</v>
          </cell>
          <cell r="AC3529">
            <v>0</v>
          </cell>
          <cell r="AD3529">
            <v>6.56080782</v>
          </cell>
          <cell r="AE3529">
            <v>6.56080782</v>
          </cell>
          <cell r="AF3529">
            <v>0</v>
          </cell>
          <cell r="AG3529">
            <v>0</v>
          </cell>
          <cell r="AH3529">
            <v>0</v>
          </cell>
          <cell r="AI3529">
            <v>0.94470795699999999</v>
          </cell>
        </row>
        <row r="3530">
          <cell r="C3530" t="str">
            <v>1.673.3</v>
          </cell>
          <cell r="D3530" t="str">
            <v>Прочие, всего</v>
          </cell>
          <cell r="E3530" t="str">
            <v>051-2001401</v>
          </cell>
          <cell r="F3530" t="str">
            <v/>
          </cell>
          <cell r="G3530" t="str">
            <v/>
          </cell>
          <cell r="H3530" t="str">
            <v/>
          </cell>
          <cell r="I3530">
            <v>732.63766085999998</v>
          </cell>
          <cell r="J3530">
            <v>194.81</v>
          </cell>
          <cell r="K3530">
            <v>194.81</v>
          </cell>
          <cell r="L3530">
            <v>194.81</v>
          </cell>
          <cell r="M3530">
            <v>27.947141439999999</v>
          </cell>
          <cell r="N3530">
            <v>14.345845408000001</v>
          </cell>
          <cell r="O3530">
            <v>14.345845408000001</v>
          </cell>
          <cell r="P3530">
            <v>0</v>
          </cell>
          <cell r="Q3530">
            <v>0</v>
          </cell>
          <cell r="R3530">
            <v>0</v>
          </cell>
          <cell r="S3530">
            <v>567.95048024000005</v>
          </cell>
          <cell r="T3530">
            <v>164.68951976</v>
          </cell>
          <cell r="U3530">
            <v>0</v>
          </cell>
          <cell r="V3530">
            <v>0</v>
          </cell>
          <cell r="W3530">
            <v>0</v>
          </cell>
          <cell r="X3530">
            <v>3.65427473</v>
          </cell>
          <cell r="Y3530">
            <v>22.358439789999998</v>
          </cell>
          <cell r="Z3530">
            <v>277.02999999999997</v>
          </cell>
          <cell r="AA3530">
            <v>277.02999999999997</v>
          </cell>
          <cell r="AB3530">
            <v>0</v>
          </cell>
          <cell r="AC3530">
            <v>0</v>
          </cell>
          <cell r="AD3530">
            <v>104.07704831</v>
          </cell>
          <cell r="AE3530">
            <v>21.416221790000002</v>
          </cell>
          <cell r="AF3530">
            <v>19.483038109999999</v>
          </cell>
          <cell r="AG3530">
            <v>63.177788409999998</v>
          </cell>
          <cell r="AH3530">
            <v>0</v>
          </cell>
          <cell r="AI3530">
            <v>37.568872796999997</v>
          </cell>
        </row>
        <row r="3531">
          <cell r="C3531" t="str">
            <v>1.673.4</v>
          </cell>
          <cell r="D3531" t="str">
            <v>Землеотвод, всего</v>
          </cell>
          <cell r="E3531" t="str">
            <v>051-2001401</v>
          </cell>
          <cell r="F3531" t="str">
            <v/>
          </cell>
          <cell r="G3531" t="str">
            <v/>
          </cell>
          <cell r="H3531" t="str">
            <v/>
          </cell>
          <cell r="I3531">
            <v>42.657013130000003</v>
          </cell>
          <cell r="J3531">
            <v>34.14</v>
          </cell>
          <cell r="K3531">
            <v>34.14</v>
          </cell>
          <cell r="L3531">
            <v>34.14</v>
          </cell>
          <cell r="M3531">
            <v>0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>
            <v>36.419604990000003</v>
          </cell>
          <cell r="T3531">
            <v>6.2374081400000003</v>
          </cell>
          <cell r="U3531">
            <v>0</v>
          </cell>
          <cell r="V3531">
            <v>0</v>
          </cell>
          <cell r="W3531">
            <v>0</v>
          </cell>
          <cell r="X3531">
            <v>3.6306489000000002</v>
          </cell>
          <cell r="Y3531">
            <v>0.942218</v>
          </cell>
          <cell r="Z3531">
            <v>0.942218</v>
          </cell>
          <cell r="AA3531">
            <v>0.942218</v>
          </cell>
          <cell r="AB3531">
            <v>0</v>
          </cell>
          <cell r="AC3531">
            <v>0</v>
          </cell>
          <cell r="AD3531">
            <v>7.2194053299999998</v>
          </cell>
          <cell r="AE3531">
            <v>0</v>
          </cell>
          <cell r="AF3531">
            <v>0</v>
          </cell>
          <cell r="AG3531">
            <v>7.2194053299999998</v>
          </cell>
          <cell r="AH3531">
            <v>0</v>
          </cell>
          <cell r="AI3531">
            <v>766.21390484999995</v>
          </cell>
        </row>
        <row r="3532">
          <cell r="C3532" t="str">
            <v>1.673.5</v>
          </cell>
          <cell r="D3532" t="str">
            <v>Проектные работы</v>
          </cell>
          <cell r="E3532" t="str">
            <v>051-2001401</v>
          </cell>
          <cell r="F3532" t="str">
            <v/>
          </cell>
          <cell r="G3532" t="str">
            <v/>
          </cell>
          <cell r="H3532" t="str">
            <v/>
          </cell>
          <cell r="I3532">
            <v>31.054569520000001</v>
          </cell>
          <cell r="J3532">
            <v>0</v>
          </cell>
          <cell r="K3532">
            <v>0</v>
          </cell>
          <cell r="L3532">
            <v>0</v>
          </cell>
          <cell r="M3532">
            <v>0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>
            <v>25.878807930000001</v>
          </cell>
          <cell r="T3532">
            <v>5.1757615899999996</v>
          </cell>
          <cell r="U3532">
            <v>0</v>
          </cell>
          <cell r="V3532">
            <v>0</v>
          </cell>
          <cell r="W3532">
            <v>0</v>
          </cell>
          <cell r="X3532">
            <v>0</v>
          </cell>
          <cell r="Y3532">
            <v>0</v>
          </cell>
          <cell r="Z3532">
            <v>0</v>
          </cell>
          <cell r="AA3532">
            <v>0</v>
          </cell>
          <cell r="AB3532">
            <v>0</v>
          </cell>
          <cell r="AC3532">
            <v>0</v>
          </cell>
          <cell r="AD3532">
            <v>0</v>
          </cell>
          <cell r="AE3532">
            <v>0</v>
          </cell>
          <cell r="AF3532">
            <v>0</v>
          </cell>
          <cell r="AG3532">
            <v>0</v>
          </cell>
          <cell r="AH3532">
            <v>0</v>
          </cell>
          <cell r="AI3532">
            <v>0</v>
          </cell>
        </row>
        <row r="3533">
          <cell r="C3533" t="str">
            <v>1.673.6</v>
          </cell>
          <cell r="D3533" t="str">
            <v>Услуги Заказчика</v>
          </cell>
          <cell r="E3533" t="str">
            <v>051-2001401</v>
          </cell>
          <cell r="F3533" t="str">
            <v/>
          </cell>
          <cell r="G3533" t="str">
            <v/>
          </cell>
          <cell r="H3533" t="str">
            <v/>
          </cell>
          <cell r="I3533">
            <v>248.00900031</v>
          </cell>
          <cell r="J3533">
            <v>97.7</v>
          </cell>
          <cell r="K3533">
            <v>97.7</v>
          </cell>
          <cell r="L3533">
            <v>97.7</v>
          </cell>
          <cell r="M3533">
            <v>24.424999920000001</v>
          </cell>
          <cell r="N3533">
            <v>24.999999918</v>
          </cell>
          <cell r="O3533">
            <v>24.999999918</v>
          </cell>
          <cell r="P3533">
            <v>0</v>
          </cell>
          <cell r="Q3533">
            <v>0</v>
          </cell>
          <cell r="R3533">
            <v>0</v>
          </cell>
          <cell r="S3533">
            <v>206.67416692</v>
          </cell>
          <cell r="T3533">
            <v>41.33483339</v>
          </cell>
          <cell r="U3533">
            <v>0</v>
          </cell>
          <cell r="V3533">
            <v>0</v>
          </cell>
          <cell r="W3533">
            <v>0</v>
          </cell>
          <cell r="X3533">
            <v>0</v>
          </cell>
          <cell r="Y3533">
            <v>0</v>
          </cell>
          <cell r="Z3533">
            <v>220.56156021000001</v>
          </cell>
          <cell r="AA3533">
            <v>220.56156021000001</v>
          </cell>
          <cell r="AB3533">
            <v>0</v>
          </cell>
          <cell r="AC3533">
            <v>0</v>
          </cell>
          <cell r="AD3533">
            <v>72.241166359999994</v>
          </cell>
          <cell r="AE3533">
            <v>0</v>
          </cell>
          <cell r="AF3533">
            <v>16.283333280000001</v>
          </cell>
          <cell r="AG3533">
            <v>55.95783308</v>
          </cell>
          <cell r="AH3533">
            <v>0</v>
          </cell>
          <cell r="AI3533">
            <v>32.753289508000002</v>
          </cell>
        </row>
        <row r="3534">
          <cell r="C3534" t="str">
            <v>1.673.7</v>
          </cell>
          <cell r="D3534" t="str">
            <v>Иные прочие</v>
          </cell>
          <cell r="E3534" t="str">
            <v>051-2001401</v>
          </cell>
          <cell r="F3534" t="str">
            <v/>
          </cell>
          <cell r="G3534" t="str">
            <v/>
          </cell>
          <cell r="H3534" t="str">
            <v/>
          </cell>
          <cell r="I3534">
            <v>396.31707790000002</v>
          </cell>
          <cell r="J3534">
            <v>48.37</v>
          </cell>
          <cell r="K3534">
            <v>48.37</v>
          </cell>
          <cell r="L3534">
            <v>48.37</v>
          </cell>
          <cell r="M3534">
            <v>3.5221415199999999</v>
          </cell>
          <cell r="N3534">
            <v>7.28166533</v>
          </cell>
          <cell r="O3534">
            <v>7.28166533</v>
          </cell>
          <cell r="P3534">
            <v>0</v>
          </cell>
          <cell r="Q3534">
            <v>0</v>
          </cell>
          <cell r="R3534">
            <v>0</v>
          </cell>
          <cell r="S3534">
            <v>286.81123373000003</v>
          </cell>
          <cell r="T3534">
            <v>109.50818331000001</v>
          </cell>
          <cell r="U3534">
            <v>0</v>
          </cell>
          <cell r="V3534">
            <v>0</v>
          </cell>
          <cell r="W3534">
            <v>0</v>
          </cell>
          <cell r="X3534">
            <v>2.362583E-2</v>
          </cell>
          <cell r="Y3534">
            <v>21.416221790000002</v>
          </cell>
          <cell r="Z3534">
            <v>40.92622179</v>
          </cell>
          <cell r="AA3534">
            <v>40.92622179</v>
          </cell>
          <cell r="AB3534">
            <v>0</v>
          </cell>
          <cell r="AC3534">
            <v>0</v>
          </cell>
          <cell r="AD3534">
            <v>24.61647662</v>
          </cell>
          <cell r="AE3534">
            <v>21.416221790000002</v>
          </cell>
          <cell r="AF3534">
            <v>3.1997048299999999</v>
          </cell>
          <cell r="AG3534">
            <v>5.5000000000000003E-4</v>
          </cell>
          <cell r="AH3534">
            <v>0</v>
          </cell>
          <cell r="AI3534">
            <v>60.148422070999999</v>
          </cell>
        </row>
        <row r="3535">
          <cell r="C3535" t="str">
            <v>1.673.8</v>
          </cell>
          <cell r="D3535" t="str">
            <v>Пуско наладочные работы "вхолостую"</v>
          </cell>
          <cell r="E3535" t="str">
            <v>051-2001401</v>
          </cell>
          <cell r="F3535" t="str">
            <v/>
          </cell>
          <cell r="G3535" t="str">
            <v/>
          </cell>
          <cell r="H3535" t="str">
            <v/>
          </cell>
          <cell r="I3535">
            <v>14.6</v>
          </cell>
          <cell r="J3535">
            <v>14.6</v>
          </cell>
          <cell r="K3535">
            <v>14.6</v>
          </cell>
          <cell r="L3535">
            <v>14.6</v>
          </cell>
          <cell r="M3535">
            <v>0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>
            <v>12.16666667</v>
          </cell>
          <cell r="T3535">
            <v>2.43333333</v>
          </cell>
          <cell r="U3535">
            <v>0</v>
          </cell>
          <cell r="V3535">
            <v>0</v>
          </cell>
          <cell r="W3535">
            <v>0</v>
          </cell>
          <cell r="X3535">
            <v>0</v>
          </cell>
          <cell r="Y3535">
            <v>0</v>
          </cell>
          <cell r="Z3535">
            <v>14.6</v>
          </cell>
          <cell r="AA3535">
            <v>14.6</v>
          </cell>
          <cell r="AB3535">
            <v>0</v>
          </cell>
          <cell r="AC3535">
            <v>0</v>
          </cell>
          <cell r="AD3535">
            <v>0</v>
          </cell>
          <cell r="AE3535">
            <v>0</v>
          </cell>
          <cell r="AF3535">
            <v>0</v>
          </cell>
          <cell r="AG3535">
            <v>0</v>
          </cell>
          <cell r="AH3535">
            <v>0</v>
          </cell>
          <cell r="AI3535">
            <v>0</v>
          </cell>
        </row>
        <row r="3536">
          <cell r="C3536" t="str">
            <v>1.674</v>
          </cell>
          <cell r="D3536" t="str">
            <v>Реконструкция КС Ишлей-Покровская газопроводов Н.Тура-Пермь-Горький1,2. Замена ГПА-Ц-6,3 на агрегаты 6,3-8МВт</v>
          </cell>
          <cell r="E3536" t="str">
            <v>051-2001402</v>
          </cell>
          <cell r="F3536" t="str">
            <v/>
          </cell>
          <cell r="G3536" t="str">
            <v>Стройки, обеспечивающие добычу и вывод газа из Надым-Пур-Таз</v>
          </cell>
          <cell r="H3536" t="str">
            <v>Транспорт газа</v>
          </cell>
          <cell r="I3536">
            <v>4165.13</v>
          </cell>
          <cell r="J3536">
            <v>3494.0590000000002</v>
          </cell>
          <cell r="K3536">
            <v>7.79</v>
          </cell>
          <cell r="L3536">
            <v>7.79</v>
          </cell>
          <cell r="M3536">
            <v>6.9182604100000002</v>
          </cell>
          <cell r="N3536">
            <v>88.809504621000002</v>
          </cell>
          <cell r="O3536">
            <v>88.809504621000002</v>
          </cell>
          <cell r="P3536">
            <v>0</v>
          </cell>
          <cell r="Q3536">
            <v>0</v>
          </cell>
          <cell r="R3536">
            <v>0</v>
          </cell>
          <cell r="S3536">
            <v>0</v>
          </cell>
          <cell r="T3536">
            <v>0</v>
          </cell>
          <cell r="U3536">
            <v>0</v>
          </cell>
          <cell r="V3536">
            <v>0</v>
          </cell>
          <cell r="W3536">
            <v>0</v>
          </cell>
          <cell r="X3536">
            <v>0</v>
          </cell>
          <cell r="Y3536">
            <v>8.3399999999999994E-5</v>
          </cell>
          <cell r="Z3536">
            <v>7.9404166199999997</v>
          </cell>
          <cell r="AA3536">
            <v>7.9404166199999997</v>
          </cell>
          <cell r="AB3536">
            <v>0</v>
          </cell>
          <cell r="AC3536">
            <v>0</v>
          </cell>
          <cell r="AD3536">
            <v>1.75008E-3</v>
          </cell>
          <cell r="AE3536">
            <v>8.3399999999999994E-5</v>
          </cell>
          <cell r="AF3536">
            <v>1.66668E-3</v>
          </cell>
          <cell r="AG3536">
            <v>0</v>
          </cell>
          <cell r="AH3536">
            <v>0</v>
          </cell>
          <cell r="AI3536">
            <v>2.2040153E-2</v>
          </cell>
        </row>
        <row r="3537">
          <cell r="C3537" t="str">
            <v>1.674.1</v>
          </cell>
          <cell r="D3537" t="str">
            <v>Подрядные работы</v>
          </cell>
          <cell r="E3537" t="str">
            <v>051-2001402</v>
          </cell>
          <cell r="F3537" t="str">
            <v/>
          </cell>
          <cell r="G3537" t="str">
            <v/>
          </cell>
          <cell r="H3537" t="str">
            <v/>
          </cell>
          <cell r="I3537">
            <v>287.72000000000003</v>
          </cell>
          <cell r="J3537">
            <v>287.72000000000003</v>
          </cell>
          <cell r="K3537">
            <v>0</v>
          </cell>
          <cell r="L3537">
            <v>0</v>
          </cell>
          <cell r="M3537">
            <v>0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>
            <v>0</v>
          </cell>
          <cell r="T3537">
            <v>0</v>
          </cell>
          <cell r="U3537">
            <v>0</v>
          </cell>
          <cell r="V3537">
            <v>0</v>
          </cell>
          <cell r="W3537">
            <v>0</v>
          </cell>
          <cell r="X3537">
            <v>0</v>
          </cell>
          <cell r="Y3537">
            <v>0</v>
          </cell>
          <cell r="Z3537">
            <v>0</v>
          </cell>
          <cell r="AA3537">
            <v>0</v>
          </cell>
          <cell r="AB3537">
            <v>0</v>
          </cell>
          <cell r="AC3537">
            <v>0</v>
          </cell>
          <cell r="AD3537">
            <v>0</v>
          </cell>
          <cell r="AE3537">
            <v>0</v>
          </cell>
          <cell r="AF3537">
            <v>0</v>
          </cell>
          <cell r="AG3537">
            <v>0</v>
          </cell>
          <cell r="AH3537">
            <v>0</v>
          </cell>
          <cell r="AI3537">
            <v>0</v>
          </cell>
        </row>
        <row r="3538">
          <cell r="C3538">
            <v>0</v>
          </cell>
          <cell r="D3538" t="str">
            <v>Прочие подрядчики</v>
          </cell>
          <cell r="E3538" t="str">
            <v>051-2001402</v>
          </cell>
          <cell r="F3538" t="str">
            <v/>
          </cell>
          <cell r="G3538" t="str">
            <v/>
          </cell>
          <cell r="H3538" t="str">
            <v/>
          </cell>
          <cell r="I3538">
            <v>287.72000000000003</v>
          </cell>
          <cell r="J3538">
            <v>287.72000000000003</v>
          </cell>
          <cell r="K3538">
            <v>0</v>
          </cell>
          <cell r="L3538">
            <v>0</v>
          </cell>
          <cell r="M3538">
            <v>0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>
            <v>0</v>
          </cell>
          <cell r="T3538">
            <v>0</v>
          </cell>
          <cell r="U3538">
            <v>0</v>
          </cell>
          <cell r="V3538">
            <v>0</v>
          </cell>
          <cell r="W3538">
            <v>0</v>
          </cell>
          <cell r="X3538">
            <v>0</v>
          </cell>
          <cell r="Y3538">
            <v>0</v>
          </cell>
          <cell r="Z3538">
            <v>0</v>
          </cell>
          <cell r="AA3538">
            <v>0</v>
          </cell>
          <cell r="AB3538">
            <v>0</v>
          </cell>
          <cell r="AC3538">
            <v>0</v>
          </cell>
          <cell r="AD3538">
            <v>0</v>
          </cell>
          <cell r="AE3538">
            <v>0</v>
          </cell>
          <cell r="AF3538">
            <v>0</v>
          </cell>
          <cell r="AG3538">
            <v>0</v>
          </cell>
          <cell r="AH3538">
            <v>0</v>
          </cell>
          <cell r="AI3538">
            <v>0</v>
          </cell>
        </row>
        <row r="3539">
          <cell r="C3539" t="str">
            <v>1.674.2</v>
          </cell>
          <cell r="D3539" t="str">
            <v>Оборудование</v>
          </cell>
          <cell r="E3539" t="str">
            <v>051-2001402</v>
          </cell>
          <cell r="F3539" t="str">
            <v/>
          </cell>
          <cell r="G3539" t="str">
            <v/>
          </cell>
          <cell r="H3539" t="str">
            <v/>
          </cell>
          <cell r="I3539">
            <v>3589.93</v>
          </cell>
          <cell r="J3539">
            <v>3075.19</v>
          </cell>
          <cell r="K3539">
            <v>7.78</v>
          </cell>
          <cell r="L3539">
            <v>7.78</v>
          </cell>
          <cell r="M3539">
            <v>6.91576039</v>
          </cell>
          <cell r="N3539">
            <v>88.891521721999993</v>
          </cell>
          <cell r="O3539">
            <v>88.891521721999993</v>
          </cell>
          <cell r="P3539">
            <v>0</v>
          </cell>
          <cell r="Q3539">
            <v>0</v>
          </cell>
          <cell r="R3539">
            <v>0</v>
          </cell>
          <cell r="S3539">
            <v>0</v>
          </cell>
          <cell r="T3539">
            <v>0</v>
          </cell>
          <cell r="U3539">
            <v>0</v>
          </cell>
          <cell r="V3539">
            <v>0</v>
          </cell>
          <cell r="W3539">
            <v>0</v>
          </cell>
          <cell r="X3539">
            <v>0</v>
          </cell>
          <cell r="Y3539">
            <v>0</v>
          </cell>
          <cell r="Z3539">
            <v>7.94</v>
          </cell>
          <cell r="AA3539">
            <v>7.94</v>
          </cell>
          <cell r="AB3539">
            <v>0</v>
          </cell>
          <cell r="AC3539">
            <v>0</v>
          </cell>
          <cell r="AD3539">
            <v>0</v>
          </cell>
          <cell r="AE3539">
            <v>0</v>
          </cell>
          <cell r="AF3539">
            <v>0</v>
          </cell>
          <cell r="AG3539">
            <v>0</v>
          </cell>
          <cell r="AH3539">
            <v>0</v>
          </cell>
          <cell r="AI3539">
            <v>0</v>
          </cell>
        </row>
        <row r="3540">
          <cell r="C3540" t="str">
            <v>1.674.3</v>
          </cell>
          <cell r="D3540" t="str">
            <v>Прочие, всего</v>
          </cell>
          <cell r="E3540" t="str">
            <v>051-2001402</v>
          </cell>
          <cell r="F3540" t="str">
            <v/>
          </cell>
          <cell r="G3540" t="str">
            <v/>
          </cell>
          <cell r="H3540" t="str">
            <v/>
          </cell>
          <cell r="I3540">
            <v>287.48</v>
          </cell>
          <cell r="J3540">
            <v>131.149</v>
          </cell>
          <cell r="K3540">
            <v>0.01</v>
          </cell>
          <cell r="L3540">
            <v>0.01</v>
          </cell>
          <cell r="M3540">
            <v>2.5000199999999999E-3</v>
          </cell>
          <cell r="N3540">
            <v>25.0002</v>
          </cell>
          <cell r="O3540">
            <v>25.0002</v>
          </cell>
          <cell r="P3540">
            <v>0</v>
          </cell>
          <cell r="Q3540">
            <v>0</v>
          </cell>
          <cell r="R3540">
            <v>0</v>
          </cell>
          <cell r="S3540">
            <v>0</v>
          </cell>
          <cell r="T3540">
            <v>0</v>
          </cell>
          <cell r="U3540">
            <v>0</v>
          </cell>
          <cell r="V3540">
            <v>0</v>
          </cell>
          <cell r="W3540">
            <v>0</v>
          </cell>
          <cell r="X3540">
            <v>0</v>
          </cell>
          <cell r="Y3540">
            <v>8.3399999999999994E-5</v>
          </cell>
          <cell r="Z3540">
            <v>4.1661999999999998E-4</v>
          </cell>
          <cell r="AA3540">
            <v>4.1661999999999998E-4</v>
          </cell>
          <cell r="AB3540">
            <v>0</v>
          </cell>
          <cell r="AC3540">
            <v>0</v>
          </cell>
          <cell r="AD3540">
            <v>1.75008E-3</v>
          </cell>
          <cell r="AE3540">
            <v>8.3399999999999994E-5</v>
          </cell>
          <cell r="AF3540">
            <v>1.66668E-3</v>
          </cell>
          <cell r="AG3540">
            <v>0</v>
          </cell>
          <cell r="AH3540">
            <v>0</v>
          </cell>
          <cell r="AI3540">
            <v>420.06624742000002</v>
          </cell>
        </row>
        <row r="3541">
          <cell r="C3541" t="str">
            <v>1.674.4</v>
          </cell>
          <cell r="D3541" t="str">
            <v>Услуги Заказчика</v>
          </cell>
          <cell r="E3541" t="str">
            <v>051-2001402</v>
          </cell>
          <cell r="F3541" t="str">
            <v/>
          </cell>
          <cell r="G3541" t="str">
            <v/>
          </cell>
          <cell r="H3541" t="str">
            <v/>
          </cell>
          <cell r="I3541">
            <v>0</v>
          </cell>
          <cell r="J3541">
            <v>0</v>
          </cell>
          <cell r="K3541">
            <v>0.01</v>
          </cell>
          <cell r="L3541">
            <v>0.01</v>
          </cell>
          <cell r="M3541">
            <v>2.5000199999999999E-3</v>
          </cell>
          <cell r="N3541">
            <v>25.0002</v>
          </cell>
          <cell r="O3541">
            <v>25.0002</v>
          </cell>
          <cell r="P3541">
            <v>0</v>
          </cell>
          <cell r="Q3541">
            <v>0</v>
          </cell>
          <cell r="R3541">
            <v>0</v>
          </cell>
          <cell r="S3541">
            <v>0</v>
          </cell>
          <cell r="T3541">
            <v>0</v>
          </cell>
          <cell r="U3541">
            <v>0</v>
          </cell>
          <cell r="V3541">
            <v>0</v>
          </cell>
          <cell r="W3541">
            <v>0</v>
          </cell>
          <cell r="X3541">
            <v>0</v>
          </cell>
          <cell r="Y3541">
            <v>8.3399999999999994E-5</v>
          </cell>
          <cell r="Z3541">
            <v>4.1661999999999998E-4</v>
          </cell>
          <cell r="AA3541">
            <v>4.1661999999999998E-4</v>
          </cell>
          <cell r="AB3541">
            <v>0</v>
          </cell>
          <cell r="AC3541">
            <v>0</v>
          </cell>
          <cell r="AD3541">
            <v>1.75008E-3</v>
          </cell>
          <cell r="AE3541">
            <v>8.3399999999999994E-5</v>
          </cell>
          <cell r="AF3541">
            <v>1.66668E-3</v>
          </cell>
          <cell r="AG3541">
            <v>0</v>
          </cell>
          <cell r="AH3541">
            <v>0</v>
          </cell>
          <cell r="AI3541">
            <v>420.06624742000002</v>
          </cell>
        </row>
        <row r="3542">
          <cell r="C3542" t="str">
            <v>1.674.5</v>
          </cell>
          <cell r="D3542" t="str">
            <v>Иные прочие</v>
          </cell>
          <cell r="E3542" t="str">
            <v>051-2001402</v>
          </cell>
          <cell r="F3542" t="str">
            <v/>
          </cell>
          <cell r="G3542" t="str">
            <v/>
          </cell>
          <cell r="H3542" t="str">
            <v/>
          </cell>
          <cell r="I3542">
            <v>287.48</v>
          </cell>
          <cell r="J3542">
            <v>131.149</v>
          </cell>
          <cell r="K3542">
            <v>0</v>
          </cell>
          <cell r="L3542">
            <v>0</v>
          </cell>
          <cell r="M3542">
            <v>0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>
            <v>0</v>
          </cell>
          <cell r="T3542">
            <v>0</v>
          </cell>
          <cell r="U3542">
            <v>0</v>
          </cell>
          <cell r="V3542">
            <v>0</v>
          </cell>
          <cell r="W3542">
            <v>0</v>
          </cell>
          <cell r="X3542">
            <v>0</v>
          </cell>
          <cell r="Y3542">
            <v>0</v>
          </cell>
          <cell r="Z3542">
            <v>0</v>
          </cell>
          <cell r="AA3542">
            <v>0</v>
          </cell>
          <cell r="AB3542">
            <v>0</v>
          </cell>
          <cell r="AC3542">
            <v>0</v>
          </cell>
          <cell r="AD3542">
            <v>0</v>
          </cell>
          <cell r="AE3542">
            <v>0</v>
          </cell>
          <cell r="AF3542">
            <v>0</v>
          </cell>
          <cell r="AG3542">
            <v>0</v>
          </cell>
          <cell r="AH3542">
            <v>0</v>
          </cell>
          <cell r="AI3542">
            <v>0</v>
          </cell>
        </row>
        <row r="3543">
          <cell r="C3543" t="str">
            <v>1.675</v>
          </cell>
          <cell r="D3543" t="str">
            <v>Реконструкция магистрального газопровода Уренгой-Новопсков. КПЗОУ, 2058 км</v>
          </cell>
          <cell r="E3543" t="str">
            <v>051-2001406</v>
          </cell>
          <cell r="F3543" t="str">
            <v/>
          </cell>
          <cell r="G3543" t="str">
            <v>Стройки, обеспечивающие добычу и вывод газа из Надым-Пур-Таз</v>
          </cell>
          <cell r="H3543" t="str">
            <v>Транспорт газа</v>
          </cell>
          <cell r="I3543">
            <v>665.12199999999996</v>
          </cell>
          <cell r="J3543">
            <v>561.04100000000005</v>
          </cell>
          <cell r="K3543">
            <v>1.171</v>
          </cell>
          <cell r="L3543">
            <v>1.171</v>
          </cell>
          <cell r="M3543">
            <v>2.5001999999999999E-4</v>
          </cell>
          <cell r="N3543">
            <v>2.1350982000000001E-2</v>
          </cell>
          <cell r="O3543">
            <v>2.1350982000000001E-2</v>
          </cell>
          <cell r="P3543">
            <v>0</v>
          </cell>
          <cell r="Q3543">
            <v>0</v>
          </cell>
          <cell r="R3543">
            <v>0</v>
          </cell>
          <cell r="S3543">
            <v>0</v>
          </cell>
          <cell r="T3543">
            <v>0</v>
          </cell>
          <cell r="U3543">
            <v>0</v>
          </cell>
          <cell r="V3543">
            <v>0</v>
          </cell>
          <cell r="W3543">
            <v>0</v>
          </cell>
          <cell r="X3543">
            <v>0</v>
          </cell>
          <cell r="Y3543">
            <v>5.0003999999999999E-4</v>
          </cell>
          <cell r="Z3543">
            <v>1.151</v>
          </cell>
          <cell r="AA3543">
            <v>1.151</v>
          </cell>
          <cell r="AB3543">
            <v>0</v>
          </cell>
          <cell r="AC3543">
            <v>0</v>
          </cell>
          <cell r="AD3543">
            <v>6.6671999999999999E-4</v>
          </cell>
          <cell r="AE3543">
            <v>5.0003999999999999E-4</v>
          </cell>
          <cell r="AF3543">
            <v>1.6668E-4</v>
          </cell>
          <cell r="AG3543">
            <v>0</v>
          </cell>
          <cell r="AH3543">
            <v>0</v>
          </cell>
          <cell r="AI3543">
            <v>5.7925282000000002E-2</v>
          </cell>
        </row>
        <row r="3544">
          <cell r="C3544" t="str">
            <v>1.675.1</v>
          </cell>
          <cell r="D3544" t="str">
            <v>Подрядные работы</v>
          </cell>
          <cell r="E3544" t="str">
            <v>051-2001406</v>
          </cell>
          <cell r="F3544" t="str">
            <v/>
          </cell>
          <cell r="G3544" t="str">
            <v/>
          </cell>
          <cell r="H3544" t="str">
            <v/>
          </cell>
          <cell r="I3544">
            <v>400.36</v>
          </cell>
          <cell r="J3544">
            <v>378.8</v>
          </cell>
          <cell r="K3544">
            <v>0</v>
          </cell>
          <cell r="L3544">
            <v>0</v>
          </cell>
          <cell r="M3544">
            <v>0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>
            <v>0</v>
          </cell>
          <cell r="T3544">
            <v>0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0</v>
          </cell>
          <cell r="AA3544">
            <v>0</v>
          </cell>
          <cell r="AB3544">
            <v>0</v>
          </cell>
          <cell r="AC3544">
            <v>0</v>
          </cell>
          <cell r="AD3544">
            <v>0</v>
          </cell>
          <cell r="AE3544">
            <v>0</v>
          </cell>
          <cell r="AF3544">
            <v>0</v>
          </cell>
          <cell r="AG3544">
            <v>0</v>
          </cell>
          <cell r="AH3544">
            <v>0</v>
          </cell>
          <cell r="AI3544">
            <v>0</v>
          </cell>
        </row>
        <row r="3545">
          <cell r="C3545">
            <v>0</v>
          </cell>
          <cell r="D3545" t="str">
            <v>Прочие подрядчики</v>
          </cell>
          <cell r="E3545" t="str">
            <v>051-2001406</v>
          </cell>
          <cell r="F3545" t="str">
            <v/>
          </cell>
          <cell r="G3545" t="str">
            <v/>
          </cell>
          <cell r="H3545" t="str">
            <v/>
          </cell>
          <cell r="I3545">
            <v>400.36</v>
          </cell>
          <cell r="J3545">
            <v>378.8</v>
          </cell>
          <cell r="K3545">
            <v>0</v>
          </cell>
          <cell r="L3545">
            <v>0</v>
          </cell>
          <cell r="M3545">
            <v>0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>
            <v>0</v>
          </cell>
          <cell r="T3545">
            <v>0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0</v>
          </cell>
          <cell r="AA3545">
            <v>0</v>
          </cell>
          <cell r="AB3545">
            <v>0</v>
          </cell>
          <cell r="AC3545">
            <v>0</v>
          </cell>
          <cell r="AD3545">
            <v>0</v>
          </cell>
          <cell r="AE3545">
            <v>0</v>
          </cell>
          <cell r="AF3545">
            <v>0</v>
          </cell>
          <cell r="AG3545">
            <v>0</v>
          </cell>
          <cell r="AH3545">
            <v>0</v>
          </cell>
          <cell r="AI3545">
            <v>0</v>
          </cell>
        </row>
        <row r="3546">
          <cell r="C3546" t="str">
            <v>1.675.2</v>
          </cell>
          <cell r="D3546" t="str">
            <v>Оборудование</v>
          </cell>
          <cell r="E3546" t="str">
            <v>051-2001406</v>
          </cell>
          <cell r="F3546" t="str">
            <v/>
          </cell>
          <cell r="G3546" t="str">
            <v/>
          </cell>
          <cell r="H3546" t="str">
            <v/>
          </cell>
          <cell r="I3546">
            <v>159.75</v>
          </cell>
          <cell r="J3546">
            <v>125.94</v>
          </cell>
          <cell r="K3546">
            <v>1.17</v>
          </cell>
          <cell r="L3546">
            <v>1.17</v>
          </cell>
          <cell r="M3546">
            <v>0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>
            <v>0</v>
          </cell>
          <cell r="T3546">
            <v>0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1.1499999999999999</v>
          </cell>
          <cell r="AA3546">
            <v>1.1499999999999999</v>
          </cell>
          <cell r="AB3546">
            <v>0</v>
          </cell>
          <cell r="AC3546">
            <v>0</v>
          </cell>
          <cell r="AD3546">
            <v>0</v>
          </cell>
          <cell r="AE3546">
            <v>0</v>
          </cell>
          <cell r="AF3546">
            <v>0</v>
          </cell>
          <cell r="AG3546">
            <v>0</v>
          </cell>
          <cell r="AH3546">
            <v>0</v>
          </cell>
          <cell r="AI3546">
            <v>0</v>
          </cell>
        </row>
        <row r="3547">
          <cell r="C3547" t="str">
            <v>1.675.3</v>
          </cell>
          <cell r="D3547" t="str">
            <v>Прочие, всего</v>
          </cell>
          <cell r="E3547" t="str">
            <v>051-2001406</v>
          </cell>
          <cell r="F3547" t="str">
            <v/>
          </cell>
          <cell r="G3547" t="str">
            <v/>
          </cell>
          <cell r="H3547" t="str">
            <v/>
          </cell>
          <cell r="I3547">
            <v>105.012</v>
          </cell>
          <cell r="J3547">
            <v>56.301000000000002</v>
          </cell>
          <cell r="K3547">
            <v>1E-3</v>
          </cell>
          <cell r="L3547">
            <v>1E-3</v>
          </cell>
          <cell r="M3547">
            <v>2.5001999999999999E-4</v>
          </cell>
          <cell r="N3547">
            <v>25.001999999999999</v>
          </cell>
          <cell r="O3547">
            <v>25.001999999999999</v>
          </cell>
          <cell r="P3547">
            <v>0</v>
          </cell>
          <cell r="Q3547">
            <v>0</v>
          </cell>
          <cell r="R3547">
            <v>0</v>
          </cell>
          <cell r="S3547">
            <v>0</v>
          </cell>
          <cell r="T3547">
            <v>0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5.0003999999999999E-4</v>
          </cell>
          <cell r="Z3547">
            <v>1E-3</v>
          </cell>
          <cell r="AA3547">
            <v>1E-3</v>
          </cell>
          <cell r="AB3547">
            <v>0</v>
          </cell>
          <cell r="AC3547">
            <v>0</v>
          </cell>
          <cell r="AD3547">
            <v>6.6671999999999999E-4</v>
          </cell>
          <cell r="AE3547">
            <v>5.0003999999999999E-4</v>
          </cell>
          <cell r="AF3547">
            <v>1.6668E-4</v>
          </cell>
          <cell r="AG3547">
            <v>0</v>
          </cell>
          <cell r="AH3547">
            <v>0</v>
          </cell>
          <cell r="AI3547">
            <v>66.671999999999997</v>
          </cell>
        </row>
        <row r="3548">
          <cell r="C3548" t="str">
            <v>1.675.4</v>
          </cell>
          <cell r="D3548" t="str">
            <v>Услуги Заказчика</v>
          </cell>
          <cell r="E3548" t="str">
            <v>051-2001406</v>
          </cell>
          <cell r="F3548" t="str">
            <v/>
          </cell>
          <cell r="G3548" t="str">
            <v/>
          </cell>
          <cell r="H3548" t="str">
            <v/>
          </cell>
          <cell r="I3548">
            <v>0</v>
          </cell>
          <cell r="J3548">
            <v>0</v>
          </cell>
          <cell r="K3548">
            <v>1E-3</v>
          </cell>
          <cell r="L3548">
            <v>1E-3</v>
          </cell>
          <cell r="M3548">
            <v>2.5001999999999999E-4</v>
          </cell>
          <cell r="N3548">
            <v>25.001999999999999</v>
          </cell>
          <cell r="O3548">
            <v>25.001999999999999</v>
          </cell>
          <cell r="P3548">
            <v>0</v>
          </cell>
          <cell r="Q3548">
            <v>0</v>
          </cell>
          <cell r="R3548">
            <v>0</v>
          </cell>
          <cell r="S3548">
            <v>0</v>
          </cell>
          <cell r="T3548">
            <v>0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5.0003999999999999E-4</v>
          </cell>
          <cell r="Z3548">
            <v>1E-3</v>
          </cell>
          <cell r="AA3548">
            <v>1E-3</v>
          </cell>
          <cell r="AB3548">
            <v>0</v>
          </cell>
          <cell r="AC3548">
            <v>0</v>
          </cell>
          <cell r="AD3548">
            <v>6.6671999999999999E-4</v>
          </cell>
          <cell r="AE3548">
            <v>5.0003999999999999E-4</v>
          </cell>
          <cell r="AF3548">
            <v>1.6668E-4</v>
          </cell>
          <cell r="AG3548">
            <v>0</v>
          </cell>
          <cell r="AH3548">
            <v>0</v>
          </cell>
          <cell r="AI3548">
            <v>66.671999999999997</v>
          </cell>
        </row>
        <row r="3549">
          <cell r="C3549" t="str">
            <v>1.675.5</v>
          </cell>
          <cell r="D3549" t="str">
            <v>Иные прочие</v>
          </cell>
          <cell r="E3549" t="str">
            <v>051-2001406</v>
          </cell>
          <cell r="F3549" t="str">
            <v/>
          </cell>
          <cell r="G3549" t="str">
            <v/>
          </cell>
          <cell r="H3549" t="str">
            <v/>
          </cell>
          <cell r="I3549">
            <v>105.012</v>
          </cell>
          <cell r="J3549">
            <v>56.301000000000002</v>
          </cell>
          <cell r="K3549">
            <v>0</v>
          </cell>
          <cell r="L3549">
            <v>0</v>
          </cell>
          <cell r="M3549">
            <v>0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>
            <v>0</v>
          </cell>
          <cell r="T3549">
            <v>0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0</v>
          </cell>
          <cell r="AA3549">
            <v>0</v>
          </cell>
          <cell r="AB3549">
            <v>0</v>
          </cell>
          <cell r="AC3549">
            <v>0</v>
          </cell>
          <cell r="AD3549">
            <v>0</v>
          </cell>
          <cell r="AE3549">
            <v>0</v>
          </cell>
          <cell r="AF3549">
            <v>0</v>
          </cell>
          <cell r="AG3549">
            <v>0</v>
          </cell>
          <cell r="AH3549">
            <v>0</v>
          </cell>
          <cell r="AI3549">
            <v>0</v>
          </cell>
        </row>
        <row r="3550">
          <cell r="C3550" t="str">
            <v>1.676</v>
          </cell>
          <cell r="D3550" t="str">
            <v>Реконструкция газопровода- перемычки между газопроводом "Челябинск - Петровск" и действующими газопроводами "Баштрансгаз"</v>
          </cell>
          <cell r="E3550" t="str">
            <v>051-2001408</v>
          </cell>
          <cell r="F3550" t="str">
            <v/>
          </cell>
          <cell r="G3550" t="str">
            <v>Стройки, обеспечивающие добычу и вывод газа из Надым-Пур-Таз</v>
          </cell>
          <cell r="H3550" t="str">
            <v>Транспорт газа</v>
          </cell>
          <cell r="I3550">
            <v>12599.83</v>
          </cell>
          <cell r="J3550">
            <v>11334.13</v>
          </cell>
          <cell r="K3550">
            <v>888.4</v>
          </cell>
          <cell r="L3550">
            <v>888.4</v>
          </cell>
          <cell r="M3550">
            <v>228.21331296</v>
          </cell>
          <cell r="N3550">
            <v>25.688126177000001</v>
          </cell>
          <cell r="O3550">
            <v>25.688126177000001</v>
          </cell>
          <cell r="P3550">
            <v>0</v>
          </cell>
          <cell r="Q3550">
            <v>0</v>
          </cell>
          <cell r="R3550">
            <v>0</v>
          </cell>
          <cell r="S3550">
            <v>1581.11</v>
          </cell>
          <cell r="T3550">
            <v>314.02999999999997</v>
          </cell>
          <cell r="U3550">
            <v>0</v>
          </cell>
          <cell r="V3550">
            <v>0</v>
          </cell>
          <cell r="W3550">
            <v>0</v>
          </cell>
          <cell r="X3550">
            <v>356.8</v>
          </cell>
          <cell r="Y3550">
            <v>21.811452330000002</v>
          </cell>
          <cell r="Z3550">
            <v>1124.57</v>
          </cell>
          <cell r="AA3550">
            <v>1124.57</v>
          </cell>
          <cell r="AB3550">
            <v>0</v>
          </cell>
          <cell r="AC3550">
            <v>0</v>
          </cell>
          <cell r="AD3550">
            <v>27.091452329999999</v>
          </cell>
          <cell r="AE3550">
            <v>21.811452330000002</v>
          </cell>
          <cell r="AF3550">
            <v>5.28</v>
          </cell>
          <cell r="AG3550">
            <v>0</v>
          </cell>
          <cell r="AH3550">
            <v>0</v>
          </cell>
          <cell r="AI3550">
            <v>2.4090498880000002</v>
          </cell>
        </row>
        <row r="3551">
          <cell r="C3551" t="str">
            <v>1.676.1</v>
          </cell>
          <cell r="D3551" t="str">
            <v>Подрядные работы</v>
          </cell>
          <cell r="E3551" t="str">
            <v>051-2001408</v>
          </cell>
          <cell r="F3551" t="str">
            <v/>
          </cell>
          <cell r="G3551" t="str">
            <v/>
          </cell>
          <cell r="H3551" t="str">
            <v/>
          </cell>
          <cell r="I3551">
            <v>8943.5300000000007</v>
          </cell>
          <cell r="J3551">
            <v>8440.43</v>
          </cell>
          <cell r="K3551">
            <v>752.92</v>
          </cell>
          <cell r="L3551">
            <v>752.92</v>
          </cell>
          <cell r="M3551">
            <v>0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>
            <v>1046.67</v>
          </cell>
          <cell r="T3551">
            <v>209.35</v>
          </cell>
          <cell r="U3551">
            <v>0</v>
          </cell>
          <cell r="V3551">
            <v>0</v>
          </cell>
          <cell r="W3551">
            <v>0</v>
          </cell>
          <cell r="X3551">
            <v>356.8</v>
          </cell>
          <cell r="Y3551">
            <v>16.398991980000002</v>
          </cell>
          <cell r="Z3551">
            <v>759.22</v>
          </cell>
          <cell r="AA3551">
            <v>759.22</v>
          </cell>
          <cell r="AB3551">
            <v>0</v>
          </cell>
          <cell r="AC3551">
            <v>0</v>
          </cell>
          <cell r="AD3551">
            <v>16.398991980000002</v>
          </cell>
          <cell r="AE3551">
            <v>16.398991980000002</v>
          </cell>
          <cell r="AF3551">
            <v>0</v>
          </cell>
          <cell r="AG3551">
            <v>0</v>
          </cell>
          <cell r="AH3551">
            <v>0</v>
          </cell>
          <cell r="AI3551">
            <v>2.1599789230000002</v>
          </cell>
        </row>
        <row r="3552">
          <cell r="C3552">
            <v>0</v>
          </cell>
          <cell r="D3552" t="str">
            <v>ГазЭнергоСервис</v>
          </cell>
          <cell r="E3552" t="str">
            <v>051-2001408</v>
          </cell>
          <cell r="F3552" t="str">
            <v/>
          </cell>
          <cell r="G3552" t="str">
            <v/>
          </cell>
          <cell r="H3552" t="str">
            <v/>
          </cell>
          <cell r="I3552">
            <v>0</v>
          </cell>
          <cell r="J3552">
            <v>0</v>
          </cell>
          <cell r="K3552">
            <v>752.92</v>
          </cell>
          <cell r="L3552">
            <v>752.92</v>
          </cell>
          <cell r="M3552">
            <v>0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>
            <v>0</v>
          </cell>
          <cell r="T3552">
            <v>0</v>
          </cell>
          <cell r="U3552">
            <v>0</v>
          </cell>
          <cell r="V3552">
            <v>0</v>
          </cell>
          <cell r="W3552">
            <v>0</v>
          </cell>
          <cell r="X3552">
            <v>356.8</v>
          </cell>
          <cell r="Y3552">
            <v>16.398991980000002</v>
          </cell>
          <cell r="Z3552">
            <v>759.22</v>
          </cell>
          <cell r="AA3552">
            <v>759.22</v>
          </cell>
          <cell r="AB3552">
            <v>0</v>
          </cell>
          <cell r="AC3552">
            <v>0</v>
          </cell>
          <cell r="AD3552">
            <v>16.398991980000002</v>
          </cell>
          <cell r="AE3552">
            <v>16.398991980000002</v>
          </cell>
          <cell r="AF3552">
            <v>0</v>
          </cell>
          <cell r="AG3552">
            <v>0</v>
          </cell>
          <cell r="AH3552">
            <v>0</v>
          </cell>
          <cell r="AI3552">
            <v>2.1599789230000002</v>
          </cell>
        </row>
        <row r="3553">
          <cell r="C3553">
            <v>0</v>
          </cell>
          <cell r="D3553" t="str">
            <v>Прочие подрядчики</v>
          </cell>
          <cell r="E3553" t="str">
            <v>051-2001408</v>
          </cell>
          <cell r="F3553" t="str">
            <v/>
          </cell>
          <cell r="G3553" t="str">
            <v/>
          </cell>
          <cell r="H3553" t="str">
            <v/>
          </cell>
          <cell r="I3553">
            <v>8943.5300000000007</v>
          </cell>
          <cell r="J3553">
            <v>8440.43</v>
          </cell>
          <cell r="K3553">
            <v>0</v>
          </cell>
          <cell r="L3553">
            <v>0</v>
          </cell>
          <cell r="M3553">
            <v>0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>
            <v>1046.67</v>
          </cell>
          <cell r="T3553">
            <v>209.35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0</v>
          </cell>
          <cell r="AA3553">
            <v>0</v>
          </cell>
          <cell r="AB3553">
            <v>0</v>
          </cell>
          <cell r="AC3553">
            <v>0</v>
          </cell>
          <cell r="AD3553">
            <v>0</v>
          </cell>
          <cell r="AE3553">
            <v>0</v>
          </cell>
          <cell r="AF3553">
            <v>0</v>
          </cell>
          <cell r="AG3553">
            <v>0</v>
          </cell>
          <cell r="AH3553">
            <v>0</v>
          </cell>
          <cell r="AI3553">
            <v>0</v>
          </cell>
        </row>
        <row r="3554">
          <cell r="C3554" t="str">
            <v>1.676.2</v>
          </cell>
          <cell r="D3554" t="str">
            <v>Оборудование</v>
          </cell>
          <cell r="E3554" t="str">
            <v>051-2001408</v>
          </cell>
          <cell r="F3554" t="str">
            <v/>
          </cell>
          <cell r="G3554" t="str">
            <v/>
          </cell>
          <cell r="H3554" t="str">
            <v/>
          </cell>
          <cell r="I3554">
            <v>1540.02</v>
          </cell>
          <cell r="J3554">
            <v>1191.8499999999999</v>
          </cell>
          <cell r="K3554">
            <v>10.45</v>
          </cell>
          <cell r="L3554">
            <v>10.45</v>
          </cell>
          <cell r="M3554">
            <v>220.29331135000001</v>
          </cell>
          <cell r="N3554">
            <v>2108.0699650719998</v>
          </cell>
          <cell r="O3554">
            <v>2108.0699650719998</v>
          </cell>
          <cell r="P3554">
            <v>0</v>
          </cell>
          <cell r="Q3554">
            <v>0</v>
          </cell>
          <cell r="R3554">
            <v>0</v>
          </cell>
          <cell r="S3554">
            <v>298.85000000000002</v>
          </cell>
          <cell r="T3554">
            <v>59.77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358.62</v>
          </cell>
          <cell r="AA3554">
            <v>358.62</v>
          </cell>
          <cell r="AB3554">
            <v>0</v>
          </cell>
          <cell r="AC3554">
            <v>0</v>
          </cell>
          <cell r="AD3554">
            <v>0</v>
          </cell>
          <cell r="AE3554">
            <v>0</v>
          </cell>
          <cell r="AF3554">
            <v>0</v>
          </cell>
          <cell r="AG3554">
            <v>0</v>
          </cell>
          <cell r="AH3554">
            <v>0</v>
          </cell>
          <cell r="AI3554">
            <v>0</v>
          </cell>
        </row>
        <row r="3555">
          <cell r="C3555" t="str">
            <v>1.676.3</v>
          </cell>
          <cell r="D3555" t="str">
            <v>Прочие, всего</v>
          </cell>
          <cell r="E3555" t="str">
            <v>051-2001408</v>
          </cell>
          <cell r="F3555" t="str">
            <v/>
          </cell>
          <cell r="G3555" t="str">
            <v/>
          </cell>
          <cell r="H3555" t="str">
            <v/>
          </cell>
          <cell r="I3555">
            <v>2116.2800000000002</v>
          </cell>
          <cell r="J3555">
            <v>1701.85</v>
          </cell>
          <cell r="K3555">
            <v>125.03</v>
          </cell>
          <cell r="L3555">
            <v>125.03</v>
          </cell>
          <cell r="M3555">
            <v>7.9200016099999999</v>
          </cell>
          <cell r="N3555">
            <v>6.3344810130000004</v>
          </cell>
          <cell r="O3555">
            <v>6.3344810130000004</v>
          </cell>
          <cell r="P3555">
            <v>0</v>
          </cell>
          <cell r="Q3555">
            <v>0</v>
          </cell>
          <cell r="R3555">
            <v>0</v>
          </cell>
          <cell r="S3555">
            <v>235.59</v>
          </cell>
          <cell r="T3555">
            <v>44.91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5.4124603499999999</v>
          </cell>
          <cell r="Z3555">
            <v>6.73</v>
          </cell>
          <cell r="AA3555">
            <v>6.73</v>
          </cell>
          <cell r="AB3555">
            <v>0</v>
          </cell>
          <cell r="AC3555">
            <v>0</v>
          </cell>
          <cell r="AD3555">
            <v>10.692460349999999</v>
          </cell>
          <cell r="AE3555">
            <v>5.4124603499999999</v>
          </cell>
          <cell r="AF3555">
            <v>5.28</v>
          </cell>
          <cell r="AG3555">
            <v>0</v>
          </cell>
          <cell r="AH3555">
            <v>0</v>
          </cell>
          <cell r="AI3555">
            <v>158.87756835100001</v>
          </cell>
        </row>
        <row r="3556">
          <cell r="C3556" t="str">
            <v>1.676.4</v>
          </cell>
          <cell r="D3556" t="str">
            <v>Землеотвод, всего</v>
          </cell>
          <cell r="E3556" t="str">
            <v>051-2001408</v>
          </cell>
          <cell r="F3556" t="str">
            <v/>
          </cell>
          <cell r="G3556" t="str">
            <v/>
          </cell>
          <cell r="H3556" t="str">
            <v/>
          </cell>
          <cell r="I3556">
            <v>0</v>
          </cell>
          <cell r="J3556">
            <v>0</v>
          </cell>
          <cell r="K3556">
            <v>3</v>
          </cell>
          <cell r="L3556">
            <v>3</v>
          </cell>
          <cell r="M3556">
            <v>1.61E-6</v>
          </cell>
          <cell r="N3556">
            <v>5.3667E-5</v>
          </cell>
          <cell r="O3556">
            <v>5.3667E-5</v>
          </cell>
          <cell r="P3556">
            <v>0</v>
          </cell>
          <cell r="Q3556">
            <v>0</v>
          </cell>
          <cell r="R3556">
            <v>0</v>
          </cell>
          <cell r="S3556">
            <v>0</v>
          </cell>
          <cell r="T3556">
            <v>0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0.12596975999999999</v>
          </cell>
          <cell r="Z3556">
            <v>0</v>
          </cell>
          <cell r="AA3556">
            <v>0</v>
          </cell>
          <cell r="AB3556">
            <v>0</v>
          </cell>
          <cell r="AC3556">
            <v>0</v>
          </cell>
          <cell r="AD3556">
            <v>0.12596975999999999</v>
          </cell>
          <cell r="AE3556">
            <v>0.12596975999999999</v>
          </cell>
          <cell r="AF3556">
            <v>0</v>
          </cell>
          <cell r="AG3556">
            <v>0</v>
          </cell>
          <cell r="AH3556">
            <v>0</v>
          </cell>
          <cell r="AI3556">
            <v>0</v>
          </cell>
        </row>
        <row r="3557">
          <cell r="C3557" t="str">
            <v>1.676.5</v>
          </cell>
          <cell r="D3557" t="str">
            <v>Проектные работы</v>
          </cell>
          <cell r="E3557" t="str">
            <v>051-2001408</v>
          </cell>
          <cell r="F3557" t="str">
            <v/>
          </cell>
          <cell r="G3557" t="str">
            <v/>
          </cell>
          <cell r="H3557" t="str">
            <v/>
          </cell>
          <cell r="I3557">
            <v>0</v>
          </cell>
          <cell r="J3557">
            <v>0</v>
          </cell>
          <cell r="K3557">
            <v>1</v>
          </cell>
          <cell r="L3557">
            <v>1</v>
          </cell>
          <cell r="M3557">
            <v>0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>
            <v>0</v>
          </cell>
          <cell r="T3557">
            <v>0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0</v>
          </cell>
          <cell r="AA3557">
            <v>0</v>
          </cell>
          <cell r="AB3557">
            <v>0</v>
          </cell>
          <cell r="AC3557">
            <v>0</v>
          </cell>
          <cell r="AD3557">
            <v>0</v>
          </cell>
          <cell r="AE3557">
            <v>0</v>
          </cell>
          <cell r="AF3557">
            <v>0</v>
          </cell>
          <cell r="AG3557">
            <v>0</v>
          </cell>
          <cell r="AH3557">
            <v>0</v>
          </cell>
          <cell r="AI3557">
            <v>0</v>
          </cell>
        </row>
        <row r="3558">
          <cell r="C3558" t="str">
            <v>1.676.6</v>
          </cell>
          <cell r="D3558" t="str">
            <v>Услуги Заказчика</v>
          </cell>
          <cell r="E3558" t="str">
            <v>051-2001408</v>
          </cell>
          <cell r="F3558" t="str">
            <v/>
          </cell>
          <cell r="G3558" t="str">
            <v/>
          </cell>
          <cell r="H3558" t="str">
            <v/>
          </cell>
          <cell r="I3558">
            <v>0</v>
          </cell>
          <cell r="J3558">
            <v>0</v>
          </cell>
          <cell r="K3558">
            <v>31.68</v>
          </cell>
          <cell r="L3558">
            <v>31.68</v>
          </cell>
          <cell r="M3558">
            <v>7.92</v>
          </cell>
          <cell r="N3558">
            <v>25</v>
          </cell>
          <cell r="O3558">
            <v>25</v>
          </cell>
          <cell r="P3558">
            <v>0</v>
          </cell>
          <cell r="Q3558">
            <v>0</v>
          </cell>
          <cell r="R3558">
            <v>0</v>
          </cell>
          <cell r="S3558">
            <v>0</v>
          </cell>
          <cell r="T3558">
            <v>0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3.6286043399999999</v>
          </cell>
          <cell r="Z3558">
            <v>0</v>
          </cell>
          <cell r="AA3558">
            <v>0</v>
          </cell>
          <cell r="AB3558">
            <v>0</v>
          </cell>
          <cell r="AC3558">
            <v>0</v>
          </cell>
          <cell r="AD3558">
            <v>8.9086043400000001</v>
          </cell>
          <cell r="AE3558">
            <v>3.6286043399999999</v>
          </cell>
          <cell r="AF3558">
            <v>5.28</v>
          </cell>
          <cell r="AG3558">
            <v>0</v>
          </cell>
          <cell r="AH3558">
            <v>0</v>
          </cell>
          <cell r="AI3558">
            <v>0</v>
          </cell>
        </row>
        <row r="3559">
          <cell r="C3559" t="str">
            <v>1.676.7</v>
          </cell>
          <cell r="D3559" t="str">
            <v>Иные прочие</v>
          </cell>
          <cell r="E3559" t="str">
            <v>051-2001408</v>
          </cell>
          <cell r="F3559" t="str">
            <v/>
          </cell>
          <cell r="G3559" t="str">
            <v/>
          </cell>
          <cell r="H3559" t="str">
            <v/>
          </cell>
          <cell r="I3559">
            <v>2116.2800000000002</v>
          </cell>
          <cell r="J3559">
            <v>1701.85</v>
          </cell>
          <cell r="K3559">
            <v>54.35</v>
          </cell>
          <cell r="L3559">
            <v>54.35</v>
          </cell>
          <cell r="M3559">
            <v>0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>
            <v>235.59</v>
          </cell>
          <cell r="T3559">
            <v>44.91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1.65788625</v>
          </cell>
          <cell r="Z3559">
            <v>6.73</v>
          </cell>
          <cell r="AA3559">
            <v>6.73</v>
          </cell>
          <cell r="AB3559">
            <v>0</v>
          </cell>
          <cell r="AC3559">
            <v>0</v>
          </cell>
          <cell r="AD3559">
            <v>1.65788625</v>
          </cell>
          <cell r="AE3559">
            <v>1.65788625</v>
          </cell>
          <cell r="AF3559">
            <v>0</v>
          </cell>
          <cell r="AG3559">
            <v>0</v>
          </cell>
          <cell r="AH3559">
            <v>0</v>
          </cell>
          <cell r="AI3559">
            <v>24.634268202000001</v>
          </cell>
        </row>
        <row r="3560">
          <cell r="C3560" t="str">
            <v>1.676.8</v>
          </cell>
          <cell r="D3560" t="str">
            <v>Пуско наладочные работы "вхолостую"</v>
          </cell>
          <cell r="E3560" t="str">
            <v>051-2001408</v>
          </cell>
          <cell r="F3560" t="str">
            <v/>
          </cell>
          <cell r="G3560" t="str">
            <v/>
          </cell>
          <cell r="H3560" t="str">
            <v/>
          </cell>
          <cell r="I3560">
            <v>0</v>
          </cell>
          <cell r="J3560">
            <v>0</v>
          </cell>
          <cell r="K3560">
            <v>35</v>
          </cell>
          <cell r="L3560">
            <v>35</v>
          </cell>
          <cell r="M3560">
            <v>0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>
            <v>0</v>
          </cell>
          <cell r="T3560">
            <v>0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0</v>
          </cell>
          <cell r="AA3560">
            <v>0</v>
          </cell>
          <cell r="AB3560">
            <v>0</v>
          </cell>
          <cell r="AC3560">
            <v>0</v>
          </cell>
          <cell r="AD3560">
            <v>0</v>
          </cell>
          <cell r="AE3560">
            <v>0</v>
          </cell>
          <cell r="AF3560">
            <v>0</v>
          </cell>
          <cell r="AG3560">
            <v>0</v>
          </cell>
          <cell r="AH3560">
            <v>0</v>
          </cell>
          <cell r="AI3560">
            <v>0</v>
          </cell>
        </row>
        <row r="3561">
          <cell r="C3561" t="str">
            <v>1.677</v>
          </cell>
          <cell r="D3561" t="str">
            <v>Газопровод-отвод и ГРС Горбатовка</v>
          </cell>
          <cell r="E3561" t="str">
            <v>051-2001411</v>
          </cell>
          <cell r="F3561" t="str">
            <v/>
          </cell>
          <cell r="G3561" t="str">
            <v>Комплексная программа реконструкции и технического перевоору</v>
          </cell>
          <cell r="H3561" t="str">
            <v>Транспорт газа</v>
          </cell>
          <cell r="I3561">
            <v>3027.0619720999998</v>
          </cell>
          <cell r="J3561">
            <v>1705.92</v>
          </cell>
          <cell r="K3561">
            <v>1416.27</v>
          </cell>
          <cell r="L3561">
            <v>1416.27</v>
          </cell>
          <cell r="M3561">
            <v>12.63499992</v>
          </cell>
          <cell r="N3561">
            <v>0.89213214399999996</v>
          </cell>
          <cell r="O3561">
            <v>0.89213214399999996</v>
          </cell>
          <cell r="P3561">
            <v>0</v>
          </cell>
          <cell r="Q3561">
            <v>0</v>
          </cell>
          <cell r="R3561">
            <v>0</v>
          </cell>
          <cell r="S3561">
            <v>2304.0599999699998</v>
          </cell>
          <cell r="T3561">
            <v>433.35197212999998</v>
          </cell>
          <cell r="U3561">
            <v>0</v>
          </cell>
          <cell r="V3561">
            <v>0</v>
          </cell>
          <cell r="W3561">
            <v>0</v>
          </cell>
          <cell r="X3561">
            <v>2.17270188</v>
          </cell>
          <cell r="Y3561">
            <v>17.40747408</v>
          </cell>
          <cell r="Z3561">
            <v>1150.50776262</v>
          </cell>
          <cell r="AA3561">
            <v>1150.50776262</v>
          </cell>
          <cell r="AB3561">
            <v>396.72798698000003</v>
          </cell>
          <cell r="AC3561">
            <v>0</v>
          </cell>
          <cell r="AD3561">
            <v>27.64139226</v>
          </cell>
          <cell r="AE3561">
            <v>17.40747408</v>
          </cell>
          <cell r="AF3561">
            <v>8.4233332799999996</v>
          </cell>
          <cell r="AG3561">
            <v>0</v>
          </cell>
          <cell r="AH3561">
            <v>1.8105849000000001</v>
          </cell>
          <cell r="AI3561">
            <v>2.402538528</v>
          </cell>
        </row>
        <row r="3562">
          <cell r="C3562" t="str">
            <v>1.677.1</v>
          </cell>
          <cell r="D3562" t="str">
            <v>Подрядные работы</v>
          </cell>
          <cell r="E3562" t="str">
            <v>051-2001411</v>
          </cell>
          <cell r="F3562" t="str">
            <v/>
          </cell>
          <cell r="G3562" t="str">
            <v/>
          </cell>
          <cell r="H3562" t="str">
            <v/>
          </cell>
          <cell r="I3562">
            <v>1411.77</v>
          </cell>
          <cell r="J3562">
            <v>1409.77</v>
          </cell>
          <cell r="K3562">
            <v>1202.96</v>
          </cell>
          <cell r="L3562">
            <v>1202.96</v>
          </cell>
          <cell r="M3562">
            <v>0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>
            <v>1004.1333333</v>
          </cell>
          <cell r="T3562">
            <v>200.8266667</v>
          </cell>
          <cell r="U3562">
            <v>0</v>
          </cell>
          <cell r="V3562">
            <v>0</v>
          </cell>
          <cell r="W3562">
            <v>0</v>
          </cell>
          <cell r="X3562">
            <v>2.17270188</v>
          </cell>
          <cell r="Y3562">
            <v>0</v>
          </cell>
          <cell r="Z3562">
            <v>992.63198697999997</v>
          </cell>
          <cell r="AA3562">
            <v>992.63198697999997</v>
          </cell>
          <cell r="AB3562">
            <v>360.88798697999999</v>
          </cell>
          <cell r="AC3562">
            <v>0</v>
          </cell>
          <cell r="AD3562">
            <v>1.8105849000000001</v>
          </cell>
          <cell r="AE3562">
            <v>0</v>
          </cell>
          <cell r="AF3562">
            <v>0</v>
          </cell>
          <cell r="AG3562">
            <v>0</v>
          </cell>
          <cell r="AH3562">
            <v>1.8105849000000001</v>
          </cell>
          <cell r="AI3562">
            <v>0.182402434</v>
          </cell>
        </row>
        <row r="3563">
          <cell r="C3563">
            <v>0</v>
          </cell>
          <cell r="D3563" t="str">
            <v>Газпром инвест</v>
          </cell>
          <cell r="E3563" t="str">
            <v>051-2001411</v>
          </cell>
          <cell r="F3563" t="str">
            <v/>
          </cell>
          <cell r="G3563" t="str">
            <v/>
          </cell>
          <cell r="H3563" t="str">
            <v/>
          </cell>
          <cell r="I3563">
            <v>0</v>
          </cell>
          <cell r="J3563">
            <v>0</v>
          </cell>
          <cell r="K3563">
            <v>0</v>
          </cell>
          <cell r="L3563">
            <v>0</v>
          </cell>
          <cell r="M3563">
            <v>0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>
            <v>0</v>
          </cell>
          <cell r="T3563">
            <v>0</v>
          </cell>
          <cell r="U3563">
            <v>0</v>
          </cell>
          <cell r="V3563">
            <v>0</v>
          </cell>
          <cell r="W3563">
            <v>0</v>
          </cell>
          <cell r="X3563">
            <v>2.17270188</v>
          </cell>
          <cell r="Y3563">
            <v>0</v>
          </cell>
          <cell r="Z3563">
            <v>0</v>
          </cell>
          <cell r="AA3563">
            <v>0</v>
          </cell>
          <cell r="AB3563">
            <v>0</v>
          </cell>
          <cell r="AC3563">
            <v>0</v>
          </cell>
          <cell r="AD3563">
            <v>0</v>
          </cell>
          <cell r="AE3563">
            <v>0</v>
          </cell>
          <cell r="AF3563">
            <v>0</v>
          </cell>
          <cell r="AG3563">
            <v>0</v>
          </cell>
          <cell r="AH3563">
            <v>0</v>
          </cell>
          <cell r="AI3563">
            <v>0</v>
          </cell>
        </row>
        <row r="3564">
          <cell r="C3564">
            <v>0</v>
          </cell>
          <cell r="D3564" t="str">
            <v>Газстройпроект</v>
          </cell>
          <cell r="E3564" t="str">
            <v>051-2001411</v>
          </cell>
          <cell r="F3564" t="str">
            <v/>
          </cell>
          <cell r="G3564" t="str">
            <v/>
          </cell>
          <cell r="H3564" t="str">
            <v/>
          </cell>
          <cell r="I3564">
            <v>1409.96</v>
          </cell>
          <cell r="J3564">
            <v>1409.77</v>
          </cell>
          <cell r="K3564">
            <v>1202.96</v>
          </cell>
          <cell r="L3564">
            <v>1202.96</v>
          </cell>
          <cell r="M3564">
            <v>0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>
            <v>1002.62499997</v>
          </cell>
          <cell r="T3564">
            <v>200.52500003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992.63198697999997</v>
          </cell>
          <cell r="AA3564">
            <v>992.63198697999997</v>
          </cell>
          <cell r="AB3564">
            <v>360.88798697999999</v>
          </cell>
          <cell r="AC3564">
            <v>0</v>
          </cell>
          <cell r="AD3564">
            <v>0</v>
          </cell>
          <cell r="AE3564">
            <v>0</v>
          </cell>
          <cell r="AF3564">
            <v>0</v>
          </cell>
          <cell r="AG3564">
            <v>0</v>
          </cell>
          <cell r="AH3564">
            <v>0</v>
          </cell>
          <cell r="AI3564">
            <v>0</v>
          </cell>
        </row>
        <row r="3565">
          <cell r="C3565">
            <v>0</v>
          </cell>
          <cell r="D3565" t="str">
            <v>Прочие подрядчики</v>
          </cell>
          <cell r="E3565" t="str">
            <v>051-2001411</v>
          </cell>
          <cell r="F3565" t="str">
            <v/>
          </cell>
          <cell r="G3565" t="str">
            <v/>
          </cell>
          <cell r="H3565" t="str">
            <v/>
          </cell>
          <cell r="I3565">
            <v>1.81</v>
          </cell>
          <cell r="J3565">
            <v>0</v>
          </cell>
          <cell r="K3565">
            <v>0</v>
          </cell>
          <cell r="L3565">
            <v>0</v>
          </cell>
          <cell r="M3565">
            <v>0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>
            <v>1.5083333299999999</v>
          </cell>
          <cell r="T3565">
            <v>0.30166667000000003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0</v>
          </cell>
          <cell r="AA3565">
            <v>0</v>
          </cell>
          <cell r="AB3565">
            <v>0</v>
          </cell>
          <cell r="AC3565">
            <v>0</v>
          </cell>
          <cell r="AD3565">
            <v>1.8105849000000001</v>
          </cell>
          <cell r="AE3565">
            <v>0</v>
          </cell>
          <cell r="AF3565">
            <v>0</v>
          </cell>
          <cell r="AG3565">
            <v>0</v>
          </cell>
          <cell r="AH3565">
            <v>1.8105849000000001</v>
          </cell>
          <cell r="AI3565">
            <v>0</v>
          </cell>
        </row>
        <row r="3566">
          <cell r="C3566" t="str">
            <v>1.677.2</v>
          </cell>
          <cell r="D3566" t="str">
            <v>Материалы(в составе подрядных работ)</v>
          </cell>
          <cell r="E3566" t="str">
            <v>051-2001411</v>
          </cell>
          <cell r="F3566" t="str">
            <v/>
          </cell>
          <cell r="G3566" t="str">
            <v/>
          </cell>
          <cell r="H3566" t="str">
            <v/>
          </cell>
          <cell r="I3566">
            <v>1.81</v>
          </cell>
          <cell r="J3566">
            <v>0</v>
          </cell>
          <cell r="K3566">
            <v>0</v>
          </cell>
          <cell r="L3566">
            <v>0</v>
          </cell>
          <cell r="M3566">
            <v>0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>
            <v>1.5083333299999999</v>
          </cell>
          <cell r="T3566">
            <v>0.30166667000000003</v>
          </cell>
          <cell r="U3566">
            <v>0</v>
          </cell>
          <cell r="V3566">
            <v>0</v>
          </cell>
          <cell r="W3566">
            <v>0</v>
          </cell>
          <cell r="X3566">
            <v>2.17270188</v>
          </cell>
          <cell r="Y3566">
            <v>0</v>
          </cell>
          <cell r="Z3566">
            <v>0</v>
          </cell>
          <cell r="AA3566">
            <v>0</v>
          </cell>
          <cell r="AB3566">
            <v>0</v>
          </cell>
          <cell r="AC3566">
            <v>0</v>
          </cell>
          <cell r="AD3566">
            <v>1.8105849000000001</v>
          </cell>
          <cell r="AE3566">
            <v>0</v>
          </cell>
          <cell r="AF3566">
            <v>0</v>
          </cell>
          <cell r="AG3566">
            <v>0</v>
          </cell>
          <cell r="AH3566">
            <v>1.8105849000000001</v>
          </cell>
          <cell r="AI3566">
            <v>0</v>
          </cell>
        </row>
        <row r="3567">
          <cell r="C3567" t="str">
            <v>1.677.3</v>
          </cell>
          <cell r="D3567" t="str">
            <v>Оборудование</v>
          </cell>
          <cell r="E3567" t="str">
            <v>051-2001411</v>
          </cell>
          <cell r="F3567" t="str">
            <v/>
          </cell>
          <cell r="G3567" t="str">
            <v/>
          </cell>
          <cell r="H3567" t="str">
            <v/>
          </cell>
          <cell r="I3567">
            <v>1242.3999193300001</v>
          </cell>
          <cell r="J3567">
            <v>35.840000000000003</v>
          </cell>
          <cell r="K3567">
            <v>35.840000000000003</v>
          </cell>
          <cell r="L3567">
            <v>35.840000000000003</v>
          </cell>
          <cell r="M3567">
            <v>0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>
            <v>1050.9576923499999</v>
          </cell>
          <cell r="T3567">
            <v>191.44222697999999</v>
          </cell>
          <cell r="U3567">
            <v>0</v>
          </cell>
          <cell r="V3567">
            <v>0</v>
          </cell>
          <cell r="W3567">
            <v>0</v>
          </cell>
          <cell r="X3567">
            <v>0</v>
          </cell>
          <cell r="Y3567">
            <v>16.495890840000001</v>
          </cell>
          <cell r="Z3567">
            <v>55.874109160000003</v>
          </cell>
          <cell r="AA3567">
            <v>55.874109160000003</v>
          </cell>
          <cell r="AB3567">
            <v>35.840000000000003</v>
          </cell>
          <cell r="AC3567">
            <v>0</v>
          </cell>
          <cell r="AD3567">
            <v>16.495890840000001</v>
          </cell>
          <cell r="AE3567">
            <v>16.495890840000001</v>
          </cell>
          <cell r="AF3567">
            <v>0</v>
          </cell>
          <cell r="AG3567">
            <v>0</v>
          </cell>
          <cell r="AH3567">
            <v>0</v>
          </cell>
          <cell r="AI3567">
            <v>29.523317844000001</v>
          </cell>
        </row>
        <row r="3568">
          <cell r="C3568" t="str">
            <v>1.677.4</v>
          </cell>
          <cell r="D3568" t="str">
            <v>Прочие, всего</v>
          </cell>
          <cell r="E3568" t="str">
            <v>051-2001411</v>
          </cell>
          <cell r="F3568" t="str">
            <v/>
          </cell>
          <cell r="G3568" t="str">
            <v/>
          </cell>
          <cell r="H3568" t="str">
            <v/>
          </cell>
          <cell r="I3568">
            <v>372.89205277000002</v>
          </cell>
          <cell r="J3568">
            <v>260.31</v>
          </cell>
          <cell r="K3568">
            <v>177.47</v>
          </cell>
          <cell r="L3568">
            <v>177.47</v>
          </cell>
          <cell r="M3568">
            <v>12.63499992</v>
          </cell>
          <cell r="N3568">
            <v>7.1195131119999999</v>
          </cell>
          <cell r="O3568">
            <v>7.1195131119999999</v>
          </cell>
          <cell r="P3568">
            <v>0</v>
          </cell>
          <cell r="Q3568">
            <v>0</v>
          </cell>
          <cell r="R3568">
            <v>0</v>
          </cell>
          <cell r="S3568">
            <v>248.96897432</v>
          </cell>
          <cell r="T3568">
            <v>41.083078450000002</v>
          </cell>
          <cell r="U3568">
            <v>0</v>
          </cell>
          <cell r="V3568">
            <v>0</v>
          </cell>
          <cell r="W3568">
            <v>0</v>
          </cell>
          <cell r="X3568">
            <v>0</v>
          </cell>
          <cell r="Y3568">
            <v>0.91158324000000002</v>
          </cell>
          <cell r="Z3568">
            <v>102.00166648</v>
          </cell>
          <cell r="AA3568">
            <v>102.00166648</v>
          </cell>
          <cell r="AB3568">
            <v>0</v>
          </cell>
          <cell r="AC3568">
            <v>0</v>
          </cell>
          <cell r="AD3568">
            <v>9.3349165200000002</v>
          </cell>
          <cell r="AE3568">
            <v>0.91158324000000002</v>
          </cell>
          <cell r="AF3568">
            <v>8.4233332799999996</v>
          </cell>
          <cell r="AG3568">
            <v>0</v>
          </cell>
          <cell r="AH3568">
            <v>0</v>
          </cell>
          <cell r="AI3568">
            <v>9.1517294200000006</v>
          </cell>
        </row>
        <row r="3569">
          <cell r="C3569" t="str">
            <v>1.677.5</v>
          </cell>
          <cell r="D3569" t="str">
            <v>Землеотвод, всего</v>
          </cell>
          <cell r="E3569" t="str">
            <v>051-2001411</v>
          </cell>
          <cell r="F3569" t="str">
            <v/>
          </cell>
          <cell r="G3569" t="str">
            <v/>
          </cell>
          <cell r="H3569" t="str">
            <v/>
          </cell>
          <cell r="I3569">
            <v>118.706</v>
          </cell>
          <cell r="J3569">
            <v>80.16</v>
          </cell>
          <cell r="K3569">
            <v>80.16</v>
          </cell>
          <cell r="L3569">
            <v>80.16</v>
          </cell>
          <cell r="M3569">
            <v>0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>
            <v>105.24766667</v>
          </cell>
          <cell r="T3569">
            <v>13.45833333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24.535833319999998</v>
          </cell>
          <cell r="AA3569">
            <v>24.535833319999998</v>
          </cell>
          <cell r="AB3569">
            <v>0</v>
          </cell>
          <cell r="AC3569">
            <v>0</v>
          </cell>
          <cell r="AD3569">
            <v>0</v>
          </cell>
          <cell r="AE3569">
            <v>0</v>
          </cell>
          <cell r="AF3569">
            <v>0</v>
          </cell>
          <cell r="AG3569">
            <v>0</v>
          </cell>
          <cell r="AH3569">
            <v>0</v>
          </cell>
          <cell r="AI3569">
            <v>0</v>
          </cell>
        </row>
        <row r="3570">
          <cell r="C3570" t="str">
            <v>1.677.6</v>
          </cell>
          <cell r="D3570" t="str">
            <v>Проектные работы</v>
          </cell>
          <cell r="E3570" t="str">
            <v>051-2001411</v>
          </cell>
          <cell r="F3570" t="str">
            <v/>
          </cell>
          <cell r="G3570" t="str">
            <v/>
          </cell>
          <cell r="H3570" t="str">
            <v/>
          </cell>
          <cell r="I3570">
            <v>50.408999999999999</v>
          </cell>
          <cell r="J3570">
            <v>0</v>
          </cell>
          <cell r="K3570">
            <v>0</v>
          </cell>
          <cell r="L3570">
            <v>0</v>
          </cell>
          <cell r="M3570">
            <v>0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>
            <v>42.719000000000001</v>
          </cell>
          <cell r="T3570">
            <v>7.69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0</v>
          </cell>
          <cell r="AA3570">
            <v>0</v>
          </cell>
          <cell r="AB3570">
            <v>0</v>
          </cell>
          <cell r="AC3570">
            <v>0</v>
          </cell>
          <cell r="AD3570">
            <v>0</v>
          </cell>
          <cell r="AE3570">
            <v>0</v>
          </cell>
          <cell r="AF3570">
            <v>0</v>
          </cell>
          <cell r="AG3570">
            <v>0</v>
          </cell>
          <cell r="AH3570">
            <v>0</v>
          </cell>
          <cell r="AI3570">
            <v>0</v>
          </cell>
        </row>
        <row r="3571">
          <cell r="C3571" t="str">
            <v>1.677.7</v>
          </cell>
          <cell r="D3571" t="str">
            <v>Услуги Заказчика</v>
          </cell>
          <cell r="E3571" t="str">
            <v>051-2001411</v>
          </cell>
          <cell r="F3571" t="str">
            <v/>
          </cell>
          <cell r="G3571" t="str">
            <v/>
          </cell>
          <cell r="H3571" t="str">
            <v/>
          </cell>
          <cell r="I3571">
            <v>65.553000150000003</v>
          </cell>
          <cell r="J3571">
            <v>50.54</v>
          </cell>
          <cell r="K3571">
            <v>50.54</v>
          </cell>
          <cell r="L3571">
            <v>50.54</v>
          </cell>
          <cell r="M3571">
            <v>12.63499992</v>
          </cell>
          <cell r="N3571">
            <v>24.999999842000001</v>
          </cell>
          <cell r="O3571">
            <v>24.999999842000001</v>
          </cell>
          <cell r="P3571">
            <v>0</v>
          </cell>
          <cell r="Q3571">
            <v>0</v>
          </cell>
          <cell r="R3571">
            <v>0</v>
          </cell>
          <cell r="S3571">
            <v>54.798695039999998</v>
          </cell>
          <cell r="T3571">
            <v>10.754305110000001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0.91158324000000002</v>
          </cell>
          <cell r="Z3571">
            <v>44.025833159999998</v>
          </cell>
          <cell r="AA3571">
            <v>44.025833159999998</v>
          </cell>
          <cell r="AB3571">
            <v>0</v>
          </cell>
          <cell r="AC3571">
            <v>0</v>
          </cell>
          <cell r="AD3571">
            <v>9.3349165200000002</v>
          </cell>
          <cell r="AE3571">
            <v>0.91158324000000002</v>
          </cell>
          <cell r="AF3571">
            <v>8.4233332799999996</v>
          </cell>
          <cell r="AG3571">
            <v>0</v>
          </cell>
          <cell r="AH3571">
            <v>0</v>
          </cell>
          <cell r="AI3571">
            <v>21.203270557</v>
          </cell>
        </row>
        <row r="3572">
          <cell r="C3572" t="str">
            <v>1.677.8</v>
          </cell>
          <cell r="D3572" t="str">
            <v>Иные прочие</v>
          </cell>
          <cell r="E3572" t="str">
            <v>051-2001411</v>
          </cell>
          <cell r="F3572" t="str">
            <v/>
          </cell>
          <cell r="G3572" t="str">
            <v/>
          </cell>
          <cell r="H3572" t="str">
            <v/>
          </cell>
          <cell r="I3572">
            <v>121.86405262</v>
          </cell>
          <cell r="J3572">
            <v>113.25</v>
          </cell>
          <cell r="K3572">
            <v>30.41</v>
          </cell>
          <cell r="L3572">
            <v>30.41</v>
          </cell>
          <cell r="M3572">
            <v>0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>
            <v>32.570279280000001</v>
          </cell>
          <cell r="T3572">
            <v>6.4537733399999997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33.44</v>
          </cell>
          <cell r="AA3572">
            <v>33.44</v>
          </cell>
          <cell r="AB3572">
            <v>0</v>
          </cell>
          <cell r="AC3572">
            <v>0</v>
          </cell>
          <cell r="AD3572">
            <v>0</v>
          </cell>
          <cell r="AE3572">
            <v>0</v>
          </cell>
          <cell r="AF3572">
            <v>0</v>
          </cell>
          <cell r="AG3572">
            <v>0</v>
          </cell>
          <cell r="AH3572">
            <v>0</v>
          </cell>
          <cell r="AI3572">
            <v>0</v>
          </cell>
        </row>
        <row r="3573">
          <cell r="C3573" t="str">
            <v>1.677.9</v>
          </cell>
          <cell r="D3573" t="str">
            <v>Пуско наладочные работы "вхолостую"</v>
          </cell>
          <cell r="E3573" t="str">
            <v>051-2001411</v>
          </cell>
          <cell r="F3573" t="str">
            <v/>
          </cell>
          <cell r="G3573" t="str">
            <v/>
          </cell>
          <cell r="H3573" t="str">
            <v/>
          </cell>
          <cell r="I3573">
            <v>16.36</v>
          </cell>
          <cell r="J3573">
            <v>16.36</v>
          </cell>
          <cell r="K3573">
            <v>16.36</v>
          </cell>
          <cell r="L3573">
            <v>16.36</v>
          </cell>
          <cell r="M3573">
            <v>0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>
            <v>13.633333329999999</v>
          </cell>
          <cell r="T3573">
            <v>2.7266666700000002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0</v>
          </cell>
          <cell r="AA3573">
            <v>0</v>
          </cell>
          <cell r="AB3573">
            <v>0</v>
          </cell>
          <cell r="AC3573">
            <v>0</v>
          </cell>
          <cell r="AD3573">
            <v>0</v>
          </cell>
          <cell r="AE3573">
            <v>0</v>
          </cell>
          <cell r="AF3573">
            <v>0</v>
          </cell>
          <cell r="AG3573">
            <v>0</v>
          </cell>
          <cell r="AH3573">
            <v>0</v>
          </cell>
          <cell r="AI3573">
            <v>0</v>
          </cell>
        </row>
        <row r="3574">
          <cell r="C3574" t="str">
            <v>1.678</v>
          </cell>
          <cell r="D3574" t="str">
            <v>Реконструкция узла редуцирования на сбросе газа с Ужгородского коридора в Елецком УМГ</v>
          </cell>
          <cell r="E3574" t="str">
            <v>051-2001415</v>
          </cell>
          <cell r="F3574" t="str">
            <v/>
          </cell>
          <cell r="G3574" t="str">
            <v>Стройки, обеспечивающие добычу и вывод газа из Надым-Пур-Таз</v>
          </cell>
          <cell r="H3574" t="str">
            <v>Транспорт газа</v>
          </cell>
          <cell r="I3574">
            <v>3825.67</v>
          </cell>
          <cell r="J3574">
            <v>2891.07</v>
          </cell>
          <cell r="K3574">
            <v>1486.21</v>
          </cell>
          <cell r="L3574">
            <v>1486.21</v>
          </cell>
          <cell r="M3574">
            <v>13.24999998</v>
          </cell>
          <cell r="N3574">
            <v>0.89152945900000002</v>
          </cell>
          <cell r="O3574">
            <v>0.89152945900000002</v>
          </cell>
          <cell r="P3574">
            <v>0</v>
          </cell>
          <cell r="Q3574">
            <v>0</v>
          </cell>
          <cell r="R3574">
            <v>0</v>
          </cell>
          <cell r="S3574">
            <v>0</v>
          </cell>
          <cell r="T3574">
            <v>0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0.46153757000000001</v>
          </cell>
          <cell r="Z3574">
            <v>2426.5805005399998</v>
          </cell>
          <cell r="AA3574">
            <v>2426.5805005399998</v>
          </cell>
          <cell r="AB3574">
            <v>227.90966757999999</v>
          </cell>
          <cell r="AC3574">
            <v>767.87</v>
          </cell>
          <cell r="AD3574">
            <v>27.256787330000002</v>
          </cell>
          <cell r="AE3574">
            <v>0.46153757000000001</v>
          </cell>
          <cell r="AF3574">
            <v>8.8333333199999995</v>
          </cell>
          <cell r="AG3574">
            <v>17.96191644</v>
          </cell>
          <cell r="AH3574">
            <v>0</v>
          </cell>
          <cell r="AI3574">
            <v>1.1232591430000001</v>
          </cell>
        </row>
        <row r="3575">
          <cell r="C3575" t="str">
            <v>1.678.1</v>
          </cell>
          <cell r="D3575" t="str">
            <v>Подрядные работы</v>
          </cell>
          <cell r="E3575" t="str">
            <v>051-2001415</v>
          </cell>
          <cell r="F3575" t="str">
            <v/>
          </cell>
          <cell r="G3575" t="str">
            <v/>
          </cell>
          <cell r="H3575" t="str">
            <v/>
          </cell>
          <cell r="I3575">
            <v>1816.93</v>
          </cell>
          <cell r="J3575">
            <v>1736.93</v>
          </cell>
          <cell r="K3575">
            <v>400</v>
          </cell>
          <cell r="L3575">
            <v>400</v>
          </cell>
          <cell r="M3575">
            <v>0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>
            <v>0</v>
          </cell>
          <cell r="T3575">
            <v>0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1075.77966758</v>
          </cell>
          <cell r="AA3575">
            <v>1075.77966758</v>
          </cell>
          <cell r="AB3575">
            <v>227.90966757999999</v>
          </cell>
          <cell r="AC3575">
            <v>767.87</v>
          </cell>
          <cell r="AD3575">
            <v>0</v>
          </cell>
          <cell r="AE3575">
            <v>0</v>
          </cell>
          <cell r="AF3575">
            <v>0</v>
          </cell>
          <cell r="AG3575">
            <v>0</v>
          </cell>
          <cell r="AH3575">
            <v>0</v>
          </cell>
          <cell r="AI3575">
            <v>0</v>
          </cell>
        </row>
        <row r="3576">
          <cell r="C3576">
            <v>0</v>
          </cell>
          <cell r="D3576" t="str">
            <v>Газстройпром</v>
          </cell>
          <cell r="E3576" t="str">
            <v>051-2001415</v>
          </cell>
          <cell r="F3576" t="str">
            <v/>
          </cell>
          <cell r="G3576" t="str">
            <v/>
          </cell>
          <cell r="H3576" t="str">
            <v/>
          </cell>
          <cell r="I3576">
            <v>0</v>
          </cell>
          <cell r="J3576">
            <v>0</v>
          </cell>
          <cell r="K3576">
            <v>400</v>
          </cell>
          <cell r="L3576">
            <v>400</v>
          </cell>
          <cell r="M3576">
            <v>0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>
            <v>0</v>
          </cell>
          <cell r="T3576">
            <v>0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1075.77966758</v>
          </cell>
          <cell r="AA3576">
            <v>1075.77966758</v>
          </cell>
          <cell r="AB3576">
            <v>227.90966757999999</v>
          </cell>
          <cell r="AC3576">
            <v>767.87</v>
          </cell>
          <cell r="AD3576">
            <v>0</v>
          </cell>
          <cell r="AE3576">
            <v>0</v>
          </cell>
          <cell r="AF3576">
            <v>0</v>
          </cell>
          <cell r="AG3576">
            <v>0</v>
          </cell>
          <cell r="AH3576">
            <v>0</v>
          </cell>
          <cell r="AI3576">
            <v>0</v>
          </cell>
        </row>
        <row r="3577">
          <cell r="C3577">
            <v>0</v>
          </cell>
          <cell r="D3577" t="str">
            <v>Прочие подрядчики</v>
          </cell>
          <cell r="E3577" t="str">
            <v>051-2001415</v>
          </cell>
          <cell r="F3577" t="str">
            <v/>
          </cell>
          <cell r="G3577" t="str">
            <v/>
          </cell>
          <cell r="H3577" t="str">
            <v/>
          </cell>
          <cell r="I3577">
            <v>1816.93</v>
          </cell>
          <cell r="J3577">
            <v>1736.93</v>
          </cell>
          <cell r="K3577">
            <v>0</v>
          </cell>
          <cell r="L3577">
            <v>0</v>
          </cell>
          <cell r="M3577">
            <v>0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>
            <v>0</v>
          </cell>
          <cell r="T3577">
            <v>0</v>
          </cell>
          <cell r="U3577">
            <v>0</v>
          </cell>
          <cell r="V3577">
            <v>0</v>
          </cell>
          <cell r="W3577">
            <v>0</v>
          </cell>
          <cell r="X3577">
            <v>0</v>
          </cell>
          <cell r="Y3577">
            <v>0</v>
          </cell>
          <cell r="Z3577">
            <v>0</v>
          </cell>
          <cell r="AA3577">
            <v>0</v>
          </cell>
          <cell r="AB3577">
            <v>0</v>
          </cell>
          <cell r="AC3577">
            <v>0</v>
          </cell>
          <cell r="AD3577">
            <v>0</v>
          </cell>
          <cell r="AE3577">
            <v>0</v>
          </cell>
          <cell r="AF3577">
            <v>0</v>
          </cell>
          <cell r="AG3577">
            <v>0</v>
          </cell>
          <cell r="AH3577">
            <v>0</v>
          </cell>
          <cell r="AI3577">
            <v>0</v>
          </cell>
        </row>
        <row r="3578">
          <cell r="C3578" t="str">
            <v>1.678.2</v>
          </cell>
          <cell r="D3578" t="str">
            <v>Материалы(в составе подрядных работ)</v>
          </cell>
          <cell r="E3578" t="str">
            <v>051-2001415</v>
          </cell>
          <cell r="F3578" t="str">
            <v/>
          </cell>
          <cell r="G3578" t="str">
            <v/>
          </cell>
          <cell r="H3578" t="str">
            <v/>
          </cell>
          <cell r="I3578">
            <v>0</v>
          </cell>
          <cell r="J3578">
            <v>0</v>
          </cell>
          <cell r="K3578">
            <v>0</v>
          </cell>
          <cell r="L3578">
            <v>0</v>
          </cell>
          <cell r="M3578">
            <v>0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>
            <v>0</v>
          </cell>
          <cell r="T3578">
            <v>0</v>
          </cell>
          <cell r="U3578">
            <v>0</v>
          </cell>
          <cell r="V3578">
            <v>0</v>
          </cell>
          <cell r="W3578">
            <v>0</v>
          </cell>
          <cell r="X3578">
            <v>0</v>
          </cell>
          <cell r="Y3578">
            <v>0</v>
          </cell>
          <cell r="Z3578">
            <v>236.08</v>
          </cell>
          <cell r="AA3578">
            <v>236.08</v>
          </cell>
          <cell r="AB3578">
            <v>0</v>
          </cell>
          <cell r="AC3578">
            <v>236.08</v>
          </cell>
          <cell r="AD3578">
            <v>0</v>
          </cell>
          <cell r="AE3578">
            <v>0</v>
          </cell>
          <cell r="AF3578">
            <v>0</v>
          </cell>
          <cell r="AG3578">
            <v>0</v>
          </cell>
          <cell r="AH3578">
            <v>0</v>
          </cell>
          <cell r="AI3578">
            <v>0</v>
          </cell>
        </row>
        <row r="3579">
          <cell r="C3579" t="str">
            <v>1.678.3</v>
          </cell>
          <cell r="D3579" t="str">
            <v>Оборудование</v>
          </cell>
          <cell r="E3579" t="str">
            <v>051-2001415</v>
          </cell>
          <cell r="F3579" t="str">
            <v/>
          </cell>
          <cell r="G3579" t="str">
            <v/>
          </cell>
          <cell r="H3579" t="str">
            <v/>
          </cell>
          <cell r="I3579">
            <v>1797.64</v>
          </cell>
          <cell r="J3579">
            <v>1037.05</v>
          </cell>
          <cell r="K3579">
            <v>1002.05</v>
          </cell>
          <cell r="L3579">
            <v>1002.05</v>
          </cell>
          <cell r="M3579">
            <v>0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>
            <v>0</v>
          </cell>
          <cell r="T3579">
            <v>0</v>
          </cell>
          <cell r="U3579">
            <v>0</v>
          </cell>
          <cell r="V3579">
            <v>0</v>
          </cell>
          <cell r="W3579">
            <v>0</v>
          </cell>
          <cell r="X3579">
            <v>0</v>
          </cell>
          <cell r="Y3579">
            <v>0</v>
          </cell>
          <cell r="Z3579">
            <v>1262.4100000000001</v>
          </cell>
          <cell r="AA3579">
            <v>1262.4100000000001</v>
          </cell>
          <cell r="AB3579">
            <v>0</v>
          </cell>
          <cell r="AC3579">
            <v>0</v>
          </cell>
          <cell r="AD3579">
            <v>0</v>
          </cell>
          <cell r="AE3579">
            <v>0</v>
          </cell>
          <cell r="AF3579">
            <v>0</v>
          </cell>
          <cell r="AG3579">
            <v>0</v>
          </cell>
          <cell r="AH3579">
            <v>0</v>
          </cell>
          <cell r="AI3579">
            <v>0</v>
          </cell>
        </row>
        <row r="3580">
          <cell r="C3580" t="str">
            <v>1.678.4</v>
          </cell>
          <cell r="D3580" t="str">
            <v>Прочие, всего</v>
          </cell>
          <cell r="E3580" t="str">
            <v>051-2001415</v>
          </cell>
          <cell r="F3580" t="str">
            <v/>
          </cell>
          <cell r="G3580" t="str">
            <v/>
          </cell>
          <cell r="H3580" t="str">
            <v/>
          </cell>
          <cell r="I3580">
            <v>211.1</v>
          </cell>
          <cell r="J3580">
            <v>117.09</v>
          </cell>
          <cell r="K3580">
            <v>84.16</v>
          </cell>
          <cell r="L3580">
            <v>84.16</v>
          </cell>
          <cell r="M3580">
            <v>13.24999998</v>
          </cell>
          <cell r="N3580">
            <v>15.743821269</v>
          </cell>
          <cell r="O3580">
            <v>15.743821269</v>
          </cell>
          <cell r="P3580">
            <v>0</v>
          </cell>
          <cell r="Q3580">
            <v>0</v>
          </cell>
          <cell r="R3580">
            <v>0</v>
          </cell>
          <cell r="S3580">
            <v>0</v>
          </cell>
          <cell r="T3580">
            <v>0</v>
          </cell>
          <cell r="U3580">
            <v>0</v>
          </cell>
          <cell r="V3580">
            <v>0</v>
          </cell>
          <cell r="W3580">
            <v>0</v>
          </cell>
          <cell r="X3580">
            <v>0</v>
          </cell>
          <cell r="Y3580">
            <v>0.46153757000000001</v>
          </cell>
          <cell r="Z3580">
            <v>88.390832959999997</v>
          </cell>
          <cell r="AA3580">
            <v>88.390832959999997</v>
          </cell>
          <cell r="AB3580">
            <v>0</v>
          </cell>
          <cell r="AC3580">
            <v>0</v>
          </cell>
          <cell r="AD3580">
            <v>27.256787330000002</v>
          </cell>
          <cell r="AE3580">
            <v>0.46153757000000001</v>
          </cell>
          <cell r="AF3580">
            <v>8.8333333199999995</v>
          </cell>
          <cell r="AG3580">
            <v>17.96191644</v>
          </cell>
          <cell r="AH3580">
            <v>0</v>
          </cell>
          <cell r="AI3580">
            <v>30.836667579</v>
          </cell>
        </row>
        <row r="3581">
          <cell r="C3581" t="str">
            <v>1.678.5</v>
          </cell>
          <cell r="D3581" t="str">
            <v>Землеотвод, всего</v>
          </cell>
          <cell r="E3581" t="str">
            <v>051-2001415</v>
          </cell>
          <cell r="F3581" t="str">
            <v/>
          </cell>
          <cell r="G3581" t="str">
            <v/>
          </cell>
          <cell r="H3581" t="str">
            <v/>
          </cell>
          <cell r="I3581">
            <v>0</v>
          </cell>
          <cell r="J3581">
            <v>0</v>
          </cell>
          <cell r="K3581">
            <v>1.1399999999999999</v>
          </cell>
          <cell r="L3581">
            <v>1.1399999999999999</v>
          </cell>
          <cell r="M3581">
            <v>0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>
            <v>0</v>
          </cell>
          <cell r="T3581">
            <v>0</v>
          </cell>
          <cell r="U3581">
            <v>0</v>
          </cell>
          <cell r="V3581">
            <v>0</v>
          </cell>
          <cell r="W3581">
            <v>0</v>
          </cell>
          <cell r="X3581">
            <v>0</v>
          </cell>
          <cell r="Y3581">
            <v>0</v>
          </cell>
          <cell r="Z3581">
            <v>0</v>
          </cell>
          <cell r="AA3581">
            <v>0</v>
          </cell>
          <cell r="AB3581">
            <v>0</v>
          </cell>
          <cell r="AC3581">
            <v>0</v>
          </cell>
          <cell r="AD3581">
            <v>0</v>
          </cell>
          <cell r="AE3581">
            <v>0</v>
          </cell>
          <cell r="AF3581">
            <v>0</v>
          </cell>
          <cell r="AG3581">
            <v>0</v>
          </cell>
          <cell r="AH3581">
            <v>0</v>
          </cell>
          <cell r="AI3581">
            <v>0</v>
          </cell>
        </row>
        <row r="3582">
          <cell r="C3582" t="str">
            <v>1.678.6</v>
          </cell>
          <cell r="D3582" t="str">
            <v>Проектные работы</v>
          </cell>
          <cell r="E3582" t="str">
            <v>051-2001415</v>
          </cell>
          <cell r="F3582" t="str">
            <v/>
          </cell>
          <cell r="G3582" t="str">
            <v/>
          </cell>
          <cell r="H3582" t="str">
            <v/>
          </cell>
          <cell r="I3582">
            <v>0</v>
          </cell>
          <cell r="J3582">
            <v>0</v>
          </cell>
          <cell r="K3582">
            <v>1.7</v>
          </cell>
          <cell r="L3582">
            <v>1.7</v>
          </cell>
          <cell r="M3582">
            <v>0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>
            <v>0</v>
          </cell>
          <cell r="T3582">
            <v>0</v>
          </cell>
          <cell r="U3582">
            <v>0</v>
          </cell>
          <cell r="V3582">
            <v>0</v>
          </cell>
          <cell r="W3582">
            <v>0</v>
          </cell>
          <cell r="X3582">
            <v>0</v>
          </cell>
          <cell r="Y3582">
            <v>0</v>
          </cell>
          <cell r="Z3582">
            <v>0</v>
          </cell>
          <cell r="AA3582">
            <v>0</v>
          </cell>
          <cell r="AB3582">
            <v>0</v>
          </cell>
          <cell r="AC3582">
            <v>0</v>
          </cell>
          <cell r="AD3582">
            <v>0</v>
          </cell>
          <cell r="AE3582">
            <v>0</v>
          </cell>
          <cell r="AF3582">
            <v>0</v>
          </cell>
          <cell r="AG3582">
            <v>0</v>
          </cell>
          <cell r="AH3582">
            <v>0</v>
          </cell>
          <cell r="AI3582">
            <v>0</v>
          </cell>
        </row>
        <row r="3583">
          <cell r="C3583" t="str">
            <v>1.678.7</v>
          </cell>
          <cell r="D3583" t="str">
            <v>Услуги Заказчика</v>
          </cell>
          <cell r="E3583" t="str">
            <v>051-2001415</v>
          </cell>
          <cell r="F3583" t="str">
            <v/>
          </cell>
          <cell r="G3583" t="str">
            <v/>
          </cell>
          <cell r="H3583" t="str">
            <v/>
          </cell>
          <cell r="I3583">
            <v>0</v>
          </cell>
          <cell r="J3583">
            <v>0</v>
          </cell>
          <cell r="K3583">
            <v>53</v>
          </cell>
          <cell r="L3583">
            <v>53</v>
          </cell>
          <cell r="M3583">
            <v>13.24999998</v>
          </cell>
          <cell r="N3583">
            <v>24.999999962</v>
          </cell>
          <cell r="O3583">
            <v>24.999999962</v>
          </cell>
          <cell r="P3583">
            <v>0</v>
          </cell>
          <cell r="Q3583">
            <v>0</v>
          </cell>
          <cell r="R3583">
            <v>0</v>
          </cell>
          <cell r="S3583">
            <v>0</v>
          </cell>
          <cell r="T3583">
            <v>0</v>
          </cell>
          <cell r="U3583">
            <v>0</v>
          </cell>
          <cell r="V3583">
            <v>0</v>
          </cell>
          <cell r="W3583">
            <v>0</v>
          </cell>
          <cell r="X3583">
            <v>0</v>
          </cell>
          <cell r="Y3583">
            <v>0</v>
          </cell>
          <cell r="Z3583">
            <v>82.84083296</v>
          </cell>
          <cell r="AA3583">
            <v>82.84083296</v>
          </cell>
          <cell r="AB3583">
            <v>0</v>
          </cell>
          <cell r="AC3583">
            <v>0</v>
          </cell>
          <cell r="AD3583">
            <v>26.795249760000001</v>
          </cell>
          <cell r="AE3583">
            <v>0</v>
          </cell>
          <cell r="AF3583">
            <v>8.8333333199999995</v>
          </cell>
          <cell r="AG3583">
            <v>17.96191644</v>
          </cell>
          <cell r="AH3583">
            <v>0</v>
          </cell>
          <cell r="AI3583">
            <v>32.345461534999998</v>
          </cell>
        </row>
        <row r="3584">
          <cell r="C3584" t="str">
            <v>1.678.8</v>
          </cell>
          <cell r="D3584" t="str">
            <v>Иные прочие</v>
          </cell>
          <cell r="E3584" t="str">
            <v>051-2001415</v>
          </cell>
          <cell r="F3584" t="str">
            <v/>
          </cell>
          <cell r="G3584" t="str">
            <v/>
          </cell>
          <cell r="H3584" t="str">
            <v/>
          </cell>
          <cell r="I3584">
            <v>211.1</v>
          </cell>
          <cell r="J3584">
            <v>117.09</v>
          </cell>
          <cell r="K3584">
            <v>28.32</v>
          </cell>
          <cell r="L3584">
            <v>28.32</v>
          </cell>
          <cell r="M3584">
            <v>0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>
            <v>0</v>
          </cell>
          <cell r="T3584">
            <v>0</v>
          </cell>
          <cell r="U3584">
            <v>0</v>
          </cell>
          <cell r="V3584">
            <v>0</v>
          </cell>
          <cell r="W3584">
            <v>0</v>
          </cell>
          <cell r="X3584">
            <v>0</v>
          </cell>
          <cell r="Y3584">
            <v>0.46153757000000001</v>
          </cell>
          <cell r="Z3584">
            <v>5.55</v>
          </cell>
          <cell r="AA3584">
            <v>5.55</v>
          </cell>
          <cell r="AB3584">
            <v>0</v>
          </cell>
          <cell r="AC3584">
            <v>0</v>
          </cell>
          <cell r="AD3584">
            <v>0.46153757000000001</v>
          </cell>
          <cell r="AE3584">
            <v>0.46153757000000001</v>
          </cell>
          <cell r="AF3584">
            <v>0</v>
          </cell>
          <cell r="AG3584">
            <v>0</v>
          </cell>
          <cell r="AH3584">
            <v>0</v>
          </cell>
          <cell r="AI3584">
            <v>8.3159922519999991</v>
          </cell>
        </row>
        <row r="3585">
          <cell r="C3585" t="str">
            <v>1.679</v>
          </cell>
          <cell r="D3585" t="str">
            <v>Реконструкция АГРС 1/3 "Динамо"</v>
          </cell>
          <cell r="E3585" t="str">
            <v>051-2001437</v>
          </cell>
          <cell r="F3585" t="str">
            <v/>
          </cell>
          <cell r="G3585" t="str">
            <v>Стройки, обеспечивающие добычу и вывод газа из Надым-Пур-Таз</v>
          </cell>
          <cell r="H3585" t="str">
            <v>Транспорт газа</v>
          </cell>
          <cell r="I3585">
            <v>235.38499999999999</v>
          </cell>
          <cell r="J3585">
            <v>164.404</v>
          </cell>
          <cell r="K3585">
            <v>0.10100000000000001</v>
          </cell>
          <cell r="L3585">
            <v>0.10100000000000001</v>
          </cell>
          <cell r="M3585">
            <v>7.2527980000000006E-2</v>
          </cell>
          <cell r="N3585">
            <v>71.809881188000006</v>
          </cell>
          <cell r="O3585">
            <v>71.809881188000006</v>
          </cell>
          <cell r="P3585">
            <v>0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5.0003999999999999E-4</v>
          </cell>
          <cell r="Z3585">
            <v>0.1</v>
          </cell>
          <cell r="AA3585">
            <v>0.1</v>
          </cell>
          <cell r="AB3585">
            <v>0</v>
          </cell>
          <cell r="AC3585">
            <v>0</v>
          </cell>
          <cell r="AD3585">
            <v>6.6671999999999999E-4</v>
          </cell>
          <cell r="AE3585">
            <v>5.0003999999999999E-4</v>
          </cell>
          <cell r="AF3585">
            <v>1.6668E-4</v>
          </cell>
          <cell r="AG3585">
            <v>0</v>
          </cell>
          <cell r="AH3585">
            <v>0</v>
          </cell>
          <cell r="AI3585">
            <v>0.66671999999999998</v>
          </cell>
        </row>
        <row r="3586">
          <cell r="C3586" t="str">
            <v>1.679.1</v>
          </cell>
          <cell r="D3586" t="str">
            <v>Подрядные работы</v>
          </cell>
          <cell r="E3586" t="str">
            <v>051-2001437</v>
          </cell>
          <cell r="F3586" t="str">
            <v/>
          </cell>
          <cell r="G3586" t="str">
            <v/>
          </cell>
          <cell r="H3586" t="str">
            <v/>
          </cell>
          <cell r="I3586">
            <v>40.200000000000003</v>
          </cell>
          <cell r="J3586">
            <v>40.200000000000003</v>
          </cell>
          <cell r="K3586">
            <v>0</v>
          </cell>
          <cell r="L3586">
            <v>0</v>
          </cell>
          <cell r="M3586">
            <v>0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B3586">
            <v>0</v>
          </cell>
          <cell r="AC3586">
            <v>0</v>
          </cell>
          <cell r="AD3586">
            <v>0</v>
          </cell>
          <cell r="AE3586">
            <v>0</v>
          </cell>
          <cell r="AF3586">
            <v>0</v>
          </cell>
          <cell r="AG3586">
            <v>0</v>
          </cell>
          <cell r="AH3586">
            <v>0</v>
          </cell>
          <cell r="AI3586">
            <v>0</v>
          </cell>
        </row>
        <row r="3587">
          <cell r="C3587">
            <v>0</v>
          </cell>
          <cell r="D3587" t="str">
            <v>Прочие подрядчики</v>
          </cell>
          <cell r="E3587" t="str">
            <v>051-2001437</v>
          </cell>
          <cell r="F3587" t="str">
            <v/>
          </cell>
          <cell r="G3587" t="str">
            <v/>
          </cell>
          <cell r="H3587" t="str">
            <v/>
          </cell>
          <cell r="I3587">
            <v>40.200000000000003</v>
          </cell>
          <cell r="J3587">
            <v>40.200000000000003</v>
          </cell>
          <cell r="K3587">
            <v>0</v>
          </cell>
          <cell r="L3587">
            <v>0</v>
          </cell>
          <cell r="M3587">
            <v>0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B3587">
            <v>0</v>
          </cell>
          <cell r="AC3587">
            <v>0</v>
          </cell>
          <cell r="AD3587">
            <v>0</v>
          </cell>
          <cell r="AE3587">
            <v>0</v>
          </cell>
          <cell r="AF3587">
            <v>0</v>
          </cell>
          <cell r="AG3587">
            <v>0</v>
          </cell>
          <cell r="AH3587">
            <v>0</v>
          </cell>
          <cell r="AI3587">
            <v>0</v>
          </cell>
        </row>
        <row r="3588">
          <cell r="C3588" t="str">
            <v>1.679.2</v>
          </cell>
          <cell r="D3588" t="str">
            <v>Оборудование</v>
          </cell>
          <cell r="E3588" t="str">
            <v>051-2001437</v>
          </cell>
          <cell r="F3588" t="str">
            <v/>
          </cell>
          <cell r="G3588" t="str">
            <v/>
          </cell>
          <cell r="H3588" t="str">
            <v/>
          </cell>
          <cell r="I3588">
            <v>145.94999999999999</v>
          </cell>
          <cell r="J3588">
            <v>100.77</v>
          </cell>
          <cell r="K3588">
            <v>0.1</v>
          </cell>
          <cell r="L3588">
            <v>0.1</v>
          </cell>
          <cell r="M3588">
            <v>7.2277960000000002E-2</v>
          </cell>
          <cell r="N3588">
            <v>72.277959999999993</v>
          </cell>
          <cell r="O3588">
            <v>72.277959999999993</v>
          </cell>
          <cell r="P3588">
            <v>0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0.1</v>
          </cell>
          <cell r="AA3588">
            <v>0.1</v>
          </cell>
          <cell r="AB3588">
            <v>0</v>
          </cell>
          <cell r="AC3588">
            <v>0</v>
          </cell>
          <cell r="AD3588">
            <v>0</v>
          </cell>
          <cell r="AE3588">
            <v>0</v>
          </cell>
          <cell r="AF3588">
            <v>0</v>
          </cell>
          <cell r="AG3588">
            <v>0</v>
          </cell>
          <cell r="AH3588">
            <v>0</v>
          </cell>
          <cell r="AI3588">
            <v>0</v>
          </cell>
        </row>
        <row r="3589">
          <cell r="C3589" t="str">
            <v>1.679.3</v>
          </cell>
          <cell r="D3589" t="str">
            <v>Прочие, всего</v>
          </cell>
          <cell r="E3589" t="str">
            <v>051-2001437</v>
          </cell>
          <cell r="F3589" t="str">
            <v/>
          </cell>
          <cell r="G3589" t="str">
            <v/>
          </cell>
          <cell r="H3589" t="str">
            <v/>
          </cell>
          <cell r="I3589">
            <v>49.234999999999999</v>
          </cell>
          <cell r="J3589">
            <v>23.434000000000001</v>
          </cell>
          <cell r="K3589">
            <v>1E-3</v>
          </cell>
          <cell r="L3589">
            <v>1E-3</v>
          </cell>
          <cell r="M3589">
            <v>2.5001999999999999E-4</v>
          </cell>
          <cell r="N3589">
            <v>25.001999999999999</v>
          </cell>
          <cell r="O3589">
            <v>25.001999999999999</v>
          </cell>
          <cell r="P3589">
            <v>0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5.0003999999999999E-4</v>
          </cell>
          <cell r="Z3589">
            <v>0</v>
          </cell>
          <cell r="AA3589">
            <v>0</v>
          </cell>
          <cell r="AB3589">
            <v>0</v>
          </cell>
          <cell r="AC3589">
            <v>0</v>
          </cell>
          <cell r="AD3589">
            <v>6.6671999999999999E-4</v>
          </cell>
          <cell r="AE3589">
            <v>5.0003999999999999E-4</v>
          </cell>
          <cell r="AF3589">
            <v>1.6668E-4</v>
          </cell>
          <cell r="AG3589">
            <v>0</v>
          </cell>
          <cell r="AH3589">
            <v>0</v>
          </cell>
          <cell r="AI3589">
            <v>0</v>
          </cell>
        </row>
        <row r="3590">
          <cell r="C3590" t="str">
            <v>1.679.4</v>
          </cell>
          <cell r="D3590" t="str">
            <v>Услуги Заказчика</v>
          </cell>
          <cell r="E3590" t="str">
            <v>051-2001437</v>
          </cell>
          <cell r="F3590" t="str">
            <v/>
          </cell>
          <cell r="G3590" t="str">
            <v/>
          </cell>
          <cell r="H3590" t="str">
            <v/>
          </cell>
          <cell r="I3590">
            <v>0</v>
          </cell>
          <cell r="J3590">
            <v>0</v>
          </cell>
          <cell r="K3590">
            <v>1E-3</v>
          </cell>
          <cell r="L3590">
            <v>1E-3</v>
          </cell>
          <cell r="M3590">
            <v>2.5001999999999999E-4</v>
          </cell>
          <cell r="N3590">
            <v>25.001999999999999</v>
          </cell>
          <cell r="O3590">
            <v>25.001999999999999</v>
          </cell>
          <cell r="P3590">
            <v>0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5.0003999999999999E-4</v>
          </cell>
          <cell r="Z3590">
            <v>0</v>
          </cell>
          <cell r="AA3590">
            <v>0</v>
          </cell>
          <cell r="AB3590">
            <v>0</v>
          </cell>
          <cell r="AC3590">
            <v>0</v>
          </cell>
          <cell r="AD3590">
            <v>6.6671999999999999E-4</v>
          </cell>
          <cell r="AE3590">
            <v>5.0003999999999999E-4</v>
          </cell>
          <cell r="AF3590">
            <v>1.6668E-4</v>
          </cell>
          <cell r="AG3590">
            <v>0</v>
          </cell>
          <cell r="AH3590">
            <v>0</v>
          </cell>
          <cell r="AI3590">
            <v>0</v>
          </cell>
        </row>
        <row r="3591">
          <cell r="C3591" t="str">
            <v>1.679.5</v>
          </cell>
          <cell r="D3591" t="str">
            <v>Иные прочие</v>
          </cell>
          <cell r="E3591" t="str">
            <v>051-2001437</v>
          </cell>
          <cell r="F3591" t="str">
            <v/>
          </cell>
          <cell r="G3591" t="str">
            <v/>
          </cell>
          <cell r="H3591" t="str">
            <v/>
          </cell>
          <cell r="I3591">
            <v>49.234999999999999</v>
          </cell>
          <cell r="J3591">
            <v>23.434000000000001</v>
          </cell>
          <cell r="K3591">
            <v>0</v>
          </cell>
          <cell r="L3591">
            <v>0</v>
          </cell>
          <cell r="M3591">
            <v>0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B3591">
            <v>0</v>
          </cell>
          <cell r="AC3591">
            <v>0</v>
          </cell>
          <cell r="AD3591">
            <v>0</v>
          </cell>
          <cell r="AE3591">
            <v>0</v>
          </cell>
          <cell r="AF3591">
            <v>0</v>
          </cell>
          <cell r="AG3591">
            <v>0</v>
          </cell>
          <cell r="AH3591">
            <v>0</v>
          </cell>
          <cell r="AI3591">
            <v>0</v>
          </cell>
        </row>
        <row r="3592">
          <cell r="C3592" t="str">
            <v>1.680</v>
          </cell>
          <cell r="D3592" t="str">
            <v>Реконструкция АГРС Урюпинск</v>
          </cell>
          <cell r="E3592" t="str">
            <v>051-2001438</v>
          </cell>
          <cell r="F3592" t="str">
            <v/>
          </cell>
          <cell r="G3592" t="str">
            <v>Стройки, обеспечивающие добычу и вывод газа из Надым-Пур-Таз</v>
          </cell>
          <cell r="H3592" t="str">
            <v>Транспорт газа</v>
          </cell>
          <cell r="I3592">
            <v>759.16200000000003</v>
          </cell>
          <cell r="J3592">
            <v>718.99099999999999</v>
          </cell>
          <cell r="K3592">
            <v>4.1000000000000002E-2</v>
          </cell>
          <cell r="L3592">
            <v>4.1000000000000002E-2</v>
          </cell>
          <cell r="M3592">
            <v>2.5001999999999999E-4</v>
          </cell>
          <cell r="N3592">
            <v>0.60980487800000005</v>
          </cell>
          <cell r="O3592">
            <v>0.60980487800000005</v>
          </cell>
          <cell r="P3592">
            <v>0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5.0003999999999999E-4</v>
          </cell>
          <cell r="Z3592">
            <v>1E-3</v>
          </cell>
          <cell r="AA3592">
            <v>1E-3</v>
          </cell>
          <cell r="AB3592">
            <v>0</v>
          </cell>
          <cell r="AC3592">
            <v>0</v>
          </cell>
          <cell r="AD3592">
            <v>6.6671999999999999E-4</v>
          </cell>
          <cell r="AE3592">
            <v>5.0003999999999999E-4</v>
          </cell>
          <cell r="AF3592">
            <v>1.6668E-4</v>
          </cell>
          <cell r="AG3592">
            <v>0</v>
          </cell>
          <cell r="AH3592">
            <v>0</v>
          </cell>
          <cell r="AI3592">
            <v>66.671999999999997</v>
          </cell>
        </row>
        <row r="3593">
          <cell r="C3593" t="str">
            <v>1.680.1</v>
          </cell>
          <cell r="D3593" t="str">
            <v>Подрядные работы</v>
          </cell>
          <cell r="E3593" t="str">
            <v>051-2001438</v>
          </cell>
          <cell r="F3593" t="str">
            <v/>
          </cell>
          <cell r="G3593" t="str">
            <v/>
          </cell>
          <cell r="H3593" t="str">
            <v/>
          </cell>
          <cell r="I3593">
            <v>404.43</v>
          </cell>
          <cell r="J3593">
            <v>404.43</v>
          </cell>
          <cell r="K3593">
            <v>0</v>
          </cell>
          <cell r="L3593">
            <v>0</v>
          </cell>
          <cell r="M3593">
            <v>0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B3593">
            <v>0</v>
          </cell>
          <cell r="AC3593">
            <v>0</v>
          </cell>
          <cell r="AD3593">
            <v>0</v>
          </cell>
          <cell r="AE3593">
            <v>0</v>
          </cell>
          <cell r="AF3593">
            <v>0</v>
          </cell>
          <cell r="AG3593">
            <v>0</v>
          </cell>
          <cell r="AH3593">
            <v>0</v>
          </cell>
          <cell r="AI3593">
            <v>0</v>
          </cell>
        </row>
        <row r="3594">
          <cell r="C3594">
            <v>0</v>
          </cell>
          <cell r="D3594" t="str">
            <v>Прочие подрядчики</v>
          </cell>
          <cell r="E3594" t="str">
            <v>051-2001438</v>
          </cell>
          <cell r="F3594" t="str">
            <v/>
          </cell>
          <cell r="G3594" t="str">
            <v/>
          </cell>
          <cell r="H3594" t="str">
            <v/>
          </cell>
          <cell r="I3594">
            <v>404.43</v>
          </cell>
          <cell r="J3594">
            <v>404.43</v>
          </cell>
          <cell r="K3594">
            <v>0</v>
          </cell>
          <cell r="L3594">
            <v>0</v>
          </cell>
          <cell r="M3594">
            <v>0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>
            <v>0</v>
          </cell>
          <cell r="T3594">
            <v>0</v>
          </cell>
          <cell r="U3594">
            <v>0</v>
          </cell>
          <cell r="V3594">
            <v>0</v>
          </cell>
          <cell r="W3594">
            <v>0</v>
          </cell>
          <cell r="X3594">
            <v>0</v>
          </cell>
          <cell r="Y3594">
            <v>0</v>
          </cell>
          <cell r="Z3594">
            <v>0</v>
          </cell>
          <cell r="AA3594">
            <v>0</v>
          </cell>
          <cell r="AB3594">
            <v>0</v>
          </cell>
          <cell r="AC3594">
            <v>0</v>
          </cell>
          <cell r="AD3594">
            <v>0</v>
          </cell>
          <cell r="AE3594">
            <v>0</v>
          </cell>
          <cell r="AF3594">
            <v>0</v>
          </cell>
          <cell r="AG3594">
            <v>0</v>
          </cell>
          <cell r="AH3594">
            <v>0</v>
          </cell>
          <cell r="AI3594">
            <v>0</v>
          </cell>
        </row>
        <row r="3595">
          <cell r="C3595" t="str">
            <v>1.680.2</v>
          </cell>
          <cell r="D3595" t="str">
            <v>Оборудование</v>
          </cell>
          <cell r="E3595" t="str">
            <v>051-2001438</v>
          </cell>
          <cell r="F3595" t="str">
            <v/>
          </cell>
          <cell r="G3595" t="str">
            <v/>
          </cell>
          <cell r="H3595" t="str">
            <v/>
          </cell>
          <cell r="I3595">
            <v>229.55</v>
          </cell>
          <cell r="J3595">
            <v>217.71</v>
          </cell>
          <cell r="K3595">
            <v>0.04</v>
          </cell>
          <cell r="L3595">
            <v>0.04</v>
          </cell>
          <cell r="M3595">
            <v>0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>
            <v>0</v>
          </cell>
          <cell r="S3595">
            <v>0</v>
          </cell>
          <cell r="T3595">
            <v>0</v>
          </cell>
          <cell r="U3595">
            <v>0</v>
          </cell>
          <cell r="V3595">
            <v>0</v>
          </cell>
          <cell r="W3595">
            <v>0</v>
          </cell>
          <cell r="X3595">
            <v>0</v>
          </cell>
          <cell r="Y3595">
            <v>0</v>
          </cell>
          <cell r="Z3595">
            <v>0</v>
          </cell>
          <cell r="AA3595">
            <v>0</v>
          </cell>
          <cell r="AB3595">
            <v>0</v>
          </cell>
          <cell r="AC3595">
            <v>0</v>
          </cell>
          <cell r="AD3595">
            <v>0</v>
          </cell>
          <cell r="AE3595">
            <v>0</v>
          </cell>
          <cell r="AF3595">
            <v>0</v>
          </cell>
          <cell r="AG3595">
            <v>0</v>
          </cell>
          <cell r="AH3595">
            <v>0</v>
          </cell>
          <cell r="AI3595">
            <v>0</v>
          </cell>
        </row>
        <row r="3596">
          <cell r="C3596" t="str">
            <v>1.680.3</v>
          </cell>
          <cell r="D3596" t="str">
            <v>Прочие, всего</v>
          </cell>
          <cell r="E3596" t="str">
            <v>051-2001438</v>
          </cell>
          <cell r="F3596" t="str">
            <v/>
          </cell>
          <cell r="G3596" t="str">
            <v/>
          </cell>
          <cell r="H3596" t="str">
            <v/>
          </cell>
          <cell r="I3596">
            <v>125.182</v>
          </cell>
          <cell r="J3596">
            <v>96.850999999999999</v>
          </cell>
          <cell r="K3596">
            <v>1E-3</v>
          </cell>
          <cell r="L3596">
            <v>1E-3</v>
          </cell>
          <cell r="M3596">
            <v>2.5001999999999999E-4</v>
          </cell>
          <cell r="N3596">
            <v>25.001999999999999</v>
          </cell>
          <cell r="O3596">
            <v>25.001999999999999</v>
          </cell>
          <cell r="P3596">
            <v>0</v>
          </cell>
          <cell r="Q3596">
            <v>0</v>
          </cell>
          <cell r="R3596">
            <v>0</v>
          </cell>
          <cell r="S3596">
            <v>0</v>
          </cell>
          <cell r="T3596">
            <v>0</v>
          </cell>
          <cell r="U3596">
            <v>0</v>
          </cell>
          <cell r="V3596">
            <v>0</v>
          </cell>
          <cell r="W3596">
            <v>0</v>
          </cell>
          <cell r="X3596">
            <v>0</v>
          </cell>
          <cell r="Y3596">
            <v>5.0003999999999999E-4</v>
          </cell>
          <cell r="Z3596">
            <v>1E-3</v>
          </cell>
          <cell r="AA3596">
            <v>1E-3</v>
          </cell>
          <cell r="AB3596">
            <v>0</v>
          </cell>
          <cell r="AC3596">
            <v>0</v>
          </cell>
          <cell r="AD3596">
            <v>6.6671999999999999E-4</v>
          </cell>
          <cell r="AE3596">
            <v>5.0003999999999999E-4</v>
          </cell>
          <cell r="AF3596">
            <v>1.6668E-4</v>
          </cell>
          <cell r="AG3596">
            <v>0</v>
          </cell>
          <cell r="AH3596">
            <v>0</v>
          </cell>
          <cell r="AI3596">
            <v>66.671999999999997</v>
          </cell>
        </row>
        <row r="3597">
          <cell r="C3597" t="str">
            <v>1.680.4</v>
          </cell>
          <cell r="D3597" t="str">
            <v>Услуги Заказчика</v>
          </cell>
          <cell r="E3597" t="str">
            <v>051-2001438</v>
          </cell>
          <cell r="F3597" t="str">
            <v/>
          </cell>
          <cell r="G3597" t="str">
            <v/>
          </cell>
          <cell r="H3597" t="str">
            <v/>
          </cell>
          <cell r="I3597">
            <v>0</v>
          </cell>
          <cell r="J3597">
            <v>0</v>
          </cell>
          <cell r="K3597">
            <v>1E-3</v>
          </cell>
          <cell r="L3597">
            <v>1E-3</v>
          </cell>
          <cell r="M3597">
            <v>2.5001999999999999E-4</v>
          </cell>
          <cell r="N3597">
            <v>25.001999999999999</v>
          </cell>
          <cell r="O3597">
            <v>25.001999999999999</v>
          </cell>
          <cell r="P3597">
            <v>0</v>
          </cell>
          <cell r="Q3597">
            <v>0</v>
          </cell>
          <cell r="R3597">
            <v>0</v>
          </cell>
          <cell r="S3597">
            <v>0</v>
          </cell>
          <cell r="T3597">
            <v>0</v>
          </cell>
          <cell r="U3597">
            <v>0</v>
          </cell>
          <cell r="V3597">
            <v>0</v>
          </cell>
          <cell r="W3597">
            <v>0</v>
          </cell>
          <cell r="X3597">
            <v>0</v>
          </cell>
          <cell r="Y3597">
            <v>5.0003999999999999E-4</v>
          </cell>
          <cell r="Z3597">
            <v>1E-3</v>
          </cell>
          <cell r="AA3597">
            <v>1E-3</v>
          </cell>
          <cell r="AB3597">
            <v>0</v>
          </cell>
          <cell r="AC3597">
            <v>0</v>
          </cell>
          <cell r="AD3597">
            <v>6.6671999999999999E-4</v>
          </cell>
          <cell r="AE3597">
            <v>5.0003999999999999E-4</v>
          </cell>
          <cell r="AF3597">
            <v>1.6668E-4</v>
          </cell>
          <cell r="AG3597">
            <v>0</v>
          </cell>
          <cell r="AH3597">
            <v>0</v>
          </cell>
          <cell r="AI3597">
            <v>66.671999999999997</v>
          </cell>
        </row>
        <row r="3598">
          <cell r="C3598" t="str">
            <v>1.680.5</v>
          </cell>
          <cell r="D3598" t="str">
            <v>Иные прочие</v>
          </cell>
          <cell r="E3598" t="str">
            <v>051-2001438</v>
          </cell>
          <cell r="F3598" t="str">
            <v/>
          </cell>
          <cell r="G3598" t="str">
            <v/>
          </cell>
          <cell r="H3598" t="str">
            <v/>
          </cell>
          <cell r="I3598">
            <v>125.182</v>
          </cell>
          <cell r="J3598">
            <v>96.850999999999999</v>
          </cell>
          <cell r="K3598">
            <v>0</v>
          </cell>
          <cell r="L3598">
            <v>0</v>
          </cell>
          <cell r="M3598">
            <v>0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>
            <v>0</v>
          </cell>
          <cell r="T3598">
            <v>0</v>
          </cell>
          <cell r="U3598">
            <v>0</v>
          </cell>
          <cell r="V3598">
            <v>0</v>
          </cell>
          <cell r="W3598">
            <v>0</v>
          </cell>
          <cell r="X3598">
            <v>0</v>
          </cell>
          <cell r="Y3598">
            <v>0</v>
          </cell>
          <cell r="Z3598">
            <v>0</v>
          </cell>
          <cell r="AA3598">
            <v>0</v>
          </cell>
          <cell r="AB3598">
            <v>0</v>
          </cell>
          <cell r="AC3598">
            <v>0</v>
          </cell>
          <cell r="AD3598">
            <v>0</v>
          </cell>
          <cell r="AE3598">
            <v>0</v>
          </cell>
          <cell r="AF3598">
            <v>0</v>
          </cell>
          <cell r="AG3598">
            <v>0</v>
          </cell>
          <cell r="AH3598">
            <v>0</v>
          </cell>
          <cell r="AI3598">
            <v>0</v>
          </cell>
        </row>
        <row r="3599">
          <cell r="C3599" t="str">
            <v>1.681</v>
          </cell>
          <cell r="D3599" t="str">
            <v>Реконструкция Совхозного ПХГ</v>
          </cell>
          <cell r="E3599" t="str">
            <v>051-2001439</v>
          </cell>
          <cell r="F3599" t="str">
            <v/>
          </cell>
          <cell r="G3599" t="str">
            <v>Программа комплексного освоения месторождений полуострова Ям</v>
          </cell>
          <cell r="H3599" t="str">
            <v>ПХГ</v>
          </cell>
          <cell r="I3599">
            <v>37123.290875279999</v>
          </cell>
          <cell r="J3599">
            <v>3821.87</v>
          </cell>
          <cell r="K3599">
            <v>28.06</v>
          </cell>
          <cell r="L3599">
            <v>28.06</v>
          </cell>
          <cell r="M3599">
            <v>14.508480049999999</v>
          </cell>
          <cell r="N3599">
            <v>51.705203314000002</v>
          </cell>
          <cell r="O3599">
            <v>51.705203314000002</v>
          </cell>
          <cell r="P3599">
            <v>0</v>
          </cell>
          <cell r="Q3599">
            <v>0</v>
          </cell>
          <cell r="R3599">
            <v>0</v>
          </cell>
          <cell r="S3599">
            <v>0</v>
          </cell>
          <cell r="T3599">
            <v>0</v>
          </cell>
          <cell r="U3599">
            <v>0</v>
          </cell>
          <cell r="V3599">
            <v>0</v>
          </cell>
          <cell r="W3599">
            <v>0</v>
          </cell>
          <cell r="X3599">
            <v>0.11773641</v>
          </cell>
          <cell r="Y3599">
            <v>0.11218601</v>
          </cell>
          <cell r="Z3599">
            <v>32.86</v>
          </cell>
          <cell r="AA3599">
            <v>32.86</v>
          </cell>
          <cell r="AB3599">
            <v>9.85</v>
          </cell>
          <cell r="AC3599">
            <v>0</v>
          </cell>
          <cell r="AD3599">
            <v>0.10703124</v>
          </cell>
          <cell r="AE3599">
            <v>0.10536456</v>
          </cell>
          <cell r="AF3599">
            <v>1.66668E-3</v>
          </cell>
          <cell r="AG3599">
            <v>0</v>
          </cell>
          <cell r="AH3599">
            <v>0</v>
          </cell>
          <cell r="AI3599">
            <v>0.32571892899999999</v>
          </cell>
        </row>
        <row r="3600">
          <cell r="C3600" t="str">
            <v>1.681.1</v>
          </cell>
          <cell r="D3600" t="str">
            <v>Подрядные работы</v>
          </cell>
          <cell r="E3600" t="str">
            <v>051-2001439</v>
          </cell>
          <cell r="F3600" t="str">
            <v/>
          </cell>
          <cell r="G3600" t="str">
            <v/>
          </cell>
          <cell r="H3600" t="str">
            <v/>
          </cell>
          <cell r="I3600">
            <v>21487.27</v>
          </cell>
          <cell r="J3600">
            <v>3041.88</v>
          </cell>
          <cell r="K3600">
            <v>0</v>
          </cell>
          <cell r="L3600">
            <v>0</v>
          </cell>
          <cell r="M3600">
            <v>0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>
            <v>0</v>
          </cell>
          <cell r="T3600">
            <v>0</v>
          </cell>
          <cell r="U3600">
            <v>0</v>
          </cell>
          <cell r="V3600">
            <v>0</v>
          </cell>
          <cell r="W3600">
            <v>0</v>
          </cell>
          <cell r="X3600">
            <v>0</v>
          </cell>
          <cell r="Y3600">
            <v>0</v>
          </cell>
          <cell r="Z3600">
            <v>0</v>
          </cell>
          <cell r="AA3600">
            <v>0</v>
          </cell>
          <cell r="AB3600">
            <v>0</v>
          </cell>
          <cell r="AC3600">
            <v>0</v>
          </cell>
          <cell r="AD3600">
            <v>0</v>
          </cell>
          <cell r="AE3600">
            <v>0</v>
          </cell>
          <cell r="AF3600">
            <v>0</v>
          </cell>
          <cell r="AG3600">
            <v>0</v>
          </cell>
          <cell r="AH3600">
            <v>0</v>
          </cell>
          <cell r="AI3600">
            <v>0</v>
          </cell>
        </row>
        <row r="3601">
          <cell r="C3601">
            <v>0</v>
          </cell>
          <cell r="D3601" t="str">
            <v>Прочие подрядчики</v>
          </cell>
          <cell r="E3601" t="str">
            <v>051-2001439</v>
          </cell>
          <cell r="F3601" t="str">
            <v/>
          </cell>
          <cell r="G3601" t="str">
            <v/>
          </cell>
          <cell r="H3601" t="str">
            <v/>
          </cell>
          <cell r="I3601">
            <v>21487.27</v>
          </cell>
          <cell r="J3601">
            <v>3041.88</v>
          </cell>
          <cell r="K3601">
            <v>0</v>
          </cell>
          <cell r="L3601">
            <v>0</v>
          </cell>
          <cell r="M3601">
            <v>0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>
            <v>0</v>
          </cell>
          <cell r="T3601">
            <v>0</v>
          </cell>
          <cell r="U3601">
            <v>0</v>
          </cell>
          <cell r="V3601">
            <v>0</v>
          </cell>
          <cell r="W3601">
            <v>0</v>
          </cell>
          <cell r="X3601">
            <v>0</v>
          </cell>
          <cell r="Y3601">
            <v>0</v>
          </cell>
          <cell r="Z3601">
            <v>0</v>
          </cell>
          <cell r="AA3601">
            <v>0</v>
          </cell>
          <cell r="AB3601">
            <v>0</v>
          </cell>
          <cell r="AC3601">
            <v>0</v>
          </cell>
          <cell r="AD3601">
            <v>0</v>
          </cell>
          <cell r="AE3601">
            <v>0</v>
          </cell>
          <cell r="AF3601">
            <v>0</v>
          </cell>
          <cell r="AG3601">
            <v>0</v>
          </cell>
          <cell r="AH3601">
            <v>0</v>
          </cell>
          <cell r="AI3601">
            <v>0</v>
          </cell>
        </row>
        <row r="3602">
          <cell r="C3602" t="str">
            <v>1.681.2</v>
          </cell>
          <cell r="D3602" t="str">
            <v>Оборудование</v>
          </cell>
          <cell r="E3602" t="str">
            <v>051-2001439</v>
          </cell>
          <cell r="F3602" t="str">
            <v/>
          </cell>
          <cell r="G3602" t="str">
            <v/>
          </cell>
          <cell r="H3602" t="str">
            <v/>
          </cell>
          <cell r="I3602">
            <v>12238.03</v>
          </cell>
          <cell r="J3602">
            <v>671.23</v>
          </cell>
          <cell r="K3602">
            <v>17.3</v>
          </cell>
          <cell r="L3602">
            <v>17.3</v>
          </cell>
          <cell r="M3602">
            <v>14.50598003</v>
          </cell>
          <cell r="N3602">
            <v>83.849595549</v>
          </cell>
          <cell r="O3602">
            <v>83.849595549</v>
          </cell>
          <cell r="P3602">
            <v>0</v>
          </cell>
          <cell r="Q3602">
            <v>0</v>
          </cell>
          <cell r="R3602">
            <v>0</v>
          </cell>
          <cell r="S3602">
            <v>0</v>
          </cell>
          <cell r="T3602">
            <v>0</v>
          </cell>
          <cell r="U3602">
            <v>0</v>
          </cell>
          <cell r="V3602">
            <v>0</v>
          </cell>
          <cell r="W3602">
            <v>0</v>
          </cell>
          <cell r="X3602">
            <v>0</v>
          </cell>
          <cell r="Y3602">
            <v>0</v>
          </cell>
          <cell r="Z3602">
            <v>16.86</v>
          </cell>
          <cell r="AA3602">
            <v>16.86</v>
          </cell>
          <cell r="AB3602">
            <v>0</v>
          </cell>
          <cell r="AC3602">
            <v>0</v>
          </cell>
          <cell r="AD3602">
            <v>0</v>
          </cell>
          <cell r="AE3602">
            <v>0</v>
          </cell>
          <cell r="AF3602">
            <v>0</v>
          </cell>
          <cell r="AG3602">
            <v>0</v>
          </cell>
          <cell r="AH3602">
            <v>0</v>
          </cell>
          <cell r="AI3602">
            <v>0</v>
          </cell>
        </row>
        <row r="3603">
          <cell r="C3603" t="str">
            <v>1.681.3</v>
          </cell>
          <cell r="D3603" t="str">
            <v>Прочие, всего</v>
          </cell>
          <cell r="E3603" t="str">
            <v>051-2001439</v>
          </cell>
          <cell r="F3603" t="str">
            <v/>
          </cell>
          <cell r="G3603" t="str">
            <v/>
          </cell>
          <cell r="H3603" t="str">
            <v/>
          </cell>
          <cell r="I3603">
            <v>3397.9908752800002</v>
          </cell>
          <cell r="J3603">
            <v>108.76</v>
          </cell>
          <cell r="K3603">
            <v>10.76</v>
          </cell>
          <cell r="L3603">
            <v>10.76</v>
          </cell>
          <cell r="M3603">
            <v>2.5000199999999999E-3</v>
          </cell>
          <cell r="N3603">
            <v>2.3234386999999999E-2</v>
          </cell>
          <cell r="O3603">
            <v>2.3234386999999999E-2</v>
          </cell>
          <cell r="P3603">
            <v>0</v>
          </cell>
          <cell r="Q3603">
            <v>0</v>
          </cell>
          <cell r="R3603">
            <v>0</v>
          </cell>
          <cell r="S3603">
            <v>0</v>
          </cell>
          <cell r="T3603">
            <v>0</v>
          </cell>
          <cell r="U3603">
            <v>0</v>
          </cell>
          <cell r="V3603">
            <v>0</v>
          </cell>
          <cell r="W3603">
            <v>0</v>
          </cell>
          <cell r="X3603">
            <v>0.11773641</v>
          </cell>
          <cell r="Y3603">
            <v>0.11218601</v>
          </cell>
          <cell r="Z3603">
            <v>16</v>
          </cell>
          <cell r="AA3603">
            <v>16</v>
          </cell>
          <cell r="AB3603">
            <v>9.85</v>
          </cell>
          <cell r="AC3603">
            <v>0</v>
          </cell>
          <cell r="AD3603">
            <v>0.10703124</v>
          </cell>
          <cell r="AE3603">
            <v>0.10536456</v>
          </cell>
          <cell r="AF3603">
            <v>1.66668E-3</v>
          </cell>
          <cell r="AG3603">
            <v>0</v>
          </cell>
          <cell r="AH3603">
            <v>0</v>
          </cell>
          <cell r="AI3603">
            <v>0.66894525000000005</v>
          </cell>
        </row>
        <row r="3604">
          <cell r="C3604" t="str">
            <v>1.681.4</v>
          </cell>
          <cell r="D3604" t="str">
            <v>Землеотвод, всего</v>
          </cell>
          <cell r="E3604" t="str">
            <v>051-2001439</v>
          </cell>
          <cell r="F3604" t="str">
            <v/>
          </cell>
          <cell r="G3604" t="str">
            <v/>
          </cell>
          <cell r="H3604" t="str">
            <v/>
          </cell>
          <cell r="I3604">
            <v>0</v>
          </cell>
          <cell r="J3604">
            <v>0</v>
          </cell>
          <cell r="K3604">
            <v>9.85</v>
          </cell>
          <cell r="L3604">
            <v>9.85</v>
          </cell>
          <cell r="M3604">
            <v>0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>
            <v>0</v>
          </cell>
          <cell r="T3604">
            <v>0</v>
          </cell>
          <cell r="U3604">
            <v>0</v>
          </cell>
          <cell r="V3604">
            <v>0</v>
          </cell>
          <cell r="W3604">
            <v>0</v>
          </cell>
          <cell r="X3604">
            <v>0.11773641</v>
          </cell>
          <cell r="Y3604">
            <v>6.8214499999999997E-3</v>
          </cell>
          <cell r="Z3604">
            <v>15.7</v>
          </cell>
          <cell r="AA3604">
            <v>15.7</v>
          </cell>
          <cell r="AB3604">
            <v>9.85</v>
          </cell>
          <cell r="AC3604">
            <v>0</v>
          </cell>
          <cell r="AD3604">
            <v>0</v>
          </cell>
          <cell r="AE3604">
            <v>0</v>
          </cell>
          <cell r="AF3604">
            <v>0</v>
          </cell>
          <cell r="AG3604">
            <v>0</v>
          </cell>
          <cell r="AH3604">
            <v>0</v>
          </cell>
          <cell r="AI3604">
            <v>0</v>
          </cell>
        </row>
        <row r="3605">
          <cell r="C3605" t="str">
            <v>1.681.5</v>
          </cell>
          <cell r="D3605" t="str">
            <v>Проектные работы</v>
          </cell>
          <cell r="E3605" t="str">
            <v>051-2001439</v>
          </cell>
          <cell r="F3605" t="str">
            <v/>
          </cell>
          <cell r="G3605" t="str">
            <v/>
          </cell>
          <cell r="H3605" t="str">
            <v/>
          </cell>
          <cell r="I3605">
            <v>0</v>
          </cell>
          <cell r="J3605">
            <v>0</v>
          </cell>
          <cell r="K3605">
            <v>0.9</v>
          </cell>
          <cell r="L3605">
            <v>0.9</v>
          </cell>
          <cell r="M3605">
            <v>0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>
            <v>0</v>
          </cell>
          <cell r="S3605">
            <v>0</v>
          </cell>
          <cell r="T3605">
            <v>0</v>
          </cell>
          <cell r="U3605">
            <v>0</v>
          </cell>
          <cell r="V3605">
            <v>0</v>
          </cell>
          <cell r="W3605">
            <v>0</v>
          </cell>
          <cell r="X3605">
            <v>0</v>
          </cell>
          <cell r="Y3605">
            <v>0</v>
          </cell>
          <cell r="Z3605">
            <v>0.3</v>
          </cell>
          <cell r="AA3605">
            <v>0.3</v>
          </cell>
          <cell r="AB3605">
            <v>0</v>
          </cell>
          <cell r="AC3605">
            <v>0</v>
          </cell>
          <cell r="AD3605">
            <v>0</v>
          </cell>
          <cell r="AE3605">
            <v>0</v>
          </cell>
          <cell r="AF3605">
            <v>0</v>
          </cell>
          <cell r="AG3605">
            <v>0</v>
          </cell>
          <cell r="AH3605">
            <v>0</v>
          </cell>
          <cell r="AI3605">
            <v>0</v>
          </cell>
        </row>
        <row r="3606">
          <cell r="C3606" t="str">
            <v>1.681.6</v>
          </cell>
          <cell r="D3606" t="str">
            <v>Услуги Заказчика</v>
          </cell>
          <cell r="E3606" t="str">
            <v>051-2001439</v>
          </cell>
          <cell r="F3606" t="str">
            <v/>
          </cell>
          <cell r="G3606" t="str">
            <v/>
          </cell>
          <cell r="H3606" t="str">
            <v/>
          </cell>
          <cell r="I3606">
            <v>0</v>
          </cell>
          <cell r="J3606">
            <v>0</v>
          </cell>
          <cell r="K3606">
            <v>0.01</v>
          </cell>
          <cell r="L3606">
            <v>0.01</v>
          </cell>
          <cell r="M3606">
            <v>2.5000199999999999E-3</v>
          </cell>
          <cell r="N3606">
            <v>25.0002</v>
          </cell>
          <cell r="O3606">
            <v>25.0002</v>
          </cell>
          <cell r="P3606">
            <v>0</v>
          </cell>
          <cell r="Q3606">
            <v>0</v>
          </cell>
          <cell r="R3606">
            <v>0</v>
          </cell>
          <cell r="S3606">
            <v>0</v>
          </cell>
          <cell r="T3606">
            <v>0</v>
          </cell>
          <cell r="U3606">
            <v>0</v>
          </cell>
          <cell r="V3606">
            <v>0</v>
          </cell>
          <cell r="W3606">
            <v>0</v>
          </cell>
          <cell r="X3606">
            <v>0</v>
          </cell>
          <cell r="Y3606">
            <v>0.10536456</v>
          </cell>
          <cell r="Z3606">
            <v>0</v>
          </cell>
          <cell r="AA3606">
            <v>0</v>
          </cell>
          <cell r="AB3606">
            <v>0</v>
          </cell>
          <cell r="AC3606">
            <v>0</v>
          </cell>
          <cell r="AD3606">
            <v>0.10703124</v>
          </cell>
          <cell r="AE3606">
            <v>0.10536456</v>
          </cell>
          <cell r="AF3606">
            <v>1.66668E-3</v>
          </cell>
          <cell r="AG3606">
            <v>0</v>
          </cell>
          <cell r="AH3606">
            <v>0</v>
          </cell>
          <cell r="AI3606">
            <v>0</v>
          </cell>
        </row>
        <row r="3607">
          <cell r="C3607" t="str">
            <v>1.681.7</v>
          </cell>
          <cell r="D3607" t="str">
            <v>Иные прочие</v>
          </cell>
          <cell r="E3607" t="str">
            <v>051-2001439</v>
          </cell>
          <cell r="F3607" t="str">
            <v/>
          </cell>
          <cell r="G3607" t="str">
            <v/>
          </cell>
          <cell r="H3607" t="str">
            <v/>
          </cell>
          <cell r="I3607">
            <v>3397.9908752800002</v>
          </cell>
          <cell r="J3607">
            <v>108.76</v>
          </cell>
          <cell r="K3607">
            <v>0</v>
          </cell>
          <cell r="L3607">
            <v>0</v>
          </cell>
          <cell r="M3607">
            <v>0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>
            <v>0</v>
          </cell>
          <cell r="T3607">
            <v>0</v>
          </cell>
          <cell r="U3607">
            <v>0</v>
          </cell>
          <cell r="V3607">
            <v>0</v>
          </cell>
          <cell r="W3607">
            <v>0</v>
          </cell>
          <cell r="X3607">
            <v>0</v>
          </cell>
          <cell r="Y3607">
            <v>0</v>
          </cell>
          <cell r="Z3607">
            <v>0</v>
          </cell>
          <cell r="AA3607">
            <v>0</v>
          </cell>
          <cell r="AB3607">
            <v>0</v>
          </cell>
          <cell r="AC3607">
            <v>0</v>
          </cell>
          <cell r="AD3607">
            <v>0</v>
          </cell>
          <cell r="AE3607">
            <v>0</v>
          </cell>
          <cell r="AF3607">
            <v>0</v>
          </cell>
          <cell r="AG3607">
            <v>0</v>
          </cell>
          <cell r="AH3607">
            <v>0</v>
          </cell>
          <cell r="AI3607">
            <v>0</v>
          </cell>
        </row>
        <row r="3608">
          <cell r="C3608" t="str">
            <v>1.682</v>
          </cell>
          <cell r="D3608" t="str">
            <v>Отраслевой метрологический расходоизмерительный центр (ОМРИЦ) в г.Щелково Московской области</v>
          </cell>
          <cell r="E3608" t="str">
            <v>051-2001482</v>
          </cell>
          <cell r="F3608" t="str">
            <v/>
          </cell>
          <cell r="G3608" t="str">
            <v>Стройки, обеспечивающие добычу и вывод газа из Надым-Пур-Таз</v>
          </cell>
          <cell r="H3608" t="str">
            <v>Прочие</v>
          </cell>
          <cell r="I3608">
            <v>4391.0320000000002</v>
          </cell>
          <cell r="J3608">
            <v>3941.761</v>
          </cell>
          <cell r="K3608">
            <v>1.9410000000000001</v>
          </cell>
          <cell r="L3608">
            <v>1.9410000000000001</v>
          </cell>
          <cell r="M3608">
            <v>1.37141186</v>
          </cell>
          <cell r="N3608">
            <v>70.654912930999998</v>
          </cell>
          <cell r="O3608">
            <v>70.654912930999998</v>
          </cell>
          <cell r="P3608">
            <v>0</v>
          </cell>
          <cell r="Q3608">
            <v>0</v>
          </cell>
          <cell r="R3608">
            <v>0</v>
          </cell>
          <cell r="S3608">
            <v>0</v>
          </cell>
          <cell r="T3608">
            <v>0</v>
          </cell>
          <cell r="U3608">
            <v>0</v>
          </cell>
          <cell r="V3608">
            <v>0</v>
          </cell>
          <cell r="W3608">
            <v>0</v>
          </cell>
          <cell r="X3608">
            <v>0</v>
          </cell>
          <cell r="Y3608">
            <v>5.0003999999999999E-4</v>
          </cell>
          <cell r="Z3608">
            <v>3.4910000000000001</v>
          </cell>
          <cell r="AA3608">
            <v>3.4910000000000001</v>
          </cell>
          <cell r="AB3608">
            <v>0</v>
          </cell>
          <cell r="AC3608">
            <v>0</v>
          </cell>
          <cell r="AD3608">
            <v>6.6671999999999999E-4</v>
          </cell>
          <cell r="AE3608">
            <v>5.0003999999999999E-4</v>
          </cell>
          <cell r="AF3608">
            <v>1.6668E-4</v>
          </cell>
          <cell r="AG3608">
            <v>0</v>
          </cell>
          <cell r="AH3608">
            <v>0</v>
          </cell>
          <cell r="AI3608">
            <v>1.9098252999999999E-2</v>
          </cell>
        </row>
        <row r="3609">
          <cell r="C3609" t="str">
            <v>1.682.1</v>
          </cell>
          <cell r="D3609" t="str">
            <v>Подрядные работы</v>
          </cell>
          <cell r="E3609" t="str">
            <v>051-2001482</v>
          </cell>
          <cell r="F3609" t="str">
            <v/>
          </cell>
          <cell r="G3609" t="str">
            <v/>
          </cell>
          <cell r="H3609" t="str">
            <v/>
          </cell>
          <cell r="I3609">
            <v>993.86</v>
          </cell>
          <cell r="J3609">
            <v>988.08</v>
          </cell>
          <cell r="K3609">
            <v>0</v>
          </cell>
          <cell r="L3609">
            <v>0</v>
          </cell>
          <cell r="M3609">
            <v>0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>
            <v>0</v>
          </cell>
          <cell r="T3609">
            <v>0</v>
          </cell>
          <cell r="U3609">
            <v>0</v>
          </cell>
          <cell r="V3609">
            <v>0</v>
          </cell>
          <cell r="W3609">
            <v>0</v>
          </cell>
          <cell r="X3609">
            <v>0</v>
          </cell>
          <cell r="Y3609">
            <v>0</v>
          </cell>
          <cell r="Z3609">
            <v>0</v>
          </cell>
          <cell r="AA3609">
            <v>0</v>
          </cell>
          <cell r="AB3609">
            <v>0</v>
          </cell>
          <cell r="AC3609">
            <v>0</v>
          </cell>
          <cell r="AD3609">
            <v>0</v>
          </cell>
          <cell r="AE3609">
            <v>0</v>
          </cell>
          <cell r="AF3609">
            <v>0</v>
          </cell>
          <cell r="AG3609">
            <v>0</v>
          </cell>
          <cell r="AH3609">
            <v>0</v>
          </cell>
          <cell r="AI3609">
            <v>0</v>
          </cell>
        </row>
        <row r="3610">
          <cell r="C3610">
            <v>0</v>
          </cell>
          <cell r="D3610" t="str">
            <v>Прочие подрядчики</v>
          </cell>
          <cell r="E3610" t="str">
            <v>051-2001482</v>
          </cell>
          <cell r="F3610" t="str">
            <v/>
          </cell>
          <cell r="G3610" t="str">
            <v/>
          </cell>
          <cell r="H3610" t="str">
            <v/>
          </cell>
          <cell r="I3610">
            <v>993.86</v>
          </cell>
          <cell r="J3610">
            <v>988.08</v>
          </cell>
          <cell r="K3610">
            <v>0</v>
          </cell>
          <cell r="L3610">
            <v>0</v>
          </cell>
          <cell r="M3610">
            <v>0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>
            <v>0</v>
          </cell>
          <cell r="T3610">
            <v>0</v>
          </cell>
          <cell r="U3610">
            <v>0</v>
          </cell>
          <cell r="V3610">
            <v>0</v>
          </cell>
          <cell r="W3610">
            <v>0</v>
          </cell>
          <cell r="X3610">
            <v>0</v>
          </cell>
          <cell r="Y3610">
            <v>0</v>
          </cell>
          <cell r="Z3610">
            <v>0</v>
          </cell>
          <cell r="AA3610">
            <v>0</v>
          </cell>
          <cell r="AB3610">
            <v>0</v>
          </cell>
          <cell r="AC3610">
            <v>0</v>
          </cell>
          <cell r="AD3610">
            <v>0</v>
          </cell>
          <cell r="AE3610">
            <v>0</v>
          </cell>
          <cell r="AF3610">
            <v>0</v>
          </cell>
          <cell r="AG3610">
            <v>0</v>
          </cell>
          <cell r="AH3610">
            <v>0</v>
          </cell>
          <cell r="AI3610">
            <v>0</v>
          </cell>
        </row>
        <row r="3611">
          <cell r="C3611" t="str">
            <v>1.682.2</v>
          </cell>
          <cell r="D3611" t="str">
            <v>Оборудование</v>
          </cell>
          <cell r="E3611" t="str">
            <v>051-2001482</v>
          </cell>
          <cell r="F3611" t="str">
            <v/>
          </cell>
          <cell r="G3611" t="str">
            <v/>
          </cell>
          <cell r="H3611" t="str">
            <v/>
          </cell>
          <cell r="I3611">
            <v>2871.2</v>
          </cell>
          <cell r="J3611">
            <v>2528.33</v>
          </cell>
          <cell r="K3611">
            <v>1.94</v>
          </cell>
          <cell r="L3611">
            <v>1.94</v>
          </cell>
          <cell r="M3611">
            <v>1.3711618400000001</v>
          </cell>
          <cell r="N3611">
            <v>70.678445361000001</v>
          </cell>
          <cell r="O3611">
            <v>70.678445361000001</v>
          </cell>
          <cell r="P3611">
            <v>0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3.49</v>
          </cell>
          <cell r="AA3611">
            <v>3.49</v>
          </cell>
          <cell r="AB3611">
            <v>0</v>
          </cell>
          <cell r="AC3611">
            <v>0</v>
          </cell>
          <cell r="AD3611">
            <v>0</v>
          </cell>
          <cell r="AE3611">
            <v>0</v>
          </cell>
          <cell r="AF3611">
            <v>0</v>
          </cell>
          <cell r="AG3611">
            <v>0</v>
          </cell>
          <cell r="AH3611">
            <v>0</v>
          </cell>
          <cell r="AI3611">
            <v>0</v>
          </cell>
        </row>
        <row r="3612">
          <cell r="C3612" t="str">
            <v>1.682.3</v>
          </cell>
          <cell r="D3612" t="str">
            <v>Прочие, всего</v>
          </cell>
          <cell r="E3612" t="str">
            <v>051-2001482</v>
          </cell>
          <cell r="F3612" t="str">
            <v/>
          </cell>
          <cell r="G3612" t="str">
            <v/>
          </cell>
          <cell r="H3612" t="str">
            <v/>
          </cell>
          <cell r="I3612">
            <v>525.97199999999998</v>
          </cell>
          <cell r="J3612">
            <v>425.351</v>
          </cell>
          <cell r="K3612">
            <v>1E-3</v>
          </cell>
          <cell r="L3612">
            <v>1E-3</v>
          </cell>
          <cell r="M3612">
            <v>2.5001999999999999E-4</v>
          </cell>
          <cell r="N3612">
            <v>25.001999999999999</v>
          </cell>
          <cell r="O3612">
            <v>25.001999999999999</v>
          </cell>
          <cell r="P3612">
            <v>0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5.0003999999999999E-4</v>
          </cell>
          <cell r="Z3612">
            <v>1E-3</v>
          </cell>
          <cell r="AA3612">
            <v>1E-3</v>
          </cell>
          <cell r="AB3612">
            <v>0</v>
          </cell>
          <cell r="AC3612">
            <v>0</v>
          </cell>
          <cell r="AD3612">
            <v>6.6671999999999999E-4</v>
          </cell>
          <cell r="AE3612">
            <v>5.0003999999999999E-4</v>
          </cell>
          <cell r="AF3612">
            <v>1.6668E-4</v>
          </cell>
          <cell r="AG3612">
            <v>0</v>
          </cell>
          <cell r="AH3612">
            <v>0</v>
          </cell>
          <cell r="AI3612">
            <v>66.671999999999997</v>
          </cell>
        </row>
        <row r="3613">
          <cell r="C3613" t="str">
            <v>1.682.4</v>
          </cell>
          <cell r="D3613" t="str">
            <v>Услуги Заказчика</v>
          </cell>
          <cell r="E3613" t="str">
            <v>051-2001482</v>
          </cell>
          <cell r="F3613" t="str">
            <v/>
          </cell>
          <cell r="G3613" t="str">
            <v/>
          </cell>
          <cell r="H3613" t="str">
            <v/>
          </cell>
          <cell r="I3613">
            <v>0</v>
          </cell>
          <cell r="J3613">
            <v>0</v>
          </cell>
          <cell r="K3613">
            <v>1E-3</v>
          </cell>
          <cell r="L3613">
            <v>1E-3</v>
          </cell>
          <cell r="M3613">
            <v>2.5001999999999999E-4</v>
          </cell>
          <cell r="N3613">
            <v>25.001999999999999</v>
          </cell>
          <cell r="O3613">
            <v>25.001999999999999</v>
          </cell>
          <cell r="P3613">
            <v>0</v>
          </cell>
          <cell r="Q3613">
            <v>0</v>
          </cell>
          <cell r="R3613">
            <v>0</v>
          </cell>
          <cell r="S3613">
            <v>0</v>
          </cell>
          <cell r="T3613">
            <v>0</v>
          </cell>
          <cell r="U3613">
            <v>0</v>
          </cell>
          <cell r="V3613">
            <v>0</v>
          </cell>
          <cell r="W3613">
            <v>0</v>
          </cell>
          <cell r="X3613">
            <v>0</v>
          </cell>
          <cell r="Y3613">
            <v>5.0003999999999999E-4</v>
          </cell>
          <cell r="Z3613">
            <v>1E-3</v>
          </cell>
          <cell r="AA3613">
            <v>1E-3</v>
          </cell>
          <cell r="AB3613">
            <v>0</v>
          </cell>
          <cell r="AC3613">
            <v>0</v>
          </cell>
          <cell r="AD3613">
            <v>6.6671999999999999E-4</v>
          </cell>
          <cell r="AE3613">
            <v>5.0003999999999999E-4</v>
          </cell>
          <cell r="AF3613">
            <v>1.6668E-4</v>
          </cell>
          <cell r="AG3613">
            <v>0</v>
          </cell>
          <cell r="AH3613">
            <v>0</v>
          </cell>
          <cell r="AI3613">
            <v>66.671999999999997</v>
          </cell>
        </row>
        <row r="3614">
          <cell r="C3614" t="str">
            <v>1.682.5</v>
          </cell>
          <cell r="D3614" t="str">
            <v>Иные прочие</v>
          </cell>
          <cell r="E3614" t="str">
            <v>051-2001482</v>
          </cell>
          <cell r="F3614" t="str">
            <v/>
          </cell>
          <cell r="G3614" t="str">
            <v/>
          </cell>
          <cell r="H3614" t="str">
            <v/>
          </cell>
          <cell r="I3614">
            <v>525.97199999999998</v>
          </cell>
          <cell r="J3614">
            <v>425.351</v>
          </cell>
          <cell r="K3614">
            <v>0</v>
          </cell>
          <cell r="L3614">
            <v>0</v>
          </cell>
          <cell r="M3614">
            <v>0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>
            <v>0</v>
          </cell>
          <cell r="T3614">
            <v>0</v>
          </cell>
          <cell r="U3614">
            <v>0</v>
          </cell>
          <cell r="V3614">
            <v>0</v>
          </cell>
          <cell r="W3614">
            <v>0</v>
          </cell>
          <cell r="X3614">
            <v>0</v>
          </cell>
          <cell r="Y3614">
            <v>0</v>
          </cell>
          <cell r="Z3614">
            <v>0</v>
          </cell>
          <cell r="AA3614">
            <v>0</v>
          </cell>
          <cell r="AB3614">
            <v>0</v>
          </cell>
          <cell r="AC3614">
            <v>0</v>
          </cell>
          <cell r="AD3614">
            <v>0</v>
          </cell>
          <cell r="AE3614">
            <v>0</v>
          </cell>
          <cell r="AF3614">
            <v>0</v>
          </cell>
          <cell r="AG3614">
            <v>0</v>
          </cell>
          <cell r="AH3614">
            <v>0</v>
          </cell>
          <cell r="AI3614">
            <v>0</v>
          </cell>
        </row>
        <row r="3615">
          <cell r="C3615" t="str">
            <v>1.683</v>
          </cell>
          <cell r="D3615" t="str">
            <v>Беднодемьяновское ПХГ</v>
          </cell>
          <cell r="E3615" t="str">
            <v>051-2001505</v>
          </cell>
          <cell r="F3615" t="str">
            <v/>
          </cell>
          <cell r="G3615" t="str">
            <v>Стройки ПХГ</v>
          </cell>
          <cell r="H3615" t="str">
            <v>ПХГ</v>
          </cell>
          <cell r="I3615">
            <v>80788.260149060006</v>
          </cell>
          <cell r="J3615">
            <v>69211.524000000005</v>
          </cell>
          <cell r="K3615">
            <v>191.02</v>
          </cell>
          <cell r="L3615">
            <v>191.02</v>
          </cell>
          <cell r="M3615">
            <v>2.5000199999999999E-3</v>
          </cell>
          <cell r="N3615">
            <v>1.308774E-3</v>
          </cell>
          <cell r="O3615">
            <v>1.308774E-3</v>
          </cell>
          <cell r="P3615">
            <v>0</v>
          </cell>
          <cell r="Q3615">
            <v>0</v>
          </cell>
          <cell r="R3615">
            <v>0</v>
          </cell>
          <cell r="S3615">
            <v>0</v>
          </cell>
          <cell r="T3615">
            <v>0</v>
          </cell>
          <cell r="U3615">
            <v>0</v>
          </cell>
          <cell r="V3615">
            <v>0</v>
          </cell>
          <cell r="W3615">
            <v>0</v>
          </cell>
          <cell r="X3615">
            <v>57.733777369999999</v>
          </cell>
          <cell r="Y3615">
            <v>52.069091110000002</v>
          </cell>
          <cell r="Z3615">
            <v>217.93</v>
          </cell>
          <cell r="AA3615">
            <v>217.93</v>
          </cell>
          <cell r="AB3615">
            <v>0</v>
          </cell>
          <cell r="AC3615">
            <v>15.73</v>
          </cell>
          <cell r="AD3615">
            <v>53.59183539</v>
          </cell>
          <cell r="AE3615">
            <v>50.982399520000001</v>
          </cell>
          <cell r="AF3615">
            <v>1.66668E-3</v>
          </cell>
          <cell r="AG3615">
            <v>1.39628134</v>
          </cell>
          <cell r="AH3615">
            <v>1.2114878499999999</v>
          </cell>
          <cell r="AI3615">
            <v>24.591307020999999</v>
          </cell>
        </row>
        <row r="3616">
          <cell r="C3616" t="str">
            <v>1.683.1</v>
          </cell>
          <cell r="D3616" t="str">
            <v>Подрядные работы</v>
          </cell>
          <cell r="E3616" t="str">
            <v>051-2001505</v>
          </cell>
          <cell r="F3616" t="str">
            <v/>
          </cell>
          <cell r="G3616" t="str">
            <v/>
          </cell>
          <cell r="H3616" t="str">
            <v/>
          </cell>
          <cell r="I3616">
            <v>32448.283754399999</v>
          </cell>
          <cell r="J3616">
            <v>27167.474999999999</v>
          </cell>
          <cell r="K3616">
            <v>0</v>
          </cell>
          <cell r="L3616">
            <v>0</v>
          </cell>
          <cell r="M3616">
            <v>0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>
            <v>0</v>
          </cell>
          <cell r="T3616">
            <v>0</v>
          </cell>
          <cell r="U3616">
            <v>0</v>
          </cell>
          <cell r="V3616">
            <v>0</v>
          </cell>
          <cell r="W3616">
            <v>0</v>
          </cell>
          <cell r="X3616">
            <v>8.4804149500000001</v>
          </cell>
          <cell r="Y3616">
            <v>22.997323569999999</v>
          </cell>
          <cell r="Z3616">
            <v>15.73</v>
          </cell>
          <cell r="AA3616">
            <v>15.73</v>
          </cell>
          <cell r="AB3616">
            <v>0</v>
          </cell>
          <cell r="AC3616">
            <v>15.73</v>
          </cell>
          <cell r="AD3616">
            <v>24.20881142</v>
          </cell>
          <cell r="AE3616">
            <v>22.997323569999999</v>
          </cell>
          <cell r="AF3616">
            <v>0</v>
          </cell>
          <cell r="AG3616">
            <v>0</v>
          </cell>
          <cell r="AH3616">
            <v>1.2114878499999999</v>
          </cell>
          <cell r="AI3616">
            <v>153.90217050199999</v>
          </cell>
        </row>
        <row r="3617">
          <cell r="C3617">
            <v>0</v>
          </cell>
          <cell r="D3617" t="str">
            <v>СУ №2</v>
          </cell>
          <cell r="E3617" t="str">
            <v>051-2001505</v>
          </cell>
          <cell r="F3617" t="str">
            <v/>
          </cell>
          <cell r="G3617" t="str">
            <v/>
          </cell>
          <cell r="H3617" t="str">
            <v/>
          </cell>
          <cell r="I3617">
            <v>26976.4143544</v>
          </cell>
          <cell r="J3617">
            <v>22500.223000000002</v>
          </cell>
          <cell r="K3617">
            <v>0</v>
          </cell>
          <cell r="L3617">
            <v>0</v>
          </cell>
          <cell r="M3617">
            <v>0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>
            <v>0</v>
          </cell>
          <cell r="T3617">
            <v>0</v>
          </cell>
          <cell r="U3617">
            <v>0</v>
          </cell>
          <cell r="V3617">
            <v>0</v>
          </cell>
          <cell r="W3617">
            <v>0</v>
          </cell>
          <cell r="X3617">
            <v>0</v>
          </cell>
          <cell r="Y3617">
            <v>22.997323569999999</v>
          </cell>
          <cell r="Z3617">
            <v>0</v>
          </cell>
          <cell r="AA3617">
            <v>0</v>
          </cell>
          <cell r="AB3617">
            <v>0</v>
          </cell>
          <cell r="AC3617">
            <v>0</v>
          </cell>
          <cell r="AD3617">
            <v>22.997323569999999</v>
          </cell>
          <cell r="AE3617">
            <v>22.997323569999999</v>
          </cell>
          <cell r="AF3617">
            <v>0</v>
          </cell>
          <cell r="AG3617">
            <v>0</v>
          </cell>
          <cell r="AH3617">
            <v>0</v>
          </cell>
          <cell r="AI3617">
            <v>0</v>
          </cell>
        </row>
        <row r="3618">
          <cell r="C3618">
            <v>0</v>
          </cell>
          <cell r="D3618" t="str">
            <v>Газпром инвест</v>
          </cell>
          <cell r="E3618" t="str">
            <v>051-2001505</v>
          </cell>
          <cell r="F3618" t="str">
            <v/>
          </cell>
          <cell r="G3618" t="str">
            <v/>
          </cell>
          <cell r="H3618" t="str">
            <v/>
          </cell>
          <cell r="I3618">
            <v>0</v>
          </cell>
          <cell r="J3618">
            <v>0</v>
          </cell>
          <cell r="K3618">
            <v>0</v>
          </cell>
          <cell r="L3618">
            <v>0</v>
          </cell>
          <cell r="M3618">
            <v>0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>
            <v>0</v>
          </cell>
          <cell r="T3618">
            <v>0</v>
          </cell>
          <cell r="U3618">
            <v>0</v>
          </cell>
          <cell r="V3618">
            <v>0</v>
          </cell>
          <cell r="W3618">
            <v>0</v>
          </cell>
          <cell r="X3618">
            <v>8.4804149500000001</v>
          </cell>
          <cell r="Y3618">
            <v>0</v>
          </cell>
          <cell r="Z3618">
            <v>15.73</v>
          </cell>
          <cell r="AA3618">
            <v>15.73</v>
          </cell>
          <cell r="AB3618">
            <v>0</v>
          </cell>
          <cell r="AC3618">
            <v>15.73</v>
          </cell>
          <cell r="AD3618">
            <v>1.2114878499999999</v>
          </cell>
          <cell r="AE3618">
            <v>0</v>
          </cell>
          <cell r="AF3618">
            <v>0</v>
          </cell>
          <cell r="AG3618">
            <v>0</v>
          </cell>
          <cell r="AH3618">
            <v>1.2114878499999999</v>
          </cell>
          <cell r="AI3618">
            <v>7.7017663699999996</v>
          </cell>
        </row>
        <row r="3619">
          <cell r="C3619">
            <v>0</v>
          </cell>
          <cell r="D3619" t="str">
            <v>Прочие подрядчики</v>
          </cell>
          <cell r="E3619" t="str">
            <v>051-2001505</v>
          </cell>
          <cell r="F3619" t="str">
            <v/>
          </cell>
          <cell r="G3619" t="str">
            <v/>
          </cell>
          <cell r="H3619" t="str">
            <v/>
          </cell>
          <cell r="I3619">
            <v>5471.8693999999996</v>
          </cell>
          <cell r="J3619">
            <v>4667.2520000000004</v>
          </cell>
          <cell r="K3619">
            <v>0</v>
          </cell>
          <cell r="L3619">
            <v>0</v>
          </cell>
          <cell r="M3619">
            <v>0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>
            <v>0</v>
          </cell>
          <cell r="T3619">
            <v>0</v>
          </cell>
          <cell r="U3619">
            <v>0</v>
          </cell>
          <cell r="V3619">
            <v>0</v>
          </cell>
          <cell r="W3619">
            <v>0</v>
          </cell>
          <cell r="X3619">
            <v>0</v>
          </cell>
          <cell r="Y3619">
            <v>0</v>
          </cell>
          <cell r="Z3619">
            <v>0</v>
          </cell>
          <cell r="AA3619">
            <v>0</v>
          </cell>
          <cell r="AB3619">
            <v>0</v>
          </cell>
          <cell r="AC3619">
            <v>0</v>
          </cell>
          <cell r="AD3619">
            <v>0</v>
          </cell>
          <cell r="AE3619">
            <v>0</v>
          </cell>
          <cell r="AF3619">
            <v>0</v>
          </cell>
          <cell r="AG3619">
            <v>0</v>
          </cell>
          <cell r="AH3619">
            <v>0</v>
          </cell>
          <cell r="AI3619">
            <v>0</v>
          </cell>
        </row>
        <row r="3620">
          <cell r="C3620" t="str">
            <v>1.683.2</v>
          </cell>
          <cell r="D3620" t="str">
            <v>Материалы(в составе подрядных работ)</v>
          </cell>
          <cell r="E3620" t="str">
            <v>051-2001505</v>
          </cell>
          <cell r="F3620" t="str">
            <v/>
          </cell>
          <cell r="G3620" t="str">
            <v/>
          </cell>
          <cell r="H3620" t="str">
            <v/>
          </cell>
          <cell r="I3620">
            <v>7.27</v>
          </cell>
          <cell r="J3620">
            <v>0</v>
          </cell>
          <cell r="K3620">
            <v>0</v>
          </cell>
          <cell r="L3620">
            <v>0</v>
          </cell>
          <cell r="M3620">
            <v>0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>
            <v>0</v>
          </cell>
          <cell r="T3620">
            <v>0</v>
          </cell>
          <cell r="U3620">
            <v>0</v>
          </cell>
          <cell r="V3620">
            <v>0</v>
          </cell>
          <cell r="W3620">
            <v>0</v>
          </cell>
          <cell r="X3620">
            <v>8.4804149500000001</v>
          </cell>
          <cell r="Y3620">
            <v>0</v>
          </cell>
          <cell r="Z3620">
            <v>15.73</v>
          </cell>
          <cell r="AA3620">
            <v>15.73</v>
          </cell>
          <cell r="AB3620">
            <v>0</v>
          </cell>
          <cell r="AC3620">
            <v>15.73</v>
          </cell>
          <cell r="AD3620">
            <v>1.2114878499999999</v>
          </cell>
          <cell r="AE3620">
            <v>0</v>
          </cell>
          <cell r="AF3620">
            <v>0</v>
          </cell>
          <cell r="AG3620">
            <v>0</v>
          </cell>
          <cell r="AH3620">
            <v>1.2114878499999999</v>
          </cell>
          <cell r="AI3620">
            <v>7.7017663699999996</v>
          </cell>
        </row>
        <row r="3621">
          <cell r="C3621" t="str">
            <v>1.683.3</v>
          </cell>
          <cell r="D3621" t="str">
            <v>Оборудование</v>
          </cell>
          <cell r="E3621" t="str">
            <v>051-2001505</v>
          </cell>
          <cell r="F3621" t="str">
            <v/>
          </cell>
          <cell r="G3621" t="str">
            <v/>
          </cell>
          <cell r="H3621" t="str">
            <v/>
          </cell>
          <cell r="I3621">
            <v>23741.069317180001</v>
          </cell>
          <cell r="J3621">
            <v>20037.017</v>
          </cell>
          <cell r="K3621">
            <v>111.94</v>
          </cell>
          <cell r="L3621">
            <v>111.94</v>
          </cell>
          <cell r="M3621">
            <v>0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>
            <v>0</v>
          </cell>
          <cell r="T3621">
            <v>0</v>
          </cell>
          <cell r="U3621">
            <v>0</v>
          </cell>
          <cell r="V3621">
            <v>0</v>
          </cell>
          <cell r="W3621">
            <v>0</v>
          </cell>
          <cell r="X3621">
            <v>0</v>
          </cell>
          <cell r="Y3621">
            <v>27.984992609999999</v>
          </cell>
          <cell r="Z3621">
            <v>102.63</v>
          </cell>
          <cell r="AA3621">
            <v>102.63</v>
          </cell>
          <cell r="AB3621">
            <v>0</v>
          </cell>
          <cell r="AC3621">
            <v>0</v>
          </cell>
          <cell r="AD3621">
            <v>27.984992609999999</v>
          </cell>
          <cell r="AE3621">
            <v>27.984992609999999</v>
          </cell>
          <cell r="AF3621">
            <v>0</v>
          </cell>
          <cell r="AG3621">
            <v>0</v>
          </cell>
          <cell r="AH3621">
            <v>0</v>
          </cell>
          <cell r="AI3621">
            <v>27.267848202</v>
          </cell>
        </row>
        <row r="3622">
          <cell r="C3622" t="str">
            <v>1.683.4</v>
          </cell>
          <cell r="D3622" t="str">
            <v>Прочие, всего</v>
          </cell>
          <cell r="E3622" t="str">
            <v>051-2001505</v>
          </cell>
          <cell r="F3622" t="str">
            <v/>
          </cell>
          <cell r="G3622" t="str">
            <v/>
          </cell>
          <cell r="H3622" t="str">
            <v/>
          </cell>
          <cell r="I3622">
            <v>24598.907077479998</v>
          </cell>
          <cell r="J3622">
            <v>22007.031999999999</v>
          </cell>
          <cell r="K3622">
            <v>79.08</v>
          </cell>
          <cell r="L3622">
            <v>79.08</v>
          </cell>
          <cell r="M3622">
            <v>2.5000199999999999E-3</v>
          </cell>
          <cell r="N3622">
            <v>3.161381E-3</v>
          </cell>
          <cell r="O3622">
            <v>3.161381E-3</v>
          </cell>
          <cell r="P3622">
            <v>0</v>
          </cell>
          <cell r="Q3622">
            <v>0</v>
          </cell>
          <cell r="R3622">
            <v>0</v>
          </cell>
          <cell r="S3622">
            <v>0</v>
          </cell>
          <cell r="T3622">
            <v>0</v>
          </cell>
          <cell r="U3622">
            <v>0</v>
          </cell>
          <cell r="V3622">
            <v>0</v>
          </cell>
          <cell r="W3622">
            <v>0</v>
          </cell>
          <cell r="X3622">
            <v>49.253362420000002</v>
          </cell>
          <cell r="Y3622">
            <v>1.08677493</v>
          </cell>
          <cell r="Z3622">
            <v>99.57</v>
          </cell>
          <cell r="AA3622">
            <v>99.57</v>
          </cell>
          <cell r="AB3622">
            <v>0</v>
          </cell>
          <cell r="AC3622">
            <v>0</v>
          </cell>
          <cell r="AD3622">
            <v>1.3980313600000001</v>
          </cell>
          <cell r="AE3622">
            <v>8.3339999999999998E-5</v>
          </cell>
          <cell r="AF3622">
            <v>1.66668E-3</v>
          </cell>
          <cell r="AG3622">
            <v>1.39628134</v>
          </cell>
          <cell r="AH3622">
            <v>0</v>
          </cell>
          <cell r="AI3622">
            <v>1.4040688560000001</v>
          </cell>
        </row>
        <row r="3623">
          <cell r="C3623" t="str">
            <v>1.683.5</v>
          </cell>
          <cell r="D3623" t="str">
            <v>Землеотвод, всего</v>
          </cell>
          <cell r="E3623" t="str">
            <v>051-2001505</v>
          </cell>
          <cell r="F3623" t="str">
            <v/>
          </cell>
          <cell r="G3623" t="str">
            <v/>
          </cell>
          <cell r="H3623" t="str">
            <v/>
          </cell>
          <cell r="I3623">
            <v>479.27253973000001</v>
          </cell>
          <cell r="J3623">
            <v>77.39</v>
          </cell>
          <cell r="K3623">
            <v>77.39</v>
          </cell>
          <cell r="L3623">
            <v>77.39</v>
          </cell>
          <cell r="M3623">
            <v>0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>
            <v>0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49.253362420000002</v>
          </cell>
          <cell r="Y3623">
            <v>1.08669159</v>
          </cell>
          <cell r="Z3623">
            <v>99.569916660000004</v>
          </cell>
          <cell r="AA3623">
            <v>99.569916660000004</v>
          </cell>
          <cell r="AB3623">
            <v>0</v>
          </cell>
          <cell r="AC3623">
            <v>0</v>
          </cell>
          <cell r="AD3623">
            <v>1.39628134</v>
          </cell>
          <cell r="AE3623">
            <v>0</v>
          </cell>
          <cell r="AF3623">
            <v>0</v>
          </cell>
          <cell r="AG3623">
            <v>1.39628134</v>
          </cell>
          <cell r="AH3623">
            <v>0</v>
          </cell>
          <cell r="AI3623">
            <v>1.4023124520000001</v>
          </cell>
        </row>
        <row r="3624">
          <cell r="C3624" t="str">
            <v>1.683.6</v>
          </cell>
          <cell r="D3624" t="str">
            <v>Услуги Заказчика</v>
          </cell>
          <cell r="E3624" t="str">
            <v>051-2001505</v>
          </cell>
          <cell r="F3624" t="str">
            <v/>
          </cell>
          <cell r="G3624" t="str">
            <v/>
          </cell>
          <cell r="H3624" t="str">
            <v/>
          </cell>
          <cell r="I3624">
            <v>1.4400100000000001E-2</v>
          </cell>
          <cell r="J3624">
            <v>0.01</v>
          </cell>
          <cell r="K3624">
            <v>0.01</v>
          </cell>
          <cell r="L3624">
            <v>0.01</v>
          </cell>
          <cell r="M3624">
            <v>2.5000199999999999E-3</v>
          </cell>
          <cell r="N3624">
            <v>25.0002</v>
          </cell>
          <cell r="O3624">
            <v>25.0002</v>
          </cell>
          <cell r="P3624">
            <v>0</v>
          </cell>
          <cell r="Q3624">
            <v>0</v>
          </cell>
          <cell r="R3624">
            <v>0</v>
          </cell>
          <cell r="S3624">
            <v>0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8.3339999999999998E-5</v>
          </cell>
          <cell r="Z3624">
            <v>8.3339999999999998E-5</v>
          </cell>
          <cell r="AA3624">
            <v>8.3339999999999998E-5</v>
          </cell>
          <cell r="AB3624">
            <v>0</v>
          </cell>
          <cell r="AC3624">
            <v>0</v>
          </cell>
          <cell r="AD3624">
            <v>1.7500199999999999E-3</v>
          </cell>
          <cell r="AE3624">
            <v>8.3339999999999998E-5</v>
          </cell>
          <cell r="AF3624">
            <v>1.66668E-3</v>
          </cell>
          <cell r="AG3624">
            <v>0</v>
          </cell>
          <cell r="AH3624">
            <v>0</v>
          </cell>
          <cell r="AI3624">
            <v>2099.8560115189998</v>
          </cell>
        </row>
        <row r="3625">
          <cell r="C3625" t="str">
            <v>1.683.7</v>
          </cell>
          <cell r="D3625" t="str">
            <v>Иные прочие</v>
          </cell>
          <cell r="E3625" t="str">
            <v>051-2001505</v>
          </cell>
          <cell r="F3625" t="str">
            <v/>
          </cell>
          <cell r="G3625" t="str">
            <v/>
          </cell>
          <cell r="H3625" t="str">
            <v/>
          </cell>
          <cell r="I3625">
            <v>24119.620137649999</v>
          </cell>
          <cell r="J3625">
            <v>21929.632000000001</v>
          </cell>
          <cell r="K3625">
            <v>1.68</v>
          </cell>
          <cell r="L3625">
            <v>1.68</v>
          </cell>
          <cell r="M3625">
            <v>0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>
            <v>0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0</v>
          </cell>
          <cell r="AA3625">
            <v>0</v>
          </cell>
          <cell r="AB3625">
            <v>0</v>
          </cell>
          <cell r="AC3625">
            <v>0</v>
          </cell>
          <cell r="AD3625">
            <v>0</v>
          </cell>
          <cell r="AE3625">
            <v>0</v>
          </cell>
          <cell r="AF3625">
            <v>0</v>
          </cell>
          <cell r="AG3625">
            <v>0</v>
          </cell>
          <cell r="AH3625">
            <v>0</v>
          </cell>
          <cell r="AI3625">
            <v>0</v>
          </cell>
        </row>
        <row r="3626">
          <cell r="C3626" t="str">
            <v>1.684</v>
          </cell>
          <cell r="D3626" t="str">
            <v>Реконструкция скважин подземных хранилищ газа, расположенных в зоне деятельности ООО "Газпром трансгаз Москва"</v>
          </cell>
          <cell r="E3626" t="str">
            <v>051-2001506</v>
          </cell>
          <cell r="F3626" t="str">
            <v/>
          </cell>
          <cell r="G3626" t="str">
            <v>Программа комплексного освоения месторождений полуострова Ям</v>
          </cell>
          <cell r="H3626" t="str">
            <v>ПХГ</v>
          </cell>
          <cell r="I3626">
            <v>7691.91</v>
          </cell>
          <cell r="J3626">
            <v>5014.5600000000004</v>
          </cell>
          <cell r="K3626">
            <v>362.92</v>
          </cell>
          <cell r="L3626">
            <v>362.92</v>
          </cell>
          <cell r="M3626">
            <v>55.371314239999997</v>
          </cell>
          <cell r="N3626">
            <v>15.257168037</v>
          </cell>
          <cell r="O3626">
            <v>15.257168037</v>
          </cell>
          <cell r="P3626">
            <v>0</v>
          </cell>
          <cell r="Q3626">
            <v>0</v>
          </cell>
          <cell r="R3626">
            <v>0</v>
          </cell>
          <cell r="S3626">
            <v>332.34933328</v>
          </cell>
          <cell r="T3626">
            <v>65.520666719999994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318.74872776000001</v>
          </cell>
          <cell r="Z3626">
            <v>524.17538275000004</v>
          </cell>
          <cell r="AA3626">
            <v>524.17538275000004</v>
          </cell>
          <cell r="AB3626">
            <v>0</v>
          </cell>
          <cell r="AC3626">
            <v>0</v>
          </cell>
          <cell r="AD3626">
            <v>320.80344472000002</v>
          </cell>
          <cell r="AE3626">
            <v>318.64677796000001</v>
          </cell>
          <cell r="AF3626">
            <v>2.1566667599999998</v>
          </cell>
          <cell r="AG3626">
            <v>0</v>
          </cell>
          <cell r="AH3626">
            <v>0</v>
          </cell>
          <cell r="AI3626">
            <v>61.201547282999996</v>
          </cell>
        </row>
        <row r="3627">
          <cell r="C3627" t="str">
            <v>1.684.1</v>
          </cell>
          <cell r="D3627" t="str">
            <v>Подрядные работы</v>
          </cell>
          <cell r="E3627" t="str">
            <v>051-2001506</v>
          </cell>
          <cell r="F3627" t="str">
            <v/>
          </cell>
          <cell r="G3627" t="str">
            <v/>
          </cell>
          <cell r="H3627" t="str">
            <v/>
          </cell>
          <cell r="I3627">
            <v>6371.54</v>
          </cell>
          <cell r="J3627">
            <v>4435.63</v>
          </cell>
          <cell r="K3627">
            <v>282.63</v>
          </cell>
          <cell r="L3627">
            <v>282.63</v>
          </cell>
          <cell r="M3627">
            <v>0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>
            <v>0</v>
          </cell>
          <cell r="S3627">
            <v>235.52</v>
          </cell>
          <cell r="T3627">
            <v>47.11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253.87948356999999</v>
          </cell>
          <cell r="Z3627">
            <v>438.38600000000002</v>
          </cell>
          <cell r="AA3627">
            <v>438.38600000000002</v>
          </cell>
          <cell r="AB3627">
            <v>0</v>
          </cell>
          <cell r="AC3627">
            <v>0</v>
          </cell>
          <cell r="AD3627">
            <v>253.87948356999999</v>
          </cell>
          <cell r="AE3627">
            <v>253.87948356999999</v>
          </cell>
          <cell r="AF3627">
            <v>0</v>
          </cell>
          <cell r="AG3627">
            <v>0</v>
          </cell>
          <cell r="AH3627">
            <v>0</v>
          </cell>
          <cell r="AI3627">
            <v>57.912315532000001</v>
          </cell>
        </row>
        <row r="3628">
          <cell r="C3628">
            <v>0</v>
          </cell>
          <cell r="D3628" t="str">
            <v>Газстройпром</v>
          </cell>
          <cell r="E3628" t="str">
            <v>051-2001506</v>
          </cell>
          <cell r="F3628" t="str">
            <v/>
          </cell>
          <cell r="G3628" t="str">
            <v/>
          </cell>
          <cell r="H3628" t="str">
            <v/>
          </cell>
          <cell r="I3628">
            <v>0</v>
          </cell>
          <cell r="J3628">
            <v>0</v>
          </cell>
          <cell r="K3628">
            <v>282.63</v>
          </cell>
          <cell r="L3628">
            <v>282.63</v>
          </cell>
          <cell r="M3628">
            <v>0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>
            <v>0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253.87948356999999</v>
          </cell>
          <cell r="Z3628">
            <v>438.38600000000002</v>
          </cell>
          <cell r="AA3628">
            <v>438.38600000000002</v>
          </cell>
          <cell r="AB3628">
            <v>0</v>
          </cell>
          <cell r="AC3628">
            <v>0</v>
          </cell>
          <cell r="AD3628">
            <v>253.87948356999999</v>
          </cell>
          <cell r="AE3628">
            <v>253.87948356999999</v>
          </cell>
          <cell r="AF3628">
            <v>0</v>
          </cell>
          <cell r="AG3628">
            <v>0</v>
          </cell>
          <cell r="AH3628">
            <v>0</v>
          </cell>
          <cell r="AI3628">
            <v>57.912315532000001</v>
          </cell>
        </row>
        <row r="3629">
          <cell r="C3629">
            <v>0</v>
          </cell>
          <cell r="D3629" t="str">
            <v>Прочие подрядчики</v>
          </cell>
          <cell r="E3629" t="str">
            <v>051-2001506</v>
          </cell>
          <cell r="F3629" t="str">
            <v/>
          </cell>
          <cell r="G3629" t="str">
            <v/>
          </cell>
          <cell r="H3629" t="str">
            <v/>
          </cell>
          <cell r="I3629">
            <v>6371.54</v>
          </cell>
          <cell r="J3629">
            <v>4435.63</v>
          </cell>
          <cell r="K3629">
            <v>0</v>
          </cell>
          <cell r="L3629">
            <v>0</v>
          </cell>
          <cell r="M3629">
            <v>0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>
            <v>235.52</v>
          </cell>
          <cell r="T3629">
            <v>47.11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0</v>
          </cell>
          <cell r="AA3629">
            <v>0</v>
          </cell>
          <cell r="AB3629">
            <v>0</v>
          </cell>
          <cell r="AC3629">
            <v>0</v>
          </cell>
          <cell r="AD3629">
            <v>0</v>
          </cell>
          <cell r="AE3629">
            <v>0</v>
          </cell>
          <cell r="AF3629">
            <v>0</v>
          </cell>
          <cell r="AG3629">
            <v>0</v>
          </cell>
          <cell r="AH3629">
            <v>0</v>
          </cell>
          <cell r="AI3629">
            <v>0</v>
          </cell>
        </row>
        <row r="3630">
          <cell r="C3630" t="str">
            <v>1.684.2</v>
          </cell>
          <cell r="D3630" t="str">
            <v>Оборудование</v>
          </cell>
          <cell r="E3630" t="str">
            <v>051-2001506</v>
          </cell>
          <cell r="F3630" t="str">
            <v/>
          </cell>
          <cell r="G3630" t="str">
            <v/>
          </cell>
          <cell r="H3630" t="str">
            <v/>
          </cell>
          <cell r="I3630">
            <v>731.17</v>
          </cell>
          <cell r="J3630">
            <v>300</v>
          </cell>
          <cell r="K3630">
            <v>54</v>
          </cell>
          <cell r="L3630">
            <v>54</v>
          </cell>
          <cell r="M3630">
            <v>46.147080000000003</v>
          </cell>
          <cell r="N3630">
            <v>85.457555556000003</v>
          </cell>
          <cell r="O3630">
            <v>85.457555556000003</v>
          </cell>
          <cell r="P3630">
            <v>0</v>
          </cell>
          <cell r="Q3630">
            <v>0</v>
          </cell>
          <cell r="R3630">
            <v>0</v>
          </cell>
          <cell r="S3630">
            <v>58.670999930000001</v>
          </cell>
          <cell r="T3630">
            <v>11.329000069999999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51.653536359999997</v>
          </cell>
          <cell r="Z3630">
            <v>60.463046439999999</v>
          </cell>
          <cell r="AA3630">
            <v>60.463046439999999</v>
          </cell>
          <cell r="AB3630">
            <v>0</v>
          </cell>
          <cell r="AC3630">
            <v>0</v>
          </cell>
          <cell r="AD3630">
            <v>51.551586559999997</v>
          </cell>
          <cell r="AE3630">
            <v>51.551586559999997</v>
          </cell>
          <cell r="AF3630">
            <v>0</v>
          </cell>
          <cell r="AG3630">
            <v>0</v>
          </cell>
          <cell r="AH3630">
            <v>0</v>
          </cell>
          <cell r="AI3630">
            <v>85.261311817999996</v>
          </cell>
        </row>
        <row r="3631">
          <cell r="C3631" t="str">
            <v>1.684.3</v>
          </cell>
          <cell r="D3631" t="str">
            <v>Прочие, всего</v>
          </cell>
          <cell r="E3631" t="str">
            <v>051-2001506</v>
          </cell>
          <cell r="F3631" t="str">
            <v/>
          </cell>
          <cell r="G3631" t="str">
            <v/>
          </cell>
          <cell r="H3631" t="str">
            <v/>
          </cell>
          <cell r="I3631">
            <v>589.20000000000005</v>
          </cell>
          <cell r="J3631">
            <v>278.93</v>
          </cell>
          <cell r="K3631">
            <v>26.29</v>
          </cell>
          <cell r="L3631">
            <v>26.29</v>
          </cell>
          <cell r="M3631">
            <v>9.2242342399999995</v>
          </cell>
          <cell r="N3631">
            <v>35.086474856999999</v>
          </cell>
          <cell r="O3631">
            <v>35.086474856999999</v>
          </cell>
          <cell r="P3631">
            <v>0</v>
          </cell>
          <cell r="Q3631">
            <v>0</v>
          </cell>
          <cell r="R3631">
            <v>0</v>
          </cell>
          <cell r="S3631">
            <v>38.158333349999999</v>
          </cell>
          <cell r="T3631">
            <v>7.0816666499999998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13.215707829999999</v>
          </cell>
          <cell r="Z3631">
            <v>25.326336309999999</v>
          </cell>
          <cell r="AA3631">
            <v>25.326336309999999</v>
          </cell>
          <cell r="AB3631">
            <v>0</v>
          </cell>
          <cell r="AC3631">
            <v>0</v>
          </cell>
          <cell r="AD3631">
            <v>15.37237459</v>
          </cell>
          <cell r="AE3631">
            <v>13.215707829999999</v>
          </cell>
          <cell r="AF3631">
            <v>2.1566667599999998</v>
          </cell>
          <cell r="AG3631">
            <v>0</v>
          </cell>
          <cell r="AH3631">
            <v>0</v>
          </cell>
          <cell r="AI3631">
            <v>60.697190472999999</v>
          </cell>
        </row>
        <row r="3632">
          <cell r="C3632" t="str">
            <v>1.684.4</v>
          </cell>
          <cell r="D3632" t="str">
            <v>Проектные работы</v>
          </cell>
          <cell r="E3632" t="str">
            <v>051-2001506</v>
          </cell>
          <cell r="F3632" t="str">
            <v/>
          </cell>
          <cell r="G3632" t="str">
            <v/>
          </cell>
          <cell r="H3632" t="str">
            <v/>
          </cell>
          <cell r="I3632">
            <v>0</v>
          </cell>
          <cell r="J3632">
            <v>0</v>
          </cell>
          <cell r="K3632">
            <v>0.75</v>
          </cell>
          <cell r="L3632">
            <v>0.75</v>
          </cell>
          <cell r="M3632">
            <v>0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B3632">
            <v>0</v>
          </cell>
          <cell r="AC3632">
            <v>0</v>
          </cell>
          <cell r="AD3632">
            <v>0</v>
          </cell>
          <cell r="AE3632">
            <v>0</v>
          </cell>
          <cell r="AF3632">
            <v>0</v>
          </cell>
          <cell r="AG3632">
            <v>0</v>
          </cell>
          <cell r="AH3632">
            <v>0</v>
          </cell>
          <cell r="AI3632">
            <v>0</v>
          </cell>
        </row>
        <row r="3633">
          <cell r="C3633" t="str">
            <v>1.684.5</v>
          </cell>
          <cell r="D3633" t="str">
            <v>Услуги Заказчика</v>
          </cell>
          <cell r="E3633" t="str">
            <v>051-2001506</v>
          </cell>
          <cell r="F3633" t="str">
            <v/>
          </cell>
          <cell r="G3633" t="str">
            <v/>
          </cell>
          <cell r="H3633" t="str">
            <v/>
          </cell>
          <cell r="I3633">
            <v>0</v>
          </cell>
          <cell r="J3633">
            <v>0</v>
          </cell>
          <cell r="K3633">
            <v>12.94</v>
          </cell>
          <cell r="L3633">
            <v>12.94</v>
          </cell>
          <cell r="M3633">
            <v>3.2350001399999999</v>
          </cell>
          <cell r="N3633">
            <v>25.000001082000001</v>
          </cell>
          <cell r="O3633">
            <v>25.000001082000001</v>
          </cell>
          <cell r="P3633">
            <v>0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5.8739166000000003</v>
          </cell>
          <cell r="Z3633">
            <v>10.7</v>
          </cell>
          <cell r="AA3633">
            <v>10.7</v>
          </cell>
          <cell r="AB3633">
            <v>0</v>
          </cell>
          <cell r="AC3633">
            <v>0</v>
          </cell>
          <cell r="AD3633">
            <v>8.0305833599999996</v>
          </cell>
          <cell r="AE3633">
            <v>5.8739166000000003</v>
          </cell>
          <cell r="AF3633">
            <v>2.1566667599999998</v>
          </cell>
          <cell r="AG3633">
            <v>0</v>
          </cell>
          <cell r="AH3633">
            <v>0</v>
          </cell>
          <cell r="AI3633">
            <v>75.052180934999996</v>
          </cell>
        </row>
        <row r="3634">
          <cell r="C3634" t="str">
            <v>1.684.6</v>
          </cell>
          <cell r="D3634" t="str">
            <v>Иные прочие</v>
          </cell>
          <cell r="E3634" t="str">
            <v>051-2001506</v>
          </cell>
          <cell r="F3634" t="str">
            <v/>
          </cell>
          <cell r="G3634" t="str">
            <v/>
          </cell>
          <cell r="H3634" t="str">
            <v/>
          </cell>
          <cell r="I3634">
            <v>589.20000000000005</v>
          </cell>
          <cell r="J3634">
            <v>278.93</v>
          </cell>
          <cell r="K3634">
            <v>12.6</v>
          </cell>
          <cell r="L3634">
            <v>12.6</v>
          </cell>
          <cell r="M3634">
            <v>5.9892341</v>
          </cell>
          <cell r="N3634">
            <v>47.533603968000001</v>
          </cell>
          <cell r="O3634">
            <v>47.533603968000001</v>
          </cell>
          <cell r="P3634">
            <v>0</v>
          </cell>
          <cell r="Q3634">
            <v>0</v>
          </cell>
          <cell r="R3634">
            <v>0</v>
          </cell>
          <cell r="S3634">
            <v>38.158333349999999</v>
          </cell>
          <cell r="T3634">
            <v>7.0816666499999998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7.3417912300000001</v>
          </cell>
          <cell r="Z3634">
            <v>14.626336309999999</v>
          </cell>
          <cell r="AA3634">
            <v>14.626336309999999</v>
          </cell>
          <cell r="AB3634">
            <v>0</v>
          </cell>
          <cell r="AC3634">
            <v>0</v>
          </cell>
          <cell r="AD3634">
            <v>7.3417912300000001</v>
          </cell>
          <cell r="AE3634">
            <v>7.3417912300000001</v>
          </cell>
          <cell r="AF3634">
            <v>0</v>
          </cell>
          <cell r="AG3634">
            <v>0</v>
          </cell>
          <cell r="AH3634">
            <v>0</v>
          </cell>
          <cell r="AI3634">
            <v>50.195695452000002</v>
          </cell>
        </row>
        <row r="3635">
          <cell r="C3635" t="str">
            <v>1.685</v>
          </cell>
          <cell r="D3635" t="str">
            <v>Реконструкция скважин подземных хранилищ газа, расположенных в зоне деятельности ООО "Газпром трансгаз Саратов"</v>
          </cell>
          <cell r="E3635" t="str">
            <v>051-2001507</v>
          </cell>
          <cell r="F3635" t="str">
            <v/>
          </cell>
          <cell r="G3635" t="str">
            <v>Программа комплексного освоения месторождений полуострова Ям</v>
          </cell>
          <cell r="H3635" t="str">
            <v>ПХГ</v>
          </cell>
          <cell r="I3635">
            <v>12725.23866667</v>
          </cell>
          <cell r="J3635">
            <v>8172.51</v>
          </cell>
          <cell r="K3635">
            <v>795</v>
          </cell>
          <cell r="L3635">
            <v>795</v>
          </cell>
          <cell r="M3635">
            <v>51.976423320000002</v>
          </cell>
          <cell r="N3635">
            <v>6.537914883</v>
          </cell>
          <cell r="O3635">
            <v>6.537914883</v>
          </cell>
          <cell r="P3635">
            <v>0</v>
          </cell>
          <cell r="Q3635">
            <v>0</v>
          </cell>
          <cell r="R3635">
            <v>0</v>
          </cell>
          <cell r="S3635">
            <v>676.96833690999995</v>
          </cell>
          <cell r="T3635">
            <v>134.86032976000001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673.27060574999996</v>
          </cell>
          <cell r="Z3635">
            <v>1295.6099999999999</v>
          </cell>
          <cell r="AA3635">
            <v>1295.6099999999999</v>
          </cell>
          <cell r="AB3635">
            <v>0</v>
          </cell>
          <cell r="AC3635">
            <v>0</v>
          </cell>
          <cell r="AD3635">
            <v>677.90843719999998</v>
          </cell>
          <cell r="AE3635">
            <v>673.18343719999996</v>
          </cell>
          <cell r="AF3635">
            <v>4.7249999999999996</v>
          </cell>
          <cell r="AG3635">
            <v>0</v>
          </cell>
          <cell r="AH3635">
            <v>0</v>
          </cell>
          <cell r="AI3635">
            <v>52.323495280000003</v>
          </cell>
        </row>
        <row r="3636">
          <cell r="C3636" t="str">
            <v>1.685.1</v>
          </cell>
          <cell r="D3636" t="str">
            <v>Подрядные работы</v>
          </cell>
          <cell r="E3636" t="str">
            <v>051-2001507</v>
          </cell>
          <cell r="F3636" t="str">
            <v/>
          </cell>
          <cell r="G3636" t="str">
            <v/>
          </cell>
          <cell r="H3636" t="str">
            <v/>
          </cell>
          <cell r="I3636">
            <v>10398.290000000001</v>
          </cell>
          <cell r="J3636">
            <v>7038.34</v>
          </cell>
          <cell r="K3636">
            <v>593.65</v>
          </cell>
          <cell r="L3636">
            <v>593.65</v>
          </cell>
          <cell r="M3636">
            <v>26.164519479999999</v>
          </cell>
          <cell r="N3636">
            <v>4.4073982110000003</v>
          </cell>
          <cell r="O3636">
            <v>4.4073982110000003</v>
          </cell>
          <cell r="P3636">
            <v>0</v>
          </cell>
          <cell r="Q3636">
            <v>0</v>
          </cell>
          <cell r="R3636">
            <v>0</v>
          </cell>
          <cell r="S3636">
            <v>494.70833334000002</v>
          </cell>
          <cell r="T3636">
            <v>98.941666659999996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577.20921991</v>
          </cell>
          <cell r="Z3636">
            <v>1089.55</v>
          </cell>
          <cell r="AA3636">
            <v>1089.55</v>
          </cell>
          <cell r="AB3636">
            <v>0</v>
          </cell>
          <cell r="AC3636">
            <v>0</v>
          </cell>
          <cell r="AD3636">
            <v>577.20921991</v>
          </cell>
          <cell r="AE3636">
            <v>577.20921991</v>
          </cell>
          <cell r="AF3636">
            <v>0</v>
          </cell>
          <cell r="AG3636">
            <v>0</v>
          </cell>
          <cell r="AH3636">
            <v>0</v>
          </cell>
          <cell r="AI3636">
            <v>52.976845478000001</v>
          </cell>
        </row>
        <row r="3637">
          <cell r="C3637">
            <v>0</v>
          </cell>
          <cell r="D3637" t="str">
            <v>Газстройпром</v>
          </cell>
          <cell r="E3637" t="str">
            <v>051-2001507</v>
          </cell>
          <cell r="F3637" t="str">
            <v/>
          </cell>
          <cell r="G3637" t="str">
            <v/>
          </cell>
          <cell r="H3637" t="str">
            <v/>
          </cell>
          <cell r="I3637">
            <v>0</v>
          </cell>
          <cell r="J3637">
            <v>0</v>
          </cell>
          <cell r="K3637">
            <v>593.65</v>
          </cell>
          <cell r="L3637">
            <v>593.65</v>
          </cell>
          <cell r="M3637">
            <v>26.164519479999999</v>
          </cell>
          <cell r="N3637">
            <v>4.4073982110000003</v>
          </cell>
          <cell r="O3637">
            <v>4.4073982110000003</v>
          </cell>
          <cell r="P3637">
            <v>0</v>
          </cell>
          <cell r="Q3637">
            <v>0</v>
          </cell>
          <cell r="R3637">
            <v>0</v>
          </cell>
          <cell r="S3637">
            <v>88.491666670000001</v>
          </cell>
          <cell r="T3637">
            <v>17.698333330000001</v>
          </cell>
          <cell r="U3637">
            <v>0</v>
          </cell>
          <cell r="V3637">
            <v>0</v>
          </cell>
          <cell r="W3637">
            <v>0</v>
          </cell>
          <cell r="X3637">
            <v>0</v>
          </cell>
          <cell r="Y3637">
            <v>577.20921991</v>
          </cell>
          <cell r="Z3637">
            <v>1089.55</v>
          </cell>
          <cell r="AA3637">
            <v>1089.55</v>
          </cell>
          <cell r="AB3637">
            <v>0</v>
          </cell>
          <cell r="AC3637">
            <v>0</v>
          </cell>
          <cell r="AD3637">
            <v>577.20921991</v>
          </cell>
          <cell r="AE3637">
            <v>577.20921991</v>
          </cell>
          <cell r="AF3637">
            <v>0</v>
          </cell>
          <cell r="AG3637">
            <v>0</v>
          </cell>
          <cell r="AH3637">
            <v>0</v>
          </cell>
          <cell r="AI3637">
            <v>52.976845478000001</v>
          </cell>
        </row>
        <row r="3638">
          <cell r="C3638">
            <v>0</v>
          </cell>
          <cell r="D3638" t="str">
            <v>Прочие подрядчики</v>
          </cell>
          <cell r="E3638" t="str">
            <v>051-2001507</v>
          </cell>
          <cell r="F3638" t="str">
            <v/>
          </cell>
          <cell r="G3638" t="str">
            <v/>
          </cell>
          <cell r="H3638" t="str">
            <v/>
          </cell>
          <cell r="I3638">
            <v>10398.290000000001</v>
          </cell>
          <cell r="J3638">
            <v>7038.34</v>
          </cell>
          <cell r="K3638">
            <v>0</v>
          </cell>
          <cell r="L3638">
            <v>0</v>
          </cell>
          <cell r="M3638">
            <v>0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>
            <v>0</v>
          </cell>
          <cell r="S3638">
            <v>406.21666667</v>
          </cell>
          <cell r="T3638">
            <v>81.243333329999999</v>
          </cell>
          <cell r="U3638">
            <v>0</v>
          </cell>
          <cell r="V3638">
            <v>0</v>
          </cell>
          <cell r="W3638">
            <v>0</v>
          </cell>
          <cell r="X3638">
            <v>0</v>
          </cell>
          <cell r="Y3638">
            <v>0</v>
          </cell>
          <cell r="Z3638">
            <v>0</v>
          </cell>
          <cell r="AA3638">
            <v>0</v>
          </cell>
          <cell r="AB3638">
            <v>0</v>
          </cell>
          <cell r="AC3638">
            <v>0</v>
          </cell>
          <cell r="AD3638">
            <v>0</v>
          </cell>
          <cell r="AE3638">
            <v>0</v>
          </cell>
          <cell r="AF3638">
            <v>0</v>
          </cell>
          <cell r="AG3638">
            <v>0</v>
          </cell>
          <cell r="AH3638">
            <v>0</v>
          </cell>
          <cell r="AI3638">
            <v>0</v>
          </cell>
        </row>
        <row r="3639">
          <cell r="C3639" t="str">
            <v>1.685.2</v>
          </cell>
          <cell r="D3639" t="str">
            <v>Оборудование</v>
          </cell>
          <cell r="E3639" t="str">
            <v>051-2001507</v>
          </cell>
          <cell r="F3639" t="str">
            <v/>
          </cell>
          <cell r="G3639" t="str">
            <v/>
          </cell>
          <cell r="H3639" t="str">
            <v/>
          </cell>
          <cell r="I3639">
            <v>1414.49</v>
          </cell>
          <cell r="J3639">
            <v>680.91</v>
          </cell>
          <cell r="K3639">
            <v>151.4</v>
          </cell>
          <cell r="L3639">
            <v>151.4</v>
          </cell>
          <cell r="M3639">
            <v>16.636978119999998</v>
          </cell>
          <cell r="N3639">
            <v>10.988757014999999</v>
          </cell>
          <cell r="O3639">
            <v>10.988757014999999</v>
          </cell>
          <cell r="P3639">
            <v>0</v>
          </cell>
          <cell r="Q3639">
            <v>0</v>
          </cell>
          <cell r="R3639">
            <v>0</v>
          </cell>
          <cell r="S3639">
            <v>135.88366679000001</v>
          </cell>
          <cell r="T3639">
            <v>26.79633321</v>
          </cell>
          <cell r="U3639">
            <v>0</v>
          </cell>
          <cell r="V3639">
            <v>0</v>
          </cell>
          <cell r="W3639">
            <v>0</v>
          </cell>
          <cell r="X3639">
            <v>0</v>
          </cell>
          <cell r="Y3639">
            <v>83.07807115</v>
          </cell>
          <cell r="Z3639">
            <v>161.94999999999999</v>
          </cell>
          <cell r="AA3639">
            <v>161.94999999999999</v>
          </cell>
          <cell r="AB3639">
            <v>0</v>
          </cell>
          <cell r="AC3639">
            <v>0</v>
          </cell>
          <cell r="AD3639">
            <v>82.990902599999998</v>
          </cell>
          <cell r="AE3639">
            <v>82.990902599999998</v>
          </cell>
          <cell r="AF3639">
            <v>0</v>
          </cell>
          <cell r="AG3639">
            <v>0</v>
          </cell>
          <cell r="AH3639">
            <v>0</v>
          </cell>
          <cell r="AI3639">
            <v>51.244768508999996</v>
          </cell>
        </row>
        <row r="3640">
          <cell r="C3640" t="str">
            <v>1.685.3</v>
          </cell>
          <cell r="D3640" t="str">
            <v>Прочие, всего</v>
          </cell>
          <cell r="E3640" t="str">
            <v>051-2001507</v>
          </cell>
          <cell r="F3640" t="str">
            <v/>
          </cell>
          <cell r="G3640" t="str">
            <v/>
          </cell>
          <cell r="H3640" t="str">
            <v/>
          </cell>
          <cell r="I3640">
            <v>912.45866666999996</v>
          </cell>
          <cell r="J3640">
            <v>453.26</v>
          </cell>
          <cell r="K3640">
            <v>49.95</v>
          </cell>
          <cell r="L3640">
            <v>49.95</v>
          </cell>
          <cell r="M3640">
            <v>9.1749257199999992</v>
          </cell>
          <cell r="N3640">
            <v>18.368219660000001</v>
          </cell>
          <cell r="O3640">
            <v>18.368219660000001</v>
          </cell>
          <cell r="P3640">
            <v>0</v>
          </cell>
          <cell r="Q3640">
            <v>0</v>
          </cell>
          <cell r="R3640">
            <v>0</v>
          </cell>
          <cell r="S3640">
            <v>46.376336780000003</v>
          </cell>
          <cell r="T3640">
            <v>9.1223298899999996</v>
          </cell>
          <cell r="U3640">
            <v>0</v>
          </cell>
          <cell r="V3640">
            <v>0</v>
          </cell>
          <cell r="W3640">
            <v>0</v>
          </cell>
          <cell r="X3640">
            <v>0</v>
          </cell>
          <cell r="Y3640">
            <v>12.98331469</v>
          </cell>
          <cell r="Z3640">
            <v>44.11</v>
          </cell>
          <cell r="AA3640">
            <v>44.11</v>
          </cell>
          <cell r="AB3640">
            <v>0</v>
          </cell>
          <cell r="AC3640">
            <v>0</v>
          </cell>
          <cell r="AD3640">
            <v>17.708314690000002</v>
          </cell>
          <cell r="AE3640">
            <v>12.98331469</v>
          </cell>
          <cell r="AF3640">
            <v>4.7249999999999996</v>
          </cell>
          <cell r="AG3640">
            <v>0</v>
          </cell>
          <cell r="AH3640">
            <v>0</v>
          </cell>
          <cell r="AI3640">
            <v>40.145805236999998</v>
          </cell>
        </row>
        <row r="3641">
          <cell r="C3641" t="str">
            <v>1.685.4</v>
          </cell>
          <cell r="D3641" t="str">
            <v>Проектные работы</v>
          </cell>
          <cell r="E3641" t="str">
            <v>051-2001507</v>
          </cell>
          <cell r="F3641" t="str">
            <v/>
          </cell>
          <cell r="G3641" t="str">
            <v/>
          </cell>
          <cell r="H3641" t="str">
            <v/>
          </cell>
          <cell r="I3641">
            <v>0</v>
          </cell>
          <cell r="J3641">
            <v>0</v>
          </cell>
          <cell r="K3641">
            <v>1.74</v>
          </cell>
          <cell r="L3641">
            <v>1.74</v>
          </cell>
          <cell r="M3641">
            <v>0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>
            <v>0</v>
          </cell>
          <cell r="S3641">
            <v>0.24999999000000001</v>
          </cell>
          <cell r="T3641">
            <v>5.0000009999999998E-2</v>
          </cell>
          <cell r="U3641">
            <v>0</v>
          </cell>
          <cell r="V3641">
            <v>0</v>
          </cell>
          <cell r="W3641">
            <v>0</v>
          </cell>
          <cell r="X3641">
            <v>0</v>
          </cell>
          <cell r="Y3641">
            <v>0</v>
          </cell>
          <cell r="Z3641">
            <v>0</v>
          </cell>
          <cell r="AA3641">
            <v>0</v>
          </cell>
          <cell r="AB3641">
            <v>0</v>
          </cell>
          <cell r="AC3641">
            <v>0</v>
          </cell>
          <cell r="AD3641">
            <v>0</v>
          </cell>
          <cell r="AE3641">
            <v>0</v>
          </cell>
          <cell r="AF3641">
            <v>0</v>
          </cell>
          <cell r="AG3641">
            <v>0</v>
          </cell>
          <cell r="AH3641">
            <v>0</v>
          </cell>
          <cell r="AI3641">
            <v>0</v>
          </cell>
        </row>
        <row r="3642">
          <cell r="C3642" t="str">
            <v>1.685.5</v>
          </cell>
          <cell r="D3642" t="str">
            <v>Услуги Заказчика</v>
          </cell>
          <cell r="E3642" t="str">
            <v>051-2001507</v>
          </cell>
          <cell r="F3642" t="str">
            <v/>
          </cell>
          <cell r="G3642" t="str">
            <v/>
          </cell>
          <cell r="H3642" t="str">
            <v/>
          </cell>
          <cell r="I3642">
            <v>0</v>
          </cell>
          <cell r="J3642">
            <v>0</v>
          </cell>
          <cell r="K3642">
            <v>28.35</v>
          </cell>
          <cell r="L3642">
            <v>28.35</v>
          </cell>
          <cell r="M3642">
            <v>7.0875000000000004</v>
          </cell>
          <cell r="N3642">
            <v>25</v>
          </cell>
          <cell r="O3642">
            <v>25</v>
          </cell>
          <cell r="P3642">
            <v>0</v>
          </cell>
          <cell r="Q3642">
            <v>0</v>
          </cell>
          <cell r="R3642">
            <v>0</v>
          </cell>
          <cell r="S3642">
            <v>2.7730033000000001</v>
          </cell>
          <cell r="T3642">
            <v>0.59699670000000005</v>
          </cell>
          <cell r="U3642">
            <v>0</v>
          </cell>
          <cell r="V3642">
            <v>0</v>
          </cell>
          <cell r="W3642">
            <v>0</v>
          </cell>
          <cell r="X3642">
            <v>0</v>
          </cell>
          <cell r="Y3642">
            <v>10.98974978</v>
          </cell>
          <cell r="Z3642">
            <v>25.52</v>
          </cell>
          <cell r="AA3642">
            <v>25.52</v>
          </cell>
          <cell r="AB3642">
            <v>0</v>
          </cell>
          <cell r="AC3642">
            <v>0</v>
          </cell>
          <cell r="AD3642">
            <v>15.71474978</v>
          </cell>
          <cell r="AE3642">
            <v>10.98974978</v>
          </cell>
          <cell r="AF3642">
            <v>4.7249999999999996</v>
          </cell>
          <cell r="AG3642">
            <v>0</v>
          </cell>
          <cell r="AH3642">
            <v>0</v>
          </cell>
          <cell r="AI3642">
            <v>61.578173118999999</v>
          </cell>
        </row>
        <row r="3643">
          <cell r="C3643" t="str">
            <v>1.685.6</v>
          </cell>
          <cell r="D3643" t="str">
            <v>Иные прочие</v>
          </cell>
          <cell r="E3643" t="str">
            <v>051-2001507</v>
          </cell>
          <cell r="F3643" t="str">
            <v/>
          </cell>
          <cell r="G3643" t="str">
            <v/>
          </cell>
          <cell r="H3643" t="str">
            <v/>
          </cell>
          <cell r="I3643">
            <v>912.45866666999996</v>
          </cell>
          <cell r="J3643">
            <v>453.26</v>
          </cell>
          <cell r="K3643">
            <v>19.86</v>
          </cell>
          <cell r="L3643">
            <v>19.86</v>
          </cell>
          <cell r="M3643">
            <v>2.0874257200000002</v>
          </cell>
          <cell r="N3643">
            <v>10.510703525</v>
          </cell>
          <cell r="O3643">
            <v>10.510703525</v>
          </cell>
          <cell r="P3643">
            <v>0</v>
          </cell>
          <cell r="Q3643">
            <v>0</v>
          </cell>
          <cell r="R3643">
            <v>0</v>
          </cell>
          <cell r="S3643">
            <v>43.353333489999997</v>
          </cell>
          <cell r="T3643">
            <v>8.4753331799999998</v>
          </cell>
          <cell r="U3643">
            <v>0</v>
          </cell>
          <cell r="V3643">
            <v>0</v>
          </cell>
          <cell r="W3643">
            <v>0</v>
          </cell>
          <cell r="X3643">
            <v>0</v>
          </cell>
          <cell r="Y3643">
            <v>1.9935649099999999</v>
          </cell>
          <cell r="Z3643">
            <v>18.59</v>
          </cell>
          <cell r="AA3643">
            <v>18.59</v>
          </cell>
          <cell r="AB3643">
            <v>0</v>
          </cell>
          <cell r="AC3643">
            <v>0</v>
          </cell>
          <cell r="AD3643">
            <v>1.9935649099999999</v>
          </cell>
          <cell r="AE3643">
            <v>1.9935649099999999</v>
          </cell>
          <cell r="AF3643">
            <v>0</v>
          </cell>
          <cell r="AG3643">
            <v>0</v>
          </cell>
          <cell r="AH3643">
            <v>0</v>
          </cell>
          <cell r="AI3643">
            <v>10.723856427999999</v>
          </cell>
        </row>
        <row r="3644">
          <cell r="C3644" t="str">
            <v>1.686</v>
          </cell>
          <cell r="D3644" t="str">
            <v>Реконструкция объектов Сторожевского ЛПУМГ</v>
          </cell>
          <cell r="E3644" t="str">
            <v>051-2001517</v>
          </cell>
          <cell r="F3644" t="str">
            <v/>
          </cell>
          <cell r="G3644" t="str">
            <v>Стройки, обеспечивающие добычу и вывод газа из Надым-Пур-Таз</v>
          </cell>
          <cell r="H3644" t="str">
            <v>Транспорт газа</v>
          </cell>
          <cell r="I3644">
            <v>10705.402</v>
          </cell>
          <cell r="J3644">
            <v>10581.171</v>
          </cell>
          <cell r="K3644">
            <v>0.17100000000000001</v>
          </cell>
          <cell r="L3644">
            <v>0.17100000000000001</v>
          </cell>
          <cell r="M3644">
            <v>0.17465195999999999</v>
          </cell>
          <cell r="N3644">
            <v>102.13564912299999</v>
          </cell>
          <cell r="O3644">
            <v>102.13564912299999</v>
          </cell>
          <cell r="P3644">
            <v>0</v>
          </cell>
          <cell r="Q3644">
            <v>0</v>
          </cell>
          <cell r="R3644">
            <v>0</v>
          </cell>
          <cell r="S3644">
            <v>0</v>
          </cell>
          <cell r="T3644">
            <v>0</v>
          </cell>
          <cell r="U3644">
            <v>0</v>
          </cell>
          <cell r="V3644">
            <v>0</v>
          </cell>
          <cell r="W3644">
            <v>0</v>
          </cell>
          <cell r="X3644">
            <v>0</v>
          </cell>
          <cell r="Y3644">
            <v>5.0003999999999999E-4</v>
          </cell>
          <cell r="Z3644">
            <v>0.17100000000000001</v>
          </cell>
          <cell r="AA3644">
            <v>0.17100000000000001</v>
          </cell>
          <cell r="AB3644">
            <v>0</v>
          </cell>
          <cell r="AC3644">
            <v>0</v>
          </cell>
          <cell r="AD3644">
            <v>6.6671999999999999E-4</v>
          </cell>
          <cell r="AE3644">
            <v>5.0003999999999999E-4</v>
          </cell>
          <cell r="AF3644">
            <v>1.6668E-4</v>
          </cell>
          <cell r="AG3644">
            <v>0</v>
          </cell>
          <cell r="AH3644">
            <v>0</v>
          </cell>
          <cell r="AI3644">
            <v>0.38989473699999999</v>
          </cell>
        </row>
        <row r="3645">
          <cell r="C3645" t="str">
            <v>1.686.1</v>
          </cell>
          <cell r="D3645" t="str">
            <v>Подрядные работы</v>
          </cell>
          <cell r="E3645" t="str">
            <v>051-2001517</v>
          </cell>
          <cell r="F3645" t="str">
            <v/>
          </cell>
          <cell r="G3645" t="str">
            <v/>
          </cell>
          <cell r="H3645" t="str">
            <v/>
          </cell>
          <cell r="I3645">
            <v>4243.8</v>
          </cell>
          <cell r="J3645">
            <v>4243.8</v>
          </cell>
          <cell r="K3645">
            <v>0</v>
          </cell>
          <cell r="L3645">
            <v>0</v>
          </cell>
          <cell r="M3645">
            <v>0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>
            <v>0</v>
          </cell>
          <cell r="S3645">
            <v>0</v>
          </cell>
          <cell r="T3645">
            <v>0</v>
          </cell>
          <cell r="U3645">
            <v>0</v>
          </cell>
          <cell r="V3645">
            <v>0</v>
          </cell>
          <cell r="W3645">
            <v>0</v>
          </cell>
          <cell r="X3645">
            <v>0</v>
          </cell>
          <cell r="Y3645">
            <v>0</v>
          </cell>
          <cell r="Z3645">
            <v>0</v>
          </cell>
          <cell r="AA3645">
            <v>0</v>
          </cell>
          <cell r="AB3645">
            <v>0</v>
          </cell>
          <cell r="AC3645">
            <v>0</v>
          </cell>
          <cell r="AD3645">
            <v>0</v>
          </cell>
          <cell r="AE3645">
            <v>0</v>
          </cell>
          <cell r="AF3645">
            <v>0</v>
          </cell>
          <cell r="AG3645">
            <v>0</v>
          </cell>
          <cell r="AH3645">
            <v>0</v>
          </cell>
          <cell r="AI3645">
            <v>0</v>
          </cell>
        </row>
        <row r="3646">
          <cell r="C3646">
            <v>0</v>
          </cell>
          <cell r="D3646" t="str">
            <v>Прочие подрядчики</v>
          </cell>
          <cell r="E3646" t="str">
            <v>051-2001517</v>
          </cell>
          <cell r="F3646" t="str">
            <v/>
          </cell>
          <cell r="G3646" t="str">
            <v/>
          </cell>
          <cell r="H3646" t="str">
            <v/>
          </cell>
          <cell r="I3646">
            <v>4243.8</v>
          </cell>
          <cell r="J3646">
            <v>4243.8</v>
          </cell>
          <cell r="K3646">
            <v>0</v>
          </cell>
          <cell r="L3646">
            <v>0</v>
          </cell>
          <cell r="M3646">
            <v>0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>
            <v>0</v>
          </cell>
          <cell r="S3646">
            <v>0</v>
          </cell>
          <cell r="T3646">
            <v>0</v>
          </cell>
          <cell r="U3646">
            <v>0</v>
          </cell>
          <cell r="V3646">
            <v>0</v>
          </cell>
          <cell r="W3646">
            <v>0</v>
          </cell>
          <cell r="X3646">
            <v>0</v>
          </cell>
          <cell r="Y3646">
            <v>0</v>
          </cell>
          <cell r="Z3646">
            <v>0</v>
          </cell>
          <cell r="AA3646">
            <v>0</v>
          </cell>
          <cell r="AB3646">
            <v>0</v>
          </cell>
          <cell r="AC3646">
            <v>0</v>
          </cell>
          <cell r="AD3646">
            <v>0</v>
          </cell>
          <cell r="AE3646">
            <v>0</v>
          </cell>
          <cell r="AF3646">
            <v>0</v>
          </cell>
          <cell r="AG3646">
            <v>0</v>
          </cell>
          <cell r="AH3646">
            <v>0</v>
          </cell>
          <cell r="AI3646">
            <v>0</v>
          </cell>
        </row>
        <row r="3647">
          <cell r="C3647" t="str">
            <v>1.686.2</v>
          </cell>
          <cell r="D3647" t="str">
            <v>Оборудование</v>
          </cell>
          <cell r="E3647" t="str">
            <v>051-2001517</v>
          </cell>
          <cell r="F3647" t="str">
            <v/>
          </cell>
          <cell r="G3647" t="str">
            <v/>
          </cell>
          <cell r="H3647" t="str">
            <v/>
          </cell>
          <cell r="I3647">
            <v>5917.68</v>
          </cell>
          <cell r="J3647">
            <v>5912.61</v>
          </cell>
          <cell r="K3647">
            <v>0.17</v>
          </cell>
          <cell r="L3647">
            <v>0.17</v>
          </cell>
          <cell r="M3647">
            <v>0.17440194000000001</v>
          </cell>
          <cell r="N3647">
            <v>102.58937647099999</v>
          </cell>
          <cell r="O3647">
            <v>102.58937647099999</v>
          </cell>
          <cell r="P3647">
            <v>0</v>
          </cell>
          <cell r="Q3647">
            <v>0</v>
          </cell>
          <cell r="R3647">
            <v>0</v>
          </cell>
          <cell r="S3647">
            <v>0</v>
          </cell>
          <cell r="T3647">
            <v>0</v>
          </cell>
          <cell r="U3647">
            <v>0</v>
          </cell>
          <cell r="V3647">
            <v>0</v>
          </cell>
          <cell r="W3647">
            <v>0</v>
          </cell>
          <cell r="X3647">
            <v>0</v>
          </cell>
          <cell r="Y3647">
            <v>0</v>
          </cell>
          <cell r="Z3647">
            <v>0.17</v>
          </cell>
          <cell r="AA3647">
            <v>0.17</v>
          </cell>
          <cell r="AB3647">
            <v>0</v>
          </cell>
          <cell r="AC3647">
            <v>0</v>
          </cell>
          <cell r="AD3647">
            <v>0</v>
          </cell>
          <cell r="AE3647">
            <v>0</v>
          </cell>
          <cell r="AF3647">
            <v>0</v>
          </cell>
          <cell r="AG3647">
            <v>0</v>
          </cell>
          <cell r="AH3647">
            <v>0</v>
          </cell>
          <cell r="AI3647">
            <v>0</v>
          </cell>
        </row>
        <row r="3648">
          <cell r="C3648" t="str">
            <v>1.686.3</v>
          </cell>
          <cell r="D3648" t="str">
            <v>Прочие, всего</v>
          </cell>
          <cell r="E3648" t="str">
            <v>051-2001517</v>
          </cell>
          <cell r="F3648" t="str">
            <v/>
          </cell>
          <cell r="G3648" t="str">
            <v/>
          </cell>
          <cell r="H3648" t="str">
            <v/>
          </cell>
          <cell r="I3648">
            <v>543.92200000000003</v>
          </cell>
          <cell r="J3648">
            <v>424.76100000000002</v>
          </cell>
          <cell r="K3648">
            <v>1E-3</v>
          </cell>
          <cell r="L3648">
            <v>1E-3</v>
          </cell>
          <cell r="M3648">
            <v>2.5001999999999999E-4</v>
          </cell>
          <cell r="N3648">
            <v>25.001999999999999</v>
          </cell>
          <cell r="O3648">
            <v>25.001999999999999</v>
          </cell>
          <cell r="P3648">
            <v>0</v>
          </cell>
          <cell r="Q3648">
            <v>0</v>
          </cell>
          <cell r="R3648">
            <v>0</v>
          </cell>
          <cell r="S3648">
            <v>0</v>
          </cell>
          <cell r="T3648">
            <v>0</v>
          </cell>
          <cell r="U3648">
            <v>0</v>
          </cell>
          <cell r="V3648">
            <v>0</v>
          </cell>
          <cell r="W3648">
            <v>0</v>
          </cell>
          <cell r="X3648">
            <v>0</v>
          </cell>
          <cell r="Y3648">
            <v>5.0003999999999999E-4</v>
          </cell>
          <cell r="Z3648">
            <v>1E-3</v>
          </cell>
          <cell r="AA3648">
            <v>1E-3</v>
          </cell>
          <cell r="AB3648">
            <v>0</v>
          </cell>
          <cell r="AC3648">
            <v>0</v>
          </cell>
          <cell r="AD3648">
            <v>6.6671999999999999E-4</v>
          </cell>
          <cell r="AE3648">
            <v>5.0003999999999999E-4</v>
          </cell>
          <cell r="AF3648">
            <v>1.6668E-4</v>
          </cell>
          <cell r="AG3648">
            <v>0</v>
          </cell>
          <cell r="AH3648">
            <v>0</v>
          </cell>
          <cell r="AI3648">
            <v>66.671999999999997</v>
          </cell>
        </row>
        <row r="3649">
          <cell r="C3649" t="str">
            <v>1.686.4</v>
          </cell>
          <cell r="D3649" t="str">
            <v>Услуги Заказчика</v>
          </cell>
          <cell r="E3649" t="str">
            <v>051-2001517</v>
          </cell>
          <cell r="F3649" t="str">
            <v/>
          </cell>
          <cell r="G3649" t="str">
            <v/>
          </cell>
          <cell r="H3649" t="str">
            <v/>
          </cell>
          <cell r="I3649">
            <v>0</v>
          </cell>
          <cell r="J3649">
            <v>0</v>
          </cell>
          <cell r="K3649">
            <v>1E-3</v>
          </cell>
          <cell r="L3649">
            <v>1E-3</v>
          </cell>
          <cell r="M3649">
            <v>2.5001999999999999E-4</v>
          </cell>
          <cell r="N3649">
            <v>25.001999999999999</v>
          </cell>
          <cell r="O3649">
            <v>25.001999999999999</v>
          </cell>
          <cell r="P3649">
            <v>0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5.0003999999999999E-4</v>
          </cell>
          <cell r="Z3649">
            <v>1E-3</v>
          </cell>
          <cell r="AA3649">
            <v>1E-3</v>
          </cell>
          <cell r="AB3649">
            <v>0</v>
          </cell>
          <cell r="AC3649">
            <v>0</v>
          </cell>
          <cell r="AD3649">
            <v>6.6671999999999999E-4</v>
          </cell>
          <cell r="AE3649">
            <v>5.0003999999999999E-4</v>
          </cell>
          <cell r="AF3649">
            <v>1.6668E-4</v>
          </cell>
          <cell r="AG3649">
            <v>0</v>
          </cell>
          <cell r="AH3649">
            <v>0</v>
          </cell>
          <cell r="AI3649">
            <v>66.671999999999997</v>
          </cell>
        </row>
        <row r="3650">
          <cell r="C3650" t="str">
            <v>1.686.5</v>
          </cell>
          <cell r="D3650" t="str">
            <v>Иные прочие</v>
          </cell>
          <cell r="E3650" t="str">
            <v>051-2001517</v>
          </cell>
          <cell r="F3650" t="str">
            <v/>
          </cell>
          <cell r="G3650" t="str">
            <v/>
          </cell>
          <cell r="H3650" t="str">
            <v/>
          </cell>
          <cell r="I3650">
            <v>543.92200000000003</v>
          </cell>
          <cell r="J3650">
            <v>424.76100000000002</v>
          </cell>
          <cell r="K3650">
            <v>0</v>
          </cell>
          <cell r="L3650">
            <v>0</v>
          </cell>
          <cell r="M3650">
            <v>0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B3650">
            <v>0</v>
          </cell>
          <cell r="AC3650">
            <v>0</v>
          </cell>
          <cell r="AD3650">
            <v>0</v>
          </cell>
          <cell r="AE3650">
            <v>0</v>
          </cell>
          <cell r="AF3650">
            <v>0</v>
          </cell>
          <cell r="AG3650">
            <v>0</v>
          </cell>
          <cell r="AH3650">
            <v>0</v>
          </cell>
          <cell r="AI3650">
            <v>0</v>
          </cell>
        </row>
        <row r="3651">
          <cell r="C3651" t="str">
            <v>1.687</v>
          </cell>
          <cell r="D3651" t="str">
            <v>Создание систем оповещения на объектах ООО "Газпром трансгаз Волгоград"</v>
          </cell>
          <cell r="E3651" t="str">
            <v>051-2001521</v>
          </cell>
          <cell r="F3651" t="str">
            <v/>
          </cell>
          <cell r="G3651" t="str">
            <v>Комплексная целевая программа по совершенствованию системы о</v>
          </cell>
          <cell r="H3651" t="str">
            <v>Прочие</v>
          </cell>
          <cell r="I3651">
            <v>0</v>
          </cell>
          <cell r="J3651">
            <v>0</v>
          </cell>
          <cell r="K3651">
            <v>0</v>
          </cell>
          <cell r="L3651">
            <v>0</v>
          </cell>
          <cell r="M3651">
            <v>0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0.61</v>
          </cell>
          <cell r="AA3651">
            <v>0.61</v>
          </cell>
          <cell r="AB3651">
            <v>0</v>
          </cell>
          <cell r="AC3651">
            <v>0</v>
          </cell>
          <cell r="AD3651">
            <v>0</v>
          </cell>
          <cell r="AE3651">
            <v>0</v>
          </cell>
          <cell r="AF3651">
            <v>0</v>
          </cell>
          <cell r="AG3651">
            <v>0</v>
          </cell>
          <cell r="AH3651">
            <v>0</v>
          </cell>
          <cell r="AI3651">
            <v>0</v>
          </cell>
        </row>
        <row r="3652">
          <cell r="C3652" t="str">
            <v>1.687.1</v>
          </cell>
          <cell r="D3652" t="str">
            <v>Прочие, всего</v>
          </cell>
          <cell r="E3652" t="str">
            <v>051-2001521</v>
          </cell>
          <cell r="F3652" t="str">
            <v/>
          </cell>
          <cell r="G3652" t="str">
            <v/>
          </cell>
          <cell r="H3652" t="str">
            <v/>
          </cell>
          <cell r="I3652">
            <v>0</v>
          </cell>
          <cell r="J3652">
            <v>0</v>
          </cell>
          <cell r="K3652">
            <v>0</v>
          </cell>
          <cell r="L3652">
            <v>0</v>
          </cell>
          <cell r="M3652">
            <v>0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0.61</v>
          </cell>
          <cell r="AA3652">
            <v>0.61</v>
          </cell>
          <cell r="AB3652">
            <v>0</v>
          </cell>
          <cell r="AC3652">
            <v>0</v>
          </cell>
          <cell r="AD3652">
            <v>0</v>
          </cell>
          <cell r="AE3652">
            <v>0</v>
          </cell>
          <cell r="AF3652">
            <v>0</v>
          </cell>
          <cell r="AG3652">
            <v>0</v>
          </cell>
          <cell r="AH3652">
            <v>0</v>
          </cell>
          <cell r="AI3652">
            <v>0</v>
          </cell>
        </row>
        <row r="3653">
          <cell r="C3653" t="str">
            <v>1.687.2</v>
          </cell>
          <cell r="D3653" t="str">
            <v>Землеотвод, всего</v>
          </cell>
          <cell r="E3653" t="str">
            <v>051-2001521</v>
          </cell>
          <cell r="F3653" t="str">
            <v/>
          </cell>
          <cell r="G3653" t="str">
            <v/>
          </cell>
          <cell r="H3653" t="str">
            <v/>
          </cell>
          <cell r="I3653">
            <v>0</v>
          </cell>
          <cell r="J3653">
            <v>0</v>
          </cell>
          <cell r="K3653">
            <v>0</v>
          </cell>
          <cell r="L3653">
            <v>0</v>
          </cell>
          <cell r="M3653">
            <v>0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0.61</v>
          </cell>
          <cell r="AA3653">
            <v>0.61</v>
          </cell>
          <cell r="AB3653">
            <v>0</v>
          </cell>
          <cell r="AC3653">
            <v>0</v>
          </cell>
          <cell r="AD3653">
            <v>0</v>
          </cell>
          <cell r="AE3653">
            <v>0</v>
          </cell>
          <cell r="AF3653">
            <v>0</v>
          </cell>
          <cell r="AG3653">
            <v>0</v>
          </cell>
          <cell r="AH3653">
            <v>0</v>
          </cell>
          <cell r="AI3653">
            <v>0</v>
          </cell>
        </row>
        <row r="3654">
          <cell r="C3654" t="str">
            <v>1.688</v>
          </cell>
          <cell r="D3654" t="str">
            <v>Реконструкция ГРС-3 р.п. Киквидзе</v>
          </cell>
          <cell r="E3654" t="str">
            <v>051-2001522</v>
          </cell>
          <cell r="F3654" t="str">
            <v/>
          </cell>
          <cell r="G3654" t="str">
            <v>Стройки, обеспечивающие добычу и вывод газа из Надым-Пур-Таз</v>
          </cell>
          <cell r="H3654" t="str">
            <v>Транспорт газа</v>
          </cell>
          <cell r="I3654">
            <v>389.892</v>
          </cell>
          <cell r="J3654">
            <v>243.261</v>
          </cell>
          <cell r="K3654">
            <v>0.17100000000000001</v>
          </cell>
          <cell r="L3654">
            <v>0.17100000000000001</v>
          </cell>
          <cell r="M3654">
            <v>0.10583452</v>
          </cell>
          <cell r="N3654">
            <v>61.891532163999997</v>
          </cell>
          <cell r="O3654">
            <v>61.891532163999997</v>
          </cell>
          <cell r="P3654">
            <v>0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5.0003999999999999E-4</v>
          </cell>
          <cell r="Z3654">
            <v>0.161</v>
          </cell>
          <cell r="AA3654">
            <v>0.161</v>
          </cell>
          <cell r="AB3654">
            <v>0</v>
          </cell>
          <cell r="AC3654">
            <v>0</v>
          </cell>
          <cell r="AD3654">
            <v>1.603653E-2</v>
          </cell>
          <cell r="AE3654">
            <v>5.0003999999999999E-4</v>
          </cell>
          <cell r="AF3654">
            <v>1.6668E-4</v>
          </cell>
          <cell r="AG3654">
            <v>1.5369809999999999E-2</v>
          </cell>
          <cell r="AH3654">
            <v>0</v>
          </cell>
          <cell r="AI3654">
            <v>9.9605776400000003</v>
          </cell>
        </row>
        <row r="3655">
          <cell r="C3655" t="str">
            <v>1.688.1</v>
          </cell>
          <cell r="D3655" t="str">
            <v>Подрядные работы</v>
          </cell>
          <cell r="E3655" t="str">
            <v>051-2001522</v>
          </cell>
          <cell r="F3655" t="str">
            <v/>
          </cell>
          <cell r="G3655" t="str">
            <v/>
          </cell>
          <cell r="H3655" t="str">
            <v/>
          </cell>
          <cell r="I3655">
            <v>95.18</v>
          </cell>
          <cell r="J3655">
            <v>53.1</v>
          </cell>
          <cell r="K3655">
            <v>0</v>
          </cell>
          <cell r="L3655">
            <v>0</v>
          </cell>
          <cell r="M3655">
            <v>0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B3655">
            <v>0</v>
          </cell>
          <cell r="AC3655">
            <v>0</v>
          </cell>
          <cell r="AD3655">
            <v>0</v>
          </cell>
          <cell r="AE3655">
            <v>0</v>
          </cell>
          <cell r="AF3655">
            <v>0</v>
          </cell>
          <cell r="AG3655">
            <v>0</v>
          </cell>
          <cell r="AH3655">
            <v>0</v>
          </cell>
          <cell r="AI3655">
            <v>0</v>
          </cell>
        </row>
        <row r="3656">
          <cell r="C3656">
            <v>0</v>
          </cell>
          <cell r="D3656" t="str">
            <v>Прочие подрядчики</v>
          </cell>
          <cell r="E3656" t="str">
            <v>051-2001522</v>
          </cell>
          <cell r="F3656" t="str">
            <v/>
          </cell>
          <cell r="G3656" t="str">
            <v/>
          </cell>
          <cell r="H3656" t="str">
            <v/>
          </cell>
          <cell r="I3656">
            <v>95.18</v>
          </cell>
          <cell r="J3656">
            <v>53.1</v>
          </cell>
          <cell r="K3656">
            <v>0</v>
          </cell>
          <cell r="L3656">
            <v>0</v>
          </cell>
          <cell r="M3656">
            <v>0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B3656">
            <v>0</v>
          </cell>
          <cell r="AC3656">
            <v>0</v>
          </cell>
          <cell r="AD3656">
            <v>0</v>
          </cell>
          <cell r="AE3656">
            <v>0</v>
          </cell>
          <cell r="AF3656">
            <v>0</v>
          </cell>
          <cell r="AG3656">
            <v>0</v>
          </cell>
          <cell r="AH3656">
            <v>0</v>
          </cell>
          <cell r="AI3656">
            <v>0</v>
          </cell>
        </row>
        <row r="3657">
          <cell r="C3657" t="str">
            <v>1.688.2</v>
          </cell>
          <cell r="D3657" t="str">
            <v>Оборудование</v>
          </cell>
          <cell r="E3657" t="str">
            <v>051-2001522</v>
          </cell>
          <cell r="F3657" t="str">
            <v/>
          </cell>
          <cell r="G3657" t="str">
            <v/>
          </cell>
          <cell r="H3657" t="str">
            <v/>
          </cell>
          <cell r="I3657">
            <v>227.74</v>
          </cell>
          <cell r="J3657">
            <v>145.43</v>
          </cell>
          <cell r="K3657">
            <v>0.15</v>
          </cell>
          <cell r="L3657">
            <v>0.15</v>
          </cell>
          <cell r="M3657">
            <v>0.10566784</v>
          </cell>
          <cell r="N3657">
            <v>70.445226667</v>
          </cell>
          <cell r="O3657">
            <v>70.445226667</v>
          </cell>
          <cell r="P3657">
            <v>0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0.14000000000000001</v>
          </cell>
          <cell r="AA3657">
            <v>0.14000000000000001</v>
          </cell>
          <cell r="AB3657">
            <v>0</v>
          </cell>
          <cell r="AC3657">
            <v>0</v>
          </cell>
          <cell r="AD3657">
            <v>0</v>
          </cell>
          <cell r="AE3657">
            <v>0</v>
          </cell>
          <cell r="AF3657">
            <v>0</v>
          </cell>
          <cell r="AG3657">
            <v>0</v>
          </cell>
          <cell r="AH3657">
            <v>0</v>
          </cell>
          <cell r="AI3657">
            <v>0</v>
          </cell>
        </row>
        <row r="3658">
          <cell r="C3658" t="str">
            <v>1.688.3</v>
          </cell>
          <cell r="D3658" t="str">
            <v>Прочие, всего</v>
          </cell>
          <cell r="E3658" t="str">
            <v>051-2001522</v>
          </cell>
          <cell r="F3658" t="str">
            <v/>
          </cell>
          <cell r="G3658" t="str">
            <v/>
          </cell>
          <cell r="H3658" t="str">
            <v/>
          </cell>
          <cell r="I3658">
            <v>66.971999999999994</v>
          </cell>
          <cell r="J3658">
            <v>44.731000000000002</v>
          </cell>
          <cell r="K3658">
            <v>2.1000000000000001E-2</v>
          </cell>
          <cell r="L3658">
            <v>2.1000000000000001E-2</v>
          </cell>
          <cell r="M3658">
            <v>1.6668E-4</v>
          </cell>
          <cell r="N3658">
            <v>0.79371428600000005</v>
          </cell>
          <cell r="O3658">
            <v>0.79371428600000005</v>
          </cell>
          <cell r="P3658">
            <v>0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5.0003999999999999E-4</v>
          </cell>
          <cell r="Z3658">
            <v>2.1000000000000001E-2</v>
          </cell>
          <cell r="AA3658">
            <v>2.1000000000000001E-2</v>
          </cell>
          <cell r="AB3658">
            <v>0</v>
          </cell>
          <cell r="AC3658">
            <v>0</v>
          </cell>
          <cell r="AD3658">
            <v>1.603653E-2</v>
          </cell>
          <cell r="AE3658">
            <v>5.0003999999999999E-4</v>
          </cell>
          <cell r="AF3658">
            <v>1.6668E-4</v>
          </cell>
          <cell r="AG3658">
            <v>1.5369809999999999E-2</v>
          </cell>
          <cell r="AH3658">
            <v>0</v>
          </cell>
          <cell r="AI3658">
            <v>76.364428571000005</v>
          </cell>
        </row>
        <row r="3659">
          <cell r="C3659" t="str">
            <v>1.688.4</v>
          </cell>
          <cell r="D3659" t="str">
            <v>Землеотвод, всего</v>
          </cell>
          <cell r="E3659" t="str">
            <v>051-2001522</v>
          </cell>
          <cell r="F3659" t="str">
            <v/>
          </cell>
          <cell r="G3659" t="str">
            <v/>
          </cell>
          <cell r="H3659" t="str">
            <v/>
          </cell>
          <cell r="I3659">
            <v>0</v>
          </cell>
          <cell r="J3659">
            <v>0</v>
          </cell>
          <cell r="K3659">
            <v>0.02</v>
          </cell>
          <cell r="L3659">
            <v>0.02</v>
          </cell>
          <cell r="M3659">
            <v>0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B3659">
            <v>0</v>
          </cell>
          <cell r="AC3659">
            <v>0</v>
          </cell>
          <cell r="AD3659">
            <v>1.5369809999999999E-2</v>
          </cell>
          <cell r="AE3659">
            <v>0</v>
          </cell>
          <cell r="AF3659">
            <v>0</v>
          </cell>
          <cell r="AG3659">
            <v>1.5369809999999999E-2</v>
          </cell>
          <cell r="AH3659">
            <v>0</v>
          </cell>
          <cell r="AI3659">
            <v>0</v>
          </cell>
        </row>
        <row r="3660">
          <cell r="C3660" t="str">
            <v>1.688.5</v>
          </cell>
          <cell r="D3660" t="str">
            <v>Услуги Заказчика</v>
          </cell>
          <cell r="E3660" t="str">
            <v>051-2001522</v>
          </cell>
          <cell r="F3660" t="str">
            <v/>
          </cell>
          <cell r="G3660" t="str">
            <v/>
          </cell>
          <cell r="H3660" t="str">
            <v/>
          </cell>
          <cell r="I3660">
            <v>0</v>
          </cell>
          <cell r="J3660">
            <v>0</v>
          </cell>
          <cell r="K3660">
            <v>1E-3</v>
          </cell>
          <cell r="L3660">
            <v>1E-3</v>
          </cell>
          <cell r="M3660">
            <v>1.6668E-4</v>
          </cell>
          <cell r="N3660">
            <v>16.667999999999999</v>
          </cell>
          <cell r="O3660">
            <v>16.667999999999999</v>
          </cell>
          <cell r="P3660">
            <v>0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5.0003999999999999E-4</v>
          </cell>
          <cell r="Z3660">
            <v>2.1000000000000001E-2</v>
          </cell>
          <cell r="AA3660">
            <v>2.1000000000000001E-2</v>
          </cell>
          <cell r="AB3660">
            <v>0</v>
          </cell>
          <cell r="AC3660">
            <v>0</v>
          </cell>
          <cell r="AD3660">
            <v>6.6671999999999999E-4</v>
          </cell>
          <cell r="AE3660">
            <v>5.0003999999999999E-4</v>
          </cell>
          <cell r="AF3660">
            <v>1.6668E-4</v>
          </cell>
          <cell r="AG3660">
            <v>0</v>
          </cell>
          <cell r="AH3660">
            <v>0</v>
          </cell>
          <cell r="AI3660">
            <v>3.1748571430000001</v>
          </cell>
        </row>
        <row r="3661">
          <cell r="C3661" t="str">
            <v>1.688.6</v>
          </cell>
          <cell r="D3661" t="str">
            <v>Иные прочие</v>
          </cell>
          <cell r="E3661" t="str">
            <v>051-2001522</v>
          </cell>
          <cell r="F3661" t="str">
            <v/>
          </cell>
          <cell r="G3661" t="str">
            <v/>
          </cell>
          <cell r="H3661" t="str">
            <v/>
          </cell>
          <cell r="I3661">
            <v>66.971999999999994</v>
          </cell>
          <cell r="J3661">
            <v>44.731000000000002</v>
          </cell>
          <cell r="K3661">
            <v>0</v>
          </cell>
          <cell r="L3661">
            <v>0</v>
          </cell>
          <cell r="M3661">
            <v>0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B3661">
            <v>0</v>
          </cell>
          <cell r="AC3661">
            <v>0</v>
          </cell>
          <cell r="AD3661">
            <v>0</v>
          </cell>
          <cell r="AE3661">
            <v>0</v>
          </cell>
          <cell r="AF3661">
            <v>0</v>
          </cell>
          <cell r="AG3661">
            <v>0</v>
          </cell>
          <cell r="AH3661">
            <v>0</v>
          </cell>
          <cell r="AI3661">
            <v>0</v>
          </cell>
        </row>
        <row r="3662">
          <cell r="C3662" t="str">
            <v>1.689</v>
          </cell>
          <cell r="D3662" t="str">
            <v>Реконструкция АГРС - 1/3 Арчединская</v>
          </cell>
          <cell r="E3662" t="str">
            <v>051-2001523</v>
          </cell>
          <cell r="F3662" t="str">
            <v/>
          </cell>
          <cell r="G3662" t="str">
            <v>Стройки, обеспечивающие добычу и вывод газа из Надым-Пур-Таз</v>
          </cell>
          <cell r="H3662" t="str">
            <v>Транспорт газа</v>
          </cell>
          <cell r="I3662">
            <v>247.85140000000001</v>
          </cell>
          <cell r="J3662">
            <v>219.7704</v>
          </cell>
          <cell r="K3662">
            <v>1.04E-2</v>
          </cell>
          <cell r="L3662">
            <v>1.04E-2</v>
          </cell>
          <cell r="M3662">
            <v>4.1148399999999998E-3</v>
          </cell>
          <cell r="N3662">
            <v>39.565769230999997</v>
          </cell>
          <cell r="O3662">
            <v>39.565769230999997</v>
          </cell>
          <cell r="P3662">
            <v>0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5.0003999999999999E-4</v>
          </cell>
          <cell r="Z3662">
            <v>1.0999999999999999E-2</v>
          </cell>
          <cell r="AA3662">
            <v>1.0999999999999999E-2</v>
          </cell>
          <cell r="AB3662">
            <v>0</v>
          </cell>
          <cell r="AC3662">
            <v>0</v>
          </cell>
          <cell r="AD3662">
            <v>5.6676000000000003E-4</v>
          </cell>
          <cell r="AE3662">
            <v>5.0003999999999999E-4</v>
          </cell>
          <cell r="AF3662">
            <v>6.6719999999999998E-5</v>
          </cell>
          <cell r="AG3662">
            <v>0</v>
          </cell>
          <cell r="AH3662">
            <v>0</v>
          </cell>
          <cell r="AI3662">
            <v>5.1523636359999996</v>
          </cell>
        </row>
        <row r="3663">
          <cell r="C3663" t="str">
            <v>1.689.1</v>
          </cell>
          <cell r="D3663" t="str">
            <v>Подрядные работы</v>
          </cell>
          <cell r="E3663" t="str">
            <v>051-2001523</v>
          </cell>
          <cell r="F3663" t="str">
            <v/>
          </cell>
          <cell r="G3663" t="str">
            <v/>
          </cell>
          <cell r="H3663" t="str">
            <v/>
          </cell>
          <cell r="I3663">
            <v>89.83</v>
          </cell>
          <cell r="J3663">
            <v>89.83</v>
          </cell>
          <cell r="K3663">
            <v>0</v>
          </cell>
          <cell r="L3663">
            <v>0</v>
          </cell>
          <cell r="M3663">
            <v>0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B3663">
            <v>0</v>
          </cell>
          <cell r="AC3663">
            <v>0</v>
          </cell>
          <cell r="AD3663">
            <v>0</v>
          </cell>
          <cell r="AE3663">
            <v>0</v>
          </cell>
          <cell r="AF3663">
            <v>0</v>
          </cell>
          <cell r="AG3663">
            <v>0</v>
          </cell>
          <cell r="AH3663">
            <v>0</v>
          </cell>
          <cell r="AI3663">
            <v>0</v>
          </cell>
        </row>
        <row r="3664">
          <cell r="C3664">
            <v>0</v>
          </cell>
          <cell r="D3664" t="str">
            <v>Прочие подрядчики</v>
          </cell>
          <cell r="E3664" t="str">
            <v>051-2001523</v>
          </cell>
          <cell r="F3664" t="str">
            <v/>
          </cell>
          <cell r="G3664" t="str">
            <v/>
          </cell>
          <cell r="H3664" t="str">
            <v/>
          </cell>
          <cell r="I3664">
            <v>89.83</v>
          </cell>
          <cell r="J3664">
            <v>89.83</v>
          </cell>
          <cell r="K3664">
            <v>0</v>
          </cell>
          <cell r="L3664">
            <v>0</v>
          </cell>
          <cell r="M3664">
            <v>0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B3664">
            <v>0</v>
          </cell>
          <cell r="AC3664">
            <v>0</v>
          </cell>
          <cell r="AD3664">
            <v>0</v>
          </cell>
          <cell r="AE3664">
            <v>0</v>
          </cell>
          <cell r="AF3664">
            <v>0</v>
          </cell>
          <cell r="AG3664">
            <v>0</v>
          </cell>
          <cell r="AH3664">
            <v>0</v>
          </cell>
          <cell r="AI3664">
            <v>0</v>
          </cell>
        </row>
        <row r="3665">
          <cell r="C3665" t="str">
            <v>1.689.2</v>
          </cell>
          <cell r="D3665" t="str">
            <v>Оборудование</v>
          </cell>
          <cell r="E3665" t="str">
            <v>051-2001523</v>
          </cell>
          <cell r="F3665" t="str">
            <v/>
          </cell>
          <cell r="G3665" t="str">
            <v/>
          </cell>
          <cell r="H3665" t="str">
            <v/>
          </cell>
          <cell r="I3665">
            <v>110.12</v>
          </cell>
          <cell r="J3665">
            <v>109.95</v>
          </cell>
          <cell r="K3665">
            <v>0.01</v>
          </cell>
          <cell r="L3665">
            <v>0.01</v>
          </cell>
          <cell r="M3665">
            <v>4.01476E-3</v>
          </cell>
          <cell r="N3665">
            <v>40.147599999999997</v>
          </cell>
          <cell r="O3665">
            <v>40.147599999999997</v>
          </cell>
          <cell r="P3665">
            <v>0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0.01</v>
          </cell>
          <cell r="AA3665">
            <v>0.01</v>
          </cell>
          <cell r="AB3665">
            <v>0</v>
          </cell>
          <cell r="AC3665">
            <v>0</v>
          </cell>
          <cell r="AD3665">
            <v>0</v>
          </cell>
          <cell r="AE3665">
            <v>0</v>
          </cell>
          <cell r="AF3665">
            <v>0</v>
          </cell>
          <cell r="AG3665">
            <v>0</v>
          </cell>
          <cell r="AH3665">
            <v>0</v>
          </cell>
          <cell r="AI3665">
            <v>0</v>
          </cell>
        </row>
        <row r="3666">
          <cell r="C3666" t="str">
            <v>1.689.3</v>
          </cell>
          <cell r="D3666" t="str">
            <v>Прочие, всего</v>
          </cell>
          <cell r="E3666" t="str">
            <v>051-2001523</v>
          </cell>
          <cell r="F3666" t="str">
            <v/>
          </cell>
          <cell r="G3666" t="str">
            <v/>
          </cell>
          <cell r="H3666" t="str">
            <v/>
          </cell>
          <cell r="I3666">
            <v>47.901400000000002</v>
          </cell>
          <cell r="J3666">
            <v>19.990400000000001</v>
          </cell>
          <cell r="K3666">
            <v>4.0000000000000002E-4</v>
          </cell>
          <cell r="L3666">
            <v>4.0000000000000002E-4</v>
          </cell>
          <cell r="M3666">
            <v>1.0008E-4</v>
          </cell>
          <cell r="N3666">
            <v>25.02</v>
          </cell>
          <cell r="O3666">
            <v>25.02</v>
          </cell>
          <cell r="P3666">
            <v>0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5.0003999999999999E-4</v>
          </cell>
          <cell r="Z3666">
            <v>1E-3</v>
          </cell>
          <cell r="AA3666">
            <v>1E-3</v>
          </cell>
          <cell r="AB3666">
            <v>0</v>
          </cell>
          <cell r="AC3666">
            <v>0</v>
          </cell>
          <cell r="AD3666">
            <v>5.6676000000000003E-4</v>
          </cell>
          <cell r="AE3666">
            <v>5.0003999999999999E-4</v>
          </cell>
          <cell r="AF3666">
            <v>6.6719999999999998E-5</v>
          </cell>
          <cell r="AG3666">
            <v>0</v>
          </cell>
          <cell r="AH3666">
            <v>0</v>
          </cell>
          <cell r="AI3666">
            <v>56.676000000000002</v>
          </cell>
        </row>
        <row r="3667">
          <cell r="C3667" t="str">
            <v>1.689.4</v>
          </cell>
          <cell r="D3667" t="str">
            <v>Услуги Заказчика</v>
          </cell>
          <cell r="E3667" t="str">
            <v>051-2001523</v>
          </cell>
          <cell r="F3667" t="str">
            <v/>
          </cell>
          <cell r="G3667" t="str">
            <v/>
          </cell>
          <cell r="H3667" t="str">
            <v/>
          </cell>
          <cell r="I3667">
            <v>0</v>
          </cell>
          <cell r="J3667">
            <v>0</v>
          </cell>
          <cell r="K3667">
            <v>4.0000000000000002E-4</v>
          </cell>
          <cell r="L3667">
            <v>4.0000000000000002E-4</v>
          </cell>
          <cell r="M3667">
            <v>1.0008E-4</v>
          </cell>
          <cell r="N3667">
            <v>25.02</v>
          </cell>
          <cell r="O3667">
            <v>25.02</v>
          </cell>
          <cell r="P3667">
            <v>0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5.0003999999999999E-4</v>
          </cell>
          <cell r="Z3667">
            <v>1E-3</v>
          </cell>
          <cell r="AA3667">
            <v>1E-3</v>
          </cell>
          <cell r="AB3667">
            <v>0</v>
          </cell>
          <cell r="AC3667">
            <v>0</v>
          </cell>
          <cell r="AD3667">
            <v>5.6676000000000003E-4</v>
          </cell>
          <cell r="AE3667">
            <v>5.0003999999999999E-4</v>
          </cell>
          <cell r="AF3667">
            <v>6.6719999999999998E-5</v>
          </cell>
          <cell r="AG3667">
            <v>0</v>
          </cell>
          <cell r="AH3667">
            <v>0</v>
          </cell>
          <cell r="AI3667">
            <v>56.676000000000002</v>
          </cell>
        </row>
        <row r="3668">
          <cell r="C3668" t="str">
            <v>1.689.5</v>
          </cell>
          <cell r="D3668" t="str">
            <v>Иные прочие</v>
          </cell>
          <cell r="E3668" t="str">
            <v>051-2001523</v>
          </cell>
          <cell r="F3668" t="str">
            <v/>
          </cell>
          <cell r="G3668" t="str">
            <v/>
          </cell>
          <cell r="H3668" t="str">
            <v/>
          </cell>
          <cell r="I3668">
            <v>47.901400000000002</v>
          </cell>
          <cell r="J3668">
            <v>19.990400000000001</v>
          </cell>
          <cell r="K3668">
            <v>0</v>
          </cell>
          <cell r="L3668">
            <v>0</v>
          </cell>
          <cell r="M3668">
            <v>0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B3668">
            <v>0</v>
          </cell>
          <cell r="AC3668">
            <v>0</v>
          </cell>
          <cell r="AD3668">
            <v>0</v>
          </cell>
          <cell r="AE3668">
            <v>0</v>
          </cell>
          <cell r="AF3668">
            <v>0</v>
          </cell>
          <cell r="AG3668">
            <v>0</v>
          </cell>
          <cell r="AH3668">
            <v>0</v>
          </cell>
          <cell r="AI3668">
            <v>0</v>
          </cell>
        </row>
        <row r="3669">
          <cell r="C3669" t="str">
            <v>1.690</v>
          </cell>
          <cell r="D3669" t="str">
            <v>Реконструкция АГРС Отрадное</v>
          </cell>
          <cell r="E3669" t="str">
            <v>051-2001524</v>
          </cell>
          <cell r="F3669" t="str">
            <v/>
          </cell>
          <cell r="G3669" t="str">
            <v>Стройки, обеспечивающие добычу и вывод газа из Надым-Пур-Таз</v>
          </cell>
          <cell r="H3669" t="str">
            <v>Транспорт газа</v>
          </cell>
          <cell r="I3669">
            <v>178.35203999999999</v>
          </cell>
          <cell r="J3669">
            <v>105.88003999999999</v>
          </cell>
          <cell r="K3669">
            <v>4.0000000000000003E-5</v>
          </cell>
          <cell r="L3669">
            <v>4.0000000000000003E-5</v>
          </cell>
          <cell r="M3669">
            <v>6.2175999999999996E-4</v>
          </cell>
          <cell r="N3669">
            <v>1554.4</v>
          </cell>
          <cell r="O3669">
            <v>1554.4</v>
          </cell>
          <cell r="P3669">
            <v>0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5.0003999999999999E-4</v>
          </cell>
          <cell r="Z3669">
            <v>2E-3</v>
          </cell>
          <cell r="AA3669">
            <v>2E-3</v>
          </cell>
          <cell r="AB3669">
            <v>0</v>
          </cell>
          <cell r="AC3669">
            <v>0</v>
          </cell>
          <cell r="AD3669">
            <v>5.0675999999999998E-4</v>
          </cell>
          <cell r="AE3669">
            <v>5.0003999999999999E-4</v>
          </cell>
          <cell r="AF3669">
            <v>6.72E-6</v>
          </cell>
          <cell r="AG3669">
            <v>0</v>
          </cell>
          <cell r="AH3669">
            <v>0</v>
          </cell>
          <cell r="AI3669">
            <v>25.338000000000001</v>
          </cell>
        </row>
        <row r="3670">
          <cell r="C3670" t="str">
            <v>1.690.1</v>
          </cell>
          <cell r="D3670" t="str">
            <v>Подрядные работы</v>
          </cell>
          <cell r="E3670" t="str">
            <v>051-2001524</v>
          </cell>
          <cell r="F3670" t="str">
            <v/>
          </cell>
          <cell r="G3670" t="str">
            <v/>
          </cell>
          <cell r="H3670" t="str">
            <v/>
          </cell>
          <cell r="I3670">
            <v>48.61</v>
          </cell>
          <cell r="J3670">
            <v>44.11</v>
          </cell>
          <cell r="K3670">
            <v>0</v>
          </cell>
          <cell r="L3670">
            <v>0</v>
          </cell>
          <cell r="M3670">
            <v>0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B3670">
            <v>0</v>
          </cell>
          <cell r="AC3670">
            <v>0</v>
          </cell>
          <cell r="AD3670">
            <v>0</v>
          </cell>
          <cell r="AE3670">
            <v>0</v>
          </cell>
          <cell r="AF3670">
            <v>0</v>
          </cell>
          <cell r="AG3670">
            <v>0</v>
          </cell>
          <cell r="AH3670">
            <v>0</v>
          </cell>
          <cell r="AI3670">
            <v>0</v>
          </cell>
        </row>
        <row r="3671">
          <cell r="C3671">
            <v>0</v>
          </cell>
          <cell r="D3671" t="str">
            <v>Прочие подрядчики</v>
          </cell>
          <cell r="E3671" t="str">
            <v>051-2001524</v>
          </cell>
          <cell r="F3671" t="str">
            <v/>
          </cell>
          <cell r="G3671" t="str">
            <v/>
          </cell>
          <cell r="H3671" t="str">
            <v/>
          </cell>
          <cell r="I3671">
            <v>48.61</v>
          </cell>
          <cell r="J3671">
            <v>44.11</v>
          </cell>
          <cell r="K3671">
            <v>0</v>
          </cell>
          <cell r="L3671">
            <v>0</v>
          </cell>
          <cell r="M3671">
            <v>0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B3671">
            <v>0</v>
          </cell>
          <cell r="AC3671">
            <v>0</v>
          </cell>
          <cell r="AD3671">
            <v>0</v>
          </cell>
          <cell r="AE3671">
            <v>0</v>
          </cell>
          <cell r="AF3671">
            <v>0</v>
          </cell>
          <cell r="AG3671">
            <v>0</v>
          </cell>
          <cell r="AH3671">
            <v>0</v>
          </cell>
          <cell r="AI3671">
            <v>0</v>
          </cell>
        </row>
        <row r="3672">
          <cell r="C3672" t="str">
            <v>1.690.2</v>
          </cell>
          <cell r="D3672" t="str">
            <v>Оборудование</v>
          </cell>
          <cell r="E3672" t="str">
            <v>051-2001524</v>
          </cell>
          <cell r="F3672" t="str">
            <v/>
          </cell>
          <cell r="G3672" t="str">
            <v/>
          </cell>
          <cell r="H3672" t="str">
            <v/>
          </cell>
          <cell r="I3672">
            <v>96.381</v>
          </cell>
          <cell r="J3672">
            <v>51.37</v>
          </cell>
          <cell r="K3672">
            <v>0</v>
          </cell>
          <cell r="L3672">
            <v>0</v>
          </cell>
          <cell r="M3672">
            <v>6.1167999999999997E-4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1E-3</v>
          </cell>
          <cell r="AA3672">
            <v>1E-3</v>
          </cell>
          <cell r="AB3672">
            <v>0</v>
          </cell>
          <cell r="AC3672">
            <v>0</v>
          </cell>
          <cell r="AD3672">
            <v>0</v>
          </cell>
          <cell r="AE3672">
            <v>0</v>
          </cell>
          <cell r="AF3672">
            <v>0</v>
          </cell>
          <cell r="AG3672">
            <v>0</v>
          </cell>
          <cell r="AH3672">
            <v>0</v>
          </cell>
          <cell r="AI3672">
            <v>0</v>
          </cell>
        </row>
        <row r="3673">
          <cell r="C3673" t="str">
            <v>1.690.3</v>
          </cell>
          <cell r="D3673" t="str">
            <v>Прочие, всего</v>
          </cell>
          <cell r="E3673" t="str">
            <v>051-2001524</v>
          </cell>
          <cell r="F3673" t="str">
            <v/>
          </cell>
          <cell r="G3673" t="str">
            <v/>
          </cell>
          <cell r="H3673" t="str">
            <v/>
          </cell>
          <cell r="I3673">
            <v>33.361040000000003</v>
          </cell>
          <cell r="J3673">
            <v>10.400040000000001</v>
          </cell>
          <cell r="K3673">
            <v>4.0000000000000003E-5</v>
          </cell>
          <cell r="L3673">
            <v>4.0000000000000003E-5</v>
          </cell>
          <cell r="M3673">
            <v>1.008E-5</v>
          </cell>
          <cell r="N3673">
            <v>25.2</v>
          </cell>
          <cell r="O3673">
            <v>25.2</v>
          </cell>
          <cell r="P3673">
            <v>0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5.0003999999999999E-4</v>
          </cell>
          <cell r="Z3673">
            <v>1E-3</v>
          </cell>
          <cell r="AA3673">
            <v>1E-3</v>
          </cell>
          <cell r="AB3673">
            <v>0</v>
          </cell>
          <cell r="AC3673">
            <v>0</v>
          </cell>
          <cell r="AD3673">
            <v>5.0675999999999998E-4</v>
          </cell>
          <cell r="AE3673">
            <v>5.0003999999999999E-4</v>
          </cell>
          <cell r="AF3673">
            <v>6.72E-6</v>
          </cell>
          <cell r="AG3673">
            <v>0</v>
          </cell>
          <cell r="AH3673">
            <v>0</v>
          </cell>
          <cell r="AI3673">
            <v>50.676000000000002</v>
          </cell>
        </row>
        <row r="3674">
          <cell r="C3674" t="str">
            <v>1.690.4</v>
          </cell>
          <cell r="D3674" t="str">
            <v>Услуги Заказчика</v>
          </cell>
          <cell r="E3674" t="str">
            <v>051-2001524</v>
          </cell>
          <cell r="F3674" t="str">
            <v/>
          </cell>
          <cell r="G3674" t="str">
            <v/>
          </cell>
          <cell r="H3674" t="str">
            <v/>
          </cell>
          <cell r="I3674">
            <v>0</v>
          </cell>
          <cell r="J3674">
            <v>0</v>
          </cell>
          <cell r="K3674">
            <v>4.0000000000000003E-5</v>
          </cell>
          <cell r="L3674">
            <v>4.0000000000000003E-5</v>
          </cell>
          <cell r="M3674">
            <v>1.008E-5</v>
          </cell>
          <cell r="N3674">
            <v>25.2</v>
          </cell>
          <cell r="O3674">
            <v>25.2</v>
          </cell>
          <cell r="P3674">
            <v>0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5.0003999999999999E-4</v>
          </cell>
          <cell r="Z3674">
            <v>1E-3</v>
          </cell>
          <cell r="AA3674">
            <v>1E-3</v>
          </cell>
          <cell r="AB3674">
            <v>0</v>
          </cell>
          <cell r="AC3674">
            <v>0</v>
          </cell>
          <cell r="AD3674">
            <v>5.0675999999999998E-4</v>
          </cell>
          <cell r="AE3674">
            <v>5.0003999999999999E-4</v>
          </cell>
          <cell r="AF3674">
            <v>6.72E-6</v>
          </cell>
          <cell r="AG3674">
            <v>0</v>
          </cell>
          <cell r="AH3674">
            <v>0</v>
          </cell>
          <cell r="AI3674">
            <v>50.676000000000002</v>
          </cell>
        </row>
        <row r="3675">
          <cell r="C3675" t="str">
            <v>1.690.5</v>
          </cell>
          <cell r="D3675" t="str">
            <v>Иные прочие</v>
          </cell>
          <cell r="E3675" t="str">
            <v>051-2001524</v>
          </cell>
          <cell r="F3675" t="str">
            <v/>
          </cell>
          <cell r="G3675" t="str">
            <v/>
          </cell>
          <cell r="H3675" t="str">
            <v/>
          </cell>
          <cell r="I3675">
            <v>33.361040000000003</v>
          </cell>
          <cell r="J3675">
            <v>10.400040000000001</v>
          </cell>
          <cell r="K3675">
            <v>0</v>
          </cell>
          <cell r="L3675">
            <v>0</v>
          </cell>
          <cell r="M3675">
            <v>0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B3675">
            <v>0</v>
          </cell>
          <cell r="AC3675">
            <v>0</v>
          </cell>
          <cell r="AD3675">
            <v>0</v>
          </cell>
          <cell r="AE3675">
            <v>0</v>
          </cell>
          <cell r="AF3675">
            <v>0</v>
          </cell>
          <cell r="AG3675">
            <v>0</v>
          </cell>
          <cell r="AH3675">
            <v>0</v>
          </cell>
          <cell r="AI3675">
            <v>0</v>
          </cell>
        </row>
        <row r="3676">
          <cell r="C3676" t="str">
            <v>1.691</v>
          </cell>
          <cell r="D3676" t="str">
            <v>Реконструкция АГРС - 1/3 Лесхоз</v>
          </cell>
          <cell r="E3676" t="str">
            <v>051-2001525</v>
          </cell>
          <cell r="F3676" t="str">
            <v/>
          </cell>
          <cell r="G3676" t="str">
            <v>Стройки, обеспечивающие добычу и вывод газа из Надым-Пур-Таз</v>
          </cell>
          <cell r="H3676" t="str">
            <v>Транспорт газа</v>
          </cell>
          <cell r="I3676">
            <v>290.16588762999999</v>
          </cell>
          <cell r="J3676">
            <v>239.32488763000001</v>
          </cell>
          <cell r="K3676">
            <v>4.0000000000000003E-5</v>
          </cell>
          <cell r="L3676">
            <v>4.0000000000000003E-5</v>
          </cell>
          <cell r="M3676">
            <v>5.8098000000000004E-4</v>
          </cell>
          <cell r="N3676">
            <v>1452.45</v>
          </cell>
          <cell r="O3676">
            <v>1452.45</v>
          </cell>
          <cell r="P3676">
            <v>0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5.0003999999999999E-4</v>
          </cell>
          <cell r="Z3676">
            <v>2E-3</v>
          </cell>
          <cell r="AA3676">
            <v>2E-3</v>
          </cell>
          <cell r="AB3676">
            <v>0</v>
          </cell>
          <cell r="AC3676">
            <v>0</v>
          </cell>
          <cell r="AD3676">
            <v>5.0675999999999998E-4</v>
          </cell>
          <cell r="AE3676">
            <v>5.0003999999999999E-4</v>
          </cell>
          <cell r="AF3676">
            <v>6.72E-6</v>
          </cell>
          <cell r="AG3676">
            <v>0</v>
          </cell>
          <cell r="AH3676">
            <v>0</v>
          </cell>
          <cell r="AI3676">
            <v>25.338000000000001</v>
          </cell>
        </row>
        <row r="3677">
          <cell r="C3677" t="str">
            <v>1.691.1</v>
          </cell>
          <cell r="D3677" t="str">
            <v>Подрядные работы</v>
          </cell>
          <cell r="E3677" t="str">
            <v>051-2001525</v>
          </cell>
          <cell r="F3677" t="str">
            <v/>
          </cell>
          <cell r="G3677" t="str">
            <v/>
          </cell>
          <cell r="H3677" t="str">
            <v/>
          </cell>
          <cell r="I3677">
            <v>50.26</v>
          </cell>
          <cell r="J3677">
            <v>38.81</v>
          </cell>
          <cell r="K3677">
            <v>0</v>
          </cell>
          <cell r="L3677">
            <v>0</v>
          </cell>
          <cell r="M3677">
            <v>0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B3677">
            <v>0</v>
          </cell>
          <cell r="AC3677">
            <v>0</v>
          </cell>
          <cell r="AD3677">
            <v>0</v>
          </cell>
          <cell r="AE3677">
            <v>0</v>
          </cell>
          <cell r="AF3677">
            <v>0</v>
          </cell>
          <cell r="AG3677">
            <v>0</v>
          </cell>
          <cell r="AH3677">
            <v>0</v>
          </cell>
          <cell r="AI3677">
            <v>0</v>
          </cell>
        </row>
        <row r="3678">
          <cell r="C3678">
            <v>0</v>
          </cell>
          <cell r="D3678" t="str">
            <v>Прочие подрядчики</v>
          </cell>
          <cell r="E3678" t="str">
            <v>051-2001525</v>
          </cell>
          <cell r="F3678" t="str">
            <v/>
          </cell>
          <cell r="G3678" t="str">
            <v/>
          </cell>
          <cell r="H3678" t="str">
            <v/>
          </cell>
          <cell r="I3678">
            <v>50.26</v>
          </cell>
          <cell r="J3678">
            <v>38.81</v>
          </cell>
          <cell r="K3678">
            <v>0</v>
          </cell>
          <cell r="L3678">
            <v>0</v>
          </cell>
          <cell r="M3678">
            <v>0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B3678">
            <v>0</v>
          </cell>
          <cell r="AC3678">
            <v>0</v>
          </cell>
          <cell r="AD3678">
            <v>0</v>
          </cell>
          <cell r="AE3678">
            <v>0</v>
          </cell>
          <cell r="AF3678">
            <v>0</v>
          </cell>
          <cell r="AG3678">
            <v>0</v>
          </cell>
          <cell r="AH3678">
            <v>0</v>
          </cell>
          <cell r="AI3678">
            <v>0</v>
          </cell>
        </row>
        <row r="3679">
          <cell r="C3679" t="str">
            <v>1.691.2</v>
          </cell>
          <cell r="D3679" t="str">
            <v>Оборудование</v>
          </cell>
          <cell r="E3679" t="str">
            <v>051-2001525</v>
          </cell>
          <cell r="F3679" t="str">
            <v/>
          </cell>
          <cell r="G3679" t="str">
            <v/>
          </cell>
          <cell r="H3679" t="str">
            <v/>
          </cell>
          <cell r="I3679">
            <v>189.04688762999999</v>
          </cell>
          <cell r="J3679">
            <v>171.29588763000001</v>
          </cell>
          <cell r="K3679">
            <v>0</v>
          </cell>
          <cell r="L3679">
            <v>0</v>
          </cell>
          <cell r="M3679">
            <v>5.7090000000000005E-4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1E-3</v>
          </cell>
          <cell r="AA3679">
            <v>1E-3</v>
          </cell>
          <cell r="AB3679">
            <v>0</v>
          </cell>
          <cell r="AC3679">
            <v>0</v>
          </cell>
          <cell r="AD3679">
            <v>0</v>
          </cell>
          <cell r="AE3679">
            <v>0</v>
          </cell>
          <cell r="AF3679">
            <v>0</v>
          </cell>
          <cell r="AG3679">
            <v>0</v>
          </cell>
          <cell r="AH3679">
            <v>0</v>
          </cell>
          <cell r="AI3679">
            <v>0</v>
          </cell>
        </row>
        <row r="3680">
          <cell r="C3680" t="str">
            <v>1.691.3</v>
          </cell>
          <cell r="D3680" t="str">
            <v>Прочие, всего</v>
          </cell>
          <cell r="E3680" t="str">
            <v>051-2001525</v>
          </cell>
          <cell r="F3680" t="str">
            <v/>
          </cell>
          <cell r="G3680" t="str">
            <v/>
          </cell>
          <cell r="H3680" t="str">
            <v/>
          </cell>
          <cell r="I3680">
            <v>50.859000000000002</v>
          </cell>
          <cell r="J3680">
            <v>29.219000000000001</v>
          </cell>
          <cell r="K3680">
            <v>4.0000000000000003E-5</v>
          </cell>
          <cell r="L3680">
            <v>4.0000000000000003E-5</v>
          </cell>
          <cell r="M3680">
            <v>1.008E-5</v>
          </cell>
          <cell r="N3680">
            <v>25.2</v>
          </cell>
          <cell r="O3680">
            <v>25.2</v>
          </cell>
          <cell r="P3680">
            <v>0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5.0003999999999999E-4</v>
          </cell>
          <cell r="Z3680">
            <v>1E-3</v>
          </cell>
          <cell r="AA3680">
            <v>1E-3</v>
          </cell>
          <cell r="AB3680">
            <v>0</v>
          </cell>
          <cell r="AC3680">
            <v>0</v>
          </cell>
          <cell r="AD3680">
            <v>5.0675999999999998E-4</v>
          </cell>
          <cell r="AE3680">
            <v>5.0003999999999999E-4</v>
          </cell>
          <cell r="AF3680">
            <v>6.72E-6</v>
          </cell>
          <cell r="AG3680">
            <v>0</v>
          </cell>
          <cell r="AH3680">
            <v>0</v>
          </cell>
          <cell r="AI3680">
            <v>50.676000000000002</v>
          </cell>
        </row>
        <row r="3681">
          <cell r="C3681" t="str">
            <v>1.691.4</v>
          </cell>
          <cell r="D3681" t="str">
            <v>Услуги Заказчика</v>
          </cell>
          <cell r="E3681" t="str">
            <v>051-2001525</v>
          </cell>
          <cell r="F3681" t="str">
            <v/>
          </cell>
          <cell r="G3681" t="str">
            <v/>
          </cell>
          <cell r="H3681" t="str">
            <v/>
          </cell>
          <cell r="I3681">
            <v>0</v>
          </cell>
          <cell r="J3681">
            <v>0</v>
          </cell>
          <cell r="K3681">
            <v>4.0000000000000003E-5</v>
          </cell>
          <cell r="L3681">
            <v>4.0000000000000003E-5</v>
          </cell>
          <cell r="M3681">
            <v>1.008E-5</v>
          </cell>
          <cell r="N3681">
            <v>25.2</v>
          </cell>
          <cell r="O3681">
            <v>25.2</v>
          </cell>
          <cell r="P3681">
            <v>0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5.0003999999999999E-4</v>
          </cell>
          <cell r="Z3681">
            <v>1E-3</v>
          </cell>
          <cell r="AA3681">
            <v>1E-3</v>
          </cell>
          <cell r="AB3681">
            <v>0</v>
          </cell>
          <cell r="AC3681">
            <v>0</v>
          </cell>
          <cell r="AD3681">
            <v>5.0675999999999998E-4</v>
          </cell>
          <cell r="AE3681">
            <v>5.0003999999999999E-4</v>
          </cell>
          <cell r="AF3681">
            <v>6.72E-6</v>
          </cell>
          <cell r="AG3681">
            <v>0</v>
          </cell>
          <cell r="AH3681">
            <v>0</v>
          </cell>
          <cell r="AI3681">
            <v>50.676000000000002</v>
          </cell>
        </row>
        <row r="3682">
          <cell r="C3682" t="str">
            <v>1.691.5</v>
          </cell>
          <cell r="D3682" t="str">
            <v>Иные прочие</v>
          </cell>
          <cell r="E3682" t="str">
            <v>051-2001525</v>
          </cell>
          <cell r="F3682" t="str">
            <v/>
          </cell>
          <cell r="G3682" t="str">
            <v/>
          </cell>
          <cell r="H3682" t="str">
            <v/>
          </cell>
          <cell r="I3682">
            <v>50.859000000000002</v>
          </cell>
          <cell r="J3682">
            <v>29.219000000000001</v>
          </cell>
          <cell r="K3682">
            <v>0</v>
          </cell>
          <cell r="L3682">
            <v>0</v>
          </cell>
          <cell r="M3682">
            <v>0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B3682">
            <v>0</v>
          </cell>
          <cell r="AC3682">
            <v>0</v>
          </cell>
          <cell r="AD3682">
            <v>0</v>
          </cell>
          <cell r="AE3682">
            <v>0</v>
          </cell>
          <cell r="AF3682">
            <v>0</v>
          </cell>
          <cell r="AG3682">
            <v>0</v>
          </cell>
          <cell r="AH3682">
            <v>0</v>
          </cell>
          <cell r="AI3682">
            <v>0</v>
          </cell>
        </row>
        <row r="3683">
          <cell r="C3683" t="str">
            <v>1.692</v>
          </cell>
          <cell r="D3683" t="str">
            <v>Реконструкция газопроводов-отводов Чусовой-Березники-Соликамск 1,2</v>
          </cell>
          <cell r="E3683" t="str">
            <v>051-2001534</v>
          </cell>
          <cell r="F3683" t="str">
            <v/>
          </cell>
          <cell r="G3683" t="str">
            <v>Стройки, обеспечивающие добычу и вывод газа из Надым-Пур-Таз</v>
          </cell>
          <cell r="H3683" t="str">
            <v>Транспорт газа</v>
          </cell>
          <cell r="I3683">
            <v>0</v>
          </cell>
          <cell r="J3683">
            <v>0</v>
          </cell>
          <cell r="K3683">
            <v>0</v>
          </cell>
          <cell r="L3683">
            <v>0</v>
          </cell>
          <cell r="M3683">
            <v>0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0.85603879000000005</v>
          </cell>
          <cell r="Z3683">
            <v>17.34</v>
          </cell>
          <cell r="AA3683">
            <v>17.34</v>
          </cell>
          <cell r="AB3683">
            <v>0</v>
          </cell>
          <cell r="AC3683">
            <v>0</v>
          </cell>
          <cell r="AD3683">
            <v>0.71280186000000001</v>
          </cell>
          <cell r="AE3683">
            <v>0</v>
          </cell>
          <cell r="AF3683">
            <v>0</v>
          </cell>
          <cell r="AG3683">
            <v>0.71280186000000001</v>
          </cell>
          <cell r="AH3683">
            <v>0</v>
          </cell>
          <cell r="AI3683">
            <v>4.1107373699999998</v>
          </cell>
        </row>
        <row r="3684">
          <cell r="C3684" t="str">
            <v>1.692.1</v>
          </cell>
          <cell r="D3684" t="str">
            <v>Прочие, всего</v>
          </cell>
          <cell r="E3684" t="str">
            <v>051-2001534</v>
          </cell>
          <cell r="F3684" t="str">
            <v/>
          </cell>
          <cell r="G3684" t="str">
            <v/>
          </cell>
          <cell r="H3684" t="str">
            <v/>
          </cell>
          <cell r="I3684">
            <v>0</v>
          </cell>
          <cell r="J3684">
            <v>0</v>
          </cell>
          <cell r="K3684">
            <v>0</v>
          </cell>
          <cell r="L3684">
            <v>0</v>
          </cell>
          <cell r="M3684">
            <v>0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0.85603879000000005</v>
          </cell>
          <cell r="Z3684">
            <v>17.34</v>
          </cell>
          <cell r="AA3684">
            <v>17.34</v>
          </cell>
          <cell r="AB3684">
            <v>0</v>
          </cell>
          <cell r="AC3684">
            <v>0</v>
          </cell>
          <cell r="AD3684">
            <v>0.71280186000000001</v>
          </cell>
          <cell r="AE3684">
            <v>0</v>
          </cell>
          <cell r="AF3684">
            <v>0</v>
          </cell>
          <cell r="AG3684">
            <v>0.71280186000000001</v>
          </cell>
          <cell r="AH3684">
            <v>0</v>
          </cell>
          <cell r="AI3684">
            <v>4.1107373699999998</v>
          </cell>
        </row>
        <row r="3685">
          <cell r="C3685" t="str">
            <v>1.692.2</v>
          </cell>
          <cell r="D3685" t="str">
            <v>Землеотвод, всего</v>
          </cell>
          <cell r="E3685" t="str">
            <v>051-2001534</v>
          </cell>
          <cell r="F3685" t="str">
            <v/>
          </cell>
          <cell r="G3685" t="str">
            <v/>
          </cell>
          <cell r="H3685" t="str">
            <v/>
          </cell>
          <cell r="I3685">
            <v>0</v>
          </cell>
          <cell r="J3685">
            <v>0</v>
          </cell>
          <cell r="K3685">
            <v>0</v>
          </cell>
          <cell r="L3685">
            <v>0</v>
          </cell>
          <cell r="M3685">
            <v>0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0.85603879000000005</v>
          </cell>
          <cell r="Z3685">
            <v>17.34</v>
          </cell>
          <cell r="AA3685">
            <v>17.34</v>
          </cell>
          <cell r="AB3685">
            <v>0</v>
          </cell>
          <cell r="AC3685">
            <v>0</v>
          </cell>
          <cell r="AD3685">
            <v>0.71280186000000001</v>
          </cell>
          <cell r="AE3685">
            <v>0</v>
          </cell>
          <cell r="AF3685">
            <v>0</v>
          </cell>
          <cell r="AG3685">
            <v>0.71280186000000001</v>
          </cell>
          <cell r="AH3685">
            <v>0</v>
          </cell>
          <cell r="AI3685">
            <v>4.1107373699999998</v>
          </cell>
        </row>
        <row r="3686">
          <cell r="C3686" t="str">
            <v>1.693</v>
          </cell>
          <cell r="D3686" t="str">
            <v>Реконструкция котельной на КС "Яхрома" Крюковского УМГ</v>
          </cell>
          <cell r="E3686" t="str">
            <v>051-2001543</v>
          </cell>
          <cell r="F3686" t="str">
            <v/>
          </cell>
          <cell r="G3686" t="str">
            <v>Стройки, обеспечивающие добычу и вывод газа из Надым-Пур-Таз</v>
          </cell>
          <cell r="H3686" t="str">
            <v>Транспорт газа</v>
          </cell>
          <cell r="I3686">
            <v>59.131999999999998</v>
          </cell>
          <cell r="J3686">
            <v>40.901000000000003</v>
          </cell>
          <cell r="K3686">
            <v>7.0999999999999994E-2</v>
          </cell>
          <cell r="L3686">
            <v>7.0999999999999994E-2</v>
          </cell>
          <cell r="M3686">
            <v>5.4442619999999997E-2</v>
          </cell>
          <cell r="N3686">
            <v>76.679746479000002</v>
          </cell>
          <cell r="O3686">
            <v>76.679746479000002</v>
          </cell>
          <cell r="P3686">
            <v>0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5.0003999999999999E-4</v>
          </cell>
          <cell r="Z3686">
            <v>7.0999999999999994E-2</v>
          </cell>
          <cell r="AA3686">
            <v>7.0999999999999994E-2</v>
          </cell>
          <cell r="AB3686">
            <v>0</v>
          </cell>
          <cell r="AC3686">
            <v>0</v>
          </cell>
          <cell r="AD3686">
            <v>6.6671999999999999E-4</v>
          </cell>
          <cell r="AE3686">
            <v>5.0003999999999999E-4</v>
          </cell>
          <cell r="AF3686">
            <v>1.6668E-4</v>
          </cell>
          <cell r="AG3686">
            <v>0</v>
          </cell>
          <cell r="AH3686">
            <v>0</v>
          </cell>
          <cell r="AI3686">
            <v>0.93904225399999997</v>
          </cell>
        </row>
        <row r="3687">
          <cell r="C3687" t="str">
            <v>1.693.1</v>
          </cell>
          <cell r="D3687" t="str">
            <v>Подрядные работы</v>
          </cell>
          <cell r="E3687" t="str">
            <v>051-2001543</v>
          </cell>
          <cell r="F3687" t="str">
            <v/>
          </cell>
          <cell r="G3687" t="str">
            <v/>
          </cell>
          <cell r="H3687" t="str">
            <v/>
          </cell>
          <cell r="I3687">
            <v>24.73</v>
          </cell>
          <cell r="J3687">
            <v>24.73</v>
          </cell>
          <cell r="K3687">
            <v>0</v>
          </cell>
          <cell r="L3687">
            <v>0</v>
          </cell>
          <cell r="M3687">
            <v>0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B3687">
            <v>0</v>
          </cell>
          <cell r="AC3687">
            <v>0</v>
          </cell>
          <cell r="AD3687">
            <v>0</v>
          </cell>
          <cell r="AE3687">
            <v>0</v>
          </cell>
          <cell r="AF3687">
            <v>0</v>
          </cell>
          <cell r="AG3687">
            <v>0</v>
          </cell>
          <cell r="AH3687">
            <v>0</v>
          </cell>
          <cell r="AI3687">
            <v>0</v>
          </cell>
        </row>
        <row r="3688">
          <cell r="C3688">
            <v>0</v>
          </cell>
          <cell r="D3688" t="str">
            <v>Прочие подрядчики</v>
          </cell>
          <cell r="E3688" t="str">
            <v>051-2001543</v>
          </cell>
          <cell r="F3688" t="str">
            <v/>
          </cell>
          <cell r="G3688" t="str">
            <v/>
          </cell>
          <cell r="H3688" t="str">
            <v/>
          </cell>
          <cell r="I3688">
            <v>24.73</v>
          </cell>
          <cell r="J3688">
            <v>24.73</v>
          </cell>
          <cell r="K3688">
            <v>0</v>
          </cell>
          <cell r="L3688">
            <v>0</v>
          </cell>
          <cell r="M3688">
            <v>0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B3688">
            <v>0</v>
          </cell>
          <cell r="AC3688">
            <v>0</v>
          </cell>
          <cell r="AD3688">
            <v>0</v>
          </cell>
          <cell r="AE3688">
            <v>0</v>
          </cell>
          <cell r="AF3688">
            <v>0</v>
          </cell>
          <cell r="AG3688">
            <v>0</v>
          </cell>
          <cell r="AH3688">
            <v>0</v>
          </cell>
          <cell r="AI3688">
            <v>0</v>
          </cell>
        </row>
        <row r="3689">
          <cell r="C3689" t="str">
            <v>1.693.2</v>
          </cell>
          <cell r="D3689" t="str">
            <v>Оборудование</v>
          </cell>
          <cell r="E3689" t="str">
            <v>051-2001543</v>
          </cell>
          <cell r="F3689" t="str">
            <v/>
          </cell>
          <cell r="G3689" t="str">
            <v/>
          </cell>
          <cell r="H3689" t="str">
            <v/>
          </cell>
          <cell r="I3689">
            <v>22.78</v>
          </cell>
          <cell r="J3689">
            <v>8.9700000000000006</v>
          </cell>
          <cell r="K3689">
            <v>7.0000000000000007E-2</v>
          </cell>
          <cell r="L3689">
            <v>7.0000000000000007E-2</v>
          </cell>
          <cell r="M3689">
            <v>5.41926E-2</v>
          </cell>
          <cell r="N3689">
            <v>77.418000000000006</v>
          </cell>
          <cell r="O3689">
            <v>77.418000000000006</v>
          </cell>
          <cell r="P3689">
            <v>0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7.0000000000000007E-2</v>
          </cell>
          <cell r="AA3689">
            <v>7.0000000000000007E-2</v>
          </cell>
          <cell r="AB3689">
            <v>0</v>
          </cell>
          <cell r="AC3689">
            <v>0</v>
          </cell>
          <cell r="AD3689">
            <v>0</v>
          </cell>
          <cell r="AE3689">
            <v>0</v>
          </cell>
          <cell r="AF3689">
            <v>0</v>
          </cell>
          <cell r="AG3689">
            <v>0</v>
          </cell>
          <cell r="AH3689">
            <v>0</v>
          </cell>
          <cell r="AI3689">
            <v>0</v>
          </cell>
        </row>
        <row r="3690">
          <cell r="C3690" t="str">
            <v>1.693.3</v>
          </cell>
          <cell r="D3690" t="str">
            <v>Прочие, всего</v>
          </cell>
          <cell r="E3690" t="str">
            <v>051-2001543</v>
          </cell>
          <cell r="F3690" t="str">
            <v/>
          </cell>
          <cell r="G3690" t="str">
            <v/>
          </cell>
          <cell r="H3690" t="str">
            <v/>
          </cell>
          <cell r="I3690">
            <v>11.622</v>
          </cell>
          <cell r="J3690">
            <v>7.2009999999999996</v>
          </cell>
          <cell r="K3690">
            <v>1E-3</v>
          </cell>
          <cell r="L3690">
            <v>1E-3</v>
          </cell>
          <cell r="M3690">
            <v>2.5001999999999999E-4</v>
          </cell>
          <cell r="N3690">
            <v>25.001999999999999</v>
          </cell>
          <cell r="O3690">
            <v>25.001999999999999</v>
          </cell>
          <cell r="P3690">
            <v>0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5.0003999999999999E-4</v>
          </cell>
          <cell r="Z3690">
            <v>1E-3</v>
          </cell>
          <cell r="AA3690">
            <v>1E-3</v>
          </cell>
          <cell r="AB3690">
            <v>0</v>
          </cell>
          <cell r="AC3690">
            <v>0</v>
          </cell>
          <cell r="AD3690">
            <v>6.6671999999999999E-4</v>
          </cell>
          <cell r="AE3690">
            <v>5.0003999999999999E-4</v>
          </cell>
          <cell r="AF3690">
            <v>1.6668E-4</v>
          </cell>
          <cell r="AG3690">
            <v>0</v>
          </cell>
          <cell r="AH3690">
            <v>0</v>
          </cell>
          <cell r="AI3690">
            <v>66.671999999999997</v>
          </cell>
        </row>
        <row r="3691">
          <cell r="C3691" t="str">
            <v>1.693.4</v>
          </cell>
          <cell r="D3691" t="str">
            <v>Услуги Заказчика</v>
          </cell>
          <cell r="E3691" t="str">
            <v>051-2001543</v>
          </cell>
          <cell r="F3691" t="str">
            <v/>
          </cell>
          <cell r="G3691" t="str">
            <v/>
          </cell>
          <cell r="H3691" t="str">
            <v/>
          </cell>
          <cell r="I3691">
            <v>0</v>
          </cell>
          <cell r="J3691">
            <v>0</v>
          </cell>
          <cell r="K3691">
            <v>1E-3</v>
          </cell>
          <cell r="L3691">
            <v>1E-3</v>
          </cell>
          <cell r="M3691">
            <v>2.5001999999999999E-4</v>
          </cell>
          <cell r="N3691">
            <v>25.001999999999999</v>
          </cell>
          <cell r="O3691">
            <v>25.001999999999999</v>
          </cell>
          <cell r="P3691">
            <v>0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5.0003999999999999E-4</v>
          </cell>
          <cell r="Z3691">
            <v>1E-3</v>
          </cell>
          <cell r="AA3691">
            <v>1E-3</v>
          </cell>
          <cell r="AB3691">
            <v>0</v>
          </cell>
          <cell r="AC3691">
            <v>0</v>
          </cell>
          <cell r="AD3691">
            <v>6.6671999999999999E-4</v>
          </cell>
          <cell r="AE3691">
            <v>5.0003999999999999E-4</v>
          </cell>
          <cell r="AF3691">
            <v>1.6668E-4</v>
          </cell>
          <cell r="AG3691">
            <v>0</v>
          </cell>
          <cell r="AH3691">
            <v>0</v>
          </cell>
          <cell r="AI3691">
            <v>66.671999999999997</v>
          </cell>
        </row>
        <row r="3692">
          <cell r="C3692" t="str">
            <v>1.693.5</v>
          </cell>
          <cell r="D3692" t="str">
            <v>Иные прочие</v>
          </cell>
          <cell r="E3692" t="str">
            <v>051-2001543</v>
          </cell>
          <cell r="F3692" t="str">
            <v/>
          </cell>
          <cell r="G3692" t="str">
            <v/>
          </cell>
          <cell r="H3692" t="str">
            <v/>
          </cell>
          <cell r="I3692">
            <v>11.622</v>
          </cell>
          <cell r="J3692">
            <v>7.2009999999999996</v>
          </cell>
          <cell r="K3692">
            <v>0</v>
          </cell>
          <cell r="L3692">
            <v>0</v>
          </cell>
          <cell r="M3692">
            <v>0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B3692">
            <v>0</v>
          </cell>
          <cell r="AC3692">
            <v>0</v>
          </cell>
          <cell r="AD3692">
            <v>0</v>
          </cell>
          <cell r="AE3692">
            <v>0</v>
          </cell>
          <cell r="AF3692">
            <v>0</v>
          </cell>
          <cell r="AG3692">
            <v>0</v>
          </cell>
          <cell r="AH3692">
            <v>0</v>
          </cell>
          <cell r="AI3692">
            <v>0</v>
          </cell>
        </row>
        <row r="3693">
          <cell r="C3693" t="str">
            <v>1.694</v>
          </cell>
          <cell r="D3693" t="str">
            <v>Реконструкция ГРС Шахты-2 в Ростовском УМГ</v>
          </cell>
          <cell r="E3693" t="str">
            <v>051-2001582</v>
          </cell>
          <cell r="F3693" t="str">
            <v/>
          </cell>
          <cell r="G3693" t="str">
            <v>Комплексная программа реконструкции и технического перевоору</v>
          </cell>
          <cell r="H3693" t="str">
            <v>Транспорт газа</v>
          </cell>
          <cell r="I3693">
            <v>0</v>
          </cell>
          <cell r="J3693">
            <v>0</v>
          </cell>
          <cell r="K3693">
            <v>0</v>
          </cell>
          <cell r="L3693">
            <v>0</v>
          </cell>
          <cell r="M3693">
            <v>0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1.5070000000000001E-3</v>
          </cell>
          <cell r="Z3693">
            <v>0</v>
          </cell>
          <cell r="AA3693">
            <v>0</v>
          </cell>
          <cell r="AB3693">
            <v>0</v>
          </cell>
          <cell r="AC3693">
            <v>0</v>
          </cell>
          <cell r="AD3693">
            <v>0</v>
          </cell>
          <cell r="AE3693">
            <v>0</v>
          </cell>
          <cell r="AF3693">
            <v>0</v>
          </cell>
          <cell r="AG3693">
            <v>0</v>
          </cell>
          <cell r="AH3693">
            <v>0</v>
          </cell>
          <cell r="AI3693">
            <v>0</v>
          </cell>
        </row>
        <row r="3694">
          <cell r="C3694" t="str">
            <v>1.694.1</v>
          </cell>
          <cell r="D3694" t="str">
            <v>Прочие, всего</v>
          </cell>
          <cell r="E3694" t="str">
            <v>051-2001582</v>
          </cell>
          <cell r="F3694" t="str">
            <v/>
          </cell>
          <cell r="G3694" t="str">
            <v/>
          </cell>
          <cell r="H3694" t="str">
            <v/>
          </cell>
          <cell r="I3694">
            <v>0</v>
          </cell>
          <cell r="J3694">
            <v>0</v>
          </cell>
          <cell r="K3694">
            <v>0</v>
          </cell>
          <cell r="L3694">
            <v>0</v>
          </cell>
          <cell r="M3694">
            <v>0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1.5070000000000001E-3</v>
          </cell>
          <cell r="Z3694">
            <v>0</v>
          </cell>
          <cell r="AA3694">
            <v>0</v>
          </cell>
          <cell r="AB3694">
            <v>0</v>
          </cell>
          <cell r="AC3694">
            <v>0</v>
          </cell>
          <cell r="AD3694">
            <v>0</v>
          </cell>
          <cell r="AE3694">
            <v>0</v>
          </cell>
          <cell r="AF3694">
            <v>0</v>
          </cell>
          <cell r="AG3694">
            <v>0</v>
          </cell>
          <cell r="AH3694">
            <v>0</v>
          </cell>
          <cell r="AI3694">
            <v>0</v>
          </cell>
        </row>
        <row r="3695">
          <cell r="C3695" t="str">
            <v>1.694.2</v>
          </cell>
          <cell r="D3695" t="str">
            <v>Землеотвод, всего</v>
          </cell>
          <cell r="E3695" t="str">
            <v>051-2001582</v>
          </cell>
          <cell r="F3695" t="str">
            <v/>
          </cell>
          <cell r="G3695" t="str">
            <v/>
          </cell>
          <cell r="H3695" t="str">
            <v/>
          </cell>
          <cell r="I3695">
            <v>0</v>
          </cell>
          <cell r="J3695">
            <v>0</v>
          </cell>
          <cell r="K3695">
            <v>0</v>
          </cell>
          <cell r="L3695">
            <v>0</v>
          </cell>
          <cell r="M3695">
            <v>0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1.5070000000000001E-3</v>
          </cell>
          <cell r="Z3695">
            <v>0</v>
          </cell>
          <cell r="AA3695">
            <v>0</v>
          </cell>
          <cell r="AB3695">
            <v>0</v>
          </cell>
          <cell r="AC3695">
            <v>0</v>
          </cell>
          <cell r="AD3695">
            <v>0</v>
          </cell>
          <cell r="AE3695">
            <v>0</v>
          </cell>
          <cell r="AF3695">
            <v>0</v>
          </cell>
          <cell r="AG3695">
            <v>0</v>
          </cell>
          <cell r="AH3695">
            <v>0</v>
          </cell>
          <cell r="AI3695">
            <v>0</v>
          </cell>
        </row>
        <row r="3696">
          <cell r="C3696" t="str">
            <v>1.695</v>
          </cell>
          <cell r="D3696" t="str">
            <v>ГРС ст. Привольная</v>
          </cell>
          <cell r="E3696" t="str">
            <v>051-2001589</v>
          </cell>
          <cell r="F3696" t="str">
            <v/>
          </cell>
          <cell r="G3696" t="str">
            <v>Стройки, обеспечивающие добычу и вывод газа из Надым-Пур-Таз</v>
          </cell>
          <cell r="H3696" t="str">
            <v>Транспорт газа</v>
          </cell>
          <cell r="I3696">
            <v>202.41309999999999</v>
          </cell>
          <cell r="J3696">
            <v>188.84010000000001</v>
          </cell>
          <cell r="K3696">
            <v>1E-4</v>
          </cell>
          <cell r="L3696">
            <v>1E-4</v>
          </cell>
          <cell r="M3696">
            <v>1.4646100000000001E-3</v>
          </cell>
          <cell r="N3696">
            <v>1464.61</v>
          </cell>
          <cell r="O3696">
            <v>1464.61</v>
          </cell>
          <cell r="P3696">
            <v>0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5.0003999999999999E-4</v>
          </cell>
          <cell r="Z3696">
            <v>3.0000000000000001E-3</v>
          </cell>
          <cell r="AA3696">
            <v>3.0000000000000001E-3</v>
          </cell>
          <cell r="AB3696">
            <v>0</v>
          </cell>
          <cell r="AC3696">
            <v>0</v>
          </cell>
          <cell r="AD3696">
            <v>5.1672000000000003E-4</v>
          </cell>
          <cell r="AE3696">
            <v>5.0003999999999999E-4</v>
          </cell>
          <cell r="AF3696">
            <v>1.668E-5</v>
          </cell>
          <cell r="AG3696">
            <v>0</v>
          </cell>
          <cell r="AH3696">
            <v>0</v>
          </cell>
          <cell r="AI3696">
            <v>17.224</v>
          </cell>
        </row>
        <row r="3697">
          <cell r="C3697" t="str">
            <v>1.695.1</v>
          </cell>
          <cell r="D3697" t="str">
            <v>Подрядные работы</v>
          </cell>
          <cell r="E3697" t="str">
            <v>051-2001589</v>
          </cell>
          <cell r="F3697" t="str">
            <v/>
          </cell>
          <cell r="G3697" t="str">
            <v/>
          </cell>
          <cell r="H3697" t="str">
            <v/>
          </cell>
          <cell r="I3697">
            <v>72.47</v>
          </cell>
          <cell r="J3697">
            <v>72.47</v>
          </cell>
          <cell r="K3697">
            <v>0</v>
          </cell>
          <cell r="L3697">
            <v>0</v>
          </cell>
          <cell r="M3697">
            <v>0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B3697">
            <v>0</v>
          </cell>
          <cell r="AC3697">
            <v>0</v>
          </cell>
          <cell r="AD3697">
            <v>0</v>
          </cell>
          <cell r="AE3697">
            <v>0</v>
          </cell>
          <cell r="AF3697">
            <v>0</v>
          </cell>
          <cell r="AG3697">
            <v>0</v>
          </cell>
          <cell r="AH3697">
            <v>0</v>
          </cell>
          <cell r="AI3697">
            <v>0</v>
          </cell>
        </row>
        <row r="3698">
          <cell r="C3698">
            <v>0</v>
          </cell>
          <cell r="D3698" t="str">
            <v>Прочие подрядчики</v>
          </cell>
          <cell r="E3698" t="str">
            <v>051-2001589</v>
          </cell>
          <cell r="F3698" t="str">
            <v/>
          </cell>
          <cell r="G3698" t="str">
            <v/>
          </cell>
          <cell r="H3698" t="str">
            <v/>
          </cell>
          <cell r="I3698">
            <v>72.47</v>
          </cell>
          <cell r="J3698">
            <v>72.47</v>
          </cell>
          <cell r="K3698">
            <v>0</v>
          </cell>
          <cell r="L3698">
            <v>0</v>
          </cell>
          <cell r="M3698">
            <v>0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B3698">
            <v>0</v>
          </cell>
          <cell r="AC3698">
            <v>0</v>
          </cell>
          <cell r="AD3698">
            <v>0</v>
          </cell>
          <cell r="AE3698">
            <v>0</v>
          </cell>
          <cell r="AF3698">
            <v>0</v>
          </cell>
          <cell r="AG3698">
            <v>0</v>
          </cell>
          <cell r="AH3698">
            <v>0</v>
          </cell>
          <cell r="AI3698">
            <v>0</v>
          </cell>
        </row>
        <row r="3699">
          <cell r="C3699" t="str">
            <v>1.695.2</v>
          </cell>
          <cell r="D3699" t="str">
            <v>Оборудование</v>
          </cell>
          <cell r="E3699" t="str">
            <v>051-2001589</v>
          </cell>
          <cell r="F3699" t="str">
            <v/>
          </cell>
          <cell r="G3699" t="str">
            <v/>
          </cell>
          <cell r="H3699" t="str">
            <v/>
          </cell>
          <cell r="I3699">
            <v>106.30200000000001</v>
          </cell>
          <cell r="J3699">
            <v>106.24</v>
          </cell>
          <cell r="K3699">
            <v>0</v>
          </cell>
          <cell r="L3699">
            <v>0</v>
          </cell>
          <cell r="M3699">
            <v>1.4395899999999999E-3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2E-3</v>
          </cell>
          <cell r="AA3699">
            <v>2E-3</v>
          </cell>
          <cell r="AB3699">
            <v>0</v>
          </cell>
          <cell r="AC3699">
            <v>0</v>
          </cell>
          <cell r="AD3699">
            <v>0</v>
          </cell>
          <cell r="AE3699">
            <v>0</v>
          </cell>
          <cell r="AF3699">
            <v>0</v>
          </cell>
          <cell r="AG3699">
            <v>0</v>
          </cell>
          <cell r="AH3699">
            <v>0</v>
          </cell>
          <cell r="AI3699">
            <v>0</v>
          </cell>
        </row>
        <row r="3700">
          <cell r="C3700" t="str">
            <v>1.695.3</v>
          </cell>
          <cell r="D3700" t="str">
            <v>Прочие, всего</v>
          </cell>
          <cell r="E3700" t="str">
            <v>051-2001589</v>
          </cell>
          <cell r="F3700" t="str">
            <v/>
          </cell>
          <cell r="G3700" t="str">
            <v/>
          </cell>
          <cell r="H3700" t="str">
            <v/>
          </cell>
          <cell r="I3700">
            <v>23.641100000000002</v>
          </cell>
          <cell r="J3700">
            <v>10.130100000000001</v>
          </cell>
          <cell r="K3700">
            <v>1E-4</v>
          </cell>
          <cell r="L3700">
            <v>1E-4</v>
          </cell>
          <cell r="M3700">
            <v>2.5020000000000001E-5</v>
          </cell>
          <cell r="N3700">
            <v>25.02</v>
          </cell>
          <cell r="O3700">
            <v>25.02</v>
          </cell>
          <cell r="P3700">
            <v>0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5.0003999999999999E-4</v>
          </cell>
          <cell r="Z3700">
            <v>1E-3</v>
          </cell>
          <cell r="AA3700">
            <v>1E-3</v>
          </cell>
          <cell r="AB3700">
            <v>0</v>
          </cell>
          <cell r="AC3700">
            <v>0</v>
          </cell>
          <cell r="AD3700">
            <v>5.1672000000000003E-4</v>
          </cell>
          <cell r="AE3700">
            <v>5.0003999999999999E-4</v>
          </cell>
          <cell r="AF3700">
            <v>1.668E-5</v>
          </cell>
          <cell r="AG3700">
            <v>0</v>
          </cell>
          <cell r="AH3700">
            <v>0</v>
          </cell>
          <cell r="AI3700">
            <v>51.671999999999997</v>
          </cell>
        </row>
        <row r="3701">
          <cell r="C3701" t="str">
            <v>1.695.4</v>
          </cell>
          <cell r="D3701" t="str">
            <v>Услуги Заказчика</v>
          </cell>
          <cell r="E3701" t="str">
            <v>051-2001589</v>
          </cell>
          <cell r="F3701" t="str">
            <v/>
          </cell>
          <cell r="G3701" t="str">
            <v/>
          </cell>
          <cell r="H3701" t="str">
            <v/>
          </cell>
          <cell r="I3701">
            <v>0</v>
          </cell>
          <cell r="J3701">
            <v>0</v>
          </cell>
          <cell r="K3701">
            <v>0</v>
          </cell>
          <cell r="L3701">
            <v>0</v>
          </cell>
          <cell r="M3701">
            <v>2.5020000000000001E-5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5.0003999999999999E-4</v>
          </cell>
          <cell r="Z3701">
            <v>1E-3</v>
          </cell>
          <cell r="AA3701">
            <v>1E-3</v>
          </cell>
          <cell r="AB3701">
            <v>0</v>
          </cell>
          <cell r="AC3701">
            <v>0</v>
          </cell>
          <cell r="AD3701">
            <v>5.1672000000000003E-4</v>
          </cell>
          <cell r="AE3701">
            <v>5.0003999999999999E-4</v>
          </cell>
          <cell r="AF3701">
            <v>1.668E-5</v>
          </cell>
          <cell r="AG3701">
            <v>0</v>
          </cell>
          <cell r="AH3701">
            <v>0</v>
          </cell>
          <cell r="AI3701">
            <v>51.671999999999997</v>
          </cell>
        </row>
        <row r="3702">
          <cell r="C3702" t="str">
            <v>1.695.5</v>
          </cell>
          <cell r="D3702" t="str">
            <v>Иные прочие</v>
          </cell>
          <cell r="E3702" t="str">
            <v>051-2001589</v>
          </cell>
          <cell r="F3702" t="str">
            <v/>
          </cell>
          <cell r="G3702" t="str">
            <v/>
          </cell>
          <cell r="H3702" t="str">
            <v/>
          </cell>
          <cell r="I3702">
            <v>23.641100000000002</v>
          </cell>
          <cell r="J3702">
            <v>10.130100000000001</v>
          </cell>
          <cell r="K3702">
            <v>1E-4</v>
          </cell>
          <cell r="L3702">
            <v>1E-4</v>
          </cell>
          <cell r="M3702">
            <v>0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B3702">
            <v>0</v>
          </cell>
          <cell r="AC3702">
            <v>0</v>
          </cell>
          <cell r="AD3702">
            <v>0</v>
          </cell>
          <cell r="AE3702">
            <v>0</v>
          </cell>
          <cell r="AF3702">
            <v>0</v>
          </cell>
          <cell r="AG3702">
            <v>0</v>
          </cell>
          <cell r="AH3702">
            <v>0</v>
          </cell>
          <cell r="AI3702">
            <v>0</v>
          </cell>
        </row>
        <row r="3703">
          <cell r="C3703" t="str">
            <v>1.696</v>
          </cell>
          <cell r="D3703" t="str">
            <v>Реконструкция кабельной линии и аппаратуры связи газопровода Петровск-Новопсков (участок Бубновка-Калач-Писаревка)</v>
          </cell>
          <cell r="E3703" t="str">
            <v>051-2001590</v>
          </cell>
          <cell r="F3703" t="str">
            <v/>
          </cell>
          <cell r="G3703" t="str">
            <v>Стройки, обеспечивающие добычу и вывод газа из Надым-Пур-Таз</v>
          </cell>
          <cell r="H3703" t="str">
            <v>Прочие</v>
          </cell>
          <cell r="I3703">
            <v>2388.37</v>
          </cell>
          <cell r="J3703">
            <v>2121.98</v>
          </cell>
          <cell r="K3703">
            <v>153.25</v>
          </cell>
          <cell r="L3703">
            <v>153.25</v>
          </cell>
          <cell r="M3703">
            <v>1.36750014</v>
          </cell>
          <cell r="N3703">
            <v>0.89233288099999997</v>
          </cell>
          <cell r="O3703">
            <v>0.89233288099999997</v>
          </cell>
          <cell r="P3703">
            <v>0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134.56</v>
          </cell>
          <cell r="AA3703">
            <v>134.56</v>
          </cell>
          <cell r="AB3703">
            <v>30</v>
          </cell>
          <cell r="AC3703">
            <v>0</v>
          </cell>
          <cell r="AD3703">
            <v>0.91166676000000002</v>
          </cell>
          <cell r="AE3703">
            <v>0</v>
          </cell>
          <cell r="AF3703">
            <v>0.91166676000000002</v>
          </cell>
          <cell r="AG3703">
            <v>0</v>
          </cell>
          <cell r="AH3703">
            <v>0</v>
          </cell>
          <cell r="AI3703">
            <v>0.67751691400000003</v>
          </cell>
        </row>
        <row r="3704">
          <cell r="C3704" t="str">
            <v>1.696.1</v>
          </cell>
          <cell r="D3704" t="str">
            <v>Подрядные работы</v>
          </cell>
          <cell r="E3704" t="str">
            <v>051-2001590</v>
          </cell>
          <cell r="F3704" t="str">
            <v/>
          </cell>
          <cell r="G3704" t="str">
            <v/>
          </cell>
          <cell r="H3704" t="str">
            <v/>
          </cell>
          <cell r="I3704">
            <v>1022.2</v>
          </cell>
          <cell r="J3704">
            <v>1022.2</v>
          </cell>
          <cell r="K3704">
            <v>1</v>
          </cell>
          <cell r="L3704">
            <v>1</v>
          </cell>
          <cell r="M3704">
            <v>0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B3704">
            <v>0</v>
          </cell>
          <cell r="AC3704">
            <v>0</v>
          </cell>
          <cell r="AD3704">
            <v>0</v>
          </cell>
          <cell r="AE3704">
            <v>0</v>
          </cell>
          <cell r="AF3704">
            <v>0</v>
          </cell>
          <cell r="AG3704">
            <v>0</v>
          </cell>
          <cell r="AH3704">
            <v>0</v>
          </cell>
          <cell r="AI3704">
            <v>0</v>
          </cell>
        </row>
        <row r="3705">
          <cell r="C3705">
            <v>0</v>
          </cell>
          <cell r="D3705" t="str">
            <v>Прочие подрядчики</v>
          </cell>
          <cell r="E3705" t="str">
            <v>051-2001590</v>
          </cell>
          <cell r="F3705" t="str">
            <v/>
          </cell>
          <cell r="G3705" t="str">
            <v/>
          </cell>
          <cell r="H3705" t="str">
            <v/>
          </cell>
          <cell r="I3705">
            <v>1022.2</v>
          </cell>
          <cell r="J3705">
            <v>1022.2</v>
          </cell>
          <cell r="K3705">
            <v>1</v>
          </cell>
          <cell r="L3705">
            <v>1</v>
          </cell>
          <cell r="M3705">
            <v>0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B3705">
            <v>0</v>
          </cell>
          <cell r="AC3705">
            <v>0</v>
          </cell>
          <cell r="AD3705">
            <v>0</v>
          </cell>
          <cell r="AE3705">
            <v>0</v>
          </cell>
          <cell r="AF3705">
            <v>0</v>
          </cell>
          <cell r="AG3705">
            <v>0</v>
          </cell>
          <cell r="AH3705">
            <v>0</v>
          </cell>
          <cell r="AI3705">
            <v>0</v>
          </cell>
        </row>
        <row r="3706">
          <cell r="C3706" t="str">
            <v>1.696.2</v>
          </cell>
          <cell r="D3706" t="str">
            <v>Оборудование</v>
          </cell>
          <cell r="E3706" t="str">
            <v>051-2001590</v>
          </cell>
          <cell r="F3706" t="str">
            <v/>
          </cell>
          <cell r="G3706" t="str">
            <v/>
          </cell>
          <cell r="H3706" t="str">
            <v/>
          </cell>
          <cell r="I3706">
            <v>310.74</v>
          </cell>
          <cell r="J3706">
            <v>310.74</v>
          </cell>
          <cell r="K3706">
            <v>100</v>
          </cell>
          <cell r="L3706">
            <v>100</v>
          </cell>
          <cell r="M3706">
            <v>0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100</v>
          </cell>
          <cell r="AA3706">
            <v>100</v>
          </cell>
          <cell r="AB3706">
            <v>0</v>
          </cell>
          <cell r="AC3706">
            <v>0</v>
          </cell>
          <cell r="AD3706">
            <v>0</v>
          </cell>
          <cell r="AE3706">
            <v>0</v>
          </cell>
          <cell r="AF3706">
            <v>0</v>
          </cell>
          <cell r="AG3706">
            <v>0</v>
          </cell>
          <cell r="AH3706">
            <v>0</v>
          </cell>
          <cell r="AI3706">
            <v>0</v>
          </cell>
        </row>
        <row r="3707">
          <cell r="C3707" t="str">
            <v>1.696.3</v>
          </cell>
          <cell r="D3707" t="str">
            <v>Прочие, всего</v>
          </cell>
          <cell r="E3707" t="str">
            <v>051-2001590</v>
          </cell>
          <cell r="F3707" t="str">
            <v/>
          </cell>
          <cell r="G3707" t="str">
            <v/>
          </cell>
          <cell r="H3707" t="str">
            <v/>
          </cell>
          <cell r="I3707">
            <v>1055.43</v>
          </cell>
          <cell r="J3707">
            <v>789.04</v>
          </cell>
          <cell r="K3707">
            <v>52.25</v>
          </cell>
          <cell r="L3707">
            <v>52.25</v>
          </cell>
          <cell r="M3707">
            <v>1.36750014</v>
          </cell>
          <cell r="N3707">
            <v>2.6172251480000002</v>
          </cell>
          <cell r="O3707">
            <v>2.6172251480000002</v>
          </cell>
          <cell r="P3707">
            <v>0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34.56</v>
          </cell>
          <cell r="AA3707">
            <v>34.56</v>
          </cell>
          <cell r="AB3707">
            <v>30</v>
          </cell>
          <cell r="AC3707">
            <v>0</v>
          </cell>
          <cell r="AD3707">
            <v>0.91166676000000002</v>
          </cell>
          <cell r="AE3707">
            <v>0</v>
          </cell>
          <cell r="AF3707">
            <v>0.91166676000000002</v>
          </cell>
          <cell r="AG3707">
            <v>0</v>
          </cell>
          <cell r="AH3707">
            <v>0</v>
          </cell>
          <cell r="AI3707">
            <v>2.6379246529999998</v>
          </cell>
        </row>
        <row r="3708">
          <cell r="C3708" t="str">
            <v>1.696.4</v>
          </cell>
          <cell r="D3708" t="str">
            <v>Землеотвод, всего</v>
          </cell>
          <cell r="E3708" t="str">
            <v>051-2001590</v>
          </cell>
          <cell r="F3708" t="str">
            <v/>
          </cell>
          <cell r="G3708" t="str">
            <v/>
          </cell>
          <cell r="H3708" t="str">
            <v/>
          </cell>
          <cell r="I3708">
            <v>0</v>
          </cell>
          <cell r="J3708">
            <v>0</v>
          </cell>
          <cell r="K3708">
            <v>35</v>
          </cell>
          <cell r="L3708">
            <v>35</v>
          </cell>
          <cell r="M3708">
            <v>0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30</v>
          </cell>
          <cell r="AA3708">
            <v>30</v>
          </cell>
          <cell r="AB3708">
            <v>30</v>
          </cell>
          <cell r="AC3708">
            <v>0</v>
          </cell>
          <cell r="AD3708">
            <v>0</v>
          </cell>
          <cell r="AE3708">
            <v>0</v>
          </cell>
          <cell r="AF3708">
            <v>0</v>
          </cell>
          <cell r="AG3708">
            <v>0</v>
          </cell>
          <cell r="AH3708">
            <v>0</v>
          </cell>
          <cell r="AI3708">
            <v>0</v>
          </cell>
        </row>
        <row r="3709">
          <cell r="C3709" t="str">
            <v>1.696.5</v>
          </cell>
          <cell r="D3709" t="str">
            <v>Проектные работы</v>
          </cell>
          <cell r="E3709" t="str">
            <v>051-2001590</v>
          </cell>
          <cell r="F3709" t="str">
            <v/>
          </cell>
          <cell r="G3709" t="str">
            <v/>
          </cell>
          <cell r="H3709" t="str">
            <v/>
          </cell>
          <cell r="I3709">
            <v>0</v>
          </cell>
          <cell r="J3709">
            <v>0</v>
          </cell>
          <cell r="K3709">
            <v>1</v>
          </cell>
          <cell r="L3709">
            <v>1</v>
          </cell>
          <cell r="M3709">
            <v>0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B3709">
            <v>0</v>
          </cell>
          <cell r="AC3709">
            <v>0</v>
          </cell>
          <cell r="AD3709">
            <v>0</v>
          </cell>
          <cell r="AE3709">
            <v>0</v>
          </cell>
          <cell r="AF3709">
            <v>0</v>
          </cell>
          <cell r="AG3709">
            <v>0</v>
          </cell>
          <cell r="AH3709">
            <v>0</v>
          </cell>
          <cell r="AI3709">
            <v>0</v>
          </cell>
        </row>
        <row r="3710">
          <cell r="C3710" t="str">
            <v>1.696.6</v>
          </cell>
          <cell r="D3710" t="str">
            <v>Услуги Заказчика</v>
          </cell>
          <cell r="E3710" t="str">
            <v>051-2001590</v>
          </cell>
          <cell r="F3710" t="str">
            <v/>
          </cell>
          <cell r="G3710" t="str">
            <v/>
          </cell>
          <cell r="H3710" t="str">
            <v/>
          </cell>
          <cell r="I3710">
            <v>0</v>
          </cell>
          <cell r="J3710">
            <v>0</v>
          </cell>
          <cell r="K3710">
            <v>5.47</v>
          </cell>
          <cell r="L3710">
            <v>5.47</v>
          </cell>
          <cell r="M3710">
            <v>1.36750014</v>
          </cell>
          <cell r="N3710">
            <v>25.000002558999999</v>
          </cell>
          <cell r="O3710">
            <v>25.000002558999999</v>
          </cell>
          <cell r="P3710">
            <v>0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4.5599999999999996</v>
          </cell>
          <cell r="AA3710">
            <v>4.5599999999999996</v>
          </cell>
          <cell r="AB3710">
            <v>0</v>
          </cell>
          <cell r="AC3710">
            <v>0</v>
          </cell>
          <cell r="AD3710">
            <v>0.91166676000000002</v>
          </cell>
          <cell r="AE3710">
            <v>0</v>
          </cell>
          <cell r="AF3710">
            <v>0.91166676000000002</v>
          </cell>
          <cell r="AG3710">
            <v>0</v>
          </cell>
          <cell r="AH3710">
            <v>0</v>
          </cell>
          <cell r="AI3710">
            <v>19.992692105</v>
          </cell>
        </row>
        <row r="3711">
          <cell r="C3711" t="str">
            <v>1.696.7</v>
          </cell>
          <cell r="D3711" t="str">
            <v>Иные прочие</v>
          </cell>
          <cell r="E3711" t="str">
            <v>051-2001590</v>
          </cell>
          <cell r="F3711" t="str">
            <v/>
          </cell>
          <cell r="G3711" t="str">
            <v/>
          </cell>
          <cell r="H3711" t="str">
            <v/>
          </cell>
          <cell r="I3711">
            <v>1055.43</v>
          </cell>
          <cell r="J3711">
            <v>789.04</v>
          </cell>
          <cell r="K3711">
            <v>10.78</v>
          </cell>
          <cell r="L3711">
            <v>10.78</v>
          </cell>
          <cell r="M3711">
            <v>0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B3711">
            <v>0</v>
          </cell>
          <cell r="AC3711">
            <v>0</v>
          </cell>
          <cell r="AD3711">
            <v>0</v>
          </cell>
          <cell r="AE3711">
            <v>0</v>
          </cell>
          <cell r="AF3711">
            <v>0</v>
          </cell>
          <cell r="AG3711">
            <v>0</v>
          </cell>
          <cell r="AH3711">
            <v>0</v>
          </cell>
          <cell r="AI3711">
            <v>0</v>
          </cell>
        </row>
        <row r="3712">
          <cell r="C3712" t="str">
            <v>1.697</v>
          </cell>
          <cell r="D3712" t="str">
            <v>Реконструкция газопровода-отвода и ГРС №6 г. Краснодара</v>
          </cell>
          <cell r="E3712" t="str">
            <v>051-2001617</v>
          </cell>
          <cell r="F3712" t="str">
            <v/>
          </cell>
          <cell r="G3712" t="str">
            <v>Стройки, обеспечивающие добычу и вывод газа из Надым-Пур-Таз</v>
          </cell>
          <cell r="H3712" t="str">
            <v>Транспорт газа</v>
          </cell>
          <cell r="I3712">
            <v>1657.952</v>
          </cell>
          <cell r="J3712">
            <v>1602.3209999999999</v>
          </cell>
          <cell r="K3712">
            <v>2.1000000000000001E-2</v>
          </cell>
          <cell r="L3712">
            <v>2.1000000000000001E-2</v>
          </cell>
          <cell r="M3712">
            <v>2.125256E-2</v>
          </cell>
          <cell r="N3712">
            <v>101.202666667</v>
          </cell>
          <cell r="O3712">
            <v>101.202666667</v>
          </cell>
          <cell r="P3712">
            <v>0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8.3339999999999998E-5</v>
          </cell>
          <cell r="Z3712">
            <v>2.041662E-2</v>
          </cell>
          <cell r="AA3712">
            <v>2.041662E-2</v>
          </cell>
          <cell r="AB3712">
            <v>0</v>
          </cell>
          <cell r="AC3712">
            <v>0</v>
          </cell>
          <cell r="AD3712">
            <v>2.5001999999999999E-4</v>
          </cell>
          <cell r="AE3712">
            <v>8.3339999999999998E-5</v>
          </cell>
          <cell r="AF3712">
            <v>1.6668E-4</v>
          </cell>
          <cell r="AG3712">
            <v>0</v>
          </cell>
          <cell r="AH3712">
            <v>0</v>
          </cell>
          <cell r="AI3712">
            <v>1.2245905539999999</v>
          </cell>
        </row>
        <row r="3713">
          <cell r="C3713" t="str">
            <v>1.697.1</v>
          </cell>
          <cell r="D3713" t="str">
            <v>Подрядные работы</v>
          </cell>
          <cell r="E3713" t="str">
            <v>051-2001617</v>
          </cell>
          <cell r="F3713" t="str">
            <v/>
          </cell>
          <cell r="G3713" t="str">
            <v/>
          </cell>
          <cell r="H3713" t="str">
            <v/>
          </cell>
          <cell r="I3713">
            <v>967.97</v>
          </cell>
          <cell r="J3713">
            <v>967.97</v>
          </cell>
          <cell r="K3713">
            <v>0</v>
          </cell>
          <cell r="L3713">
            <v>0</v>
          </cell>
          <cell r="M3713">
            <v>0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B3713">
            <v>0</v>
          </cell>
          <cell r="AC3713">
            <v>0</v>
          </cell>
          <cell r="AD3713">
            <v>0</v>
          </cell>
          <cell r="AE3713">
            <v>0</v>
          </cell>
          <cell r="AF3713">
            <v>0</v>
          </cell>
          <cell r="AG3713">
            <v>0</v>
          </cell>
          <cell r="AH3713">
            <v>0</v>
          </cell>
          <cell r="AI3713">
            <v>0</v>
          </cell>
        </row>
        <row r="3714">
          <cell r="C3714">
            <v>0</v>
          </cell>
          <cell r="D3714" t="str">
            <v>Прочие подрядчики</v>
          </cell>
          <cell r="E3714" t="str">
            <v>051-2001617</v>
          </cell>
          <cell r="F3714" t="str">
            <v/>
          </cell>
          <cell r="G3714" t="str">
            <v/>
          </cell>
          <cell r="H3714" t="str">
            <v/>
          </cell>
          <cell r="I3714">
            <v>967.97</v>
          </cell>
          <cell r="J3714">
            <v>967.97</v>
          </cell>
          <cell r="K3714">
            <v>0</v>
          </cell>
          <cell r="L3714">
            <v>0</v>
          </cell>
          <cell r="M3714">
            <v>0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B3714">
            <v>0</v>
          </cell>
          <cell r="AC3714">
            <v>0</v>
          </cell>
          <cell r="AD3714">
            <v>0</v>
          </cell>
          <cell r="AE3714">
            <v>0</v>
          </cell>
          <cell r="AF3714">
            <v>0</v>
          </cell>
          <cell r="AG3714">
            <v>0</v>
          </cell>
          <cell r="AH3714">
            <v>0</v>
          </cell>
          <cell r="AI3714">
            <v>0</v>
          </cell>
        </row>
        <row r="3715">
          <cell r="C3715" t="str">
            <v>1.697.2</v>
          </cell>
          <cell r="D3715" t="str">
            <v>Оборудование</v>
          </cell>
          <cell r="E3715" t="str">
            <v>051-2001617</v>
          </cell>
          <cell r="F3715" t="str">
            <v/>
          </cell>
          <cell r="G3715" t="str">
            <v/>
          </cell>
          <cell r="H3715" t="str">
            <v/>
          </cell>
          <cell r="I3715">
            <v>475.38</v>
          </cell>
          <cell r="J3715">
            <v>472.57</v>
          </cell>
          <cell r="K3715">
            <v>0.02</v>
          </cell>
          <cell r="L3715">
            <v>0.02</v>
          </cell>
          <cell r="M3715">
            <v>2.100254E-2</v>
          </cell>
          <cell r="N3715">
            <v>105.0127</v>
          </cell>
          <cell r="O3715">
            <v>105.0127</v>
          </cell>
          <cell r="P3715">
            <v>0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0.02</v>
          </cell>
          <cell r="AA3715">
            <v>0.02</v>
          </cell>
          <cell r="AB3715">
            <v>0</v>
          </cell>
          <cell r="AC3715">
            <v>0</v>
          </cell>
          <cell r="AD3715">
            <v>0</v>
          </cell>
          <cell r="AE3715">
            <v>0</v>
          </cell>
          <cell r="AF3715">
            <v>0</v>
          </cell>
          <cell r="AG3715">
            <v>0</v>
          </cell>
          <cell r="AH3715">
            <v>0</v>
          </cell>
          <cell r="AI3715">
            <v>0</v>
          </cell>
        </row>
        <row r="3716">
          <cell r="C3716" t="str">
            <v>1.697.3</v>
          </cell>
          <cell r="D3716" t="str">
            <v>Прочие, всего</v>
          </cell>
          <cell r="E3716" t="str">
            <v>051-2001617</v>
          </cell>
          <cell r="F3716" t="str">
            <v/>
          </cell>
          <cell r="G3716" t="str">
            <v/>
          </cell>
          <cell r="H3716" t="str">
            <v/>
          </cell>
          <cell r="I3716">
            <v>214.602</v>
          </cell>
          <cell r="J3716">
            <v>161.78100000000001</v>
          </cell>
          <cell r="K3716">
            <v>1E-3</v>
          </cell>
          <cell r="L3716">
            <v>1E-3</v>
          </cell>
          <cell r="M3716">
            <v>2.5001999999999999E-4</v>
          </cell>
          <cell r="N3716">
            <v>25.001999999999999</v>
          </cell>
          <cell r="O3716">
            <v>25.001999999999999</v>
          </cell>
          <cell r="P3716">
            <v>0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8.3339999999999998E-5</v>
          </cell>
          <cell r="Z3716">
            <v>4.1661999999999998E-4</v>
          </cell>
          <cell r="AA3716">
            <v>4.1661999999999998E-4</v>
          </cell>
          <cell r="AB3716">
            <v>0</v>
          </cell>
          <cell r="AC3716">
            <v>0</v>
          </cell>
          <cell r="AD3716">
            <v>2.5001999999999999E-4</v>
          </cell>
          <cell r="AE3716">
            <v>8.3339999999999998E-5</v>
          </cell>
          <cell r="AF3716">
            <v>1.6668E-4</v>
          </cell>
          <cell r="AG3716">
            <v>0</v>
          </cell>
          <cell r="AH3716">
            <v>0</v>
          </cell>
          <cell r="AI3716">
            <v>60.011521289999997</v>
          </cell>
        </row>
        <row r="3717">
          <cell r="C3717" t="str">
            <v>1.697.4</v>
          </cell>
          <cell r="D3717" t="str">
            <v>Услуги Заказчика</v>
          </cell>
          <cell r="E3717" t="str">
            <v>051-2001617</v>
          </cell>
          <cell r="F3717" t="str">
            <v/>
          </cell>
          <cell r="G3717" t="str">
            <v/>
          </cell>
          <cell r="H3717" t="str">
            <v/>
          </cell>
          <cell r="I3717">
            <v>0</v>
          </cell>
          <cell r="J3717">
            <v>0</v>
          </cell>
          <cell r="K3717">
            <v>1E-3</v>
          </cell>
          <cell r="L3717">
            <v>1E-3</v>
          </cell>
          <cell r="M3717">
            <v>2.5001999999999999E-4</v>
          </cell>
          <cell r="N3717">
            <v>25.001999999999999</v>
          </cell>
          <cell r="O3717">
            <v>25.001999999999999</v>
          </cell>
          <cell r="P3717">
            <v>0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8.3339999999999998E-5</v>
          </cell>
          <cell r="Z3717">
            <v>4.1661999999999998E-4</v>
          </cell>
          <cell r="AA3717">
            <v>4.1661999999999998E-4</v>
          </cell>
          <cell r="AB3717">
            <v>0</v>
          </cell>
          <cell r="AC3717">
            <v>0</v>
          </cell>
          <cell r="AD3717">
            <v>2.5001999999999999E-4</v>
          </cell>
          <cell r="AE3717">
            <v>8.3339999999999998E-5</v>
          </cell>
          <cell r="AF3717">
            <v>1.6668E-4</v>
          </cell>
          <cell r="AG3717">
            <v>0</v>
          </cell>
          <cell r="AH3717">
            <v>0</v>
          </cell>
          <cell r="AI3717">
            <v>60.011521289999997</v>
          </cell>
        </row>
        <row r="3718">
          <cell r="C3718" t="str">
            <v>1.697.5</v>
          </cell>
          <cell r="D3718" t="str">
            <v>Иные прочие</v>
          </cell>
          <cell r="E3718" t="str">
            <v>051-2001617</v>
          </cell>
          <cell r="F3718" t="str">
            <v/>
          </cell>
          <cell r="G3718" t="str">
            <v/>
          </cell>
          <cell r="H3718" t="str">
            <v/>
          </cell>
          <cell r="I3718">
            <v>214.602</v>
          </cell>
          <cell r="J3718">
            <v>161.78100000000001</v>
          </cell>
          <cell r="K3718">
            <v>0</v>
          </cell>
          <cell r="L3718">
            <v>0</v>
          </cell>
          <cell r="M3718">
            <v>0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B3718">
            <v>0</v>
          </cell>
          <cell r="AC3718">
            <v>0</v>
          </cell>
          <cell r="AD3718">
            <v>0</v>
          </cell>
          <cell r="AE3718">
            <v>0</v>
          </cell>
          <cell r="AF3718">
            <v>0</v>
          </cell>
          <cell r="AG3718">
            <v>0</v>
          </cell>
          <cell r="AH3718">
            <v>0</v>
          </cell>
          <cell r="AI3718">
            <v>0</v>
          </cell>
        </row>
        <row r="3719">
          <cell r="C3719" t="str">
            <v>1.698</v>
          </cell>
          <cell r="D3719" t="str">
            <v>Реконструкция газопровода Миннибаево-Казань на участке 220-285 км</v>
          </cell>
          <cell r="E3719" t="str">
            <v>051-2001649</v>
          </cell>
          <cell r="F3719" t="str">
            <v/>
          </cell>
          <cell r="G3719" t="str">
            <v>Стройки, обеспечивающие добычу и вывод газа из Надым-Пур-Таз</v>
          </cell>
          <cell r="H3719" t="str">
            <v>Транспорт газа</v>
          </cell>
          <cell r="I3719">
            <v>14694.41</v>
          </cell>
          <cell r="J3719">
            <v>940.14</v>
          </cell>
          <cell r="K3719">
            <v>940.14</v>
          </cell>
          <cell r="L3719">
            <v>940.14</v>
          </cell>
          <cell r="M3719">
            <v>260.16991598999999</v>
          </cell>
          <cell r="N3719">
            <v>27.673529047999999</v>
          </cell>
          <cell r="O3719">
            <v>27.673529047999999</v>
          </cell>
          <cell r="P3719">
            <v>0</v>
          </cell>
          <cell r="Q3719">
            <v>0</v>
          </cell>
          <cell r="R3719">
            <v>0</v>
          </cell>
          <cell r="S3719">
            <v>1633.2</v>
          </cell>
          <cell r="T3719">
            <v>316.31</v>
          </cell>
          <cell r="U3719">
            <v>0</v>
          </cell>
          <cell r="V3719">
            <v>0</v>
          </cell>
          <cell r="W3719">
            <v>0</v>
          </cell>
          <cell r="X3719">
            <v>316.30172921000002</v>
          </cell>
          <cell r="Y3719">
            <v>610.97445514000003</v>
          </cell>
          <cell r="Z3719">
            <v>1406.14</v>
          </cell>
          <cell r="AA3719">
            <v>1406.14</v>
          </cell>
          <cell r="AB3719">
            <v>50</v>
          </cell>
          <cell r="AC3719">
            <v>0</v>
          </cell>
          <cell r="AD3719">
            <v>613.07270836999999</v>
          </cell>
          <cell r="AE3719">
            <v>605.70610260000001</v>
          </cell>
          <cell r="AF3719">
            <v>5.7019125800000001</v>
          </cell>
          <cell r="AG3719">
            <v>1.6646931899999999</v>
          </cell>
          <cell r="AH3719">
            <v>0</v>
          </cell>
          <cell r="AI3719">
            <v>43.599691948999997</v>
          </cell>
        </row>
        <row r="3720">
          <cell r="C3720" t="str">
            <v>1.698.1</v>
          </cell>
          <cell r="D3720" t="str">
            <v>Подрядные работы</v>
          </cell>
          <cell r="E3720" t="str">
            <v>051-2001649</v>
          </cell>
          <cell r="F3720" t="str">
            <v/>
          </cell>
          <cell r="G3720" t="str">
            <v/>
          </cell>
          <cell r="H3720" t="str">
            <v/>
          </cell>
          <cell r="I3720">
            <v>9915.16</v>
          </cell>
          <cell r="J3720">
            <v>792.55</v>
          </cell>
          <cell r="K3720">
            <v>792.55</v>
          </cell>
          <cell r="L3720">
            <v>792.55</v>
          </cell>
          <cell r="M3720">
            <v>198.95436502000001</v>
          </cell>
          <cell r="N3720">
            <v>25.103067948</v>
          </cell>
          <cell r="O3720">
            <v>25.103067948</v>
          </cell>
          <cell r="P3720">
            <v>0</v>
          </cell>
          <cell r="Q3720">
            <v>0</v>
          </cell>
          <cell r="R3720">
            <v>0</v>
          </cell>
          <cell r="S3720">
            <v>879.41833331999999</v>
          </cell>
          <cell r="T3720">
            <v>175.95166667999999</v>
          </cell>
          <cell r="U3720">
            <v>0</v>
          </cell>
          <cell r="V3720">
            <v>0</v>
          </cell>
          <cell r="W3720">
            <v>0</v>
          </cell>
          <cell r="X3720">
            <v>316.27</v>
          </cell>
          <cell r="Y3720">
            <v>322.48383373000001</v>
          </cell>
          <cell r="Z3720">
            <v>817.58</v>
          </cell>
          <cell r="AA3720">
            <v>817.58</v>
          </cell>
          <cell r="AB3720">
            <v>0</v>
          </cell>
          <cell r="AC3720">
            <v>0</v>
          </cell>
          <cell r="AD3720">
            <v>322.48383373000001</v>
          </cell>
          <cell r="AE3720">
            <v>322.48383373000001</v>
          </cell>
          <cell r="AF3720">
            <v>0</v>
          </cell>
          <cell r="AG3720">
            <v>0</v>
          </cell>
          <cell r="AH3720">
            <v>0</v>
          </cell>
          <cell r="AI3720">
            <v>39.443703825</v>
          </cell>
        </row>
        <row r="3721">
          <cell r="C3721">
            <v>0</v>
          </cell>
          <cell r="D3721" t="str">
            <v>ООО ГК "СтройМонтажИнвест"</v>
          </cell>
          <cell r="E3721" t="str">
            <v>051-2001649</v>
          </cell>
          <cell r="F3721" t="str">
            <v/>
          </cell>
          <cell r="G3721" t="str">
            <v/>
          </cell>
          <cell r="H3721" t="str">
            <v/>
          </cell>
          <cell r="I3721">
            <v>360.04</v>
          </cell>
          <cell r="J3721">
            <v>0</v>
          </cell>
          <cell r="K3721">
            <v>0</v>
          </cell>
          <cell r="L3721">
            <v>0</v>
          </cell>
          <cell r="M3721">
            <v>0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B3721">
            <v>0</v>
          </cell>
          <cell r="AC3721">
            <v>0</v>
          </cell>
          <cell r="AD3721">
            <v>0</v>
          </cell>
          <cell r="AE3721">
            <v>0</v>
          </cell>
          <cell r="AF3721">
            <v>0</v>
          </cell>
          <cell r="AG3721">
            <v>0</v>
          </cell>
          <cell r="AH3721">
            <v>0</v>
          </cell>
          <cell r="AI3721">
            <v>0</v>
          </cell>
        </row>
        <row r="3722">
          <cell r="C3722">
            <v>0</v>
          </cell>
          <cell r="D3722" t="str">
            <v>ПрофГазСтрой</v>
          </cell>
          <cell r="E3722" t="str">
            <v>051-2001649</v>
          </cell>
          <cell r="F3722" t="str">
            <v/>
          </cell>
          <cell r="G3722" t="str">
            <v/>
          </cell>
          <cell r="H3722" t="str">
            <v/>
          </cell>
          <cell r="I3722">
            <v>0</v>
          </cell>
          <cell r="J3722">
            <v>0</v>
          </cell>
          <cell r="K3722">
            <v>792.55</v>
          </cell>
          <cell r="L3722">
            <v>792.55</v>
          </cell>
          <cell r="M3722">
            <v>198.95436502000001</v>
          </cell>
          <cell r="N3722">
            <v>25.103067948</v>
          </cell>
          <cell r="O3722">
            <v>25.103067948</v>
          </cell>
          <cell r="P3722">
            <v>0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316.27</v>
          </cell>
          <cell r="Y3722">
            <v>322.48383373000001</v>
          </cell>
          <cell r="Z3722">
            <v>817.58</v>
          </cell>
          <cell r="AA3722">
            <v>817.58</v>
          </cell>
          <cell r="AB3722">
            <v>0</v>
          </cell>
          <cell r="AC3722">
            <v>0</v>
          </cell>
          <cell r="AD3722">
            <v>322.48383373000001</v>
          </cell>
          <cell r="AE3722">
            <v>322.48383373000001</v>
          </cell>
          <cell r="AF3722">
            <v>0</v>
          </cell>
          <cell r="AG3722">
            <v>0</v>
          </cell>
          <cell r="AH3722">
            <v>0</v>
          </cell>
          <cell r="AI3722">
            <v>39.443703825</v>
          </cell>
        </row>
        <row r="3723">
          <cell r="C3723">
            <v>0</v>
          </cell>
          <cell r="D3723" t="str">
            <v>Прочие подрядчики</v>
          </cell>
          <cell r="E3723" t="str">
            <v>051-2001649</v>
          </cell>
          <cell r="F3723" t="str">
            <v/>
          </cell>
          <cell r="G3723" t="str">
            <v/>
          </cell>
          <cell r="H3723" t="str">
            <v/>
          </cell>
          <cell r="I3723">
            <v>9555.1200000000008</v>
          </cell>
          <cell r="J3723">
            <v>792.55</v>
          </cell>
          <cell r="K3723">
            <v>0</v>
          </cell>
          <cell r="L3723">
            <v>0</v>
          </cell>
          <cell r="M3723">
            <v>0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>
            <v>879.41833331999999</v>
          </cell>
          <cell r="T3723">
            <v>175.95166667999999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B3723">
            <v>0</v>
          </cell>
          <cell r="AC3723">
            <v>0</v>
          </cell>
          <cell r="AD3723">
            <v>0</v>
          </cell>
          <cell r="AE3723">
            <v>0</v>
          </cell>
          <cell r="AF3723">
            <v>0</v>
          </cell>
          <cell r="AG3723">
            <v>0</v>
          </cell>
          <cell r="AH3723">
            <v>0</v>
          </cell>
          <cell r="AI3723">
            <v>0</v>
          </cell>
        </row>
        <row r="3724">
          <cell r="C3724" t="str">
            <v>1.698.2</v>
          </cell>
          <cell r="D3724" t="str">
            <v>Оборудование</v>
          </cell>
          <cell r="E3724" t="str">
            <v>051-2001649</v>
          </cell>
          <cell r="F3724" t="str">
            <v/>
          </cell>
          <cell r="G3724" t="str">
            <v/>
          </cell>
          <cell r="H3724" t="str">
            <v/>
          </cell>
          <cell r="I3724">
            <v>2591.7600000000002</v>
          </cell>
          <cell r="J3724">
            <v>5.12</v>
          </cell>
          <cell r="K3724">
            <v>5.12</v>
          </cell>
          <cell r="L3724">
            <v>5.12</v>
          </cell>
          <cell r="M3724">
            <v>52.833051050000002</v>
          </cell>
          <cell r="N3724">
            <v>1031.89552832</v>
          </cell>
          <cell r="O3724">
            <v>1031.89552832</v>
          </cell>
          <cell r="P3724">
            <v>0</v>
          </cell>
          <cell r="Q3724">
            <v>0</v>
          </cell>
          <cell r="R3724">
            <v>0</v>
          </cell>
          <cell r="S3724">
            <v>357.40666666999999</v>
          </cell>
          <cell r="T3724">
            <v>71.353333329999998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263.05603624000003</v>
          </cell>
          <cell r="Z3724">
            <v>436.04</v>
          </cell>
          <cell r="AA3724">
            <v>436.04</v>
          </cell>
          <cell r="AB3724">
            <v>0</v>
          </cell>
          <cell r="AC3724">
            <v>0</v>
          </cell>
          <cell r="AD3724">
            <v>263.09047434000001</v>
          </cell>
          <cell r="AE3724">
            <v>262.97689503999999</v>
          </cell>
          <cell r="AF3724">
            <v>0.11357929999999999</v>
          </cell>
          <cell r="AG3724">
            <v>0</v>
          </cell>
          <cell r="AH3724">
            <v>0</v>
          </cell>
          <cell r="AI3724">
            <v>60.336316471000004</v>
          </cell>
        </row>
        <row r="3725">
          <cell r="C3725" t="str">
            <v>1.698.3</v>
          </cell>
          <cell r="D3725" t="str">
            <v>Прочие, всего</v>
          </cell>
          <cell r="E3725" t="str">
            <v>051-2001649</v>
          </cell>
          <cell r="F3725" t="str">
            <v/>
          </cell>
          <cell r="G3725" t="str">
            <v/>
          </cell>
          <cell r="H3725" t="str">
            <v/>
          </cell>
          <cell r="I3725">
            <v>2187.4899999999998</v>
          </cell>
          <cell r="J3725">
            <v>142.47</v>
          </cell>
          <cell r="K3725">
            <v>142.47</v>
          </cell>
          <cell r="L3725">
            <v>142.47</v>
          </cell>
          <cell r="M3725">
            <v>8.3824999200000008</v>
          </cell>
          <cell r="N3725">
            <v>5.8836947569999998</v>
          </cell>
          <cell r="O3725">
            <v>5.8836947569999998</v>
          </cell>
          <cell r="P3725">
            <v>0</v>
          </cell>
          <cell r="Q3725">
            <v>0</v>
          </cell>
          <cell r="R3725">
            <v>0</v>
          </cell>
          <cell r="S3725">
            <v>396.37500001000001</v>
          </cell>
          <cell r="T3725">
            <v>69.004999990000002</v>
          </cell>
          <cell r="U3725">
            <v>0</v>
          </cell>
          <cell r="V3725">
            <v>0</v>
          </cell>
          <cell r="W3725">
            <v>0</v>
          </cell>
          <cell r="X3725">
            <v>3.1729210000000001E-2</v>
          </cell>
          <cell r="Y3725">
            <v>25.434585169999998</v>
          </cell>
          <cell r="Z3725">
            <v>152.52000000000001</v>
          </cell>
          <cell r="AA3725">
            <v>152.52000000000001</v>
          </cell>
          <cell r="AB3725">
            <v>50</v>
          </cell>
          <cell r="AC3725">
            <v>0</v>
          </cell>
          <cell r="AD3725">
            <v>27.4984003</v>
          </cell>
          <cell r="AE3725">
            <v>20.245373829999998</v>
          </cell>
          <cell r="AF3725">
            <v>5.5883332799999996</v>
          </cell>
          <cell r="AG3725">
            <v>1.6646931899999999</v>
          </cell>
          <cell r="AH3725">
            <v>0</v>
          </cell>
          <cell r="AI3725">
            <v>18.029373394</v>
          </cell>
        </row>
        <row r="3726">
          <cell r="C3726" t="str">
            <v>1.698.4</v>
          </cell>
          <cell r="D3726" t="str">
            <v>Землеотвод, всего</v>
          </cell>
          <cell r="E3726" t="str">
            <v>051-2001649</v>
          </cell>
          <cell r="F3726" t="str">
            <v/>
          </cell>
          <cell r="G3726" t="str">
            <v/>
          </cell>
          <cell r="H3726" t="str">
            <v/>
          </cell>
          <cell r="I3726">
            <v>0</v>
          </cell>
          <cell r="J3726">
            <v>0</v>
          </cell>
          <cell r="K3726">
            <v>55.32</v>
          </cell>
          <cell r="L3726">
            <v>55.32</v>
          </cell>
          <cell r="M3726">
            <v>0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3.1729210000000001E-2</v>
          </cell>
          <cell r="Y3726">
            <v>10.03943701</v>
          </cell>
          <cell r="Z3726">
            <v>89.93</v>
          </cell>
          <cell r="AA3726">
            <v>89.93</v>
          </cell>
          <cell r="AB3726">
            <v>50</v>
          </cell>
          <cell r="AC3726">
            <v>0</v>
          </cell>
          <cell r="AD3726">
            <v>6.1961060799999998</v>
          </cell>
          <cell r="AE3726">
            <v>4.8502256700000004</v>
          </cell>
          <cell r="AF3726">
            <v>0</v>
          </cell>
          <cell r="AG3726">
            <v>1.3458804099999999</v>
          </cell>
          <cell r="AH3726">
            <v>0</v>
          </cell>
          <cell r="AI3726">
            <v>6.8899211390000001</v>
          </cell>
        </row>
        <row r="3727">
          <cell r="C3727" t="str">
            <v>1.698.5</v>
          </cell>
          <cell r="D3727" t="str">
            <v>Проектные работы</v>
          </cell>
          <cell r="E3727" t="str">
            <v>051-2001649</v>
          </cell>
          <cell r="F3727" t="str">
            <v/>
          </cell>
          <cell r="G3727" t="str">
            <v/>
          </cell>
          <cell r="H3727" t="str">
            <v/>
          </cell>
          <cell r="I3727">
            <v>0</v>
          </cell>
          <cell r="J3727">
            <v>0</v>
          </cell>
          <cell r="K3727">
            <v>5.18</v>
          </cell>
          <cell r="L3727">
            <v>5.18</v>
          </cell>
          <cell r="M3727">
            <v>0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B3727">
            <v>0</v>
          </cell>
          <cell r="AC3727">
            <v>0</v>
          </cell>
          <cell r="AD3727">
            <v>0</v>
          </cell>
          <cell r="AE3727">
            <v>0</v>
          </cell>
          <cell r="AF3727">
            <v>0</v>
          </cell>
          <cell r="AG3727">
            <v>0</v>
          </cell>
          <cell r="AH3727">
            <v>0</v>
          </cell>
          <cell r="AI3727">
            <v>0</v>
          </cell>
        </row>
        <row r="3728">
          <cell r="C3728" t="str">
            <v>1.698.6</v>
          </cell>
          <cell r="D3728" t="str">
            <v>Экспертиза</v>
          </cell>
          <cell r="E3728" t="str">
            <v>051-2001649</v>
          </cell>
          <cell r="F3728" t="str">
            <v/>
          </cell>
          <cell r="G3728" t="str">
            <v/>
          </cell>
          <cell r="H3728" t="str">
            <v/>
          </cell>
          <cell r="I3728">
            <v>0</v>
          </cell>
          <cell r="J3728">
            <v>0</v>
          </cell>
          <cell r="K3728">
            <v>1.27</v>
          </cell>
          <cell r="L3728">
            <v>1.27</v>
          </cell>
          <cell r="M3728">
            <v>0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B3728">
            <v>0</v>
          </cell>
          <cell r="AC3728">
            <v>0</v>
          </cell>
          <cell r="AD3728">
            <v>0</v>
          </cell>
          <cell r="AE3728">
            <v>0</v>
          </cell>
          <cell r="AF3728">
            <v>0</v>
          </cell>
          <cell r="AG3728">
            <v>0</v>
          </cell>
          <cell r="AH3728">
            <v>0</v>
          </cell>
          <cell r="AI3728">
            <v>0</v>
          </cell>
        </row>
        <row r="3729">
          <cell r="C3729" t="str">
            <v>1.698.7</v>
          </cell>
          <cell r="D3729" t="str">
            <v>Услуги Заказчика</v>
          </cell>
          <cell r="E3729" t="str">
            <v>051-2001649</v>
          </cell>
          <cell r="F3729" t="str">
            <v/>
          </cell>
          <cell r="G3729" t="str">
            <v/>
          </cell>
          <cell r="H3729" t="str">
            <v/>
          </cell>
          <cell r="I3729">
            <v>0</v>
          </cell>
          <cell r="J3729">
            <v>0</v>
          </cell>
          <cell r="K3729">
            <v>33.53</v>
          </cell>
          <cell r="L3729">
            <v>33.53</v>
          </cell>
          <cell r="M3729">
            <v>8.3824999200000008</v>
          </cell>
          <cell r="N3729">
            <v>24.999999761000002</v>
          </cell>
          <cell r="O3729">
            <v>24.999999761000002</v>
          </cell>
          <cell r="P3729">
            <v>0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4.8641249999999996</v>
          </cell>
          <cell r="Z3729">
            <v>62.03</v>
          </cell>
          <cell r="AA3729">
            <v>62.03</v>
          </cell>
          <cell r="AB3729">
            <v>0</v>
          </cell>
          <cell r="AC3729">
            <v>0</v>
          </cell>
          <cell r="AD3729">
            <v>10.45245828</v>
          </cell>
          <cell r="AE3729">
            <v>4.8641249999999996</v>
          </cell>
          <cell r="AF3729">
            <v>5.5883332799999996</v>
          </cell>
          <cell r="AG3729">
            <v>0</v>
          </cell>
          <cell r="AH3729">
            <v>0</v>
          </cell>
          <cell r="AI3729">
            <v>16.850650136999999</v>
          </cell>
        </row>
        <row r="3730">
          <cell r="C3730" t="str">
            <v>1.698.8</v>
          </cell>
          <cell r="D3730" t="str">
            <v>Иные прочие</v>
          </cell>
          <cell r="E3730" t="str">
            <v>051-2001649</v>
          </cell>
          <cell r="F3730" t="str">
            <v/>
          </cell>
          <cell r="G3730" t="str">
            <v/>
          </cell>
          <cell r="H3730" t="str">
            <v/>
          </cell>
          <cell r="I3730">
            <v>2187.4899999999998</v>
          </cell>
          <cell r="J3730">
            <v>142.47</v>
          </cell>
          <cell r="K3730">
            <v>35.93</v>
          </cell>
          <cell r="L3730">
            <v>35.93</v>
          </cell>
          <cell r="M3730">
            <v>0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>
            <v>0</v>
          </cell>
          <cell r="S3730">
            <v>396.37500001000001</v>
          </cell>
          <cell r="T3730">
            <v>69.004999990000002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9.9748476400000001</v>
          </cell>
          <cell r="Z3730">
            <v>0</v>
          </cell>
          <cell r="AA3730">
            <v>0</v>
          </cell>
          <cell r="AB3730">
            <v>0</v>
          </cell>
          <cell r="AC3730">
            <v>0</v>
          </cell>
          <cell r="AD3730">
            <v>10.29366042</v>
          </cell>
          <cell r="AE3730">
            <v>9.9748476400000001</v>
          </cell>
          <cell r="AF3730">
            <v>0</v>
          </cell>
          <cell r="AG3730">
            <v>0.31881278000000002</v>
          </cell>
          <cell r="AH3730">
            <v>0</v>
          </cell>
          <cell r="AI3730">
            <v>0</v>
          </cell>
        </row>
        <row r="3731">
          <cell r="C3731" t="str">
            <v>1.698.9</v>
          </cell>
          <cell r="D3731" t="str">
            <v>Пуско наладочные работы "вхолостую"</v>
          </cell>
          <cell r="E3731" t="str">
            <v>051-2001649</v>
          </cell>
          <cell r="F3731" t="str">
            <v/>
          </cell>
          <cell r="G3731" t="str">
            <v/>
          </cell>
          <cell r="H3731" t="str">
            <v/>
          </cell>
          <cell r="I3731">
            <v>0</v>
          </cell>
          <cell r="J3731">
            <v>0</v>
          </cell>
          <cell r="K3731">
            <v>11.24</v>
          </cell>
          <cell r="L3731">
            <v>11.24</v>
          </cell>
          <cell r="M3731">
            <v>0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0.55617552000000003</v>
          </cell>
          <cell r="Z3731">
            <v>0.56000000000000005</v>
          </cell>
          <cell r="AA3731">
            <v>0.56000000000000005</v>
          </cell>
          <cell r="AB3731">
            <v>0</v>
          </cell>
          <cell r="AC3731">
            <v>0</v>
          </cell>
          <cell r="AD3731">
            <v>0.55617552000000003</v>
          </cell>
          <cell r="AE3731">
            <v>0.55617552000000003</v>
          </cell>
          <cell r="AF3731">
            <v>0</v>
          </cell>
          <cell r="AG3731">
            <v>0</v>
          </cell>
          <cell r="AH3731">
            <v>0</v>
          </cell>
          <cell r="AI3731">
            <v>99.317057143</v>
          </cell>
        </row>
        <row r="3732">
          <cell r="C3732" t="str">
            <v>1.699</v>
          </cell>
          <cell r="D3732" t="str">
            <v>Реконструкция компрессорных станций системы газопроводов Северный Кавказ-Центр на участке Привольное - Моздок</v>
          </cell>
          <cell r="E3732" t="str">
            <v>051-2001660</v>
          </cell>
          <cell r="F3732" t="str">
            <v/>
          </cell>
          <cell r="G3732" t="str">
            <v>Стройки, обеспечивающие добычу и вывод газа из Надым-Пур-Таз</v>
          </cell>
          <cell r="H3732" t="str">
            <v>Транспорт газа</v>
          </cell>
          <cell r="I3732">
            <v>41716.698100000001</v>
          </cell>
          <cell r="J3732">
            <v>23602.11</v>
          </cell>
          <cell r="K3732">
            <v>21.83</v>
          </cell>
          <cell r="L3732">
            <v>21.83</v>
          </cell>
          <cell r="M3732">
            <v>22.90356306</v>
          </cell>
          <cell r="N3732">
            <v>104.917833532</v>
          </cell>
          <cell r="O3732">
            <v>104.917833532</v>
          </cell>
          <cell r="P3732">
            <v>0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8.3339999999999998E-5</v>
          </cell>
          <cell r="Z3732">
            <v>49.414416619999997</v>
          </cell>
          <cell r="AA3732">
            <v>49.414416619999997</v>
          </cell>
          <cell r="AB3732">
            <v>0</v>
          </cell>
          <cell r="AC3732">
            <v>0</v>
          </cell>
          <cell r="AD3732">
            <v>1.7500199999999999E-3</v>
          </cell>
          <cell r="AE3732">
            <v>8.3339999999999998E-5</v>
          </cell>
          <cell r="AF3732">
            <v>1.66668E-3</v>
          </cell>
          <cell r="AG3732">
            <v>0</v>
          </cell>
          <cell r="AH3732">
            <v>0</v>
          </cell>
          <cell r="AI3732">
            <v>3.5415170000000001E-3</v>
          </cell>
        </row>
        <row r="3733">
          <cell r="C3733" t="str">
            <v>1.699.1</v>
          </cell>
          <cell r="D3733" t="str">
            <v>Подрядные работы</v>
          </cell>
          <cell r="E3733" t="str">
            <v>051-2001660</v>
          </cell>
          <cell r="F3733" t="str">
            <v/>
          </cell>
          <cell r="G3733" t="str">
            <v/>
          </cell>
          <cell r="H3733" t="str">
            <v/>
          </cell>
          <cell r="I3733">
            <v>13402</v>
          </cell>
          <cell r="J3733">
            <v>7333.77</v>
          </cell>
          <cell r="K3733">
            <v>0</v>
          </cell>
          <cell r="L3733">
            <v>0</v>
          </cell>
          <cell r="M3733">
            <v>0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B3733">
            <v>0</v>
          </cell>
          <cell r="AC3733">
            <v>0</v>
          </cell>
          <cell r="AD3733">
            <v>0</v>
          </cell>
          <cell r="AE3733">
            <v>0</v>
          </cell>
          <cell r="AF3733">
            <v>0</v>
          </cell>
          <cell r="AG3733">
            <v>0</v>
          </cell>
          <cell r="AH3733">
            <v>0</v>
          </cell>
          <cell r="AI3733">
            <v>0</v>
          </cell>
        </row>
        <row r="3734">
          <cell r="C3734">
            <v>0</v>
          </cell>
          <cell r="D3734" t="str">
            <v>Прочие подрядчики</v>
          </cell>
          <cell r="E3734" t="str">
            <v>051-2001660</v>
          </cell>
          <cell r="F3734" t="str">
            <v/>
          </cell>
          <cell r="G3734" t="str">
            <v/>
          </cell>
          <cell r="H3734" t="str">
            <v/>
          </cell>
          <cell r="I3734">
            <v>13402</v>
          </cell>
          <cell r="J3734">
            <v>7333.77</v>
          </cell>
          <cell r="K3734">
            <v>0</v>
          </cell>
          <cell r="L3734">
            <v>0</v>
          </cell>
          <cell r="M3734">
            <v>0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B3734">
            <v>0</v>
          </cell>
          <cell r="AC3734">
            <v>0</v>
          </cell>
          <cell r="AD3734">
            <v>0</v>
          </cell>
          <cell r="AE3734">
            <v>0</v>
          </cell>
          <cell r="AF3734">
            <v>0</v>
          </cell>
          <cell r="AG3734">
            <v>0</v>
          </cell>
          <cell r="AH3734">
            <v>0</v>
          </cell>
          <cell r="AI3734">
            <v>0</v>
          </cell>
        </row>
        <row r="3735">
          <cell r="C3735" t="str">
            <v>1.699.2</v>
          </cell>
          <cell r="D3735" t="str">
            <v>Оборудование</v>
          </cell>
          <cell r="E3735" t="str">
            <v>051-2001660</v>
          </cell>
          <cell r="F3735" t="str">
            <v/>
          </cell>
          <cell r="G3735" t="str">
            <v/>
          </cell>
          <cell r="H3735" t="str">
            <v/>
          </cell>
          <cell r="I3735">
            <v>22689.6891</v>
          </cell>
          <cell r="J3735">
            <v>12168.37</v>
          </cell>
          <cell r="K3735">
            <v>21.82</v>
          </cell>
          <cell r="L3735">
            <v>21.82</v>
          </cell>
          <cell r="M3735">
            <v>22.90106304</v>
          </cell>
          <cell r="N3735">
            <v>104.954459395</v>
          </cell>
          <cell r="O3735">
            <v>104.954459395</v>
          </cell>
          <cell r="P3735">
            <v>0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49.414000000000001</v>
          </cell>
          <cell r="AA3735">
            <v>49.414000000000001</v>
          </cell>
          <cell r="AB3735">
            <v>0</v>
          </cell>
          <cell r="AC3735">
            <v>0</v>
          </cell>
          <cell r="AD3735">
            <v>0</v>
          </cell>
          <cell r="AE3735">
            <v>0</v>
          </cell>
          <cell r="AF3735">
            <v>0</v>
          </cell>
          <cell r="AG3735">
            <v>0</v>
          </cell>
          <cell r="AH3735">
            <v>0</v>
          </cell>
          <cell r="AI3735">
            <v>0</v>
          </cell>
        </row>
        <row r="3736">
          <cell r="C3736" t="str">
            <v>1.699.3</v>
          </cell>
          <cell r="D3736" t="str">
            <v>Прочие, всего</v>
          </cell>
          <cell r="E3736" t="str">
            <v>051-2001660</v>
          </cell>
          <cell r="F3736" t="str">
            <v/>
          </cell>
          <cell r="G3736" t="str">
            <v/>
          </cell>
          <cell r="H3736" t="str">
            <v/>
          </cell>
          <cell r="I3736">
            <v>5625.009</v>
          </cell>
          <cell r="J3736">
            <v>4099.97</v>
          </cell>
          <cell r="K3736">
            <v>0.01</v>
          </cell>
          <cell r="L3736">
            <v>0.01</v>
          </cell>
          <cell r="M3736">
            <v>2.5000199999999999E-3</v>
          </cell>
          <cell r="N3736">
            <v>25.0002</v>
          </cell>
          <cell r="O3736">
            <v>25.0002</v>
          </cell>
          <cell r="P3736">
            <v>0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8.3339999999999998E-5</v>
          </cell>
          <cell r="Z3736">
            <v>4.1661999999999998E-4</v>
          </cell>
          <cell r="AA3736">
            <v>4.1661999999999998E-4</v>
          </cell>
          <cell r="AB3736">
            <v>0</v>
          </cell>
          <cell r="AC3736">
            <v>0</v>
          </cell>
          <cell r="AD3736">
            <v>1.7500199999999999E-3</v>
          </cell>
          <cell r="AE3736">
            <v>8.3339999999999998E-5</v>
          </cell>
          <cell r="AF3736">
            <v>1.66668E-3</v>
          </cell>
          <cell r="AG3736">
            <v>0</v>
          </cell>
          <cell r="AH3736">
            <v>0</v>
          </cell>
          <cell r="AI3736">
            <v>420.05184580700001</v>
          </cell>
        </row>
        <row r="3737">
          <cell r="C3737" t="str">
            <v>1.699.4</v>
          </cell>
          <cell r="D3737" t="str">
            <v>Услуги Заказчика</v>
          </cell>
          <cell r="E3737" t="str">
            <v>051-2001660</v>
          </cell>
          <cell r="F3737" t="str">
            <v/>
          </cell>
          <cell r="G3737" t="str">
            <v/>
          </cell>
          <cell r="H3737" t="str">
            <v/>
          </cell>
          <cell r="I3737">
            <v>0</v>
          </cell>
          <cell r="J3737">
            <v>0</v>
          </cell>
          <cell r="K3737">
            <v>0.01</v>
          </cell>
          <cell r="L3737">
            <v>0.01</v>
          </cell>
          <cell r="M3737">
            <v>2.5000199999999999E-3</v>
          </cell>
          <cell r="N3737">
            <v>25.0002</v>
          </cell>
          <cell r="O3737">
            <v>25.0002</v>
          </cell>
          <cell r="P3737">
            <v>0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8.3339999999999998E-5</v>
          </cell>
          <cell r="Z3737">
            <v>4.1661999999999998E-4</v>
          </cell>
          <cell r="AA3737">
            <v>4.1661999999999998E-4</v>
          </cell>
          <cell r="AB3737">
            <v>0</v>
          </cell>
          <cell r="AC3737">
            <v>0</v>
          </cell>
          <cell r="AD3737">
            <v>1.7500199999999999E-3</v>
          </cell>
          <cell r="AE3737">
            <v>8.3339999999999998E-5</v>
          </cell>
          <cell r="AF3737">
            <v>1.66668E-3</v>
          </cell>
          <cell r="AG3737">
            <v>0</v>
          </cell>
          <cell r="AH3737">
            <v>0</v>
          </cell>
          <cell r="AI3737">
            <v>420.05184580700001</v>
          </cell>
        </row>
        <row r="3738">
          <cell r="C3738" t="str">
            <v>1.699.5</v>
          </cell>
          <cell r="D3738" t="str">
            <v>Иные прочие</v>
          </cell>
          <cell r="E3738" t="str">
            <v>051-2001660</v>
          </cell>
          <cell r="F3738" t="str">
            <v/>
          </cell>
          <cell r="G3738" t="str">
            <v/>
          </cell>
          <cell r="H3738" t="str">
            <v/>
          </cell>
          <cell r="I3738">
            <v>5625.009</v>
          </cell>
          <cell r="J3738">
            <v>4099.97</v>
          </cell>
          <cell r="K3738">
            <v>0</v>
          </cell>
          <cell r="L3738">
            <v>0</v>
          </cell>
          <cell r="M3738">
            <v>0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B3738">
            <v>0</v>
          </cell>
          <cell r="AC3738">
            <v>0</v>
          </cell>
          <cell r="AD3738">
            <v>0</v>
          </cell>
          <cell r="AE3738">
            <v>0</v>
          </cell>
          <cell r="AF3738">
            <v>0</v>
          </cell>
          <cell r="AG3738">
            <v>0</v>
          </cell>
          <cell r="AH3738">
            <v>0</v>
          </cell>
          <cell r="AI3738">
            <v>0</v>
          </cell>
        </row>
        <row r="3739">
          <cell r="C3739" t="str">
            <v>1.700</v>
          </cell>
          <cell r="D3739" t="str">
            <v>Очистные сооружения (ОС) производительностью 750 м3/сутки Башмаковского ЛПУМГ Пензенской области</v>
          </cell>
          <cell r="E3739" t="str">
            <v>051-2001675</v>
          </cell>
          <cell r="F3739" t="str">
            <v/>
          </cell>
          <cell r="G3739" t="str">
            <v>Стройки, обеспечивающие добычу и вывод газа из Надым-Пур-Таз</v>
          </cell>
          <cell r="H3739" t="str">
            <v>Транспорт газа</v>
          </cell>
          <cell r="I3739">
            <v>0</v>
          </cell>
          <cell r="J3739">
            <v>0</v>
          </cell>
          <cell r="K3739">
            <v>0</v>
          </cell>
          <cell r="L3739">
            <v>0</v>
          </cell>
          <cell r="M3739">
            <v>0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1.1573899999999999E-3</v>
          </cell>
          <cell r="Z3739">
            <v>0</v>
          </cell>
          <cell r="AA3739">
            <v>0</v>
          </cell>
          <cell r="AB3739">
            <v>0</v>
          </cell>
          <cell r="AC3739">
            <v>0</v>
          </cell>
          <cell r="AD3739">
            <v>1.1573899999999999E-3</v>
          </cell>
          <cell r="AE3739">
            <v>0</v>
          </cell>
          <cell r="AF3739">
            <v>0</v>
          </cell>
          <cell r="AG3739">
            <v>1.1573899999999999E-3</v>
          </cell>
          <cell r="AH3739">
            <v>0</v>
          </cell>
          <cell r="AI3739">
            <v>0</v>
          </cell>
        </row>
        <row r="3740">
          <cell r="C3740" t="str">
            <v>1.700.1</v>
          </cell>
          <cell r="D3740" t="str">
            <v>Прочие, всего</v>
          </cell>
          <cell r="E3740" t="str">
            <v>051-2001675</v>
          </cell>
          <cell r="F3740" t="str">
            <v/>
          </cell>
          <cell r="G3740" t="str">
            <v/>
          </cell>
          <cell r="H3740" t="str">
            <v/>
          </cell>
          <cell r="I3740">
            <v>0</v>
          </cell>
          <cell r="J3740">
            <v>0</v>
          </cell>
          <cell r="K3740">
            <v>0</v>
          </cell>
          <cell r="L3740">
            <v>0</v>
          </cell>
          <cell r="M3740">
            <v>0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1.1573899999999999E-3</v>
          </cell>
          <cell r="Z3740">
            <v>0</v>
          </cell>
          <cell r="AA3740">
            <v>0</v>
          </cell>
          <cell r="AB3740">
            <v>0</v>
          </cell>
          <cell r="AC3740">
            <v>0</v>
          </cell>
          <cell r="AD3740">
            <v>1.1573899999999999E-3</v>
          </cell>
          <cell r="AE3740">
            <v>0</v>
          </cell>
          <cell r="AF3740">
            <v>0</v>
          </cell>
          <cell r="AG3740">
            <v>1.1573899999999999E-3</v>
          </cell>
          <cell r="AH3740">
            <v>0</v>
          </cell>
          <cell r="AI3740">
            <v>0</v>
          </cell>
        </row>
        <row r="3741">
          <cell r="C3741" t="str">
            <v>1.700.2</v>
          </cell>
          <cell r="D3741" t="str">
            <v>Землеотвод, всего</v>
          </cell>
          <cell r="E3741" t="str">
            <v>051-2001675</v>
          </cell>
          <cell r="F3741" t="str">
            <v/>
          </cell>
          <cell r="G3741" t="str">
            <v/>
          </cell>
          <cell r="H3741" t="str">
            <v/>
          </cell>
          <cell r="I3741">
            <v>0</v>
          </cell>
          <cell r="J3741">
            <v>0</v>
          </cell>
          <cell r="K3741">
            <v>0</v>
          </cell>
          <cell r="L3741">
            <v>0</v>
          </cell>
          <cell r="M3741">
            <v>0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1.1573899999999999E-3</v>
          </cell>
          <cell r="Z3741">
            <v>0</v>
          </cell>
          <cell r="AA3741">
            <v>0</v>
          </cell>
          <cell r="AB3741">
            <v>0</v>
          </cell>
          <cell r="AC3741">
            <v>0</v>
          </cell>
          <cell r="AD3741">
            <v>1.1573899999999999E-3</v>
          </cell>
          <cell r="AE3741">
            <v>0</v>
          </cell>
          <cell r="AF3741">
            <v>0</v>
          </cell>
          <cell r="AG3741">
            <v>1.1573899999999999E-3</v>
          </cell>
          <cell r="AH3741">
            <v>0</v>
          </cell>
          <cell r="AI3741">
            <v>0</v>
          </cell>
        </row>
        <row r="3742">
          <cell r="C3742" t="str">
            <v>1.701</v>
          </cell>
          <cell r="D3742" t="str">
            <v>Реконструкция газопровода "Кореновск-Динская"</v>
          </cell>
          <cell r="E3742" t="str">
            <v>051-2001692</v>
          </cell>
          <cell r="F3742" t="str">
            <v/>
          </cell>
          <cell r="G3742" t="str">
            <v>Стройки, обеспечивающие добычу и вывод газа из Надым-Пур-Таз</v>
          </cell>
          <cell r="H3742" t="str">
            <v>Транспорт газа</v>
          </cell>
          <cell r="I3742">
            <v>4347.982</v>
          </cell>
          <cell r="J3742">
            <v>1747.2909999999999</v>
          </cell>
          <cell r="K3742">
            <v>1.2709999999999999</v>
          </cell>
          <cell r="L3742">
            <v>1.2709999999999999</v>
          </cell>
          <cell r="M3742">
            <v>2.5001999999999999E-4</v>
          </cell>
          <cell r="N3742">
            <v>1.9671125000000001E-2</v>
          </cell>
          <cell r="O3742">
            <v>1.9671125000000001E-2</v>
          </cell>
          <cell r="P3742">
            <v>0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8.3399999999999994E-5</v>
          </cell>
          <cell r="Z3742">
            <v>1.27041662</v>
          </cell>
          <cell r="AA3742">
            <v>1.27041662</v>
          </cell>
          <cell r="AB3742">
            <v>0</v>
          </cell>
          <cell r="AC3742">
            <v>0</v>
          </cell>
          <cell r="AD3742">
            <v>2.5008000000000002E-4</v>
          </cell>
          <cell r="AE3742">
            <v>8.3399999999999994E-5</v>
          </cell>
          <cell r="AF3742">
            <v>1.6668E-4</v>
          </cell>
          <cell r="AG3742">
            <v>0</v>
          </cell>
          <cell r="AH3742">
            <v>0</v>
          </cell>
          <cell r="AI3742">
            <v>1.9684881000000001E-2</v>
          </cell>
        </row>
        <row r="3743">
          <cell r="C3743" t="str">
            <v>1.701.1</v>
          </cell>
          <cell r="D3743" t="str">
            <v>Подрядные работы</v>
          </cell>
          <cell r="E3743" t="str">
            <v>051-2001692</v>
          </cell>
          <cell r="F3743" t="str">
            <v/>
          </cell>
          <cell r="G3743" t="str">
            <v/>
          </cell>
          <cell r="H3743" t="str">
            <v/>
          </cell>
          <cell r="I3743">
            <v>2833.47</v>
          </cell>
          <cell r="J3743">
            <v>975.09</v>
          </cell>
          <cell r="K3743">
            <v>0</v>
          </cell>
          <cell r="L3743">
            <v>0</v>
          </cell>
          <cell r="M3743">
            <v>0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B3743">
            <v>0</v>
          </cell>
          <cell r="AC3743">
            <v>0</v>
          </cell>
          <cell r="AD3743">
            <v>0</v>
          </cell>
          <cell r="AE3743">
            <v>0</v>
          </cell>
          <cell r="AF3743">
            <v>0</v>
          </cell>
          <cell r="AG3743">
            <v>0</v>
          </cell>
          <cell r="AH3743">
            <v>0</v>
          </cell>
          <cell r="AI3743">
            <v>0</v>
          </cell>
        </row>
        <row r="3744">
          <cell r="C3744">
            <v>0</v>
          </cell>
          <cell r="D3744" t="str">
            <v>Прочие подрядчики</v>
          </cell>
          <cell r="E3744" t="str">
            <v>051-2001692</v>
          </cell>
          <cell r="F3744" t="str">
            <v/>
          </cell>
          <cell r="G3744" t="str">
            <v/>
          </cell>
          <cell r="H3744" t="str">
            <v/>
          </cell>
          <cell r="I3744">
            <v>2833.47</v>
          </cell>
          <cell r="J3744">
            <v>975.09</v>
          </cell>
          <cell r="K3744">
            <v>0</v>
          </cell>
          <cell r="L3744">
            <v>0</v>
          </cell>
          <cell r="M3744">
            <v>0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B3744">
            <v>0</v>
          </cell>
          <cell r="AC3744">
            <v>0</v>
          </cell>
          <cell r="AD3744">
            <v>0</v>
          </cell>
          <cell r="AE3744">
            <v>0</v>
          </cell>
          <cell r="AF3744">
            <v>0</v>
          </cell>
          <cell r="AG3744">
            <v>0</v>
          </cell>
          <cell r="AH3744">
            <v>0</v>
          </cell>
          <cell r="AI3744">
            <v>0</v>
          </cell>
        </row>
        <row r="3745">
          <cell r="C3745" t="str">
            <v>1.701.2</v>
          </cell>
          <cell r="D3745" t="str">
            <v>Оборудование</v>
          </cell>
          <cell r="E3745" t="str">
            <v>051-2001692</v>
          </cell>
          <cell r="F3745" t="str">
            <v/>
          </cell>
          <cell r="G3745" t="str">
            <v/>
          </cell>
          <cell r="H3745" t="str">
            <v/>
          </cell>
          <cell r="I3745">
            <v>917.21</v>
          </cell>
          <cell r="J3745">
            <v>561.46</v>
          </cell>
          <cell r="K3745">
            <v>1.27</v>
          </cell>
          <cell r="L3745">
            <v>1.27</v>
          </cell>
          <cell r="M3745">
            <v>0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1.27</v>
          </cell>
          <cell r="AA3745">
            <v>1.27</v>
          </cell>
          <cell r="AB3745">
            <v>0</v>
          </cell>
          <cell r="AC3745">
            <v>0</v>
          </cell>
          <cell r="AD3745">
            <v>0</v>
          </cell>
          <cell r="AE3745">
            <v>0</v>
          </cell>
          <cell r="AF3745">
            <v>0</v>
          </cell>
          <cell r="AG3745">
            <v>0</v>
          </cell>
          <cell r="AH3745">
            <v>0</v>
          </cell>
          <cell r="AI3745">
            <v>0</v>
          </cell>
        </row>
        <row r="3746">
          <cell r="C3746" t="str">
            <v>1.701.3</v>
          </cell>
          <cell r="D3746" t="str">
            <v>Прочие, всего</v>
          </cell>
          <cell r="E3746" t="str">
            <v>051-2001692</v>
          </cell>
          <cell r="F3746" t="str">
            <v/>
          </cell>
          <cell r="G3746" t="str">
            <v/>
          </cell>
          <cell r="H3746" t="str">
            <v/>
          </cell>
          <cell r="I3746">
            <v>597.30200000000002</v>
          </cell>
          <cell r="J3746">
            <v>210.74100000000001</v>
          </cell>
          <cell r="K3746">
            <v>1E-3</v>
          </cell>
          <cell r="L3746">
            <v>1E-3</v>
          </cell>
          <cell r="M3746">
            <v>2.5001999999999999E-4</v>
          </cell>
          <cell r="N3746">
            <v>25.001999999999999</v>
          </cell>
          <cell r="O3746">
            <v>25.001999999999999</v>
          </cell>
          <cell r="P3746">
            <v>0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8.3399999999999994E-5</v>
          </cell>
          <cell r="Z3746">
            <v>4.1661999999999998E-4</v>
          </cell>
          <cell r="AA3746">
            <v>4.1661999999999998E-4</v>
          </cell>
          <cell r="AB3746">
            <v>0</v>
          </cell>
          <cell r="AC3746">
            <v>0</v>
          </cell>
          <cell r="AD3746">
            <v>2.5008000000000002E-4</v>
          </cell>
          <cell r="AE3746">
            <v>8.3399999999999994E-5</v>
          </cell>
          <cell r="AF3746">
            <v>1.6668E-4</v>
          </cell>
          <cell r="AG3746">
            <v>0</v>
          </cell>
          <cell r="AH3746">
            <v>0</v>
          </cell>
          <cell r="AI3746">
            <v>60.025922903000001</v>
          </cell>
        </row>
        <row r="3747">
          <cell r="C3747" t="str">
            <v>1.701.4</v>
          </cell>
          <cell r="D3747" t="str">
            <v>Услуги Заказчика</v>
          </cell>
          <cell r="E3747" t="str">
            <v>051-2001692</v>
          </cell>
          <cell r="F3747" t="str">
            <v/>
          </cell>
          <cell r="G3747" t="str">
            <v/>
          </cell>
          <cell r="H3747" t="str">
            <v/>
          </cell>
          <cell r="I3747">
            <v>0</v>
          </cell>
          <cell r="J3747">
            <v>0</v>
          </cell>
          <cell r="K3747">
            <v>1E-3</v>
          </cell>
          <cell r="L3747">
            <v>1E-3</v>
          </cell>
          <cell r="M3747">
            <v>2.5001999999999999E-4</v>
          </cell>
          <cell r="N3747">
            <v>25.001999999999999</v>
          </cell>
          <cell r="O3747">
            <v>25.001999999999999</v>
          </cell>
          <cell r="P3747">
            <v>0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8.3399999999999994E-5</v>
          </cell>
          <cell r="Z3747">
            <v>4.1661999999999998E-4</v>
          </cell>
          <cell r="AA3747">
            <v>4.1661999999999998E-4</v>
          </cell>
          <cell r="AB3747">
            <v>0</v>
          </cell>
          <cell r="AC3747">
            <v>0</v>
          </cell>
          <cell r="AD3747">
            <v>2.5008000000000002E-4</v>
          </cell>
          <cell r="AE3747">
            <v>8.3399999999999994E-5</v>
          </cell>
          <cell r="AF3747">
            <v>1.6668E-4</v>
          </cell>
          <cell r="AG3747">
            <v>0</v>
          </cell>
          <cell r="AH3747">
            <v>0</v>
          </cell>
          <cell r="AI3747">
            <v>60.025922903000001</v>
          </cell>
        </row>
        <row r="3748">
          <cell r="C3748" t="str">
            <v>1.701.5</v>
          </cell>
          <cell r="D3748" t="str">
            <v>Иные прочие</v>
          </cell>
          <cell r="E3748" t="str">
            <v>051-2001692</v>
          </cell>
          <cell r="F3748" t="str">
            <v/>
          </cell>
          <cell r="G3748" t="str">
            <v/>
          </cell>
          <cell r="H3748" t="str">
            <v/>
          </cell>
          <cell r="I3748">
            <v>597.30200000000002</v>
          </cell>
          <cell r="J3748">
            <v>210.74100000000001</v>
          </cell>
          <cell r="K3748">
            <v>0</v>
          </cell>
          <cell r="L3748">
            <v>0</v>
          </cell>
          <cell r="M3748">
            <v>0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B3748">
            <v>0</v>
          </cell>
          <cell r="AC3748">
            <v>0</v>
          </cell>
          <cell r="AD3748">
            <v>0</v>
          </cell>
          <cell r="AE3748">
            <v>0</v>
          </cell>
          <cell r="AF3748">
            <v>0</v>
          </cell>
          <cell r="AG3748">
            <v>0</v>
          </cell>
          <cell r="AH3748">
            <v>0</v>
          </cell>
          <cell r="AI3748">
            <v>0</v>
          </cell>
        </row>
        <row r="3749">
          <cell r="C3749" t="str">
            <v>1.702</v>
          </cell>
          <cell r="D3749" t="str">
            <v>Реконструкция газопромысловых и компрессорных сооружений Елшанской станции подземного хранения газа</v>
          </cell>
          <cell r="E3749" t="str">
            <v>051-2001795</v>
          </cell>
          <cell r="F3749" t="str">
            <v/>
          </cell>
          <cell r="G3749" t="str">
            <v>Стройки, обеспечивающие добычу и вывод газа из Надым-Пур-Таз</v>
          </cell>
          <cell r="H3749" t="str">
            <v>ПХГ</v>
          </cell>
          <cell r="I3749">
            <v>33069.410435760001</v>
          </cell>
          <cell r="J3749">
            <v>13301.73</v>
          </cell>
          <cell r="K3749">
            <v>2901.31</v>
          </cell>
          <cell r="L3749">
            <v>2901.31</v>
          </cell>
          <cell r="M3749">
            <v>510.46192351000002</v>
          </cell>
          <cell r="N3749">
            <v>17.594187573999999</v>
          </cell>
          <cell r="O3749">
            <v>17.594187573999999</v>
          </cell>
          <cell r="P3749">
            <v>0</v>
          </cell>
          <cell r="Q3749">
            <v>0</v>
          </cell>
          <cell r="R3749">
            <v>0</v>
          </cell>
          <cell r="S3749">
            <v>3072.8598086299999</v>
          </cell>
          <cell r="T3749">
            <v>594.44999999000004</v>
          </cell>
          <cell r="U3749">
            <v>0</v>
          </cell>
          <cell r="V3749">
            <v>0</v>
          </cell>
          <cell r="W3749">
            <v>0</v>
          </cell>
          <cell r="X3749">
            <v>809.56955937999999</v>
          </cell>
          <cell r="Y3749">
            <v>489.55654128999998</v>
          </cell>
          <cell r="Z3749">
            <v>4301.95</v>
          </cell>
          <cell r="AA3749">
            <v>4301.95</v>
          </cell>
          <cell r="AB3749">
            <v>56.73</v>
          </cell>
          <cell r="AC3749">
            <v>603.96</v>
          </cell>
          <cell r="AD3749">
            <v>916.51642202999994</v>
          </cell>
          <cell r="AE3749">
            <v>212.27531518999999</v>
          </cell>
          <cell r="AF3749">
            <v>134.95660688000001</v>
          </cell>
          <cell r="AG3749">
            <v>46.784499959999998</v>
          </cell>
          <cell r="AH3749">
            <v>522.5</v>
          </cell>
          <cell r="AI3749">
            <v>21.304673974</v>
          </cell>
        </row>
        <row r="3750">
          <cell r="C3750" t="str">
            <v>1.702.1</v>
          </cell>
          <cell r="D3750" t="str">
            <v>Подрядные работы</v>
          </cell>
          <cell r="E3750" t="str">
            <v>051-2001795</v>
          </cell>
          <cell r="F3750" t="str">
            <v/>
          </cell>
          <cell r="G3750" t="str">
            <v/>
          </cell>
          <cell r="H3750" t="str">
            <v/>
          </cell>
          <cell r="I3750">
            <v>18589.29</v>
          </cell>
          <cell r="J3750">
            <v>8127.24</v>
          </cell>
          <cell r="K3750">
            <v>2392.37</v>
          </cell>
          <cell r="L3750">
            <v>2392.37</v>
          </cell>
          <cell r="M3750">
            <v>454.62457896000001</v>
          </cell>
          <cell r="N3750">
            <v>19.003104827000001</v>
          </cell>
          <cell r="O3750">
            <v>19.003104827000001</v>
          </cell>
          <cell r="P3750">
            <v>0</v>
          </cell>
          <cell r="Q3750">
            <v>0</v>
          </cell>
          <cell r="R3750">
            <v>0</v>
          </cell>
          <cell r="S3750">
            <v>2704.2017426799998</v>
          </cell>
          <cell r="T3750">
            <v>540.79294855000001</v>
          </cell>
          <cell r="U3750">
            <v>0</v>
          </cell>
          <cell r="V3750">
            <v>0</v>
          </cell>
          <cell r="W3750">
            <v>0</v>
          </cell>
          <cell r="X3750">
            <v>809.44500000000005</v>
          </cell>
          <cell r="Y3750">
            <v>433.69285514000001</v>
          </cell>
          <cell r="Z3750">
            <v>2989.89</v>
          </cell>
          <cell r="AA3750">
            <v>2989.89</v>
          </cell>
          <cell r="AB3750">
            <v>0</v>
          </cell>
          <cell r="AC3750">
            <v>522.5</v>
          </cell>
          <cell r="AD3750">
            <v>806.19411160000004</v>
          </cell>
          <cell r="AE3750">
            <v>175.98250479999999</v>
          </cell>
          <cell r="AF3750">
            <v>107.7116068</v>
          </cell>
          <cell r="AG3750">
            <v>0</v>
          </cell>
          <cell r="AH3750">
            <v>522.5</v>
          </cell>
          <cell r="AI3750">
            <v>26.964005752999999</v>
          </cell>
        </row>
        <row r="3751">
          <cell r="C3751">
            <v>0</v>
          </cell>
          <cell r="D3751" t="str">
            <v>ГазЭнергоСервис</v>
          </cell>
          <cell r="E3751" t="str">
            <v>051-2001795</v>
          </cell>
          <cell r="F3751" t="str">
            <v/>
          </cell>
          <cell r="G3751" t="str">
            <v/>
          </cell>
          <cell r="H3751" t="str">
            <v/>
          </cell>
          <cell r="I3751">
            <v>361.21</v>
          </cell>
          <cell r="J3751">
            <v>197.14</v>
          </cell>
          <cell r="K3751">
            <v>0</v>
          </cell>
          <cell r="L3751">
            <v>0</v>
          </cell>
          <cell r="M3751">
            <v>0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257.71035033999999</v>
          </cell>
          <cell r="Z3751">
            <v>0</v>
          </cell>
          <cell r="AA3751">
            <v>0</v>
          </cell>
          <cell r="AB3751">
            <v>0</v>
          </cell>
          <cell r="AC3751">
            <v>0</v>
          </cell>
          <cell r="AD3751">
            <v>0</v>
          </cell>
          <cell r="AE3751">
            <v>0</v>
          </cell>
          <cell r="AF3751">
            <v>0</v>
          </cell>
          <cell r="AG3751">
            <v>0</v>
          </cell>
          <cell r="AH3751">
            <v>0</v>
          </cell>
          <cell r="AI3751">
            <v>0</v>
          </cell>
        </row>
        <row r="3752">
          <cell r="C3752">
            <v>0</v>
          </cell>
          <cell r="D3752" t="str">
            <v>Рубеж-М</v>
          </cell>
          <cell r="E3752" t="str">
            <v>051-2001795</v>
          </cell>
          <cell r="F3752" t="str">
            <v/>
          </cell>
          <cell r="G3752" t="str">
            <v/>
          </cell>
          <cell r="H3752" t="str">
            <v/>
          </cell>
          <cell r="I3752">
            <v>9623.34</v>
          </cell>
          <cell r="J3752">
            <v>7763.15</v>
          </cell>
          <cell r="K3752">
            <v>2392.37</v>
          </cell>
          <cell r="L3752">
            <v>2392.37</v>
          </cell>
          <cell r="M3752">
            <v>0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>
            <v>2704.2017426799998</v>
          </cell>
          <cell r="T3752">
            <v>540.79294855000001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134.96466459999999</v>
          </cell>
          <cell r="Z3752">
            <v>2192.92</v>
          </cell>
          <cell r="AA3752">
            <v>2192.92</v>
          </cell>
          <cell r="AB3752">
            <v>0</v>
          </cell>
          <cell r="AC3752">
            <v>0</v>
          </cell>
          <cell r="AD3752">
            <v>134.96466459999999</v>
          </cell>
          <cell r="AE3752">
            <v>134.96466459999999</v>
          </cell>
          <cell r="AF3752">
            <v>0</v>
          </cell>
          <cell r="AG3752">
            <v>0</v>
          </cell>
          <cell r="AH3752">
            <v>0</v>
          </cell>
          <cell r="AI3752">
            <v>6.1545639879999996</v>
          </cell>
        </row>
        <row r="3753">
          <cell r="C3753">
            <v>0</v>
          </cell>
          <cell r="D3753" t="str">
            <v>ООО ГК "СтройМонтажИнвест"</v>
          </cell>
          <cell r="E3753" t="str">
            <v>051-2001795</v>
          </cell>
          <cell r="F3753" t="str">
            <v/>
          </cell>
          <cell r="G3753" t="str">
            <v/>
          </cell>
          <cell r="H3753" t="str">
            <v/>
          </cell>
          <cell r="I3753">
            <v>8601.7900000000009</v>
          </cell>
          <cell r="J3753">
            <v>166.51</v>
          </cell>
          <cell r="K3753">
            <v>0</v>
          </cell>
          <cell r="L3753">
            <v>0</v>
          </cell>
          <cell r="M3753">
            <v>0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B3753">
            <v>0</v>
          </cell>
          <cell r="AC3753">
            <v>0</v>
          </cell>
          <cell r="AD3753">
            <v>0</v>
          </cell>
          <cell r="AE3753">
            <v>0</v>
          </cell>
          <cell r="AF3753">
            <v>0</v>
          </cell>
          <cell r="AG3753">
            <v>0</v>
          </cell>
          <cell r="AH3753">
            <v>0</v>
          </cell>
          <cell r="AI3753">
            <v>0</v>
          </cell>
        </row>
        <row r="3754">
          <cell r="C3754">
            <v>0</v>
          </cell>
          <cell r="D3754" t="str">
            <v>ТехноСпецСтрой</v>
          </cell>
          <cell r="E3754" t="str">
            <v>051-2001795</v>
          </cell>
          <cell r="F3754" t="str">
            <v/>
          </cell>
          <cell r="G3754" t="str">
            <v/>
          </cell>
          <cell r="H3754" t="str">
            <v/>
          </cell>
          <cell r="I3754">
            <v>0</v>
          </cell>
          <cell r="J3754">
            <v>0</v>
          </cell>
          <cell r="K3754">
            <v>0</v>
          </cell>
          <cell r="L3754">
            <v>0</v>
          </cell>
          <cell r="M3754">
            <v>454.62457896000001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809.44500000000005</v>
          </cell>
          <cell r="Y3754">
            <v>41.017840200000002</v>
          </cell>
          <cell r="Z3754">
            <v>796.97</v>
          </cell>
          <cell r="AA3754">
            <v>796.97</v>
          </cell>
          <cell r="AB3754">
            <v>0</v>
          </cell>
          <cell r="AC3754">
            <v>522.5</v>
          </cell>
          <cell r="AD3754">
            <v>671.22944700000005</v>
          </cell>
          <cell r="AE3754">
            <v>41.017840200000002</v>
          </cell>
          <cell r="AF3754">
            <v>107.7116068</v>
          </cell>
          <cell r="AG3754">
            <v>0</v>
          </cell>
          <cell r="AH3754">
            <v>522.5</v>
          </cell>
          <cell r="AI3754">
            <v>84.222674253999998</v>
          </cell>
        </row>
        <row r="3755">
          <cell r="C3755">
            <v>0</v>
          </cell>
          <cell r="D3755" t="str">
            <v>Конкурс</v>
          </cell>
          <cell r="E3755" t="str">
            <v>051-2001795</v>
          </cell>
          <cell r="F3755" t="str">
            <v/>
          </cell>
          <cell r="G3755" t="str">
            <v/>
          </cell>
          <cell r="H3755" t="str">
            <v/>
          </cell>
          <cell r="I3755">
            <v>2.95</v>
          </cell>
          <cell r="J3755">
            <v>0.44</v>
          </cell>
          <cell r="K3755">
            <v>0</v>
          </cell>
          <cell r="L3755">
            <v>0</v>
          </cell>
          <cell r="M3755">
            <v>0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B3755">
            <v>0</v>
          </cell>
          <cell r="AC3755">
            <v>0</v>
          </cell>
          <cell r="AD3755">
            <v>0</v>
          </cell>
          <cell r="AE3755">
            <v>0</v>
          </cell>
          <cell r="AF3755">
            <v>0</v>
          </cell>
          <cell r="AG3755">
            <v>0</v>
          </cell>
          <cell r="AH3755">
            <v>0</v>
          </cell>
          <cell r="AI3755">
            <v>0</v>
          </cell>
        </row>
        <row r="3756">
          <cell r="C3756" t="str">
            <v>1.702.2</v>
          </cell>
          <cell r="D3756" t="str">
            <v>Оборудование</v>
          </cell>
          <cell r="E3756" t="str">
            <v>051-2001795</v>
          </cell>
          <cell r="F3756" t="str">
            <v/>
          </cell>
          <cell r="G3756" t="str">
            <v/>
          </cell>
          <cell r="H3756" t="str">
            <v/>
          </cell>
          <cell r="I3756">
            <v>10423.6</v>
          </cell>
          <cell r="J3756">
            <v>3268.95</v>
          </cell>
          <cell r="K3756">
            <v>230.09</v>
          </cell>
          <cell r="L3756">
            <v>230.09</v>
          </cell>
          <cell r="M3756">
            <v>1.40581E-3</v>
          </cell>
          <cell r="N3756">
            <v>6.1098299999999995E-4</v>
          </cell>
          <cell r="O3756">
            <v>6.1098299999999995E-4</v>
          </cell>
          <cell r="P3756">
            <v>0</v>
          </cell>
          <cell r="Q3756">
            <v>0</v>
          </cell>
          <cell r="R3756">
            <v>0</v>
          </cell>
          <cell r="S3756">
            <v>39.48990431</v>
          </cell>
          <cell r="T3756">
            <v>1.0419540599999999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43.25521157</v>
          </cell>
          <cell r="Z3756">
            <v>1024.9000000000001</v>
          </cell>
          <cell r="AA3756">
            <v>1024.9000000000001</v>
          </cell>
          <cell r="AB3756">
            <v>56.73</v>
          </cell>
          <cell r="AC3756">
            <v>81.459999999999994</v>
          </cell>
          <cell r="AD3756">
            <v>23.68433581</v>
          </cell>
          <cell r="AE3756">
            <v>23.68433581</v>
          </cell>
          <cell r="AF3756">
            <v>0</v>
          </cell>
          <cell r="AG3756">
            <v>0</v>
          </cell>
          <cell r="AH3756">
            <v>0</v>
          </cell>
          <cell r="AI3756">
            <v>2.3108923610000001</v>
          </cell>
        </row>
        <row r="3757">
          <cell r="C3757" t="str">
            <v>1.702.3</v>
          </cell>
          <cell r="D3757" t="str">
            <v>Прочие, всего</v>
          </cell>
          <cell r="E3757" t="str">
            <v>051-2001795</v>
          </cell>
          <cell r="F3757" t="str">
            <v/>
          </cell>
          <cell r="G3757" t="str">
            <v/>
          </cell>
          <cell r="H3757" t="str">
            <v/>
          </cell>
          <cell r="I3757">
            <v>4056.5204357600001</v>
          </cell>
          <cell r="J3757">
            <v>1905.54</v>
          </cell>
          <cell r="K3757">
            <v>278.85000000000002</v>
          </cell>
          <cell r="L3757">
            <v>278.85000000000002</v>
          </cell>
          <cell r="M3757">
            <v>55.835938740000003</v>
          </cell>
          <cell r="N3757">
            <v>20.023646670000002</v>
          </cell>
          <cell r="O3757">
            <v>20.023646670000002</v>
          </cell>
          <cell r="P3757">
            <v>0</v>
          </cell>
          <cell r="Q3757">
            <v>0</v>
          </cell>
          <cell r="R3757">
            <v>0</v>
          </cell>
          <cell r="S3757">
            <v>329.16816163999999</v>
          </cell>
          <cell r="T3757">
            <v>52.615097380000002</v>
          </cell>
          <cell r="U3757">
            <v>0</v>
          </cell>
          <cell r="V3757">
            <v>0</v>
          </cell>
          <cell r="W3757">
            <v>0</v>
          </cell>
          <cell r="X3757">
            <v>0.12455938</v>
          </cell>
          <cell r="Y3757">
            <v>12.608474579999999</v>
          </cell>
          <cell r="Z3757">
            <v>287.16000000000003</v>
          </cell>
          <cell r="AA3757">
            <v>287.16000000000003</v>
          </cell>
          <cell r="AB3757">
            <v>0</v>
          </cell>
          <cell r="AC3757">
            <v>0</v>
          </cell>
          <cell r="AD3757">
            <v>86.637974619999994</v>
          </cell>
          <cell r="AE3757">
            <v>12.608474579999999</v>
          </cell>
          <cell r="AF3757">
            <v>27.245000080000001</v>
          </cell>
          <cell r="AG3757">
            <v>46.784499959999998</v>
          </cell>
          <cell r="AH3757">
            <v>0</v>
          </cell>
          <cell r="AI3757">
            <v>30.170627741000001</v>
          </cell>
        </row>
        <row r="3758">
          <cell r="C3758" t="str">
            <v>1.702.4</v>
          </cell>
          <cell r="D3758" t="str">
            <v>Землеотвод, всего</v>
          </cell>
          <cell r="E3758" t="str">
            <v>051-2001795</v>
          </cell>
          <cell r="F3758" t="str">
            <v/>
          </cell>
          <cell r="G3758" t="str">
            <v/>
          </cell>
          <cell r="H3758" t="str">
            <v/>
          </cell>
          <cell r="I3758">
            <v>5.9316687200000002</v>
          </cell>
          <cell r="J3758">
            <v>5.42</v>
          </cell>
          <cell r="K3758">
            <v>5.42</v>
          </cell>
          <cell r="L3758">
            <v>5.42</v>
          </cell>
          <cell r="M3758">
            <v>0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>
            <v>0</v>
          </cell>
          <cell r="S3758">
            <v>4.5166666700000002</v>
          </cell>
          <cell r="T3758">
            <v>0.90333333000000005</v>
          </cell>
          <cell r="U3758">
            <v>0</v>
          </cell>
          <cell r="V3758">
            <v>0</v>
          </cell>
          <cell r="W3758">
            <v>0</v>
          </cell>
          <cell r="X3758">
            <v>0.12455938</v>
          </cell>
          <cell r="Y3758">
            <v>0</v>
          </cell>
          <cell r="Z3758">
            <v>0.21</v>
          </cell>
          <cell r="AA3758">
            <v>0.21</v>
          </cell>
          <cell r="AB3758">
            <v>0</v>
          </cell>
          <cell r="AC3758">
            <v>0</v>
          </cell>
          <cell r="AD3758">
            <v>0</v>
          </cell>
          <cell r="AE3758">
            <v>0</v>
          </cell>
          <cell r="AF3758">
            <v>0</v>
          </cell>
          <cell r="AG3758">
            <v>0</v>
          </cell>
          <cell r="AH3758">
            <v>0</v>
          </cell>
          <cell r="AI3758">
            <v>0</v>
          </cell>
        </row>
        <row r="3759">
          <cell r="C3759" t="str">
            <v>1.702.5</v>
          </cell>
          <cell r="D3759" t="str">
            <v>Услуги Заказчика</v>
          </cell>
          <cell r="E3759" t="str">
            <v>051-2001795</v>
          </cell>
          <cell r="F3759" t="str">
            <v/>
          </cell>
          <cell r="G3759" t="str">
            <v/>
          </cell>
          <cell r="H3759" t="str">
            <v/>
          </cell>
          <cell r="I3759">
            <v>238.57400064000001</v>
          </cell>
          <cell r="J3759">
            <v>103.47</v>
          </cell>
          <cell r="K3759">
            <v>103.47</v>
          </cell>
          <cell r="L3759">
            <v>103.47</v>
          </cell>
          <cell r="M3759">
            <v>25.867500119999999</v>
          </cell>
          <cell r="N3759">
            <v>25.000000115999999</v>
          </cell>
          <cell r="O3759">
            <v>25.000000115999999</v>
          </cell>
          <cell r="P3759">
            <v>0</v>
          </cell>
          <cell r="Q3759">
            <v>0</v>
          </cell>
          <cell r="R3759">
            <v>0</v>
          </cell>
          <cell r="S3759">
            <v>116.49500027000001</v>
          </cell>
          <cell r="T3759">
            <v>23.29900005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86.22</v>
          </cell>
          <cell r="AA3759">
            <v>86.22</v>
          </cell>
          <cell r="AB3759">
            <v>0</v>
          </cell>
          <cell r="AC3759">
            <v>0</v>
          </cell>
          <cell r="AD3759">
            <v>64.029500040000002</v>
          </cell>
          <cell r="AE3759">
            <v>0</v>
          </cell>
          <cell r="AF3759">
            <v>17.245000080000001</v>
          </cell>
          <cell r="AG3759">
            <v>46.784499959999998</v>
          </cell>
          <cell r="AH3759">
            <v>0</v>
          </cell>
          <cell r="AI3759">
            <v>74.262932081000002</v>
          </cell>
        </row>
        <row r="3760">
          <cell r="C3760" t="str">
            <v>1.702.6</v>
          </cell>
          <cell r="D3760" t="str">
            <v>Иные прочие</v>
          </cell>
          <cell r="E3760" t="str">
            <v>051-2001795</v>
          </cell>
          <cell r="F3760" t="str">
            <v/>
          </cell>
          <cell r="G3760" t="str">
            <v/>
          </cell>
          <cell r="H3760" t="str">
            <v/>
          </cell>
          <cell r="I3760">
            <v>3750.4455177200002</v>
          </cell>
          <cell r="J3760">
            <v>1742.57</v>
          </cell>
          <cell r="K3760">
            <v>115.88</v>
          </cell>
          <cell r="L3760">
            <v>115.88</v>
          </cell>
          <cell r="M3760">
            <v>29.968438620000001</v>
          </cell>
          <cell r="N3760">
            <v>25.861614273000001</v>
          </cell>
          <cell r="O3760">
            <v>25.861614273000001</v>
          </cell>
          <cell r="P3760">
            <v>0</v>
          </cell>
          <cell r="Q3760">
            <v>0</v>
          </cell>
          <cell r="R3760">
            <v>0</v>
          </cell>
          <cell r="S3760">
            <v>163.08982803000001</v>
          </cell>
          <cell r="T3760">
            <v>19.399430670000001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5.1192259</v>
          </cell>
          <cell r="Z3760">
            <v>76.319999999999993</v>
          </cell>
          <cell r="AA3760">
            <v>76.319999999999993</v>
          </cell>
          <cell r="AB3760">
            <v>0</v>
          </cell>
          <cell r="AC3760">
            <v>0</v>
          </cell>
          <cell r="AD3760">
            <v>15.1192259</v>
          </cell>
          <cell r="AE3760">
            <v>5.1192259</v>
          </cell>
          <cell r="AF3760">
            <v>10</v>
          </cell>
          <cell r="AG3760">
            <v>0</v>
          </cell>
          <cell r="AH3760">
            <v>0</v>
          </cell>
          <cell r="AI3760">
            <v>19.810306473000001</v>
          </cell>
        </row>
        <row r="3761">
          <cell r="C3761" t="str">
            <v>1.702.7</v>
          </cell>
          <cell r="D3761" t="str">
            <v>Пуско наладочные работы "вхолостую"</v>
          </cell>
          <cell r="E3761" t="str">
            <v>051-2001795</v>
          </cell>
          <cell r="F3761" t="str">
            <v/>
          </cell>
          <cell r="G3761" t="str">
            <v/>
          </cell>
          <cell r="H3761" t="str">
            <v/>
          </cell>
          <cell r="I3761">
            <v>61.569248680000001</v>
          </cell>
          <cell r="J3761">
            <v>54.08</v>
          </cell>
          <cell r="K3761">
            <v>54.08</v>
          </cell>
          <cell r="L3761">
            <v>54.08</v>
          </cell>
          <cell r="M3761">
            <v>0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0</v>
          </cell>
          <cell r="S3761">
            <v>45.066666669999996</v>
          </cell>
          <cell r="T3761">
            <v>9.01333333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7.4892486800000002</v>
          </cell>
          <cell r="Z3761">
            <v>124.41</v>
          </cell>
          <cell r="AA3761">
            <v>124.41</v>
          </cell>
          <cell r="AB3761">
            <v>0</v>
          </cell>
          <cell r="AC3761">
            <v>0</v>
          </cell>
          <cell r="AD3761">
            <v>7.4892486800000002</v>
          </cell>
          <cell r="AE3761">
            <v>7.4892486800000002</v>
          </cell>
          <cell r="AF3761">
            <v>0</v>
          </cell>
          <cell r="AG3761">
            <v>0</v>
          </cell>
          <cell r="AH3761">
            <v>0</v>
          </cell>
          <cell r="AI3761">
            <v>6.0198124589999997</v>
          </cell>
        </row>
        <row r="3762">
          <cell r="C3762" t="str">
            <v>1.703</v>
          </cell>
          <cell r="D3762" t="str">
            <v>Реконструкция газопромысловых сооружений Песчано-Уметской станции подземного хранения газа</v>
          </cell>
          <cell r="E3762" t="str">
            <v>051-2001816</v>
          </cell>
          <cell r="F3762" t="str">
            <v/>
          </cell>
          <cell r="G3762" t="str">
            <v>Программа комплексного освоения месторождений полуострова Ям</v>
          </cell>
          <cell r="H3762" t="str">
            <v>ПХГ</v>
          </cell>
          <cell r="I3762">
            <v>25042.400000320002</v>
          </cell>
          <cell r="J3762">
            <v>6088.94</v>
          </cell>
          <cell r="K3762">
            <v>2909.04</v>
          </cell>
          <cell r="L3762">
            <v>2909.04</v>
          </cell>
          <cell r="M3762">
            <v>194.34146895000001</v>
          </cell>
          <cell r="N3762">
            <v>6.6806049060000001</v>
          </cell>
          <cell r="O3762">
            <v>6.6806049060000001</v>
          </cell>
          <cell r="P3762">
            <v>0</v>
          </cell>
          <cell r="Q3762">
            <v>0</v>
          </cell>
          <cell r="R3762">
            <v>0</v>
          </cell>
          <cell r="S3762">
            <v>2684.8116666800001</v>
          </cell>
          <cell r="T3762">
            <v>514.32833331999996</v>
          </cell>
          <cell r="U3762">
            <v>0</v>
          </cell>
          <cell r="V3762">
            <v>0</v>
          </cell>
          <cell r="W3762">
            <v>0</v>
          </cell>
          <cell r="X3762">
            <v>665.64757520000001</v>
          </cell>
          <cell r="Y3762">
            <v>176.54242583000001</v>
          </cell>
          <cell r="Z3762">
            <v>3845.6</v>
          </cell>
          <cell r="AA3762">
            <v>3845.6</v>
          </cell>
          <cell r="AB3762">
            <v>29.3</v>
          </cell>
          <cell r="AC3762">
            <v>0</v>
          </cell>
          <cell r="AD3762">
            <v>219.64967602999999</v>
          </cell>
          <cell r="AE3762">
            <v>165.61668735000001</v>
          </cell>
          <cell r="AF3762">
            <v>21.758405360000001</v>
          </cell>
          <cell r="AG3762">
            <v>32.274583319999998</v>
          </cell>
          <cell r="AH3762">
            <v>0</v>
          </cell>
          <cell r="AI3762">
            <v>5.7117140639999997</v>
          </cell>
        </row>
        <row r="3763">
          <cell r="C3763" t="str">
            <v>1.703.1</v>
          </cell>
          <cell r="D3763" t="str">
            <v>Подрядные работы</v>
          </cell>
          <cell r="E3763" t="str">
            <v>051-2001816</v>
          </cell>
          <cell r="F3763" t="str">
            <v/>
          </cell>
          <cell r="G3763" t="str">
            <v/>
          </cell>
          <cell r="H3763" t="str">
            <v/>
          </cell>
          <cell r="I3763">
            <v>13442.96</v>
          </cell>
          <cell r="J3763">
            <v>3166.28</v>
          </cell>
          <cell r="K3763">
            <v>1448.12</v>
          </cell>
          <cell r="L3763">
            <v>1448.12</v>
          </cell>
          <cell r="M3763">
            <v>26.759079239999998</v>
          </cell>
          <cell r="N3763">
            <v>1.847849573</v>
          </cell>
          <cell r="O3763">
            <v>1.847849573</v>
          </cell>
          <cell r="P3763">
            <v>0</v>
          </cell>
          <cell r="Q3763">
            <v>0</v>
          </cell>
          <cell r="R3763">
            <v>0</v>
          </cell>
          <cell r="S3763">
            <v>1112.1150000099999</v>
          </cell>
          <cell r="T3763">
            <v>209.88499999000001</v>
          </cell>
          <cell r="U3763">
            <v>0</v>
          </cell>
          <cell r="V3763">
            <v>0</v>
          </cell>
          <cell r="W3763">
            <v>0</v>
          </cell>
          <cell r="X3763">
            <v>665.64757520000001</v>
          </cell>
          <cell r="Y3763">
            <v>76.131410070000001</v>
          </cell>
          <cell r="Z3763">
            <v>1291.96</v>
          </cell>
          <cell r="AA3763">
            <v>1291.96</v>
          </cell>
          <cell r="AB3763">
            <v>0</v>
          </cell>
          <cell r="AC3763">
            <v>0</v>
          </cell>
          <cell r="AD3763">
            <v>75.139410069999997</v>
          </cell>
          <cell r="AE3763">
            <v>75.139410069999997</v>
          </cell>
          <cell r="AF3763">
            <v>0</v>
          </cell>
          <cell r="AG3763">
            <v>0</v>
          </cell>
          <cell r="AH3763">
            <v>0</v>
          </cell>
          <cell r="AI3763">
            <v>5.815923873</v>
          </cell>
        </row>
        <row r="3764">
          <cell r="C3764">
            <v>0</v>
          </cell>
          <cell r="D3764" t="str">
            <v>ГазЭнергоСервис</v>
          </cell>
          <cell r="E3764" t="str">
            <v>051-2001816</v>
          </cell>
          <cell r="F3764" t="str">
            <v/>
          </cell>
          <cell r="G3764" t="str">
            <v/>
          </cell>
          <cell r="H3764" t="str">
            <v/>
          </cell>
          <cell r="I3764">
            <v>55.6</v>
          </cell>
          <cell r="J3764">
            <v>0</v>
          </cell>
          <cell r="K3764">
            <v>104</v>
          </cell>
          <cell r="L3764">
            <v>104</v>
          </cell>
          <cell r="M3764">
            <v>0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27.847575200000001</v>
          </cell>
          <cell r="Y3764">
            <v>0</v>
          </cell>
          <cell r="Z3764">
            <v>0</v>
          </cell>
          <cell r="AA3764">
            <v>0</v>
          </cell>
          <cell r="AB3764">
            <v>0</v>
          </cell>
          <cell r="AC3764">
            <v>0</v>
          </cell>
          <cell r="AD3764">
            <v>0</v>
          </cell>
          <cell r="AE3764">
            <v>0</v>
          </cell>
          <cell r="AF3764">
            <v>0</v>
          </cell>
          <cell r="AG3764">
            <v>0</v>
          </cell>
          <cell r="AH3764">
            <v>0</v>
          </cell>
          <cell r="AI3764">
            <v>0</v>
          </cell>
        </row>
        <row r="3765">
          <cell r="C3765">
            <v>0</v>
          </cell>
          <cell r="D3765" t="str">
            <v>Рубеж-М</v>
          </cell>
          <cell r="E3765" t="str">
            <v>051-2001816</v>
          </cell>
          <cell r="F3765" t="str">
            <v/>
          </cell>
          <cell r="G3765" t="str">
            <v/>
          </cell>
          <cell r="H3765" t="str">
            <v/>
          </cell>
          <cell r="I3765">
            <v>3313.47</v>
          </cell>
          <cell r="J3765">
            <v>2655.16</v>
          </cell>
          <cell r="K3765">
            <v>21</v>
          </cell>
          <cell r="L3765">
            <v>21</v>
          </cell>
          <cell r="M3765">
            <v>0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4.2331605200000002</v>
          </cell>
          <cell r="Z3765">
            <v>4.2300000000000004</v>
          </cell>
          <cell r="AA3765">
            <v>4.2300000000000004</v>
          </cell>
          <cell r="AB3765">
            <v>0</v>
          </cell>
          <cell r="AC3765">
            <v>0</v>
          </cell>
          <cell r="AD3765">
            <v>4.2331605200000002</v>
          </cell>
          <cell r="AE3765">
            <v>4.2331605200000002</v>
          </cell>
          <cell r="AF3765">
            <v>0</v>
          </cell>
          <cell r="AG3765">
            <v>0</v>
          </cell>
          <cell r="AH3765">
            <v>0</v>
          </cell>
          <cell r="AI3765">
            <v>100.07471678500001</v>
          </cell>
        </row>
        <row r="3766">
          <cell r="C3766">
            <v>0</v>
          </cell>
          <cell r="D3766" t="str">
            <v>ООО ГК "СтройМонтажИнвест"</v>
          </cell>
          <cell r="E3766" t="str">
            <v>051-2001816</v>
          </cell>
          <cell r="F3766" t="str">
            <v/>
          </cell>
          <cell r="G3766" t="str">
            <v/>
          </cell>
          <cell r="H3766" t="str">
            <v/>
          </cell>
          <cell r="I3766">
            <v>1.2</v>
          </cell>
          <cell r="J3766">
            <v>0</v>
          </cell>
          <cell r="K3766">
            <v>0</v>
          </cell>
          <cell r="L3766">
            <v>0</v>
          </cell>
          <cell r="M3766">
            <v>0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B3766">
            <v>0</v>
          </cell>
          <cell r="AC3766">
            <v>0</v>
          </cell>
          <cell r="AD3766">
            <v>0</v>
          </cell>
          <cell r="AE3766">
            <v>0</v>
          </cell>
          <cell r="AF3766">
            <v>0</v>
          </cell>
          <cell r="AG3766">
            <v>0</v>
          </cell>
          <cell r="AH3766">
            <v>0</v>
          </cell>
          <cell r="AI3766">
            <v>0</v>
          </cell>
        </row>
        <row r="3767">
          <cell r="C3767">
            <v>0</v>
          </cell>
          <cell r="D3767" t="str">
            <v>ТехноСпецСтрой</v>
          </cell>
          <cell r="E3767" t="str">
            <v>051-2001816</v>
          </cell>
          <cell r="F3767" t="str">
            <v/>
          </cell>
          <cell r="G3767" t="str">
            <v/>
          </cell>
          <cell r="H3767" t="str">
            <v/>
          </cell>
          <cell r="I3767">
            <v>1538.94</v>
          </cell>
          <cell r="J3767">
            <v>508.26</v>
          </cell>
          <cell r="K3767">
            <v>1323.12</v>
          </cell>
          <cell r="L3767">
            <v>1323.12</v>
          </cell>
          <cell r="M3767">
            <v>26.759079239999998</v>
          </cell>
          <cell r="N3767">
            <v>2.022422701</v>
          </cell>
          <cell r="O3767">
            <v>2.022422701</v>
          </cell>
          <cell r="P3767">
            <v>0</v>
          </cell>
          <cell r="Q3767">
            <v>0</v>
          </cell>
          <cell r="R3767">
            <v>0</v>
          </cell>
          <cell r="S3767">
            <v>1112.1150000099999</v>
          </cell>
          <cell r="T3767">
            <v>209.88499999000001</v>
          </cell>
          <cell r="U3767">
            <v>0</v>
          </cell>
          <cell r="V3767">
            <v>0</v>
          </cell>
          <cell r="W3767">
            <v>0</v>
          </cell>
          <cell r="X3767">
            <v>637.79999999999995</v>
          </cell>
          <cell r="Y3767">
            <v>70.906249549999998</v>
          </cell>
          <cell r="Z3767">
            <v>1286.74</v>
          </cell>
          <cell r="AA3767">
            <v>1286.74</v>
          </cell>
          <cell r="AB3767">
            <v>0</v>
          </cell>
          <cell r="AC3767">
            <v>0</v>
          </cell>
          <cell r="AD3767">
            <v>70.906249549999998</v>
          </cell>
          <cell r="AE3767">
            <v>70.906249549999998</v>
          </cell>
          <cell r="AF3767">
            <v>0</v>
          </cell>
          <cell r="AG3767">
            <v>0</v>
          </cell>
          <cell r="AH3767">
            <v>0</v>
          </cell>
          <cell r="AI3767">
            <v>5.5105343390000003</v>
          </cell>
        </row>
        <row r="3768">
          <cell r="C3768">
            <v>0</v>
          </cell>
          <cell r="D3768" t="str">
            <v>ФракДжет-Строй</v>
          </cell>
          <cell r="E3768" t="str">
            <v>051-2001816</v>
          </cell>
          <cell r="F3768" t="str">
            <v/>
          </cell>
          <cell r="G3768" t="str">
            <v/>
          </cell>
          <cell r="H3768" t="str">
            <v/>
          </cell>
          <cell r="I3768">
            <v>0</v>
          </cell>
          <cell r="J3768">
            <v>0</v>
          </cell>
          <cell r="K3768">
            <v>0</v>
          </cell>
          <cell r="L3768">
            <v>0</v>
          </cell>
          <cell r="M3768">
            <v>0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0.99199999999999999</v>
          </cell>
          <cell r="Z3768">
            <v>0.99</v>
          </cell>
          <cell r="AA3768">
            <v>0.99</v>
          </cell>
          <cell r="AB3768">
            <v>0</v>
          </cell>
          <cell r="AC3768">
            <v>0</v>
          </cell>
          <cell r="AD3768">
            <v>0</v>
          </cell>
          <cell r="AE3768">
            <v>0</v>
          </cell>
          <cell r="AF3768">
            <v>0</v>
          </cell>
          <cell r="AG3768">
            <v>0</v>
          </cell>
          <cell r="AH3768">
            <v>0</v>
          </cell>
          <cell r="AI3768">
            <v>0</v>
          </cell>
        </row>
        <row r="3769">
          <cell r="C3769">
            <v>0</v>
          </cell>
          <cell r="D3769" t="str">
            <v>Прочие подрядчики</v>
          </cell>
          <cell r="E3769" t="str">
            <v>051-2001816</v>
          </cell>
          <cell r="F3769" t="str">
            <v/>
          </cell>
          <cell r="G3769" t="str">
            <v/>
          </cell>
          <cell r="H3769" t="str">
            <v/>
          </cell>
          <cell r="I3769">
            <v>8533.75</v>
          </cell>
          <cell r="J3769">
            <v>2.86</v>
          </cell>
          <cell r="K3769">
            <v>0</v>
          </cell>
          <cell r="L3769">
            <v>0</v>
          </cell>
          <cell r="M3769">
            <v>0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B3769">
            <v>0</v>
          </cell>
          <cell r="AC3769">
            <v>0</v>
          </cell>
          <cell r="AD3769">
            <v>0</v>
          </cell>
          <cell r="AE3769">
            <v>0</v>
          </cell>
          <cell r="AF3769">
            <v>0</v>
          </cell>
          <cell r="AG3769">
            <v>0</v>
          </cell>
          <cell r="AH3769">
            <v>0</v>
          </cell>
          <cell r="AI3769">
            <v>0</v>
          </cell>
        </row>
        <row r="3770">
          <cell r="C3770" t="str">
            <v>1.703.2</v>
          </cell>
          <cell r="D3770" t="str">
            <v>Оборудование</v>
          </cell>
          <cell r="E3770" t="str">
            <v>051-2001816</v>
          </cell>
          <cell r="F3770" t="str">
            <v/>
          </cell>
          <cell r="G3770" t="str">
            <v/>
          </cell>
          <cell r="H3770" t="str">
            <v/>
          </cell>
          <cell r="I3770">
            <v>8274.3700000000008</v>
          </cell>
          <cell r="J3770">
            <v>1988.11</v>
          </cell>
          <cell r="K3770">
            <v>1231.2</v>
          </cell>
          <cell r="L3770">
            <v>1231.2</v>
          </cell>
          <cell r="M3770">
            <v>139.72803449</v>
          </cell>
          <cell r="N3770">
            <v>11.348930677</v>
          </cell>
          <cell r="O3770">
            <v>11.348930677</v>
          </cell>
          <cell r="P3770">
            <v>0</v>
          </cell>
          <cell r="Q3770">
            <v>0</v>
          </cell>
          <cell r="R3770">
            <v>0</v>
          </cell>
          <cell r="S3770">
            <v>1442.73</v>
          </cell>
          <cell r="T3770">
            <v>278.45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83.322755880000003</v>
          </cell>
          <cell r="Z3770">
            <v>2338.44</v>
          </cell>
          <cell r="AA3770">
            <v>2338.44</v>
          </cell>
          <cell r="AB3770">
            <v>29.26</v>
          </cell>
          <cell r="AC3770">
            <v>0</v>
          </cell>
          <cell r="AD3770">
            <v>86.554881679999994</v>
          </cell>
          <cell r="AE3770">
            <v>83.322755880000003</v>
          </cell>
          <cell r="AF3770">
            <v>3.2321257999999999</v>
          </cell>
          <cell r="AG3770">
            <v>0</v>
          </cell>
          <cell r="AH3770">
            <v>0</v>
          </cell>
          <cell r="AI3770">
            <v>3.7013941639999999</v>
          </cell>
        </row>
        <row r="3771">
          <cell r="C3771">
            <v>0</v>
          </cell>
          <cell r="D3771" t="str">
            <v>ООО "Газпром комплектация"</v>
          </cell>
          <cell r="E3771" t="str">
            <v>051-2001816</v>
          </cell>
          <cell r="F3771" t="str">
            <v/>
          </cell>
          <cell r="G3771" t="str">
            <v/>
          </cell>
          <cell r="H3771" t="str">
            <v/>
          </cell>
          <cell r="I3771">
            <v>0</v>
          </cell>
          <cell r="J3771">
            <v>0</v>
          </cell>
          <cell r="K3771">
            <v>831.07</v>
          </cell>
          <cell r="L3771">
            <v>831.07</v>
          </cell>
          <cell r="M3771">
            <v>0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B3771">
            <v>0</v>
          </cell>
          <cell r="AC3771">
            <v>0</v>
          </cell>
          <cell r="AD3771">
            <v>0</v>
          </cell>
          <cell r="AE3771">
            <v>0</v>
          </cell>
          <cell r="AF3771">
            <v>0</v>
          </cell>
          <cell r="AG3771">
            <v>0</v>
          </cell>
          <cell r="AH3771">
            <v>0</v>
          </cell>
          <cell r="AI3771">
            <v>0</v>
          </cell>
        </row>
        <row r="3772">
          <cell r="C3772" t="str">
            <v>1.703.3</v>
          </cell>
          <cell r="D3772" t="str">
            <v>Прочие, всего</v>
          </cell>
          <cell r="E3772" t="str">
            <v>051-2001816</v>
          </cell>
          <cell r="F3772" t="str">
            <v/>
          </cell>
          <cell r="G3772" t="str">
            <v/>
          </cell>
          <cell r="H3772" t="str">
            <v/>
          </cell>
          <cell r="I3772">
            <v>3325.07000032</v>
          </cell>
          <cell r="J3772">
            <v>934.55</v>
          </cell>
          <cell r="K3772">
            <v>229.72</v>
          </cell>
          <cell r="L3772">
            <v>229.72</v>
          </cell>
          <cell r="M3772">
            <v>27.854355219999999</v>
          </cell>
          <cell r="N3772">
            <v>12.125350522</v>
          </cell>
          <cell r="O3772">
            <v>12.125350522</v>
          </cell>
          <cell r="P3772">
            <v>0</v>
          </cell>
          <cell r="Q3772">
            <v>0</v>
          </cell>
          <cell r="R3772">
            <v>0</v>
          </cell>
          <cell r="S3772">
            <v>129.96666667</v>
          </cell>
          <cell r="T3772">
            <v>25.993333329999999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17.088259879999999</v>
          </cell>
          <cell r="Z3772">
            <v>215.2</v>
          </cell>
          <cell r="AA3772">
            <v>215.2</v>
          </cell>
          <cell r="AB3772">
            <v>0.04</v>
          </cell>
          <cell r="AC3772">
            <v>0</v>
          </cell>
          <cell r="AD3772">
            <v>57.955384279999997</v>
          </cell>
          <cell r="AE3772">
            <v>7.1545214000000001</v>
          </cell>
          <cell r="AF3772">
            <v>18.526279559999999</v>
          </cell>
          <cell r="AG3772">
            <v>32.274583319999998</v>
          </cell>
          <cell r="AH3772">
            <v>0</v>
          </cell>
          <cell r="AI3772">
            <v>26.930940651</v>
          </cell>
        </row>
        <row r="3773">
          <cell r="C3773" t="str">
            <v>1.703.4</v>
          </cell>
          <cell r="D3773" t="str">
            <v>Землеотвод, всего</v>
          </cell>
          <cell r="E3773" t="str">
            <v>051-2001816</v>
          </cell>
          <cell r="F3773" t="str">
            <v/>
          </cell>
          <cell r="G3773" t="str">
            <v/>
          </cell>
          <cell r="H3773" t="str">
            <v/>
          </cell>
          <cell r="I3773">
            <v>5.01</v>
          </cell>
          <cell r="J3773">
            <v>5.01</v>
          </cell>
          <cell r="K3773">
            <v>5.01</v>
          </cell>
          <cell r="L3773">
            <v>5.01</v>
          </cell>
          <cell r="M3773">
            <v>0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B3773">
            <v>0</v>
          </cell>
          <cell r="AC3773">
            <v>0</v>
          </cell>
          <cell r="AD3773">
            <v>0</v>
          </cell>
          <cell r="AE3773">
            <v>0</v>
          </cell>
          <cell r="AF3773">
            <v>0</v>
          </cell>
          <cell r="AG3773">
            <v>0</v>
          </cell>
          <cell r="AH3773">
            <v>0</v>
          </cell>
          <cell r="AI3773">
            <v>0</v>
          </cell>
        </row>
        <row r="3774">
          <cell r="C3774" t="str">
            <v>1.703.5</v>
          </cell>
          <cell r="D3774" t="str">
            <v>Услуги Заказчика</v>
          </cell>
          <cell r="E3774" t="str">
            <v>051-2001816</v>
          </cell>
          <cell r="F3774" t="str">
            <v/>
          </cell>
          <cell r="G3774" t="str">
            <v/>
          </cell>
          <cell r="H3774" t="str">
            <v/>
          </cell>
          <cell r="I3774">
            <v>208.14000032000001</v>
          </cell>
          <cell r="J3774">
            <v>103.75</v>
          </cell>
          <cell r="K3774">
            <v>103.75</v>
          </cell>
          <cell r="L3774">
            <v>103.75</v>
          </cell>
          <cell r="M3774">
            <v>25.937500140000001</v>
          </cell>
          <cell r="N3774">
            <v>25.000000135000001</v>
          </cell>
          <cell r="O3774">
            <v>25.000000135000001</v>
          </cell>
          <cell r="P3774">
            <v>0</v>
          </cell>
          <cell r="Q3774">
            <v>0</v>
          </cell>
          <cell r="R3774">
            <v>0</v>
          </cell>
          <cell r="S3774">
            <v>73.841666669999995</v>
          </cell>
          <cell r="T3774">
            <v>14.768333330000001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86.5</v>
          </cell>
          <cell r="AA3774">
            <v>86.5</v>
          </cell>
          <cell r="AB3774">
            <v>0</v>
          </cell>
          <cell r="AC3774">
            <v>0</v>
          </cell>
          <cell r="AD3774">
            <v>49.566250080000003</v>
          </cell>
          <cell r="AE3774">
            <v>0</v>
          </cell>
          <cell r="AF3774">
            <v>17.291666759999998</v>
          </cell>
          <cell r="AG3774">
            <v>32.274583319999998</v>
          </cell>
          <cell r="AH3774">
            <v>0</v>
          </cell>
          <cell r="AI3774">
            <v>57.302023214000002</v>
          </cell>
        </row>
        <row r="3775">
          <cell r="C3775" t="str">
            <v>1.703.6</v>
          </cell>
          <cell r="D3775" t="str">
            <v>Иные прочие</v>
          </cell>
          <cell r="E3775" t="str">
            <v>051-2001816</v>
          </cell>
          <cell r="F3775" t="str">
            <v/>
          </cell>
          <cell r="G3775" t="str">
            <v/>
          </cell>
          <cell r="H3775" t="str">
            <v/>
          </cell>
          <cell r="I3775">
            <v>3056.69</v>
          </cell>
          <cell r="J3775">
            <v>778.46</v>
          </cell>
          <cell r="K3775">
            <v>73.63</v>
          </cell>
          <cell r="L3775">
            <v>73.63</v>
          </cell>
          <cell r="M3775">
            <v>1.9168550799999999</v>
          </cell>
          <cell r="N3775">
            <v>2.60336151</v>
          </cell>
          <cell r="O3775">
            <v>2.60336151</v>
          </cell>
          <cell r="P3775">
            <v>0</v>
          </cell>
          <cell r="Q3775">
            <v>0</v>
          </cell>
          <cell r="R3775">
            <v>0</v>
          </cell>
          <cell r="S3775">
            <v>16.68333333</v>
          </cell>
          <cell r="T3775">
            <v>3.3366666700000001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16.500938399999999</v>
          </cell>
          <cell r="Z3775">
            <v>64.87</v>
          </cell>
          <cell r="AA3775">
            <v>64.87</v>
          </cell>
          <cell r="AB3775">
            <v>0.04</v>
          </cell>
          <cell r="AC3775">
            <v>0</v>
          </cell>
          <cell r="AD3775">
            <v>7.80181272</v>
          </cell>
          <cell r="AE3775">
            <v>6.5671999200000002</v>
          </cell>
          <cell r="AF3775">
            <v>1.2346128000000001</v>
          </cell>
          <cell r="AG3775">
            <v>0</v>
          </cell>
          <cell r="AH3775">
            <v>0</v>
          </cell>
          <cell r="AI3775">
            <v>12.026842485</v>
          </cell>
        </row>
        <row r="3776">
          <cell r="C3776" t="str">
            <v>1.703.7</v>
          </cell>
          <cell r="D3776" t="str">
            <v>Пуско наладочные работы "вхолостую"</v>
          </cell>
          <cell r="E3776" t="str">
            <v>051-2001816</v>
          </cell>
          <cell r="F3776" t="str">
            <v/>
          </cell>
          <cell r="G3776" t="str">
            <v/>
          </cell>
          <cell r="H3776" t="str">
            <v/>
          </cell>
          <cell r="I3776">
            <v>55.23</v>
          </cell>
          <cell r="J3776">
            <v>47.33</v>
          </cell>
          <cell r="K3776">
            <v>47.33</v>
          </cell>
          <cell r="L3776">
            <v>47.33</v>
          </cell>
          <cell r="M3776">
            <v>0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0</v>
          </cell>
          <cell r="S3776">
            <v>39.441666669999996</v>
          </cell>
          <cell r="T3776">
            <v>7.88833333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0.58732147999999995</v>
          </cell>
          <cell r="Z3776">
            <v>63.83</v>
          </cell>
          <cell r="AA3776">
            <v>63.83</v>
          </cell>
          <cell r="AB3776">
            <v>0</v>
          </cell>
          <cell r="AC3776">
            <v>0</v>
          </cell>
          <cell r="AD3776">
            <v>0.58732147999999995</v>
          </cell>
          <cell r="AE3776">
            <v>0.58732147999999995</v>
          </cell>
          <cell r="AF3776">
            <v>0</v>
          </cell>
          <cell r="AG3776">
            <v>0</v>
          </cell>
          <cell r="AH3776">
            <v>0</v>
          </cell>
          <cell r="AI3776">
            <v>0.920133918</v>
          </cell>
        </row>
        <row r="3777">
          <cell r="C3777" t="str">
            <v>1.704</v>
          </cell>
          <cell r="D3777" t="str">
            <v>Реконструкция МГ/п Челябинск-Петровск 1036-1130 км с установкой вдольтрассовой ЛЭП 10 кВ. Павловское ЛПУ МГ</v>
          </cell>
          <cell r="E3777" t="str">
            <v>051-2001844</v>
          </cell>
          <cell r="F3777" t="str">
            <v/>
          </cell>
          <cell r="G3777" t="str">
            <v>Стройки, обеспечивающие добычу и вывод газа из Надым-Пур-Таз</v>
          </cell>
          <cell r="H3777" t="str">
            <v>Транспорт газа</v>
          </cell>
          <cell r="I3777">
            <v>0</v>
          </cell>
          <cell r="J3777">
            <v>0</v>
          </cell>
          <cell r="K3777">
            <v>0</v>
          </cell>
          <cell r="L3777">
            <v>0</v>
          </cell>
          <cell r="M3777">
            <v>1.251479E-2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5.0003999999999999E-4</v>
          </cell>
          <cell r="Z3777">
            <v>2.1000000000000001E-2</v>
          </cell>
          <cell r="AA3777">
            <v>2.1000000000000001E-2</v>
          </cell>
          <cell r="AB3777">
            <v>0</v>
          </cell>
          <cell r="AC3777">
            <v>0</v>
          </cell>
          <cell r="AD3777">
            <v>5.0003999999999999E-4</v>
          </cell>
          <cell r="AE3777">
            <v>5.0003999999999999E-4</v>
          </cell>
          <cell r="AF3777">
            <v>0</v>
          </cell>
          <cell r="AG3777">
            <v>0</v>
          </cell>
          <cell r="AH3777">
            <v>0</v>
          </cell>
          <cell r="AI3777">
            <v>2.3811428569999999</v>
          </cell>
        </row>
        <row r="3778">
          <cell r="C3778" t="str">
            <v>1.704.1</v>
          </cell>
          <cell r="D3778" t="str">
            <v>Оборудование</v>
          </cell>
          <cell r="E3778" t="str">
            <v>051-2001844</v>
          </cell>
          <cell r="F3778" t="str">
            <v/>
          </cell>
          <cell r="G3778" t="str">
            <v/>
          </cell>
          <cell r="H3778" t="str">
            <v/>
          </cell>
          <cell r="I3778">
            <v>0</v>
          </cell>
          <cell r="J3778">
            <v>0</v>
          </cell>
          <cell r="K3778">
            <v>0</v>
          </cell>
          <cell r="L3778">
            <v>0</v>
          </cell>
          <cell r="M3778">
            <v>1.251479E-2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0.02</v>
          </cell>
          <cell r="AA3778">
            <v>0.02</v>
          </cell>
          <cell r="AB3778">
            <v>0</v>
          </cell>
          <cell r="AC3778">
            <v>0</v>
          </cell>
          <cell r="AD3778">
            <v>0</v>
          </cell>
          <cell r="AE3778">
            <v>0</v>
          </cell>
          <cell r="AF3778">
            <v>0</v>
          </cell>
          <cell r="AG3778">
            <v>0</v>
          </cell>
          <cell r="AH3778">
            <v>0</v>
          </cell>
          <cell r="AI3778">
            <v>0</v>
          </cell>
        </row>
        <row r="3779">
          <cell r="C3779" t="str">
            <v>1.704.2</v>
          </cell>
          <cell r="D3779" t="str">
            <v>Прочие, всего</v>
          </cell>
          <cell r="E3779" t="str">
            <v>051-2001844</v>
          </cell>
          <cell r="F3779" t="str">
            <v/>
          </cell>
          <cell r="G3779" t="str">
            <v/>
          </cell>
          <cell r="H3779" t="str">
            <v/>
          </cell>
          <cell r="I3779">
            <v>0</v>
          </cell>
          <cell r="J3779">
            <v>0</v>
          </cell>
          <cell r="K3779">
            <v>0</v>
          </cell>
          <cell r="L3779">
            <v>0</v>
          </cell>
          <cell r="M3779">
            <v>0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5.0003999999999999E-4</v>
          </cell>
          <cell r="Z3779">
            <v>1E-3</v>
          </cell>
          <cell r="AA3779">
            <v>1E-3</v>
          </cell>
          <cell r="AB3779">
            <v>0</v>
          </cell>
          <cell r="AC3779">
            <v>0</v>
          </cell>
          <cell r="AD3779">
            <v>5.0003999999999999E-4</v>
          </cell>
          <cell r="AE3779">
            <v>5.0003999999999999E-4</v>
          </cell>
          <cell r="AF3779">
            <v>0</v>
          </cell>
          <cell r="AG3779">
            <v>0</v>
          </cell>
          <cell r="AH3779">
            <v>0</v>
          </cell>
          <cell r="AI3779">
            <v>50.003999999999998</v>
          </cell>
        </row>
        <row r="3780">
          <cell r="C3780" t="str">
            <v>1.704.3</v>
          </cell>
          <cell r="D3780" t="str">
            <v>Услуги Заказчика</v>
          </cell>
          <cell r="E3780" t="str">
            <v>051-2001844</v>
          </cell>
          <cell r="F3780" t="str">
            <v/>
          </cell>
          <cell r="G3780" t="str">
            <v/>
          </cell>
          <cell r="H3780" t="str">
            <v/>
          </cell>
          <cell r="I3780">
            <v>0</v>
          </cell>
          <cell r="J3780">
            <v>0</v>
          </cell>
          <cell r="K3780">
            <v>0</v>
          </cell>
          <cell r="L3780">
            <v>0</v>
          </cell>
          <cell r="M3780">
            <v>0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5.0003999999999999E-4</v>
          </cell>
          <cell r="Z3780">
            <v>1E-3</v>
          </cell>
          <cell r="AA3780">
            <v>1E-3</v>
          </cell>
          <cell r="AB3780">
            <v>0</v>
          </cell>
          <cell r="AC3780">
            <v>0</v>
          </cell>
          <cell r="AD3780">
            <v>5.0003999999999999E-4</v>
          </cell>
          <cell r="AE3780">
            <v>5.0003999999999999E-4</v>
          </cell>
          <cell r="AF3780">
            <v>0</v>
          </cell>
          <cell r="AG3780">
            <v>0</v>
          </cell>
          <cell r="AH3780">
            <v>0</v>
          </cell>
          <cell r="AI3780">
            <v>50.003999999999998</v>
          </cell>
        </row>
        <row r="3781">
          <cell r="C3781" t="str">
            <v>1.705</v>
          </cell>
          <cell r="D3781" t="str">
            <v>Реконструкция ГИС Ново-Филя</v>
          </cell>
          <cell r="E3781" t="str">
            <v>051-2001891</v>
          </cell>
          <cell r="F3781" t="str">
            <v/>
          </cell>
          <cell r="G3781" t="str">
            <v>Стройки, обеспечивающие добычу и вывод газа из Надым-Пур-Таз</v>
          </cell>
          <cell r="H3781" t="str">
            <v>Прочие</v>
          </cell>
          <cell r="I3781">
            <v>0</v>
          </cell>
          <cell r="J3781">
            <v>0</v>
          </cell>
          <cell r="K3781">
            <v>0</v>
          </cell>
          <cell r="L3781">
            <v>0</v>
          </cell>
          <cell r="M3781">
            <v>1.3669694299999999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5.0003999999999999E-4</v>
          </cell>
          <cell r="Z3781">
            <v>0.34100000000000003</v>
          </cell>
          <cell r="AA3781">
            <v>0.34100000000000003</v>
          </cell>
          <cell r="AB3781">
            <v>0</v>
          </cell>
          <cell r="AC3781">
            <v>0</v>
          </cell>
          <cell r="AD3781">
            <v>5.0003999999999999E-4</v>
          </cell>
          <cell r="AE3781">
            <v>5.0003999999999999E-4</v>
          </cell>
          <cell r="AF3781">
            <v>0</v>
          </cell>
          <cell r="AG3781">
            <v>0</v>
          </cell>
          <cell r="AH3781">
            <v>0</v>
          </cell>
          <cell r="AI3781">
            <v>0.146639296</v>
          </cell>
        </row>
        <row r="3782">
          <cell r="C3782" t="str">
            <v>1.705.1</v>
          </cell>
          <cell r="D3782" t="str">
            <v>Оборудование</v>
          </cell>
          <cell r="E3782" t="str">
            <v>051-2001891</v>
          </cell>
          <cell r="F3782" t="str">
            <v/>
          </cell>
          <cell r="G3782" t="str">
            <v/>
          </cell>
          <cell r="H3782" t="str">
            <v/>
          </cell>
          <cell r="I3782">
            <v>0</v>
          </cell>
          <cell r="J3782">
            <v>0</v>
          </cell>
          <cell r="K3782">
            <v>0</v>
          </cell>
          <cell r="L3782">
            <v>0</v>
          </cell>
          <cell r="M3782">
            <v>1.3669694299999999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0.34</v>
          </cell>
          <cell r="AA3782">
            <v>0.34</v>
          </cell>
          <cell r="AB3782">
            <v>0</v>
          </cell>
          <cell r="AC3782">
            <v>0</v>
          </cell>
          <cell r="AD3782">
            <v>0</v>
          </cell>
          <cell r="AE3782">
            <v>0</v>
          </cell>
          <cell r="AF3782">
            <v>0</v>
          </cell>
          <cell r="AG3782">
            <v>0</v>
          </cell>
          <cell r="AH3782">
            <v>0</v>
          </cell>
          <cell r="AI3782">
            <v>0</v>
          </cell>
        </row>
        <row r="3783">
          <cell r="C3783" t="str">
            <v>1.705.2</v>
          </cell>
          <cell r="D3783" t="str">
            <v>Прочие, всего</v>
          </cell>
          <cell r="E3783" t="str">
            <v>051-2001891</v>
          </cell>
          <cell r="F3783" t="str">
            <v/>
          </cell>
          <cell r="G3783" t="str">
            <v/>
          </cell>
          <cell r="H3783" t="str">
            <v/>
          </cell>
          <cell r="I3783">
            <v>0</v>
          </cell>
          <cell r="J3783">
            <v>0</v>
          </cell>
          <cell r="K3783">
            <v>0</v>
          </cell>
          <cell r="L3783">
            <v>0</v>
          </cell>
          <cell r="M3783">
            <v>0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5.0003999999999999E-4</v>
          </cell>
          <cell r="Z3783">
            <v>1E-3</v>
          </cell>
          <cell r="AA3783">
            <v>1E-3</v>
          </cell>
          <cell r="AB3783">
            <v>0</v>
          </cell>
          <cell r="AC3783">
            <v>0</v>
          </cell>
          <cell r="AD3783">
            <v>5.0003999999999999E-4</v>
          </cell>
          <cell r="AE3783">
            <v>5.0003999999999999E-4</v>
          </cell>
          <cell r="AF3783">
            <v>0</v>
          </cell>
          <cell r="AG3783">
            <v>0</v>
          </cell>
          <cell r="AH3783">
            <v>0</v>
          </cell>
          <cell r="AI3783">
            <v>50.003999999999998</v>
          </cell>
        </row>
        <row r="3784">
          <cell r="C3784" t="str">
            <v>1.705.3</v>
          </cell>
          <cell r="D3784" t="str">
            <v>Услуги Заказчика</v>
          </cell>
          <cell r="E3784" t="str">
            <v>051-2001891</v>
          </cell>
          <cell r="F3784" t="str">
            <v/>
          </cell>
          <cell r="G3784" t="str">
            <v/>
          </cell>
          <cell r="H3784" t="str">
            <v/>
          </cell>
          <cell r="I3784">
            <v>0</v>
          </cell>
          <cell r="J3784">
            <v>0</v>
          </cell>
          <cell r="K3784">
            <v>0</v>
          </cell>
          <cell r="L3784">
            <v>0</v>
          </cell>
          <cell r="M3784">
            <v>0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5.0003999999999999E-4</v>
          </cell>
          <cell r="Z3784">
            <v>1E-3</v>
          </cell>
          <cell r="AA3784">
            <v>1E-3</v>
          </cell>
          <cell r="AB3784">
            <v>0</v>
          </cell>
          <cell r="AC3784">
            <v>0</v>
          </cell>
          <cell r="AD3784">
            <v>5.0003999999999999E-4</v>
          </cell>
          <cell r="AE3784">
            <v>5.0003999999999999E-4</v>
          </cell>
          <cell r="AF3784">
            <v>0</v>
          </cell>
          <cell r="AG3784">
            <v>0</v>
          </cell>
          <cell r="AH3784">
            <v>0</v>
          </cell>
          <cell r="AI3784">
            <v>50.003999999999998</v>
          </cell>
        </row>
        <row r="3785">
          <cell r="C3785" t="str">
            <v>1.706</v>
          </cell>
          <cell r="D3785" t="str">
            <v>Реконструкция ГРС "Ясногорск"</v>
          </cell>
          <cell r="E3785" t="str">
            <v>051-2001893</v>
          </cell>
          <cell r="F3785" t="str">
            <v/>
          </cell>
          <cell r="G3785" t="str">
            <v>Стройки, обеспечивающие добычу и вывод газа из Надым-Пур-Таз</v>
          </cell>
          <cell r="H3785" t="str">
            <v>Транспорт газа</v>
          </cell>
          <cell r="I3785">
            <v>1090.79000509</v>
          </cell>
          <cell r="J3785">
            <v>898.33130509</v>
          </cell>
          <cell r="K3785">
            <v>590.20000000000005</v>
          </cell>
          <cell r="L3785">
            <v>590.20000000000005</v>
          </cell>
          <cell r="M3785">
            <v>16.067299980000001</v>
          </cell>
          <cell r="N3785">
            <v>2.7223483530000001</v>
          </cell>
          <cell r="O3785">
            <v>2.7223483530000001</v>
          </cell>
          <cell r="P3785">
            <v>0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0.28002924000000001</v>
          </cell>
          <cell r="Z3785">
            <v>252.458111</v>
          </cell>
          <cell r="AA3785">
            <v>252.458111</v>
          </cell>
          <cell r="AB3785">
            <v>91</v>
          </cell>
          <cell r="AC3785">
            <v>0</v>
          </cell>
          <cell r="AD3785">
            <v>3.7918625600000002</v>
          </cell>
          <cell r="AE3785">
            <v>0.28002924000000001</v>
          </cell>
          <cell r="AF3785">
            <v>3.5083333200000002</v>
          </cell>
          <cell r="AG3785">
            <v>3.5000000000000001E-3</v>
          </cell>
          <cell r="AH3785">
            <v>0</v>
          </cell>
          <cell r="AI3785">
            <v>1.5019769199999999</v>
          </cell>
        </row>
        <row r="3786">
          <cell r="C3786" t="str">
            <v>1.706.1</v>
          </cell>
          <cell r="D3786" t="str">
            <v>Подрядные работы</v>
          </cell>
          <cell r="E3786" t="str">
            <v>051-2001893</v>
          </cell>
          <cell r="F3786" t="str">
            <v/>
          </cell>
          <cell r="G3786" t="str">
            <v/>
          </cell>
          <cell r="H3786" t="str">
            <v/>
          </cell>
          <cell r="I3786">
            <v>489.59</v>
          </cell>
          <cell r="J3786">
            <v>459.59</v>
          </cell>
          <cell r="K3786">
            <v>300</v>
          </cell>
          <cell r="L3786">
            <v>300</v>
          </cell>
          <cell r="M3786">
            <v>0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106.378111</v>
          </cell>
          <cell r="AA3786">
            <v>106.378111</v>
          </cell>
          <cell r="AB3786">
            <v>90</v>
          </cell>
          <cell r="AC3786">
            <v>0</v>
          </cell>
          <cell r="AD3786">
            <v>0</v>
          </cell>
          <cell r="AE3786">
            <v>0</v>
          </cell>
          <cell r="AF3786">
            <v>0</v>
          </cell>
          <cell r="AG3786">
            <v>0</v>
          </cell>
          <cell r="AH3786">
            <v>0</v>
          </cell>
          <cell r="AI3786">
            <v>0</v>
          </cell>
        </row>
        <row r="3787">
          <cell r="C3787">
            <v>0</v>
          </cell>
          <cell r="D3787" t="str">
            <v>НХРС</v>
          </cell>
          <cell r="E3787" t="str">
            <v>051-2001893</v>
          </cell>
          <cell r="F3787" t="str">
            <v/>
          </cell>
          <cell r="G3787" t="str">
            <v/>
          </cell>
          <cell r="H3787" t="str">
            <v/>
          </cell>
          <cell r="I3787">
            <v>0</v>
          </cell>
          <cell r="J3787">
            <v>0</v>
          </cell>
          <cell r="K3787">
            <v>300</v>
          </cell>
          <cell r="L3787">
            <v>300</v>
          </cell>
          <cell r="M3787">
            <v>0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106.378111</v>
          </cell>
          <cell r="AA3787">
            <v>106.378111</v>
          </cell>
          <cell r="AB3787">
            <v>90</v>
          </cell>
          <cell r="AC3787">
            <v>0</v>
          </cell>
          <cell r="AD3787">
            <v>0</v>
          </cell>
          <cell r="AE3787">
            <v>0</v>
          </cell>
          <cell r="AF3787">
            <v>0</v>
          </cell>
          <cell r="AG3787">
            <v>0</v>
          </cell>
          <cell r="AH3787">
            <v>0</v>
          </cell>
          <cell r="AI3787">
            <v>0</v>
          </cell>
        </row>
        <row r="3788">
          <cell r="C3788">
            <v>0</v>
          </cell>
          <cell r="D3788" t="str">
            <v>Прочие подрядчики</v>
          </cell>
          <cell r="E3788" t="str">
            <v>051-2001893</v>
          </cell>
          <cell r="F3788" t="str">
            <v/>
          </cell>
          <cell r="G3788" t="str">
            <v/>
          </cell>
          <cell r="H3788" t="str">
            <v/>
          </cell>
          <cell r="I3788">
            <v>489.59</v>
          </cell>
          <cell r="J3788">
            <v>459.59</v>
          </cell>
          <cell r="K3788">
            <v>0</v>
          </cell>
          <cell r="L3788">
            <v>0</v>
          </cell>
          <cell r="M3788">
            <v>0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B3788">
            <v>0</v>
          </cell>
          <cell r="AC3788">
            <v>0</v>
          </cell>
          <cell r="AD3788">
            <v>0</v>
          </cell>
          <cell r="AE3788">
            <v>0</v>
          </cell>
          <cell r="AF3788">
            <v>0</v>
          </cell>
          <cell r="AG3788">
            <v>0</v>
          </cell>
          <cell r="AH3788">
            <v>0</v>
          </cell>
          <cell r="AI3788">
            <v>0</v>
          </cell>
        </row>
        <row r="3789">
          <cell r="C3789" t="str">
            <v>1.706.2</v>
          </cell>
          <cell r="D3789" t="str">
            <v>Оборудование</v>
          </cell>
          <cell r="E3789" t="str">
            <v>051-2001893</v>
          </cell>
          <cell r="F3789" t="str">
            <v/>
          </cell>
          <cell r="G3789" t="str">
            <v/>
          </cell>
          <cell r="H3789" t="str">
            <v/>
          </cell>
          <cell r="I3789">
            <v>235.24</v>
          </cell>
          <cell r="J3789">
            <v>206.81</v>
          </cell>
          <cell r="K3789">
            <v>206.81</v>
          </cell>
          <cell r="L3789">
            <v>206.81</v>
          </cell>
          <cell r="M3789">
            <v>10.8048</v>
          </cell>
          <cell r="N3789">
            <v>5.2245055850000002</v>
          </cell>
          <cell r="O3789">
            <v>5.2245055850000002</v>
          </cell>
          <cell r="P3789">
            <v>0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98.58</v>
          </cell>
          <cell r="AA3789">
            <v>98.58</v>
          </cell>
          <cell r="AB3789">
            <v>0</v>
          </cell>
          <cell r="AC3789">
            <v>0</v>
          </cell>
          <cell r="AD3789">
            <v>0</v>
          </cell>
          <cell r="AE3789">
            <v>0</v>
          </cell>
          <cell r="AF3789">
            <v>0</v>
          </cell>
          <cell r="AG3789">
            <v>0</v>
          </cell>
          <cell r="AH3789">
            <v>0</v>
          </cell>
          <cell r="AI3789">
            <v>0</v>
          </cell>
        </row>
        <row r="3790">
          <cell r="C3790" t="str">
            <v>1.706.3</v>
          </cell>
          <cell r="D3790" t="str">
            <v>Прочие, всего</v>
          </cell>
          <cell r="E3790" t="str">
            <v>051-2001893</v>
          </cell>
          <cell r="F3790" t="str">
            <v/>
          </cell>
          <cell r="G3790" t="str">
            <v/>
          </cell>
          <cell r="H3790" t="str">
            <v/>
          </cell>
          <cell r="I3790">
            <v>365.96000508999998</v>
          </cell>
          <cell r="J3790">
            <v>231.93130509</v>
          </cell>
          <cell r="K3790">
            <v>83.39</v>
          </cell>
          <cell r="L3790">
            <v>83.39</v>
          </cell>
          <cell r="M3790">
            <v>5.2624999800000003</v>
          </cell>
          <cell r="N3790">
            <v>6.3107086939999997</v>
          </cell>
          <cell r="O3790">
            <v>6.3107086939999997</v>
          </cell>
          <cell r="P3790">
            <v>0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0.28002924000000001</v>
          </cell>
          <cell r="Z3790">
            <v>47.5</v>
          </cell>
          <cell r="AA3790">
            <v>47.5</v>
          </cell>
          <cell r="AB3790">
            <v>1</v>
          </cell>
          <cell r="AC3790">
            <v>0</v>
          </cell>
          <cell r="AD3790">
            <v>3.7918625600000002</v>
          </cell>
          <cell r="AE3790">
            <v>0.28002924000000001</v>
          </cell>
          <cell r="AF3790">
            <v>3.5083333200000002</v>
          </cell>
          <cell r="AG3790">
            <v>3.5000000000000001E-3</v>
          </cell>
          <cell r="AH3790">
            <v>0</v>
          </cell>
          <cell r="AI3790">
            <v>7.9828685469999998</v>
          </cell>
        </row>
        <row r="3791">
          <cell r="C3791" t="str">
            <v>1.706.4</v>
          </cell>
          <cell r="D3791" t="str">
            <v>Землеотвод, всего</v>
          </cell>
          <cell r="E3791" t="str">
            <v>051-2001893</v>
          </cell>
          <cell r="F3791" t="str">
            <v/>
          </cell>
          <cell r="G3791" t="str">
            <v/>
          </cell>
          <cell r="H3791" t="str">
            <v/>
          </cell>
          <cell r="I3791">
            <v>0</v>
          </cell>
          <cell r="J3791">
            <v>0</v>
          </cell>
          <cell r="K3791">
            <v>4.75</v>
          </cell>
          <cell r="L3791">
            <v>4.75</v>
          </cell>
          <cell r="M3791">
            <v>0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B3791">
            <v>0</v>
          </cell>
          <cell r="AC3791">
            <v>0</v>
          </cell>
          <cell r="AD3791">
            <v>0</v>
          </cell>
          <cell r="AE3791">
            <v>0</v>
          </cell>
          <cell r="AF3791">
            <v>0</v>
          </cell>
          <cell r="AG3791">
            <v>0</v>
          </cell>
          <cell r="AH3791">
            <v>0</v>
          </cell>
          <cell r="AI3791">
            <v>0</v>
          </cell>
        </row>
        <row r="3792">
          <cell r="C3792" t="str">
            <v>1.706.5</v>
          </cell>
          <cell r="D3792" t="str">
            <v>Проектные работы</v>
          </cell>
          <cell r="E3792" t="str">
            <v>051-2001893</v>
          </cell>
          <cell r="F3792" t="str">
            <v/>
          </cell>
          <cell r="G3792" t="str">
            <v/>
          </cell>
          <cell r="H3792" t="str">
            <v/>
          </cell>
          <cell r="I3792">
            <v>0</v>
          </cell>
          <cell r="J3792">
            <v>0</v>
          </cell>
          <cell r="K3792">
            <v>4</v>
          </cell>
          <cell r="L3792">
            <v>4</v>
          </cell>
          <cell r="M3792">
            <v>0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B3792">
            <v>0</v>
          </cell>
          <cell r="AC3792">
            <v>0</v>
          </cell>
          <cell r="AD3792">
            <v>0</v>
          </cell>
          <cell r="AE3792">
            <v>0</v>
          </cell>
          <cell r="AF3792">
            <v>0</v>
          </cell>
          <cell r="AG3792">
            <v>0</v>
          </cell>
          <cell r="AH3792">
            <v>0</v>
          </cell>
          <cell r="AI3792">
            <v>0</v>
          </cell>
        </row>
        <row r="3793">
          <cell r="C3793" t="str">
            <v>1.706.6</v>
          </cell>
          <cell r="D3793" t="str">
            <v>Услуги Заказчика</v>
          </cell>
          <cell r="E3793" t="str">
            <v>051-2001893</v>
          </cell>
          <cell r="F3793" t="str">
            <v/>
          </cell>
          <cell r="G3793" t="str">
            <v/>
          </cell>
          <cell r="H3793" t="str">
            <v/>
          </cell>
          <cell r="I3793">
            <v>0</v>
          </cell>
          <cell r="J3793">
            <v>0</v>
          </cell>
          <cell r="K3793">
            <v>21.05</v>
          </cell>
          <cell r="L3793">
            <v>21.05</v>
          </cell>
          <cell r="M3793">
            <v>5.2624999800000003</v>
          </cell>
          <cell r="N3793">
            <v>24.999999904999999</v>
          </cell>
          <cell r="O3793">
            <v>24.999999904999999</v>
          </cell>
          <cell r="P3793">
            <v>0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0.28002924000000001</v>
          </cell>
          <cell r="Z3793">
            <v>22.82</v>
          </cell>
          <cell r="AA3793">
            <v>22.82</v>
          </cell>
          <cell r="AB3793">
            <v>0</v>
          </cell>
          <cell r="AC3793">
            <v>0</v>
          </cell>
          <cell r="AD3793">
            <v>3.7883625599999999</v>
          </cell>
          <cell r="AE3793">
            <v>0.28002924000000001</v>
          </cell>
          <cell r="AF3793">
            <v>3.5083333200000002</v>
          </cell>
          <cell r="AG3793">
            <v>0</v>
          </cell>
          <cell r="AH3793">
            <v>0</v>
          </cell>
          <cell r="AI3793">
            <v>16.601062927000001</v>
          </cell>
        </row>
        <row r="3794">
          <cell r="C3794" t="str">
            <v>1.706.7</v>
          </cell>
          <cell r="D3794" t="str">
            <v>Иные прочие</v>
          </cell>
          <cell r="E3794" t="str">
            <v>051-2001893</v>
          </cell>
          <cell r="F3794" t="str">
            <v/>
          </cell>
          <cell r="G3794" t="str">
            <v/>
          </cell>
          <cell r="H3794" t="str">
            <v/>
          </cell>
          <cell r="I3794">
            <v>365.96000508999998</v>
          </cell>
          <cell r="J3794">
            <v>231.93130509</v>
          </cell>
          <cell r="K3794">
            <v>53.59</v>
          </cell>
          <cell r="L3794">
            <v>53.59</v>
          </cell>
          <cell r="M3794">
            <v>0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24.68</v>
          </cell>
          <cell r="AA3794">
            <v>24.68</v>
          </cell>
          <cell r="AB3794">
            <v>1</v>
          </cell>
          <cell r="AC3794">
            <v>0</v>
          </cell>
          <cell r="AD3794">
            <v>3.5000000000000001E-3</v>
          </cell>
          <cell r="AE3794">
            <v>0</v>
          </cell>
          <cell r="AF3794">
            <v>0</v>
          </cell>
          <cell r="AG3794">
            <v>3.5000000000000001E-3</v>
          </cell>
          <cell r="AH3794">
            <v>0</v>
          </cell>
          <cell r="AI3794">
            <v>1.4181523999999999E-2</v>
          </cell>
        </row>
        <row r="3795">
          <cell r="C3795" t="str">
            <v>1.707</v>
          </cell>
          <cell r="D3795" t="str">
            <v>Реконструкция ГРС Северо-Задонская</v>
          </cell>
          <cell r="E3795" t="str">
            <v>051-2001894</v>
          </cell>
          <cell r="F3795" t="str">
            <v/>
          </cell>
          <cell r="G3795" t="str">
            <v>Стройки, обеспечивающие добычу и вывод газа из Надым-Пур-Таз</v>
          </cell>
          <cell r="H3795" t="str">
            <v>Транспорт газа</v>
          </cell>
          <cell r="I3795">
            <v>1606.4949999999999</v>
          </cell>
          <cell r="J3795">
            <v>1163.8</v>
          </cell>
          <cell r="K3795">
            <v>226.17</v>
          </cell>
          <cell r="L3795">
            <v>226.17</v>
          </cell>
          <cell r="M3795">
            <v>51.108049770000001</v>
          </cell>
          <cell r="N3795">
            <v>22.597183433000001</v>
          </cell>
          <cell r="O3795">
            <v>22.597183433000001</v>
          </cell>
          <cell r="P3795">
            <v>0</v>
          </cell>
          <cell r="Q3795">
            <v>0</v>
          </cell>
          <cell r="R3795">
            <v>0</v>
          </cell>
          <cell r="S3795">
            <v>398.84</v>
          </cell>
          <cell r="T3795">
            <v>77.98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85.211837149999994</v>
          </cell>
          <cell r="Z3795">
            <v>446.97</v>
          </cell>
          <cell r="AA3795">
            <v>446.97</v>
          </cell>
          <cell r="AB3795">
            <v>51.366999999999997</v>
          </cell>
          <cell r="AC3795">
            <v>0</v>
          </cell>
          <cell r="AD3795">
            <v>86.556837229999999</v>
          </cell>
          <cell r="AE3795">
            <v>84.234062289999997</v>
          </cell>
          <cell r="AF3795">
            <v>2.32277494</v>
          </cell>
          <cell r="AG3795">
            <v>0</v>
          </cell>
          <cell r="AH3795">
            <v>0</v>
          </cell>
          <cell r="AI3795">
            <v>19.36524537</v>
          </cell>
        </row>
        <row r="3796">
          <cell r="C3796" t="str">
            <v>1.707.1</v>
          </cell>
          <cell r="D3796" t="str">
            <v>Подрядные работы</v>
          </cell>
          <cell r="E3796" t="str">
            <v>051-2001894</v>
          </cell>
          <cell r="F3796" t="str">
            <v/>
          </cell>
          <cell r="G3796" t="str">
            <v/>
          </cell>
          <cell r="H3796" t="str">
            <v/>
          </cell>
          <cell r="I3796">
            <v>1041.0999999999999</v>
          </cell>
          <cell r="J3796">
            <v>1011.1</v>
          </cell>
          <cell r="K3796">
            <v>162.88999999999999</v>
          </cell>
          <cell r="L3796">
            <v>162.88999999999999</v>
          </cell>
          <cell r="M3796">
            <v>0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>
            <v>145.66999999999999</v>
          </cell>
          <cell r="T3796">
            <v>29.13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165</v>
          </cell>
          <cell r="AA3796">
            <v>165</v>
          </cell>
          <cell r="AB3796">
            <v>48.866999999999997</v>
          </cell>
          <cell r="AC3796">
            <v>0</v>
          </cell>
          <cell r="AD3796">
            <v>0</v>
          </cell>
          <cell r="AE3796">
            <v>0</v>
          </cell>
          <cell r="AF3796">
            <v>0</v>
          </cell>
          <cell r="AG3796">
            <v>0</v>
          </cell>
          <cell r="AH3796">
            <v>0</v>
          </cell>
          <cell r="AI3796">
            <v>0</v>
          </cell>
        </row>
        <row r="3797">
          <cell r="C3797">
            <v>0</v>
          </cell>
          <cell r="D3797" t="str">
            <v>НГСС</v>
          </cell>
          <cell r="E3797" t="str">
            <v>051-2001894</v>
          </cell>
          <cell r="F3797" t="str">
            <v/>
          </cell>
          <cell r="G3797" t="str">
            <v/>
          </cell>
          <cell r="H3797" t="str">
            <v/>
          </cell>
          <cell r="I3797">
            <v>0</v>
          </cell>
          <cell r="J3797">
            <v>0</v>
          </cell>
          <cell r="K3797">
            <v>162.88999999999999</v>
          </cell>
          <cell r="L3797">
            <v>162.88999999999999</v>
          </cell>
          <cell r="M3797">
            <v>0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165</v>
          </cell>
          <cell r="AA3797">
            <v>165</v>
          </cell>
          <cell r="AB3797">
            <v>48.866999999999997</v>
          </cell>
          <cell r="AC3797">
            <v>0</v>
          </cell>
          <cell r="AD3797">
            <v>0</v>
          </cell>
          <cell r="AE3797">
            <v>0</v>
          </cell>
          <cell r="AF3797">
            <v>0</v>
          </cell>
          <cell r="AG3797">
            <v>0</v>
          </cell>
          <cell r="AH3797">
            <v>0</v>
          </cell>
          <cell r="AI3797">
            <v>0</v>
          </cell>
        </row>
        <row r="3798">
          <cell r="C3798">
            <v>0</v>
          </cell>
          <cell r="D3798" t="str">
            <v>Прочие подрядчики</v>
          </cell>
          <cell r="E3798" t="str">
            <v>051-2001894</v>
          </cell>
          <cell r="F3798" t="str">
            <v/>
          </cell>
          <cell r="G3798" t="str">
            <v/>
          </cell>
          <cell r="H3798" t="str">
            <v/>
          </cell>
          <cell r="I3798">
            <v>1041.0999999999999</v>
          </cell>
          <cell r="J3798">
            <v>1011.1</v>
          </cell>
          <cell r="K3798">
            <v>0</v>
          </cell>
          <cell r="L3798">
            <v>0</v>
          </cell>
          <cell r="M3798">
            <v>0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>
            <v>0</v>
          </cell>
          <cell r="S3798">
            <v>145.66999999999999</v>
          </cell>
          <cell r="T3798">
            <v>29.13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B3798">
            <v>0</v>
          </cell>
          <cell r="AC3798">
            <v>0</v>
          </cell>
          <cell r="AD3798">
            <v>0</v>
          </cell>
          <cell r="AE3798">
            <v>0</v>
          </cell>
          <cell r="AF3798">
            <v>0</v>
          </cell>
          <cell r="AG3798">
            <v>0</v>
          </cell>
          <cell r="AH3798">
            <v>0</v>
          </cell>
          <cell r="AI3798">
            <v>0</v>
          </cell>
        </row>
        <row r="3799">
          <cell r="C3799" t="str">
            <v>1.707.2</v>
          </cell>
          <cell r="D3799" t="str">
            <v>Оборудование</v>
          </cell>
          <cell r="E3799" t="str">
            <v>051-2001894</v>
          </cell>
          <cell r="F3799" t="str">
            <v/>
          </cell>
          <cell r="G3799" t="str">
            <v/>
          </cell>
          <cell r="H3799" t="str">
            <v/>
          </cell>
          <cell r="I3799">
            <v>273.17</v>
          </cell>
          <cell r="J3799">
            <v>25.58</v>
          </cell>
          <cell r="K3799">
            <v>15.92</v>
          </cell>
          <cell r="L3799">
            <v>15.92</v>
          </cell>
          <cell r="M3799">
            <v>49.09054965</v>
          </cell>
          <cell r="N3799">
            <v>308.357723932</v>
          </cell>
          <cell r="O3799">
            <v>308.357723932</v>
          </cell>
          <cell r="P3799">
            <v>0</v>
          </cell>
          <cell r="Q3799">
            <v>0</v>
          </cell>
          <cell r="R3799">
            <v>0</v>
          </cell>
          <cell r="S3799">
            <v>105.62</v>
          </cell>
          <cell r="T3799">
            <v>21.12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83.06610397</v>
          </cell>
          <cell r="Z3799">
            <v>260.08999999999997</v>
          </cell>
          <cell r="AA3799">
            <v>260.08999999999997</v>
          </cell>
          <cell r="AB3799">
            <v>0</v>
          </cell>
          <cell r="AC3799">
            <v>0</v>
          </cell>
          <cell r="AD3799">
            <v>83.06610397</v>
          </cell>
          <cell r="AE3799">
            <v>83.06610397</v>
          </cell>
          <cell r="AF3799">
            <v>0</v>
          </cell>
          <cell r="AG3799">
            <v>0</v>
          </cell>
          <cell r="AH3799">
            <v>0</v>
          </cell>
          <cell r="AI3799">
            <v>31.937446257000001</v>
          </cell>
        </row>
        <row r="3800">
          <cell r="C3800" t="str">
            <v>1.707.3</v>
          </cell>
          <cell r="D3800" t="str">
            <v>Прочие, всего</v>
          </cell>
          <cell r="E3800" t="str">
            <v>051-2001894</v>
          </cell>
          <cell r="F3800" t="str">
            <v/>
          </cell>
          <cell r="G3800" t="str">
            <v/>
          </cell>
          <cell r="H3800" t="str">
            <v/>
          </cell>
          <cell r="I3800">
            <v>292.22500000000002</v>
          </cell>
          <cell r="J3800">
            <v>127.12</v>
          </cell>
          <cell r="K3800">
            <v>47.36</v>
          </cell>
          <cell r="L3800">
            <v>47.36</v>
          </cell>
          <cell r="M3800">
            <v>2.0175001199999998</v>
          </cell>
          <cell r="N3800">
            <v>4.2599242400000001</v>
          </cell>
          <cell r="O3800">
            <v>4.2599242400000001</v>
          </cell>
          <cell r="P3800">
            <v>0</v>
          </cell>
          <cell r="Q3800">
            <v>0</v>
          </cell>
          <cell r="R3800">
            <v>0</v>
          </cell>
          <cell r="S3800">
            <v>147.55000000000001</v>
          </cell>
          <cell r="T3800">
            <v>27.73</v>
          </cell>
          <cell r="U3800">
            <v>0</v>
          </cell>
          <cell r="V3800">
            <v>0</v>
          </cell>
          <cell r="W3800">
            <v>0</v>
          </cell>
          <cell r="X3800">
            <v>0</v>
          </cell>
          <cell r="Y3800">
            <v>2.1457331800000001</v>
          </cell>
          <cell r="Z3800">
            <v>21.88</v>
          </cell>
          <cell r="AA3800">
            <v>21.88</v>
          </cell>
          <cell r="AB3800">
            <v>2.5</v>
          </cell>
          <cell r="AC3800">
            <v>0</v>
          </cell>
          <cell r="AD3800">
            <v>3.4907332599999998</v>
          </cell>
          <cell r="AE3800">
            <v>1.1679583200000001</v>
          </cell>
          <cell r="AF3800">
            <v>2.32277494</v>
          </cell>
          <cell r="AG3800">
            <v>0</v>
          </cell>
          <cell r="AH3800">
            <v>0</v>
          </cell>
          <cell r="AI3800">
            <v>15.953991133000001</v>
          </cell>
        </row>
        <row r="3801">
          <cell r="C3801" t="str">
            <v>1.707.4</v>
          </cell>
          <cell r="D3801" t="str">
            <v>Землеотвод, всего</v>
          </cell>
          <cell r="E3801" t="str">
            <v>051-2001894</v>
          </cell>
          <cell r="F3801" t="str">
            <v/>
          </cell>
          <cell r="G3801" t="str">
            <v/>
          </cell>
          <cell r="H3801" t="str">
            <v/>
          </cell>
          <cell r="I3801">
            <v>0</v>
          </cell>
          <cell r="J3801">
            <v>0</v>
          </cell>
          <cell r="K3801">
            <v>8.25</v>
          </cell>
          <cell r="L3801">
            <v>8.25</v>
          </cell>
          <cell r="M3801">
            <v>0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>
            <v>0</v>
          </cell>
          <cell r="S3801">
            <v>0</v>
          </cell>
          <cell r="T3801">
            <v>0</v>
          </cell>
          <cell r="U3801">
            <v>0</v>
          </cell>
          <cell r="V3801">
            <v>0</v>
          </cell>
          <cell r="W3801">
            <v>0</v>
          </cell>
          <cell r="X3801">
            <v>0</v>
          </cell>
          <cell r="Y3801">
            <v>0.97777486000000002</v>
          </cell>
          <cell r="Z3801">
            <v>3.40749996</v>
          </cell>
          <cell r="AA3801">
            <v>3.40749996</v>
          </cell>
          <cell r="AB3801">
            <v>0</v>
          </cell>
          <cell r="AC3801">
            <v>0</v>
          </cell>
          <cell r="AD3801">
            <v>0.97777486000000002</v>
          </cell>
          <cell r="AE3801">
            <v>0</v>
          </cell>
          <cell r="AF3801">
            <v>0.97777486000000002</v>
          </cell>
          <cell r="AG3801">
            <v>0</v>
          </cell>
          <cell r="AH3801">
            <v>0</v>
          </cell>
          <cell r="AI3801">
            <v>28.694787130999998</v>
          </cell>
        </row>
        <row r="3802">
          <cell r="C3802" t="str">
            <v>1.707.5</v>
          </cell>
          <cell r="D3802" t="str">
            <v>Проектные работы</v>
          </cell>
          <cell r="E3802" t="str">
            <v>051-2001894</v>
          </cell>
          <cell r="F3802" t="str">
            <v/>
          </cell>
          <cell r="G3802" t="str">
            <v/>
          </cell>
          <cell r="H3802" t="str">
            <v/>
          </cell>
          <cell r="I3802">
            <v>0</v>
          </cell>
          <cell r="J3802">
            <v>0</v>
          </cell>
          <cell r="K3802">
            <v>1</v>
          </cell>
          <cell r="L3802">
            <v>1</v>
          </cell>
          <cell r="M3802">
            <v>0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>
            <v>0</v>
          </cell>
          <cell r="T3802">
            <v>0</v>
          </cell>
          <cell r="U3802">
            <v>0</v>
          </cell>
          <cell r="V3802">
            <v>0</v>
          </cell>
          <cell r="W3802">
            <v>0</v>
          </cell>
          <cell r="X3802">
            <v>0</v>
          </cell>
          <cell r="Y3802">
            <v>0</v>
          </cell>
          <cell r="Z3802">
            <v>0.2</v>
          </cell>
          <cell r="AA3802">
            <v>0.2</v>
          </cell>
          <cell r="AB3802">
            <v>0</v>
          </cell>
          <cell r="AC3802">
            <v>0</v>
          </cell>
          <cell r="AD3802">
            <v>0</v>
          </cell>
          <cell r="AE3802">
            <v>0</v>
          </cell>
          <cell r="AF3802">
            <v>0</v>
          </cell>
          <cell r="AG3802">
            <v>0</v>
          </cell>
          <cell r="AH3802">
            <v>0</v>
          </cell>
          <cell r="AI3802">
            <v>0</v>
          </cell>
        </row>
        <row r="3803">
          <cell r="C3803" t="str">
            <v>1.707.6</v>
          </cell>
          <cell r="D3803" t="str">
            <v>Услуги Заказчика</v>
          </cell>
          <cell r="E3803" t="str">
            <v>051-2001894</v>
          </cell>
          <cell r="F3803" t="str">
            <v/>
          </cell>
          <cell r="G3803" t="str">
            <v/>
          </cell>
          <cell r="H3803" t="str">
            <v/>
          </cell>
          <cell r="I3803">
            <v>0</v>
          </cell>
          <cell r="J3803">
            <v>0</v>
          </cell>
          <cell r="K3803">
            <v>9.02</v>
          </cell>
          <cell r="L3803">
            <v>9.02</v>
          </cell>
          <cell r="M3803">
            <v>2.0175001199999998</v>
          </cell>
          <cell r="N3803">
            <v>22.366963636000001</v>
          </cell>
          <cell r="O3803">
            <v>22.366963636000001</v>
          </cell>
          <cell r="P3803">
            <v>0</v>
          </cell>
          <cell r="Q3803">
            <v>0</v>
          </cell>
          <cell r="R3803">
            <v>0</v>
          </cell>
          <cell r="S3803">
            <v>0</v>
          </cell>
          <cell r="T3803">
            <v>0</v>
          </cell>
          <cell r="U3803">
            <v>0</v>
          </cell>
          <cell r="V3803">
            <v>0</v>
          </cell>
          <cell r="W3803">
            <v>0</v>
          </cell>
          <cell r="X3803">
            <v>0</v>
          </cell>
          <cell r="Y3803">
            <v>1.1679583200000001</v>
          </cell>
          <cell r="Z3803">
            <v>9.6725000399999992</v>
          </cell>
          <cell r="AA3803">
            <v>9.6725000399999992</v>
          </cell>
          <cell r="AB3803">
            <v>2.5</v>
          </cell>
          <cell r="AC3803">
            <v>0</v>
          </cell>
          <cell r="AD3803">
            <v>2.5129584</v>
          </cell>
          <cell r="AE3803">
            <v>1.1679583200000001</v>
          </cell>
          <cell r="AF3803">
            <v>1.3450000799999999</v>
          </cell>
          <cell r="AG3803">
            <v>0</v>
          </cell>
          <cell r="AH3803">
            <v>0</v>
          </cell>
          <cell r="AI3803">
            <v>25.980443418</v>
          </cell>
        </row>
        <row r="3804">
          <cell r="C3804" t="str">
            <v>1.707.7</v>
          </cell>
          <cell r="D3804" t="str">
            <v>Иные прочие</v>
          </cell>
          <cell r="E3804" t="str">
            <v>051-2001894</v>
          </cell>
          <cell r="F3804" t="str">
            <v/>
          </cell>
          <cell r="G3804" t="str">
            <v/>
          </cell>
          <cell r="H3804" t="str">
            <v/>
          </cell>
          <cell r="I3804">
            <v>292.22500000000002</v>
          </cell>
          <cell r="J3804">
            <v>127.12</v>
          </cell>
          <cell r="K3804">
            <v>23.52</v>
          </cell>
          <cell r="L3804">
            <v>23.52</v>
          </cell>
          <cell r="M3804">
            <v>0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>
            <v>147.55000000000001</v>
          </cell>
          <cell r="T3804">
            <v>27.73</v>
          </cell>
          <cell r="U3804">
            <v>0</v>
          </cell>
          <cell r="V3804">
            <v>0</v>
          </cell>
          <cell r="W3804">
            <v>0</v>
          </cell>
          <cell r="X3804">
            <v>0</v>
          </cell>
          <cell r="Y3804">
            <v>0</v>
          </cell>
          <cell r="Z3804">
            <v>8.6</v>
          </cell>
          <cell r="AA3804">
            <v>8.6</v>
          </cell>
          <cell r="AB3804">
            <v>0</v>
          </cell>
          <cell r="AC3804">
            <v>0</v>
          </cell>
          <cell r="AD3804">
            <v>0</v>
          </cell>
          <cell r="AE3804">
            <v>0</v>
          </cell>
          <cell r="AF3804">
            <v>0</v>
          </cell>
          <cell r="AG3804">
            <v>0</v>
          </cell>
          <cell r="AH3804">
            <v>0</v>
          </cell>
          <cell r="AI3804">
            <v>0</v>
          </cell>
        </row>
        <row r="3805">
          <cell r="C3805" t="str">
            <v>1.707.8</v>
          </cell>
          <cell r="D3805" t="str">
            <v>Пуско наладочные работы "вхолостую"</v>
          </cell>
          <cell r="E3805" t="str">
            <v>051-2001894</v>
          </cell>
          <cell r="F3805" t="str">
            <v/>
          </cell>
          <cell r="G3805" t="str">
            <v/>
          </cell>
          <cell r="H3805" t="str">
            <v/>
          </cell>
          <cell r="I3805">
            <v>0</v>
          </cell>
          <cell r="J3805">
            <v>0</v>
          </cell>
          <cell r="K3805">
            <v>5.57</v>
          </cell>
          <cell r="L3805">
            <v>5.57</v>
          </cell>
          <cell r="M3805">
            <v>0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>
            <v>0</v>
          </cell>
          <cell r="S3805">
            <v>0</v>
          </cell>
          <cell r="T3805">
            <v>0</v>
          </cell>
          <cell r="U3805">
            <v>0</v>
          </cell>
          <cell r="V3805">
            <v>0</v>
          </cell>
          <cell r="W3805">
            <v>0</v>
          </cell>
          <cell r="X3805">
            <v>0</v>
          </cell>
          <cell r="Y3805">
            <v>0</v>
          </cell>
          <cell r="Z3805">
            <v>0</v>
          </cell>
          <cell r="AA3805">
            <v>0</v>
          </cell>
          <cell r="AB3805">
            <v>0</v>
          </cell>
          <cell r="AC3805">
            <v>0</v>
          </cell>
          <cell r="AD3805">
            <v>0</v>
          </cell>
          <cell r="AE3805">
            <v>0</v>
          </cell>
          <cell r="AF3805">
            <v>0</v>
          </cell>
          <cell r="AG3805">
            <v>0</v>
          </cell>
          <cell r="AH3805">
            <v>0</v>
          </cell>
          <cell r="AI3805">
            <v>0</v>
          </cell>
        </row>
        <row r="3806">
          <cell r="C3806" t="str">
            <v>1.708</v>
          </cell>
          <cell r="D3806" t="str">
            <v>Реконструкция КС-3 "Красноармейская"</v>
          </cell>
          <cell r="E3806" t="str">
            <v>051-2001896</v>
          </cell>
          <cell r="F3806" t="str">
            <v/>
          </cell>
          <cell r="G3806" t="str">
            <v>Программа комплексного освоения месторождений полуострова Ям</v>
          </cell>
          <cell r="H3806" t="str">
            <v>Транспорт газа</v>
          </cell>
          <cell r="I3806">
            <v>5267.12</v>
          </cell>
          <cell r="J3806">
            <v>485.28</v>
          </cell>
          <cell r="K3806">
            <v>473</v>
          </cell>
          <cell r="L3806">
            <v>473</v>
          </cell>
          <cell r="M3806">
            <v>8.2524298100000006</v>
          </cell>
          <cell r="N3806">
            <v>1.7446997479999999</v>
          </cell>
          <cell r="O3806">
            <v>1.7446997479999999</v>
          </cell>
          <cell r="P3806">
            <v>0</v>
          </cell>
          <cell r="Q3806">
            <v>0</v>
          </cell>
          <cell r="R3806">
            <v>0</v>
          </cell>
          <cell r="S3806">
            <v>960.08166666</v>
          </cell>
          <cell r="T3806">
            <v>195.82833334</v>
          </cell>
          <cell r="U3806">
            <v>0</v>
          </cell>
          <cell r="V3806">
            <v>0</v>
          </cell>
          <cell r="W3806">
            <v>0</v>
          </cell>
          <cell r="X3806">
            <v>2.33446E-3</v>
          </cell>
          <cell r="Y3806">
            <v>366.94459561000002</v>
          </cell>
          <cell r="Z3806">
            <v>821.16999992000001</v>
          </cell>
          <cell r="AA3806">
            <v>821.16999992000001</v>
          </cell>
          <cell r="AB3806">
            <v>0</v>
          </cell>
          <cell r="AC3806">
            <v>0</v>
          </cell>
          <cell r="AD3806">
            <v>403.76427776000003</v>
          </cell>
          <cell r="AE3806">
            <v>294.94520533000002</v>
          </cell>
          <cell r="AF3806">
            <v>4.4890724300000002</v>
          </cell>
          <cell r="AG3806">
            <v>104.33</v>
          </cell>
          <cell r="AH3806">
            <v>0</v>
          </cell>
          <cell r="AI3806">
            <v>49.169389748999997</v>
          </cell>
        </row>
        <row r="3807">
          <cell r="C3807" t="str">
            <v>1.708.1</v>
          </cell>
          <cell r="D3807" t="str">
            <v>Подрядные работы</v>
          </cell>
          <cell r="E3807" t="str">
            <v>051-2001896</v>
          </cell>
          <cell r="F3807" t="str">
            <v/>
          </cell>
          <cell r="G3807" t="str">
            <v/>
          </cell>
          <cell r="H3807" t="str">
            <v/>
          </cell>
          <cell r="I3807">
            <v>1638.4</v>
          </cell>
          <cell r="J3807">
            <v>347.75</v>
          </cell>
          <cell r="K3807">
            <v>347.75</v>
          </cell>
          <cell r="L3807">
            <v>347.75</v>
          </cell>
          <cell r="M3807">
            <v>0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>
            <v>289.79166666999998</v>
          </cell>
          <cell r="T3807">
            <v>57.958333330000002</v>
          </cell>
          <cell r="U3807">
            <v>0</v>
          </cell>
          <cell r="V3807">
            <v>0</v>
          </cell>
          <cell r="W3807">
            <v>0</v>
          </cell>
          <cell r="X3807">
            <v>0</v>
          </cell>
          <cell r="Y3807">
            <v>56.673883089999997</v>
          </cell>
          <cell r="Z3807">
            <v>367.44</v>
          </cell>
          <cell r="AA3807">
            <v>367.44</v>
          </cell>
          <cell r="AB3807">
            <v>0</v>
          </cell>
          <cell r="AC3807">
            <v>0</v>
          </cell>
          <cell r="AD3807">
            <v>161.00388308999999</v>
          </cell>
          <cell r="AE3807">
            <v>56.673883089999997</v>
          </cell>
          <cell r="AF3807">
            <v>0</v>
          </cell>
          <cell r="AG3807">
            <v>104.33</v>
          </cell>
          <cell r="AH3807">
            <v>0</v>
          </cell>
          <cell r="AI3807">
            <v>43.817734348000002</v>
          </cell>
        </row>
        <row r="3808">
          <cell r="C3808">
            <v>0</v>
          </cell>
          <cell r="D3808" t="str">
            <v>СГМ</v>
          </cell>
          <cell r="E3808" t="str">
            <v>051-2001896</v>
          </cell>
          <cell r="F3808" t="str">
            <v/>
          </cell>
          <cell r="G3808" t="str">
            <v/>
          </cell>
          <cell r="H3808" t="str">
            <v/>
          </cell>
          <cell r="I3808">
            <v>0</v>
          </cell>
          <cell r="J3808">
            <v>0</v>
          </cell>
          <cell r="K3808">
            <v>0</v>
          </cell>
          <cell r="L3808">
            <v>0</v>
          </cell>
          <cell r="M3808">
            <v>0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>
            <v>0</v>
          </cell>
          <cell r="T3808">
            <v>0</v>
          </cell>
          <cell r="U3808">
            <v>0</v>
          </cell>
          <cell r="V3808">
            <v>0</v>
          </cell>
          <cell r="W3808">
            <v>0</v>
          </cell>
          <cell r="X3808">
            <v>0</v>
          </cell>
          <cell r="Y3808">
            <v>3.0927390699999999</v>
          </cell>
          <cell r="Z3808">
            <v>0</v>
          </cell>
          <cell r="AA3808">
            <v>0</v>
          </cell>
          <cell r="AB3808">
            <v>0</v>
          </cell>
          <cell r="AC3808">
            <v>0</v>
          </cell>
          <cell r="AD3808">
            <v>3.0927390699999999</v>
          </cell>
          <cell r="AE3808">
            <v>3.0927390699999999</v>
          </cell>
          <cell r="AF3808">
            <v>0</v>
          </cell>
          <cell r="AG3808">
            <v>0</v>
          </cell>
          <cell r="AH3808">
            <v>0</v>
          </cell>
          <cell r="AI3808">
            <v>0</v>
          </cell>
        </row>
        <row r="3809">
          <cell r="C3809">
            <v>0</v>
          </cell>
          <cell r="D3809" t="str">
            <v>ГЭС-Урал</v>
          </cell>
          <cell r="E3809" t="str">
            <v>051-2001896</v>
          </cell>
          <cell r="F3809" t="str">
            <v/>
          </cell>
          <cell r="G3809" t="str">
            <v/>
          </cell>
          <cell r="H3809" t="str">
            <v/>
          </cell>
          <cell r="I3809">
            <v>0</v>
          </cell>
          <cell r="J3809">
            <v>0</v>
          </cell>
          <cell r="K3809">
            <v>347.75</v>
          </cell>
          <cell r="L3809">
            <v>347.75</v>
          </cell>
          <cell r="M3809">
            <v>0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>
            <v>0</v>
          </cell>
          <cell r="S3809">
            <v>0</v>
          </cell>
          <cell r="T3809">
            <v>0</v>
          </cell>
          <cell r="U3809">
            <v>0</v>
          </cell>
          <cell r="V3809">
            <v>0</v>
          </cell>
          <cell r="W3809">
            <v>0</v>
          </cell>
          <cell r="X3809">
            <v>0</v>
          </cell>
          <cell r="Y3809">
            <v>53.581144020000004</v>
          </cell>
          <cell r="Z3809">
            <v>367.44</v>
          </cell>
          <cell r="AA3809">
            <v>367.44</v>
          </cell>
          <cell r="AB3809">
            <v>0</v>
          </cell>
          <cell r="AC3809">
            <v>0</v>
          </cell>
          <cell r="AD3809">
            <v>157.91114401999999</v>
          </cell>
          <cell r="AE3809">
            <v>53.581144020000004</v>
          </cell>
          <cell r="AF3809">
            <v>0</v>
          </cell>
          <cell r="AG3809">
            <v>104.33</v>
          </cell>
          <cell r="AH3809">
            <v>0</v>
          </cell>
          <cell r="AI3809">
            <v>42.976035277000001</v>
          </cell>
        </row>
        <row r="3810">
          <cell r="C3810">
            <v>0</v>
          </cell>
          <cell r="D3810" t="str">
            <v>Прочие подрядчики</v>
          </cell>
          <cell r="E3810" t="str">
            <v>051-2001896</v>
          </cell>
          <cell r="F3810" t="str">
            <v/>
          </cell>
          <cell r="G3810" t="str">
            <v/>
          </cell>
          <cell r="H3810" t="str">
            <v/>
          </cell>
          <cell r="I3810">
            <v>1638.4</v>
          </cell>
          <cell r="J3810">
            <v>347.75</v>
          </cell>
          <cell r="K3810">
            <v>0</v>
          </cell>
          <cell r="L3810">
            <v>0</v>
          </cell>
          <cell r="M3810">
            <v>0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>
            <v>289.79166666999998</v>
          </cell>
          <cell r="T3810">
            <v>57.958333330000002</v>
          </cell>
          <cell r="U3810">
            <v>0</v>
          </cell>
          <cell r="V3810">
            <v>0</v>
          </cell>
          <cell r="W3810">
            <v>0</v>
          </cell>
          <cell r="X3810">
            <v>0</v>
          </cell>
          <cell r="Y3810">
            <v>0</v>
          </cell>
          <cell r="Z3810">
            <v>0</v>
          </cell>
          <cell r="AA3810">
            <v>0</v>
          </cell>
          <cell r="AB3810">
            <v>0</v>
          </cell>
          <cell r="AC3810">
            <v>0</v>
          </cell>
          <cell r="AD3810">
            <v>0</v>
          </cell>
          <cell r="AE3810">
            <v>0</v>
          </cell>
          <cell r="AF3810">
            <v>0</v>
          </cell>
          <cell r="AG3810">
            <v>0</v>
          </cell>
          <cell r="AH3810">
            <v>0</v>
          </cell>
          <cell r="AI3810">
            <v>0</v>
          </cell>
        </row>
        <row r="3811">
          <cell r="C3811" t="str">
            <v>1.708.2</v>
          </cell>
          <cell r="D3811" t="str">
            <v>Оборудование</v>
          </cell>
          <cell r="E3811" t="str">
            <v>051-2001896</v>
          </cell>
          <cell r="F3811" t="str">
            <v/>
          </cell>
          <cell r="G3811" t="str">
            <v/>
          </cell>
          <cell r="H3811" t="str">
            <v/>
          </cell>
          <cell r="I3811">
            <v>2992.41</v>
          </cell>
          <cell r="J3811">
            <v>107.08</v>
          </cell>
          <cell r="K3811">
            <v>94.8</v>
          </cell>
          <cell r="L3811">
            <v>94.8</v>
          </cell>
          <cell r="M3811">
            <v>4.03492973</v>
          </cell>
          <cell r="N3811">
            <v>4.2562549890000003</v>
          </cell>
          <cell r="O3811">
            <v>4.2562549890000003</v>
          </cell>
          <cell r="P3811">
            <v>0</v>
          </cell>
          <cell r="Q3811">
            <v>0</v>
          </cell>
          <cell r="R3811">
            <v>0</v>
          </cell>
          <cell r="S3811">
            <v>600.23000001000003</v>
          </cell>
          <cell r="T3811">
            <v>122.02999998999999</v>
          </cell>
          <cell r="U3811">
            <v>0</v>
          </cell>
          <cell r="V3811">
            <v>0</v>
          </cell>
          <cell r="W3811">
            <v>0</v>
          </cell>
          <cell r="X3811">
            <v>0</v>
          </cell>
          <cell r="Y3811">
            <v>290.48444640000002</v>
          </cell>
          <cell r="Z3811">
            <v>392.49</v>
          </cell>
          <cell r="AA3811">
            <v>392.49</v>
          </cell>
          <cell r="AB3811">
            <v>0</v>
          </cell>
          <cell r="AC3811">
            <v>0</v>
          </cell>
          <cell r="AD3811">
            <v>235.49421264</v>
          </cell>
          <cell r="AE3811">
            <v>233.81680693000001</v>
          </cell>
          <cell r="AF3811">
            <v>1.6774057099999999</v>
          </cell>
          <cell r="AG3811">
            <v>0</v>
          </cell>
          <cell r="AH3811">
            <v>0</v>
          </cell>
          <cell r="AI3811">
            <v>60.000054177000003</v>
          </cell>
        </row>
        <row r="3812">
          <cell r="C3812" t="str">
            <v>1.708.3</v>
          </cell>
          <cell r="D3812" t="str">
            <v>Прочие, всего</v>
          </cell>
          <cell r="E3812" t="str">
            <v>051-2001896</v>
          </cell>
          <cell r="F3812" t="str">
            <v/>
          </cell>
          <cell r="G3812" t="str">
            <v/>
          </cell>
          <cell r="H3812" t="str">
            <v/>
          </cell>
          <cell r="I3812">
            <v>636.30999999999995</v>
          </cell>
          <cell r="J3812">
            <v>30.45</v>
          </cell>
          <cell r="K3812">
            <v>30.45</v>
          </cell>
          <cell r="L3812">
            <v>30.45</v>
          </cell>
          <cell r="M3812">
            <v>4.2175000799999998</v>
          </cell>
          <cell r="N3812">
            <v>13.850574975000001</v>
          </cell>
          <cell r="O3812">
            <v>13.850574975000001</v>
          </cell>
          <cell r="P3812">
            <v>0</v>
          </cell>
          <cell r="Q3812">
            <v>0</v>
          </cell>
          <cell r="R3812">
            <v>0</v>
          </cell>
          <cell r="S3812">
            <v>70.059999980000001</v>
          </cell>
          <cell r="T3812">
            <v>15.84000002</v>
          </cell>
          <cell r="U3812">
            <v>0</v>
          </cell>
          <cell r="V3812">
            <v>0</v>
          </cell>
          <cell r="W3812">
            <v>0</v>
          </cell>
          <cell r="X3812">
            <v>2.33446E-3</v>
          </cell>
          <cell r="Y3812">
            <v>19.786266120000001</v>
          </cell>
          <cell r="Z3812">
            <v>61.239999920000002</v>
          </cell>
          <cell r="AA3812">
            <v>61.239999920000002</v>
          </cell>
          <cell r="AB3812">
            <v>0</v>
          </cell>
          <cell r="AC3812">
            <v>0</v>
          </cell>
          <cell r="AD3812">
            <v>7.2661820300000004</v>
          </cell>
          <cell r="AE3812">
            <v>4.4545153099999997</v>
          </cell>
          <cell r="AF3812">
            <v>2.8116667199999998</v>
          </cell>
          <cell r="AG3812">
            <v>0</v>
          </cell>
          <cell r="AH3812">
            <v>0</v>
          </cell>
          <cell r="AI3812">
            <v>11.865091508000001</v>
          </cell>
        </row>
        <row r="3813">
          <cell r="C3813" t="str">
            <v>1.708.4</v>
          </cell>
          <cell r="D3813" t="str">
            <v>Землеотвод, всего</v>
          </cell>
          <cell r="E3813" t="str">
            <v>051-2001896</v>
          </cell>
          <cell r="F3813" t="str">
            <v/>
          </cell>
          <cell r="G3813" t="str">
            <v/>
          </cell>
          <cell r="H3813" t="str">
            <v/>
          </cell>
          <cell r="I3813">
            <v>0</v>
          </cell>
          <cell r="J3813">
            <v>0</v>
          </cell>
          <cell r="K3813">
            <v>0.02</v>
          </cell>
          <cell r="L3813">
            <v>0.02</v>
          </cell>
          <cell r="M3813">
            <v>0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>
            <v>1.6666670000000001E-2</v>
          </cell>
          <cell r="T3813">
            <v>3.3333299999999998E-3</v>
          </cell>
          <cell r="U3813">
            <v>0</v>
          </cell>
          <cell r="V3813">
            <v>0</v>
          </cell>
          <cell r="W3813">
            <v>0</v>
          </cell>
          <cell r="X3813">
            <v>2.33446E-3</v>
          </cell>
          <cell r="Y3813">
            <v>0</v>
          </cell>
          <cell r="Z3813">
            <v>0</v>
          </cell>
          <cell r="AA3813">
            <v>0</v>
          </cell>
          <cell r="AB3813">
            <v>0</v>
          </cell>
          <cell r="AC3813">
            <v>0</v>
          </cell>
          <cell r="AD3813">
            <v>0</v>
          </cell>
          <cell r="AE3813">
            <v>0</v>
          </cell>
          <cell r="AF3813">
            <v>0</v>
          </cell>
          <cell r="AG3813">
            <v>0</v>
          </cell>
          <cell r="AH3813">
            <v>0</v>
          </cell>
          <cell r="AI3813">
            <v>0</v>
          </cell>
        </row>
        <row r="3814">
          <cell r="C3814" t="str">
            <v>1.708.5</v>
          </cell>
          <cell r="D3814" t="str">
            <v>Проектные работы</v>
          </cell>
          <cell r="E3814" t="str">
            <v>051-2001896</v>
          </cell>
          <cell r="F3814" t="str">
            <v/>
          </cell>
          <cell r="G3814" t="str">
            <v/>
          </cell>
          <cell r="H3814" t="str">
            <v/>
          </cell>
          <cell r="I3814">
            <v>0</v>
          </cell>
          <cell r="J3814">
            <v>0</v>
          </cell>
          <cell r="K3814">
            <v>1</v>
          </cell>
          <cell r="L3814">
            <v>1</v>
          </cell>
          <cell r="M3814">
            <v>0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>
            <v>0.83333332999999998</v>
          </cell>
          <cell r="T3814">
            <v>0.16666666999999999</v>
          </cell>
          <cell r="U3814">
            <v>0</v>
          </cell>
          <cell r="V3814">
            <v>0</v>
          </cell>
          <cell r="W3814">
            <v>0</v>
          </cell>
          <cell r="X3814">
            <v>0</v>
          </cell>
          <cell r="Y3814">
            <v>0</v>
          </cell>
          <cell r="Z3814">
            <v>0.7</v>
          </cell>
          <cell r="AA3814">
            <v>0.7</v>
          </cell>
          <cell r="AB3814">
            <v>0</v>
          </cell>
          <cell r="AC3814">
            <v>0</v>
          </cell>
          <cell r="AD3814">
            <v>0</v>
          </cell>
          <cell r="AE3814">
            <v>0</v>
          </cell>
          <cell r="AF3814">
            <v>0</v>
          </cell>
          <cell r="AG3814">
            <v>0</v>
          </cell>
          <cell r="AH3814">
            <v>0</v>
          </cell>
          <cell r="AI3814">
            <v>0</v>
          </cell>
        </row>
        <row r="3815">
          <cell r="C3815" t="str">
            <v>1.708.6</v>
          </cell>
          <cell r="D3815" t="str">
            <v>Услуги Заказчика</v>
          </cell>
          <cell r="E3815" t="str">
            <v>051-2001896</v>
          </cell>
          <cell r="F3815" t="str">
            <v/>
          </cell>
          <cell r="G3815" t="str">
            <v/>
          </cell>
          <cell r="H3815" t="str">
            <v/>
          </cell>
          <cell r="I3815">
            <v>0</v>
          </cell>
          <cell r="J3815">
            <v>0</v>
          </cell>
          <cell r="K3815">
            <v>16.87</v>
          </cell>
          <cell r="L3815">
            <v>16.87</v>
          </cell>
          <cell r="M3815">
            <v>4.2175000799999998</v>
          </cell>
          <cell r="N3815">
            <v>25.000000474</v>
          </cell>
          <cell r="O3815">
            <v>25.000000474</v>
          </cell>
          <cell r="P3815">
            <v>0</v>
          </cell>
          <cell r="Q3815">
            <v>0</v>
          </cell>
          <cell r="R3815">
            <v>0</v>
          </cell>
          <cell r="S3815">
            <v>27.383333310000001</v>
          </cell>
          <cell r="T3815">
            <v>5.4766666900000001</v>
          </cell>
          <cell r="U3815">
            <v>0</v>
          </cell>
          <cell r="V3815">
            <v>0</v>
          </cell>
          <cell r="W3815">
            <v>0</v>
          </cell>
          <cell r="X3815">
            <v>0</v>
          </cell>
          <cell r="Y3815">
            <v>12.1024998</v>
          </cell>
          <cell r="Z3815">
            <v>47.692857969999999</v>
          </cell>
          <cell r="AA3815">
            <v>47.692857969999999</v>
          </cell>
          <cell r="AB3815">
            <v>0</v>
          </cell>
          <cell r="AC3815">
            <v>0</v>
          </cell>
          <cell r="AD3815">
            <v>2.8116667199999998</v>
          </cell>
          <cell r="AE3815">
            <v>0</v>
          </cell>
          <cell r="AF3815">
            <v>2.8116667199999998</v>
          </cell>
          <cell r="AG3815">
            <v>0</v>
          </cell>
          <cell r="AH3815">
            <v>0</v>
          </cell>
          <cell r="AI3815">
            <v>5.8953621979999999</v>
          </cell>
        </row>
        <row r="3816">
          <cell r="C3816" t="str">
            <v>1.708.7</v>
          </cell>
          <cell r="D3816" t="str">
            <v>Иные прочие</v>
          </cell>
          <cell r="E3816" t="str">
            <v>051-2001896</v>
          </cell>
          <cell r="F3816" t="str">
            <v/>
          </cell>
          <cell r="G3816" t="str">
            <v/>
          </cell>
          <cell r="H3816" t="str">
            <v/>
          </cell>
          <cell r="I3816">
            <v>636.30999999999995</v>
          </cell>
          <cell r="J3816">
            <v>30.45</v>
          </cell>
          <cell r="K3816">
            <v>4.5599999999999996</v>
          </cell>
          <cell r="L3816">
            <v>4.5599999999999996</v>
          </cell>
          <cell r="M3816">
            <v>0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>
            <v>35.159999999999997</v>
          </cell>
          <cell r="T3816">
            <v>8.86</v>
          </cell>
          <cell r="U3816">
            <v>0</v>
          </cell>
          <cell r="V3816">
            <v>0</v>
          </cell>
          <cell r="W3816">
            <v>0</v>
          </cell>
          <cell r="X3816">
            <v>0</v>
          </cell>
          <cell r="Y3816">
            <v>4.88743573</v>
          </cell>
          <cell r="Z3816">
            <v>10.050811360000001</v>
          </cell>
          <cell r="AA3816">
            <v>10.050811360000001</v>
          </cell>
          <cell r="AB3816">
            <v>0</v>
          </cell>
          <cell r="AC3816">
            <v>0</v>
          </cell>
          <cell r="AD3816">
            <v>1.6581847199999999</v>
          </cell>
          <cell r="AE3816">
            <v>1.6581847199999999</v>
          </cell>
          <cell r="AF3816">
            <v>0</v>
          </cell>
          <cell r="AG3816">
            <v>0</v>
          </cell>
          <cell r="AH3816">
            <v>0</v>
          </cell>
          <cell r="AI3816">
            <v>16.498018523999999</v>
          </cell>
        </row>
        <row r="3817">
          <cell r="C3817" t="str">
            <v>1.708.8</v>
          </cell>
          <cell r="D3817" t="str">
            <v>Пуско наладочные работы "вхолостую"</v>
          </cell>
          <cell r="E3817" t="str">
            <v>051-2001896</v>
          </cell>
          <cell r="F3817" t="str">
            <v/>
          </cell>
          <cell r="G3817" t="str">
            <v/>
          </cell>
          <cell r="H3817" t="str">
            <v/>
          </cell>
          <cell r="I3817">
            <v>0</v>
          </cell>
          <cell r="J3817">
            <v>0</v>
          </cell>
          <cell r="K3817">
            <v>8</v>
          </cell>
          <cell r="L3817">
            <v>8</v>
          </cell>
          <cell r="M3817">
            <v>0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>
            <v>0</v>
          </cell>
          <cell r="S3817">
            <v>6.6666666699999997</v>
          </cell>
          <cell r="T3817">
            <v>1.3333333300000001</v>
          </cell>
          <cell r="U3817">
            <v>0</v>
          </cell>
          <cell r="V3817">
            <v>0</v>
          </cell>
          <cell r="W3817">
            <v>0</v>
          </cell>
          <cell r="X3817">
            <v>0</v>
          </cell>
          <cell r="Y3817">
            <v>2.7963305900000002</v>
          </cell>
          <cell r="Z3817">
            <v>2.7963305900000002</v>
          </cell>
          <cell r="AA3817">
            <v>2.7963305900000002</v>
          </cell>
          <cell r="AB3817">
            <v>0</v>
          </cell>
          <cell r="AC3817">
            <v>0</v>
          </cell>
          <cell r="AD3817">
            <v>2.7963305900000002</v>
          </cell>
          <cell r="AE3817">
            <v>2.7963305900000002</v>
          </cell>
          <cell r="AF3817">
            <v>0</v>
          </cell>
          <cell r="AG3817">
            <v>0</v>
          </cell>
          <cell r="AH3817">
            <v>0</v>
          </cell>
          <cell r="AI3817">
            <v>100</v>
          </cell>
        </row>
        <row r="3818">
          <cell r="C3818" t="str">
            <v>1.709</v>
          </cell>
          <cell r="D3818" t="str">
            <v>Реконструкция магистрального газопровода "Кази-Магомед-Моздок" на участке 600-610 км</v>
          </cell>
          <cell r="E3818" t="str">
            <v>051-2001936</v>
          </cell>
          <cell r="F3818" t="str">
            <v/>
          </cell>
          <cell r="G3818" t="str">
            <v>Стройки, обеспечивающие добычу и вывод газа из Надым-Пур-Таз</v>
          </cell>
          <cell r="H3818" t="str">
            <v>Транспорт газа</v>
          </cell>
          <cell r="I3818">
            <v>2823.21</v>
          </cell>
          <cell r="J3818">
            <v>2598.0500000000002</v>
          </cell>
          <cell r="K3818">
            <v>1679.75</v>
          </cell>
          <cell r="L3818">
            <v>1679.75</v>
          </cell>
          <cell r="M3818">
            <v>22.701419919999999</v>
          </cell>
          <cell r="N3818">
            <v>1.351476108</v>
          </cell>
          <cell r="O3818">
            <v>1.351476108</v>
          </cell>
          <cell r="P3818">
            <v>0</v>
          </cell>
          <cell r="Q3818">
            <v>0</v>
          </cell>
          <cell r="R3818">
            <v>0</v>
          </cell>
          <cell r="S3818">
            <v>0</v>
          </cell>
          <cell r="T3818">
            <v>0</v>
          </cell>
          <cell r="U3818">
            <v>0</v>
          </cell>
          <cell r="V3818">
            <v>0</v>
          </cell>
          <cell r="W3818">
            <v>0</v>
          </cell>
          <cell r="X3818">
            <v>0</v>
          </cell>
          <cell r="Y3818">
            <v>1.4832458399999999</v>
          </cell>
          <cell r="Z3818">
            <v>1526.8</v>
          </cell>
          <cell r="AA3818">
            <v>1526.8</v>
          </cell>
          <cell r="AB3818">
            <v>328.29</v>
          </cell>
          <cell r="AC3818">
            <v>200</v>
          </cell>
          <cell r="AD3818">
            <v>11.469603709999999</v>
          </cell>
          <cell r="AE3818">
            <v>1.4832458399999999</v>
          </cell>
          <cell r="AF3818">
            <v>9.9850000800000007</v>
          </cell>
          <cell r="AG3818">
            <v>1.35779E-3</v>
          </cell>
          <cell r="AH3818">
            <v>0</v>
          </cell>
          <cell r="AI3818">
            <v>0.751218477</v>
          </cell>
        </row>
        <row r="3819">
          <cell r="C3819" t="str">
            <v>1.709.1</v>
          </cell>
          <cell r="D3819" t="str">
            <v>Подрядные работы</v>
          </cell>
          <cell r="E3819" t="str">
            <v>051-2001936</v>
          </cell>
          <cell r="F3819" t="str">
            <v/>
          </cell>
          <cell r="G3819" t="str">
            <v/>
          </cell>
          <cell r="H3819" t="str">
            <v/>
          </cell>
          <cell r="I3819">
            <v>2069.0300000000002</v>
          </cell>
          <cell r="J3819">
            <v>2019.03</v>
          </cell>
          <cell r="K3819">
            <v>1500</v>
          </cell>
          <cell r="L3819">
            <v>1500</v>
          </cell>
          <cell r="M3819">
            <v>0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>
            <v>0</v>
          </cell>
          <cell r="S3819">
            <v>0</v>
          </cell>
          <cell r="T3819">
            <v>0</v>
          </cell>
          <cell r="U3819">
            <v>0</v>
          </cell>
          <cell r="V3819">
            <v>0</v>
          </cell>
          <cell r="W3819">
            <v>0</v>
          </cell>
          <cell r="X3819">
            <v>0</v>
          </cell>
          <cell r="Y3819">
            <v>0</v>
          </cell>
          <cell r="Z3819">
            <v>1400</v>
          </cell>
          <cell r="AA3819">
            <v>1400</v>
          </cell>
          <cell r="AB3819">
            <v>298.29000000000002</v>
          </cell>
          <cell r="AC3819">
            <v>200</v>
          </cell>
          <cell r="AD3819">
            <v>0</v>
          </cell>
          <cell r="AE3819">
            <v>0</v>
          </cell>
          <cell r="AF3819">
            <v>0</v>
          </cell>
          <cell r="AG3819">
            <v>0</v>
          </cell>
          <cell r="AH3819">
            <v>0</v>
          </cell>
          <cell r="AI3819">
            <v>0</v>
          </cell>
        </row>
        <row r="3820">
          <cell r="C3820">
            <v>0</v>
          </cell>
          <cell r="D3820" t="str">
            <v>Газстройпром</v>
          </cell>
          <cell r="E3820" t="str">
            <v>051-2001936</v>
          </cell>
          <cell r="F3820" t="str">
            <v/>
          </cell>
          <cell r="G3820" t="str">
            <v/>
          </cell>
          <cell r="H3820" t="str">
            <v/>
          </cell>
          <cell r="I3820">
            <v>0</v>
          </cell>
          <cell r="J3820">
            <v>0</v>
          </cell>
          <cell r="K3820">
            <v>1500</v>
          </cell>
          <cell r="L3820">
            <v>1500</v>
          </cell>
          <cell r="M3820">
            <v>0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1400</v>
          </cell>
          <cell r="AA3820">
            <v>1400</v>
          </cell>
          <cell r="AB3820">
            <v>298.29000000000002</v>
          </cell>
          <cell r="AC3820">
            <v>200</v>
          </cell>
          <cell r="AD3820">
            <v>0</v>
          </cell>
          <cell r="AE3820">
            <v>0</v>
          </cell>
          <cell r="AF3820">
            <v>0</v>
          </cell>
          <cell r="AG3820">
            <v>0</v>
          </cell>
          <cell r="AH3820">
            <v>0</v>
          </cell>
          <cell r="AI3820">
            <v>0</v>
          </cell>
        </row>
        <row r="3821">
          <cell r="C3821">
            <v>0</v>
          </cell>
          <cell r="D3821" t="str">
            <v>Прочие подрядчики</v>
          </cell>
          <cell r="E3821" t="str">
            <v>051-2001936</v>
          </cell>
          <cell r="F3821" t="str">
            <v/>
          </cell>
          <cell r="G3821" t="str">
            <v/>
          </cell>
          <cell r="H3821" t="str">
            <v/>
          </cell>
          <cell r="I3821">
            <v>2069.0300000000002</v>
          </cell>
          <cell r="J3821">
            <v>2019.03</v>
          </cell>
          <cell r="K3821">
            <v>0</v>
          </cell>
          <cell r="L3821">
            <v>0</v>
          </cell>
          <cell r="M3821">
            <v>0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B3821">
            <v>0</v>
          </cell>
          <cell r="AC3821">
            <v>0</v>
          </cell>
          <cell r="AD3821">
            <v>0</v>
          </cell>
          <cell r="AE3821">
            <v>0</v>
          </cell>
          <cell r="AF3821">
            <v>0</v>
          </cell>
          <cell r="AG3821">
            <v>0</v>
          </cell>
          <cell r="AH3821">
            <v>0</v>
          </cell>
          <cell r="AI3821">
            <v>0</v>
          </cell>
        </row>
        <row r="3822">
          <cell r="C3822" t="str">
            <v>1.709.2</v>
          </cell>
          <cell r="D3822" t="str">
            <v>Оборудование</v>
          </cell>
          <cell r="E3822" t="str">
            <v>051-2001936</v>
          </cell>
          <cell r="F3822" t="str">
            <v/>
          </cell>
          <cell r="G3822" t="str">
            <v/>
          </cell>
          <cell r="H3822" t="str">
            <v/>
          </cell>
          <cell r="I3822">
            <v>100.87</v>
          </cell>
          <cell r="J3822">
            <v>60.46</v>
          </cell>
          <cell r="K3822">
            <v>42.41</v>
          </cell>
          <cell r="L3822">
            <v>42.41</v>
          </cell>
          <cell r="M3822">
            <v>7.7239103399999998</v>
          </cell>
          <cell r="N3822">
            <v>18.212474275000002</v>
          </cell>
          <cell r="O3822">
            <v>18.212474275000002</v>
          </cell>
          <cell r="P3822">
            <v>0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61.01</v>
          </cell>
          <cell r="AA3822">
            <v>61.01</v>
          </cell>
          <cell r="AB3822">
            <v>0</v>
          </cell>
          <cell r="AC3822">
            <v>0</v>
          </cell>
          <cell r="AD3822">
            <v>0</v>
          </cell>
          <cell r="AE3822">
            <v>0</v>
          </cell>
          <cell r="AF3822">
            <v>0</v>
          </cell>
          <cell r="AG3822">
            <v>0</v>
          </cell>
          <cell r="AH3822">
            <v>0</v>
          </cell>
          <cell r="AI3822">
            <v>0</v>
          </cell>
        </row>
        <row r="3823">
          <cell r="C3823" t="str">
            <v>1.709.3</v>
          </cell>
          <cell r="D3823" t="str">
            <v>Прочие, всего</v>
          </cell>
          <cell r="E3823" t="str">
            <v>051-2001936</v>
          </cell>
          <cell r="F3823" t="str">
            <v/>
          </cell>
          <cell r="G3823" t="str">
            <v/>
          </cell>
          <cell r="H3823" t="str">
            <v/>
          </cell>
          <cell r="I3823">
            <v>653.30999999999995</v>
          </cell>
          <cell r="J3823">
            <v>518.55999999999995</v>
          </cell>
          <cell r="K3823">
            <v>137.34</v>
          </cell>
          <cell r="L3823">
            <v>137.34</v>
          </cell>
          <cell r="M3823">
            <v>14.97750958</v>
          </cell>
          <cell r="N3823">
            <v>10.905424188</v>
          </cell>
          <cell r="O3823">
            <v>10.905424188</v>
          </cell>
          <cell r="P3823">
            <v>0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1.4832458399999999</v>
          </cell>
          <cell r="Z3823">
            <v>65.790000000000006</v>
          </cell>
          <cell r="AA3823">
            <v>65.790000000000006</v>
          </cell>
          <cell r="AB3823">
            <v>30</v>
          </cell>
          <cell r="AC3823">
            <v>0</v>
          </cell>
          <cell r="AD3823">
            <v>11.469603709999999</v>
          </cell>
          <cell r="AE3823">
            <v>1.4832458399999999</v>
          </cell>
          <cell r="AF3823">
            <v>9.9850000800000007</v>
          </cell>
          <cell r="AG3823">
            <v>1.35779E-3</v>
          </cell>
          <cell r="AH3823">
            <v>0</v>
          </cell>
          <cell r="AI3823">
            <v>17.433658170000001</v>
          </cell>
        </row>
        <row r="3824">
          <cell r="C3824" t="str">
            <v>1.709.4</v>
          </cell>
          <cell r="D3824" t="str">
            <v>Землеотвод, всего</v>
          </cell>
          <cell r="E3824" t="str">
            <v>051-2001936</v>
          </cell>
          <cell r="F3824" t="str">
            <v/>
          </cell>
          <cell r="G3824" t="str">
            <v/>
          </cell>
          <cell r="H3824" t="str">
            <v/>
          </cell>
          <cell r="I3824">
            <v>0</v>
          </cell>
          <cell r="J3824">
            <v>0</v>
          </cell>
          <cell r="K3824">
            <v>34.44</v>
          </cell>
          <cell r="L3824">
            <v>34.44</v>
          </cell>
          <cell r="M3824">
            <v>9.4599999999999992E-6</v>
          </cell>
          <cell r="N3824">
            <v>2.7467999999999999E-5</v>
          </cell>
          <cell r="O3824">
            <v>2.7467999999999999E-5</v>
          </cell>
          <cell r="P3824">
            <v>0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1.0440792000000001</v>
          </cell>
          <cell r="Z3824">
            <v>38.69</v>
          </cell>
          <cell r="AA3824">
            <v>38.69</v>
          </cell>
          <cell r="AB3824">
            <v>30</v>
          </cell>
          <cell r="AC3824">
            <v>0</v>
          </cell>
          <cell r="AD3824">
            <v>1.04543699</v>
          </cell>
          <cell r="AE3824">
            <v>1.0440792000000001</v>
          </cell>
          <cell r="AF3824">
            <v>0</v>
          </cell>
          <cell r="AG3824">
            <v>1.35779E-3</v>
          </cell>
          <cell r="AH3824">
            <v>0</v>
          </cell>
          <cell r="AI3824">
            <v>2.7020857839999999</v>
          </cell>
        </row>
        <row r="3825">
          <cell r="C3825" t="str">
            <v>1.709.5</v>
          </cell>
          <cell r="D3825" t="str">
            <v>Проектные работы</v>
          </cell>
          <cell r="E3825" t="str">
            <v>051-2001936</v>
          </cell>
          <cell r="F3825" t="str">
            <v/>
          </cell>
          <cell r="G3825" t="str">
            <v/>
          </cell>
          <cell r="H3825" t="str">
            <v/>
          </cell>
          <cell r="I3825">
            <v>0</v>
          </cell>
          <cell r="J3825">
            <v>0</v>
          </cell>
          <cell r="K3825">
            <v>2</v>
          </cell>
          <cell r="L3825">
            <v>2</v>
          </cell>
          <cell r="M3825">
            <v>0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0.6</v>
          </cell>
          <cell r="AA3825">
            <v>0.6</v>
          </cell>
          <cell r="AB3825">
            <v>0</v>
          </cell>
          <cell r="AC3825">
            <v>0</v>
          </cell>
          <cell r="AD3825">
            <v>0</v>
          </cell>
          <cell r="AE3825">
            <v>0</v>
          </cell>
          <cell r="AF3825">
            <v>0</v>
          </cell>
          <cell r="AG3825">
            <v>0</v>
          </cell>
          <cell r="AH3825">
            <v>0</v>
          </cell>
          <cell r="AI3825">
            <v>0</v>
          </cell>
        </row>
        <row r="3826">
          <cell r="C3826" t="str">
            <v>1.709.6</v>
          </cell>
          <cell r="D3826" t="str">
            <v>Услуги Заказчика</v>
          </cell>
          <cell r="E3826" t="str">
            <v>051-2001936</v>
          </cell>
          <cell r="F3826" t="str">
            <v/>
          </cell>
          <cell r="G3826" t="str">
            <v/>
          </cell>
          <cell r="H3826" t="str">
            <v/>
          </cell>
          <cell r="I3826">
            <v>0</v>
          </cell>
          <cell r="J3826">
            <v>0</v>
          </cell>
          <cell r="K3826">
            <v>59.91</v>
          </cell>
          <cell r="L3826">
            <v>59.91</v>
          </cell>
          <cell r="M3826">
            <v>14.97750012</v>
          </cell>
          <cell r="N3826">
            <v>25.000000199999999</v>
          </cell>
          <cell r="O3826">
            <v>25.000000199999999</v>
          </cell>
          <cell r="P3826">
            <v>0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0.43916664</v>
          </cell>
          <cell r="Z3826">
            <v>21.28</v>
          </cell>
          <cell r="AA3826">
            <v>21.28</v>
          </cell>
          <cell r="AB3826">
            <v>0</v>
          </cell>
          <cell r="AC3826">
            <v>0</v>
          </cell>
          <cell r="AD3826">
            <v>10.424166720000001</v>
          </cell>
          <cell r="AE3826">
            <v>0.43916664</v>
          </cell>
          <cell r="AF3826">
            <v>9.9850000800000007</v>
          </cell>
          <cell r="AG3826">
            <v>0</v>
          </cell>
          <cell r="AH3826">
            <v>0</v>
          </cell>
          <cell r="AI3826">
            <v>48.985745864999998</v>
          </cell>
        </row>
        <row r="3827">
          <cell r="C3827" t="str">
            <v>1.709.7</v>
          </cell>
          <cell r="D3827" t="str">
            <v>Иные прочие</v>
          </cell>
          <cell r="E3827" t="str">
            <v>051-2001936</v>
          </cell>
          <cell r="F3827" t="str">
            <v/>
          </cell>
          <cell r="G3827" t="str">
            <v/>
          </cell>
          <cell r="H3827" t="str">
            <v/>
          </cell>
          <cell r="I3827">
            <v>653.30999999999995</v>
          </cell>
          <cell r="J3827">
            <v>518.55999999999995</v>
          </cell>
          <cell r="K3827">
            <v>40.99</v>
          </cell>
          <cell r="L3827">
            <v>40.99</v>
          </cell>
          <cell r="M3827">
            <v>0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5.22</v>
          </cell>
          <cell r="AA3827">
            <v>5.22</v>
          </cell>
          <cell r="AB3827">
            <v>0</v>
          </cell>
          <cell r="AC3827">
            <v>0</v>
          </cell>
          <cell r="AD3827">
            <v>0</v>
          </cell>
          <cell r="AE3827">
            <v>0</v>
          </cell>
          <cell r="AF3827">
            <v>0</v>
          </cell>
          <cell r="AG3827">
            <v>0</v>
          </cell>
          <cell r="AH3827">
            <v>0</v>
          </cell>
          <cell r="AI3827">
            <v>0</v>
          </cell>
        </row>
        <row r="3828">
          <cell r="C3828" t="str">
            <v>1.710</v>
          </cell>
          <cell r="D3828" t="str">
            <v>Газопровод-отвод Мишкино-Юргамыш-Курган с отводом на Куртамыш</v>
          </cell>
          <cell r="E3828" t="str">
            <v>051-2002045</v>
          </cell>
          <cell r="F3828" t="str">
            <v/>
          </cell>
          <cell r="G3828" t="str">
            <v>Газопроводы, строящиеся по указанию федеральных органов влас</v>
          </cell>
          <cell r="H3828" t="str">
            <v>Транспорт газа</v>
          </cell>
          <cell r="I3828">
            <v>5554.0256030800001</v>
          </cell>
          <cell r="J3828">
            <v>986.74</v>
          </cell>
          <cell r="K3828">
            <v>986.74</v>
          </cell>
          <cell r="L3828">
            <v>986.74</v>
          </cell>
          <cell r="M3828">
            <v>10.8065</v>
          </cell>
          <cell r="N3828">
            <v>1.0951719799999999</v>
          </cell>
          <cell r="O3828">
            <v>1.0951719799999999</v>
          </cell>
          <cell r="P3828">
            <v>0</v>
          </cell>
          <cell r="Q3828">
            <v>0</v>
          </cell>
          <cell r="R3828">
            <v>0</v>
          </cell>
          <cell r="S3828">
            <v>1858.08386049</v>
          </cell>
          <cell r="T3828">
            <v>311.31690135000002</v>
          </cell>
          <cell r="U3828">
            <v>0</v>
          </cell>
          <cell r="V3828">
            <v>0</v>
          </cell>
          <cell r="W3828">
            <v>0</v>
          </cell>
          <cell r="X3828">
            <v>23.767282730000002</v>
          </cell>
          <cell r="Y3828">
            <v>6.7983680499999997</v>
          </cell>
          <cell r="Z3828">
            <v>1083.2065012400001</v>
          </cell>
          <cell r="AA3828">
            <v>1083.2065012400001</v>
          </cell>
          <cell r="AB3828">
            <v>418.48099999999999</v>
          </cell>
          <cell r="AC3828">
            <v>0</v>
          </cell>
          <cell r="AD3828">
            <v>10.74635501</v>
          </cell>
          <cell r="AE3828">
            <v>2.6062368</v>
          </cell>
          <cell r="AF3828">
            <v>5.8650000000000002</v>
          </cell>
          <cell r="AG3828">
            <v>2.0724604100000001</v>
          </cell>
          <cell r="AH3828">
            <v>0.2026578</v>
          </cell>
          <cell r="AI3828">
            <v>0.99208738100000005</v>
          </cell>
        </row>
        <row r="3829">
          <cell r="C3829" t="str">
            <v>1.710.1</v>
          </cell>
          <cell r="D3829" t="str">
            <v>Подрядные работы</v>
          </cell>
          <cell r="E3829" t="str">
            <v>051-2002045</v>
          </cell>
          <cell r="F3829" t="str">
            <v/>
          </cell>
          <cell r="G3829" t="str">
            <v/>
          </cell>
          <cell r="H3829" t="str">
            <v/>
          </cell>
          <cell r="I3829">
            <v>2973.9282044199999</v>
          </cell>
          <cell r="J3829">
            <v>565.41999999999996</v>
          </cell>
          <cell r="K3829">
            <v>565.41999999999996</v>
          </cell>
          <cell r="L3829">
            <v>565.41999999999996</v>
          </cell>
          <cell r="M3829">
            <v>0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>
            <v>895.05228416</v>
          </cell>
          <cell r="T3829">
            <v>170.53858134000001</v>
          </cell>
          <cell r="U3829">
            <v>0</v>
          </cell>
          <cell r="V3829">
            <v>0</v>
          </cell>
          <cell r="W3829">
            <v>0</v>
          </cell>
          <cell r="X3829">
            <v>0.2026578</v>
          </cell>
          <cell r="Y3829">
            <v>0</v>
          </cell>
          <cell r="Z3829">
            <v>610.77458597999998</v>
          </cell>
          <cell r="AA3829">
            <v>610.77458597999998</v>
          </cell>
          <cell r="AB3829">
            <v>330</v>
          </cell>
          <cell r="AC3829">
            <v>0</v>
          </cell>
          <cell r="AD3829">
            <v>0.2026578</v>
          </cell>
          <cell r="AE3829">
            <v>0</v>
          </cell>
          <cell r="AF3829">
            <v>0</v>
          </cell>
          <cell r="AG3829">
            <v>0</v>
          </cell>
          <cell r="AH3829">
            <v>0.2026578</v>
          </cell>
          <cell r="AI3829">
            <v>3.3180456999999997E-2</v>
          </cell>
        </row>
        <row r="3830">
          <cell r="C3830">
            <v>0</v>
          </cell>
          <cell r="D3830" t="str">
            <v>Газпром инвест</v>
          </cell>
          <cell r="E3830" t="str">
            <v>051-2002045</v>
          </cell>
          <cell r="F3830" t="str">
            <v/>
          </cell>
          <cell r="G3830" t="str">
            <v/>
          </cell>
          <cell r="H3830" t="str">
            <v/>
          </cell>
          <cell r="I3830">
            <v>0</v>
          </cell>
          <cell r="J3830">
            <v>0</v>
          </cell>
          <cell r="K3830">
            <v>0</v>
          </cell>
          <cell r="L3830">
            <v>0</v>
          </cell>
          <cell r="M3830">
            <v>0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0.2026578</v>
          </cell>
          <cell r="Y3830">
            <v>0</v>
          </cell>
          <cell r="Z3830">
            <v>0</v>
          </cell>
          <cell r="AA3830">
            <v>0</v>
          </cell>
          <cell r="AB3830">
            <v>0</v>
          </cell>
          <cell r="AC3830">
            <v>0</v>
          </cell>
          <cell r="AD3830">
            <v>0</v>
          </cell>
          <cell r="AE3830">
            <v>0</v>
          </cell>
          <cell r="AF3830">
            <v>0</v>
          </cell>
          <cell r="AG3830">
            <v>0</v>
          </cell>
          <cell r="AH3830">
            <v>0</v>
          </cell>
          <cell r="AI3830">
            <v>0</v>
          </cell>
        </row>
        <row r="3831">
          <cell r="C3831">
            <v>0</v>
          </cell>
          <cell r="D3831" t="str">
            <v>Газстройпром</v>
          </cell>
          <cell r="E3831" t="str">
            <v>051-2002045</v>
          </cell>
          <cell r="F3831" t="str">
            <v/>
          </cell>
          <cell r="G3831" t="str">
            <v/>
          </cell>
          <cell r="H3831" t="str">
            <v/>
          </cell>
          <cell r="I3831">
            <v>1140.4858655</v>
          </cell>
          <cell r="J3831">
            <v>565.41999999999996</v>
          </cell>
          <cell r="K3831">
            <v>565.41999999999996</v>
          </cell>
          <cell r="L3831">
            <v>565.41999999999996</v>
          </cell>
          <cell r="M3831">
            <v>0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>
            <v>895.05228416</v>
          </cell>
          <cell r="T3831">
            <v>170.53858134000001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610.77458597999998</v>
          </cell>
          <cell r="AA3831">
            <v>610.77458597999998</v>
          </cell>
          <cell r="AB3831">
            <v>330</v>
          </cell>
          <cell r="AC3831">
            <v>0</v>
          </cell>
          <cell r="AD3831">
            <v>0</v>
          </cell>
          <cell r="AE3831">
            <v>0</v>
          </cell>
          <cell r="AF3831">
            <v>0</v>
          </cell>
          <cell r="AG3831">
            <v>0</v>
          </cell>
          <cell r="AH3831">
            <v>0</v>
          </cell>
          <cell r="AI3831">
            <v>0</v>
          </cell>
        </row>
        <row r="3832">
          <cell r="C3832">
            <v>0</v>
          </cell>
          <cell r="D3832" t="str">
            <v>Прочие подрядчики</v>
          </cell>
          <cell r="E3832" t="str">
            <v>051-2002045</v>
          </cell>
          <cell r="F3832" t="str">
            <v/>
          </cell>
          <cell r="G3832" t="str">
            <v/>
          </cell>
          <cell r="H3832" t="str">
            <v/>
          </cell>
          <cell r="I3832">
            <v>1833.4423389200001</v>
          </cell>
          <cell r="J3832">
            <v>0</v>
          </cell>
          <cell r="K3832">
            <v>0</v>
          </cell>
          <cell r="L3832">
            <v>0</v>
          </cell>
          <cell r="M3832">
            <v>0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B3832">
            <v>0</v>
          </cell>
          <cell r="AC3832">
            <v>0</v>
          </cell>
          <cell r="AD3832">
            <v>0.2026578</v>
          </cell>
          <cell r="AE3832">
            <v>0</v>
          </cell>
          <cell r="AF3832">
            <v>0</v>
          </cell>
          <cell r="AG3832">
            <v>0</v>
          </cell>
          <cell r="AH3832">
            <v>0.2026578</v>
          </cell>
          <cell r="AI3832">
            <v>0</v>
          </cell>
        </row>
        <row r="3833">
          <cell r="C3833" t="str">
            <v>1.710.2</v>
          </cell>
          <cell r="D3833" t="str">
            <v>Материалы(в составе подрядных работ)</v>
          </cell>
          <cell r="E3833" t="str">
            <v>051-2002045</v>
          </cell>
          <cell r="F3833" t="str">
            <v/>
          </cell>
          <cell r="G3833" t="str">
            <v/>
          </cell>
          <cell r="H3833" t="str">
            <v/>
          </cell>
          <cell r="I3833">
            <v>0</v>
          </cell>
          <cell r="J3833">
            <v>0</v>
          </cell>
          <cell r="K3833">
            <v>0</v>
          </cell>
          <cell r="L3833">
            <v>0</v>
          </cell>
          <cell r="M3833">
            <v>0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0.2026578</v>
          </cell>
          <cell r="Y3833">
            <v>0</v>
          </cell>
          <cell r="Z3833">
            <v>0</v>
          </cell>
          <cell r="AA3833">
            <v>0</v>
          </cell>
          <cell r="AB3833">
            <v>0</v>
          </cell>
          <cell r="AC3833">
            <v>0</v>
          </cell>
          <cell r="AD3833">
            <v>0.2026578</v>
          </cell>
          <cell r="AE3833">
            <v>0</v>
          </cell>
          <cell r="AF3833">
            <v>0</v>
          </cell>
          <cell r="AG3833">
            <v>0</v>
          </cell>
          <cell r="AH3833">
            <v>0.2026578</v>
          </cell>
          <cell r="AI3833">
            <v>0</v>
          </cell>
        </row>
        <row r="3834">
          <cell r="C3834" t="str">
            <v>1.710.3</v>
          </cell>
          <cell r="D3834" t="str">
            <v>Оборудование</v>
          </cell>
          <cell r="E3834" t="str">
            <v>051-2002045</v>
          </cell>
          <cell r="F3834" t="str">
            <v/>
          </cell>
          <cell r="G3834" t="str">
            <v/>
          </cell>
          <cell r="H3834" t="str">
            <v/>
          </cell>
          <cell r="I3834">
            <v>1304.58810245</v>
          </cell>
          <cell r="J3834">
            <v>286.18</v>
          </cell>
          <cell r="K3834">
            <v>286.18</v>
          </cell>
          <cell r="L3834">
            <v>286.18</v>
          </cell>
          <cell r="M3834">
            <v>0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>
            <v>373.42961222999998</v>
          </cell>
          <cell r="T3834">
            <v>71.749806179999993</v>
          </cell>
          <cell r="U3834">
            <v>0</v>
          </cell>
          <cell r="V3834">
            <v>0</v>
          </cell>
          <cell r="W3834">
            <v>0</v>
          </cell>
          <cell r="X3834">
            <v>6.5923659999999995E-2</v>
          </cell>
          <cell r="Y3834">
            <v>1.6195701</v>
          </cell>
          <cell r="Z3834">
            <v>290.51042990000002</v>
          </cell>
          <cell r="AA3834">
            <v>290.51042990000002</v>
          </cell>
          <cell r="AB3834">
            <v>88.480999999999995</v>
          </cell>
          <cell r="AC3834">
            <v>0</v>
          </cell>
          <cell r="AD3834">
            <v>1.6195701</v>
          </cell>
          <cell r="AE3834">
            <v>1.6195701</v>
          </cell>
          <cell r="AF3834">
            <v>0</v>
          </cell>
          <cell r="AG3834">
            <v>0</v>
          </cell>
          <cell r="AH3834">
            <v>0</v>
          </cell>
          <cell r="AI3834">
            <v>0.55749120600000002</v>
          </cell>
        </row>
        <row r="3835">
          <cell r="C3835" t="str">
            <v>1.710.4</v>
          </cell>
          <cell r="D3835" t="str">
            <v>Прочие, всего</v>
          </cell>
          <cell r="E3835" t="str">
            <v>051-2002045</v>
          </cell>
          <cell r="F3835" t="str">
            <v/>
          </cell>
          <cell r="G3835" t="str">
            <v/>
          </cell>
          <cell r="H3835" t="str">
            <v/>
          </cell>
          <cell r="I3835">
            <v>1275.50929621</v>
          </cell>
          <cell r="J3835">
            <v>135.13999999999999</v>
          </cell>
          <cell r="K3835">
            <v>135.13999999999999</v>
          </cell>
          <cell r="L3835">
            <v>135.13999999999999</v>
          </cell>
          <cell r="M3835">
            <v>10.8065</v>
          </cell>
          <cell r="N3835">
            <v>7.9965221250000003</v>
          </cell>
          <cell r="O3835">
            <v>7.9965221250000003</v>
          </cell>
          <cell r="P3835">
            <v>0</v>
          </cell>
          <cell r="Q3835">
            <v>0</v>
          </cell>
          <cell r="R3835">
            <v>0</v>
          </cell>
          <cell r="S3835">
            <v>589.60196410000003</v>
          </cell>
          <cell r="T3835">
            <v>69.028513829999994</v>
          </cell>
          <cell r="U3835">
            <v>0</v>
          </cell>
          <cell r="V3835">
            <v>0</v>
          </cell>
          <cell r="W3835">
            <v>0</v>
          </cell>
          <cell r="X3835">
            <v>23.498701270000002</v>
          </cell>
          <cell r="Y3835">
            <v>5.1787979499999999</v>
          </cell>
          <cell r="Z3835">
            <v>181.92148535999999</v>
          </cell>
          <cell r="AA3835">
            <v>181.92148535999999</v>
          </cell>
          <cell r="AB3835">
            <v>0</v>
          </cell>
          <cell r="AC3835">
            <v>0</v>
          </cell>
          <cell r="AD3835">
            <v>8.9241271100000006</v>
          </cell>
          <cell r="AE3835">
            <v>0.98666670000000001</v>
          </cell>
          <cell r="AF3835">
            <v>5.8650000000000002</v>
          </cell>
          <cell r="AG3835">
            <v>2.0724604100000001</v>
          </cell>
          <cell r="AH3835">
            <v>0</v>
          </cell>
          <cell r="AI3835">
            <v>4.9054827650000004</v>
          </cell>
        </row>
        <row r="3836">
          <cell r="C3836" t="str">
            <v>1.710.5</v>
          </cell>
          <cell r="D3836" t="str">
            <v>Землеотвод, всего</v>
          </cell>
          <cell r="E3836" t="str">
            <v>051-2002045</v>
          </cell>
          <cell r="F3836" t="str">
            <v/>
          </cell>
          <cell r="G3836" t="str">
            <v/>
          </cell>
          <cell r="H3836" t="str">
            <v/>
          </cell>
          <cell r="I3836">
            <v>259.07183849</v>
          </cell>
          <cell r="J3836">
            <v>55.53</v>
          </cell>
          <cell r="K3836">
            <v>55.53</v>
          </cell>
          <cell r="L3836">
            <v>55.53</v>
          </cell>
          <cell r="M3836">
            <v>0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>
            <v>249.45646237</v>
          </cell>
          <cell r="T3836">
            <v>9.6153761200000005</v>
          </cell>
          <cell r="U3836">
            <v>0</v>
          </cell>
          <cell r="V3836">
            <v>0</v>
          </cell>
          <cell r="W3836">
            <v>0</v>
          </cell>
          <cell r="X3836">
            <v>23.49333979</v>
          </cell>
          <cell r="Y3836">
            <v>4.1921312500000001</v>
          </cell>
          <cell r="Z3836">
            <v>50.266973</v>
          </cell>
          <cell r="AA3836">
            <v>50.266973</v>
          </cell>
          <cell r="AB3836">
            <v>0</v>
          </cell>
          <cell r="AC3836">
            <v>0</v>
          </cell>
          <cell r="AD3836">
            <v>2.0724604100000001</v>
          </cell>
          <cell r="AE3836">
            <v>0</v>
          </cell>
          <cell r="AF3836">
            <v>0</v>
          </cell>
          <cell r="AG3836">
            <v>2.0724604100000001</v>
          </cell>
          <cell r="AH3836">
            <v>0</v>
          </cell>
          <cell r="AI3836">
            <v>4.1229067239999999</v>
          </cell>
        </row>
        <row r="3837">
          <cell r="C3837" t="str">
            <v>1.710.6</v>
          </cell>
          <cell r="D3837" t="str">
            <v>Услуги Заказчика</v>
          </cell>
          <cell r="E3837" t="str">
            <v>051-2002045</v>
          </cell>
          <cell r="F3837" t="str">
            <v/>
          </cell>
          <cell r="G3837" t="str">
            <v/>
          </cell>
          <cell r="H3837" t="str">
            <v/>
          </cell>
          <cell r="I3837">
            <v>47.92100026</v>
          </cell>
          <cell r="J3837">
            <v>35.19</v>
          </cell>
          <cell r="K3837">
            <v>35.19</v>
          </cell>
          <cell r="L3837">
            <v>35.19</v>
          </cell>
          <cell r="M3837">
            <v>8.7974999999999994</v>
          </cell>
          <cell r="N3837">
            <v>25</v>
          </cell>
          <cell r="O3837">
            <v>25</v>
          </cell>
          <cell r="P3837">
            <v>0</v>
          </cell>
          <cell r="Q3837">
            <v>0</v>
          </cell>
          <cell r="R3837">
            <v>0</v>
          </cell>
          <cell r="S3837">
            <v>39.934322280000004</v>
          </cell>
          <cell r="T3837">
            <v>7.9866779799999996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0.74666670000000002</v>
          </cell>
          <cell r="Z3837">
            <v>33.493333399999997</v>
          </cell>
          <cell r="AA3837">
            <v>33.493333399999997</v>
          </cell>
          <cell r="AB3837">
            <v>0</v>
          </cell>
          <cell r="AC3837">
            <v>0</v>
          </cell>
          <cell r="AD3837">
            <v>6.6116666999999998</v>
          </cell>
          <cell r="AE3837">
            <v>0.74666670000000002</v>
          </cell>
          <cell r="AF3837">
            <v>5.8650000000000002</v>
          </cell>
          <cell r="AG3837">
            <v>0</v>
          </cell>
          <cell r="AH3837">
            <v>0</v>
          </cell>
          <cell r="AI3837">
            <v>19.740246876</v>
          </cell>
        </row>
        <row r="3838">
          <cell r="C3838" t="str">
            <v>1.710.7</v>
          </cell>
          <cell r="D3838" t="str">
            <v>Иные прочие</v>
          </cell>
          <cell r="E3838" t="str">
            <v>051-2002045</v>
          </cell>
          <cell r="F3838" t="str">
            <v/>
          </cell>
          <cell r="G3838" t="str">
            <v/>
          </cell>
          <cell r="H3838" t="str">
            <v/>
          </cell>
          <cell r="I3838">
            <v>947.99645745999999</v>
          </cell>
          <cell r="J3838">
            <v>23.9</v>
          </cell>
          <cell r="K3838">
            <v>23.9</v>
          </cell>
          <cell r="L3838">
            <v>23.9</v>
          </cell>
          <cell r="M3838">
            <v>2.0089999999999999</v>
          </cell>
          <cell r="N3838">
            <v>8.4058577410000002</v>
          </cell>
          <cell r="O3838">
            <v>8.4058577410000002</v>
          </cell>
          <cell r="P3838">
            <v>0</v>
          </cell>
          <cell r="Q3838">
            <v>0</v>
          </cell>
          <cell r="R3838">
            <v>0</v>
          </cell>
          <cell r="S3838">
            <v>283.11117945000001</v>
          </cell>
          <cell r="T3838">
            <v>48.006459730000003</v>
          </cell>
          <cell r="U3838">
            <v>0</v>
          </cell>
          <cell r="V3838">
            <v>0</v>
          </cell>
          <cell r="W3838">
            <v>0</v>
          </cell>
          <cell r="X3838">
            <v>5.3614800000000001E-3</v>
          </cell>
          <cell r="Y3838">
            <v>0.24</v>
          </cell>
          <cell r="Z3838">
            <v>98.161178960000001</v>
          </cell>
          <cell r="AA3838">
            <v>98.161178960000001</v>
          </cell>
          <cell r="AB3838">
            <v>0</v>
          </cell>
          <cell r="AC3838">
            <v>0</v>
          </cell>
          <cell r="AD3838">
            <v>0.24</v>
          </cell>
          <cell r="AE3838">
            <v>0.24</v>
          </cell>
          <cell r="AF3838">
            <v>0</v>
          </cell>
          <cell r="AG3838">
            <v>0</v>
          </cell>
          <cell r="AH3838">
            <v>0</v>
          </cell>
          <cell r="AI3838">
            <v>0.24449584099999999</v>
          </cell>
        </row>
        <row r="3839">
          <cell r="C3839" t="str">
            <v>1.710.8</v>
          </cell>
          <cell r="D3839" t="str">
            <v>Пуско наладочные работы "вхолостую"</v>
          </cell>
          <cell r="E3839" t="str">
            <v>051-2002045</v>
          </cell>
          <cell r="F3839" t="str">
            <v/>
          </cell>
          <cell r="G3839" t="str">
            <v/>
          </cell>
          <cell r="H3839" t="str">
            <v/>
          </cell>
          <cell r="I3839">
            <v>20.52</v>
          </cell>
          <cell r="J3839">
            <v>20.52</v>
          </cell>
          <cell r="K3839">
            <v>20.52</v>
          </cell>
          <cell r="L3839">
            <v>20.52</v>
          </cell>
          <cell r="M3839">
            <v>0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>
            <v>0</v>
          </cell>
          <cell r="S3839">
            <v>17.100000000000001</v>
          </cell>
          <cell r="T3839">
            <v>3.42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B3839">
            <v>0</v>
          </cell>
          <cell r="AC3839">
            <v>0</v>
          </cell>
          <cell r="AD3839">
            <v>0</v>
          </cell>
          <cell r="AE3839">
            <v>0</v>
          </cell>
          <cell r="AF3839">
            <v>0</v>
          </cell>
          <cell r="AG3839">
            <v>0</v>
          </cell>
          <cell r="AH3839">
            <v>0</v>
          </cell>
          <cell r="AI3839">
            <v>0</v>
          </cell>
        </row>
        <row r="3840">
          <cell r="C3840" t="str">
            <v>1.711</v>
          </cell>
          <cell r="D3840" t="str">
            <v>Газопровод-отвод и ГРС в г. Слободском</v>
          </cell>
          <cell r="E3840" t="str">
            <v>051-2002066</v>
          </cell>
          <cell r="F3840" t="str">
            <v/>
          </cell>
          <cell r="G3840" t="str">
            <v>Газопроводы, строящиеся по указанию федеральных органов влас</v>
          </cell>
          <cell r="H3840" t="str">
            <v>Транспорт газа</v>
          </cell>
          <cell r="I3840">
            <v>0</v>
          </cell>
          <cell r="J3840">
            <v>0</v>
          </cell>
          <cell r="K3840">
            <v>0</v>
          </cell>
          <cell r="L3840">
            <v>0</v>
          </cell>
          <cell r="M3840">
            <v>0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1.4286E-4</v>
          </cell>
          <cell r="Y3840">
            <v>0</v>
          </cell>
          <cell r="Z3840">
            <v>0</v>
          </cell>
          <cell r="AA3840">
            <v>0</v>
          </cell>
          <cell r="AB3840">
            <v>0</v>
          </cell>
          <cell r="AC3840">
            <v>0</v>
          </cell>
          <cell r="AD3840">
            <v>0</v>
          </cell>
          <cell r="AE3840">
            <v>0</v>
          </cell>
          <cell r="AF3840">
            <v>0</v>
          </cell>
          <cell r="AG3840">
            <v>0</v>
          </cell>
          <cell r="AH3840">
            <v>0</v>
          </cell>
          <cell r="AI3840">
            <v>0</v>
          </cell>
        </row>
        <row r="3841">
          <cell r="C3841" t="str">
            <v>1.711.1</v>
          </cell>
          <cell r="D3841" t="str">
            <v>Прочие, всего</v>
          </cell>
          <cell r="E3841" t="str">
            <v>051-2002066</v>
          </cell>
          <cell r="F3841" t="str">
            <v/>
          </cell>
          <cell r="G3841" t="str">
            <v/>
          </cell>
          <cell r="H3841" t="str">
            <v/>
          </cell>
          <cell r="I3841">
            <v>0</v>
          </cell>
          <cell r="J3841">
            <v>0</v>
          </cell>
          <cell r="K3841">
            <v>0</v>
          </cell>
          <cell r="L3841">
            <v>0</v>
          </cell>
          <cell r="M3841">
            <v>0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1.4286E-4</v>
          </cell>
          <cell r="Y3841">
            <v>0</v>
          </cell>
          <cell r="Z3841">
            <v>0</v>
          </cell>
          <cell r="AA3841">
            <v>0</v>
          </cell>
          <cell r="AB3841">
            <v>0</v>
          </cell>
          <cell r="AC3841">
            <v>0</v>
          </cell>
          <cell r="AD3841">
            <v>0</v>
          </cell>
          <cell r="AE3841">
            <v>0</v>
          </cell>
          <cell r="AF3841">
            <v>0</v>
          </cell>
          <cell r="AG3841">
            <v>0</v>
          </cell>
          <cell r="AH3841">
            <v>0</v>
          </cell>
          <cell r="AI3841">
            <v>0</v>
          </cell>
        </row>
        <row r="3842">
          <cell r="C3842" t="str">
            <v>1.711.2</v>
          </cell>
          <cell r="D3842" t="str">
            <v>Землеотвод, всего</v>
          </cell>
          <cell r="E3842" t="str">
            <v>051-2002066</v>
          </cell>
          <cell r="F3842" t="str">
            <v/>
          </cell>
          <cell r="G3842" t="str">
            <v/>
          </cell>
          <cell r="H3842" t="str">
            <v/>
          </cell>
          <cell r="I3842">
            <v>0</v>
          </cell>
          <cell r="J3842">
            <v>0</v>
          </cell>
          <cell r="K3842">
            <v>0</v>
          </cell>
          <cell r="L3842">
            <v>0</v>
          </cell>
          <cell r="M3842">
            <v>0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1.4286E-4</v>
          </cell>
          <cell r="Y3842">
            <v>0</v>
          </cell>
          <cell r="Z3842">
            <v>0</v>
          </cell>
          <cell r="AA3842">
            <v>0</v>
          </cell>
          <cell r="AB3842">
            <v>0</v>
          </cell>
          <cell r="AC3842">
            <v>0</v>
          </cell>
          <cell r="AD3842">
            <v>0</v>
          </cell>
          <cell r="AE3842">
            <v>0</v>
          </cell>
          <cell r="AF3842">
            <v>0</v>
          </cell>
          <cell r="AG3842">
            <v>0</v>
          </cell>
          <cell r="AH3842">
            <v>0</v>
          </cell>
          <cell r="AI3842">
            <v>0</v>
          </cell>
        </row>
        <row r="3843">
          <cell r="C3843" t="str">
            <v>1.712</v>
          </cell>
          <cell r="D3843" t="str">
            <v>Реконструкция ГРС "Пушкино"</v>
          </cell>
          <cell r="E3843" t="str">
            <v>051-2002069</v>
          </cell>
          <cell r="F3843" t="str">
            <v/>
          </cell>
          <cell r="G3843" t="str">
            <v>Комплексная программа реконструкции и технического перевоору</v>
          </cell>
          <cell r="H3843" t="str">
            <v>Транспорт газа</v>
          </cell>
          <cell r="I3843">
            <v>728.53</v>
          </cell>
          <cell r="J3843">
            <v>642.19000000000005</v>
          </cell>
          <cell r="K3843">
            <v>642.19000000000005</v>
          </cell>
          <cell r="L3843">
            <v>642.19000000000005</v>
          </cell>
          <cell r="M3843">
            <v>5.4574999200000001</v>
          </cell>
          <cell r="N3843">
            <v>0.84982636300000003</v>
          </cell>
          <cell r="O3843">
            <v>0.84982636300000003</v>
          </cell>
          <cell r="P3843">
            <v>0</v>
          </cell>
          <cell r="Q3843">
            <v>0</v>
          </cell>
          <cell r="R3843">
            <v>0</v>
          </cell>
          <cell r="S3843">
            <v>607.10833335999996</v>
          </cell>
          <cell r="T3843">
            <v>121.42166664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387.43</v>
          </cell>
          <cell r="AA3843">
            <v>387.43</v>
          </cell>
          <cell r="AB3843">
            <v>365.5</v>
          </cell>
          <cell r="AC3843">
            <v>0</v>
          </cell>
          <cell r="AD3843">
            <v>3.6383332799999999</v>
          </cell>
          <cell r="AE3843">
            <v>0</v>
          </cell>
          <cell r="AF3843">
            <v>3.6383332799999999</v>
          </cell>
          <cell r="AG3843">
            <v>0</v>
          </cell>
          <cell r="AH3843">
            <v>0</v>
          </cell>
          <cell r="AI3843">
            <v>0.93909436000000002</v>
          </cell>
        </row>
        <row r="3844">
          <cell r="C3844" t="str">
            <v>1.712.1</v>
          </cell>
          <cell r="D3844" t="str">
            <v>Подрядные работы</v>
          </cell>
          <cell r="E3844" t="str">
            <v>051-2002069</v>
          </cell>
          <cell r="F3844" t="str">
            <v/>
          </cell>
          <cell r="G3844" t="str">
            <v/>
          </cell>
          <cell r="H3844" t="str">
            <v/>
          </cell>
          <cell r="I3844">
            <v>236.35</v>
          </cell>
          <cell r="J3844">
            <v>236.35</v>
          </cell>
          <cell r="K3844">
            <v>236.35</v>
          </cell>
          <cell r="L3844">
            <v>236.35</v>
          </cell>
          <cell r="M3844">
            <v>0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>
            <v>0</v>
          </cell>
          <cell r="S3844">
            <v>196.95833332999999</v>
          </cell>
          <cell r="T3844">
            <v>39.391666669999999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77.7</v>
          </cell>
          <cell r="AA3844">
            <v>77.7</v>
          </cell>
          <cell r="AB3844">
            <v>77.7</v>
          </cell>
          <cell r="AC3844">
            <v>0</v>
          </cell>
          <cell r="AD3844">
            <v>0</v>
          </cell>
          <cell r="AE3844">
            <v>0</v>
          </cell>
          <cell r="AF3844">
            <v>0</v>
          </cell>
          <cell r="AG3844">
            <v>0</v>
          </cell>
          <cell r="AH3844">
            <v>0</v>
          </cell>
          <cell r="AI3844">
            <v>0</v>
          </cell>
        </row>
        <row r="3845">
          <cell r="C3845">
            <v>0</v>
          </cell>
          <cell r="D3845" t="str">
            <v>ГК "ЕКС</v>
          </cell>
          <cell r="E3845" t="str">
            <v>051-2002069</v>
          </cell>
          <cell r="F3845" t="str">
            <v/>
          </cell>
          <cell r="G3845" t="str">
            <v/>
          </cell>
          <cell r="H3845" t="str">
            <v/>
          </cell>
          <cell r="I3845">
            <v>0</v>
          </cell>
          <cell r="J3845">
            <v>0</v>
          </cell>
          <cell r="K3845">
            <v>236.35</v>
          </cell>
          <cell r="L3845">
            <v>236.35</v>
          </cell>
          <cell r="M3845">
            <v>0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77.7</v>
          </cell>
          <cell r="AA3845">
            <v>77.7</v>
          </cell>
          <cell r="AB3845">
            <v>77.7</v>
          </cell>
          <cell r="AC3845">
            <v>0</v>
          </cell>
          <cell r="AD3845">
            <v>0</v>
          </cell>
          <cell r="AE3845">
            <v>0</v>
          </cell>
          <cell r="AF3845">
            <v>0</v>
          </cell>
          <cell r="AG3845">
            <v>0</v>
          </cell>
          <cell r="AH3845">
            <v>0</v>
          </cell>
          <cell r="AI3845">
            <v>0</v>
          </cell>
        </row>
        <row r="3846">
          <cell r="C3846">
            <v>0</v>
          </cell>
          <cell r="D3846" t="str">
            <v>Прочие подрядчики</v>
          </cell>
          <cell r="E3846" t="str">
            <v>051-2002069</v>
          </cell>
          <cell r="F3846" t="str">
            <v/>
          </cell>
          <cell r="G3846" t="str">
            <v/>
          </cell>
          <cell r="H3846" t="str">
            <v/>
          </cell>
          <cell r="I3846">
            <v>236.35</v>
          </cell>
          <cell r="J3846">
            <v>236.35</v>
          </cell>
          <cell r="K3846">
            <v>0</v>
          </cell>
          <cell r="L3846">
            <v>0</v>
          </cell>
          <cell r="M3846">
            <v>0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>
            <v>0</v>
          </cell>
          <cell r="S3846">
            <v>196.95833332999999</v>
          </cell>
          <cell r="T3846">
            <v>39.391666669999999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B3846">
            <v>0</v>
          </cell>
          <cell r="AC3846">
            <v>0</v>
          </cell>
          <cell r="AD3846">
            <v>0</v>
          </cell>
          <cell r="AE3846">
            <v>0</v>
          </cell>
          <cell r="AF3846">
            <v>0</v>
          </cell>
          <cell r="AG3846">
            <v>0</v>
          </cell>
          <cell r="AH3846">
            <v>0</v>
          </cell>
          <cell r="AI3846">
            <v>0</v>
          </cell>
        </row>
        <row r="3847">
          <cell r="C3847" t="str">
            <v>1.712.2</v>
          </cell>
          <cell r="D3847" t="str">
            <v>Оборудование</v>
          </cell>
          <cell r="E3847" t="str">
            <v>051-2002069</v>
          </cell>
          <cell r="F3847" t="str">
            <v/>
          </cell>
          <cell r="G3847" t="str">
            <v/>
          </cell>
          <cell r="H3847" t="str">
            <v/>
          </cell>
          <cell r="I3847">
            <v>287.3</v>
          </cell>
          <cell r="J3847">
            <v>287.3</v>
          </cell>
          <cell r="K3847">
            <v>287.3</v>
          </cell>
          <cell r="L3847">
            <v>287.3</v>
          </cell>
          <cell r="M3847">
            <v>0</v>
          </cell>
          <cell r="N3847">
            <v>0</v>
          </cell>
          <cell r="O3847">
            <v>0</v>
          </cell>
          <cell r="P3847">
            <v>0</v>
          </cell>
          <cell r="Q3847">
            <v>0</v>
          </cell>
          <cell r="R3847">
            <v>0</v>
          </cell>
          <cell r="S3847">
            <v>239.41666667000001</v>
          </cell>
          <cell r="T3847">
            <v>47.883333329999999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287.3</v>
          </cell>
          <cell r="AA3847">
            <v>287.3</v>
          </cell>
          <cell r="AB3847">
            <v>287.3</v>
          </cell>
          <cell r="AC3847">
            <v>0</v>
          </cell>
          <cell r="AD3847">
            <v>0</v>
          </cell>
          <cell r="AE3847">
            <v>0</v>
          </cell>
          <cell r="AF3847">
            <v>0</v>
          </cell>
          <cell r="AG3847">
            <v>0</v>
          </cell>
          <cell r="AH3847">
            <v>0</v>
          </cell>
          <cell r="AI3847">
            <v>0</v>
          </cell>
        </row>
        <row r="3848">
          <cell r="C3848" t="str">
            <v>1.712.3</v>
          </cell>
          <cell r="D3848" t="str">
            <v>Прочие, всего</v>
          </cell>
          <cell r="E3848" t="str">
            <v>051-2002069</v>
          </cell>
          <cell r="F3848" t="str">
            <v/>
          </cell>
          <cell r="G3848" t="str">
            <v/>
          </cell>
          <cell r="H3848" t="str">
            <v/>
          </cell>
          <cell r="I3848">
            <v>204.88</v>
          </cell>
          <cell r="J3848">
            <v>118.54</v>
          </cell>
          <cell r="K3848">
            <v>118.54</v>
          </cell>
          <cell r="L3848">
            <v>118.54</v>
          </cell>
          <cell r="M3848">
            <v>5.4574999200000001</v>
          </cell>
          <cell r="N3848">
            <v>4.6039310950000001</v>
          </cell>
          <cell r="O3848">
            <v>4.6039310950000001</v>
          </cell>
          <cell r="P3848">
            <v>0</v>
          </cell>
          <cell r="Q3848">
            <v>0</v>
          </cell>
          <cell r="R3848">
            <v>0</v>
          </cell>
          <cell r="S3848">
            <v>170.73333335999999</v>
          </cell>
          <cell r="T3848">
            <v>34.146666639999999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22.43</v>
          </cell>
          <cell r="AA3848">
            <v>22.43</v>
          </cell>
          <cell r="AB3848">
            <v>0.5</v>
          </cell>
          <cell r="AC3848">
            <v>0</v>
          </cell>
          <cell r="AD3848">
            <v>3.6383332799999999</v>
          </cell>
          <cell r="AE3848">
            <v>0</v>
          </cell>
          <cell r="AF3848">
            <v>3.6383332799999999</v>
          </cell>
          <cell r="AG3848">
            <v>0</v>
          </cell>
          <cell r="AH3848">
            <v>0</v>
          </cell>
          <cell r="AI3848">
            <v>16.220834953000001</v>
          </cell>
        </row>
        <row r="3849">
          <cell r="C3849" t="str">
            <v>1.712.4</v>
          </cell>
          <cell r="D3849" t="str">
            <v>Землеотвод, всего</v>
          </cell>
          <cell r="E3849" t="str">
            <v>051-2002069</v>
          </cell>
          <cell r="F3849" t="str">
            <v/>
          </cell>
          <cell r="G3849" t="str">
            <v/>
          </cell>
          <cell r="H3849" t="str">
            <v/>
          </cell>
          <cell r="I3849">
            <v>0</v>
          </cell>
          <cell r="J3849">
            <v>0</v>
          </cell>
          <cell r="K3849">
            <v>1.5</v>
          </cell>
          <cell r="L3849">
            <v>1.5</v>
          </cell>
          <cell r="M3849">
            <v>0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0</v>
          </cell>
          <cell r="AA3849">
            <v>0</v>
          </cell>
          <cell r="AB3849">
            <v>0</v>
          </cell>
          <cell r="AC3849">
            <v>0</v>
          </cell>
          <cell r="AD3849">
            <v>0</v>
          </cell>
          <cell r="AE3849">
            <v>0</v>
          </cell>
          <cell r="AF3849">
            <v>0</v>
          </cell>
          <cell r="AG3849">
            <v>0</v>
          </cell>
          <cell r="AH3849">
            <v>0</v>
          </cell>
          <cell r="AI3849">
            <v>0</v>
          </cell>
        </row>
        <row r="3850">
          <cell r="C3850" t="str">
            <v>1.712.5</v>
          </cell>
          <cell r="D3850" t="str">
            <v>Проектные работы</v>
          </cell>
          <cell r="E3850" t="str">
            <v>051-2002069</v>
          </cell>
          <cell r="F3850" t="str">
            <v/>
          </cell>
          <cell r="G3850" t="str">
            <v/>
          </cell>
          <cell r="H3850" t="str">
            <v/>
          </cell>
          <cell r="I3850">
            <v>0</v>
          </cell>
          <cell r="J3850">
            <v>0</v>
          </cell>
          <cell r="K3850">
            <v>1</v>
          </cell>
          <cell r="L3850">
            <v>1</v>
          </cell>
          <cell r="M3850">
            <v>0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0.5</v>
          </cell>
          <cell r="AA3850">
            <v>0.5</v>
          </cell>
          <cell r="AB3850">
            <v>0.5</v>
          </cell>
          <cell r="AC3850">
            <v>0</v>
          </cell>
          <cell r="AD3850">
            <v>0</v>
          </cell>
          <cell r="AE3850">
            <v>0</v>
          </cell>
          <cell r="AF3850">
            <v>0</v>
          </cell>
          <cell r="AG3850">
            <v>0</v>
          </cell>
          <cell r="AH3850">
            <v>0</v>
          </cell>
          <cell r="AI3850">
            <v>0</v>
          </cell>
        </row>
        <row r="3851">
          <cell r="C3851" t="str">
            <v>1.712.6</v>
          </cell>
          <cell r="D3851" t="str">
            <v>Услуги Заказчика</v>
          </cell>
          <cell r="E3851" t="str">
            <v>051-2002069</v>
          </cell>
          <cell r="F3851" t="str">
            <v/>
          </cell>
          <cell r="G3851" t="str">
            <v/>
          </cell>
          <cell r="H3851" t="str">
            <v/>
          </cell>
          <cell r="I3851">
            <v>0</v>
          </cell>
          <cell r="J3851">
            <v>0</v>
          </cell>
          <cell r="K3851">
            <v>21.83</v>
          </cell>
          <cell r="L3851">
            <v>21.83</v>
          </cell>
          <cell r="M3851">
            <v>5.4574999200000001</v>
          </cell>
          <cell r="N3851">
            <v>24.999999634000002</v>
          </cell>
          <cell r="O3851">
            <v>24.999999634000002</v>
          </cell>
          <cell r="P3851">
            <v>0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18.190000000000001</v>
          </cell>
          <cell r="AA3851">
            <v>18.190000000000001</v>
          </cell>
          <cell r="AB3851">
            <v>0</v>
          </cell>
          <cell r="AC3851">
            <v>0</v>
          </cell>
          <cell r="AD3851">
            <v>3.6383332799999999</v>
          </cell>
          <cell r="AE3851">
            <v>0</v>
          </cell>
          <cell r="AF3851">
            <v>3.6383332799999999</v>
          </cell>
          <cell r="AG3851">
            <v>0</v>
          </cell>
          <cell r="AH3851">
            <v>0</v>
          </cell>
          <cell r="AI3851">
            <v>20.001832216</v>
          </cell>
        </row>
        <row r="3852">
          <cell r="C3852" t="str">
            <v>1.712.7</v>
          </cell>
          <cell r="D3852" t="str">
            <v>Иные прочие</v>
          </cell>
          <cell r="E3852" t="str">
            <v>051-2002069</v>
          </cell>
          <cell r="F3852" t="str">
            <v/>
          </cell>
          <cell r="G3852" t="str">
            <v/>
          </cell>
          <cell r="H3852" t="str">
            <v/>
          </cell>
          <cell r="I3852">
            <v>204.88</v>
          </cell>
          <cell r="J3852">
            <v>118.54</v>
          </cell>
          <cell r="K3852">
            <v>89.21</v>
          </cell>
          <cell r="L3852">
            <v>89.21</v>
          </cell>
          <cell r="M3852">
            <v>0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>
            <v>0</v>
          </cell>
          <cell r="S3852">
            <v>170.73333335999999</v>
          </cell>
          <cell r="T3852">
            <v>34.146666639999999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3.74</v>
          </cell>
          <cell r="AA3852">
            <v>3.74</v>
          </cell>
          <cell r="AB3852">
            <v>0</v>
          </cell>
          <cell r="AC3852">
            <v>0</v>
          </cell>
          <cell r="AD3852">
            <v>0</v>
          </cell>
          <cell r="AE3852">
            <v>0</v>
          </cell>
          <cell r="AF3852">
            <v>0</v>
          </cell>
          <cell r="AG3852">
            <v>0</v>
          </cell>
          <cell r="AH3852">
            <v>0</v>
          </cell>
          <cell r="AI3852">
            <v>0</v>
          </cell>
        </row>
        <row r="3853">
          <cell r="C3853" t="str">
            <v>1.712.8</v>
          </cell>
          <cell r="D3853" t="str">
            <v>Пуско наладочные работы "вхолостую"</v>
          </cell>
          <cell r="E3853" t="str">
            <v>051-2002069</v>
          </cell>
          <cell r="F3853" t="str">
            <v/>
          </cell>
          <cell r="G3853" t="str">
            <v/>
          </cell>
          <cell r="H3853" t="str">
            <v/>
          </cell>
          <cell r="I3853">
            <v>0</v>
          </cell>
          <cell r="J3853">
            <v>0</v>
          </cell>
          <cell r="K3853">
            <v>5</v>
          </cell>
          <cell r="L3853">
            <v>5</v>
          </cell>
          <cell r="M3853">
            <v>0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B3853">
            <v>0</v>
          </cell>
          <cell r="AC3853">
            <v>0</v>
          </cell>
          <cell r="AD3853">
            <v>0</v>
          </cell>
          <cell r="AE3853">
            <v>0</v>
          </cell>
          <cell r="AF3853">
            <v>0</v>
          </cell>
          <cell r="AG3853">
            <v>0</v>
          </cell>
          <cell r="AH3853">
            <v>0</v>
          </cell>
          <cell r="AI3853">
            <v>0</v>
          </cell>
        </row>
        <row r="3854">
          <cell r="C3854" t="str">
            <v>1.713</v>
          </cell>
          <cell r="D3854" t="str">
            <v>Арбузовское ПХГ в Республике Татарстан</v>
          </cell>
          <cell r="E3854" t="str">
            <v>051-2002076</v>
          </cell>
          <cell r="F3854" t="str">
            <v/>
          </cell>
          <cell r="G3854" t="str">
            <v/>
          </cell>
          <cell r="H3854" t="str">
            <v>ПХГ</v>
          </cell>
          <cell r="I3854">
            <v>0</v>
          </cell>
          <cell r="J3854">
            <v>0</v>
          </cell>
          <cell r="K3854">
            <v>0</v>
          </cell>
          <cell r="L3854">
            <v>0</v>
          </cell>
          <cell r="M3854">
            <v>0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8.3339999999999998E-5</v>
          </cell>
          <cell r="Z3854">
            <v>0</v>
          </cell>
          <cell r="AA3854">
            <v>0</v>
          </cell>
          <cell r="AB3854">
            <v>0</v>
          </cell>
          <cell r="AC3854">
            <v>0</v>
          </cell>
          <cell r="AD3854">
            <v>8.3339999999999998E-5</v>
          </cell>
          <cell r="AE3854">
            <v>8.3339999999999998E-5</v>
          </cell>
          <cell r="AF3854">
            <v>0</v>
          </cell>
          <cell r="AG3854">
            <v>0</v>
          </cell>
          <cell r="AH3854">
            <v>0</v>
          </cell>
          <cell r="AI3854">
            <v>0</v>
          </cell>
        </row>
        <row r="3855">
          <cell r="C3855" t="str">
            <v>1.713.1</v>
          </cell>
          <cell r="D3855" t="str">
            <v>Прочие, всего</v>
          </cell>
          <cell r="E3855" t="str">
            <v>051-2002076</v>
          </cell>
          <cell r="F3855" t="str">
            <v/>
          </cell>
          <cell r="G3855" t="str">
            <v/>
          </cell>
          <cell r="H3855" t="str">
            <v/>
          </cell>
          <cell r="I3855">
            <v>0</v>
          </cell>
          <cell r="J3855">
            <v>0</v>
          </cell>
          <cell r="K3855">
            <v>0</v>
          </cell>
          <cell r="L3855">
            <v>0</v>
          </cell>
          <cell r="M3855">
            <v>0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8.3339999999999998E-5</v>
          </cell>
          <cell r="Z3855">
            <v>0</v>
          </cell>
          <cell r="AA3855">
            <v>0</v>
          </cell>
          <cell r="AB3855">
            <v>0</v>
          </cell>
          <cell r="AC3855">
            <v>0</v>
          </cell>
          <cell r="AD3855">
            <v>8.3339999999999998E-5</v>
          </cell>
          <cell r="AE3855">
            <v>8.3339999999999998E-5</v>
          </cell>
          <cell r="AF3855">
            <v>0</v>
          </cell>
          <cell r="AG3855">
            <v>0</v>
          </cell>
          <cell r="AH3855">
            <v>0</v>
          </cell>
          <cell r="AI3855">
            <v>0</v>
          </cell>
        </row>
        <row r="3856">
          <cell r="C3856" t="str">
            <v>1.713.2</v>
          </cell>
          <cell r="D3856" t="str">
            <v>Услуги Заказчика</v>
          </cell>
          <cell r="E3856" t="str">
            <v>051-2002076</v>
          </cell>
          <cell r="F3856" t="str">
            <v/>
          </cell>
          <cell r="G3856" t="str">
            <v/>
          </cell>
          <cell r="H3856" t="str">
            <v/>
          </cell>
          <cell r="I3856">
            <v>0</v>
          </cell>
          <cell r="J3856">
            <v>0</v>
          </cell>
          <cell r="K3856">
            <v>0</v>
          </cell>
          <cell r="L3856">
            <v>0</v>
          </cell>
          <cell r="M3856">
            <v>0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8.3339999999999998E-5</v>
          </cell>
          <cell r="Z3856">
            <v>0</v>
          </cell>
          <cell r="AA3856">
            <v>0</v>
          </cell>
          <cell r="AB3856">
            <v>0</v>
          </cell>
          <cell r="AC3856">
            <v>0</v>
          </cell>
          <cell r="AD3856">
            <v>8.3339999999999998E-5</v>
          </cell>
          <cell r="AE3856">
            <v>8.3339999999999998E-5</v>
          </cell>
          <cell r="AF3856">
            <v>0</v>
          </cell>
          <cell r="AG3856">
            <v>0</v>
          </cell>
          <cell r="AH3856">
            <v>0</v>
          </cell>
          <cell r="AI3856">
            <v>0</v>
          </cell>
        </row>
        <row r="3857">
          <cell r="C3857" t="str">
            <v>1.714</v>
          </cell>
          <cell r="D3857" t="str">
            <v>Реконструкция газопровода "Ростов - Майкоп" I и II нитка</v>
          </cell>
          <cell r="E3857" t="str">
            <v>051-2002079</v>
          </cell>
          <cell r="F3857" t="str">
            <v/>
          </cell>
          <cell r="G3857" t="str">
            <v>Стройки, обеспечивающие добычу и вывод газа из Надым-Пур-Таз</v>
          </cell>
          <cell r="H3857" t="str">
            <v>Транспорт газа</v>
          </cell>
          <cell r="I3857">
            <v>8218.2909999999993</v>
          </cell>
          <cell r="J3857">
            <v>7903.52</v>
          </cell>
          <cell r="K3857">
            <v>5.85</v>
          </cell>
          <cell r="L3857">
            <v>5.85</v>
          </cell>
          <cell r="M3857">
            <v>5.6304220000000003</v>
          </cell>
          <cell r="N3857">
            <v>96.246529914999996</v>
          </cell>
          <cell r="O3857">
            <v>96.246529914999996</v>
          </cell>
          <cell r="P3857">
            <v>0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8.3339999999999998E-5</v>
          </cell>
          <cell r="Z3857">
            <v>5.8404166200000001</v>
          </cell>
          <cell r="AA3857">
            <v>5.8404166200000001</v>
          </cell>
          <cell r="AB3857">
            <v>0</v>
          </cell>
          <cell r="AC3857">
            <v>0</v>
          </cell>
          <cell r="AD3857">
            <v>1.7500199999999999E-3</v>
          </cell>
          <cell r="AE3857">
            <v>8.3339999999999998E-5</v>
          </cell>
          <cell r="AF3857">
            <v>1.66668E-3</v>
          </cell>
          <cell r="AG3857">
            <v>0</v>
          </cell>
          <cell r="AH3857">
            <v>0</v>
          </cell>
          <cell r="AI3857">
            <v>2.9963957999999999E-2</v>
          </cell>
        </row>
        <row r="3858">
          <cell r="C3858" t="str">
            <v>1.714.1</v>
          </cell>
          <cell r="D3858" t="str">
            <v>Подрядные работы</v>
          </cell>
          <cell r="E3858" t="str">
            <v>051-2002079</v>
          </cell>
          <cell r="F3858" t="str">
            <v/>
          </cell>
          <cell r="G3858" t="str">
            <v/>
          </cell>
          <cell r="H3858" t="str">
            <v/>
          </cell>
          <cell r="I3858">
            <v>5531.07</v>
          </cell>
          <cell r="J3858">
            <v>5531.07</v>
          </cell>
          <cell r="K3858">
            <v>0</v>
          </cell>
          <cell r="L3858">
            <v>0</v>
          </cell>
          <cell r="M3858">
            <v>0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B3858">
            <v>0</v>
          </cell>
          <cell r="AC3858">
            <v>0</v>
          </cell>
          <cell r="AD3858">
            <v>0</v>
          </cell>
          <cell r="AE3858">
            <v>0</v>
          </cell>
          <cell r="AF3858">
            <v>0</v>
          </cell>
          <cell r="AG3858">
            <v>0</v>
          </cell>
          <cell r="AH3858">
            <v>0</v>
          </cell>
          <cell r="AI3858">
            <v>0</v>
          </cell>
        </row>
        <row r="3859">
          <cell r="C3859">
            <v>0</v>
          </cell>
          <cell r="D3859" t="str">
            <v>Прочие подрядчики</v>
          </cell>
          <cell r="E3859" t="str">
            <v>051-2002079</v>
          </cell>
          <cell r="F3859" t="str">
            <v/>
          </cell>
          <cell r="G3859" t="str">
            <v/>
          </cell>
          <cell r="H3859" t="str">
            <v/>
          </cell>
          <cell r="I3859">
            <v>5531.07</v>
          </cell>
          <cell r="J3859">
            <v>5531.07</v>
          </cell>
          <cell r="K3859">
            <v>0</v>
          </cell>
          <cell r="L3859">
            <v>0</v>
          </cell>
          <cell r="M3859">
            <v>0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B3859">
            <v>0</v>
          </cell>
          <cell r="AC3859">
            <v>0</v>
          </cell>
          <cell r="AD3859">
            <v>0</v>
          </cell>
          <cell r="AE3859">
            <v>0</v>
          </cell>
          <cell r="AF3859">
            <v>0</v>
          </cell>
          <cell r="AG3859">
            <v>0</v>
          </cell>
          <cell r="AH3859">
            <v>0</v>
          </cell>
          <cell r="AI3859">
            <v>0</v>
          </cell>
        </row>
        <row r="3860">
          <cell r="C3860" t="str">
            <v>1.714.2</v>
          </cell>
          <cell r="D3860" t="str">
            <v>Оборудование</v>
          </cell>
          <cell r="E3860" t="str">
            <v>051-2002079</v>
          </cell>
          <cell r="F3860" t="str">
            <v/>
          </cell>
          <cell r="G3860" t="str">
            <v/>
          </cell>
          <cell r="H3860" t="str">
            <v/>
          </cell>
          <cell r="I3860">
            <v>1410.8</v>
          </cell>
          <cell r="J3860">
            <v>1291.97</v>
          </cell>
          <cell r="K3860">
            <v>5.84</v>
          </cell>
          <cell r="L3860">
            <v>5.84</v>
          </cell>
          <cell r="M3860">
            <v>5.62792198</v>
          </cell>
          <cell r="N3860">
            <v>96.368527055000001</v>
          </cell>
          <cell r="O3860">
            <v>96.368527055000001</v>
          </cell>
          <cell r="P3860">
            <v>0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5.84</v>
          </cell>
          <cell r="AA3860">
            <v>5.84</v>
          </cell>
          <cell r="AB3860">
            <v>0</v>
          </cell>
          <cell r="AC3860">
            <v>0</v>
          </cell>
          <cell r="AD3860">
            <v>0</v>
          </cell>
          <cell r="AE3860">
            <v>0</v>
          </cell>
          <cell r="AF3860">
            <v>0</v>
          </cell>
          <cell r="AG3860">
            <v>0</v>
          </cell>
          <cell r="AH3860">
            <v>0</v>
          </cell>
          <cell r="AI3860">
            <v>0</v>
          </cell>
        </row>
        <row r="3861">
          <cell r="C3861" t="str">
            <v>1.714.3</v>
          </cell>
          <cell r="D3861" t="str">
            <v>Прочие, всего</v>
          </cell>
          <cell r="E3861" t="str">
            <v>051-2002079</v>
          </cell>
          <cell r="F3861" t="str">
            <v/>
          </cell>
          <cell r="G3861" t="str">
            <v/>
          </cell>
          <cell r="H3861" t="str">
            <v/>
          </cell>
          <cell r="I3861">
            <v>1276.421</v>
          </cell>
          <cell r="J3861">
            <v>1080.48</v>
          </cell>
          <cell r="K3861">
            <v>0.01</v>
          </cell>
          <cell r="L3861">
            <v>0.01</v>
          </cell>
          <cell r="M3861">
            <v>2.5000199999999999E-3</v>
          </cell>
          <cell r="N3861">
            <v>25.0002</v>
          </cell>
          <cell r="O3861">
            <v>25.0002</v>
          </cell>
          <cell r="P3861">
            <v>0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8.3339999999999998E-5</v>
          </cell>
          <cell r="Z3861">
            <v>4.1661999999999998E-4</v>
          </cell>
          <cell r="AA3861">
            <v>4.1661999999999998E-4</v>
          </cell>
          <cell r="AB3861">
            <v>0</v>
          </cell>
          <cell r="AC3861">
            <v>0</v>
          </cell>
          <cell r="AD3861">
            <v>1.7500199999999999E-3</v>
          </cell>
          <cell r="AE3861">
            <v>8.3339999999999998E-5</v>
          </cell>
          <cell r="AF3861">
            <v>1.66668E-3</v>
          </cell>
          <cell r="AG3861">
            <v>0</v>
          </cell>
          <cell r="AH3861">
            <v>0</v>
          </cell>
          <cell r="AI3861">
            <v>420.05184580700001</v>
          </cell>
        </row>
        <row r="3862">
          <cell r="C3862" t="str">
            <v>1.714.4</v>
          </cell>
          <cell r="D3862" t="str">
            <v>Услуги Заказчика</v>
          </cell>
          <cell r="E3862" t="str">
            <v>051-2002079</v>
          </cell>
          <cell r="F3862" t="str">
            <v/>
          </cell>
          <cell r="G3862" t="str">
            <v/>
          </cell>
          <cell r="H3862" t="str">
            <v/>
          </cell>
          <cell r="I3862">
            <v>0</v>
          </cell>
          <cell r="J3862">
            <v>0</v>
          </cell>
          <cell r="K3862">
            <v>0.01</v>
          </cell>
          <cell r="L3862">
            <v>0.01</v>
          </cell>
          <cell r="M3862">
            <v>2.5000199999999999E-3</v>
          </cell>
          <cell r="N3862">
            <v>25.0002</v>
          </cell>
          <cell r="O3862">
            <v>25.0002</v>
          </cell>
          <cell r="P3862">
            <v>0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8.3339999999999998E-5</v>
          </cell>
          <cell r="Z3862">
            <v>4.1661999999999998E-4</v>
          </cell>
          <cell r="AA3862">
            <v>4.1661999999999998E-4</v>
          </cell>
          <cell r="AB3862">
            <v>0</v>
          </cell>
          <cell r="AC3862">
            <v>0</v>
          </cell>
          <cell r="AD3862">
            <v>1.7500199999999999E-3</v>
          </cell>
          <cell r="AE3862">
            <v>8.3339999999999998E-5</v>
          </cell>
          <cell r="AF3862">
            <v>1.66668E-3</v>
          </cell>
          <cell r="AG3862">
            <v>0</v>
          </cell>
          <cell r="AH3862">
            <v>0</v>
          </cell>
          <cell r="AI3862">
            <v>420.05184580700001</v>
          </cell>
        </row>
        <row r="3863">
          <cell r="C3863" t="str">
            <v>1.714.5</v>
          </cell>
          <cell r="D3863" t="str">
            <v>Иные прочие</v>
          </cell>
          <cell r="E3863" t="str">
            <v>051-2002079</v>
          </cell>
          <cell r="F3863" t="str">
            <v/>
          </cell>
          <cell r="G3863" t="str">
            <v/>
          </cell>
          <cell r="H3863" t="str">
            <v/>
          </cell>
          <cell r="I3863">
            <v>1276.421</v>
          </cell>
          <cell r="J3863">
            <v>1080.48</v>
          </cell>
          <cell r="K3863">
            <v>0</v>
          </cell>
          <cell r="L3863">
            <v>0</v>
          </cell>
          <cell r="M3863">
            <v>0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B3863">
            <v>0</v>
          </cell>
          <cell r="AC3863">
            <v>0</v>
          </cell>
          <cell r="AD3863">
            <v>0</v>
          </cell>
          <cell r="AE3863">
            <v>0</v>
          </cell>
          <cell r="AF3863">
            <v>0</v>
          </cell>
          <cell r="AG3863">
            <v>0</v>
          </cell>
          <cell r="AH3863">
            <v>0</v>
          </cell>
          <cell r="AI3863">
            <v>0</v>
          </cell>
        </row>
        <row r="3864">
          <cell r="C3864" t="str">
            <v>1.715</v>
          </cell>
          <cell r="D3864" t="str">
            <v>Реконструкция МГ на участке Северо-Ставропольское ПХГ - Октябрьская - Сохрановка</v>
          </cell>
          <cell r="E3864" t="str">
            <v>051-2002080</v>
          </cell>
          <cell r="F3864" t="str">
            <v/>
          </cell>
          <cell r="G3864" t="str">
            <v>Программа комплексного освоения месторождений полуострова Ям</v>
          </cell>
          <cell r="H3864" t="str">
            <v>Транспорт газа</v>
          </cell>
          <cell r="I3864">
            <v>10390.05141319</v>
          </cell>
          <cell r="J3864">
            <v>9796.0499999999993</v>
          </cell>
          <cell r="K3864">
            <v>74.73</v>
          </cell>
          <cell r="L3864">
            <v>74.73</v>
          </cell>
          <cell r="M3864">
            <v>12.582148439999999</v>
          </cell>
          <cell r="N3864">
            <v>16.836810438000001</v>
          </cell>
          <cell r="O3864">
            <v>16.836810438000001</v>
          </cell>
          <cell r="P3864">
            <v>0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1165.318</v>
          </cell>
          <cell r="Y3864">
            <v>0.31870542000000002</v>
          </cell>
          <cell r="Z3864">
            <v>121.16</v>
          </cell>
          <cell r="AA3864">
            <v>121.16</v>
          </cell>
          <cell r="AB3864">
            <v>57.5</v>
          </cell>
          <cell r="AC3864">
            <v>55.62</v>
          </cell>
          <cell r="AD3864">
            <v>12.87968152</v>
          </cell>
          <cell r="AE3864">
            <v>0.31870542000000002</v>
          </cell>
          <cell r="AF3864">
            <v>12.5609761</v>
          </cell>
          <cell r="AG3864">
            <v>0</v>
          </cell>
          <cell r="AH3864">
            <v>0</v>
          </cell>
          <cell r="AI3864">
            <v>10.630308287</v>
          </cell>
        </row>
        <row r="3865">
          <cell r="C3865" t="str">
            <v>1.715.1</v>
          </cell>
          <cell r="D3865" t="str">
            <v>Подрядные работы</v>
          </cell>
          <cell r="E3865" t="str">
            <v>051-2002080</v>
          </cell>
          <cell r="F3865" t="str">
            <v/>
          </cell>
          <cell r="G3865" t="str">
            <v/>
          </cell>
          <cell r="H3865" t="str">
            <v/>
          </cell>
          <cell r="I3865">
            <v>2859.91</v>
          </cell>
          <cell r="J3865">
            <v>2859.91</v>
          </cell>
          <cell r="K3865">
            <v>0</v>
          </cell>
          <cell r="L3865">
            <v>0</v>
          </cell>
          <cell r="M3865">
            <v>0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B3865">
            <v>0</v>
          </cell>
          <cell r="AC3865">
            <v>0</v>
          </cell>
          <cell r="AD3865">
            <v>0</v>
          </cell>
          <cell r="AE3865">
            <v>0</v>
          </cell>
          <cell r="AF3865">
            <v>0</v>
          </cell>
          <cell r="AG3865">
            <v>0</v>
          </cell>
          <cell r="AH3865">
            <v>0</v>
          </cell>
          <cell r="AI3865">
            <v>0</v>
          </cell>
        </row>
        <row r="3866">
          <cell r="C3866">
            <v>0</v>
          </cell>
          <cell r="D3866" t="str">
            <v>Газстройпром</v>
          </cell>
          <cell r="E3866" t="str">
            <v>051-2002080</v>
          </cell>
          <cell r="F3866" t="str">
            <v/>
          </cell>
          <cell r="G3866" t="str">
            <v/>
          </cell>
          <cell r="H3866" t="str">
            <v/>
          </cell>
          <cell r="I3866">
            <v>2859.91</v>
          </cell>
          <cell r="J3866">
            <v>2859.91</v>
          </cell>
          <cell r="K3866">
            <v>0</v>
          </cell>
          <cell r="L3866">
            <v>0</v>
          </cell>
          <cell r="M3866">
            <v>0</v>
          </cell>
          <cell r="N3866">
            <v>0</v>
          </cell>
          <cell r="O3866">
            <v>0</v>
          </cell>
          <cell r="P3866">
            <v>0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B3866">
            <v>0</v>
          </cell>
          <cell r="AC3866">
            <v>0</v>
          </cell>
          <cell r="AD3866">
            <v>0</v>
          </cell>
          <cell r="AE3866">
            <v>0</v>
          </cell>
          <cell r="AF3866">
            <v>0</v>
          </cell>
          <cell r="AG3866">
            <v>0</v>
          </cell>
          <cell r="AH3866">
            <v>0</v>
          </cell>
          <cell r="AI3866">
            <v>0</v>
          </cell>
        </row>
        <row r="3867">
          <cell r="C3867" t="str">
            <v>1.715.2</v>
          </cell>
          <cell r="D3867" t="str">
            <v>Оборудование</v>
          </cell>
          <cell r="E3867" t="str">
            <v>051-2002080</v>
          </cell>
          <cell r="F3867" t="str">
            <v/>
          </cell>
          <cell r="G3867" t="str">
            <v/>
          </cell>
          <cell r="H3867" t="str">
            <v/>
          </cell>
          <cell r="I3867">
            <v>6388.6414128699998</v>
          </cell>
          <cell r="J3867">
            <v>6164.86</v>
          </cell>
          <cell r="K3867">
            <v>74.72</v>
          </cell>
          <cell r="L3867">
            <v>74.72</v>
          </cell>
          <cell r="M3867">
            <v>12.57964842</v>
          </cell>
          <cell r="N3867">
            <v>16.835717906999999</v>
          </cell>
          <cell r="O3867">
            <v>16.835717906999999</v>
          </cell>
          <cell r="P3867">
            <v>0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1165.318</v>
          </cell>
          <cell r="Y3867">
            <v>0</v>
          </cell>
          <cell r="Z3867">
            <v>120.22</v>
          </cell>
          <cell r="AA3867">
            <v>120.22</v>
          </cell>
          <cell r="AB3867">
            <v>57.5</v>
          </cell>
          <cell r="AC3867">
            <v>55.62</v>
          </cell>
          <cell r="AD3867">
            <v>12.55930942</v>
          </cell>
          <cell r="AE3867">
            <v>0</v>
          </cell>
          <cell r="AF3867">
            <v>12.55930942</v>
          </cell>
          <cell r="AG3867">
            <v>0</v>
          </cell>
          <cell r="AH3867">
            <v>0</v>
          </cell>
          <cell r="AI3867">
            <v>10.446938463</v>
          </cell>
        </row>
        <row r="3868">
          <cell r="C3868" t="str">
            <v>1.715.3</v>
          </cell>
          <cell r="D3868" t="str">
            <v>Прочие, всего</v>
          </cell>
          <cell r="E3868" t="str">
            <v>051-2002080</v>
          </cell>
          <cell r="F3868" t="str">
            <v/>
          </cell>
          <cell r="G3868" t="str">
            <v/>
          </cell>
          <cell r="H3868" t="str">
            <v/>
          </cell>
          <cell r="I3868">
            <v>1141.50000032</v>
          </cell>
          <cell r="J3868">
            <v>771.28</v>
          </cell>
          <cell r="K3868">
            <v>0.01</v>
          </cell>
          <cell r="L3868">
            <v>0.01</v>
          </cell>
          <cell r="M3868">
            <v>2.5000199999999999E-3</v>
          </cell>
          <cell r="N3868">
            <v>25.0002</v>
          </cell>
          <cell r="O3868">
            <v>25.0002</v>
          </cell>
          <cell r="P3868">
            <v>0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0.31870542000000002</v>
          </cell>
          <cell r="Z3868">
            <v>0.94</v>
          </cell>
          <cell r="AA3868">
            <v>0.94</v>
          </cell>
          <cell r="AB3868">
            <v>0</v>
          </cell>
          <cell r="AC3868">
            <v>0</v>
          </cell>
          <cell r="AD3868">
            <v>0.32037209999999999</v>
          </cell>
          <cell r="AE3868">
            <v>0.31870542000000002</v>
          </cell>
          <cell r="AF3868">
            <v>1.66668E-3</v>
          </cell>
          <cell r="AG3868">
            <v>0</v>
          </cell>
          <cell r="AH3868">
            <v>0</v>
          </cell>
          <cell r="AI3868">
            <v>34.082138297999997</v>
          </cell>
        </row>
        <row r="3869">
          <cell r="C3869" t="str">
            <v>1.715.4</v>
          </cell>
          <cell r="D3869" t="str">
            <v>Проектные работы</v>
          </cell>
          <cell r="E3869" t="str">
            <v>051-2002080</v>
          </cell>
          <cell r="F3869" t="str">
            <v/>
          </cell>
          <cell r="G3869" t="str">
            <v/>
          </cell>
          <cell r="H3869" t="str">
            <v/>
          </cell>
          <cell r="I3869">
            <v>337.15</v>
          </cell>
          <cell r="J3869">
            <v>0</v>
          </cell>
          <cell r="K3869">
            <v>0</v>
          </cell>
          <cell r="L3869">
            <v>0</v>
          </cell>
          <cell r="M3869">
            <v>0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B3869">
            <v>0</v>
          </cell>
          <cell r="AC3869">
            <v>0</v>
          </cell>
          <cell r="AD3869">
            <v>0</v>
          </cell>
          <cell r="AE3869">
            <v>0</v>
          </cell>
          <cell r="AF3869">
            <v>0</v>
          </cell>
          <cell r="AG3869">
            <v>0</v>
          </cell>
          <cell r="AH3869">
            <v>0</v>
          </cell>
          <cell r="AI3869">
            <v>0</v>
          </cell>
        </row>
        <row r="3870">
          <cell r="C3870" t="str">
            <v>1.715.5</v>
          </cell>
          <cell r="D3870" t="str">
            <v>Услуги Заказчика</v>
          </cell>
          <cell r="E3870" t="str">
            <v>051-2002080</v>
          </cell>
          <cell r="F3870" t="str">
            <v/>
          </cell>
          <cell r="G3870" t="str">
            <v/>
          </cell>
          <cell r="H3870" t="str">
            <v/>
          </cell>
          <cell r="I3870">
            <v>31.160000320000002</v>
          </cell>
          <cell r="J3870">
            <v>0.01</v>
          </cell>
          <cell r="K3870">
            <v>0.01</v>
          </cell>
          <cell r="L3870">
            <v>0.01</v>
          </cell>
          <cell r="M3870">
            <v>2.5000199999999999E-3</v>
          </cell>
          <cell r="N3870">
            <v>25.0002</v>
          </cell>
          <cell r="O3870">
            <v>25.0002</v>
          </cell>
          <cell r="P3870">
            <v>0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0.31870542000000002</v>
          </cell>
          <cell r="Z3870">
            <v>0</v>
          </cell>
          <cell r="AA3870">
            <v>0</v>
          </cell>
          <cell r="AB3870">
            <v>0</v>
          </cell>
          <cell r="AC3870">
            <v>0</v>
          </cell>
          <cell r="AD3870">
            <v>0.32037209999999999</v>
          </cell>
          <cell r="AE3870">
            <v>0.31870542000000002</v>
          </cell>
          <cell r="AF3870">
            <v>1.66668E-3</v>
          </cell>
          <cell r="AG3870">
            <v>0</v>
          </cell>
          <cell r="AH3870">
            <v>0</v>
          </cell>
          <cell r="AI3870">
            <v>0</v>
          </cell>
        </row>
        <row r="3871">
          <cell r="C3871" t="str">
            <v>1.715.6</v>
          </cell>
          <cell r="D3871" t="str">
            <v>Иные прочие</v>
          </cell>
          <cell r="E3871" t="str">
            <v>051-2002080</v>
          </cell>
          <cell r="F3871" t="str">
            <v/>
          </cell>
          <cell r="G3871" t="str">
            <v/>
          </cell>
          <cell r="H3871" t="str">
            <v/>
          </cell>
          <cell r="I3871">
            <v>773.19</v>
          </cell>
          <cell r="J3871">
            <v>771.27</v>
          </cell>
          <cell r="K3871">
            <v>0</v>
          </cell>
          <cell r="L3871">
            <v>0</v>
          </cell>
          <cell r="M3871">
            <v>0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0.94</v>
          </cell>
          <cell r="AA3871">
            <v>0.94</v>
          </cell>
          <cell r="AB3871">
            <v>0</v>
          </cell>
          <cell r="AC3871">
            <v>0</v>
          </cell>
          <cell r="AD3871">
            <v>0</v>
          </cell>
          <cell r="AE3871">
            <v>0</v>
          </cell>
          <cell r="AF3871">
            <v>0</v>
          </cell>
          <cell r="AG3871">
            <v>0</v>
          </cell>
          <cell r="AH3871">
            <v>0</v>
          </cell>
          <cell r="AI3871">
            <v>0</v>
          </cell>
        </row>
        <row r="3872">
          <cell r="C3872" t="str">
            <v>1.716</v>
          </cell>
          <cell r="D3872" t="str">
            <v>Реконструкция газопровода-отвода и ГРС "Малоярославец"</v>
          </cell>
          <cell r="E3872" t="str">
            <v>051-2002090</v>
          </cell>
          <cell r="F3872" t="str">
            <v/>
          </cell>
          <cell r="G3872" t="str">
            <v>Стройки, обеспечивающие добычу и вывод газа из Надым-Пур-Таз</v>
          </cell>
          <cell r="H3872" t="str">
            <v>Транспорт газа</v>
          </cell>
          <cell r="I3872">
            <v>419.99</v>
          </cell>
          <cell r="J3872">
            <v>367.1</v>
          </cell>
          <cell r="K3872">
            <v>367.1</v>
          </cell>
          <cell r="L3872">
            <v>367.1</v>
          </cell>
          <cell r="M3872">
            <v>3.27499992</v>
          </cell>
          <cell r="N3872">
            <v>0.89212746399999998</v>
          </cell>
          <cell r="O3872">
            <v>0.89212746399999998</v>
          </cell>
          <cell r="P3872">
            <v>0</v>
          </cell>
          <cell r="Q3872">
            <v>0</v>
          </cell>
          <cell r="R3872">
            <v>0</v>
          </cell>
          <cell r="S3872">
            <v>350.73666665000002</v>
          </cell>
          <cell r="T3872">
            <v>69.253333350000005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143.82</v>
          </cell>
          <cell r="AA3872">
            <v>143.82</v>
          </cell>
          <cell r="AB3872">
            <v>73.27</v>
          </cell>
          <cell r="AC3872">
            <v>0</v>
          </cell>
          <cell r="AD3872">
            <v>2.1833332799999998</v>
          </cell>
          <cell r="AE3872">
            <v>0</v>
          </cell>
          <cell r="AF3872">
            <v>2.1833332799999998</v>
          </cell>
          <cell r="AG3872">
            <v>0</v>
          </cell>
          <cell r="AH3872">
            <v>0</v>
          </cell>
          <cell r="AI3872">
            <v>1.518101293</v>
          </cell>
        </row>
        <row r="3873">
          <cell r="C3873" t="str">
            <v>1.716.1</v>
          </cell>
          <cell r="D3873" t="str">
            <v>Подрядные работы</v>
          </cell>
          <cell r="E3873" t="str">
            <v>051-2002090</v>
          </cell>
          <cell r="F3873" t="str">
            <v/>
          </cell>
          <cell r="G3873" t="str">
            <v/>
          </cell>
          <cell r="H3873" t="str">
            <v/>
          </cell>
          <cell r="I3873">
            <v>158.35</v>
          </cell>
          <cell r="J3873">
            <v>158.35</v>
          </cell>
          <cell r="K3873">
            <v>158.35</v>
          </cell>
          <cell r="L3873">
            <v>158.35</v>
          </cell>
          <cell r="M3873">
            <v>0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>
            <v>131.95833332999999</v>
          </cell>
          <cell r="T3873">
            <v>26.391666669999999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100</v>
          </cell>
          <cell r="AA3873">
            <v>100</v>
          </cell>
          <cell r="AB3873">
            <v>47.51</v>
          </cell>
          <cell r="AC3873">
            <v>0</v>
          </cell>
          <cell r="AD3873">
            <v>0</v>
          </cell>
          <cell r="AE3873">
            <v>0</v>
          </cell>
          <cell r="AF3873">
            <v>0</v>
          </cell>
          <cell r="AG3873">
            <v>0</v>
          </cell>
          <cell r="AH3873">
            <v>0</v>
          </cell>
          <cell r="AI3873">
            <v>0</v>
          </cell>
        </row>
        <row r="3874">
          <cell r="C3874">
            <v>0</v>
          </cell>
          <cell r="D3874" t="str">
            <v>Конкурс</v>
          </cell>
          <cell r="E3874" t="str">
            <v>051-2002090</v>
          </cell>
          <cell r="F3874" t="str">
            <v/>
          </cell>
          <cell r="G3874" t="str">
            <v/>
          </cell>
          <cell r="H3874" t="str">
            <v/>
          </cell>
          <cell r="I3874">
            <v>0</v>
          </cell>
          <cell r="J3874">
            <v>0</v>
          </cell>
          <cell r="K3874">
            <v>158.35</v>
          </cell>
          <cell r="L3874">
            <v>158.35</v>
          </cell>
          <cell r="M3874">
            <v>0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B3874">
            <v>0</v>
          </cell>
          <cell r="AC3874">
            <v>0</v>
          </cell>
          <cell r="AD3874">
            <v>0</v>
          </cell>
          <cell r="AE3874">
            <v>0</v>
          </cell>
          <cell r="AF3874">
            <v>0</v>
          </cell>
          <cell r="AG3874">
            <v>0</v>
          </cell>
          <cell r="AH3874">
            <v>0</v>
          </cell>
          <cell r="AI3874">
            <v>0</v>
          </cell>
        </row>
        <row r="3875">
          <cell r="C3875">
            <v>0</v>
          </cell>
          <cell r="D3875" t="str">
            <v>Прочие подрядчики</v>
          </cell>
          <cell r="E3875" t="str">
            <v>051-2002090</v>
          </cell>
          <cell r="F3875" t="str">
            <v/>
          </cell>
          <cell r="G3875" t="str">
            <v/>
          </cell>
          <cell r="H3875" t="str">
            <v/>
          </cell>
          <cell r="I3875">
            <v>158.35</v>
          </cell>
          <cell r="J3875">
            <v>158.35</v>
          </cell>
          <cell r="K3875">
            <v>0</v>
          </cell>
          <cell r="L3875">
            <v>0</v>
          </cell>
          <cell r="M3875">
            <v>0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>
            <v>131.95833332999999</v>
          </cell>
          <cell r="T3875">
            <v>26.391666669999999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100</v>
          </cell>
          <cell r="AA3875">
            <v>100</v>
          </cell>
          <cell r="AB3875">
            <v>47.51</v>
          </cell>
          <cell r="AC3875">
            <v>0</v>
          </cell>
          <cell r="AD3875">
            <v>0</v>
          </cell>
          <cell r="AE3875">
            <v>0</v>
          </cell>
          <cell r="AF3875">
            <v>0</v>
          </cell>
          <cell r="AG3875">
            <v>0</v>
          </cell>
          <cell r="AH3875">
            <v>0</v>
          </cell>
          <cell r="AI3875">
            <v>0</v>
          </cell>
        </row>
        <row r="3876">
          <cell r="C3876" t="str">
            <v>1.716.2</v>
          </cell>
          <cell r="D3876" t="str">
            <v>Оборудование</v>
          </cell>
          <cell r="E3876" t="str">
            <v>051-2002090</v>
          </cell>
          <cell r="F3876" t="str">
            <v/>
          </cell>
          <cell r="G3876" t="str">
            <v/>
          </cell>
          <cell r="H3876" t="str">
            <v/>
          </cell>
          <cell r="I3876">
            <v>115.54</v>
          </cell>
          <cell r="J3876">
            <v>115.54</v>
          </cell>
          <cell r="K3876">
            <v>115.54</v>
          </cell>
          <cell r="L3876">
            <v>115.54</v>
          </cell>
          <cell r="M3876">
            <v>0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>
            <v>96.283333330000005</v>
          </cell>
          <cell r="T3876">
            <v>19.256666670000001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23.76</v>
          </cell>
          <cell r="AA3876">
            <v>23.76</v>
          </cell>
          <cell r="AB3876">
            <v>23.76</v>
          </cell>
          <cell r="AC3876">
            <v>0</v>
          </cell>
          <cell r="AD3876">
            <v>0</v>
          </cell>
          <cell r="AE3876">
            <v>0</v>
          </cell>
          <cell r="AF3876">
            <v>0</v>
          </cell>
          <cell r="AG3876">
            <v>0</v>
          </cell>
          <cell r="AH3876">
            <v>0</v>
          </cell>
          <cell r="AI3876">
            <v>0</v>
          </cell>
        </row>
        <row r="3877">
          <cell r="C3877" t="str">
            <v>1.716.3</v>
          </cell>
          <cell r="D3877" t="str">
            <v>Прочие, всего</v>
          </cell>
          <cell r="E3877" t="str">
            <v>051-2002090</v>
          </cell>
          <cell r="F3877" t="str">
            <v/>
          </cell>
          <cell r="G3877" t="str">
            <v/>
          </cell>
          <cell r="H3877" t="str">
            <v/>
          </cell>
          <cell r="I3877">
            <v>146.1</v>
          </cell>
          <cell r="J3877">
            <v>93.21</v>
          </cell>
          <cell r="K3877">
            <v>93.21</v>
          </cell>
          <cell r="L3877">
            <v>93.21</v>
          </cell>
          <cell r="M3877">
            <v>3.27499992</v>
          </cell>
          <cell r="N3877">
            <v>3.5135714189999998</v>
          </cell>
          <cell r="O3877">
            <v>3.5135714189999998</v>
          </cell>
          <cell r="P3877">
            <v>0</v>
          </cell>
          <cell r="Q3877">
            <v>0</v>
          </cell>
          <cell r="R3877">
            <v>0</v>
          </cell>
          <cell r="S3877">
            <v>122.49499999</v>
          </cell>
          <cell r="T3877">
            <v>23.605000010000001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20.059999999999999</v>
          </cell>
          <cell r="AA3877">
            <v>20.059999999999999</v>
          </cell>
          <cell r="AB3877">
            <v>2</v>
          </cell>
          <cell r="AC3877">
            <v>0</v>
          </cell>
          <cell r="AD3877">
            <v>2.1833332799999998</v>
          </cell>
          <cell r="AE3877">
            <v>0</v>
          </cell>
          <cell r="AF3877">
            <v>2.1833332799999998</v>
          </cell>
          <cell r="AG3877">
            <v>0</v>
          </cell>
          <cell r="AH3877">
            <v>0</v>
          </cell>
          <cell r="AI3877">
            <v>10.884014357</v>
          </cell>
        </row>
        <row r="3878">
          <cell r="C3878" t="str">
            <v>1.716.4</v>
          </cell>
          <cell r="D3878" t="str">
            <v>Землеотвод, всего</v>
          </cell>
          <cell r="E3878" t="str">
            <v>051-2002090</v>
          </cell>
          <cell r="F3878" t="str">
            <v/>
          </cell>
          <cell r="G3878" t="str">
            <v/>
          </cell>
          <cell r="H3878" t="str">
            <v/>
          </cell>
          <cell r="I3878">
            <v>0</v>
          </cell>
          <cell r="J3878">
            <v>0</v>
          </cell>
          <cell r="K3878">
            <v>3</v>
          </cell>
          <cell r="L3878">
            <v>3</v>
          </cell>
          <cell r="M3878">
            <v>0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B3878">
            <v>0</v>
          </cell>
          <cell r="AC3878">
            <v>0</v>
          </cell>
          <cell r="AD3878">
            <v>0</v>
          </cell>
          <cell r="AE3878">
            <v>0</v>
          </cell>
          <cell r="AF3878">
            <v>0</v>
          </cell>
          <cell r="AG3878">
            <v>0</v>
          </cell>
          <cell r="AH3878">
            <v>0</v>
          </cell>
          <cell r="AI3878">
            <v>0</v>
          </cell>
        </row>
        <row r="3879">
          <cell r="C3879" t="str">
            <v>1.716.5</v>
          </cell>
          <cell r="D3879" t="str">
            <v>Проектные работы</v>
          </cell>
          <cell r="E3879" t="str">
            <v>051-2002090</v>
          </cell>
          <cell r="F3879" t="str">
            <v/>
          </cell>
          <cell r="G3879" t="str">
            <v/>
          </cell>
          <cell r="H3879" t="str">
            <v/>
          </cell>
          <cell r="I3879">
            <v>0</v>
          </cell>
          <cell r="J3879">
            <v>0</v>
          </cell>
          <cell r="K3879">
            <v>1.5</v>
          </cell>
          <cell r="L3879">
            <v>1.5</v>
          </cell>
          <cell r="M3879">
            <v>0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B3879">
            <v>0</v>
          </cell>
          <cell r="AC3879">
            <v>0</v>
          </cell>
          <cell r="AD3879">
            <v>0</v>
          </cell>
          <cell r="AE3879">
            <v>0</v>
          </cell>
          <cell r="AF3879">
            <v>0</v>
          </cell>
          <cell r="AG3879">
            <v>0</v>
          </cell>
          <cell r="AH3879">
            <v>0</v>
          </cell>
          <cell r="AI3879">
            <v>0</v>
          </cell>
        </row>
        <row r="3880">
          <cell r="C3880" t="str">
            <v>1.716.6</v>
          </cell>
          <cell r="D3880" t="str">
            <v>Услуги Заказчика</v>
          </cell>
          <cell r="E3880" t="str">
            <v>051-2002090</v>
          </cell>
          <cell r="F3880" t="str">
            <v/>
          </cell>
          <cell r="G3880" t="str">
            <v/>
          </cell>
          <cell r="H3880" t="str">
            <v/>
          </cell>
          <cell r="I3880">
            <v>0</v>
          </cell>
          <cell r="J3880">
            <v>0</v>
          </cell>
          <cell r="K3880">
            <v>13.1</v>
          </cell>
          <cell r="L3880">
            <v>13.1</v>
          </cell>
          <cell r="M3880">
            <v>3.27499992</v>
          </cell>
          <cell r="N3880">
            <v>24.999999388999999</v>
          </cell>
          <cell r="O3880">
            <v>24.999999388999999</v>
          </cell>
          <cell r="P3880">
            <v>0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8.73</v>
          </cell>
          <cell r="AA3880">
            <v>8.73</v>
          </cell>
          <cell r="AB3880">
            <v>2</v>
          </cell>
          <cell r="AC3880">
            <v>0</v>
          </cell>
          <cell r="AD3880">
            <v>2.1833332799999998</v>
          </cell>
          <cell r="AE3880">
            <v>0</v>
          </cell>
          <cell r="AF3880">
            <v>2.1833332799999998</v>
          </cell>
          <cell r="AG3880">
            <v>0</v>
          </cell>
          <cell r="AH3880">
            <v>0</v>
          </cell>
          <cell r="AI3880">
            <v>25.009545017000001</v>
          </cell>
        </row>
        <row r="3881">
          <cell r="C3881" t="str">
            <v>1.716.7</v>
          </cell>
          <cell r="D3881" t="str">
            <v>Иные прочие</v>
          </cell>
          <cell r="E3881" t="str">
            <v>051-2002090</v>
          </cell>
          <cell r="F3881" t="str">
            <v/>
          </cell>
          <cell r="G3881" t="str">
            <v/>
          </cell>
          <cell r="H3881" t="str">
            <v/>
          </cell>
          <cell r="I3881">
            <v>146.1</v>
          </cell>
          <cell r="J3881">
            <v>93.21</v>
          </cell>
          <cell r="K3881">
            <v>68.61</v>
          </cell>
          <cell r="L3881">
            <v>68.61</v>
          </cell>
          <cell r="M3881">
            <v>0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>
            <v>122.49499999</v>
          </cell>
          <cell r="T3881">
            <v>23.605000010000001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11.33</v>
          </cell>
          <cell r="AA3881">
            <v>11.33</v>
          </cell>
          <cell r="AB3881">
            <v>0</v>
          </cell>
          <cell r="AC3881">
            <v>0</v>
          </cell>
          <cell r="AD3881">
            <v>0</v>
          </cell>
          <cell r="AE3881">
            <v>0</v>
          </cell>
          <cell r="AF3881">
            <v>0</v>
          </cell>
          <cell r="AG3881">
            <v>0</v>
          </cell>
          <cell r="AH3881">
            <v>0</v>
          </cell>
          <cell r="AI3881">
            <v>0</v>
          </cell>
        </row>
        <row r="3882">
          <cell r="C3882" t="str">
            <v>1.716.8</v>
          </cell>
          <cell r="D3882" t="str">
            <v>Пуско наладочные работы "вхолостую"</v>
          </cell>
          <cell r="E3882" t="str">
            <v>051-2002090</v>
          </cell>
          <cell r="F3882" t="str">
            <v/>
          </cell>
          <cell r="G3882" t="str">
            <v/>
          </cell>
          <cell r="H3882" t="str">
            <v/>
          </cell>
          <cell r="I3882">
            <v>0</v>
          </cell>
          <cell r="J3882">
            <v>0</v>
          </cell>
          <cell r="K3882">
            <v>7</v>
          </cell>
          <cell r="L3882">
            <v>7</v>
          </cell>
          <cell r="M3882">
            <v>0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B3882">
            <v>0</v>
          </cell>
          <cell r="AC3882">
            <v>0</v>
          </cell>
          <cell r="AD3882">
            <v>0</v>
          </cell>
          <cell r="AE3882">
            <v>0</v>
          </cell>
          <cell r="AF3882">
            <v>0</v>
          </cell>
          <cell r="AG3882">
            <v>0</v>
          </cell>
          <cell r="AH3882">
            <v>0</v>
          </cell>
          <cell r="AI3882">
            <v>0</v>
          </cell>
        </row>
        <row r="3883">
          <cell r="C3883" t="str">
            <v>1.717</v>
          </cell>
          <cell r="D3883" t="str">
            <v>Реконструкция Кирюшкинского ПХГ с расширением на активный объем 0,29 млрд. м3</v>
          </cell>
          <cell r="E3883" t="str">
            <v>051-2002108</v>
          </cell>
          <cell r="F3883" t="str">
            <v/>
          </cell>
          <cell r="G3883" t="str">
            <v>Стройки, обеспечивающие добычу и вывод газа из Надым-Пур-Таз</v>
          </cell>
          <cell r="H3883" t="str">
            <v>ПХГ</v>
          </cell>
          <cell r="I3883">
            <v>1265.201</v>
          </cell>
          <cell r="J3883">
            <v>791.42</v>
          </cell>
          <cell r="K3883">
            <v>2.82</v>
          </cell>
          <cell r="L3883">
            <v>2.82</v>
          </cell>
          <cell r="M3883">
            <v>2.5000199999999999E-3</v>
          </cell>
          <cell r="N3883">
            <v>8.8653191000000006E-2</v>
          </cell>
          <cell r="O3883">
            <v>8.8653191000000006E-2</v>
          </cell>
          <cell r="P3883">
            <v>0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8.3339999999999998E-5</v>
          </cell>
          <cell r="Z3883">
            <v>2.82041662</v>
          </cell>
          <cell r="AA3883">
            <v>2.82041662</v>
          </cell>
          <cell r="AB3883">
            <v>0</v>
          </cell>
          <cell r="AC3883">
            <v>0</v>
          </cell>
          <cell r="AD3883">
            <v>1.7500199999999999E-3</v>
          </cell>
          <cell r="AE3883">
            <v>8.3339999999999998E-5</v>
          </cell>
          <cell r="AF3883">
            <v>1.66668E-3</v>
          </cell>
          <cell r="AG3883">
            <v>0</v>
          </cell>
          <cell r="AH3883">
            <v>0</v>
          </cell>
          <cell r="AI3883">
            <v>6.2048279999999997E-2</v>
          </cell>
        </row>
        <row r="3884">
          <cell r="C3884" t="str">
            <v>1.717.1</v>
          </cell>
          <cell r="D3884" t="str">
            <v>Подрядные работы</v>
          </cell>
          <cell r="E3884" t="str">
            <v>051-2002108</v>
          </cell>
          <cell r="F3884" t="str">
            <v/>
          </cell>
          <cell r="G3884" t="str">
            <v/>
          </cell>
          <cell r="H3884" t="str">
            <v/>
          </cell>
          <cell r="I3884">
            <v>778.73</v>
          </cell>
          <cell r="J3884">
            <v>591.9</v>
          </cell>
          <cell r="K3884">
            <v>0</v>
          </cell>
          <cell r="L3884">
            <v>0</v>
          </cell>
          <cell r="M3884">
            <v>0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B3884">
            <v>0</v>
          </cell>
          <cell r="AC3884">
            <v>0</v>
          </cell>
          <cell r="AD3884">
            <v>0</v>
          </cell>
          <cell r="AE3884">
            <v>0</v>
          </cell>
          <cell r="AF3884">
            <v>0</v>
          </cell>
          <cell r="AG3884">
            <v>0</v>
          </cell>
          <cell r="AH3884">
            <v>0</v>
          </cell>
          <cell r="AI3884">
            <v>0</v>
          </cell>
        </row>
        <row r="3885">
          <cell r="C3885">
            <v>0</v>
          </cell>
          <cell r="D3885" t="str">
            <v>Прочие подрядчики</v>
          </cell>
          <cell r="E3885" t="str">
            <v>051-2002108</v>
          </cell>
          <cell r="F3885" t="str">
            <v/>
          </cell>
          <cell r="G3885" t="str">
            <v/>
          </cell>
          <cell r="H3885" t="str">
            <v/>
          </cell>
          <cell r="I3885">
            <v>778.73</v>
          </cell>
          <cell r="J3885">
            <v>591.9</v>
          </cell>
          <cell r="K3885">
            <v>0</v>
          </cell>
          <cell r="L3885">
            <v>0</v>
          </cell>
          <cell r="M3885">
            <v>0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B3885">
            <v>0</v>
          </cell>
          <cell r="AC3885">
            <v>0</v>
          </cell>
          <cell r="AD3885">
            <v>0</v>
          </cell>
          <cell r="AE3885">
            <v>0</v>
          </cell>
          <cell r="AF3885">
            <v>0</v>
          </cell>
          <cell r="AG3885">
            <v>0</v>
          </cell>
          <cell r="AH3885">
            <v>0</v>
          </cell>
          <cell r="AI3885">
            <v>0</v>
          </cell>
        </row>
        <row r="3886">
          <cell r="C3886" t="str">
            <v>1.717.2</v>
          </cell>
          <cell r="D3886" t="str">
            <v>Оборудование</v>
          </cell>
          <cell r="E3886" t="str">
            <v>051-2002108</v>
          </cell>
          <cell r="F3886" t="str">
            <v/>
          </cell>
          <cell r="G3886" t="str">
            <v/>
          </cell>
          <cell r="H3886" t="str">
            <v/>
          </cell>
          <cell r="I3886">
            <v>253.17</v>
          </cell>
          <cell r="J3886">
            <v>162.06</v>
          </cell>
          <cell r="K3886">
            <v>2.81</v>
          </cell>
          <cell r="L3886">
            <v>2.81</v>
          </cell>
          <cell r="M3886">
            <v>0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2.82</v>
          </cell>
          <cell r="AA3886">
            <v>2.82</v>
          </cell>
          <cell r="AB3886">
            <v>0</v>
          </cell>
          <cell r="AC3886">
            <v>0</v>
          </cell>
          <cell r="AD3886">
            <v>0</v>
          </cell>
          <cell r="AE3886">
            <v>0</v>
          </cell>
          <cell r="AF3886">
            <v>0</v>
          </cell>
          <cell r="AG3886">
            <v>0</v>
          </cell>
          <cell r="AH3886">
            <v>0</v>
          </cell>
          <cell r="AI3886">
            <v>0</v>
          </cell>
        </row>
        <row r="3887">
          <cell r="C3887" t="str">
            <v>1.717.3</v>
          </cell>
          <cell r="D3887" t="str">
            <v>Прочие, всего</v>
          </cell>
          <cell r="E3887" t="str">
            <v>051-2002108</v>
          </cell>
          <cell r="F3887" t="str">
            <v/>
          </cell>
          <cell r="G3887" t="str">
            <v/>
          </cell>
          <cell r="H3887" t="str">
            <v/>
          </cell>
          <cell r="I3887">
            <v>233.30099999999999</v>
          </cell>
          <cell r="J3887">
            <v>37.46</v>
          </cell>
          <cell r="K3887">
            <v>0.01</v>
          </cell>
          <cell r="L3887">
            <v>0.01</v>
          </cell>
          <cell r="M3887">
            <v>2.5000199999999999E-3</v>
          </cell>
          <cell r="N3887">
            <v>25.0002</v>
          </cell>
          <cell r="O3887">
            <v>25.0002</v>
          </cell>
          <cell r="P3887">
            <v>0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8.3339999999999998E-5</v>
          </cell>
          <cell r="Z3887">
            <v>4.1661999999999998E-4</v>
          </cell>
          <cell r="AA3887">
            <v>4.1661999999999998E-4</v>
          </cell>
          <cell r="AB3887">
            <v>0</v>
          </cell>
          <cell r="AC3887">
            <v>0</v>
          </cell>
          <cell r="AD3887">
            <v>1.7500199999999999E-3</v>
          </cell>
          <cell r="AE3887">
            <v>8.3339999999999998E-5</v>
          </cell>
          <cell r="AF3887">
            <v>1.66668E-3</v>
          </cell>
          <cell r="AG3887">
            <v>0</v>
          </cell>
          <cell r="AH3887">
            <v>0</v>
          </cell>
          <cell r="AI3887">
            <v>420.05184580700001</v>
          </cell>
        </row>
        <row r="3888">
          <cell r="C3888" t="str">
            <v>1.717.4</v>
          </cell>
          <cell r="D3888" t="str">
            <v>Услуги Заказчика</v>
          </cell>
          <cell r="E3888" t="str">
            <v>051-2002108</v>
          </cell>
          <cell r="F3888" t="str">
            <v/>
          </cell>
          <cell r="G3888" t="str">
            <v/>
          </cell>
          <cell r="H3888" t="str">
            <v/>
          </cell>
          <cell r="I3888">
            <v>1.0999999999999999E-2</v>
          </cell>
          <cell r="J3888">
            <v>0.01</v>
          </cell>
          <cell r="K3888">
            <v>0.01</v>
          </cell>
          <cell r="L3888">
            <v>0.01</v>
          </cell>
          <cell r="M3888">
            <v>2.5000199999999999E-3</v>
          </cell>
          <cell r="N3888">
            <v>25.0002</v>
          </cell>
          <cell r="O3888">
            <v>25.0002</v>
          </cell>
          <cell r="P3888">
            <v>0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8.3339999999999998E-5</v>
          </cell>
          <cell r="Z3888">
            <v>4.1661999999999998E-4</v>
          </cell>
          <cell r="AA3888">
            <v>4.1661999999999998E-4</v>
          </cell>
          <cell r="AB3888">
            <v>0</v>
          </cell>
          <cell r="AC3888">
            <v>0</v>
          </cell>
          <cell r="AD3888">
            <v>1.7500199999999999E-3</v>
          </cell>
          <cell r="AE3888">
            <v>8.3339999999999998E-5</v>
          </cell>
          <cell r="AF3888">
            <v>1.66668E-3</v>
          </cell>
          <cell r="AG3888">
            <v>0</v>
          </cell>
          <cell r="AH3888">
            <v>0</v>
          </cell>
          <cell r="AI3888">
            <v>420.05184580700001</v>
          </cell>
        </row>
        <row r="3889">
          <cell r="C3889" t="str">
            <v>1.717.5</v>
          </cell>
          <cell r="D3889" t="str">
            <v>Иные прочие</v>
          </cell>
          <cell r="E3889" t="str">
            <v>051-2002108</v>
          </cell>
          <cell r="F3889" t="str">
            <v/>
          </cell>
          <cell r="G3889" t="str">
            <v/>
          </cell>
          <cell r="H3889" t="str">
            <v/>
          </cell>
          <cell r="I3889">
            <v>233.29</v>
          </cell>
          <cell r="J3889">
            <v>37.450000000000003</v>
          </cell>
          <cell r="K3889">
            <v>0</v>
          </cell>
          <cell r="L3889">
            <v>0</v>
          </cell>
          <cell r="M3889">
            <v>0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B3889">
            <v>0</v>
          </cell>
          <cell r="AC3889">
            <v>0</v>
          </cell>
          <cell r="AD3889">
            <v>0</v>
          </cell>
          <cell r="AE3889">
            <v>0</v>
          </cell>
          <cell r="AF3889">
            <v>0</v>
          </cell>
          <cell r="AG3889">
            <v>0</v>
          </cell>
          <cell r="AH3889">
            <v>0</v>
          </cell>
          <cell r="AI3889">
            <v>0</v>
          </cell>
        </row>
        <row r="3890">
          <cell r="C3890" t="str">
            <v>1.718</v>
          </cell>
          <cell r="D3890" t="str">
            <v>Реконструкция газопровода-отвода и ГРС Алексеевская</v>
          </cell>
          <cell r="E3890" t="str">
            <v>051-2002127</v>
          </cell>
          <cell r="F3890" t="str">
            <v/>
          </cell>
          <cell r="G3890" t="str">
            <v>Стройки, обеспечивающие добычу и вывод газа из Надым-Пур-Таз</v>
          </cell>
          <cell r="H3890" t="str">
            <v>Транспорт газа</v>
          </cell>
          <cell r="I3890">
            <v>380.57</v>
          </cell>
          <cell r="J3890">
            <v>135.23099999999999</v>
          </cell>
          <cell r="K3890">
            <v>1.4410000000000001</v>
          </cell>
          <cell r="L3890">
            <v>1.4410000000000001</v>
          </cell>
          <cell r="M3890">
            <v>2.5001999999999999E-4</v>
          </cell>
          <cell r="N3890">
            <v>1.7350450999999999E-2</v>
          </cell>
          <cell r="O3890">
            <v>1.7350450999999999E-2</v>
          </cell>
          <cell r="P3890">
            <v>0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5.0003999999999999E-4</v>
          </cell>
          <cell r="Z3890">
            <v>1.391</v>
          </cell>
          <cell r="AA3890">
            <v>1.391</v>
          </cell>
          <cell r="AB3890">
            <v>0</v>
          </cell>
          <cell r="AC3890">
            <v>0</v>
          </cell>
          <cell r="AD3890">
            <v>6.6671999999999999E-4</v>
          </cell>
          <cell r="AE3890">
            <v>5.0003999999999999E-4</v>
          </cell>
          <cell r="AF3890">
            <v>1.6668E-4</v>
          </cell>
          <cell r="AG3890">
            <v>0</v>
          </cell>
          <cell r="AH3890">
            <v>0</v>
          </cell>
          <cell r="AI3890">
            <v>4.7930985000000002E-2</v>
          </cell>
        </row>
        <row r="3891">
          <cell r="C3891" t="str">
            <v>1.718.1</v>
          </cell>
          <cell r="D3891" t="str">
            <v>Подрядные работы</v>
          </cell>
          <cell r="E3891" t="str">
            <v>051-2002127</v>
          </cell>
          <cell r="F3891" t="str">
            <v/>
          </cell>
          <cell r="G3891" t="str">
            <v/>
          </cell>
          <cell r="H3891" t="str">
            <v/>
          </cell>
          <cell r="I3891">
            <v>108.29</v>
          </cell>
          <cell r="J3891">
            <v>67.650000000000006</v>
          </cell>
          <cell r="K3891">
            <v>0</v>
          </cell>
          <cell r="L3891">
            <v>0</v>
          </cell>
          <cell r="M3891">
            <v>0</v>
          </cell>
          <cell r="N3891">
            <v>0</v>
          </cell>
          <cell r="O3891">
            <v>0</v>
          </cell>
          <cell r="P3891">
            <v>0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B3891">
            <v>0</v>
          </cell>
          <cell r="AC3891">
            <v>0</v>
          </cell>
          <cell r="AD3891">
            <v>0</v>
          </cell>
          <cell r="AE3891">
            <v>0</v>
          </cell>
          <cell r="AF3891">
            <v>0</v>
          </cell>
          <cell r="AG3891">
            <v>0</v>
          </cell>
          <cell r="AH3891">
            <v>0</v>
          </cell>
          <cell r="AI3891">
            <v>0</v>
          </cell>
        </row>
        <row r="3892">
          <cell r="C3892">
            <v>0</v>
          </cell>
          <cell r="D3892" t="str">
            <v>Прочие подрядчики</v>
          </cell>
          <cell r="E3892" t="str">
            <v>051-2002127</v>
          </cell>
          <cell r="F3892" t="str">
            <v/>
          </cell>
          <cell r="G3892" t="str">
            <v/>
          </cell>
          <cell r="H3892" t="str">
            <v/>
          </cell>
          <cell r="I3892">
            <v>108.29</v>
          </cell>
          <cell r="J3892">
            <v>67.650000000000006</v>
          </cell>
          <cell r="K3892">
            <v>0</v>
          </cell>
          <cell r="L3892">
            <v>0</v>
          </cell>
          <cell r="M3892">
            <v>0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B3892">
            <v>0</v>
          </cell>
          <cell r="AC3892">
            <v>0</v>
          </cell>
          <cell r="AD3892">
            <v>0</v>
          </cell>
          <cell r="AE3892">
            <v>0</v>
          </cell>
          <cell r="AF3892">
            <v>0</v>
          </cell>
          <cell r="AG3892">
            <v>0</v>
          </cell>
          <cell r="AH3892">
            <v>0</v>
          </cell>
          <cell r="AI3892">
            <v>0</v>
          </cell>
        </row>
        <row r="3893">
          <cell r="C3893" t="str">
            <v>1.718.2</v>
          </cell>
          <cell r="D3893" t="str">
            <v>Оборудование</v>
          </cell>
          <cell r="E3893" t="str">
            <v>051-2002127</v>
          </cell>
          <cell r="F3893" t="str">
            <v/>
          </cell>
          <cell r="G3893" t="str">
            <v/>
          </cell>
          <cell r="H3893" t="str">
            <v/>
          </cell>
          <cell r="I3893">
            <v>178.03</v>
          </cell>
          <cell r="J3893">
            <v>27.46</v>
          </cell>
          <cell r="K3893">
            <v>1.4</v>
          </cell>
          <cell r="L3893">
            <v>1.4</v>
          </cell>
          <cell r="M3893">
            <v>0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1.35</v>
          </cell>
          <cell r="AA3893">
            <v>1.35</v>
          </cell>
          <cell r="AB3893">
            <v>0</v>
          </cell>
          <cell r="AC3893">
            <v>0</v>
          </cell>
          <cell r="AD3893">
            <v>0</v>
          </cell>
          <cell r="AE3893">
            <v>0</v>
          </cell>
          <cell r="AF3893">
            <v>0</v>
          </cell>
          <cell r="AG3893">
            <v>0</v>
          </cell>
          <cell r="AH3893">
            <v>0</v>
          </cell>
          <cell r="AI3893">
            <v>0</v>
          </cell>
        </row>
        <row r="3894">
          <cell r="C3894" t="str">
            <v>1.718.3</v>
          </cell>
          <cell r="D3894" t="str">
            <v>Прочие, всего</v>
          </cell>
          <cell r="E3894" t="str">
            <v>051-2002127</v>
          </cell>
          <cell r="F3894" t="str">
            <v/>
          </cell>
          <cell r="G3894" t="str">
            <v/>
          </cell>
          <cell r="H3894" t="str">
            <v/>
          </cell>
          <cell r="I3894">
            <v>94.25</v>
          </cell>
          <cell r="J3894">
            <v>40.121000000000002</v>
          </cell>
          <cell r="K3894">
            <v>4.1000000000000002E-2</v>
          </cell>
          <cell r="L3894">
            <v>4.1000000000000002E-2</v>
          </cell>
          <cell r="M3894">
            <v>2.5001999999999999E-4</v>
          </cell>
          <cell r="N3894">
            <v>0.60980487800000005</v>
          </cell>
          <cell r="O3894">
            <v>0.60980487800000005</v>
          </cell>
          <cell r="P3894">
            <v>0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5.0003999999999999E-4</v>
          </cell>
          <cell r="Z3894">
            <v>4.1000000000000002E-2</v>
          </cell>
          <cell r="AA3894">
            <v>4.1000000000000002E-2</v>
          </cell>
          <cell r="AB3894">
            <v>0</v>
          </cell>
          <cell r="AC3894">
            <v>0</v>
          </cell>
          <cell r="AD3894">
            <v>6.6671999999999999E-4</v>
          </cell>
          <cell r="AE3894">
            <v>5.0003999999999999E-4</v>
          </cell>
          <cell r="AF3894">
            <v>1.6668E-4</v>
          </cell>
          <cell r="AG3894">
            <v>0</v>
          </cell>
          <cell r="AH3894">
            <v>0</v>
          </cell>
          <cell r="AI3894">
            <v>1.6261463410000001</v>
          </cell>
        </row>
        <row r="3895">
          <cell r="C3895" t="str">
            <v>1.718.4</v>
          </cell>
          <cell r="D3895" t="str">
            <v>Землеотвод, всего</v>
          </cell>
          <cell r="E3895" t="str">
            <v>051-2002127</v>
          </cell>
          <cell r="F3895" t="str">
            <v/>
          </cell>
          <cell r="G3895" t="str">
            <v/>
          </cell>
          <cell r="H3895" t="str">
            <v/>
          </cell>
          <cell r="I3895">
            <v>0</v>
          </cell>
          <cell r="J3895">
            <v>0</v>
          </cell>
          <cell r="K3895">
            <v>0.04</v>
          </cell>
          <cell r="L3895">
            <v>0.04</v>
          </cell>
          <cell r="M3895">
            <v>0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B3895">
            <v>0</v>
          </cell>
          <cell r="AC3895">
            <v>0</v>
          </cell>
          <cell r="AD3895">
            <v>0</v>
          </cell>
          <cell r="AE3895">
            <v>0</v>
          </cell>
          <cell r="AF3895">
            <v>0</v>
          </cell>
          <cell r="AG3895">
            <v>0</v>
          </cell>
          <cell r="AH3895">
            <v>0</v>
          </cell>
          <cell r="AI3895">
            <v>0</v>
          </cell>
        </row>
        <row r="3896">
          <cell r="C3896" t="str">
            <v>1.718.5</v>
          </cell>
          <cell r="D3896" t="str">
            <v>Услуги Заказчика</v>
          </cell>
          <cell r="E3896" t="str">
            <v>051-2002127</v>
          </cell>
          <cell r="F3896" t="str">
            <v/>
          </cell>
          <cell r="G3896" t="str">
            <v/>
          </cell>
          <cell r="H3896" t="str">
            <v/>
          </cell>
          <cell r="I3896">
            <v>0</v>
          </cell>
          <cell r="J3896">
            <v>0</v>
          </cell>
          <cell r="K3896">
            <v>1E-3</v>
          </cell>
          <cell r="L3896">
            <v>1E-3</v>
          </cell>
          <cell r="M3896">
            <v>2.5001999999999999E-4</v>
          </cell>
          <cell r="N3896">
            <v>25.001999999999999</v>
          </cell>
          <cell r="O3896">
            <v>25.001999999999999</v>
          </cell>
          <cell r="P3896">
            <v>0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5.0003999999999999E-4</v>
          </cell>
          <cell r="Z3896">
            <v>4.1000000000000002E-2</v>
          </cell>
          <cell r="AA3896">
            <v>4.1000000000000002E-2</v>
          </cell>
          <cell r="AB3896">
            <v>0</v>
          </cell>
          <cell r="AC3896">
            <v>0</v>
          </cell>
          <cell r="AD3896">
            <v>6.6671999999999999E-4</v>
          </cell>
          <cell r="AE3896">
            <v>5.0003999999999999E-4</v>
          </cell>
          <cell r="AF3896">
            <v>1.6668E-4</v>
          </cell>
          <cell r="AG3896">
            <v>0</v>
          </cell>
          <cell r="AH3896">
            <v>0</v>
          </cell>
          <cell r="AI3896">
            <v>1.6261463410000001</v>
          </cell>
        </row>
        <row r="3897">
          <cell r="C3897" t="str">
            <v>1.718.6</v>
          </cell>
          <cell r="D3897" t="str">
            <v>Иные прочие</v>
          </cell>
          <cell r="E3897" t="str">
            <v>051-2002127</v>
          </cell>
          <cell r="F3897" t="str">
            <v/>
          </cell>
          <cell r="G3897" t="str">
            <v/>
          </cell>
          <cell r="H3897" t="str">
            <v/>
          </cell>
          <cell r="I3897">
            <v>94.25</v>
          </cell>
          <cell r="J3897">
            <v>40.121000000000002</v>
          </cell>
          <cell r="K3897">
            <v>0</v>
          </cell>
          <cell r="L3897">
            <v>0</v>
          </cell>
          <cell r="M3897">
            <v>0</v>
          </cell>
          <cell r="N3897">
            <v>0</v>
          </cell>
          <cell r="O3897">
            <v>0</v>
          </cell>
          <cell r="P3897">
            <v>0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B3897">
            <v>0</v>
          </cell>
          <cell r="AC3897">
            <v>0</v>
          </cell>
          <cell r="AD3897">
            <v>0</v>
          </cell>
          <cell r="AE3897">
            <v>0</v>
          </cell>
          <cell r="AF3897">
            <v>0</v>
          </cell>
          <cell r="AG3897">
            <v>0</v>
          </cell>
          <cell r="AH3897">
            <v>0</v>
          </cell>
          <cell r="AI3897">
            <v>0</v>
          </cell>
        </row>
        <row r="3898">
          <cell r="C3898" t="str">
            <v>1.719</v>
          </cell>
          <cell r="D3898" t="str">
            <v>Реконструкция ГРС Кузнецы</v>
          </cell>
          <cell r="E3898" t="str">
            <v>051-2002130</v>
          </cell>
          <cell r="F3898" t="str">
            <v/>
          </cell>
          <cell r="G3898" t="str">
            <v>Стройки, обеспечивающие добычу и вывод газа из Надым-Пур-Таз</v>
          </cell>
          <cell r="H3898" t="str">
            <v>Транспорт газа</v>
          </cell>
          <cell r="I3898">
            <v>166.5700999</v>
          </cell>
          <cell r="J3898">
            <v>51.838999899999997</v>
          </cell>
          <cell r="K3898">
            <v>0.30099999999999999</v>
          </cell>
          <cell r="L3898">
            <v>0.30099999999999999</v>
          </cell>
          <cell r="M3898">
            <v>0.21834972</v>
          </cell>
          <cell r="N3898">
            <v>72.541435215999996</v>
          </cell>
          <cell r="O3898">
            <v>72.541435215999996</v>
          </cell>
          <cell r="P3898">
            <v>0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5.0003999999999999E-4</v>
          </cell>
          <cell r="Z3898">
            <v>0.29099999999999998</v>
          </cell>
          <cell r="AA3898">
            <v>0.29099999999999998</v>
          </cell>
          <cell r="AB3898">
            <v>0</v>
          </cell>
          <cell r="AC3898">
            <v>0</v>
          </cell>
          <cell r="AD3898">
            <v>6.6671999999999999E-4</v>
          </cell>
          <cell r="AE3898">
            <v>5.0003999999999999E-4</v>
          </cell>
          <cell r="AF3898">
            <v>1.6668E-4</v>
          </cell>
          <cell r="AG3898">
            <v>0</v>
          </cell>
          <cell r="AH3898">
            <v>0</v>
          </cell>
          <cell r="AI3898">
            <v>0.22911340199999999</v>
          </cell>
        </row>
        <row r="3899">
          <cell r="C3899" t="str">
            <v>1.719.1</v>
          </cell>
          <cell r="D3899" t="str">
            <v>Подрядные работы</v>
          </cell>
          <cell r="E3899" t="str">
            <v>051-2002130</v>
          </cell>
          <cell r="F3899" t="str">
            <v/>
          </cell>
          <cell r="G3899" t="str">
            <v/>
          </cell>
          <cell r="H3899" t="str">
            <v/>
          </cell>
          <cell r="I3899">
            <v>54.94</v>
          </cell>
          <cell r="J3899">
            <v>49.5</v>
          </cell>
          <cell r="K3899">
            <v>0</v>
          </cell>
          <cell r="L3899">
            <v>0</v>
          </cell>
          <cell r="M3899">
            <v>0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B3899">
            <v>0</v>
          </cell>
          <cell r="AC3899">
            <v>0</v>
          </cell>
          <cell r="AD3899">
            <v>0</v>
          </cell>
          <cell r="AE3899">
            <v>0</v>
          </cell>
          <cell r="AF3899">
            <v>0</v>
          </cell>
          <cell r="AG3899">
            <v>0</v>
          </cell>
          <cell r="AH3899">
            <v>0</v>
          </cell>
          <cell r="AI3899">
            <v>0</v>
          </cell>
        </row>
        <row r="3900">
          <cell r="C3900">
            <v>0</v>
          </cell>
          <cell r="D3900" t="str">
            <v>Прочие подрядчики</v>
          </cell>
          <cell r="E3900" t="str">
            <v>051-2002130</v>
          </cell>
          <cell r="F3900" t="str">
            <v/>
          </cell>
          <cell r="G3900" t="str">
            <v/>
          </cell>
          <cell r="H3900" t="str">
            <v/>
          </cell>
          <cell r="I3900">
            <v>54.94</v>
          </cell>
          <cell r="J3900">
            <v>49.5</v>
          </cell>
          <cell r="K3900">
            <v>0</v>
          </cell>
          <cell r="L3900">
            <v>0</v>
          </cell>
          <cell r="M3900">
            <v>0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B3900">
            <v>0</v>
          </cell>
          <cell r="AC3900">
            <v>0</v>
          </cell>
          <cell r="AD3900">
            <v>0</v>
          </cell>
          <cell r="AE3900">
            <v>0</v>
          </cell>
          <cell r="AF3900">
            <v>0</v>
          </cell>
          <cell r="AG3900">
            <v>0</v>
          </cell>
          <cell r="AH3900">
            <v>0</v>
          </cell>
          <cell r="AI3900">
            <v>0</v>
          </cell>
        </row>
        <row r="3901">
          <cell r="C3901" t="str">
            <v>1.719.2</v>
          </cell>
          <cell r="D3901" t="str">
            <v>Оборудование</v>
          </cell>
          <cell r="E3901" t="str">
            <v>051-2002130</v>
          </cell>
          <cell r="F3901" t="str">
            <v/>
          </cell>
          <cell r="G3901" t="str">
            <v/>
          </cell>
          <cell r="H3901" t="str">
            <v/>
          </cell>
          <cell r="I3901">
            <v>82.36</v>
          </cell>
          <cell r="J3901">
            <v>1.89</v>
          </cell>
          <cell r="K3901">
            <v>0.3</v>
          </cell>
          <cell r="L3901">
            <v>0.3</v>
          </cell>
          <cell r="M3901">
            <v>0.21809970000000001</v>
          </cell>
          <cell r="N3901">
            <v>72.6999</v>
          </cell>
          <cell r="O3901">
            <v>72.6999</v>
          </cell>
          <cell r="P3901">
            <v>0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0.28999999999999998</v>
          </cell>
          <cell r="AA3901">
            <v>0.28999999999999998</v>
          </cell>
          <cell r="AB3901">
            <v>0</v>
          </cell>
          <cell r="AC3901">
            <v>0</v>
          </cell>
          <cell r="AD3901">
            <v>0</v>
          </cell>
          <cell r="AE3901">
            <v>0</v>
          </cell>
          <cell r="AF3901">
            <v>0</v>
          </cell>
          <cell r="AG3901">
            <v>0</v>
          </cell>
          <cell r="AH3901">
            <v>0</v>
          </cell>
          <cell r="AI3901">
            <v>0</v>
          </cell>
        </row>
        <row r="3902">
          <cell r="C3902" t="str">
            <v>1.719.3</v>
          </cell>
          <cell r="D3902" t="str">
            <v>Прочие, всего</v>
          </cell>
          <cell r="E3902" t="str">
            <v>051-2002130</v>
          </cell>
          <cell r="F3902" t="str">
            <v/>
          </cell>
          <cell r="G3902" t="str">
            <v/>
          </cell>
          <cell r="H3902" t="str">
            <v/>
          </cell>
          <cell r="I3902">
            <v>29.270099900000002</v>
          </cell>
          <cell r="J3902">
            <v>0.44899990000000001</v>
          </cell>
          <cell r="K3902">
            <v>1E-3</v>
          </cell>
          <cell r="L3902">
            <v>1E-3</v>
          </cell>
          <cell r="M3902">
            <v>2.5001999999999999E-4</v>
          </cell>
          <cell r="N3902">
            <v>25.001999999999999</v>
          </cell>
          <cell r="O3902">
            <v>25.001999999999999</v>
          </cell>
          <cell r="P3902">
            <v>0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5.0003999999999999E-4</v>
          </cell>
          <cell r="Z3902">
            <v>1E-3</v>
          </cell>
          <cell r="AA3902">
            <v>1E-3</v>
          </cell>
          <cell r="AB3902">
            <v>0</v>
          </cell>
          <cell r="AC3902">
            <v>0</v>
          </cell>
          <cell r="AD3902">
            <v>6.6671999999999999E-4</v>
          </cell>
          <cell r="AE3902">
            <v>5.0003999999999999E-4</v>
          </cell>
          <cell r="AF3902">
            <v>1.6668E-4</v>
          </cell>
          <cell r="AG3902">
            <v>0</v>
          </cell>
          <cell r="AH3902">
            <v>0</v>
          </cell>
          <cell r="AI3902">
            <v>66.671999999999997</v>
          </cell>
        </row>
        <row r="3903">
          <cell r="C3903" t="str">
            <v>1.719.4</v>
          </cell>
          <cell r="D3903" t="str">
            <v>Услуги Заказчика</v>
          </cell>
          <cell r="E3903" t="str">
            <v>051-2002130</v>
          </cell>
          <cell r="F3903" t="str">
            <v/>
          </cell>
          <cell r="G3903" t="str">
            <v/>
          </cell>
          <cell r="H3903" t="str">
            <v/>
          </cell>
          <cell r="I3903">
            <v>0</v>
          </cell>
          <cell r="J3903">
            <v>0</v>
          </cell>
          <cell r="K3903">
            <v>1E-3</v>
          </cell>
          <cell r="L3903">
            <v>1E-3</v>
          </cell>
          <cell r="M3903">
            <v>2.5001999999999999E-4</v>
          </cell>
          <cell r="N3903">
            <v>25.001999999999999</v>
          </cell>
          <cell r="O3903">
            <v>25.001999999999999</v>
          </cell>
          <cell r="P3903">
            <v>0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5.0003999999999999E-4</v>
          </cell>
          <cell r="Z3903">
            <v>1E-3</v>
          </cell>
          <cell r="AA3903">
            <v>1E-3</v>
          </cell>
          <cell r="AB3903">
            <v>0</v>
          </cell>
          <cell r="AC3903">
            <v>0</v>
          </cell>
          <cell r="AD3903">
            <v>6.6671999999999999E-4</v>
          </cell>
          <cell r="AE3903">
            <v>5.0003999999999999E-4</v>
          </cell>
          <cell r="AF3903">
            <v>1.6668E-4</v>
          </cell>
          <cell r="AG3903">
            <v>0</v>
          </cell>
          <cell r="AH3903">
            <v>0</v>
          </cell>
          <cell r="AI3903">
            <v>66.671999999999997</v>
          </cell>
        </row>
        <row r="3904">
          <cell r="C3904" t="str">
            <v>1.719.5</v>
          </cell>
          <cell r="D3904" t="str">
            <v>Иные прочие</v>
          </cell>
          <cell r="E3904" t="str">
            <v>051-2002130</v>
          </cell>
          <cell r="F3904" t="str">
            <v/>
          </cell>
          <cell r="G3904" t="str">
            <v/>
          </cell>
          <cell r="H3904" t="str">
            <v/>
          </cell>
          <cell r="I3904">
            <v>29.270099900000002</v>
          </cell>
          <cell r="J3904">
            <v>0.44899990000000001</v>
          </cell>
          <cell r="K3904">
            <v>0</v>
          </cell>
          <cell r="L3904">
            <v>0</v>
          </cell>
          <cell r="M3904">
            <v>0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B3904">
            <v>0</v>
          </cell>
          <cell r="AC3904">
            <v>0</v>
          </cell>
          <cell r="AD3904">
            <v>0</v>
          </cell>
          <cell r="AE3904">
            <v>0</v>
          </cell>
          <cell r="AF3904">
            <v>0</v>
          </cell>
          <cell r="AG3904">
            <v>0</v>
          </cell>
          <cell r="AH3904">
            <v>0</v>
          </cell>
          <cell r="AI3904">
            <v>0</v>
          </cell>
        </row>
        <row r="3905">
          <cell r="C3905" t="str">
            <v>1.720</v>
          </cell>
          <cell r="D3905" t="str">
            <v>Реконструкция ГРС Липовка</v>
          </cell>
          <cell r="E3905" t="str">
            <v>051-2002137</v>
          </cell>
          <cell r="F3905" t="str">
            <v/>
          </cell>
          <cell r="G3905" t="str">
            <v>Стройки, обеспечивающие добычу и вывод газа из Надым-Пур-Таз</v>
          </cell>
          <cell r="H3905" t="str">
            <v>Транспорт газа</v>
          </cell>
          <cell r="I3905">
            <v>166.76140000000001</v>
          </cell>
          <cell r="J3905">
            <v>141.94040000000001</v>
          </cell>
          <cell r="K3905">
            <v>1.04E-2</v>
          </cell>
          <cell r="L3905">
            <v>1.04E-2</v>
          </cell>
          <cell r="M3905">
            <v>4.7890299999999997E-3</v>
          </cell>
          <cell r="N3905">
            <v>46.048365384999997</v>
          </cell>
          <cell r="O3905">
            <v>46.048365384999997</v>
          </cell>
          <cell r="P3905">
            <v>0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5.0003999999999999E-4</v>
          </cell>
          <cell r="Z3905">
            <v>1.0999999999999999E-2</v>
          </cell>
          <cell r="AA3905">
            <v>1.0999999999999999E-2</v>
          </cell>
          <cell r="AB3905">
            <v>0</v>
          </cell>
          <cell r="AC3905">
            <v>0</v>
          </cell>
          <cell r="AD3905">
            <v>5.6676000000000003E-4</v>
          </cell>
          <cell r="AE3905">
            <v>5.0003999999999999E-4</v>
          </cell>
          <cell r="AF3905">
            <v>6.6719999999999998E-5</v>
          </cell>
          <cell r="AG3905">
            <v>0</v>
          </cell>
          <cell r="AH3905">
            <v>0</v>
          </cell>
          <cell r="AI3905">
            <v>5.1523636359999996</v>
          </cell>
        </row>
        <row r="3906">
          <cell r="C3906" t="str">
            <v>1.720.1</v>
          </cell>
          <cell r="D3906" t="str">
            <v>Подрядные работы</v>
          </cell>
          <cell r="E3906" t="str">
            <v>051-2002137</v>
          </cell>
          <cell r="F3906" t="str">
            <v/>
          </cell>
          <cell r="G3906" t="str">
            <v/>
          </cell>
          <cell r="H3906" t="str">
            <v/>
          </cell>
          <cell r="I3906">
            <v>69.989999999999995</v>
          </cell>
          <cell r="J3906">
            <v>69.989999999999995</v>
          </cell>
          <cell r="K3906">
            <v>0</v>
          </cell>
          <cell r="L3906">
            <v>0</v>
          </cell>
          <cell r="M3906">
            <v>0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B3906">
            <v>0</v>
          </cell>
          <cell r="AC3906">
            <v>0</v>
          </cell>
          <cell r="AD3906">
            <v>0</v>
          </cell>
          <cell r="AE3906">
            <v>0</v>
          </cell>
          <cell r="AF3906">
            <v>0</v>
          </cell>
          <cell r="AG3906">
            <v>0</v>
          </cell>
          <cell r="AH3906">
            <v>0</v>
          </cell>
          <cell r="AI3906">
            <v>0</v>
          </cell>
        </row>
        <row r="3907">
          <cell r="C3907">
            <v>0</v>
          </cell>
          <cell r="D3907" t="str">
            <v>Прочие подрядчики</v>
          </cell>
          <cell r="E3907" t="str">
            <v>051-2002137</v>
          </cell>
          <cell r="F3907" t="str">
            <v/>
          </cell>
          <cell r="G3907" t="str">
            <v/>
          </cell>
          <cell r="H3907" t="str">
            <v/>
          </cell>
          <cell r="I3907">
            <v>69.989999999999995</v>
          </cell>
          <cell r="J3907">
            <v>69.989999999999995</v>
          </cell>
          <cell r="K3907">
            <v>0</v>
          </cell>
          <cell r="L3907">
            <v>0</v>
          </cell>
          <cell r="M3907">
            <v>0</v>
          </cell>
          <cell r="N3907">
            <v>0</v>
          </cell>
          <cell r="O3907">
            <v>0</v>
          </cell>
          <cell r="P3907">
            <v>0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B3907">
            <v>0</v>
          </cell>
          <cell r="AC3907">
            <v>0</v>
          </cell>
          <cell r="AD3907">
            <v>0</v>
          </cell>
          <cell r="AE3907">
            <v>0</v>
          </cell>
          <cell r="AF3907">
            <v>0</v>
          </cell>
          <cell r="AG3907">
            <v>0</v>
          </cell>
          <cell r="AH3907">
            <v>0</v>
          </cell>
          <cell r="AI3907">
            <v>0</v>
          </cell>
        </row>
        <row r="3908">
          <cell r="C3908" t="str">
            <v>1.720.2</v>
          </cell>
          <cell r="D3908" t="str">
            <v>Оборудование</v>
          </cell>
          <cell r="E3908" t="str">
            <v>051-2002137</v>
          </cell>
          <cell r="F3908" t="str">
            <v/>
          </cell>
          <cell r="G3908" t="str">
            <v/>
          </cell>
          <cell r="H3908" t="str">
            <v/>
          </cell>
          <cell r="I3908">
            <v>61.96</v>
          </cell>
          <cell r="J3908">
            <v>58.97</v>
          </cell>
          <cell r="K3908">
            <v>0.01</v>
          </cell>
          <cell r="L3908">
            <v>0.01</v>
          </cell>
          <cell r="M3908">
            <v>4.6889499999999999E-3</v>
          </cell>
          <cell r="N3908">
            <v>46.889499999999998</v>
          </cell>
          <cell r="O3908">
            <v>46.889499999999998</v>
          </cell>
          <cell r="P3908">
            <v>0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0.01</v>
          </cell>
          <cell r="AA3908">
            <v>0.01</v>
          </cell>
          <cell r="AB3908">
            <v>0</v>
          </cell>
          <cell r="AC3908">
            <v>0</v>
          </cell>
          <cell r="AD3908">
            <v>0</v>
          </cell>
          <cell r="AE3908">
            <v>0</v>
          </cell>
          <cell r="AF3908">
            <v>0</v>
          </cell>
          <cell r="AG3908">
            <v>0</v>
          </cell>
          <cell r="AH3908">
            <v>0</v>
          </cell>
          <cell r="AI3908">
            <v>0</v>
          </cell>
        </row>
        <row r="3909">
          <cell r="C3909" t="str">
            <v>1.720.3</v>
          </cell>
          <cell r="D3909" t="str">
            <v>Прочие, всего</v>
          </cell>
          <cell r="E3909" t="str">
            <v>051-2002137</v>
          </cell>
          <cell r="F3909" t="str">
            <v/>
          </cell>
          <cell r="G3909" t="str">
            <v/>
          </cell>
          <cell r="H3909" t="str">
            <v/>
          </cell>
          <cell r="I3909">
            <v>34.811399999999999</v>
          </cell>
          <cell r="J3909">
            <v>12.980399999999999</v>
          </cell>
          <cell r="K3909">
            <v>4.0000000000000002E-4</v>
          </cell>
          <cell r="L3909">
            <v>4.0000000000000002E-4</v>
          </cell>
          <cell r="M3909">
            <v>1.0008E-4</v>
          </cell>
          <cell r="N3909">
            <v>25.02</v>
          </cell>
          <cell r="O3909">
            <v>25.02</v>
          </cell>
          <cell r="P3909">
            <v>0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5.0003999999999999E-4</v>
          </cell>
          <cell r="Z3909">
            <v>1E-3</v>
          </cell>
          <cell r="AA3909">
            <v>1E-3</v>
          </cell>
          <cell r="AB3909">
            <v>0</v>
          </cell>
          <cell r="AC3909">
            <v>0</v>
          </cell>
          <cell r="AD3909">
            <v>5.6676000000000003E-4</v>
          </cell>
          <cell r="AE3909">
            <v>5.0003999999999999E-4</v>
          </cell>
          <cell r="AF3909">
            <v>6.6719999999999998E-5</v>
          </cell>
          <cell r="AG3909">
            <v>0</v>
          </cell>
          <cell r="AH3909">
            <v>0</v>
          </cell>
          <cell r="AI3909">
            <v>56.676000000000002</v>
          </cell>
        </row>
        <row r="3910">
          <cell r="C3910" t="str">
            <v>1.720.4</v>
          </cell>
          <cell r="D3910" t="str">
            <v>Услуги Заказчика</v>
          </cell>
          <cell r="E3910" t="str">
            <v>051-2002137</v>
          </cell>
          <cell r="F3910" t="str">
            <v/>
          </cell>
          <cell r="G3910" t="str">
            <v/>
          </cell>
          <cell r="H3910" t="str">
            <v/>
          </cell>
          <cell r="I3910">
            <v>0</v>
          </cell>
          <cell r="J3910">
            <v>0</v>
          </cell>
          <cell r="K3910">
            <v>4.0000000000000002E-4</v>
          </cell>
          <cell r="L3910">
            <v>4.0000000000000002E-4</v>
          </cell>
          <cell r="M3910">
            <v>1.0008E-4</v>
          </cell>
          <cell r="N3910">
            <v>25.02</v>
          </cell>
          <cell r="O3910">
            <v>25.02</v>
          </cell>
          <cell r="P3910">
            <v>0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5.0003999999999999E-4</v>
          </cell>
          <cell r="Z3910">
            <v>1E-3</v>
          </cell>
          <cell r="AA3910">
            <v>1E-3</v>
          </cell>
          <cell r="AB3910">
            <v>0</v>
          </cell>
          <cell r="AC3910">
            <v>0</v>
          </cell>
          <cell r="AD3910">
            <v>5.6676000000000003E-4</v>
          </cell>
          <cell r="AE3910">
            <v>5.0003999999999999E-4</v>
          </cell>
          <cell r="AF3910">
            <v>6.6719999999999998E-5</v>
          </cell>
          <cell r="AG3910">
            <v>0</v>
          </cell>
          <cell r="AH3910">
            <v>0</v>
          </cell>
          <cell r="AI3910">
            <v>56.676000000000002</v>
          </cell>
        </row>
        <row r="3911">
          <cell r="C3911" t="str">
            <v>1.720.5</v>
          </cell>
          <cell r="D3911" t="str">
            <v>Иные прочие</v>
          </cell>
          <cell r="E3911" t="str">
            <v>051-2002137</v>
          </cell>
          <cell r="F3911" t="str">
            <v/>
          </cell>
          <cell r="G3911" t="str">
            <v/>
          </cell>
          <cell r="H3911" t="str">
            <v/>
          </cell>
          <cell r="I3911">
            <v>34.811399999999999</v>
          </cell>
          <cell r="J3911">
            <v>12.980399999999999</v>
          </cell>
          <cell r="K3911">
            <v>0</v>
          </cell>
          <cell r="L3911">
            <v>0</v>
          </cell>
          <cell r="M3911">
            <v>0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B3911">
            <v>0</v>
          </cell>
          <cell r="AC3911">
            <v>0</v>
          </cell>
          <cell r="AD3911">
            <v>0</v>
          </cell>
          <cell r="AE3911">
            <v>0</v>
          </cell>
          <cell r="AF3911">
            <v>0</v>
          </cell>
          <cell r="AG3911">
            <v>0</v>
          </cell>
          <cell r="AH3911">
            <v>0</v>
          </cell>
          <cell r="AI3911">
            <v>0</v>
          </cell>
        </row>
        <row r="3912">
          <cell r="C3912" t="str">
            <v>1.721</v>
          </cell>
          <cell r="D3912" t="str">
            <v>Реконструкция газопровода-отвода и ГРС Елань</v>
          </cell>
          <cell r="E3912" t="str">
            <v>051-2002142</v>
          </cell>
          <cell r="F3912" t="str">
            <v/>
          </cell>
          <cell r="G3912" t="str">
            <v>Стройки, обеспечивающие добычу и вывод газа из Надым-Пур-Таз</v>
          </cell>
          <cell r="H3912" t="str">
            <v>Транспорт газа</v>
          </cell>
          <cell r="I3912">
            <v>635.15</v>
          </cell>
          <cell r="J3912">
            <v>344.089</v>
          </cell>
          <cell r="K3912">
            <v>1.401</v>
          </cell>
          <cell r="L3912">
            <v>1.401</v>
          </cell>
          <cell r="M3912">
            <v>1.2630705099999999</v>
          </cell>
          <cell r="N3912">
            <v>90.154925766999995</v>
          </cell>
          <cell r="O3912">
            <v>90.154925766999995</v>
          </cell>
          <cell r="P3912">
            <v>0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8.3339999999999998E-5</v>
          </cell>
          <cell r="Z3912">
            <v>1.3504166200000001</v>
          </cell>
          <cell r="AA3912">
            <v>1.3504166200000001</v>
          </cell>
          <cell r="AB3912">
            <v>0</v>
          </cell>
          <cell r="AC3912">
            <v>0</v>
          </cell>
          <cell r="AD3912">
            <v>2.5001999999999999E-4</v>
          </cell>
          <cell r="AE3912">
            <v>8.3339999999999998E-5</v>
          </cell>
          <cell r="AF3912">
            <v>1.6668E-4</v>
          </cell>
          <cell r="AG3912">
            <v>0</v>
          </cell>
          <cell r="AH3912">
            <v>0</v>
          </cell>
          <cell r="AI3912">
            <v>1.8514286000000001E-2</v>
          </cell>
        </row>
        <row r="3913">
          <cell r="C3913" t="str">
            <v>1.721.1</v>
          </cell>
          <cell r="D3913" t="str">
            <v>Подрядные работы</v>
          </cell>
          <cell r="E3913" t="str">
            <v>051-2002142</v>
          </cell>
          <cell r="F3913" t="str">
            <v/>
          </cell>
          <cell r="G3913" t="str">
            <v/>
          </cell>
          <cell r="H3913" t="str">
            <v/>
          </cell>
          <cell r="I3913">
            <v>195.44</v>
          </cell>
          <cell r="J3913">
            <v>152.07</v>
          </cell>
          <cell r="K3913">
            <v>0</v>
          </cell>
          <cell r="L3913">
            <v>0</v>
          </cell>
          <cell r="M3913">
            <v>0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B3913">
            <v>0</v>
          </cell>
          <cell r="AC3913">
            <v>0</v>
          </cell>
          <cell r="AD3913">
            <v>0</v>
          </cell>
          <cell r="AE3913">
            <v>0</v>
          </cell>
          <cell r="AF3913">
            <v>0</v>
          </cell>
          <cell r="AG3913">
            <v>0</v>
          </cell>
          <cell r="AH3913">
            <v>0</v>
          </cell>
          <cell r="AI3913">
            <v>0</v>
          </cell>
        </row>
        <row r="3914">
          <cell r="C3914">
            <v>0</v>
          </cell>
          <cell r="D3914" t="str">
            <v>Прочие подрядчики</v>
          </cell>
          <cell r="E3914" t="str">
            <v>051-2002142</v>
          </cell>
          <cell r="F3914" t="str">
            <v/>
          </cell>
          <cell r="G3914" t="str">
            <v/>
          </cell>
          <cell r="H3914" t="str">
            <v/>
          </cell>
          <cell r="I3914">
            <v>195.44</v>
          </cell>
          <cell r="J3914">
            <v>152.07</v>
          </cell>
          <cell r="K3914">
            <v>0</v>
          </cell>
          <cell r="L3914">
            <v>0</v>
          </cell>
          <cell r="M3914">
            <v>0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B3914">
            <v>0</v>
          </cell>
          <cell r="AC3914">
            <v>0</v>
          </cell>
          <cell r="AD3914">
            <v>0</v>
          </cell>
          <cell r="AE3914">
            <v>0</v>
          </cell>
          <cell r="AF3914">
            <v>0</v>
          </cell>
          <cell r="AG3914">
            <v>0</v>
          </cell>
          <cell r="AH3914">
            <v>0</v>
          </cell>
          <cell r="AI3914">
            <v>0</v>
          </cell>
        </row>
        <row r="3915">
          <cell r="C3915" t="str">
            <v>1.721.2</v>
          </cell>
          <cell r="D3915" t="str">
            <v>Оборудование</v>
          </cell>
          <cell r="E3915" t="str">
            <v>051-2002142</v>
          </cell>
          <cell r="F3915" t="str">
            <v/>
          </cell>
          <cell r="G3915" t="str">
            <v/>
          </cell>
          <cell r="H3915" t="str">
            <v/>
          </cell>
          <cell r="I3915">
            <v>281.51</v>
          </cell>
          <cell r="J3915">
            <v>154.88999999999999</v>
          </cell>
          <cell r="K3915">
            <v>1.4</v>
          </cell>
          <cell r="L3915">
            <v>1.4</v>
          </cell>
          <cell r="M3915">
            <v>1.26282049</v>
          </cell>
          <cell r="N3915">
            <v>90.201463571000005</v>
          </cell>
          <cell r="O3915">
            <v>90.201463571000005</v>
          </cell>
          <cell r="P3915">
            <v>0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1.35</v>
          </cell>
          <cell r="AA3915">
            <v>1.35</v>
          </cell>
          <cell r="AB3915">
            <v>0</v>
          </cell>
          <cell r="AC3915">
            <v>0</v>
          </cell>
          <cell r="AD3915">
            <v>0</v>
          </cell>
          <cell r="AE3915">
            <v>0</v>
          </cell>
          <cell r="AF3915">
            <v>0</v>
          </cell>
          <cell r="AG3915">
            <v>0</v>
          </cell>
          <cell r="AH3915">
            <v>0</v>
          </cell>
          <cell r="AI3915">
            <v>0</v>
          </cell>
        </row>
        <row r="3916">
          <cell r="C3916" t="str">
            <v>1.721.3</v>
          </cell>
          <cell r="D3916" t="str">
            <v>Прочие, всего</v>
          </cell>
          <cell r="E3916" t="str">
            <v>051-2002142</v>
          </cell>
          <cell r="F3916" t="str">
            <v/>
          </cell>
          <cell r="G3916" t="str">
            <v/>
          </cell>
          <cell r="H3916" t="str">
            <v/>
          </cell>
          <cell r="I3916">
            <v>158.19999999999999</v>
          </cell>
          <cell r="J3916">
            <v>37.128999999999998</v>
          </cell>
          <cell r="K3916">
            <v>1E-3</v>
          </cell>
          <cell r="L3916">
            <v>1E-3</v>
          </cell>
          <cell r="M3916">
            <v>2.5001999999999999E-4</v>
          </cell>
          <cell r="N3916">
            <v>25.001999999999999</v>
          </cell>
          <cell r="O3916">
            <v>25.001999999999999</v>
          </cell>
          <cell r="P3916">
            <v>0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8.3339999999999998E-5</v>
          </cell>
          <cell r="Z3916">
            <v>4.1661999999999998E-4</v>
          </cell>
          <cell r="AA3916">
            <v>4.1661999999999998E-4</v>
          </cell>
          <cell r="AB3916">
            <v>0</v>
          </cell>
          <cell r="AC3916">
            <v>0</v>
          </cell>
          <cell r="AD3916">
            <v>2.5001999999999999E-4</v>
          </cell>
          <cell r="AE3916">
            <v>8.3339999999999998E-5</v>
          </cell>
          <cell r="AF3916">
            <v>1.6668E-4</v>
          </cell>
          <cell r="AG3916">
            <v>0</v>
          </cell>
          <cell r="AH3916">
            <v>0</v>
          </cell>
          <cell r="AI3916">
            <v>60.011521289999997</v>
          </cell>
        </row>
        <row r="3917">
          <cell r="C3917" t="str">
            <v>1.721.4</v>
          </cell>
          <cell r="D3917" t="str">
            <v>Услуги Заказчика</v>
          </cell>
          <cell r="E3917" t="str">
            <v>051-2002142</v>
          </cell>
          <cell r="F3917" t="str">
            <v/>
          </cell>
          <cell r="G3917" t="str">
            <v/>
          </cell>
          <cell r="H3917" t="str">
            <v/>
          </cell>
          <cell r="I3917">
            <v>0</v>
          </cell>
          <cell r="J3917">
            <v>0</v>
          </cell>
          <cell r="K3917">
            <v>1E-3</v>
          </cell>
          <cell r="L3917">
            <v>1E-3</v>
          </cell>
          <cell r="M3917">
            <v>2.5001999999999999E-4</v>
          </cell>
          <cell r="N3917">
            <v>25.001999999999999</v>
          </cell>
          <cell r="O3917">
            <v>25.001999999999999</v>
          </cell>
          <cell r="P3917">
            <v>0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8.3339999999999998E-5</v>
          </cell>
          <cell r="Z3917">
            <v>4.1661999999999998E-4</v>
          </cell>
          <cell r="AA3917">
            <v>4.1661999999999998E-4</v>
          </cell>
          <cell r="AB3917">
            <v>0</v>
          </cell>
          <cell r="AC3917">
            <v>0</v>
          </cell>
          <cell r="AD3917">
            <v>2.5001999999999999E-4</v>
          </cell>
          <cell r="AE3917">
            <v>8.3339999999999998E-5</v>
          </cell>
          <cell r="AF3917">
            <v>1.6668E-4</v>
          </cell>
          <cell r="AG3917">
            <v>0</v>
          </cell>
          <cell r="AH3917">
            <v>0</v>
          </cell>
          <cell r="AI3917">
            <v>60.011521289999997</v>
          </cell>
        </row>
        <row r="3918">
          <cell r="C3918" t="str">
            <v>1.721.5</v>
          </cell>
          <cell r="D3918" t="str">
            <v>Иные прочие</v>
          </cell>
          <cell r="E3918" t="str">
            <v>051-2002142</v>
          </cell>
          <cell r="F3918" t="str">
            <v/>
          </cell>
          <cell r="G3918" t="str">
            <v/>
          </cell>
          <cell r="H3918" t="str">
            <v/>
          </cell>
          <cell r="I3918">
            <v>158.19999999999999</v>
          </cell>
          <cell r="J3918">
            <v>37.128999999999998</v>
          </cell>
          <cell r="K3918">
            <v>0</v>
          </cell>
          <cell r="L3918">
            <v>0</v>
          </cell>
          <cell r="M3918">
            <v>0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B3918">
            <v>0</v>
          </cell>
          <cell r="AC3918">
            <v>0</v>
          </cell>
          <cell r="AD3918">
            <v>0</v>
          </cell>
          <cell r="AE3918">
            <v>0</v>
          </cell>
          <cell r="AF3918">
            <v>0</v>
          </cell>
          <cell r="AG3918">
            <v>0</v>
          </cell>
          <cell r="AH3918">
            <v>0</v>
          </cell>
          <cell r="AI3918">
            <v>0</v>
          </cell>
        </row>
        <row r="3919">
          <cell r="C3919" t="str">
            <v>1.722</v>
          </cell>
          <cell r="D3919" t="str">
            <v>Реконструкция ГРС-9 г. Волгоград</v>
          </cell>
          <cell r="E3919" t="str">
            <v>051-2002143</v>
          </cell>
          <cell r="F3919" t="str">
            <v/>
          </cell>
          <cell r="G3919" t="str">
            <v>Стройки, обеспечивающие добычу и вывод газа из Надым-Пур-Таз</v>
          </cell>
          <cell r="H3919" t="str">
            <v>Транспорт газа</v>
          </cell>
          <cell r="I3919">
            <v>369.589</v>
          </cell>
          <cell r="J3919">
            <v>262.19600000000003</v>
          </cell>
          <cell r="K3919">
            <v>1.04E-2</v>
          </cell>
          <cell r="L3919">
            <v>1.04E-2</v>
          </cell>
          <cell r="M3919">
            <v>4.0420200000000003E-3</v>
          </cell>
          <cell r="N3919">
            <v>38.865576922999999</v>
          </cell>
          <cell r="O3919">
            <v>38.865576922999999</v>
          </cell>
          <cell r="P3919">
            <v>0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5.0003999999999999E-4</v>
          </cell>
          <cell r="Z3919">
            <v>1.0999999999999999E-2</v>
          </cell>
          <cell r="AA3919">
            <v>1.0999999999999999E-2</v>
          </cell>
          <cell r="AB3919">
            <v>0</v>
          </cell>
          <cell r="AC3919">
            <v>0</v>
          </cell>
          <cell r="AD3919">
            <v>5.6676000000000003E-4</v>
          </cell>
          <cell r="AE3919">
            <v>5.0003999999999999E-4</v>
          </cell>
          <cell r="AF3919">
            <v>6.6719999999999998E-5</v>
          </cell>
          <cell r="AG3919">
            <v>0</v>
          </cell>
          <cell r="AH3919">
            <v>0</v>
          </cell>
          <cell r="AI3919">
            <v>5.1523636359999996</v>
          </cell>
        </row>
        <row r="3920">
          <cell r="C3920" t="str">
            <v>1.722.1</v>
          </cell>
          <cell r="D3920" t="str">
            <v>Подрядные работы</v>
          </cell>
          <cell r="E3920" t="str">
            <v>051-2002143</v>
          </cell>
          <cell r="F3920" t="str">
            <v/>
          </cell>
          <cell r="G3920" t="str">
            <v/>
          </cell>
          <cell r="H3920" t="str">
            <v/>
          </cell>
          <cell r="I3920">
            <v>137.05000000000001</v>
          </cell>
          <cell r="J3920">
            <v>132</v>
          </cell>
          <cell r="K3920">
            <v>0</v>
          </cell>
          <cell r="L3920">
            <v>0</v>
          </cell>
          <cell r="M3920">
            <v>0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B3920">
            <v>0</v>
          </cell>
          <cell r="AC3920">
            <v>0</v>
          </cell>
          <cell r="AD3920">
            <v>0</v>
          </cell>
          <cell r="AE3920">
            <v>0</v>
          </cell>
          <cell r="AF3920">
            <v>0</v>
          </cell>
          <cell r="AG3920">
            <v>0</v>
          </cell>
          <cell r="AH3920">
            <v>0</v>
          </cell>
          <cell r="AI3920">
            <v>0</v>
          </cell>
        </row>
        <row r="3921">
          <cell r="C3921">
            <v>0</v>
          </cell>
          <cell r="D3921" t="str">
            <v>Прочие подрядчики</v>
          </cell>
          <cell r="E3921" t="str">
            <v>051-2002143</v>
          </cell>
          <cell r="F3921" t="str">
            <v/>
          </cell>
          <cell r="G3921" t="str">
            <v/>
          </cell>
          <cell r="H3921" t="str">
            <v/>
          </cell>
          <cell r="I3921">
            <v>137.05000000000001</v>
          </cell>
          <cell r="J3921">
            <v>132</v>
          </cell>
          <cell r="K3921">
            <v>0</v>
          </cell>
          <cell r="L3921">
            <v>0</v>
          </cell>
          <cell r="M3921">
            <v>0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B3921">
            <v>0</v>
          </cell>
          <cell r="AC3921">
            <v>0</v>
          </cell>
          <cell r="AD3921">
            <v>0</v>
          </cell>
          <cell r="AE3921">
            <v>0</v>
          </cell>
          <cell r="AF3921">
            <v>0</v>
          </cell>
          <cell r="AG3921">
            <v>0</v>
          </cell>
          <cell r="AH3921">
            <v>0</v>
          </cell>
          <cell r="AI3921">
            <v>0</v>
          </cell>
        </row>
        <row r="3922">
          <cell r="C3922" t="str">
            <v>1.722.2</v>
          </cell>
          <cell r="D3922" t="str">
            <v>Оборудование</v>
          </cell>
          <cell r="E3922" t="str">
            <v>051-2002143</v>
          </cell>
          <cell r="F3922" t="str">
            <v/>
          </cell>
          <cell r="G3922" t="str">
            <v/>
          </cell>
          <cell r="H3922" t="str">
            <v/>
          </cell>
          <cell r="I3922">
            <v>157.892</v>
          </cell>
          <cell r="J3922">
            <v>85.57</v>
          </cell>
          <cell r="K3922">
            <v>0.01</v>
          </cell>
          <cell r="L3922">
            <v>0.01</v>
          </cell>
          <cell r="M3922">
            <v>3.9419399999999997E-3</v>
          </cell>
          <cell r="N3922">
            <v>39.419400000000003</v>
          </cell>
          <cell r="O3922">
            <v>39.419400000000003</v>
          </cell>
          <cell r="P3922">
            <v>0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0.01</v>
          </cell>
          <cell r="AA3922">
            <v>0.01</v>
          </cell>
          <cell r="AB3922">
            <v>0</v>
          </cell>
          <cell r="AC3922">
            <v>0</v>
          </cell>
          <cell r="AD3922">
            <v>0</v>
          </cell>
          <cell r="AE3922">
            <v>0</v>
          </cell>
          <cell r="AF3922">
            <v>0</v>
          </cell>
          <cell r="AG3922">
            <v>0</v>
          </cell>
          <cell r="AH3922">
            <v>0</v>
          </cell>
          <cell r="AI3922">
            <v>0</v>
          </cell>
        </row>
        <row r="3923">
          <cell r="C3923" t="str">
            <v>1.722.3</v>
          </cell>
          <cell r="D3923" t="str">
            <v>Прочие, всего</v>
          </cell>
          <cell r="E3923" t="str">
            <v>051-2002143</v>
          </cell>
          <cell r="F3923" t="str">
            <v/>
          </cell>
          <cell r="G3923" t="str">
            <v/>
          </cell>
          <cell r="H3923" t="str">
            <v/>
          </cell>
          <cell r="I3923">
            <v>74.647000000000006</v>
          </cell>
          <cell r="J3923">
            <v>44.625999999999998</v>
          </cell>
          <cell r="K3923">
            <v>4.0000000000000002E-4</v>
          </cell>
          <cell r="L3923">
            <v>4.0000000000000002E-4</v>
          </cell>
          <cell r="M3923">
            <v>1.0008E-4</v>
          </cell>
          <cell r="N3923">
            <v>25.02</v>
          </cell>
          <cell r="O3923">
            <v>25.02</v>
          </cell>
          <cell r="P3923">
            <v>0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5.0003999999999999E-4</v>
          </cell>
          <cell r="Z3923">
            <v>1E-3</v>
          </cell>
          <cell r="AA3923">
            <v>1E-3</v>
          </cell>
          <cell r="AB3923">
            <v>0</v>
          </cell>
          <cell r="AC3923">
            <v>0</v>
          </cell>
          <cell r="AD3923">
            <v>5.6676000000000003E-4</v>
          </cell>
          <cell r="AE3923">
            <v>5.0003999999999999E-4</v>
          </cell>
          <cell r="AF3923">
            <v>6.6719999999999998E-5</v>
          </cell>
          <cell r="AG3923">
            <v>0</v>
          </cell>
          <cell r="AH3923">
            <v>0</v>
          </cell>
          <cell r="AI3923">
            <v>56.676000000000002</v>
          </cell>
        </row>
        <row r="3924">
          <cell r="C3924" t="str">
            <v>1.722.4</v>
          </cell>
          <cell r="D3924" t="str">
            <v>Услуги Заказчика</v>
          </cell>
          <cell r="E3924" t="str">
            <v>051-2002143</v>
          </cell>
          <cell r="F3924" t="str">
            <v/>
          </cell>
          <cell r="G3924" t="str">
            <v/>
          </cell>
          <cell r="H3924" t="str">
            <v/>
          </cell>
          <cell r="I3924">
            <v>0</v>
          </cell>
          <cell r="J3924">
            <v>0</v>
          </cell>
          <cell r="K3924">
            <v>4.0000000000000002E-4</v>
          </cell>
          <cell r="L3924">
            <v>4.0000000000000002E-4</v>
          </cell>
          <cell r="M3924">
            <v>1.0008E-4</v>
          </cell>
          <cell r="N3924">
            <v>25.02</v>
          </cell>
          <cell r="O3924">
            <v>25.02</v>
          </cell>
          <cell r="P3924">
            <v>0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5.0003999999999999E-4</v>
          </cell>
          <cell r="Z3924">
            <v>0</v>
          </cell>
          <cell r="AA3924">
            <v>0</v>
          </cell>
          <cell r="AB3924">
            <v>0</v>
          </cell>
          <cell r="AC3924">
            <v>0</v>
          </cell>
          <cell r="AD3924">
            <v>5.6676000000000003E-4</v>
          </cell>
          <cell r="AE3924">
            <v>5.0003999999999999E-4</v>
          </cell>
          <cell r="AF3924">
            <v>6.6719999999999998E-5</v>
          </cell>
          <cell r="AG3924">
            <v>0</v>
          </cell>
          <cell r="AH3924">
            <v>0</v>
          </cell>
          <cell r="AI3924">
            <v>0</v>
          </cell>
        </row>
        <row r="3925">
          <cell r="C3925" t="str">
            <v>1.722.5</v>
          </cell>
          <cell r="D3925" t="str">
            <v>Иные прочие</v>
          </cell>
          <cell r="E3925" t="str">
            <v>051-2002143</v>
          </cell>
          <cell r="F3925" t="str">
            <v/>
          </cell>
          <cell r="G3925" t="str">
            <v/>
          </cell>
          <cell r="H3925" t="str">
            <v/>
          </cell>
          <cell r="I3925">
            <v>74.647000000000006</v>
          </cell>
          <cell r="J3925">
            <v>44.625999999999998</v>
          </cell>
          <cell r="K3925">
            <v>0</v>
          </cell>
          <cell r="L3925">
            <v>0</v>
          </cell>
          <cell r="M3925">
            <v>0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1E-3</v>
          </cell>
          <cell r="AA3925">
            <v>1E-3</v>
          </cell>
          <cell r="AB3925">
            <v>0</v>
          </cell>
          <cell r="AC3925">
            <v>0</v>
          </cell>
          <cell r="AD3925">
            <v>0</v>
          </cell>
          <cell r="AE3925">
            <v>0</v>
          </cell>
          <cell r="AF3925">
            <v>0</v>
          </cell>
          <cell r="AG3925">
            <v>0</v>
          </cell>
          <cell r="AH3925">
            <v>0</v>
          </cell>
          <cell r="AI3925">
            <v>0</v>
          </cell>
        </row>
        <row r="3926">
          <cell r="C3926" t="str">
            <v>1.723</v>
          </cell>
          <cell r="D3926" t="str">
            <v>Реконструкция ГРС-1 г. Волгоград</v>
          </cell>
          <cell r="E3926" t="str">
            <v>051-2002145</v>
          </cell>
          <cell r="F3926" t="str">
            <v/>
          </cell>
          <cell r="G3926" t="str">
            <v>Стройки, обеспечивающие добычу и вывод газа из Надым-Пур-Таз</v>
          </cell>
          <cell r="H3926" t="str">
            <v>Транспорт газа</v>
          </cell>
          <cell r="I3926">
            <v>619.84100000000001</v>
          </cell>
          <cell r="J3926">
            <v>448.87</v>
          </cell>
          <cell r="K3926">
            <v>0.55100000000000005</v>
          </cell>
          <cell r="L3926">
            <v>0.55100000000000005</v>
          </cell>
          <cell r="M3926">
            <v>0.52154363000000004</v>
          </cell>
          <cell r="N3926">
            <v>94.654016334000005</v>
          </cell>
          <cell r="O3926">
            <v>94.654016334000005</v>
          </cell>
          <cell r="P3926">
            <v>0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5.0003999999999999E-4</v>
          </cell>
          <cell r="Z3926">
            <v>0.53100000000000003</v>
          </cell>
          <cell r="AA3926">
            <v>0.53100000000000003</v>
          </cell>
          <cell r="AB3926">
            <v>0</v>
          </cell>
          <cell r="AC3926">
            <v>0</v>
          </cell>
          <cell r="AD3926">
            <v>6.6671999999999999E-4</v>
          </cell>
          <cell r="AE3926">
            <v>5.0003999999999999E-4</v>
          </cell>
          <cell r="AF3926">
            <v>1.6668E-4</v>
          </cell>
          <cell r="AG3926">
            <v>0</v>
          </cell>
          <cell r="AH3926">
            <v>0</v>
          </cell>
          <cell r="AI3926">
            <v>0.125559322</v>
          </cell>
        </row>
        <row r="3927">
          <cell r="C3927" t="str">
            <v>1.723.1</v>
          </cell>
          <cell r="D3927" t="str">
            <v>Подрядные работы</v>
          </cell>
          <cell r="E3927" t="str">
            <v>051-2002145</v>
          </cell>
          <cell r="F3927" t="str">
            <v/>
          </cell>
          <cell r="G3927" t="str">
            <v/>
          </cell>
          <cell r="H3927" t="str">
            <v/>
          </cell>
          <cell r="I3927">
            <v>230.23</v>
          </cell>
          <cell r="J3927">
            <v>207.65</v>
          </cell>
          <cell r="K3927">
            <v>0</v>
          </cell>
          <cell r="L3927">
            <v>0</v>
          </cell>
          <cell r="M3927">
            <v>0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B3927">
            <v>0</v>
          </cell>
          <cell r="AC3927">
            <v>0</v>
          </cell>
          <cell r="AD3927">
            <v>0</v>
          </cell>
          <cell r="AE3927">
            <v>0</v>
          </cell>
          <cell r="AF3927">
            <v>0</v>
          </cell>
          <cell r="AG3927">
            <v>0</v>
          </cell>
          <cell r="AH3927">
            <v>0</v>
          </cell>
          <cell r="AI3927">
            <v>0</v>
          </cell>
        </row>
        <row r="3928">
          <cell r="C3928">
            <v>0</v>
          </cell>
          <cell r="D3928" t="str">
            <v>Прочие подрядчики</v>
          </cell>
          <cell r="E3928" t="str">
            <v>051-2002145</v>
          </cell>
          <cell r="F3928" t="str">
            <v/>
          </cell>
          <cell r="G3928" t="str">
            <v/>
          </cell>
          <cell r="H3928" t="str">
            <v/>
          </cell>
          <cell r="I3928">
            <v>230.23</v>
          </cell>
          <cell r="J3928">
            <v>207.65</v>
          </cell>
          <cell r="K3928">
            <v>0</v>
          </cell>
          <cell r="L3928">
            <v>0</v>
          </cell>
          <cell r="M3928">
            <v>0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B3928">
            <v>0</v>
          </cell>
          <cell r="AC3928">
            <v>0</v>
          </cell>
          <cell r="AD3928">
            <v>0</v>
          </cell>
          <cell r="AE3928">
            <v>0</v>
          </cell>
          <cell r="AF3928">
            <v>0</v>
          </cell>
          <cell r="AG3928">
            <v>0</v>
          </cell>
          <cell r="AH3928">
            <v>0</v>
          </cell>
          <cell r="AI3928">
            <v>0</v>
          </cell>
        </row>
        <row r="3929">
          <cell r="C3929" t="str">
            <v>1.723.2</v>
          </cell>
          <cell r="D3929" t="str">
            <v>Оборудование</v>
          </cell>
          <cell r="E3929" t="str">
            <v>051-2002145</v>
          </cell>
          <cell r="F3929" t="str">
            <v/>
          </cell>
          <cell r="G3929" t="str">
            <v/>
          </cell>
          <cell r="H3929" t="str">
            <v/>
          </cell>
          <cell r="I3929">
            <v>300.26</v>
          </cell>
          <cell r="J3929">
            <v>196.92</v>
          </cell>
          <cell r="K3929">
            <v>0.54</v>
          </cell>
          <cell r="L3929">
            <v>0.54</v>
          </cell>
          <cell r="M3929">
            <v>0.52129360999999996</v>
          </cell>
          <cell r="N3929">
            <v>96.535853704000004</v>
          </cell>
          <cell r="O3929">
            <v>96.535853704000004</v>
          </cell>
          <cell r="P3929">
            <v>0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0.52</v>
          </cell>
          <cell r="AA3929">
            <v>0.52</v>
          </cell>
          <cell r="AB3929">
            <v>0</v>
          </cell>
          <cell r="AC3929">
            <v>0</v>
          </cell>
          <cell r="AD3929">
            <v>0</v>
          </cell>
          <cell r="AE3929">
            <v>0</v>
          </cell>
          <cell r="AF3929">
            <v>0</v>
          </cell>
          <cell r="AG3929">
            <v>0</v>
          </cell>
          <cell r="AH3929">
            <v>0</v>
          </cell>
          <cell r="AI3929">
            <v>0</v>
          </cell>
        </row>
        <row r="3930">
          <cell r="C3930" t="str">
            <v>1.723.3</v>
          </cell>
          <cell r="D3930" t="str">
            <v>Прочие, всего</v>
          </cell>
          <cell r="E3930" t="str">
            <v>051-2002145</v>
          </cell>
          <cell r="F3930" t="str">
            <v/>
          </cell>
          <cell r="G3930" t="str">
            <v/>
          </cell>
          <cell r="H3930" t="str">
            <v/>
          </cell>
          <cell r="I3930">
            <v>89.350999999999999</v>
          </cell>
          <cell r="J3930">
            <v>44.3</v>
          </cell>
          <cell r="K3930">
            <v>1.0999999999999999E-2</v>
          </cell>
          <cell r="L3930">
            <v>1.0999999999999999E-2</v>
          </cell>
          <cell r="M3930">
            <v>2.5001999999999999E-4</v>
          </cell>
          <cell r="N3930">
            <v>2.2729090909999998</v>
          </cell>
          <cell r="O3930">
            <v>2.2729090909999998</v>
          </cell>
          <cell r="P3930">
            <v>0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5.0003999999999999E-4</v>
          </cell>
          <cell r="Z3930">
            <v>1.0999999999999999E-2</v>
          </cell>
          <cell r="AA3930">
            <v>1.0999999999999999E-2</v>
          </cell>
          <cell r="AB3930">
            <v>0</v>
          </cell>
          <cell r="AC3930">
            <v>0</v>
          </cell>
          <cell r="AD3930">
            <v>6.6671999999999999E-4</v>
          </cell>
          <cell r="AE3930">
            <v>5.0003999999999999E-4</v>
          </cell>
          <cell r="AF3930">
            <v>1.6668E-4</v>
          </cell>
          <cell r="AG3930">
            <v>0</v>
          </cell>
          <cell r="AH3930">
            <v>0</v>
          </cell>
          <cell r="AI3930">
            <v>6.0610909089999998</v>
          </cell>
        </row>
        <row r="3931">
          <cell r="C3931" t="str">
            <v>1.723.4</v>
          </cell>
          <cell r="D3931" t="str">
            <v>Землеотвод, всего</v>
          </cell>
          <cell r="E3931" t="str">
            <v>051-2002145</v>
          </cell>
          <cell r="F3931" t="str">
            <v/>
          </cell>
          <cell r="G3931" t="str">
            <v/>
          </cell>
          <cell r="H3931" t="str">
            <v/>
          </cell>
          <cell r="I3931">
            <v>0</v>
          </cell>
          <cell r="J3931">
            <v>0</v>
          </cell>
          <cell r="K3931">
            <v>0.01</v>
          </cell>
          <cell r="L3931">
            <v>0.01</v>
          </cell>
          <cell r="M3931">
            <v>0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B3931">
            <v>0</v>
          </cell>
          <cell r="AC3931">
            <v>0</v>
          </cell>
          <cell r="AD3931">
            <v>0</v>
          </cell>
          <cell r="AE3931">
            <v>0</v>
          </cell>
          <cell r="AF3931">
            <v>0</v>
          </cell>
          <cell r="AG3931">
            <v>0</v>
          </cell>
          <cell r="AH3931">
            <v>0</v>
          </cell>
          <cell r="AI3931">
            <v>0</v>
          </cell>
        </row>
        <row r="3932">
          <cell r="C3932" t="str">
            <v>1.723.5</v>
          </cell>
          <cell r="D3932" t="str">
            <v>Услуги Заказчика</v>
          </cell>
          <cell r="E3932" t="str">
            <v>051-2002145</v>
          </cell>
          <cell r="F3932" t="str">
            <v/>
          </cell>
          <cell r="G3932" t="str">
            <v/>
          </cell>
          <cell r="H3932" t="str">
            <v/>
          </cell>
          <cell r="I3932">
            <v>0</v>
          </cell>
          <cell r="J3932">
            <v>0</v>
          </cell>
          <cell r="K3932">
            <v>1E-3</v>
          </cell>
          <cell r="L3932">
            <v>1E-3</v>
          </cell>
          <cell r="M3932">
            <v>2.5001999999999999E-4</v>
          </cell>
          <cell r="N3932">
            <v>25.001999999999999</v>
          </cell>
          <cell r="O3932">
            <v>25.001999999999999</v>
          </cell>
          <cell r="P3932">
            <v>0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5.0003999999999999E-4</v>
          </cell>
          <cell r="Z3932">
            <v>1.0999999999999999E-2</v>
          </cell>
          <cell r="AA3932">
            <v>1.0999999999999999E-2</v>
          </cell>
          <cell r="AB3932">
            <v>0</v>
          </cell>
          <cell r="AC3932">
            <v>0</v>
          </cell>
          <cell r="AD3932">
            <v>6.6671999999999999E-4</v>
          </cell>
          <cell r="AE3932">
            <v>5.0003999999999999E-4</v>
          </cell>
          <cell r="AF3932">
            <v>1.6668E-4</v>
          </cell>
          <cell r="AG3932">
            <v>0</v>
          </cell>
          <cell r="AH3932">
            <v>0</v>
          </cell>
          <cell r="AI3932">
            <v>6.0610909089999998</v>
          </cell>
        </row>
        <row r="3933">
          <cell r="C3933" t="str">
            <v>1.723.6</v>
          </cell>
          <cell r="D3933" t="str">
            <v>Иные прочие</v>
          </cell>
          <cell r="E3933" t="str">
            <v>051-2002145</v>
          </cell>
          <cell r="F3933" t="str">
            <v/>
          </cell>
          <cell r="G3933" t="str">
            <v/>
          </cell>
          <cell r="H3933" t="str">
            <v/>
          </cell>
          <cell r="I3933">
            <v>89.350999999999999</v>
          </cell>
          <cell r="J3933">
            <v>44.3</v>
          </cell>
          <cell r="K3933">
            <v>0</v>
          </cell>
          <cell r="L3933">
            <v>0</v>
          </cell>
          <cell r="M3933">
            <v>0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B3933">
            <v>0</v>
          </cell>
          <cell r="AC3933">
            <v>0</v>
          </cell>
          <cell r="AD3933">
            <v>0</v>
          </cell>
          <cell r="AE3933">
            <v>0</v>
          </cell>
          <cell r="AF3933">
            <v>0</v>
          </cell>
          <cell r="AG3933">
            <v>0</v>
          </cell>
          <cell r="AH3933">
            <v>0</v>
          </cell>
          <cell r="AI3933">
            <v>0</v>
          </cell>
        </row>
        <row r="3934">
          <cell r="C3934" t="str">
            <v>1.724</v>
          </cell>
          <cell r="D3934" t="str">
            <v>Реконструкция ГРС Племхоз</v>
          </cell>
          <cell r="E3934" t="str">
            <v>051-2002146</v>
          </cell>
          <cell r="F3934" t="str">
            <v/>
          </cell>
          <cell r="G3934" t="str">
            <v>Стройки, обеспечивающие добычу и вывод газа из Надым-Пур-Таз</v>
          </cell>
          <cell r="H3934" t="str">
            <v>Транспорт газа</v>
          </cell>
          <cell r="I3934">
            <v>259.892</v>
          </cell>
          <cell r="J3934">
            <v>109.361</v>
          </cell>
          <cell r="K3934">
            <v>2.42</v>
          </cell>
          <cell r="L3934">
            <v>2.42</v>
          </cell>
          <cell r="M3934">
            <v>1.435381E-2</v>
          </cell>
          <cell r="N3934">
            <v>0.59313264499999996</v>
          </cell>
          <cell r="O3934">
            <v>0.59313264499999996</v>
          </cell>
          <cell r="P3934">
            <v>0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5.0003999999999999E-4</v>
          </cell>
          <cell r="Z3934">
            <v>2.411</v>
          </cell>
          <cell r="AA3934">
            <v>2.411</v>
          </cell>
          <cell r="AB3934">
            <v>0</v>
          </cell>
          <cell r="AC3934">
            <v>0</v>
          </cell>
          <cell r="AD3934">
            <v>2.16672E-3</v>
          </cell>
          <cell r="AE3934">
            <v>5.0003999999999999E-4</v>
          </cell>
          <cell r="AF3934">
            <v>1.66668E-3</v>
          </cell>
          <cell r="AG3934">
            <v>0</v>
          </cell>
          <cell r="AH3934">
            <v>0</v>
          </cell>
          <cell r="AI3934">
            <v>8.9868105000000004E-2</v>
          </cell>
        </row>
        <row r="3935">
          <cell r="C3935" t="str">
            <v>1.724.1</v>
          </cell>
          <cell r="D3935" t="str">
            <v>Подрядные работы</v>
          </cell>
          <cell r="E3935" t="str">
            <v>051-2002146</v>
          </cell>
          <cell r="F3935" t="str">
            <v/>
          </cell>
          <cell r="G3935" t="str">
            <v/>
          </cell>
          <cell r="H3935" t="str">
            <v/>
          </cell>
          <cell r="I3935">
            <v>51.93</v>
          </cell>
          <cell r="J3935">
            <v>14.12</v>
          </cell>
          <cell r="K3935">
            <v>0</v>
          </cell>
          <cell r="L3935">
            <v>0</v>
          </cell>
          <cell r="M3935">
            <v>0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B3935">
            <v>0</v>
          </cell>
          <cell r="AC3935">
            <v>0</v>
          </cell>
          <cell r="AD3935">
            <v>0</v>
          </cell>
          <cell r="AE3935">
            <v>0</v>
          </cell>
          <cell r="AF3935">
            <v>0</v>
          </cell>
          <cell r="AG3935">
            <v>0</v>
          </cell>
          <cell r="AH3935">
            <v>0</v>
          </cell>
          <cell r="AI3935">
            <v>0</v>
          </cell>
        </row>
        <row r="3936">
          <cell r="C3936">
            <v>0</v>
          </cell>
          <cell r="D3936" t="str">
            <v>Прочие подрядчики</v>
          </cell>
          <cell r="E3936" t="str">
            <v>051-2002146</v>
          </cell>
          <cell r="F3936" t="str">
            <v/>
          </cell>
          <cell r="G3936" t="str">
            <v/>
          </cell>
          <cell r="H3936" t="str">
            <v/>
          </cell>
          <cell r="I3936">
            <v>51.93</v>
          </cell>
          <cell r="J3936">
            <v>14.12</v>
          </cell>
          <cell r="K3936">
            <v>0</v>
          </cell>
          <cell r="L3936">
            <v>0</v>
          </cell>
          <cell r="M3936">
            <v>0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B3936">
            <v>0</v>
          </cell>
          <cell r="AC3936">
            <v>0</v>
          </cell>
          <cell r="AD3936">
            <v>0</v>
          </cell>
          <cell r="AE3936">
            <v>0</v>
          </cell>
          <cell r="AF3936">
            <v>0</v>
          </cell>
          <cell r="AG3936">
            <v>0</v>
          </cell>
          <cell r="AH3936">
            <v>0</v>
          </cell>
          <cell r="AI3936">
            <v>0</v>
          </cell>
        </row>
        <row r="3937">
          <cell r="C3937" t="str">
            <v>1.724.2</v>
          </cell>
          <cell r="D3937" t="str">
            <v>Оборудование</v>
          </cell>
          <cell r="E3937" t="str">
            <v>051-2002146</v>
          </cell>
          <cell r="F3937" t="str">
            <v/>
          </cell>
          <cell r="G3937" t="str">
            <v/>
          </cell>
          <cell r="H3937" t="str">
            <v/>
          </cell>
          <cell r="I3937">
            <v>152.62</v>
          </cell>
          <cell r="J3937">
            <v>92.48</v>
          </cell>
          <cell r="K3937">
            <v>0.03</v>
          </cell>
          <cell r="L3937">
            <v>0.03</v>
          </cell>
          <cell r="M3937">
            <v>1.1853789999999999E-2</v>
          </cell>
          <cell r="N3937">
            <v>39.512633332999997</v>
          </cell>
          <cell r="O3937">
            <v>39.512633332999997</v>
          </cell>
          <cell r="P3937">
            <v>0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0.03</v>
          </cell>
          <cell r="AA3937">
            <v>0.03</v>
          </cell>
          <cell r="AB3937">
            <v>0</v>
          </cell>
          <cell r="AC3937">
            <v>0</v>
          </cell>
          <cell r="AD3937">
            <v>0</v>
          </cell>
          <cell r="AE3937">
            <v>0</v>
          </cell>
          <cell r="AF3937">
            <v>0</v>
          </cell>
          <cell r="AG3937">
            <v>0</v>
          </cell>
          <cell r="AH3937">
            <v>0</v>
          </cell>
          <cell r="AI3937">
            <v>0</v>
          </cell>
        </row>
        <row r="3938">
          <cell r="C3938" t="str">
            <v>1.724.3</v>
          </cell>
          <cell r="D3938" t="str">
            <v>Прочие, всего</v>
          </cell>
          <cell r="E3938" t="str">
            <v>051-2002146</v>
          </cell>
          <cell r="F3938" t="str">
            <v/>
          </cell>
          <cell r="G3938" t="str">
            <v/>
          </cell>
          <cell r="H3938" t="str">
            <v/>
          </cell>
          <cell r="I3938">
            <v>55.341999999999999</v>
          </cell>
          <cell r="J3938">
            <v>2.7610000000000001</v>
          </cell>
          <cell r="K3938">
            <v>2.39</v>
          </cell>
          <cell r="L3938">
            <v>2.39</v>
          </cell>
          <cell r="M3938">
            <v>2.5000199999999999E-3</v>
          </cell>
          <cell r="N3938">
            <v>0.104603347</v>
          </cell>
          <cell r="O3938">
            <v>0.104603347</v>
          </cell>
          <cell r="P3938">
            <v>0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5.0003999999999999E-4</v>
          </cell>
          <cell r="Z3938">
            <v>2.3809999999999998</v>
          </cell>
          <cell r="AA3938">
            <v>2.3809999999999998</v>
          </cell>
          <cell r="AB3938">
            <v>0</v>
          </cell>
          <cell r="AC3938">
            <v>0</v>
          </cell>
          <cell r="AD3938">
            <v>2.16672E-3</v>
          </cell>
          <cell r="AE3938">
            <v>5.0003999999999999E-4</v>
          </cell>
          <cell r="AF3938">
            <v>1.66668E-3</v>
          </cell>
          <cell r="AG3938">
            <v>0</v>
          </cell>
          <cell r="AH3938">
            <v>0</v>
          </cell>
          <cell r="AI3938">
            <v>9.1000419999999999E-2</v>
          </cell>
        </row>
        <row r="3939">
          <cell r="C3939" t="str">
            <v>1.724.4</v>
          </cell>
          <cell r="D3939" t="str">
            <v>Землеотвод, всего</v>
          </cell>
          <cell r="E3939" t="str">
            <v>051-2002146</v>
          </cell>
          <cell r="F3939" t="str">
            <v/>
          </cell>
          <cell r="G3939" t="str">
            <v/>
          </cell>
          <cell r="H3939" t="str">
            <v/>
          </cell>
          <cell r="I3939">
            <v>0</v>
          </cell>
          <cell r="J3939">
            <v>0</v>
          </cell>
          <cell r="K3939">
            <v>2.38</v>
          </cell>
          <cell r="L3939">
            <v>2.38</v>
          </cell>
          <cell r="M3939">
            <v>0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B3939">
            <v>0</v>
          </cell>
          <cell r="AC3939">
            <v>0</v>
          </cell>
          <cell r="AD3939">
            <v>0</v>
          </cell>
          <cell r="AE3939">
            <v>0</v>
          </cell>
          <cell r="AF3939">
            <v>0</v>
          </cell>
          <cell r="AG3939">
            <v>0</v>
          </cell>
          <cell r="AH3939">
            <v>0</v>
          </cell>
          <cell r="AI3939">
            <v>0</v>
          </cell>
        </row>
        <row r="3940">
          <cell r="C3940" t="str">
            <v>1.724.5</v>
          </cell>
          <cell r="D3940" t="str">
            <v>Услуги Заказчика</v>
          </cell>
          <cell r="E3940" t="str">
            <v>051-2002146</v>
          </cell>
          <cell r="F3940" t="str">
            <v/>
          </cell>
          <cell r="G3940" t="str">
            <v/>
          </cell>
          <cell r="H3940" t="str">
            <v/>
          </cell>
          <cell r="I3940">
            <v>0</v>
          </cell>
          <cell r="J3940">
            <v>0</v>
          </cell>
          <cell r="K3940">
            <v>0.01</v>
          </cell>
          <cell r="L3940">
            <v>0.01</v>
          </cell>
          <cell r="M3940">
            <v>2.5000199999999999E-3</v>
          </cell>
          <cell r="N3940">
            <v>25.0002</v>
          </cell>
          <cell r="O3940">
            <v>25.0002</v>
          </cell>
          <cell r="P3940">
            <v>0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5.0003999999999999E-4</v>
          </cell>
          <cell r="Z3940">
            <v>2.3809999999999998</v>
          </cell>
          <cell r="AA3940">
            <v>2.3809999999999998</v>
          </cell>
          <cell r="AB3940">
            <v>0</v>
          </cell>
          <cell r="AC3940">
            <v>0</v>
          </cell>
          <cell r="AD3940">
            <v>2.16672E-3</v>
          </cell>
          <cell r="AE3940">
            <v>5.0003999999999999E-4</v>
          </cell>
          <cell r="AF3940">
            <v>1.66668E-3</v>
          </cell>
          <cell r="AG3940">
            <v>0</v>
          </cell>
          <cell r="AH3940">
            <v>0</v>
          </cell>
          <cell r="AI3940">
            <v>9.1000419999999999E-2</v>
          </cell>
        </row>
        <row r="3941">
          <cell r="C3941" t="str">
            <v>1.724.6</v>
          </cell>
          <cell r="D3941" t="str">
            <v>Иные прочие</v>
          </cell>
          <cell r="E3941" t="str">
            <v>051-2002146</v>
          </cell>
          <cell r="F3941" t="str">
            <v/>
          </cell>
          <cell r="G3941" t="str">
            <v/>
          </cell>
          <cell r="H3941" t="str">
            <v/>
          </cell>
          <cell r="I3941">
            <v>55.341999999999999</v>
          </cell>
          <cell r="J3941">
            <v>2.7610000000000001</v>
          </cell>
          <cell r="K3941">
            <v>0</v>
          </cell>
          <cell r="L3941">
            <v>0</v>
          </cell>
          <cell r="M3941">
            <v>0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B3941">
            <v>0</v>
          </cell>
          <cell r="AC3941">
            <v>0</v>
          </cell>
          <cell r="AD3941">
            <v>0</v>
          </cell>
          <cell r="AE3941">
            <v>0</v>
          </cell>
          <cell r="AF3941">
            <v>0</v>
          </cell>
          <cell r="AG3941">
            <v>0</v>
          </cell>
          <cell r="AH3941">
            <v>0</v>
          </cell>
          <cell r="AI3941">
            <v>0</v>
          </cell>
        </row>
        <row r="3942">
          <cell r="C3942" t="str">
            <v>1.725</v>
          </cell>
          <cell r="D3942" t="str">
            <v>Реконструкция газопровода-отвода и ГРС Петрунино</v>
          </cell>
          <cell r="E3942" t="str">
            <v>051-2002149</v>
          </cell>
          <cell r="F3942" t="str">
            <v/>
          </cell>
          <cell r="G3942" t="str">
            <v>Стройки, обеспечивающие добычу и вывод газа из Надым-Пур-Таз</v>
          </cell>
          <cell r="H3942" t="str">
            <v>Транспорт газа</v>
          </cell>
          <cell r="I3942">
            <v>388.851</v>
          </cell>
          <cell r="J3942">
            <v>216.99</v>
          </cell>
          <cell r="K3942">
            <v>2.83</v>
          </cell>
          <cell r="L3942">
            <v>2.83</v>
          </cell>
          <cell r="M3942">
            <v>1.503811E-2</v>
          </cell>
          <cell r="N3942">
            <v>0.53138197899999995</v>
          </cell>
          <cell r="O3942">
            <v>0.53138197899999995</v>
          </cell>
          <cell r="P3942">
            <v>0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5.0003999999999999E-4</v>
          </cell>
          <cell r="Z3942">
            <v>2.8210000000000002</v>
          </cell>
          <cell r="AA3942">
            <v>2.8210000000000002</v>
          </cell>
          <cell r="AB3942">
            <v>0</v>
          </cell>
          <cell r="AC3942">
            <v>0</v>
          </cell>
          <cell r="AD3942">
            <v>2.16672E-3</v>
          </cell>
          <cell r="AE3942">
            <v>5.0003999999999999E-4</v>
          </cell>
          <cell r="AF3942">
            <v>1.66668E-3</v>
          </cell>
          <cell r="AG3942">
            <v>0</v>
          </cell>
          <cell r="AH3942">
            <v>0</v>
          </cell>
          <cell r="AI3942">
            <v>7.6806806000000005E-2</v>
          </cell>
        </row>
        <row r="3943">
          <cell r="C3943" t="str">
            <v>1.725.1</v>
          </cell>
          <cell r="D3943" t="str">
            <v>Подрядные работы</v>
          </cell>
          <cell r="E3943" t="str">
            <v>051-2002149</v>
          </cell>
          <cell r="F3943" t="str">
            <v/>
          </cell>
          <cell r="G3943" t="str">
            <v/>
          </cell>
          <cell r="H3943" t="str">
            <v/>
          </cell>
          <cell r="I3943">
            <v>152.07</v>
          </cell>
          <cell r="J3943">
            <v>106.68</v>
          </cell>
          <cell r="K3943">
            <v>0</v>
          </cell>
          <cell r="L3943">
            <v>0</v>
          </cell>
          <cell r="M3943">
            <v>0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B3943">
            <v>0</v>
          </cell>
          <cell r="AC3943">
            <v>0</v>
          </cell>
          <cell r="AD3943">
            <v>0</v>
          </cell>
          <cell r="AE3943">
            <v>0</v>
          </cell>
          <cell r="AF3943">
            <v>0</v>
          </cell>
          <cell r="AG3943">
            <v>0</v>
          </cell>
          <cell r="AH3943">
            <v>0</v>
          </cell>
          <cell r="AI3943">
            <v>0</v>
          </cell>
        </row>
        <row r="3944">
          <cell r="C3944">
            <v>0</v>
          </cell>
          <cell r="D3944" t="str">
            <v>Прочие подрядчики</v>
          </cell>
          <cell r="E3944" t="str">
            <v>051-2002149</v>
          </cell>
          <cell r="F3944" t="str">
            <v/>
          </cell>
          <cell r="G3944" t="str">
            <v/>
          </cell>
          <cell r="H3944" t="str">
            <v/>
          </cell>
          <cell r="I3944">
            <v>152.07</v>
          </cell>
          <cell r="J3944">
            <v>106.68</v>
          </cell>
          <cell r="K3944">
            <v>0</v>
          </cell>
          <cell r="L3944">
            <v>0</v>
          </cell>
          <cell r="M3944">
            <v>0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B3944">
            <v>0</v>
          </cell>
          <cell r="AC3944">
            <v>0</v>
          </cell>
          <cell r="AD3944">
            <v>0</v>
          </cell>
          <cell r="AE3944">
            <v>0</v>
          </cell>
          <cell r="AF3944">
            <v>0</v>
          </cell>
          <cell r="AG3944">
            <v>0</v>
          </cell>
          <cell r="AH3944">
            <v>0</v>
          </cell>
          <cell r="AI3944">
            <v>0</v>
          </cell>
        </row>
        <row r="3945">
          <cell r="C3945" t="str">
            <v>1.725.2</v>
          </cell>
          <cell r="D3945" t="str">
            <v>Оборудование</v>
          </cell>
          <cell r="E3945" t="str">
            <v>051-2002149</v>
          </cell>
          <cell r="F3945" t="str">
            <v/>
          </cell>
          <cell r="G3945" t="str">
            <v/>
          </cell>
          <cell r="H3945" t="str">
            <v/>
          </cell>
          <cell r="I3945">
            <v>145.47</v>
          </cell>
          <cell r="J3945">
            <v>79.44</v>
          </cell>
          <cell r="K3945">
            <v>0.03</v>
          </cell>
          <cell r="L3945">
            <v>0.03</v>
          </cell>
          <cell r="M3945">
            <v>1.253809E-2</v>
          </cell>
          <cell r="N3945">
            <v>41.793633333000002</v>
          </cell>
          <cell r="O3945">
            <v>41.793633333000002</v>
          </cell>
          <cell r="P3945">
            <v>0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0.03</v>
          </cell>
          <cell r="AA3945">
            <v>0.03</v>
          </cell>
          <cell r="AB3945">
            <v>0</v>
          </cell>
          <cell r="AC3945">
            <v>0</v>
          </cell>
          <cell r="AD3945">
            <v>0</v>
          </cell>
          <cell r="AE3945">
            <v>0</v>
          </cell>
          <cell r="AF3945">
            <v>0</v>
          </cell>
          <cell r="AG3945">
            <v>0</v>
          </cell>
          <cell r="AH3945">
            <v>0</v>
          </cell>
          <cell r="AI3945">
            <v>0</v>
          </cell>
        </row>
        <row r="3946">
          <cell r="C3946" t="str">
            <v>1.725.3</v>
          </cell>
          <cell r="D3946" t="str">
            <v>Прочие, всего</v>
          </cell>
          <cell r="E3946" t="str">
            <v>051-2002149</v>
          </cell>
          <cell r="F3946" t="str">
            <v/>
          </cell>
          <cell r="G3946" t="str">
            <v/>
          </cell>
          <cell r="H3946" t="str">
            <v/>
          </cell>
          <cell r="I3946">
            <v>91.311000000000007</v>
          </cell>
          <cell r="J3946">
            <v>30.87</v>
          </cell>
          <cell r="K3946">
            <v>2.8</v>
          </cell>
          <cell r="L3946">
            <v>2.8</v>
          </cell>
          <cell r="M3946">
            <v>2.5000199999999999E-3</v>
          </cell>
          <cell r="N3946">
            <v>8.9286429E-2</v>
          </cell>
          <cell r="O3946">
            <v>8.9286429E-2</v>
          </cell>
          <cell r="P3946">
            <v>0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5.0003999999999999E-4</v>
          </cell>
          <cell r="Z3946">
            <v>2.7909999999999999</v>
          </cell>
          <cell r="AA3946">
            <v>2.7909999999999999</v>
          </cell>
          <cell r="AB3946">
            <v>0</v>
          </cell>
          <cell r="AC3946">
            <v>0</v>
          </cell>
          <cell r="AD3946">
            <v>2.16672E-3</v>
          </cell>
          <cell r="AE3946">
            <v>5.0003999999999999E-4</v>
          </cell>
          <cell r="AF3946">
            <v>1.66668E-3</v>
          </cell>
          <cell r="AG3946">
            <v>0</v>
          </cell>
          <cell r="AH3946">
            <v>0</v>
          </cell>
          <cell r="AI3946">
            <v>7.7632389999999996E-2</v>
          </cell>
        </row>
        <row r="3947">
          <cell r="C3947" t="str">
            <v>1.725.4</v>
          </cell>
          <cell r="D3947" t="str">
            <v>Землеотвод, всего</v>
          </cell>
          <cell r="E3947" t="str">
            <v>051-2002149</v>
          </cell>
          <cell r="F3947" t="str">
            <v/>
          </cell>
          <cell r="G3947" t="str">
            <v/>
          </cell>
          <cell r="H3947" t="str">
            <v/>
          </cell>
          <cell r="I3947">
            <v>0</v>
          </cell>
          <cell r="J3947">
            <v>0</v>
          </cell>
          <cell r="K3947">
            <v>2.79</v>
          </cell>
          <cell r="L3947">
            <v>2.79</v>
          </cell>
          <cell r="M3947">
            <v>0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B3947">
            <v>0</v>
          </cell>
          <cell r="AC3947">
            <v>0</v>
          </cell>
          <cell r="AD3947">
            <v>0</v>
          </cell>
          <cell r="AE3947">
            <v>0</v>
          </cell>
          <cell r="AF3947">
            <v>0</v>
          </cell>
          <cell r="AG3947">
            <v>0</v>
          </cell>
          <cell r="AH3947">
            <v>0</v>
          </cell>
          <cell r="AI3947">
            <v>0</v>
          </cell>
        </row>
        <row r="3948">
          <cell r="C3948" t="str">
            <v>1.725.5</v>
          </cell>
          <cell r="D3948" t="str">
            <v>Услуги Заказчика</v>
          </cell>
          <cell r="E3948" t="str">
            <v>051-2002149</v>
          </cell>
          <cell r="F3948" t="str">
            <v/>
          </cell>
          <cell r="G3948" t="str">
            <v/>
          </cell>
          <cell r="H3948" t="str">
            <v/>
          </cell>
          <cell r="I3948">
            <v>0</v>
          </cell>
          <cell r="J3948">
            <v>0</v>
          </cell>
          <cell r="K3948">
            <v>0.01</v>
          </cell>
          <cell r="L3948">
            <v>0.01</v>
          </cell>
          <cell r="M3948">
            <v>2.5000199999999999E-3</v>
          </cell>
          <cell r="N3948">
            <v>25.0002</v>
          </cell>
          <cell r="O3948">
            <v>25.0002</v>
          </cell>
          <cell r="P3948">
            <v>0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5.0003999999999999E-4</v>
          </cell>
          <cell r="Z3948">
            <v>2.7909999999999999</v>
          </cell>
          <cell r="AA3948">
            <v>2.7909999999999999</v>
          </cell>
          <cell r="AB3948">
            <v>0</v>
          </cell>
          <cell r="AC3948">
            <v>0</v>
          </cell>
          <cell r="AD3948">
            <v>2.16672E-3</v>
          </cell>
          <cell r="AE3948">
            <v>5.0003999999999999E-4</v>
          </cell>
          <cell r="AF3948">
            <v>1.66668E-3</v>
          </cell>
          <cell r="AG3948">
            <v>0</v>
          </cell>
          <cell r="AH3948">
            <v>0</v>
          </cell>
          <cell r="AI3948">
            <v>7.7632389999999996E-2</v>
          </cell>
        </row>
        <row r="3949">
          <cell r="C3949" t="str">
            <v>1.725.6</v>
          </cell>
          <cell r="D3949" t="str">
            <v>Иные прочие</v>
          </cell>
          <cell r="E3949" t="str">
            <v>051-2002149</v>
          </cell>
          <cell r="F3949" t="str">
            <v/>
          </cell>
          <cell r="G3949" t="str">
            <v/>
          </cell>
          <cell r="H3949" t="str">
            <v/>
          </cell>
          <cell r="I3949">
            <v>91.311000000000007</v>
          </cell>
          <cell r="J3949">
            <v>30.87</v>
          </cell>
          <cell r="K3949">
            <v>0</v>
          </cell>
          <cell r="L3949">
            <v>0</v>
          </cell>
          <cell r="M3949">
            <v>0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B3949">
            <v>0</v>
          </cell>
          <cell r="AC3949">
            <v>0</v>
          </cell>
          <cell r="AD3949">
            <v>0</v>
          </cell>
          <cell r="AE3949">
            <v>0</v>
          </cell>
          <cell r="AF3949">
            <v>0</v>
          </cell>
          <cell r="AG3949">
            <v>0</v>
          </cell>
          <cell r="AH3949">
            <v>0</v>
          </cell>
          <cell r="AI3949">
            <v>0</v>
          </cell>
        </row>
        <row r="3950">
          <cell r="C3950" t="str">
            <v>1.726</v>
          </cell>
          <cell r="D3950" t="str">
            <v>Реконструкция ГРС Нежинский</v>
          </cell>
          <cell r="E3950" t="str">
            <v>051-2002154</v>
          </cell>
          <cell r="F3950" t="str">
            <v/>
          </cell>
          <cell r="G3950" t="str">
            <v>Стройки, обеспечивающие добычу и вывод газа из Надым-Пур-Таз</v>
          </cell>
          <cell r="H3950" t="str">
            <v>Транспорт газа</v>
          </cell>
          <cell r="I3950">
            <v>296.95139999999998</v>
          </cell>
          <cell r="J3950">
            <v>268.30040000000002</v>
          </cell>
          <cell r="K3950">
            <v>1.04E-2</v>
          </cell>
          <cell r="L3950">
            <v>1.04E-2</v>
          </cell>
          <cell r="M3950">
            <v>4.7890299999999997E-3</v>
          </cell>
          <cell r="N3950">
            <v>46.048365384999997</v>
          </cell>
          <cell r="O3950">
            <v>46.048365384999997</v>
          </cell>
          <cell r="P3950">
            <v>0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5.0003999999999999E-4</v>
          </cell>
          <cell r="Z3950">
            <v>1.0999999999999999E-2</v>
          </cell>
          <cell r="AA3950">
            <v>1.0999999999999999E-2</v>
          </cell>
          <cell r="AB3950">
            <v>0</v>
          </cell>
          <cell r="AC3950">
            <v>0</v>
          </cell>
          <cell r="AD3950">
            <v>5.6676000000000003E-4</v>
          </cell>
          <cell r="AE3950">
            <v>5.0003999999999999E-4</v>
          </cell>
          <cell r="AF3950">
            <v>6.6719999999999998E-5</v>
          </cell>
          <cell r="AG3950">
            <v>0</v>
          </cell>
          <cell r="AH3950">
            <v>0</v>
          </cell>
          <cell r="AI3950">
            <v>5.1523636359999996</v>
          </cell>
        </row>
        <row r="3951">
          <cell r="C3951" t="str">
            <v>1.726.1</v>
          </cell>
          <cell r="D3951" t="str">
            <v>Подрядные работы</v>
          </cell>
          <cell r="E3951" t="str">
            <v>051-2002154</v>
          </cell>
          <cell r="F3951" t="str">
            <v/>
          </cell>
          <cell r="G3951" t="str">
            <v/>
          </cell>
          <cell r="H3951" t="str">
            <v/>
          </cell>
          <cell r="I3951">
            <v>89.83</v>
          </cell>
          <cell r="J3951">
            <v>89.83</v>
          </cell>
          <cell r="K3951">
            <v>0</v>
          </cell>
          <cell r="L3951">
            <v>0</v>
          </cell>
          <cell r="M3951">
            <v>0</v>
          </cell>
          <cell r="N3951">
            <v>0</v>
          </cell>
          <cell r="O3951">
            <v>0</v>
          </cell>
          <cell r="P3951">
            <v>0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B3951">
            <v>0</v>
          </cell>
          <cell r="AC3951">
            <v>0</v>
          </cell>
          <cell r="AD3951">
            <v>0</v>
          </cell>
          <cell r="AE3951">
            <v>0</v>
          </cell>
          <cell r="AF3951">
            <v>0</v>
          </cell>
          <cell r="AG3951">
            <v>0</v>
          </cell>
          <cell r="AH3951">
            <v>0</v>
          </cell>
          <cell r="AI3951">
            <v>0</v>
          </cell>
        </row>
        <row r="3952">
          <cell r="C3952">
            <v>0</v>
          </cell>
          <cell r="D3952" t="str">
            <v>Прочие подрядчики</v>
          </cell>
          <cell r="E3952" t="str">
            <v>051-2002154</v>
          </cell>
          <cell r="F3952" t="str">
            <v/>
          </cell>
          <cell r="G3952" t="str">
            <v/>
          </cell>
          <cell r="H3952" t="str">
            <v/>
          </cell>
          <cell r="I3952">
            <v>89.83</v>
          </cell>
          <cell r="J3952">
            <v>89.83</v>
          </cell>
          <cell r="K3952">
            <v>0</v>
          </cell>
          <cell r="L3952">
            <v>0</v>
          </cell>
          <cell r="M3952">
            <v>0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B3952">
            <v>0</v>
          </cell>
          <cell r="AC3952">
            <v>0</v>
          </cell>
          <cell r="AD3952">
            <v>0</v>
          </cell>
          <cell r="AE3952">
            <v>0</v>
          </cell>
          <cell r="AF3952">
            <v>0</v>
          </cell>
          <cell r="AG3952">
            <v>0</v>
          </cell>
          <cell r="AH3952">
            <v>0</v>
          </cell>
          <cell r="AI3952">
            <v>0</v>
          </cell>
        </row>
        <row r="3953">
          <cell r="C3953" t="str">
            <v>1.726.2</v>
          </cell>
          <cell r="D3953" t="str">
            <v>Оборудование</v>
          </cell>
          <cell r="E3953" t="str">
            <v>051-2002154</v>
          </cell>
          <cell r="F3953" t="str">
            <v/>
          </cell>
          <cell r="G3953" t="str">
            <v/>
          </cell>
          <cell r="H3953" t="str">
            <v/>
          </cell>
          <cell r="I3953">
            <v>128.54</v>
          </cell>
          <cell r="J3953">
            <v>125.55</v>
          </cell>
          <cell r="K3953">
            <v>0.01</v>
          </cell>
          <cell r="L3953">
            <v>0.01</v>
          </cell>
          <cell r="M3953">
            <v>4.6889499999999999E-3</v>
          </cell>
          <cell r="N3953">
            <v>46.889499999999998</v>
          </cell>
          <cell r="O3953">
            <v>46.889499999999998</v>
          </cell>
          <cell r="P3953">
            <v>0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0.01</v>
          </cell>
          <cell r="AA3953">
            <v>0.01</v>
          </cell>
          <cell r="AB3953">
            <v>0</v>
          </cell>
          <cell r="AC3953">
            <v>0</v>
          </cell>
          <cell r="AD3953">
            <v>0</v>
          </cell>
          <cell r="AE3953">
            <v>0</v>
          </cell>
          <cell r="AF3953">
            <v>0</v>
          </cell>
          <cell r="AG3953">
            <v>0</v>
          </cell>
          <cell r="AH3953">
            <v>0</v>
          </cell>
          <cell r="AI3953">
            <v>0</v>
          </cell>
        </row>
        <row r="3954">
          <cell r="C3954" t="str">
            <v>1.726.3</v>
          </cell>
          <cell r="D3954" t="str">
            <v>Прочие, всего</v>
          </cell>
          <cell r="E3954" t="str">
            <v>051-2002154</v>
          </cell>
          <cell r="F3954" t="str">
            <v/>
          </cell>
          <cell r="G3954" t="str">
            <v/>
          </cell>
          <cell r="H3954" t="str">
            <v/>
          </cell>
          <cell r="I3954">
            <v>78.581400000000002</v>
          </cell>
          <cell r="J3954">
            <v>52.920400000000001</v>
          </cell>
          <cell r="K3954">
            <v>4.0000000000000002E-4</v>
          </cell>
          <cell r="L3954">
            <v>4.0000000000000002E-4</v>
          </cell>
          <cell r="M3954">
            <v>1.0008E-4</v>
          </cell>
          <cell r="N3954">
            <v>25.02</v>
          </cell>
          <cell r="O3954">
            <v>25.02</v>
          </cell>
          <cell r="P3954">
            <v>0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5.0003999999999999E-4</v>
          </cell>
          <cell r="Z3954">
            <v>1E-3</v>
          </cell>
          <cell r="AA3954">
            <v>1E-3</v>
          </cell>
          <cell r="AB3954">
            <v>0</v>
          </cell>
          <cell r="AC3954">
            <v>0</v>
          </cell>
          <cell r="AD3954">
            <v>5.6676000000000003E-4</v>
          </cell>
          <cell r="AE3954">
            <v>5.0003999999999999E-4</v>
          </cell>
          <cell r="AF3954">
            <v>6.6719999999999998E-5</v>
          </cell>
          <cell r="AG3954">
            <v>0</v>
          </cell>
          <cell r="AH3954">
            <v>0</v>
          </cell>
          <cell r="AI3954">
            <v>56.676000000000002</v>
          </cell>
        </row>
        <row r="3955">
          <cell r="C3955" t="str">
            <v>1.726.4</v>
          </cell>
          <cell r="D3955" t="str">
            <v>Услуги Заказчика</v>
          </cell>
          <cell r="E3955" t="str">
            <v>051-2002154</v>
          </cell>
          <cell r="F3955" t="str">
            <v/>
          </cell>
          <cell r="G3955" t="str">
            <v/>
          </cell>
          <cell r="H3955" t="str">
            <v/>
          </cell>
          <cell r="I3955">
            <v>0</v>
          </cell>
          <cell r="J3955">
            <v>0</v>
          </cell>
          <cell r="K3955">
            <v>4.0000000000000002E-4</v>
          </cell>
          <cell r="L3955">
            <v>4.0000000000000002E-4</v>
          </cell>
          <cell r="M3955">
            <v>1.0008E-4</v>
          </cell>
          <cell r="N3955">
            <v>25.02</v>
          </cell>
          <cell r="O3955">
            <v>25.02</v>
          </cell>
          <cell r="P3955">
            <v>0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5.0003999999999999E-4</v>
          </cell>
          <cell r="Z3955">
            <v>0</v>
          </cell>
          <cell r="AA3955">
            <v>0</v>
          </cell>
          <cell r="AB3955">
            <v>0</v>
          </cell>
          <cell r="AC3955">
            <v>0</v>
          </cell>
          <cell r="AD3955">
            <v>5.6676000000000003E-4</v>
          </cell>
          <cell r="AE3955">
            <v>5.0003999999999999E-4</v>
          </cell>
          <cell r="AF3955">
            <v>6.6719999999999998E-5</v>
          </cell>
          <cell r="AG3955">
            <v>0</v>
          </cell>
          <cell r="AH3955">
            <v>0</v>
          </cell>
          <cell r="AI3955">
            <v>0</v>
          </cell>
        </row>
        <row r="3956">
          <cell r="C3956" t="str">
            <v>1.726.5</v>
          </cell>
          <cell r="D3956" t="str">
            <v>Иные прочие</v>
          </cell>
          <cell r="E3956" t="str">
            <v>051-2002154</v>
          </cell>
          <cell r="F3956" t="str">
            <v/>
          </cell>
          <cell r="G3956" t="str">
            <v/>
          </cell>
          <cell r="H3956" t="str">
            <v/>
          </cell>
          <cell r="I3956">
            <v>78.581400000000002</v>
          </cell>
          <cell r="J3956">
            <v>52.920400000000001</v>
          </cell>
          <cell r="K3956">
            <v>0</v>
          </cell>
          <cell r="L3956">
            <v>0</v>
          </cell>
          <cell r="M3956">
            <v>0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1E-3</v>
          </cell>
          <cell r="AA3956">
            <v>1E-3</v>
          </cell>
          <cell r="AB3956">
            <v>0</v>
          </cell>
          <cell r="AC3956">
            <v>0</v>
          </cell>
          <cell r="AD3956">
            <v>0</v>
          </cell>
          <cell r="AE3956">
            <v>0</v>
          </cell>
          <cell r="AF3956">
            <v>0</v>
          </cell>
          <cell r="AG3956">
            <v>0</v>
          </cell>
          <cell r="AH3956">
            <v>0</v>
          </cell>
          <cell r="AI3956">
            <v>0</v>
          </cell>
        </row>
        <row r="3957">
          <cell r="C3957" t="str">
            <v>1.727</v>
          </cell>
          <cell r="D3957" t="str">
            <v>Реконструкция ГРС Зензеватка</v>
          </cell>
          <cell r="E3957" t="str">
            <v>051-2002155</v>
          </cell>
          <cell r="F3957" t="str">
            <v/>
          </cell>
          <cell r="G3957" t="str">
            <v>Стройки, обеспечивающие добычу и вывод газа из Надым-Пур-Таз</v>
          </cell>
          <cell r="H3957" t="str">
            <v>Транспорт газа</v>
          </cell>
          <cell r="I3957">
            <v>241.27578513</v>
          </cell>
          <cell r="J3957">
            <v>214.62200000000001</v>
          </cell>
          <cell r="K3957">
            <v>9.0999999999999998E-2</v>
          </cell>
          <cell r="L3957">
            <v>9.0999999999999998E-2</v>
          </cell>
          <cell r="M3957">
            <v>6.8639519999999996E-2</v>
          </cell>
          <cell r="N3957">
            <v>75.428043955999996</v>
          </cell>
          <cell r="O3957">
            <v>75.428043955999996</v>
          </cell>
          <cell r="P3957">
            <v>0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5.0003999999999999E-4</v>
          </cell>
          <cell r="Z3957">
            <v>9.0999999999999998E-2</v>
          </cell>
          <cell r="AA3957">
            <v>9.0999999999999998E-2</v>
          </cell>
          <cell r="AB3957">
            <v>0</v>
          </cell>
          <cell r="AC3957">
            <v>0</v>
          </cell>
          <cell r="AD3957">
            <v>6.6671999999999999E-4</v>
          </cell>
          <cell r="AE3957">
            <v>5.0003999999999999E-4</v>
          </cell>
          <cell r="AF3957">
            <v>1.6668E-4</v>
          </cell>
          <cell r="AG3957">
            <v>0</v>
          </cell>
          <cell r="AH3957">
            <v>0</v>
          </cell>
          <cell r="AI3957">
            <v>0.73265934099999996</v>
          </cell>
        </row>
        <row r="3958">
          <cell r="C3958" t="str">
            <v>1.727.1</v>
          </cell>
          <cell r="D3958" t="str">
            <v>Подрядные работы</v>
          </cell>
          <cell r="E3958" t="str">
            <v>051-2002155</v>
          </cell>
          <cell r="F3958" t="str">
            <v/>
          </cell>
          <cell r="G3958" t="str">
            <v/>
          </cell>
          <cell r="H3958" t="str">
            <v/>
          </cell>
          <cell r="I3958">
            <v>135.69</v>
          </cell>
          <cell r="J3958">
            <v>135.69</v>
          </cell>
          <cell r="K3958">
            <v>0</v>
          </cell>
          <cell r="L3958">
            <v>0</v>
          </cell>
          <cell r="M3958">
            <v>0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B3958">
            <v>0</v>
          </cell>
          <cell r="AC3958">
            <v>0</v>
          </cell>
          <cell r="AD3958">
            <v>0</v>
          </cell>
          <cell r="AE3958">
            <v>0</v>
          </cell>
          <cell r="AF3958">
            <v>0</v>
          </cell>
          <cell r="AG3958">
            <v>0</v>
          </cell>
          <cell r="AH3958">
            <v>0</v>
          </cell>
          <cell r="AI3958">
            <v>0</v>
          </cell>
        </row>
        <row r="3959">
          <cell r="C3959">
            <v>0</v>
          </cell>
          <cell r="D3959" t="str">
            <v>Прочие подрядчики</v>
          </cell>
          <cell r="E3959" t="str">
            <v>051-2002155</v>
          </cell>
          <cell r="F3959" t="str">
            <v/>
          </cell>
          <cell r="G3959" t="str">
            <v/>
          </cell>
          <cell r="H3959" t="str">
            <v/>
          </cell>
          <cell r="I3959">
            <v>135.69</v>
          </cell>
          <cell r="J3959">
            <v>135.69</v>
          </cell>
          <cell r="K3959">
            <v>0</v>
          </cell>
          <cell r="L3959">
            <v>0</v>
          </cell>
          <cell r="M3959">
            <v>0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B3959">
            <v>0</v>
          </cell>
          <cell r="AC3959">
            <v>0</v>
          </cell>
          <cell r="AD3959">
            <v>0</v>
          </cell>
          <cell r="AE3959">
            <v>0</v>
          </cell>
          <cell r="AF3959">
            <v>0</v>
          </cell>
          <cell r="AG3959">
            <v>0</v>
          </cell>
          <cell r="AH3959">
            <v>0</v>
          </cell>
          <cell r="AI3959">
            <v>0</v>
          </cell>
        </row>
        <row r="3960">
          <cell r="C3960" t="str">
            <v>1.727.2</v>
          </cell>
          <cell r="D3960" t="str">
            <v>Оборудование</v>
          </cell>
          <cell r="E3960" t="str">
            <v>051-2002155</v>
          </cell>
          <cell r="F3960" t="str">
            <v/>
          </cell>
          <cell r="G3960" t="str">
            <v/>
          </cell>
          <cell r="H3960" t="str">
            <v/>
          </cell>
          <cell r="I3960">
            <v>66.338083229999995</v>
          </cell>
          <cell r="J3960">
            <v>61</v>
          </cell>
          <cell r="K3960">
            <v>0.09</v>
          </cell>
          <cell r="L3960">
            <v>0.09</v>
          </cell>
          <cell r="M3960">
            <v>6.8389500000000006E-2</v>
          </cell>
          <cell r="N3960">
            <v>75.988333333</v>
          </cell>
          <cell r="O3960">
            <v>75.988333333</v>
          </cell>
          <cell r="P3960">
            <v>0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0.09</v>
          </cell>
          <cell r="AA3960">
            <v>0.09</v>
          </cell>
          <cell r="AB3960">
            <v>0</v>
          </cell>
          <cell r="AC3960">
            <v>0</v>
          </cell>
          <cell r="AD3960">
            <v>0</v>
          </cell>
          <cell r="AE3960">
            <v>0</v>
          </cell>
          <cell r="AF3960">
            <v>0</v>
          </cell>
          <cell r="AG3960">
            <v>0</v>
          </cell>
          <cell r="AH3960">
            <v>0</v>
          </cell>
          <cell r="AI3960">
            <v>0</v>
          </cell>
        </row>
        <row r="3961">
          <cell r="C3961" t="str">
            <v>1.727.3</v>
          </cell>
          <cell r="D3961" t="str">
            <v>Прочие, всего</v>
          </cell>
          <cell r="E3961" t="str">
            <v>051-2002155</v>
          </cell>
          <cell r="F3961" t="str">
            <v/>
          </cell>
          <cell r="G3961" t="str">
            <v/>
          </cell>
          <cell r="H3961" t="str">
            <v/>
          </cell>
          <cell r="I3961">
            <v>39.247701900000003</v>
          </cell>
          <cell r="J3961">
            <v>17.931999999999999</v>
          </cell>
          <cell r="K3961">
            <v>1E-3</v>
          </cell>
          <cell r="L3961">
            <v>1E-3</v>
          </cell>
          <cell r="M3961">
            <v>2.5001999999999999E-4</v>
          </cell>
          <cell r="N3961">
            <v>25.001999999999999</v>
          </cell>
          <cell r="O3961">
            <v>25.001999999999999</v>
          </cell>
          <cell r="P3961">
            <v>0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5.0003999999999999E-4</v>
          </cell>
          <cell r="Z3961">
            <v>1E-3</v>
          </cell>
          <cell r="AA3961">
            <v>1E-3</v>
          </cell>
          <cell r="AB3961">
            <v>0</v>
          </cell>
          <cell r="AC3961">
            <v>0</v>
          </cell>
          <cell r="AD3961">
            <v>6.6671999999999999E-4</v>
          </cell>
          <cell r="AE3961">
            <v>5.0003999999999999E-4</v>
          </cell>
          <cell r="AF3961">
            <v>1.6668E-4</v>
          </cell>
          <cell r="AG3961">
            <v>0</v>
          </cell>
          <cell r="AH3961">
            <v>0</v>
          </cell>
          <cell r="AI3961">
            <v>66.671999999999997</v>
          </cell>
        </row>
        <row r="3962">
          <cell r="C3962" t="str">
            <v>1.727.4</v>
          </cell>
          <cell r="D3962" t="str">
            <v>Услуги Заказчика</v>
          </cell>
          <cell r="E3962" t="str">
            <v>051-2002155</v>
          </cell>
          <cell r="F3962" t="str">
            <v/>
          </cell>
          <cell r="G3962" t="str">
            <v/>
          </cell>
          <cell r="H3962" t="str">
            <v/>
          </cell>
          <cell r="I3962">
            <v>0</v>
          </cell>
          <cell r="J3962">
            <v>0</v>
          </cell>
          <cell r="K3962">
            <v>1E-3</v>
          </cell>
          <cell r="L3962">
            <v>1E-3</v>
          </cell>
          <cell r="M3962">
            <v>2.5001999999999999E-4</v>
          </cell>
          <cell r="N3962">
            <v>25.001999999999999</v>
          </cell>
          <cell r="O3962">
            <v>25.001999999999999</v>
          </cell>
          <cell r="P3962">
            <v>0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5.0003999999999999E-4</v>
          </cell>
          <cell r="Z3962">
            <v>1E-3</v>
          </cell>
          <cell r="AA3962">
            <v>1E-3</v>
          </cell>
          <cell r="AB3962">
            <v>0</v>
          </cell>
          <cell r="AC3962">
            <v>0</v>
          </cell>
          <cell r="AD3962">
            <v>6.6671999999999999E-4</v>
          </cell>
          <cell r="AE3962">
            <v>5.0003999999999999E-4</v>
          </cell>
          <cell r="AF3962">
            <v>1.6668E-4</v>
          </cell>
          <cell r="AG3962">
            <v>0</v>
          </cell>
          <cell r="AH3962">
            <v>0</v>
          </cell>
          <cell r="AI3962">
            <v>66.671999999999997</v>
          </cell>
        </row>
        <row r="3963">
          <cell r="C3963" t="str">
            <v>1.727.5</v>
          </cell>
          <cell r="D3963" t="str">
            <v>Иные прочие</v>
          </cell>
          <cell r="E3963" t="str">
            <v>051-2002155</v>
          </cell>
          <cell r="F3963" t="str">
            <v/>
          </cell>
          <cell r="G3963" t="str">
            <v/>
          </cell>
          <cell r="H3963" t="str">
            <v/>
          </cell>
          <cell r="I3963">
            <v>39.247701900000003</v>
          </cell>
          <cell r="J3963">
            <v>17.931999999999999</v>
          </cell>
          <cell r="K3963">
            <v>0</v>
          </cell>
          <cell r="L3963">
            <v>0</v>
          </cell>
          <cell r="M3963">
            <v>0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B3963">
            <v>0</v>
          </cell>
          <cell r="AC3963">
            <v>0</v>
          </cell>
          <cell r="AD3963">
            <v>0</v>
          </cell>
          <cell r="AE3963">
            <v>0</v>
          </cell>
          <cell r="AF3963">
            <v>0</v>
          </cell>
          <cell r="AG3963">
            <v>0</v>
          </cell>
          <cell r="AH3963">
            <v>0</v>
          </cell>
          <cell r="AI3963">
            <v>0</v>
          </cell>
        </row>
        <row r="3964">
          <cell r="C3964" t="str">
            <v>1.728</v>
          </cell>
          <cell r="D3964" t="str">
            <v>Реконструкция ГРС Мокрая Ольховка</v>
          </cell>
          <cell r="E3964" t="str">
            <v>051-2002156</v>
          </cell>
          <cell r="F3964" t="str">
            <v/>
          </cell>
          <cell r="G3964" t="str">
            <v>Стройки, обеспечивающие добычу и вывод газа из Надым-Пур-Таз</v>
          </cell>
          <cell r="H3964" t="str">
            <v>Транспорт газа</v>
          </cell>
          <cell r="I3964">
            <v>259.45100000000002</v>
          </cell>
          <cell r="J3964">
            <v>77.62</v>
          </cell>
          <cell r="K3964">
            <v>4.42</v>
          </cell>
          <cell r="L3964">
            <v>4.42</v>
          </cell>
          <cell r="M3964">
            <v>0.23074049999999999</v>
          </cell>
          <cell r="N3964">
            <v>5.2203733029999997</v>
          </cell>
          <cell r="O3964">
            <v>5.2203733029999997</v>
          </cell>
          <cell r="P3964">
            <v>0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5.0003999999999999E-4</v>
          </cell>
          <cell r="Z3964">
            <v>4.4009999999999998</v>
          </cell>
          <cell r="AA3964">
            <v>4.4009999999999998</v>
          </cell>
          <cell r="AB3964">
            <v>0</v>
          </cell>
          <cell r="AC3964">
            <v>0</v>
          </cell>
          <cell r="AD3964">
            <v>2.16672E-3</v>
          </cell>
          <cell r="AE3964">
            <v>5.0003999999999999E-4</v>
          </cell>
          <cell r="AF3964">
            <v>1.66668E-3</v>
          </cell>
          <cell r="AG3964">
            <v>0</v>
          </cell>
          <cell r="AH3964">
            <v>0</v>
          </cell>
          <cell r="AI3964">
            <v>4.9232446999999999E-2</v>
          </cell>
        </row>
        <row r="3965">
          <cell r="C3965" t="str">
            <v>1.728.1</v>
          </cell>
          <cell r="D3965" t="str">
            <v>Подрядные работы</v>
          </cell>
          <cell r="E3965" t="str">
            <v>051-2002156</v>
          </cell>
          <cell r="F3965" t="str">
            <v/>
          </cell>
          <cell r="G3965" t="str">
            <v/>
          </cell>
          <cell r="H3965" t="str">
            <v/>
          </cell>
          <cell r="I3965">
            <v>72.78</v>
          </cell>
          <cell r="J3965">
            <v>29.33</v>
          </cell>
          <cell r="K3965">
            <v>0</v>
          </cell>
          <cell r="L3965">
            <v>0</v>
          </cell>
          <cell r="M3965">
            <v>0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B3965">
            <v>0</v>
          </cell>
          <cell r="AC3965">
            <v>0</v>
          </cell>
          <cell r="AD3965">
            <v>0</v>
          </cell>
          <cell r="AE3965">
            <v>0</v>
          </cell>
          <cell r="AF3965">
            <v>0</v>
          </cell>
          <cell r="AG3965">
            <v>0</v>
          </cell>
          <cell r="AH3965">
            <v>0</v>
          </cell>
          <cell r="AI3965">
            <v>0</v>
          </cell>
        </row>
        <row r="3966">
          <cell r="C3966">
            <v>0</v>
          </cell>
          <cell r="D3966" t="str">
            <v>Прочие подрядчики</v>
          </cell>
          <cell r="E3966" t="str">
            <v>051-2002156</v>
          </cell>
          <cell r="F3966" t="str">
            <v/>
          </cell>
          <cell r="G3966" t="str">
            <v/>
          </cell>
          <cell r="H3966" t="str">
            <v/>
          </cell>
          <cell r="I3966">
            <v>72.78</v>
          </cell>
          <cell r="J3966">
            <v>29.33</v>
          </cell>
          <cell r="K3966">
            <v>0</v>
          </cell>
          <cell r="L3966">
            <v>0</v>
          </cell>
          <cell r="M3966">
            <v>0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B3966">
            <v>0</v>
          </cell>
          <cell r="AC3966">
            <v>0</v>
          </cell>
          <cell r="AD3966">
            <v>0</v>
          </cell>
          <cell r="AE3966">
            <v>0</v>
          </cell>
          <cell r="AF3966">
            <v>0</v>
          </cell>
          <cell r="AG3966">
            <v>0</v>
          </cell>
          <cell r="AH3966">
            <v>0</v>
          </cell>
          <cell r="AI3966">
            <v>0</v>
          </cell>
        </row>
        <row r="3967">
          <cell r="C3967" t="str">
            <v>1.728.2</v>
          </cell>
          <cell r="D3967" t="str">
            <v>Оборудование</v>
          </cell>
          <cell r="E3967" t="str">
            <v>051-2002156</v>
          </cell>
          <cell r="F3967" t="str">
            <v/>
          </cell>
          <cell r="G3967" t="str">
            <v/>
          </cell>
          <cell r="H3967" t="str">
            <v/>
          </cell>
          <cell r="I3967">
            <v>113.06</v>
          </cell>
          <cell r="J3967">
            <v>44.19</v>
          </cell>
          <cell r="K3967">
            <v>0.32</v>
          </cell>
          <cell r="L3967">
            <v>0.32</v>
          </cell>
          <cell r="M3967">
            <v>0.22824048</v>
          </cell>
          <cell r="N3967">
            <v>71.325149999999994</v>
          </cell>
          <cell r="O3967">
            <v>71.325149999999994</v>
          </cell>
          <cell r="P3967">
            <v>0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0.31</v>
          </cell>
          <cell r="AA3967">
            <v>0.31</v>
          </cell>
          <cell r="AB3967">
            <v>0</v>
          </cell>
          <cell r="AC3967">
            <v>0</v>
          </cell>
          <cell r="AD3967">
            <v>0</v>
          </cell>
          <cell r="AE3967">
            <v>0</v>
          </cell>
          <cell r="AF3967">
            <v>0</v>
          </cell>
          <cell r="AG3967">
            <v>0</v>
          </cell>
          <cell r="AH3967">
            <v>0</v>
          </cell>
          <cell r="AI3967">
            <v>0</v>
          </cell>
        </row>
        <row r="3968">
          <cell r="C3968" t="str">
            <v>1.728.3</v>
          </cell>
          <cell r="D3968" t="str">
            <v>Прочие, всего</v>
          </cell>
          <cell r="E3968" t="str">
            <v>051-2002156</v>
          </cell>
          <cell r="F3968" t="str">
            <v/>
          </cell>
          <cell r="G3968" t="str">
            <v/>
          </cell>
          <cell r="H3968" t="str">
            <v/>
          </cell>
          <cell r="I3968">
            <v>73.611000000000004</v>
          </cell>
          <cell r="J3968">
            <v>4.0999999999999996</v>
          </cell>
          <cell r="K3968">
            <v>4.0999999999999996</v>
          </cell>
          <cell r="L3968">
            <v>4.0999999999999996</v>
          </cell>
          <cell r="M3968">
            <v>2.5000199999999999E-3</v>
          </cell>
          <cell r="N3968">
            <v>6.0976097999999999E-2</v>
          </cell>
          <cell r="O3968">
            <v>6.0976097999999999E-2</v>
          </cell>
          <cell r="P3968">
            <v>0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5.0003999999999999E-4</v>
          </cell>
          <cell r="Z3968">
            <v>4.0910000000000002</v>
          </cell>
          <cell r="AA3968">
            <v>4.0910000000000002</v>
          </cell>
          <cell r="AB3968">
            <v>0</v>
          </cell>
          <cell r="AC3968">
            <v>0</v>
          </cell>
          <cell r="AD3968">
            <v>2.16672E-3</v>
          </cell>
          <cell r="AE3968">
            <v>5.0003999999999999E-4</v>
          </cell>
          <cell r="AF3968">
            <v>1.66668E-3</v>
          </cell>
          <cell r="AG3968">
            <v>0</v>
          </cell>
          <cell r="AH3968">
            <v>0</v>
          </cell>
          <cell r="AI3968">
            <v>5.2963089999999997E-2</v>
          </cell>
        </row>
        <row r="3969">
          <cell r="C3969" t="str">
            <v>1.728.4</v>
          </cell>
          <cell r="D3969" t="str">
            <v>Землеотвод, всего</v>
          </cell>
          <cell r="E3969" t="str">
            <v>051-2002156</v>
          </cell>
          <cell r="F3969" t="str">
            <v/>
          </cell>
          <cell r="G3969" t="str">
            <v/>
          </cell>
          <cell r="H3969" t="str">
            <v/>
          </cell>
          <cell r="I3969">
            <v>0</v>
          </cell>
          <cell r="J3969">
            <v>0</v>
          </cell>
          <cell r="K3969">
            <v>4.09</v>
          </cell>
          <cell r="L3969">
            <v>4.09</v>
          </cell>
          <cell r="M3969">
            <v>0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B3969">
            <v>0</v>
          </cell>
          <cell r="AC3969">
            <v>0</v>
          </cell>
          <cell r="AD3969">
            <v>0</v>
          </cell>
          <cell r="AE3969">
            <v>0</v>
          </cell>
          <cell r="AF3969">
            <v>0</v>
          </cell>
          <cell r="AG3969">
            <v>0</v>
          </cell>
          <cell r="AH3969">
            <v>0</v>
          </cell>
          <cell r="AI3969">
            <v>0</v>
          </cell>
        </row>
        <row r="3970">
          <cell r="C3970" t="str">
            <v>1.728.5</v>
          </cell>
          <cell r="D3970" t="str">
            <v>Услуги Заказчика</v>
          </cell>
          <cell r="E3970" t="str">
            <v>051-2002156</v>
          </cell>
          <cell r="F3970" t="str">
            <v/>
          </cell>
          <cell r="G3970" t="str">
            <v/>
          </cell>
          <cell r="H3970" t="str">
            <v/>
          </cell>
          <cell r="I3970">
            <v>0</v>
          </cell>
          <cell r="J3970">
            <v>0</v>
          </cell>
          <cell r="K3970">
            <v>0.01</v>
          </cell>
          <cell r="L3970">
            <v>0.01</v>
          </cell>
          <cell r="M3970">
            <v>2.5000199999999999E-3</v>
          </cell>
          <cell r="N3970">
            <v>25.0002</v>
          </cell>
          <cell r="O3970">
            <v>25.0002</v>
          </cell>
          <cell r="P3970">
            <v>0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5.0003999999999999E-4</v>
          </cell>
          <cell r="Z3970">
            <v>4.0910000000000002</v>
          </cell>
          <cell r="AA3970">
            <v>4.0910000000000002</v>
          </cell>
          <cell r="AB3970">
            <v>0</v>
          </cell>
          <cell r="AC3970">
            <v>0</v>
          </cell>
          <cell r="AD3970">
            <v>2.16672E-3</v>
          </cell>
          <cell r="AE3970">
            <v>5.0003999999999999E-4</v>
          </cell>
          <cell r="AF3970">
            <v>1.66668E-3</v>
          </cell>
          <cell r="AG3970">
            <v>0</v>
          </cell>
          <cell r="AH3970">
            <v>0</v>
          </cell>
          <cell r="AI3970">
            <v>5.2963089999999997E-2</v>
          </cell>
        </row>
        <row r="3971">
          <cell r="C3971" t="str">
            <v>1.728.6</v>
          </cell>
          <cell r="D3971" t="str">
            <v>Иные прочие</v>
          </cell>
          <cell r="E3971" t="str">
            <v>051-2002156</v>
          </cell>
          <cell r="F3971" t="str">
            <v/>
          </cell>
          <cell r="G3971" t="str">
            <v/>
          </cell>
          <cell r="H3971" t="str">
            <v/>
          </cell>
          <cell r="I3971">
            <v>73.611000000000004</v>
          </cell>
          <cell r="J3971">
            <v>4.0999999999999996</v>
          </cell>
          <cell r="K3971">
            <v>0</v>
          </cell>
          <cell r="L3971">
            <v>0</v>
          </cell>
          <cell r="M3971">
            <v>0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B3971">
            <v>0</v>
          </cell>
          <cell r="AC3971">
            <v>0</v>
          </cell>
          <cell r="AD3971">
            <v>0</v>
          </cell>
          <cell r="AE3971">
            <v>0</v>
          </cell>
          <cell r="AF3971">
            <v>0</v>
          </cell>
          <cell r="AG3971">
            <v>0</v>
          </cell>
          <cell r="AH3971">
            <v>0</v>
          </cell>
          <cell r="AI3971">
            <v>0</v>
          </cell>
        </row>
        <row r="3972">
          <cell r="C3972" t="str">
            <v>1.729</v>
          </cell>
          <cell r="D3972" t="str">
            <v>Волгоградское ПХГ в отложениях каменной соли</v>
          </cell>
          <cell r="E3972" t="str">
            <v>051-2002160</v>
          </cell>
          <cell r="F3972" t="str">
            <v/>
          </cell>
          <cell r="G3972" t="str">
            <v>Программа комплексного освоения месторождений полуострова Ям</v>
          </cell>
          <cell r="H3972" t="str">
            <v>ПХГ</v>
          </cell>
          <cell r="I3972">
            <v>31913.723666689999</v>
          </cell>
          <cell r="J3972">
            <v>11844.25</v>
          </cell>
          <cell r="K3972">
            <v>555.15</v>
          </cell>
          <cell r="L3972">
            <v>555.15</v>
          </cell>
          <cell r="M3972">
            <v>61.154414320000001</v>
          </cell>
          <cell r="N3972">
            <v>11.015836137999999</v>
          </cell>
          <cell r="O3972">
            <v>11.015836137999999</v>
          </cell>
          <cell r="P3972">
            <v>0</v>
          </cell>
          <cell r="Q3972">
            <v>0</v>
          </cell>
          <cell r="R3972">
            <v>0</v>
          </cell>
          <cell r="S3972">
            <v>1453.1120000200001</v>
          </cell>
          <cell r="T3972">
            <v>269.49854125000002</v>
          </cell>
          <cell r="U3972">
            <v>0</v>
          </cell>
          <cell r="V3972">
            <v>0</v>
          </cell>
          <cell r="W3972">
            <v>0</v>
          </cell>
          <cell r="X3972">
            <v>16.199605559999998</v>
          </cell>
          <cell r="Y3972">
            <v>43.64002344</v>
          </cell>
          <cell r="Z3972">
            <v>400.95958292</v>
          </cell>
          <cell r="AA3972">
            <v>400.95958292</v>
          </cell>
          <cell r="AB3972">
            <v>16.130548000000001</v>
          </cell>
          <cell r="AC3972">
            <v>0</v>
          </cell>
          <cell r="AD3972">
            <v>46.803364569999999</v>
          </cell>
          <cell r="AE3972">
            <v>35.881468570000003</v>
          </cell>
          <cell r="AF3972">
            <v>3.3</v>
          </cell>
          <cell r="AG3972">
            <v>7.6218959999999996</v>
          </cell>
          <cell r="AH3972">
            <v>0</v>
          </cell>
          <cell r="AI3972">
            <v>11.672838500999999</v>
          </cell>
        </row>
        <row r="3973">
          <cell r="C3973" t="str">
            <v>1.729.1</v>
          </cell>
          <cell r="D3973" t="str">
            <v>Подрядные работы</v>
          </cell>
          <cell r="E3973" t="str">
            <v>051-2002160</v>
          </cell>
          <cell r="F3973" t="str">
            <v/>
          </cell>
          <cell r="G3973" t="str">
            <v/>
          </cell>
          <cell r="H3973" t="str">
            <v/>
          </cell>
          <cell r="I3973">
            <v>16496.827000000001</v>
          </cell>
          <cell r="J3973">
            <v>8106.22</v>
          </cell>
          <cell r="K3973">
            <v>296.58999999999997</v>
          </cell>
          <cell r="L3973">
            <v>296.58999999999997</v>
          </cell>
          <cell r="M3973">
            <v>32.469403560000003</v>
          </cell>
          <cell r="N3973">
            <v>10.947571921</v>
          </cell>
          <cell r="O3973">
            <v>10.947571921</v>
          </cell>
          <cell r="P3973">
            <v>0</v>
          </cell>
          <cell r="Q3973">
            <v>0</v>
          </cell>
          <cell r="R3973">
            <v>0</v>
          </cell>
          <cell r="S3973">
            <v>1045.4003333200001</v>
          </cell>
          <cell r="T3973">
            <v>192.29666667999999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17.157979990000001</v>
          </cell>
          <cell r="Z3973">
            <v>293.52</v>
          </cell>
          <cell r="AA3973">
            <v>293.52</v>
          </cell>
          <cell r="AB3973">
            <v>0</v>
          </cell>
          <cell r="AC3973">
            <v>0</v>
          </cell>
          <cell r="AD3973">
            <v>17.157979990000001</v>
          </cell>
          <cell r="AE3973">
            <v>17.157979990000001</v>
          </cell>
          <cell r="AF3973">
            <v>0</v>
          </cell>
          <cell r="AG3973">
            <v>0</v>
          </cell>
          <cell r="AH3973">
            <v>0</v>
          </cell>
          <cell r="AI3973">
            <v>5.8455914379999996</v>
          </cell>
        </row>
        <row r="3974">
          <cell r="C3974">
            <v>0</v>
          </cell>
          <cell r="D3974" t="str">
            <v>Газпром геотехнологии</v>
          </cell>
          <cell r="E3974" t="str">
            <v>051-2002160</v>
          </cell>
          <cell r="F3974" t="str">
            <v/>
          </cell>
          <cell r="G3974" t="str">
            <v/>
          </cell>
          <cell r="H3974" t="str">
            <v/>
          </cell>
          <cell r="I3974">
            <v>0</v>
          </cell>
          <cell r="J3974">
            <v>0</v>
          </cell>
          <cell r="K3974">
            <v>225.2</v>
          </cell>
          <cell r="L3974">
            <v>225.2</v>
          </cell>
          <cell r="M3974">
            <v>32.469403560000003</v>
          </cell>
          <cell r="N3974">
            <v>14.41803</v>
          </cell>
          <cell r="O3974">
            <v>14.41803</v>
          </cell>
          <cell r="P3974">
            <v>0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17.157979990000001</v>
          </cell>
          <cell r="Z3974">
            <v>281.13</v>
          </cell>
          <cell r="AA3974">
            <v>281.13</v>
          </cell>
          <cell r="AB3974">
            <v>0</v>
          </cell>
          <cell r="AC3974">
            <v>0</v>
          </cell>
          <cell r="AD3974">
            <v>17.157979990000001</v>
          </cell>
          <cell r="AE3974">
            <v>17.157979990000001</v>
          </cell>
          <cell r="AF3974">
            <v>0</v>
          </cell>
          <cell r="AG3974">
            <v>0</v>
          </cell>
          <cell r="AH3974">
            <v>0</v>
          </cell>
          <cell r="AI3974">
            <v>6.103219148</v>
          </cell>
        </row>
        <row r="3975">
          <cell r="C3975">
            <v>0</v>
          </cell>
          <cell r="D3975" t="str">
            <v>Рубеж-М</v>
          </cell>
          <cell r="E3975" t="str">
            <v>051-2002160</v>
          </cell>
          <cell r="F3975" t="str">
            <v/>
          </cell>
          <cell r="G3975" t="str">
            <v/>
          </cell>
          <cell r="H3975" t="str">
            <v/>
          </cell>
          <cell r="I3975">
            <v>0</v>
          </cell>
          <cell r="J3975">
            <v>0</v>
          </cell>
          <cell r="K3975">
            <v>62.3</v>
          </cell>
          <cell r="L3975">
            <v>62.3</v>
          </cell>
          <cell r="M3975">
            <v>0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3.3</v>
          </cell>
          <cell r="AA3975">
            <v>3.3</v>
          </cell>
          <cell r="AB3975">
            <v>0</v>
          </cell>
          <cell r="AC3975">
            <v>0</v>
          </cell>
          <cell r="AD3975">
            <v>0</v>
          </cell>
          <cell r="AE3975">
            <v>0</v>
          </cell>
          <cell r="AF3975">
            <v>0</v>
          </cell>
          <cell r="AG3975">
            <v>0</v>
          </cell>
          <cell r="AH3975">
            <v>0</v>
          </cell>
          <cell r="AI3975">
            <v>0</v>
          </cell>
        </row>
        <row r="3976">
          <cell r="C3976">
            <v>0</v>
          </cell>
          <cell r="D3976" t="str">
            <v>ГЭС-Урал</v>
          </cell>
          <cell r="E3976" t="str">
            <v>051-2002160</v>
          </cell>
          <cell r="F3976" t="str">
            <v/>
          </cell>
          <cell r="G3976" t="str">
            <v/>
          </cell>
          <cell r="H3976" t="str">
            <v/>
          </cell>
          <cell r="I3976">
            <v>0</v>
          </cell>
          <cell r="J3976">
            <v>0</v>
          </cell>
          <cell r="K3976">
            <v>9.09</v>
          </cell>
          <cell r="L3976">
            <v>9.09</v>
          </cell>
          <cell r="M3976">
            <v>0</v>
          </cell>
          <cell r="N3976">
            <v>0</v>
          </cell>
          <cell r="O3976">
            <v>0</v>
          </cell>
          <cell r="P3976">
            <v>0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9.09</v>
          </cell>
          <cell r="AA3976">
            <v>9.09</v>
          </cell>
          <cell r="AB3976">
            <v>0</v>
          </cell>
          <cell r="AC3976">
            <v>0</v>
          </cell>
          <cell r="AD3976">
            <v>0</v>
          </cell>
          <cell r="AE3976">
            <v>0</v>
          </cell>
          <cell r="AF3976">
            <v>0</v>
          </cell>
          <cell r="AG3976">
            <v>0</v>
          </cell>
          <cell r="AH3976">
            <v>0</v>
          </cell>
          <cell r="AI3976">
            <v>0</v>
          </cell>
        </row>
        <row r="3977">
          <cell r="C3977">
            <v>0</v>
          </cell>
          <cell r="D3977" t="str">
            <v>Прочие подрядчики</v>
          </cell>
          <cell r="E3977" t="str">
            <v>051-2002160</v>
          </cell>
          <cell r="F3977" t="str">
            <v/>
          </cell>
          <cell r="G3977" t="str">
            <v/>
          </cell>
          <cell r="H3977" t="str">
            <v/>
          </cell>
          <cell r="I3977">
            <v>16496.827000000001</v>
          </cell>
          <cell r="J3977">
            <v>8106.22</v>
          </cell>
          <cell r="K3977">
            <v>0</v>
          </cell>
          <cell r="L3977">
            <v>0</v>
          </cell>
          <cell r="M3977">
            <v>0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>
            <v>0</v>
          </cell>
          <cell r="S3977">
            <v>1045.4003333200001</v>
          </cell>
          <cell r="T3977">
            <v>192.29666667999999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B3977">
            <v>0</v>
          </cell>
          <cell r="AC3977">
            <v>0</v>
          </cell>
          <cell r="AD3977">
            <v>0</v>
          </cell>
          <cell r="AE3977">
            <v>0</v>
          </cell>
          <cell r="AF3977">
            <v>0</v>
          </cell>
          <cell r="AG3977">
            <v>0</v>
          </cell>
          <cell r="AH3977">
            <v>0</v>
          </cell>
          <cell r="AI3977">
            <v>0</v>
          </cell>
        </row>
        <row r="3978">
          <cell r="C3978" t="str">
            <v>1.729.2</v>
          </cell>
          <cell r="D3978" t="str">
            <v>Оборудование</v>
          </cell>
          <cell r="E3978" t="str">
            <v>051-2002160</v>
          </cell>
          <cell r="F3978" t="str">
            <v/>
          </cell>
          <cell r="G3978" t="str">
            <v/>
          </cell>
          <cell r="H3978" t="str">
            <v/>
          </cell>
          <cell r="I3978">
            <v>9828.02</v>
          </cell>
          <cell r="J3978">
            <v>1389.66</v>
          </cell>
          <cell r="K3978">
            <v>28.63</v>
          </cell>
          <cell r="L3978">
            <v>28.63</v>
          </cell>
          <cell r="M3978">
            <v>14.917767169999999</v>
          </cell>
          <cell r="N3978">
            <v>52.105369088000003</v>
          </cell>
          <cell r="O3978">
            <v>52.105369088000003</v>
          </cell>
          <cell r="P3978">
            <v>0</v>
          </cell>
          <cell r="Q3978">
            <v>0</v>
          </cell>
          <cell r="R3978">
            <v>0</v>
          </cell>
          <cell r="S3978">
            <v>76.398333339999994</v>
          </cell>
          <cell r="T3978">
            <v>14.25166666</v>
          </cell>
          <cell r="U3978">
            <v>0</v>
          </cell>
          <cell r="V3978">
            <v>0</v>
          </cell>
          <cell r="W3978">
            <v>0</v>
          </cell>
          <cell r="X3978">
            <v>1.6041119999999999E-2</v>
          </cell>
          <cell r="Y3978">
            <v>6.37620202</v>
          </cell>
          <cell r="Z3978">
            <v>19.37</v>
          </cell>
          <cell r="AA3978">
            <v>19.37</v>
          </cell>
          <cell r="AB3978">
            <v>0</v>
          </cell>
          <cell r="AC3978">
            <v>0</v>
          </cell>
          <cell r="AD3978">
            <v>6.37620202</v>
          </cell>
          <cell r="AE3978">
            <v>6.37620202</v>
          </cell>
          <cell r="AF3978">
            <v>0</v>
          </cell>
          <cell r="AG3978">
            <v>0</v>
          </cell>
          <cell r="AH3978">
            <v>0</v>
          </cell>
          <cell r="AI3978">
            <v>32.917924728999999</v>
          </cell>
        </row>
        <row r="3979">
          <cell r="C3979" t="str">
            <v>1.729.3</v>
          </cell>
          <cell r="D3979" t="str">
            <v>Прочие, всего</v>
          </cell>
          <cell r="E3979" t="str">
            <v>051-2002160</v>
          </cell>
          <cell r="F3979" t="str">
            <v/>
          </cell>
          <cell r="G3979" t="str">
            <v/>
          </cell>
          <cell r="H3979" t="str">
            <v/>
          </cell>
          <cell r="I3979">
            <v>5588.8766666900001</v>
          </cell>
          <cell r="J3979">
            <v>2348.37</v>
          </cell>
          <cell r="K3979">
            <v>229.93</v>
          </cell>
          <cell r="L3979">
            <v>229.93</v>
          </cell>
          <cell r="M3979">
            <v>13.76724359</v>
          </cell>
          <cell r="N3979">
            <v>5.9875803899999998</v>
          </cell>
          <cell r="O3979">
            <v>5.9875803899999998</v>
          </cell>
          <cell r="P3979">
            <v>0</v>
          </cell>
          <cell r="Q3979">
            <v>0</v>
          </cell>
          <cell r="R3979">
            <v>0</v>
          </cell>
          <cell r="S3979">
            <v>331.31333336</v>
          </cell>
          <cell r="T3979">
            <v>62.950207910000003</v>
          </cell>
          <cell r="U3979">
            <v>0</v>
          </cell>
          <cell r="V3979">
            <v>0</v>
          </cell>
          <cell r="W3979">
            <v>0</v>
          </cell>
          <cell r="X3979">
            <v>16.183564440000001</v>
          </cell>
          <cell r="Y3979">
            <v>20.105841430000002</v>
          </cell>
          <cell r="Z3979">
            <v>88.069582920000002</v>
          </cell>
          <cell r="AA3979">
            <v>88.069582920000002</v>
          </cell>
          <cell r="AB3979">
            <v>16.130548000000001</v>
          </cell>
          <cell r="AC3979">
            <v>0</v>
          </cell>
          <cell r="AD3979">
            <v>23.269182560000001</v>
          </cell>
          <cell r="AE3979">
            <v>12.347286560000001</v>
          </cell>
          <cell r="AF3979">
            <v>3.3</v>
          </cell>
          <cell r="AG3979">
            <v>7.6218959999999996</v>
          </cell>
          <cell r="AH3979">
            <v>0</v>
          </cell>
          <cell r="AI3979">
            <v>26.421361142999999</v>
          </cell>
        </row>
        <row r="3980">
          <cell r="C3980" t="str">
            <v>1.729.4</v>
          </cell>
          <cell r="D3980" t="str">
            <v>Землеотвод, всего</v>
          </cell>
          <cell r="E3980" t="str">
            <v>051-2002160</v>
          </cell>
          <cell r="F3980" t="str">
            <v/>
          </cell>
          <cell r="G3980" t="str">
            <v/>
          </cell>
          <cell r="H3980" t="str">
            <v/>
          </cell>
          <cell r="I3980">
            <v>0</v>
          </cell>
          <cell r="J3980">
            <v>0</v>
          </cell>
          <cell r="K3980">
            <v>15</v>
          </cell>
          <cell r="L3980">
            <v>15</v>
          </cell>
          <cell r="M3980">
            <v>7.7060790900000002</v>
          </cell>
          <cell r="N3980">
            <v>51.3738606</v>
          </cell>
          <cell r="O3980">
            <v>51.3738606</v>
          </cell>
          <cell r="P3980">
            <v>0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16.183564440000001</v>
          </cell>
          <cell r="Y3980">
            <v>9.2033012299999992</v>
          </cell>
          <cell r="Z3980">
            <v>24.203301230000001</v>
          </cell>
          <cell r="AA3980">
            <v>24.203301230000001</v>
          </cell>
          <cell r="AB3980">
            <v>15</v>
          </cell>
          <cell r="AC3980">
            <v>0</v>
          </cell>
          <cell r="AD3980">
            <v>10.03767085</v>
          </cell>
          <cell r="AE3980">
            <v>2.41577485</v>
          </cell>
          <cell r="AF3980">
            <v>0</v>
          </cell>
          <cell r="AG3980">
            <v>7.6218959999999996</v>
          </cell>
          <cell r="AH3980">
            <v>0</v>
          </cell>
          <cell r="AI3980">
            <v>41.472321295</v>
          </cell>
        </row>
        <row r="3981">
          <cell r="C3981" t="str">
            <v>1.729.5</v>
          </cell>
          <cell r="D3981" t="str">
            <v>Проектные работы</v>
          </cell>
          <cell r="E3981" t="str">
            <v>051-2002160</v>
          </cell>
          <cell r="F3981" t="str">
            <v/>
          </cell>
          <cell r="G3981" t="str">
            <v/>
          </cell>
          <cell r="H3981" t="str">
            <v/>
          </cell>
          <cell r="I3981">
            <v>0</v>
          </cell>
          <cell r="J3981">
            <v>0</v>
          </cell>
          <cell r="K3981">
            <v>0.68</v>
          </cell>
          <cell r="L3981">
            <v>0.68</v>
          </cell>
          <cell r="M3981">
            <v>0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B3981">
            <v>0</v>
          </cell>
          <cell r="AC3981">
            <v>0</v>
          </cell>
          <cell r="AD3981">
            <v>0</v>
          </cell>
          <cell r="AE3981">
            <v>0</v>
          </cell>
          <cell r="AF3981">
            <v>0</v>
          </cell>
          <cell r="AG3981">
            <v>0</v>
          </cell>
          <cell r="AH3981">
            <v>0</v>
          </cell>
          <cell r="AI3981">
            <v>0</v>
          </cell>
        </row>
        <row r="3982">
          <cell r="C3982" t="str">
            <v>1.729.6</v>
          </cell>
          <cell r="D3982" t="str">
            <v>Услуги Заказчика</v>
          </cell>
          <cell r="E3982" t="str">
            <v>051-2002160</v>
          </cell>
          <cell r="F3982" t="str">
            <v/>
          </cell>
          <cell r="G3982" t="str">
            <v/>
          </cell>
          <cell r="H3982" t="str">
            <v/>
          </cell>
          <cell r="I3982">
            <v>0</v>
          </cell>
          <cell r="J3982">
            <v>0</v>
          </cell>
          <cell r="K3982">
            <v>19.8</v>
          </cell>
          <cell r="L3982">
            <v>19.8</v>
          </cell>
          <cell r="M3982">
            <v>4.95</v>
          </cell>
          <cell r="N3982">
            <v>25</v>
          </cell>
          <cell r="O3982">
            <v>25</v>
          </cell>
          <cell r="P3982">
            <v>0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5.2019163800000001</v>
          </cell>
          <cell r="Z3982">
            <v>27.360548000000001</v>
          </cell>
          <cell r="AA3982">
            <v>27.360548000000001</v>
          </cell>
          <cell r="AB3982">
            <v>1.1305480000000001</v>
          </cell>
          <cell r="AC3982">
            <v>0</v>
          </cell>
          <cell r="AD3982">
            <v>8.5019163800000008</v>
          </cell>
          <cell r="AE3982">
            <v>5.2019163800000001</v>
          </cell>
          <cell r="AF3982">
            <v>3.3</v>
          </cell>
          <cell r="AG3982">
            <v>0</v>
          </cell>
          <cell r="AH3982">
            <v>0</v>
          </cell>
          <cell r="AI3982">
            <v>31.073633394000002</v>
          </cell>
        </row>
        <row r="3983">
          <cell r="C3983" t="str">
            <v>1.729.7</v>
          </cell>
          <cell r="D3983" t="str">
            <v>Иные прочие</v>
          </cell>
          <cell r="E3983" t="str">
            <v>051-2002160</v>
          </cell>
          <cell r="F3983" t="str">
            <v/>
          </cell>
          <cell r="G3983" t="str">
            <v/>
          </cell>
          <cell r="H3983" t="str">
            <v/>
          </cell>
          <cell r="I3983">
            <v>5588.8766666900001</v>
          </cell>
          <cell r="J3983">
            <v>2348.37</v>
          </cell>
          <cell r="K3983">
            <v>192.4</v>
          </cell>
          <cell r="L3983">
            <v>192.4</v>
          </cell>
          <cell r="M3983">
            <v>1.1111645000000001</v>
          </cell>
          <cell r="N3983">
            <v>0.57752832600000004</v>
          </cell>
          <cell r="O3983">
            <v>0.57752832600000004</v>
          </cell>
          <cell r="P3983">
            <v>0</v>
          </cell>
          <cell r="Q3983">
            <v>0</v>
          </cell>
          <cell r="R3983">
            <v>0</v>
          </cell>
          <cell r="S3983">
            <v>331.31333336</v>
          </cell>
          <cell r="T3983">
            <v>62.950207910000003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5.7006238199999997</v>
          </cell>
          <cell r="Z3983">
            <v>36.50573369</v>
          </cell>
          <cell r="AA3983">
            <v>36.50573369</v>
          </cell>
          <cell r="AB3983">
            <v>0</v>
          </cell>
          <cell r="AC3983">
            <v>0</v>
          </cell>
          <cell r="AD3983">
            <v>4.7295953300000004</v>
          </cell>
          <cell r="AE3983">
            <v>4.7295953300000004</v>
          </cell>
          <cell r="AF3983">
            <v>0</v>
          </cell>
          <cell r="AG3983">
            <v>0</v>
          </cell>
          <cell r="AH3983">
            <v>0</v>
          </cell>
          <cell r="AI3983">
            <v>12.955760238</v>
          </cell>
        </row>
        <row r="3984">
          <cell r="C3984" t="str">
            <v>1.729.8</v>
          </cell>
          <cell r="D3984" t="str">
            <v>Пуско наладочные работы "вхолостую"</v>
          </cell>
          <cell r="E3984" t="str">
            <v>051-2002160</v>
          </cell>
          <cell r="F3984" t="str">
            <v/>
          </cell>
          <cell r="G3984" t="str">
            <v/>
          </cell>
          <cell r="H3984" t="str">
            <v/>
          </cell>
          <cell r="I3984">
            <v>0</v>
          </cell>
          <cell r="J3984">
            <v>0</v>
          </cell>
          <cell r="K3984">
            <v>2.0499999999999998</v>
          </cell>
          <cell r="L3984">
            <v>2.0499999999999998</v>
          </cell>
          <cell r="M3984">
            <v>0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B3984">
            <v>0</v>
          </cell>
          <cell r="AC3984">
            <v>0</v>
          </cell>
          <cell r="AD3984">
            <v>0</v>
          </cell>
          <cell r="AE3984">
            <v>0</v>
          </cell>
          <cell r="AF3984">
            <v>0</v>
          </cell>
          <cell r="AG3984">
            <v>0</v>
          </cell>
          <cell r="AH3984">
            <v>0</v>
          </cell>
          <cell r="AI3984">
            <v>0</v>
          </cell>
        </row>
        <row r="3985">
          <cell r="C3985" t="str">
            <v>1.730</v>
          </cell>
          <cell r="D3985" t="str">
            <v>Реконструкция ГИС Шаран</v>
          </cell>
          <cell r="E3985" t="str">
            <v>051-2002161</v>
          </cell>
          <cell r="F3985" t="str">
            <v/>
          </cell>
          <cell r="G3985" t="str">
            <v>Программа комплексного освоения месторождений полуострова Ям</v>
          </cell>
          <cell r="H3985" t="str">
            <v>Прочие</v>
          </cell>
          <cell r="I3985">
            <v>1983.0736667199999</v>
          </cell>
          <cell r="J3985">
            <v>685</v>
          </cell>
          <cell r="K3985">
            <v>351.47</v>
          </cell>
          <cell r="L3985">
            <v>351.47</v>
          </cell>
          <cell r="M3985">
            <v>3.1350164399999998</v>
          </cell>
          <cell r="N3985">
            <v>0.89197269800000001</v>
          </cell>
          <cell r="O3985">
            <v>0.89197269800000001</v>
          </cell>
          <cell r="P3985">
            <v>0</v>
          </cell>
          <cell r="Q3985">
            <v>0</v>
          </cell>
          <cell r="R3985">
            <v>0</v>
          </cell>
          <cell r="S3985">
            <v>345.16900004000001</v>
          </cell>
          <cell r="T3985">
            <v>67.499999959999997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829.65174187000002</v>
          </cell>
          <cell r="Z3985">
            <v>646.14324535000003</v>
          </cell>
          <cell r="AA3985">
            <v>646.14324535000003</v>
          </cell>
          <cell r="AB3985">
            <v>0.02</v>
          </cell>
          <cell r="AC3985">
            <v>0</v>
          </cell>
          <cell r="AD3985">
            <v>830.10630074000005</v>
          </cell>
          <cell r="AE3985">
            <v>828.01267803999997</v>
          </cell>
          <cell r="AF3985">
            <v>2.08833336</v>
          </cell>
          <cell r="AG3985">
            <v>5.28934E-3</v>
          </cell>
          <cell r="AH3985">
            <v>0</v>
          </cell>
          <cell r="AI3985">
            <v>128.47093995200001</v>
          </cell>
        </row>
        <row r="3986">
          <cell r="C3986" t="str">
            <v>1.730.1</v>
          </cell>
          <cell r="D3986" t="str">
            <v>Подрядные работы</v>
          </cell>
          <cell r="E3986" t="str">
            <v>051-2002161</v>
          </cell>
          <cell r="F3986" t="str">
            <v/>
          </cell>
          <cell r="G3986" t="str">
            <v/>
          </cell>
          <cell r="H3986" t="str">
            <v/>
          </cell>
          <cell r="I3986">
            <v>599.24</v>
          </cell>
          <cell r="J3986">
            <v>328.44</v>
          </cell>
          <cell r="K3986">
            <v>162.47</v>
          </cell>
          <cell r="L3986">
            <v>162.47</v>
          </cell>
          <cell r="M3986">
            <v>0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>
            <v>0</v>
          </cell>
          <cell r="S3986">
            <v>130.02833335</v>
          </cell>
          <cell r="T3986">
            <v>26.031666649999998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224.97673387</v>
          </cell>
          <cell r="Z3986">
            <v>260.47000000000003</v>
          </cell>
          <cell r="AA3986">
            <v>260.47000000000003</v>
          </cell>
          <cell r="AB3986">
            <v>0</v>
          </cell>
          <cell r="AC3986">
            <v>0</v>
          </cell>
          <cell r="AD3986">
            <v>224.97673387</v>
          </cell>
          <cell r="AE3986">
            <v>224.97673387</v>
          </cell>
          <cell r="AF3986">
            <v>0</v>
          </cell>
          <cell r="AG3986">
            <v>0</v>
          </cell>
          <cell r="AH3986">
            <v>0</v>
          </cell>
          <cell r="AI3986">
            <v>86.373376539000006</v>
          </cell>
        </row>
        <row r="3987">
          <cell r="C3987">
            <v>0</v>
          </cell>
          <cell r="D3987" t="str">
            <v>Уфа-АвиаГаз</v>
          </cell>
          <cell r="E3987" t="str">
            <v>051-2002161</v>
          </cell>
          <cell r="F3987" t="str">
            <v/>
          </cell>
          <cell r="G3987" t="str">
            <v/>
          </cell>
          <cell r="H3987" t="str">
            <v/>
          </cell>
          <cell r="I3987">
            <v>0</v>
          </cell>
          <cell r="J3987">
            <v>0</v>
          </cell>
          <cell r="K3987">
            <v>162.47</v>
          </cell>
          <cell r="L3987">
            <v>162.47</v>
          </cell>
          <cell r="M3987">
            <v>0</v>
          </cell>
          <cell r="N3987">
            <v>0</v>
          </cell>
          <cell r="O3987">
            <v>0</v>
          </cell>
          <cell r="P3987">
            <v>0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224.97673387</v>
          </cell>
          <cell r="Z3987">
            <v>260.47000000000003</v>
          </cell>
          <cell r="AA3987">
            <v>260.47000000000003</v>
          </cell>
          <cell r="AB3987">
            <v>0</v>
          </cell>
          <cell r="AC3987">
            <v>0</v>
          </cell>
          <cell r="AD3987">
            <v>224.97673387</v>
          </cell>
          <cell r="AE3987">
            <v>224.97673387</v>
          </cell>
          <cell r="AF3987">
            <v>0</v>
          </cell>
          <cell r="AG3987">
            <v>0</v>
          </cell>
          <cell r="AH3987">
            <v>0</v>
          </cell>
          <cell r="AI3987">
            <v>86.373376539000006</v>
          </cell>
        </row>
        <row r="3988">
          <cell r="C3988">
            <v>0</v>
          </cell>
          <cell r="D3988" t="str">
            <v>Прочие подрядчики</v>
          </cell>
          <cell r="E3988" t="str">
            <v>051-2002161</v>
          </cell>
          <cell r="F3988" t="str">
            <v/>
          </cell>
          <cell r="G3988" t="str">
            <v/>
          </cell>
          <cell r="H3988" t="str">
            <v/>
          </cell>
          <cell r="I3988">
            <v>599.24</v>
          </cell>
          <cell r="J3988">
            <v>328.44</v>
          </cell>
          <cell r="K3988">
            <v>0</v>
          </cell>
          <cell r="L3988">
            <v>0</v>
          </cell>
          <cell r="M3988">
            <v>0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>
            <v>0</v>
          </cell>
          <cell r="S3988">
            <v>130.02833335</v>
          </cell>
          <cell r="T3988">
            <v>26.031666649999998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B3988">
            <v>0</v>
          </cell>
          <cell r="AC3988">
            <v>0</v>
          </cell>
          <cell r="AD3988">
            <v>0</v>
          </cell>
          <cell r="AE3988">
            <v>0</v>
          </cell>
          <cell r="AF3988">
            <v>0</v>
          </cell>
          <cell r="AG3988">
            <v>0</v>
          </cell>
          <cell r="AH3988">
            <v>0</v>
          </cell>
          <cell r="AI3988">
            <v>0</v>
          </cell>
        </row>
        <row r="3989">
          <cell r="C3989" t="str">
            <v>1.730.2</v>
          </cell>
          <cell r="D3989" t="str">
            <v>Оборудование</v>
          </cell>
          <cell r="E3989" t="str">
            <v>051-2002161</v>
          </cell>
          <cell r="F3989" t="str">
            <v/>
          </cell>
          <cell r="G3989" t="str">
            <v/>
          </cell>
          <cell r="H3989" t="str">
            <v/>
          </cell>
          <cell r="I3989">
            <v>1124.5940000000001</v>
          </cell>
          <cell r="J3989">
            <v>260.11</v>
          </cell>
          <cell r="K3989">
            <v>145.74</v>
          </cell>
          <cell r="L3989">
            <v>145.74</v>
          </cell>
          <cell r="M3989">
            <v>2.5163999999999998E-3</v>
          </cell>
          <cell r="N3989">
            <v>1.7266359999999999E-3</v>
          </cell>
          <cell r="O3989">
            <v>1.7266359999999999E-3</v>
          </cell>
          <cell r="P3989">
            <v>0</v>
          </cell>
          <cell r="Q3989">
            <v>0</v>
          </cell>
          <cell r="R3989">
            <v>0</v>
          </cell>
          <cell r="S3989">
            <v>182.26</v>
          </cell>
          <cell r="T3989">
            <v>35.229999999999997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582.28075660000002</v>
          </cell>
          <cell r="Z3989">
            <v>338.07086221999998</v>
          </cell>
          <cell r="AA3989">
            <v>338.07086221999998</v>
          </cell>
          <cell r="AB3989">
            <v>0</v>
          </cell>
          <cell r="AC3989">
            <v>0</v>
          </cell>
          <cell r="AD3989">
            <v>582.28075660000002</v>
          </cell>
          <cell r="AE3989">
            <v>582.28075660000002</v>
          </cell>
          <cell r="AF3989">
            <v>0</v>
          </cell>
          <cell r="AG3989">
            <v>0</v>
          </cell>
          <cell r="AH3989">
            <v>0</v>
          </cell>
          <cell r="AI3989">
            <v>172.23630358899999</v>
          </cell>
        </row>
        <row r="3990">
          <cell r="C3990" t="str">
            <v>1.730.3</v>
          </cell>
          <cell r="D3990" t="str">
            <v>Прочие, всего</v>
          </cell>
          <cell r="E3990" t="str">
            <v>051-2002161</v>
          </cell>
          <cell r="F3990" t="str">
            <v/>
          </cell>
          <cell r="G3990" t="str">
            <v/>
          </cell>
          <cell r="H3990" t="str">
            <v/>
          </cell>
          <cell r="I3990">
            <v>259.23966672</v>
          </cell>
          <cell r="J3990">
            <v>96.45</v>
          </cell>
          <cell r="K3990">
            <v>43.26</v>
          </cell>
          <cell r="L3990">
            <v>43.26</v>
          </cell>
          <cell r="M3990">
            <v>3.13250004</v>
          </cell>
          <cell r="N3990">
            <v>7.2411004160000001</v>
          </cell>
          <cell r="O3990">
            <v>7.2411004160000001</v>
          </cell>
          <cell r="P3990">
            <v>0</v>
          </cell>
          <cell r="Q3990">
            <v>0</v>
          </cell>
          <cell r="R3990">
            <v>0</v>
          </cell>
          <cell r="S3990">
            <v>32.880666689999998</v>
          </cell>
          <cell r="T3990">
            <v>6.2383333099999998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22.394251400000002</v>
          </cell>
          <cell r="Z3990">
            <v>47.60238313</v>
          </cell>
          <cell r="AA3990">
            <v>47.60238313</v>
          </cell>
          <cell r="AB3990">
            <v>0.02</v>
          </cell>
          <cell r="AC3990">
            <v>0</v>
          </cell>
          <cell r="AD3990">
            <v>22.848810270000001</v>
          </cell>
          <cell r="AE3990">
            <v>20.75518757</v>
          </cell>
          <cell r="AF3990">
            <v>2.08833336</v>
          </cell>
          <cell r="AG3990">
            <v>5.28934E-3</v>
          </cell>
          <cell r="AH3990">
            <v>0</v>
          </cell>
          <cell r="AI3990">
            <v>47.999299127</v>
          </cell>
        </row>
        <row r="3991">
          <cell r="C3991" t="str">
            <v>1.730.4</v>
          </cell>
          <cell r="D3991" t="str">
            <v>Землеотвод, всего</v>
          </cell>
          <cell r="E3991" t="str">
            <v>051-2002161</v>
          </cell>
          <cell r="F3991" t="str">
            <v/>
          </cell>
          <cell r="G3991" t="str">
            <v/>
          </cell>
          <cell r="H3991" t="str">
            <v/>
          </cell>
          <cell r="I3991">
            <v>0</v>
          </cell>
          <cell r="J3991">
            <v>0</v>
          </cell>
          <cell r="K3991">
            <v>0.24</v>
          </cell>
          <cell r="L3991">
            <v>0.24</v>
          </cell>
          <cell r="M3991">
            <v>0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0.11229553</v>
          </cell>
          <cell r="Z3991">
            <v>0.11</v>
          </cell>
          <cell r="AA3991">
            <v>0.11</v>
          </cell>
          <cell r="AB3991">
            <v>0</v>
          </cell>
          <cell r="AC3991">
            <v>0</v>
          </cell>
          <cell r="AD3991">
            <v>0.11686762000000001</v>
          </cell>
          <cell r="AE3991">
            <v>0.11157828</v>
          </cell>
          <cell r="AF3991">
            <v>0</v>
          </cell>
          <cell r="AG3991">
            <v>5.28934E-3</v>
          </cell>
          <cell r="AH3991">
            <v>0</v>
          </cell>
          <cell r="AI3991">
            <v>106.243290909</v>
          </cell>
        </row>
        <row r="3992">
          <cell r="C3992" t="str">
            <v>1.730.5</v>
          </cell>
          <cell r="D3992" t="str">
            <v>Проектные работы</v>
          </cell>
          <cell r="E3992" t="str">
            <v>051-2002161</v>
          </cell>
          <cell r="F3992" t="str">
            <v/>
          </cell>
          <cell r="G3992" t="str">
            <v/>
          </cell>
          <cell r="H3992" t="str">
            <v/>
          </cell>
          <cell r="I3992">
            <v>0</v>
          </cell>
          <cell r="J3992">
            <v>0</v>
          </cell>
          <cell r="K3992">
            <v>0.97</v>
          </cell>
          <cell r="L3992">
            <v>0.97</v>
          </cell>
          <cell r="M3992">
            <v>0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B3992">
            <v>0</v>
          </cell>
          <cell r="AC3992">
            <v>0</v>
          </cell>
          <cell r="AD3992">
            <v>0</v>
          </cell>
          <cell r="AE3992">
            <v>0</v>
          </cell>
          <cell r="AF3992">
            <v>0</v>
          </cell>
          <cell r="AG3992">
            <v>0</v>
          </cell>
          <cell r="AH3992">
            <v>0</v>
          </cell>
          <cell r="AI3992">
            <v>0</v>
          </cell>
        </row>
        <row r="3993">
          <cell r="C3993" t="str">
            <v>1.730.6</v>
          </cell>
          <cell r="D3993" t="str">
            <v>Услуги Заказчика</v>
          </cell>
          <cell r="E3993" t="str">
            <v>051-2002161</v>
          </cell>
          <cell r="F3993" t="str">
            <v/>
          </cell>
          <cell r="G3993" t="str">
            <v/>
          </cell>
          <cell r="H3993" t="str">
            <v/>
          </cell>
          <cell r="I3993">
            <v>0</v>
          </cell>
          <cell r="J3993">
            <v>0</v>
          </cell>
          <cell r="K3993">
            <v>12.53</v>
          </cell>
          <cell r="L3993">
            <v>12.53</v>
          </cell>
          <cell r="M3993">
            <v>3.13250004</v>
          </cell>
          <cell r="N3993">
            <v>25.000000319000002</v>
          </cell>
          <cell r="O3993">
            <v>25.000000319000002</v>
          </cell>
          <cell r="P3993">
            <v>0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10.03475004</v>
          </cell>
          <cell r="Z3993">
            <v>24.002383129999998</v>
          </cell>
          <cell r="AA3993">
            <v>24.002383129999998</v>
          </cell>
          <cell r="AB3993">
            <v>0</v>
          </cell>
          <cell r="AC3993">
            <v>0</v>
          </cell>
          <cell r="AD3993">
            <v>12.123083400000001</v>
          </cell>
          <cell r="AE3993">
            <v>10.03475004</v>
          </cell>
          <cell r="AF3993">
            <v>2.08833336</v>
          </cell>
          <cell r="AG3993">
            <v>0</v>
          </cell>
          <cell r="AH3993">
            <v>0</v>
          </cell>
          <cell r="AI3993">
            <v>50.507832219999997</v>
          </cell>
        </row>
        <row r="3994">
          <cell r="C3994" t="str">
            <v>1.730.7</v>
          </cell>
          <cell r="D3994" t="str">
            <v>Иные прочие</v>
          </cell>
          <cell r="E3994" t="str">
            <v>051-2002161</v>
          </cell>
          <cell r="F3994" t="str">
            <v/>
          </cell>
          <cell r="G3994" t="str">
            <v/>
          </cell>
          <cell r="H3994" t="str">
            <v/>
          </cell>
          <cell r="I3994">
            <v>259.23966672</v>
          </cell>
          <cell r="J3994">
            <v>96.45</v>
          </cell>
          <cell r="K3994">
            <v>23.04</v>
          </cell>
          <cell r="L3994">
            <v>23.04</v>
          </cell>
          <cell r="M3994">
            <v>0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>
            <v>0</v>
          </cell>
          <cell r="S3994">
            <v>32.880666689999998</v>
          </cell>
          <cell r="T3994">
            <v>6.2383333099999998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5.64707808</v>
          </cell>
          <cell r="Z3994">
            <v>17.010000000000002</v>
          </cell>
          <cell r="AA3994">
            <v>17.010000000000002</v>
          </cell>
          <cell r="AB3994">
            <v>0.02</v>
          </cell>
          <cell r="AC3994">
            <v>0</v>
          </cell>
          <cell r="AD3994">
            <v>4.0087314999999997</v>
          </cell>
          <cell r="AE3994">
            <v>4.0087314999999997</v>
          </cell>
          <cell r="AF3994">
            <v>0</v>
          </cell>
          <cell r="AG3994">
            <v>0</v>
          </cell>
          <cell r="AH3994">
            <v>0</v>
          </cell>
          <cell r="AI3994">
            <v>23.566910641</v>
          </cell>
        </row>
        <row r="3995">
          <cell r="C3995" t="str">
            <v>1.730.8</v>
          </cell>
          <cell r="D3995" t="str">
            <v>Пуско наладочные работы "вхолостую"</v>
          </cell>
          <cell r="E3995" t="str">
            <v>051-2002161</v>
          </cell>
          <cell r="F3995" t="str">
            <v/>
          </cell>
          <cell r="G3995" t="str">
            <v/>
          </cell>
          <cell r="H3995" t="str">
            <v/>
          </cell>
          <cell r="I3995">
            <v>0</v>
          </cell>
          <cell r="J3995">
            <v>0</v>
          </cell>
          <cell r="K3995">
            <v>6.48</v>
          </cell>
          <cell r="L3995">
            <v>6.48</v>
          </cell>
          <cell r="M3995">
            <v>0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6.6001277500000004</v>
          </cell>
          <cell r="Z3995">
            <v>6.48</v>
          </cell>
          <cell r="AA3995">
            <v>6.48</v>
          </cell>
          <cell r="AB3995">
            <v>0</v>
          </cell>
          <cell r="AC3995">
            <v>0</v>
          </cell>
          <cell r="AD3995">
            <v>6.6001277500000004</v>
          </cell>
          <cell r="AE3995">
            <v>6.6001277500000004</v>
          </cell>
          <cell r="AF3995">
            <v>0</v>
          </cell>
          <cell r="AG3995">
            <v>0</v>
          </cell>
          <cell r="AH3995">
            <v>0</v>
          </cell>
          <cell r="AI3995">
            <v>101.853823302</v>
          </cell>
        </row>
        <row r="3996">
          <cell r="C3996" t="str">
            <v>1.731</v>
          </cell>
          <cell r="D3996" t="str">
            <v>Реконструкция газопроводов Н.Тура-Пермь-1,2н (с км 224-р. Сылва) и Пермь-Горький 1,2н (по 47,84 км - узел подключения КС Оханская)</v>
          </cell>
          <cell r="E3996" t="str">
            <v>051-2002171</v>
          </cell>
          <cell r="F3996" t="str">
            <v/>
          </cell>
          <cell r="G3996" t="str">
            <v>Стройки, обеспечивающие добычу и вывод газа из Надым-Пур-Таз</v>
          </cell>
          <cell r="H3996" t="str">
            <v>Транспорт газа</v>
          </cell>
          <cell r="I3996">
            <v>938.77200000000005</v>
          </cell>
          <cell r="J3996">
            <v>245.721</v>
          </cell>
          <cell r="K3996">
            <v>0.51100000000000001</v>
          </cell>
          <cell r="L3996">
            <v>0.51100000000000001</v>
          </cell>
          <cell r="M3996">
            <v>2.5001999999999999E-4</v>
          </cell>
          <cell r="N3996">
            <v>4.8927592999999998E-2</v>
          </cell>
          <cell r="O3996">
            <v>4.8927592999999998E-2</v>
          </cell>
          <cell r="P3996">
            <v>0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5.0003999999999999E-4</v>
          </cell>
          <cell r="Z3996">
            <v>0.49099999999999999</v>
          </cell>
          <cell r="AA3996">
            <v>0.49099999999999999</v>
          </cell>
          <cell r="AB3996">
            <v>0</v>
          </cell>
          <cell r="AC3996">
            <v>0</v>
          </cell>
          <cell r="AD3996">
            <v>6.6671999999999999E-4</v>
          </cell>
          <cell r="AE3996">
            <v>5.0003999999999999E-4</v>
          </cell>
          <cell r="AF3996">
            <v>1.6668E-4</v>
          </cell>
          <cell r="AG3996">
            <v>0</v>
          </cell>
          <cell r="AH3996">
            <v>0</v>
          </cell>
          <cell r="AI3996">
            <v>0.135788187</v>
          </cell>
        </row>
        <row r="3997">
          <cell r="C3997" t="str">
            <v>1.731.1</v>
          </cell>
          <cell r="D3997" t="str">
            <v>Подрядные работы</v>
          </cell>
          <cell r="E3997" t="str">
            <v>051-2002171</v>
          </cell>
          <cell r="F3997" t="str">
            <v/>
          </cell>
          <cell r="G3997" t="str">
            <v/>
          </cell>
          <cell r="H3997" t="str">
            <v/>
          </cell>
          <cell r="I3997">
            <v>641.35</v>
          </cell>
          <cell r="J3997">
            <v>184.71</v>
          </cell>
          <cell r="K3997">
            <v>0</v>
          </cell>
          <cell r="L3997">
            <v>0</v>
          </cell>
          <cell r="M3997">
            <v>0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B3997">
            <v>0</v>
          </cell>
          <cell r="AC3997">
            <v>0</v>
          </cell>
          <cell r="AD3997">
            <v>0</v>
          </cell>
          <cell r="AE3997">
            <v>0</v>
          </cell>
          <cell r="AF3997">
            <v>0</v>
          </cell>
          <cell r="AG3997">
            <v>0</v>
          </cell>
          <cell r="AH3997">
            <v>0</v>
          </cell>
          <cell r="AI3997">
            <v>0</v>
          </cell>
        </row>
        <row r="3998">
          <cell r="C3998">
            <v>0</v>
          </cell>
          <cell r="D3998" t="str">
            <v>Прочие подрядчики</v>
          </cell>
          <cell r="E3998" t="str">
            <v>051-2002171</v>
          </cell>
          <cell r="F3998" t="str">
            <v/>
          </cell>
          <cell r="G3998" t="str">
            <v/>
          </cell>
          <cell r="H3998" t="str">
            <v/>
          </cell>
          <cell r="I3998">
            <v>641.35</v>
          </cell>
          <cell r="J3998">
            <v>184.71</v>
          </cell>
          <cell r="K3998">
            <v>0</v>
          </cell>
          <cell r="L3998">
            <v>0</v>
          </cell>
          <cell r="M3998">
            <v>0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B3998">
            <v>0</v>
          </cell>
          <cell r="AC3998">
            <v>0</v>
          </cell>
          <cell r="AD3998">
            <v>0</v>
          </cell>
          <cell r="AE3998">
            <v>0</v>
          </cell>
          <cell r="AF3998">
            <v>0</v>
          </cell>
          <cell r="AG3998">
            <v>0</v>
          </cell>
          <cell r="AH3998">
            <v>0</v>
          </cell>
          <cell r="AI3998">
            <v>0</v>
          </cell>
        </row>
        <row r="3999">
          <cell r="C3999" t="str">
            <v>1.731.2</v>
          </cell>
          <cell r="D3999" t="str">
            <v>Оборудование</v>
          </cell>
          <cell r="E3999" t="str">
            <v>051-2002171</v>
          </cell>
          <cell r="F3999" t="str">
            <v/>
          </cell>
          <cell r="G3999" t="str">
            <v/>
          </cell>
          <cell r="H3999" t="str">
            <v/>
          </cell>
          <cell r="I3999">
            <v>208.35</v>
          </cell>
          <cell r="J3999">
            <v>55.27</v>
          </cell>
          <cell r="K3999">
            <v>0.51</v>
          </cell>
          <cell r="L3999">
            <v>0.51</v>
          </cell>
          <cell r="M3999">
            <v>0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0.49</v>
          </cell>
          <cell r="AA3999">
            <v>0.49</v>
          </cell>
          <cell r="AB3999">
            <v>0</v>
          </cell>
          <cell r="AC3999">
            <v>0</v>
          </cell>
          <cell r="AD3999">
            <v>0</v>
          </cell>
          <cell r="AE3999">
            <v>0</v>
          </cell>
          <cell r="AF3999">
            <v>0</v>
          </cell>
          <cell r="AG3999">
            <v>0</v>
          </cell>
          <cell r="AH3999">
            <v>0</v>
          </cell>
          <cell r="AI3999">
            <v>0</v>
          </cell>
        </row>
        <row r="4000">
          <cell r="C4000" t="str">
            <v>1.731.3</v>
          </cell>
          <cell r="D4000" t="str">
            <v>Прочие, всего</v>
          </cell>
          <cell r="E4000" t="str">
            <v>051-2002171</v>
          </cell>
          <cell r="F4000" t="str">
            <v/>
          </cell>
          <cell r="G4000" t="str">
            <v/>
          </cell>
          <cell r="H4000" t="str">
            <v/>
          </cell>
          <cell r="I4000">
            <v>89.072000000000003</v>
          </cell>
          <cell r="J4000">
            <v>5.7409999999999997</v>
          </cell>
          <cell r="K4000">
            <v>1E-3</v>
          </cell>
          <cell r="L4000">
            <v>1E-3</v>
          </cell>
          <cell r="M4000">
            <v>2.5001999999999999E-4</v>
          </cell>
          <cell r="N4000">
            <v>25.001999999999999</v>
          </cell>
          <cell r="O4000">
            <v>25.001999999999999</v>
          </cell>
          <cell r="P4000">
            <v>0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5.0003999999999999E-4</v>
          </cell>
          <cell r="Z4000">
            <v>1E-3</v>
          </cell>
          <cell r="AA4000">
            <v>1E-3</v>
          </cell>
          <cell r="AB4000">
            <v>0</v>
          </cell>
          <cell r="AC4000">
            <v>0</v>
          </cell>
          <cell r="AD4000">
            <v>6.6671999999999999E-4</v>
          </cell>
          <cell r="AE4000">
            <v>5.0003999999999999E-4</v>
          </cell>
          <cell r="AF4000">
            <v>1.6668E-4</v>
          </cell>
          <cell r="AG4000">
            <v>0</v>
          </cell>
          <cell r="AH4000">
            <v>0</v>
          </cell>
          <cell r="AI4000">
            <v>66.671999999999997</v>
          </cell>
        </row>
        <row r="4001">
          <cell r="C4001" t="str">
            <v>1.731.4</v>
          </cell>
          <cell r="D4001" t="str">
            <v>Услуги Заказчика</v>
          </cell>
          <cell r="E4001" t="str">
            <v>051-2002171</v>
          </cell>
          <cell r="F4001" t="str">
            <v/>
          </cell>
          <cell r="G4001" t="str">
            <v/>
          </cell>
          <cell r="H4001" t="str">
            <v/>
          </cell>
          <cell r="I4001">
            <v>0</v>
          </cell>
          <cell r="J4001">
            <v>0</v>
          </cell>
          <cell r="K4001">
            <v>1E-3</v>
          </cell>
          <cell r="L4001">
            <v>1E-3</v>
          </cell>
          <cell r="M4001">
            <v>2.5001999999999999E-4</v>
          </cell>
          <cell r="N4001">
            <v>25.001999999999999</v>
          </cell>
          <cell r="O4001">
            <v>25.001999999999999</v>
          </cell>
          <cell r="P4001">
            <v>0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5.0003999999999999E-4</v>
          </cell>
          <cell r="Z4001">
            <v>1E-3</v>
          </cell>
          <cell r="AA4001">
            <v>1E-3</v>
          </cell>
          <cell r="AB4001">
            <v>0</v>
          </cell>
          <cell r="AC4001">
            <v>0</v>
          </cell>
          <cell r="AD4001">
            <v>6.6671999999999999E-4</v>
          </cell>
          <cell r="AE4001">
            <v>5.0003999999999999E-4</v>
          </cell>
          <cell r="AF4001">
            <v>1.6668E-4</v>
          </cell>
          <cell r="AG4001">
            <v>0</v>
          </cell>
          <cell r="AH4001">
            <v>0</v>
          </cell>
          <cell r="AI4001">
            <v>66.671999999999997</v>
          </cell>
        </row>
        <row r="4002">
          <cell r="C4002" t="str">
            <v>1.731.5</v>
          </cell>
          <cell r="D4002" t="str">
            <v>Иные прочие</v>
          </cell>
          <cell r="E4002" t="str">
            <v>051-2002171</v>
          </cell>
          <cell r="F4002" t="str">
            <v/>
          </cell>
          <cell r="G4002" t="str">
            <v/>
          </cell>
          <cell r="H4002" t="str">
            <v/>
          </cell>
          <cell r="I4002">
            <v>89.072000000000003</v>
          </cell>
          <cell r="J4002">
            <v>5.7409999999999997</v>
          </cell>
          <cell r="K4002">
            <v>0</v>
          </cell>
          <cell r="L4002">
            <v>0</v>
          </cell>
          <cell r="M4002">
            <v>0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0</v>
          </cell>
          <cell r="S4002">
            <v>0</v>
          </cell>
          <cell r="T4002">
            <v>0</v>
          </cell>
          <cell r="U4002">
            <v>0</v>
          </cell>
          <cell r="V4002">
            <v>0</v>
          </cell>
          <cell r="W4002">
            <v>0</v>
          </cell>
          <cell r="X4002">
            <v>0</v>
          </cell>
          <cell r="Y4002">
            <v>0</v>
          </cell>
          <cell r="Z4002">
            <v>0</v>
          </cell>
          <cell r="AA4002">
            <v>0</v>
          </cell>
          <cell r="AB4002">
            <v>0</v>
          </cell>
          <cell r="AC4002">
            <v>0</v>
          </cell>
          <cell r="AD4002">
            <v>0</v>
          </cell>
          <cell r="AE4002">
            <v>0</v>
          </cell>
          <cell r="AF4002">
            <v>0</v>
          </cell>
          <cell r="AG4002">
            <v>0</v>
          </cell>
          <cell r="AH4002">
            <v>0</v>
          </cell>
          <cell r="AI4002">
            <v>0</v>
          </cell>
        </row>
        <row r="4003">
          <cell r="C4003" t="str">
            <v>1.732</v>
          </cell>
          <cell r="D4003" t="str">
            <v>Реконструкция газопромысловых сооружений Степновской СПХГ</v>
          </cell>
          <cell r="E4003" t="str">
            <v>051-2002172</v>
          </cell>
          <cell r="F4003" t="str">
            <v/>
          </cell>
          <cell r="G4003" t="str">
            <v>Программа комплексного освоения месторождений полуострова Ям</v>
          </cell>
          <cell r="H4003" t="str">
            <v>ПХГ</v>
          </cell>
          <cell r="I4003">
            <v>126040.75973292001</v>
          </cell>
          <cell r="J4003">
            <v>110757.99</v>
          </cell>
          <cell r="K4003">
            <v>66.959999999999994</v>
          </cell>
          <cell r="L4003">
            <v>66.959999999999994</v>
          </cell>
          <cell r="M4003">
            <v>11.077893919999999</v>
          </cell>
          <cell r="N4003">
            <v>16.544047073000002</v>
          </cell>
          <cell r="O4003">
            <v>16.544047073000002</v>
          </cell>
          <cell r="P4003">
            <v>0</v>
          </cell>
          <cell r="Q4003">
            <v>0</v>
          </cell>
          <cell r="R4003">
            <v>0</v>
          </cell>
          <cell r="S4003">
            <v>0</v>
          </cell>
          <cell r="T4003">
            <v>0</v>
          </cell>
          <cell r="U4003">
            <v>0</v>
          </cell>
          <cell r="V4003">
            <v>0</v>
          </cell>
          <cell r="W4003">
            <v>0</v>
          </cell>
          <cell r="X4003">
            <v>7.3644619999999996</v>
          </cell>
          <cell r="Y4003">
            <v>36.570632099999997</v>
          </cell>
          <cell r="Z4003">
            <v>308.07</v>
          </cell>
          <cell r="AA4003">
            <v>308.07</v>
          </cell>
          <cell r="AB4003">
            <v>25.2</v>
          </cell>
          <cell r="AC4003">
            <v>0</v>
          </cell>
          <cell r="AD4003">
            <v>39.69499192</v>
          </cell>
          <cell r="AE4003">
            <v>35.671150099999998</v>
          </cell>
          <cell r="AF4003">
            <v>4.0238418200000003</v>
          </cell>
          <cell r="AG4003">
            <v>0</v>
          </cell>
          <cell r="AH4003">
            <v>0</v>
          </cell>
          <cell r="AI4003">
            <v>12.885055968</v>
          </cell>
        </row>
        <row r="4004">
          <cell r="C4004" t="str">
            <v>1.732.1</v>
          </cell>
          <cell r="D4004" t="str">
            <v>Подрядные работы</v>
          </cell>
          <cell r="E4004" t="str">
            <v>051-2002172</v>
          </cell>
          <cell r="F4004" t="str">
            <v/>
          </cell>
          <cell r="G4004" t="str">
            <v/>
          </cell>
          <cell r="H4004" t="str">
            <v/>
          </cell>
          <cell r="I4004">
            <v>69972.53</v>
          </cell>
          <cell r="J4004">
            <v>64203.69</v>
          </cell>
          <cell r="K4004">
            <v>0</v>
          </cell>
          <cell r="L4004">
            <v>0</v>
          </cell>
          <cell r="M4004">
            <v>0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>
            <v>0</v>
          </cell>
          <cell r="T4004">
            <v>0</v>
          </cell>
          <cell r="U4004">
            <v>0</v>
          </cell>
          <cell r="V4004">
            <v>0</v>
          </cell>
          <cell r="W4004">
            <v>0</v>
          </cell>
          <cell r="X4004">
            <v>0</v>
          </cell>
          <cell r="Y4004">
            <v>6.17237335</v>
          </cell>
          <cell r="Z4004">
            <v>210.68</v>
          </cell>
          <cell r="AA4004">
            <v>210.68</v>
          </cell>
          <cell r="AB4004">
            <v>0</v>
          </cell>
          <cell r="AC4004">
            <v>0</v>
          </cell>
          <cell r="AD4004">
            <v>6.17237335</v>
          </cell>
          <cell r="AE4004">
            <v>6.17237335</v>
          </cell>
          <cell r="AF4004">
            <v>0</v>
          </cell>
          <cell r="AG4004">
            <v>0</v>
          </cell>
          <cell r="AH4004">
            <v>0</v>
          </cell>
          <cell r="AI4004">
            <v>2.9297386319999998</v>
          </cell>
        </row>
        <row r="4005">
          <cell r="C4005">
            <v>0</v>
          </cell>
          <cell r="D4005" t="str">
            <v>ГазЭнергоСервис</v>
          </cell>
          <cell r="E4005" t="str">
            <v>051-2002172</v>
          </cell>
          <cell r="F4005" t="str">
            <v/>
          </cell>
          <cell r="G4005" t="str">
            <v/>
          </cell>
          <cell r="H4005" t="str">
            <v/>
          </cell>
          <cell r="I4005">
            <v>217.88</v>
          </cell>
          <cell r="J4005">
            <v>0</v>
          </cell>
          <cell r="K4005">
            <v>0</v>
          </cell>
          <cell r="L4005">
            <v>0</v>
          </cell>
          <cell r="M4005">
            <v>0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>
            <v>0</v>
          </cell>
          <cell r="T4005">
            <v>0</v>
          </cell>
          <cell r="U4005">
            <v>0</v>
          </cell>
          <cell r="V4005">
            <v>0</v>
          </cell>
          <cell r="W4005">
            <v>0</v>
          </cell>
          <cell r="X4005">
            <v>0</v>
          </cell>
          <cell r="Y4005">
            <v>6.17237335</v>
          </cell>
          <cell r="Z4005">
            <v>206.45</v>
          </cell>
          <cell r="AA4005">
            <v>206.45</v>
          </cell>
          <cell r="AB4005">
            <v>0</v>
          </cell>
          <cell r="AC4005">
            <v>0</v>
          </cell>
          <cell r="AD4005">
            <v>6.17237335</v>
          </cell>
          <cell r="AE4005">
            <v>6.17237335</v>
          </cell>
          <cell r="AF4005">
            <v>0</v>
          </cell>
          <cell r="AG4005">
            <v>0</v>
          </cell>
          <cell r="AH4005">
            <v>0</v>
          </cell>
          <cell r="AI4005">
            <v>2.989766699</v>
          </cell>
        </row>
        <row r="4006">
          <cell r="C4006">
            <v>0</v>
          </cell>
          <cell r="D4006" t="str">
            <v>Рубеж-М</v>
          </cell>
          <cell r="E4006" t="str">
            <v>051-2002172</v>
          </cell>
          <cell r="F4006" t="str">
            <v/>
          </cell>
          <cell r="G4006" t="str">
            <v/>
          </cell>
          <cell r="H4006" t="str">
            <v/>
          </cell>
          <cell r="I4006">
            <v>18182.66</v>
          </cell>
          <cell r="J4006">
            <v>16324.45</v>
          </cell>
          <cell r="K4006">
            <v>0</v>
          </cell>
          <cell r="L4006">
            <v>0</v>
          </cell>
          <cell r="M4006">
            <v>0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>
            <v>0</v>
          </cell>
          <cell r="S4006">
            <v>0</v>
          </cell>
          <cell r="T4006">
            <v>0</v>
          </cell>
          <cell r="U4006">
            <v>0</v>
          </cell>
          <cell r="V4006">
            <v>0</v>
          </cell>
          <cell r="W4006">
            <v>0</v>
          </cell>
          <cell r="X4006">
            <v>0</v>
          </cell>
          <cell r="Y4006">
            <v>0</v>
          </cell>
          <cell r="Z4006">
            <v>4.2300000000000004</v>
          </cell>
          <cell r="AA4006">
            <v>4.2300000000000004</v>
          </cell>
          <cell r="AB4006">
            <v>0</v>
          </cell>
          <cell r="AC4006">
            <v>0</v>
          </cell>
          <cell r="AD4006">
            <v>0</v>
          </cell>
          <cell r="AE4006">
            <v>0</v>
          </cell>
          <cell r="AF4006">
            <v>0</v>
          </cell>
          <cell r="AG4006">
            <v>0</v>
          </cell>
          <cell r="AH4006">
            <v>0</v>
          </cell>
          <cell r="AI4006">
            <v>0</v>
          </cell>
        </row>
        <row r="4007">
          <cell r="C4007">
            <v>0</v>
          </cell>
          <cell r="D4007" t="str">
            <v>Газстройпром</v>
          </cell>
          <cell r="E4007" t="str">
            <v>051-2002172</v>
          </cell>
          <cell r="F4007" t="str">
            <v/>
          </cell>
          <cell r="G4007" t="str">
            <v/>
          </cell>
          <cell r="H4007" t="str">
            <v/>
          </cell>
          <cell r="I4007">
            <v>29658.78</v>
          </cell>
          <cell r="J4007">
            <v>29623.25</v>
          </cell>
          <cell r="K4007">
            <v>0</v>
          </cell>
          <cell r="L4007">
            <v>0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>
            <v>0</v>
          </cell>
          <cell r="S4007">
            <v>0</v>
          </cell>
          <cell r="T4007">
            <v>0</v>
          </cell>
          <cell r="U4007">
            <v>0</v>
          </cell>
          <cell r="V4007">
            <v>0</v>
          </cell>
          <cell r="W4007">
            <v>0</v>
          </cell>
          <cell r="X4007">
            <v>0</v>
          </cell>
          <cell r="Y4007">
            <v>0</v>
          </cell>
          <cell r="Z4007">
            <v>0</v>
          </cell>
          <cell r="AA4007">
            <v>0</v>
          </cell>
          <cell r="AB4007">
            <v>0</v>
          </cell>
          <cell r="AC4007">
            <v>0</v>
          </cell>
          <cell r="AD4007">
            <v>0</v>
          </cell>
          <cell r="AE4007">
            <v>0</v>
          </cell>
          <cell r="AF4007">
            <v>0</v>
          </cell>
          <cell r="AG4007">
            <v>0</v>
          </cell>
          <cell r="AH4007">
            <v>0</v>
          </cell>
          <cell r="AI4007">
            <v>0</v>
          </cell>
        </row>
        <row r="4008">
          <cell r="C4008">
            <v>0</v>
          </cell>
          <cell r="D4008" t="str">
            <v>Прочие подрядчики</v>
          </cell>
          <cell r="E4008" t="str">
            <v>051-2002172</v>
          </cell>
          <cell r="F4008" t="str">
            <v/>
          </cell>
          <cell r="G4008" t="str">
            <v/>
          </cell>
          <cell r="H4008" t="str">
            <v/>
          </cell>
          <cell r="I4008">
            <v>21913.21</v>
          </cell>
          <cell r="J4008">
            <v>18255.990000000002</v>
          </cell>
          <cell r="K4008">
            <v>0</v>
          </cell>
          <cell r="L4008">
            <v>0</v>
          </cell>
          <cell r="M4008">
            <v>0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>
            <v>0</v>
          </cell>
          <cell r="S4008">
            <v>0</v>
          </cell>
          <cell r="T4008">
            <v>0</v>
          </cell>
          <cell r="U4008">
            <v>0</v>
          </cell>
          <cell r="V4008">
            <v>0</v>
          </cell>
          <cell r="W4008">
            <v>0</v>
          </cell>
          <cell r="X4008">
            <v>0</v>
          </cell>
          <cell r="Y4008">
            <v>0</v>
          </cell>
          <cell r="Z4008">
            <v>0</v>
          </cell>
          <cell r="AA4008">
            <v>0</v>
          </cell>
          <cell r="AB4008">
            <v>0</v>
          </cell>
          <cell r="AC4008">
            <v>0</v>
          </cell>
          <cell r="AD4008">
            <v>0</v>
          </cell>
          <cell r="AE4008">
            <v>0</v>
          </cell>
          <cell r="AF4008">
            <v>0</v>
          </cell>
          <cell r="AG4008">
            <v>0</v>
          </cell>
          <cell r="AH4008">
            <v>0</v>
          </cell>
          <cell r="AI4008">
            <v>0</v>
          </cell>
        </row>
        <row r="4009">
          <cell r="C4009" t="str">
            <v>1.732.2</v>
          </cell>
          <cell r="D4009" t="str">
            <v>Оборудование</v>
          </cell>
          <cell r="E4009" t="str">
            <v>051-2002172</v>
          </cell>
          <cell r="F4009" t="str">
            <v/>
          </cell>
          <cell r="G4009" t="str">
            <v/>
          </cell>
          <cell r="H4009" t="str">
            <v/>
          </cell>
          <cell r="I4009">
            <v>38535.51</v>
          </cell>
          <cell r="J4009">
            <v>31376.79</v>
          </cell>
          <cell r="K4009">
            <v>66.95</v>
          </cell>
          <cell r="L4009">
            <v>66.95</v>
          </cell>
          <cell r="M4009">
            <v>0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>
            <v>0</v>
          </cell>
          <cell r="T4009">
            <v>0</v>
          </cell>
          <cell r="U4009">
            <v>0</v>
          </cell>
          <cell r="V4009">
            <v>0</v>
          </cell>
          <cell r="W4009">
            <v>0</v>
          </cell>
          <cell r="X4009">
            <v>0</v>
          </cell>
          <cell r="Y4009">
            <v>22.568589559999999</v>
          </cell>
          <cell r="Z4009">
            <v>67.05</v>
          </cell>
          <cell r="AA4009">
            <v>67.05</v>
          </cell>
          <cell r="AB4009">
            <v>25.2</v>
          </cell>
          <cell r="AC4009">
            <v>0</v>
          </cell>
          <cell r="AD4009">
            <v>22.568589559999999</v>
          </cell>
          <cell r="AE4009">
            <v>22.568589559999999</v>
          </cell>
          <cell r="AF4009">
            <v>0</v>
          </cell>
          <cell r="AG4009">
            <v>0</v>
          </cell>
          <cell r="AH4009">
            <v>0</v>
          </cell>
          <cell r="AI4009">
            <v>33.659343116999999</v>
          </cell>
        </row>
        <row r="4010">
          <cell r="C4010" t="str">
            <v>1.732.3</v>
          </cell>
          <cell r="D4010" t="str">
            <v>Прочие, всего</v>
          </cell>
          <cell r="E4010" t="str">
            <v>051-2002172</v>
          </cell>
          <cell r="F4010" t="str">
            <v/>
          </cell>
          <cell r="G4010" t="str">
            <v/>
          </cell>
          <cell r="H4010" t="str">
            <v/>
          </cell>
          <cell r="I4010">
            <v>17532.719732919999</v>
          </cell>
          <cell r="J4010">
            <v>15177.51</v>
          </cell>
          <cell r="K4010">
            <v>0.01</v>
          </cell>
          <cell r="L4010">
            <v>0.01</v>
          </cell>
          <cell r="M4010">
            <v>11.077893919999999</v>
          </cell>
          <cell r="N4010">
            <v>110778.93919999999</v>
          </cell>
          <cell r="O4010">
            <v>110778.93919999999</v>
          </cell>
          <cell r="P4010">
            <v>0</v>
          </cell>
          <cell r="Q4010">
            <v>0</v>
          </cell>
          <cell r="R4010">
            <v>0</v>
          </cell>
          <cell r="S4010">
            <v>0</v>
          </cell>
          <cell r="T4010">
            <v>0</v>
          </cell>
          <cell r="U4010">
            <v>0</v>
          </cell>
          <cell r="V4010">
            <v>0</v>
          </cell>
          <cell r="W4010">
            <v>0</v>
          </cell>
          <cell r="X4010">
            <v>7.3644619999999996</v>
          </cell>
          <cell r="Y4010">
            <v>7.8296691899999997</v>
          </cell>
          <cell r="Z4010">
            <v>30.34</v>
          </cell>
          <cell r="AA4010">
            <v>30.34</v>
          </cell>
          <cell r="AB4010">
            <v>0</v>
          </cell>
          <cell r="AC4010">
            <v>0</v>
          </cell>
          <cell r="AD4010">
            <v>10.954029009999999</v>
          </cell>
          <cell r="AE4010">
            <v>6.9301871899999998</v>
          </cell>
          <cell r="AF4010">
            <v>4.0238418200000003</v>
          </cell>
          <cell r="AG4010">
            <v>0</v>
          </cell>
          <cell r="AH4010">
            <v>0</v>
          </cell>
          <cell r="AI4010">
            <v>36.104248550000001</v>
          </cell>
        </row>
        <row r="4011">
          <cell r="C4011" t="str">
            <v>1.732.4</v>
          </cell>
          <cell r="D4011" t="str">
            <v>Землеотвод, всего</v>
          </cell>
          <cell r="E4011" t="str">
            <v>051-2002172</v>
          </cell>
          <cell r="F4011" t="str">
            <v/>
          </cell>
          <cell r="G4011" t="str">
            <v/>
          </cell>
          <cell r="H4011" t="str">
            <v/>
          </cell>
          <cell r="I4011">
            <v>0.61</v>
          </cell>
          <cell r="J4011">
            <v>0</v>
          </cell>
          <cell r="K4011">
            <v>0</v>
          </cell>
          <cell r="L4011">
            <v>0</v>
          </cell>
          <cell r="M4011">
            <v>7.05321876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>
            <v>0</v>
          </cell>
          <cell r="S4011">
            <v>0</v>
          </cell>
          <cell r="T4011">
            <v>0</v>
          </cell>
          <cell r="U4011">
            <v>0</v>
          </cell>
          <cell r="V4011">
            <v>0</v>
          </cell>
          <cell r="W4011">
            <v>0</v>
          </cell>
          <cell r="X4011">
            <v>7.3644619999999996</v>
          </cell>
          <cell r="Y4011">
            <v>0.899482</v>
          </cell>
          <cell r="Z4011">
            <v>2.1</v>
          </cell>
          <cell r="AA4011">
            <v>2.1</v>
          </cell>
          <cell r="AB4011">
            <v>0</v>
          </cell>
          <cell r="AC4011">
            <v>0</v>
          </cell>
          <cell r="AD4011">
            <v>0</v>
          </cell>
          <cell r="AE4011">
            <v>0</v>
          </cell>
          <cell r="AF4011">
            <v>0</v>
          </cell>
          <cell r="AG4011">
            <v>0</v>
          </cell>
          <cell r="AH4011">
            <v>0</v>
          </cell>
          <cell r="AI4011">
            <v>0</v>
          </cell>
        </row>
        <row r="4012">
          <cell r="C4012" t="str">
            <v>1.732.5</v>
          </cell>
          <cell r="D4012" t="str">
            <v>Услуги Заказчика</v>
          </cell>
          <cell r="E4012" t="str">
            <v>051-2002172</v>
          </cell>
          <cell r="F4012" t="str">
            <v/>
          </cell>
          <cell r="G4012" t="str">
            <v/>
          </cell>
          <cell r="H4012" t="str">
            <v/>
          </cell>
          <cell r="I4012">
            <v>46.440000320000003</v>
          </cell>
          <cell r="J4012">
            <v>0.01</v>
          </cell>
          <cell r="K4012">
            <v>0.01</v>
          </cell>
          <cell r="L4012">
            <v>0.01</v>
          </cell>
          <cell r="M4012">
            <v>2.5000199999999999E-3</v>
          </cell>
          <cell r="N4012">
            <v>25.0002</v>
          </cell>
          <cell r="O4012">
            <v>25.0002</v>
          </cell>
          <cell r="P4012">
            <v>0</v>
          </cell>
          <cell r="Q4012">
            <v>0</v>
          </cell>
          <cell r="R4012">
            <v>0</v>
          </cell>
          <cell r="S4012">
            <v>0</v>
          </cell>
          <cell r="T4012">
            <v>0</v>
          </cell>
          <cell r="U4012">
            <v>0</v>
          </cell>
          <cell r="V4012">
            <v>0</v>
          </cell>
          <cell r="W4012">
            <v>0</v>
          </cell>
          <cell r="X4012">
            <v>0</v>
          </cell>
          <cell r="Y4012">
            <v>3.8683333800000002</v>
          </cell>
          <cell r="Z4012">
            <v>0</v>
          </cell>
          <cell r="AA4012">
            <v>0</v>
          </cell>
          <cell r="AB4012">
            <v>0</v>
          </cell>
          <cell r="AC4012">
            <v>0</v>
          </cell>
          <cell r="AD4012">
            <v>3.8700000600000002</v>
          </cell>
          <cell r="AE4012">
            <v>3.8683333800000002</v>
          </cell>
          <cell r="AF4012">
            <v>1.66668E-3</v>
          </cell>
          <cell r="AG4012">
            <v>0</v>
          </cell>
          <cell r="AH4012">
            <v>0</v>
          </cell>
          <cell r="AI4012">
            <v>0</v>
          </cell>
        </row>
        <row r="4013">
          <cell r="C4013" t="str">
            <v>1.732.6</v>
          </cell>
          <cell r="D4013" t="str">
            <v>Иные прочие</v>
          </cell>
          <cell r="E4013" t="str">
            <v>051-2002172</v>
          </cell>
          <cell r="F4013" t="str">
            <v/>
          </cell>
          <cell r="G4013" t="str">
            <v/>
          </cell>
          <cell r="H4013" t="str">
            <v/>
          </cell>
          <cell r="I4013">
            <v>17485.669732599999</v>
          </cell>
          <cell r="J4013">
            <v>15177.5</v>
          </cell>
          <cell r="K4013">
            <v>0</v>
          </cell>
          <cell r="L4013">
            <v>0</v>
          </cell>
          <cell r="M4013">
            <v>4.0221751399999999</v>
          </cell>
          <cell r="N4013">
            <v>0</v>
          </cell>
          <cell r="O4013">
            <v>0</v>
          </cell>
          <cell r="P4013">
            <v>0</v>
          </cell>
          <cell r="Q4013">
            <v>0</v>
          </cell>
          <cell r="R4013">
            <v>0</v>
          </cell>
          <cell r="S4013">
            <v>0</v>
          </cell>
          <cell r="T4013">
            <v>0</v>
          </cell>
          <cell r="U4013">
            <v>0</v>
          </cell>
          <cell r="V4013">
            <v>0</v>
          </cell>
          <cell r="W4013">
            <v>0</v>
          </cell>
          <cell r="X4013">
            <v>0</v>
          </cell>
          <cell r="Y4013">
            <v>3.0618538100000001</v>
          </cell>
          <cell r="Z4013">
            <v>28.24</v>
          </cell>
          <cell r="AA4013">
            <v>28.24</v>
          </cell>
          <cell r="AB4013">
            <v>0</v>
          </cell>
          <cell r="AC4013">
            <v>0</v>
          </cell>
          <cell r="AD4013">
            <v>7.0840289500000004</v>
          </cell>
          <cell r="AE4013">
            <v>3.0618538100000001</v>
          </cell>
          <cell r="AF4013">
            <v>4.0221751399999999</v>
          </cell>
          <cell r="AG4013">
            <v>0</v>
          </cell>
          <cell r="AH4013">
            <v>0</v>
          </cell>
          <cell r="AI4013">
            <v>25.085088349999999</v>
          </cell>
        </row>
        <row r="4014">
          <cell r="C4014" t="str">
            <v>1.733</v>
          </cell>
          <cell r="D4014" t="str">
            <v>ГРС-7 г. Саратов</v>
          </cell>
          <cell r="E4014" t="str">
            <v>051-2002173</v>
          </cell>
          <cell r="F4014" t="str">
            <v/>
          </cell>
          <cell r="G4014" t="str">
            <v>Комплексная программа реконструкции и технического перевоору</v>
          </cell>
          <cell r="H4014" t="str">
            <v>Транспорт газа</v>
          </cell>
          <cell r="I4014">
            <v>0</v>
          </cell>
          <cell r="J4014">
            <v>0</v>
          </cell>
          <cell r="K4014">
            <v>0</v>
          </cell>
          <cell r="L4014">
            <v>0</v>
          </cell>
          <cell r="M4014">
            <v>0.44799936000000001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>
            <v>0</v>
          </cell>
          <cell r="S4014">
            <v>0</v>
          </cell>
          <cell r="T4014">
            <v>0</v>
          </cell>
          <cell r="U4014">
            <v>0</v>
          </cell>
          <cell r="V4014">
            <v>0</v>
          </cell>
          <cell r="W4014">
            <v>0</v>
          </cell>
          <cell r="X4014">
            <v>272.09579993</v>
          </cell>
          <cell r="Y4014">
            <v>34.748559350000001</v>
          </cell>
          <cell r="Z4014">
            <v>646.51316395000003</v>
          </cell>
          <cell r="AA4014">
            <v>646.51316395000003</v>
          </cell>
          <cell r="AB4014">
            <v>0</v>
          </cell>
          <cell r="AC4014">
            <v>0</v>
          </cell>
          <cell r="AD4014">
            <v>34.581526850000003</v>
          </cell>
          <cell r="AE4014">
            <v>34.15614704</v>
          </cell>
          <cell r="AF4014">
            <v>0</v>
          </cell>
          <cell r="AG4014">
            <v>0.42537981000000002</v>
          </cell>
          <cell r="AH4014">
            <v>0</v>
          </cell>
          <cell r="AI4014">
            <v>5.348928495</v>
          </cell>
        </row>
        <row r="4015">
          <cell r="C4015" t="str">
            <v>1.733.1</v>
          </cell>
          <cell r="D4015" t="str">
            <v>Подрядные работы</v>
          </cell>
          <cell r="E4015" t="str">
            <v>051-2002173</v>
          </cell>
          <cell r="F4015" t="str">
            <v/>
          </cell>
          <cell r="G4015" t="str">
            <v/>
          </cell>
          <cell r="H4015" t="str">
            <v/>
          </cell>
          <cell r="I4015">
            <v>0</v>
          </cell>
          <cell r="J4015">
            <v>0</v>
          </cell>
          <cell r="K4015">
            <v>0</v>
          </cell>
          <cell r="L4015">
            <v>0</v>
          </cell>
          <cell r="M4015">
            <v>0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>
            <v>0</v>
          </cell>
          <cell r="T4015">
            <v>0</v>
          </cell>
          <cell r="U4015">
            <v>0</v>
          </cell>
          <cell r="V4015">
            <v>0</v>
          </cell>
          <cell r="W4015">
            <v>0</v>
          </cell>
          <cell r="X4015">
            <v>145.19864952</v>
          </cell>
          <cell r="Y4015">
            <v>0</v>
          </cell>
          <cell r="Z4015">
            <v>338.79685000000001</v>
          </cell>
          <cell r="AA4015">
            <v>338.79685000000001</v>
          </cell>
          <cell r="AB4015">
            <v>0</v>
          </cell>
          <cell r="AC4015">
            <v>0</v>
          </cell>
          <cell r="AD4015">
            <v>0</v>
          </cell>
          <cell r="AE4015">
            <v>0</v>
          </cell>
          <cell r="AF4015">
            <v>0</v>
          </cell>
          <cell r="AG4015">
            <v>0</v>
          </cell>
          <cell r="AH4015">
            <v>0</v>
          </cell>
          <cell r="AI4015">
            <v>0</v>
          </cell>
        </row>
        <row r="4016">
          <cell r="C4016">
            <v>0</v>
          </cell>
          <cell r="D4016" t="str">
            <v>ТехноСпецСтрой</v>
          </cell>
          <cell r="E4016" t="str">
            <v>051-2002173</v>
          </cell>
          <cell r="F4016" t="str">
            <v/>
          </cell>
          <cell r="G4016" t="str">
            <v/>
          </cell>
          <cell r="H4016" t="str">
            <v/>
          </cell>
          <cell r="I4016">
            <v>0</v>
          </cell>
          <cell r="J4016">
            <v>0</v>
          </cell>
          <cell r="K4016">
            <v>0</v>
          </cell>
          <cell r="L4016">
            <v>0</v>
          </cell>
          <cell r="M4016">
            <v>0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>
            <v>0</v>
          </cell>
          <cell r="S4016">
            <v>0</v>
          </cell>
          <cell r="T4016">
            <v>0</v>
          </cell>
          <cell r="U4016">
            <v>0</v>
          </cell>
          <cell r="V4016">
            <v>0</v>
          </cell>
          <cell r="W4016">
            <v>0</v>
          </cell>
          <cell r="X4016">
            <v>145.19864952</v>
          </cell>
          <cell r="Y4016">
            <v>0</v>
          </cell>
          <cell r="Z4016">
            <v>338.79685000000001</v>
          </cell>
          <cell r="AA4016">
            <v>338.79685000000001</v>
          </cell>
          <cell r="AB4016">
            <v>0</v>
          </cell>
          <cell r="AC4016">
            <v>0</v>
          </cell>
          <cell r="AD4016">
            <v>0</v>
          </cell>
          <cell r="AE4016">
            <v>0</v>
          </cell>
          <cell r="AF4016">
            <v>0</v>
          </cell>
          <cell r="AG4016">
            <v>0</v>
          </cell>
          <cell r="AH4016">
            <v>0</v>
          </cell>
          <cell r="AI4016">
            <v>0</v>
          </cell>
        </row>
        <row r="4017">
          <cell r="C4017" t="str">
            <v>1.733.2</v>
          </cell>
          <cell r="D4017" t="str">
            <v>Оборудование</v>
          </cell>
          <cell r="E4017" t="str">
            <v>051-2002173</v>
          </cell>
          <cell r="F4017" t="str">
            <v/>
          </cell>
          <cell r="G4017" t="str">
            <v/>
          </cell>
          <cell r="H4017" t="str">
            <v/>
          </cell>
          <cell r="I4017">
            <v>0</v>
          </cell>
          <cell r="J4017">
            <v>0</v>
          </cell>
          <cell r="K4017">
            <v>0</v>
          </cell>
          <cell r="L4017">
            <v>0</v>
          </cell>
          <cell r="M4017">
            <v>0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>
            <v>0</v>
          </cell>
          <cell r="S4017">
            <v>0</v>
          </cell>
          <cell r="T4017">
            <v>0</v>
          </cell>
          <cell r="U4017">
            <v>0</v>
          </cell>
          <cell r="V4017">
            <v>0</v>
          </cell>
          <cell r="W4017">
            <v>0</v>
          </cell>
          <cell r="X4017">
            <v>126.71388036</v>
          </cell>
          <cell r="Y4017">
            <v>30.196983800000002</v>
          </cell>
          <cell r="Z4017">
            <v>307.71631395000003</v>
          </cell>
          <cell r="AA4017">
            <v>307.71631395000003</v>
          </cell>
          <cell r="AB4017">
            <v>0</v>
          </cell>
          <cell r="AC4017">
            <v>0</v>
          </cell>
          <cell r="AD4017">
            <v>30.196983800000002</v>
          </cell>
          <cell r="AE4017">
            <v>30.196983800000002</v>
          </cell>
          <cell r="AF4017">
            <v>0</v>
          </cell>
          <cell r="AG4017">
            <v>0</v>
          </cell>
          <cell r="AH4017">
            <v>0</v>
          </cell>
          <cell r="AI4017">
            <v>9.8132541020000001</v>
          </cell>
        </row>
        <row r="4018">
          <cell r="C4018" t="str">
            <v>1.733.3</v>
          </cell>
          <cell r="D4018" t="str">
            <v>Прочие, всего</v>
          </cell>
          <cell r="E4018" t="str">
            <v>051-2002173</v>
          </cell>
          <cell r="F4018" t="str">
            <v/>
          </cell>
          <cell r="G4018" t="str">
            <v/>
          </cell>
          <cell r="H4018" t="str">
            <v/>
          </cell>
          <cell r="I4018">
            <v>0</v>
          </cell>
          <cell r="J4018">
            <v>0</v>
          </cell>
          <cell r="K4018">
            <v>0</v>
          </cell>
          <cell r="L4018">
            <v>0</v>
          </cell>
          <cell r="M4018">
            <v>0.44799936000000001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>
            <v>0</v>
          </cell>
          <cell r="S4018">
            <v>0</v>
          </cell>
          <cell r="T4018">
            <v>0</v>
          </cell>
          <cell r="U4018">
            <v>0</v>
          </cell>
          <cell r="V4018">
            <v>0</v>
          </cell>
          <cell r="W4018">
            <v>0</v>
          </cell>
          <cell r="X4018">
            <v>0.18327004999999999</v>
          </cell>
          <cell r="Y4018">
            <v>4.5515755499999999</v>
          </cell>
          <cell r="Z4018">
            <v>0</v>
          </cell>
          <cell r="AA4018">
            <v>0</v>
          </cell>
          <cell r="AB4018">
            <v>0</v>
          </cell>
          <cell r="AC4018">
            <v>0</v>
          </cell>
          <cell r="AD4018">
            <v>4.3845430500000004</v>
          </cell>
          <cell r="AE4018">
            <v>3.9591632400000001</v>
          </cell>
          <cell r="AF4018">
            <v>0</v>
          </cell>
          <cell r="AG4018">
            <v>0.42537981000000002</v>
          </cell>
          <cell r="AH4018">
            <v>0</v>
          </cell>
          <cell r="AI4018">
            <v>0</v>
          </cell>
        </row>
        <row r="4019">
          <cell r="C4019" t="str">
            <v>1.733.4</v>
          </cell>
          <cell r="D4019" t="str">
            <v>Землеотвод, всего</v>
          </cell>
          <cell r="E4019" t="str">
            <v>051-2002173</v>
          </cell>
          <cell r="F4019" t="str">
            <v/>
          </cell>
          <cell r="G4019" t="str">
            <v/>
          </cell>
          <cell r="H4019" t="str">
            <v/>
          </cell>
          <cell r="I4019">
            <v>0</v>
          </cell>
          <cell r="J4019">
            <v>0</v>
          </cell>
          <cell r="K4019">
            <v>0</v>
          </cell>
          <cell r="L4019">
            <v>0</v>
          </cell>
          <cell r="M4019">
            <v>0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0</v>
          </cell>
          <cell r="S4019">
            <v>0</v>
          </cell>
          <cell r="T4019">
            <v>0</v>
          </cell>
          <cell r="U4019">
            <v>0</v>
          </cell>
          <cell r="V4019">
            <v>0</v>
          </cell>
          <cell r="W4019">
            <v>0</v>
          </cell>
          <cell r="X4019">
            <v>0</v>
          </cell>
          <cell r="Y4019">
            <v>0.57726449000000002</v>
          </cell>
          <cell r="Z4019">
            <v>0</v>
          </cell>
          <cell r="AA4019">
            <v>0</v>
          </cell>
          <cell r="AB4019">
            <v>0</v>
          </cell>
          <cell r="AC4019">
            <v>0</v>
          </cell>
          <cell r="AD4019">
            <v>0.42537981000000002</v>
          </cell>
          <cell r="AE4019">
            <v>0</v>
          </cell>
          <cell r="AF4019">
            <v>0</v>
          </cell>
          <cell r="AG4019">
            <v>0.42537981000000002</v>
          </cell>
          <cell r="AH4019">
            <v>0</v>
          </cell>
          <cell r="AI4019">
            <v>0</v>
          </cell>
        </row>
        <row r="4020">
          <cell r="C4020" t="str">
            <v>1.733.5</v>
          </cell>
          <cell r="D4020" t="str">
            <v>Услуги Заказчика</v>
          </cell>
          <cell r="E4020" t="str">
            <v>051-2002173</v>
          </cell>
          <cell r="F4020" t="str">
            <v/>
          </cell>
          <cell r="G4020" t="str">
            <v/>
          </cell>
          <cell r="H4020" t="str">
            <v/>
          </cell>
          <cell r="I4020">
            <v>0</v>
          </cell>
          <cell r="J4020">
            <v>0</v>
          </cell>
          <cell r="K4020">
            <v>0</v>
          </cell>
          <cell r="L4020">
            <v>0</v>
          </cell>
          <cell r="M4020">
            <v>0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>
            <v>0</v>
          </cell>
          <cell r="T4020">
            <v>0</v>
          </cell>
          <cell r="U4020">
            <v>0</v>
          </cell>
          <cell r="V4020">
            <v>0</v>
          </cell>
          <cell r="W4020">
            <v>0</v>
          </cell>
          <cell r="X4020">
            <v>0</v>
          </cell>
          <cell r="Y4020">
            <v>1.5147819999999999E-2</v>
          </cell>
          <cell r="Z4020">
            <v>0</v>
          </cell>
          <cell r="AA4020">
            <v>0</v>
          </cell>
          <cell r="AB4020">
            <v>0</v>
          </cell>
          <cell r="AC4020">
            <v>0</v>
          </cell>
          <cell r="AD4020">
            <v>0</v>
          </cell>
          <cell r="AE4020">
            <v>0</v>
          </cell>
          <cell r="AF4020">
            <v>0</v>
          </cell>
          <cell r="AG4020">
            <v>0</v>
          </cell>
          <cell r="AH4020">
            <v>0</v>
          </cell>
          <cell r="AI4020">
            <v>0</v>
          </cell>
        </row>
        <row r="4021">
          <cell r="C4021" t="str">
            <v>1.733.6</v>
          </cell>
          <cell r="D4021" t="str">
            <v>Иные прочие</v>
          </cell>
          <cell r="E4021" t="str">
            <v>051-2002173</v>
          </cell>
          <cell r="F4021" t="str">
            <v/>
          </cell>
          <cell r="G4021" t="str">
            <v/>
          </cell>
          <cell r="H4021" t="str">
            <v/>
          </cell>
          <cell r="I4021">
            <v>0</v>
          </cell>
          <cell r="J4021">
            <v>0</v>
          </cell>
          <cell r="K4021">
            <v>0</v>
          </cell>
          <cell r="L4021">
            <v>0</v>
          </cell>
          <cell r="M4021">
            <v>0.44799936000000001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>
            <v>0</v>
          </cell>
          <cell r="S4021">
            <v>0</v>
          </cell>
          <cell r="T4021">
            <v>0</v>
          </cell>
          <cell r="U4021">
            <v>0</v>
          </cell>
          <cell r="V4021">
            <v>0</v>
          </cell>
          <cell r="W4021">
            <v>0</v>
          </cell>
          <cell r="X4021">
            <v>0.18327004999999999</v>
          </cell>
          <cell r="Y4021">
            <v>3.9591632400000001</v>
          </cell>
          <cell r="Z4021">
            <v>0</v>
          </cell>
          <cell r="AA4021">
            <v>0</v>
          </cell>
          <cell r="AB4021">
            <v>0</v>
          </cell>
          <cell r="AC4021">
            <v>0</v>
          </cell>
          <cell r="AD4021">
            <v>3.9591632400000001</v>
          </cell>
          <cell r="AE4021">
            <v>3.9591632400000001</v>
          </cell>
          <cell r="AF4021">
            <v>0</v>
          </cell>
          <cell r="AG4021">
            <v>0</v>
          </cell>
          <cell r="AH4021">
            <v>0</v>
          </cell>
          <cell r="AI4021">
            <v>0</v>
          </cell>
        </row>
        <row r="4022">
          <cell r="C4022" t="str">
            <v>1.734</v>
          </cell>
          <cell r="D4022" t="str">
            <v>Реконструкция газопровода-отвода и ГРС Безымянский</v>
          </cell>
          <cell r="E4022" t="str">
            <v>051-2002181</v>
          </cell>
          <cell r="F4022" t="str">
            <v/>
          </cell>
          <cell r="G4022" t="str">
            <v>Стройки, обеспечивающие добычу и вывод газа из Надым-Пур-Таз</v>
          </cell>
          <cell r="H4022" t="str">
            <v>Транспорт газа</v>
          </cell>
          <cell r="I4022">
            <v>412.4</v>
          </cell>
          <cell r="J4022">
            <v>239.36099999999999</v>
          </cell>
          <cell r="K4022">
            <v>0.57099999999999995</v>
          </cell>
          <cell r="L4022">
            <v>0.57099999999999995</v>
          </cell>
          <cell r="M4022">
            <v>2.5001999999999999E-4</v>
          </cell>
          <cell r="N4022">
            <v>4.378634E-2</v>
          </cell>
          <cell r="O4022">
            <v>4.378634E-2</v>
          </cell>
          <cell r="P4022">
            <v>0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5.0003999999999999E-4</v>
          </cell>
          <cell r="Z4022">
            <v>0.55100000000000005</v>
          </cell>
          <cell r="AA4022">
            <v>0.55100000000000005</v>
          </cell>
          <cell r="AB4022">
            <v>0</v>
          </cell>
          <cell r="AC4022">
            <v>0</v>
          </cell>
          <cell r="AD4022">
            <v>6.6671999999999999E-4</v>
          </cell>
          <cell r="AE4022">
            <v>5.0003999999999999E-4</v>
          </cell>
          <cell r="AF4022">
            <v>1.6668E-4</v>
          </cell>
          <cell r="AG4022">
            <v>0</v>
          </cell>
          <cell r="AH4022">
            <v>0</v>
          </cell>
          <cell r="AI4022">
            <v>0.121001815</v>
          </cell>
        </row>
        <row r="4023">
          <cell r="C4023" t="str">
            <v>1.734.1</v>
          </cell>
          <cell r="D4023" t="str">
            <v>Подрядные работы</v>
          </cell>
          <cell r="E4023" t="str">
            <v>051-2002181</v>
          </cell>
          <cell r="F4023" t="str">
            <v/>
          </cell>
          <cell r="G4023" t="str">
            <v/>
          </cell>
          <cell r="H4023" t="str">
            <v/>
          </cell>
          <cell r="I4023">
            <v>201.21</v>
          </cell>
          <cell r="J4023">
            <v>163.84</v>
          </cell>
          <cell r="K4023">
            <v>0</v>
          </cell>
          <cell r="L4023">
            <v>0</v>
          </cell>
          <cell r="M4023">
            <v>0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B4023">
            <v>0</v>
          </cell>
          <cell r="AC4023">
            <v>0</v>
          </cell>
          <cell r="AD4023">
            <v>0</v>
          </cell>
          <cell r="AE4023">
            <v>0</v>
          </cell>
          <cell r="AF4023">
            <v>0</v>
          </cell>
          <cell r="AG4023">
            <v>0</v>
          </cell>
          <cell r="AH4023">
            <v>0</v>
          </cell>
          <cell r="AI4023">
            <v>0</v>
          </cell>
        </row>
        <row r="4024">
          <cell r="C4024">
            <v>0</v>
          </cell>
          <cell r="D4024" t="str">
            <v>Прочие подрядчики</v>
          </cell>
          <cell r="E4024" t="str">
            <v>051-2002181</v>
          </cell>
          <cell r="F4024" t="str">
            <v/>
          </cell>
          <cell r="G4024" t="str">
            <v/>
          </cell>
          <cell r="H4024" t="str">
            <v/>
          </cell>
          <cell r="I4024">
            <v>201.21</v>
          </cell>
          <cell r="J4024">
            <v>163.84</v>
          </cell>
          <cell r="K4024">
            <v>0</v>
          </cell>
          <cell r="L4024">
            <v>0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B4024">
            <v>0</v>
          </cell>
          <cell r="AC4024">
            <v>0</v>
          </cell>
          <cell r="AD4024">
            <v>0</v>
          </cell>
          <cell r="AE4024">
            <v>0</v>
          </cell>
          <cell r="AF4024">
            <v>0</v>
          </cell>
          <cell r="AG4024">
            <v>0</v>
          </cell>
          <cell r="AH4024">
            <v>0</v>
          </cell>
          <cell r="AI4024">
            <v>0</v>
          </cell>
        </row>
        <row r="4025">
          <cell r="C4025" t="str">
            <v>1.734.2</v>
          </cell>
          <cell r="D4025" t="str">
            <v>Оборудование</v>
          </cell>
          <cell r="E4025" t="str">
            <v>051-2002181</v>
          </cell>
          <cell r="F4025" t="str">
            <v/>
          </cell>
          <cell r="G4025" t="str">
            <v/>
          </cell>
          <cell r="H4025" t="str">
            <v/>
          </cell>
          <cell r="I4025">
            <v>157.66999999999999</v>
          </cell>
          <cell r="J4025">
            <v>54.56</v>
          </cell>
          <cell r="K4025">
            <v>0.56999999999999995</v>
          </cell>
          <cell r="L4025">
            <v>0.56999999999999995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0.55000000000000004</v>
          </cell>
          <cell r="AA4025">
            <v>0.55000000000000004</v>
          </cell>
          <cell r="AB4025">
            <v>0</v>
          </cell>
          <cell r="AC4025">
            <v>0</v>
          </cell>
          <cell r="AD4025">
            <v>0</v>
          </cell>
          <cell r="AE4025">
            <v>0</v>
          </cell>
          <cell r="AF4025">
            <v>0</v>
          </cell>
          <cell r="AG4025">
            <v>0</v>
          </cell>
          <cell r="AH4025">
            <v>0</v>
          </cell>
          <cell r="AI4025">
            <v>0</v>
          </cell>
        </row>
        <row r="4026">
          <cell r="C4026" t="str">
            <v>1.734.3</v>
          </cell>
          <cell r="D4026" t="str">
            <v>Прочие, всего</v>
          </cell>
          <cell r="E4026" t="str">
            <v>051-2002181</v>
          </cell>
          <cell r="F4026" t="str">
            <v/>
          </cell>
          <cell r="G4026" t="str">
            <v/>
          </cell>
          <cell r="H4026" t="str">
            <v/>
          </cell>
          <cell r="I4026">
            <v>53.52</v>
          </cell>
          <cell r="J4026">
            <v>20.960999999999999</v>
          </cell>
          <cell r="K4026">
            <v>1E-3</v>
          </cell>
          <cell r="L4026">
            <v>1E-3</v>
          </cell>
          <cell r="M4026">
            <v>2.5001999999999999E-4</v>
          </cell>
          <cell r="N4026">
            <v>25.001999999999999</v>
          </cell>
          <cell r="O4026">
            <v>25.001999999999999</v>
          </cell>
          <cell r="P4026">
            <v>0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5.0003999999999999E-4</v>
          </cell>
          <cell r="Z4026">
            <v>1E-3</v>
          </cell>
          <cell r="AA4026">
            <v>1E-3</v>
          </cell>
          <cell r="AB4026">
            <v>0</v>
          </cell>
          <cell r="AC4026">
            <v>0</v>
          </cell>
          <cell r="AD4026">
            <v>6.6671999999999999E-4</v>
          </cell>
          <cell r="AE4026">
            <v>5.0003999999999999E-4</v>
          </cell>
          <cell r="AF4026">
            <v>1.6668E-4</v>
          </cell>
          <cell r="AG4026">
            <v>0</v>
          </cell>
          <cell r="AH4026">
            <v>0</v>
          </cell>
          <cell r="AI4026">
            <v>66.671999999999997</v>
          </cell>
        </row>
        <row r="4027">
          <cell r="C4027" t="str">
            <v>1.734.4</v>
          </cell>
          <cell r="D4027" t="str">
            <v>Услуги Заказчика</v>
          </cell>
          <cell r="E4027" t="str">
            <v>051-2002181</v>
          </cell>
          <cell r="F4027" t="str">
            <v/>
          </cell>
          <cell r="G4027" t="str">
            <v/>
          </cell>
          <cell r="H4027" t="str">
            <v/>
          </cell>
          <cell r="I4027">
            <v>0</v>
          </cell>
          <cell r="J4027">
            <v>0</v>
          </cell>
          <cell r="K4027">
            <v>1E-3</v>
          </cell>
          <cell r="L4027">
            <v>1E-3</v>
          </cell>
          <cell r="M4027">
            <v>2.5001999999999999E-4</v>
          </cell>
          <cell r="N4027">
            <v>25.001999999999999</v>
          </cell>
          <cell r="O4027">
            <v>25.001999999999999</v>
          </cell>
          <cell r="P4027">
            <v>0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5.0003999999999999E-4</v>
          </cell>
          <cell r="Z4027">
            <v>1E-3</v>
          </cell>
          <cell r="AA4027">
            <v>1E-3</v>
          </cell>
          <cell r="AB4027">
            <v>0</v>
          </cell>
          <cell r="AC4027">
            <v>0</v>
          </cell>
          <cell r="AD4027">
            <v>6.6671999999999999E-4</v>
          </cell>
          <cell r="AE4027">
            <v>5.0003999999999999E-4</v>
          </cell>
          <cell r="AF4027">
            <v>1.6668E-4</v>
          </cell>
          <cell r="AG4027">
            <v>0</v>
          </cell>
          <cell r="AH4027">
            <v>0</v>
          </cell>
          <cell r="AI4027">
            <v>66.671999999999997</v>
          </cell>
        </row>
        <row r="4028">
          <cell r="C4028" t="str">
            <v>1.734.5</v>
          </cell>
          <cell r="D4028" t="str">
            <v>Иные прочие</v>
          </cell>
          <cell r="E4028" t="str">
            <v>051-2002181</v>
          </cell>
          <cell r="F4028" t="str">
            <v/>
          </cell>
          <cell r="G4028" t="str">
            <v/>
          </cell>
          <cell r="H4028" t="str">
            <v/>
          </cell>
          <cell r="I4028">
            <v>53.52</v>
          </cell>
          <cell r="J4028">
            <v>20.960999999999999</v>
          </cell>
          <cell r="K4028">
            <v>0</v>
          </cell>
          <cell r="L4028">
            <v>0</v>
          </cell>
          <cell r="M4028">
            <v>0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B4028">
            <v>0</v>
          </cell>
          <cell r="AC4028">
            <v>0</v>
          </cell>
          <cell r="AD4028">
            <v>0</v>
          </cell>
          <cell r="AE4028">
            <v>0</v>
          </cell>
          <cell r="AF4028">
            <v>0</v>
          </cell>
          <cell r="AG4028">
            <v>0</v>
          </cell>
          <cell r="AH4028">
            <v>0</v>
          </cell>
          <cell r="AI4028">
            <v>0</v>
          </cell>
        </row>
        <row r="4029">
          <cell r="C4029" t="str">
            <v>1.735</v>
          </cell>
          <cell r="D4029" t="str">
            <v>Факельный коллектор кислых газов низкого давления 1 и 2 очередей АГПЗ</v>
          </cell>
          <cell r="E4029" t="str">
            <v>051-2002183</v>
          </cell>
          <cell r="F4029" t="str">
            <v/>
          </cell>
          <cell r="G4029" t="str">
            <v>Переработка газа</v>
          </cell>
          <cell r="H4029" t="str">
            <v>Переработка</v>
          </cell>
          <cell r="I4029">
            <v>1704.50005829</v>
          </cell>
          <cell r="J4029">
            <v>1.04E-2</v>
          </cell>
          <cell r="K4029">
            <v>1.04E-2</v>
          </cell>
          <cell r="L4029">
            <v>1.04E-2</v>
          </cell>
          <cell r="M4029">
            <v>1.0008E-4</v>
          </cell>
          <cell r="N4029">
            <v>0.96230769199999999</v>
          </cell>
          <cell r="O4029">
            <v>0.96230769199999999</v>
          </cell>
          <cell r="P4029">
            <v>0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2.3668399999999998E-3</v>
          </cell>
          <cell r="Z4029">
            <v>1.04E-2</v>
          </cell>
          <cell r="AA4029">
            <v>1.04E-2</v>
          </cell>
          <cell r="AB4029">
            <v>0</v>
          </cell>
          <cell r="AC4029">
            <v>0</v>
          </cell>
          <cell r="AD4029">
            <v>2.43356E-3</v>
          </cell>
          <cell r="AE4029">
            <v>2.3668399999999998E-3</v>
          </cell>
          <cell r="AF4029">
            <v>6.6719999999999998E-5</v>
          </cell>
          <cell r="AG4029">
            <v>0</v>
          </cell>
          <cell r="AH4029">
            <v>0</v>
          </cell>
          <cell r="AI4029">
            <v>23.399615385000001</v>
          </cell>
        </row>
        <row r="4030">
          <cell r="C4030" t="str">
            <v>1.735.1</v>
          </cell>
          <cell r="D4030" t="str">
            <v>Подрядные работы</v>
          </cell>
          <cell r="E4030" t="str">
            <v>051-2002183</v>
          </cell>
          <cell r="F4030" t="str">
            <v/>
          </cell>
          <cell r="G4030" t="str">
            <v/>
          </cell>
          <cell r="H4030" t="str">
            <v/>
          </cell>
          <cell r="I4030">
            <v>638.13300000000004</v>
          </cell>
          <cell r="J4030">
            <v>0</v>
          </cell>
          <cell r="K4030">
            <v>0</v>
          </cell>
          <cell r="L4030">
            <v>0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B4030">
            <v>0</v>
          </cell>
          <cell r="AC4030">
            <v>0</v>
          </cell>
          <cell r="AD4030">
            <v>0</v>
          </cell>
          <cell r="AE4030">
            <v>0</v>
          </cell>
          <cell r="AF4030">
            <v>0</v>
          </cell>
          <cell r="AG4030">
            <v>0</v>
          </cell>
          <cell r="AH4030">
            <v>0</v>
          </cell>
          <cell r="AI4030">
            <v>0</v>
          </cell>
        </row>
        <row r="4031">
          <cell r="C4031">
            <v>0</v>
          </cell>
          <cell r="D4031" t="str">
            <v>Прочие подрядчики</v>
          </cell>
          <cell r="E4031" t="str">
            <v>051-2002183</v>
          </cell>
          <cell r="F4031" t="str">
            <v/>
          </cell>
          <cell r="G4031" t="str">
            <v/>
          </cell>
          <cell r="H4031" t="str">
            <v/>
          </cell>
          <cell r="I4031">
            <v>638.13300000000004</v>
          </cell>
          <cell r="J4031">
            <v>0</v>
          </cell>
          <cell r="K4031">
            <v>0</v>
          </cell>
          <cell r="L4031">
            <v>0</v>
          </cell>
          <cell r="M4031">
            <v>0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B4031">
            <v>0</v>
          </cell>
          <cell r="AC4031">
            <v>0</v>
          </cell>
          <cell r="AD4031">
            <v>0</v>
          </cell>
          <cell r="AE4031">
            <v>0</v>
          </cell>
          <cell r="AF4031">
            <v>0</v>
          </cell>
          <cell r="AG4031">
            <v>0</v>
          </cell>
          <cell r="AH4031">
            <v>0</v>
          </cell>
          <cell r="AI4031">
            <v>0</v>
          </cell>
        </row>
        <row r="4032">
          <cell r="C4032" t="str">
            <v>1.735.2</v>
          </cell>
          <cell r="D4032" t="str">
            <v>Оборудование</v>
          </cell>
          <cell r="E4032" t="str">
            <v>051-2002183</v>
          </cell>
          <cell r="F4032" t="str">
            <v/>
          </cell>
          <cell r="G4032" t="str">
            <v/>
          </cell>
          <cell r="H4032" t="str">
            <v/>
          </cell>
          <cell r="I4032">
            <v>829.97455829</v>
          </cell>
          <cell r="J4032">
            <v>0.01</v>
          </cell>
          <cell r="K4032">
            <v>0.01</v>
          </cell>
          <cell r="L4032">
            <v>0.01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2.2834999999999999E-3</v>
          </cell>
          <cell r="Z4032">
            <v>0.01</v>
          </cell>
          <cell r="AA4032">
            <v>0.01</v>
          </cell>
          <cell r="AB4032">
            <v>0</v>
          </cell>
          <cell r="AC4032">
            <v>0</v>
          </cell>
          <cell r="AD4032">
            <v>2.2834999999999999E-3</v>
          </cell>
          <cell r="AE4032">
            <v>2.2834999999999999E-3</v>
          </cell>
          <cell r="AF4032">
            <v>0</v>
          </cell>
          <cell r="AG4032">
            <v>0</v>
          </cell>
          <cell r="AH4032">
            <v>0</v>
          </cell>
          <cell r="AI4032">
            <v>22.835000000000001</v>
          </cell>
        </row>
        <row r="4033">
          <cell r="C4033" t="str">
            <v>1.735.3</v>
          </cell>
          <cell r="D4033" t="str">
            <v>Прочие, всего</v>
          </cell>
          <cell r="E4033" t="str">
            <v>051-2002183</v>
          </cell>
          <cell r="F4033" t="str">
            <v/>
          </cell>
          <cell r="G4033" t="str">
            <v/>
          </cell>
          <cell r="H4033" t="str">
            <v/>
          </cell>
          <cell r="I4033">
            <v>236.39250000000001</v>
          </cell>
          <cell r="J4033">
            <v>4.0000000000000002E-4</v>
          </cell>
          <cell r="K4033">
            <v>4.0000000000000002E-4</v>
          </cell>
          <cell r="L4033">
            <v>4.0000000000000002E-4</v>
          </cell>
          <cell r="M4033">
            <v>1.0008E-4</v>
          </cell>
          <cell r="N4033">
            <v>25.02</v>
          </cell>
          <cell r="O4033">
            <v>25.02</v>
          </cell>
          <cell r="P4033">
            <v>0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8.3339999999999998E-5</v>
          </cell>
          <cell r="Z4033">
            <v>4.0000000000000002E-4</v>
          </cell>
          <cell r="AA4033">
            <v>4.0000000000000002E-4</v>
          </cell>
          <cell r="AB4033">
            <v>0</v>
          </cell>
          <cell r="AC4033">
            <v>0</v>
          </cell>
          <cell r="AD4033">
            <v>1.5006000000000001E-4</v>
          </cell>
          <cell r="AE4033">
            <v>8.3339999999999998E-5</v>
          </cell>
          <cell r="AF4033">
            <v>6.6719999999999998E-5</v>
          </cell>
          <cell r="AG4033">
            <v>0</v>
          </cell>
          <cell r="AH4033">
            <v>0</v>
          </cell>
          <cell r="AI4033">
            <v>37.515000000000001</v>
          </cell>
        </row>
        <row r="4034">
          <cell r="C4034" t="str">
            <v>1.735.4</v>
          </cell>
          <cell r="D4034" t="str">
            <v>Услуги Заказчика</v>
          </cell>
          <cell r="E4034" t="str">
            <v>051-2002183</v>
          </cell>
          <cell r="F4034" t="str">
            <v/>
          </cell>
          <cell r="G4034" t="str">
            <v/>
          </cell>
          <cell r="H4034" t="str">
            <v/>
          </cell>
          <cell r="I4034">
            <v>1.5E-3</v>
          </cell>
          <cell r="J4034">
            <v>4.0000000000000002E-4</v>
          </cell>
          <cell r="K4034">
            <v>4.0000000000000002E-4</v>
          </cell>
          <cell r="L4034">
            <v>4.0000000000000002E-4</v>
          </cell>
          <cell r="M4034">
            <v>1.0008E-4</v>
          </cell>
          <cell r="N4034">
            <v>25.02</v>
          </cell>
          <cell r="O4034">
            <v>25.02</v>
          </cell>
          <cell r="P4034">
            <v>0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8.3339999999999998E-5</v>
          </cell>
          <cell r="Z4034">
            <v>4.0000000000000002E-4</v>
          </cell>
          <cell r="AA4034">
            <v>4.0000000000000002E-4</v>
          </cell>
          <cell r="AB4034">
            <v>0</v>
          </cell>
          <cell r="AC4034">
            <v>0</v>
          </cell>
          <cell r="AD4034">
            <v>1.5006000000000001E-4</v>
          </cell>
          <cell r="AE4034">
            <v>8.3339999999999998E-5</v>
          </cell>
          <cell r="AF4034">
            <v>6.6719999999999998E-5</v>
          </cell>
          <cell r="AG4034">
            <v>0</v>
          </cell>
          <cell r="AH4034">
            <v>0</v>
          </cell>
          <cell r="AI4034">
            <v>37.515000000000001</v>
          </cell>
        </row>
        <row r="4035">
          <cell r="C4035" t="str">
            <v>1.735.5</v>
          </cell>
          <cell r="D4035" t="str">
            <v>Иные прочие</v>
          </cell>
          <cell r="E4035" t="str">
            <v>051-2002183</v>
          </cell>
          <cell r="F4035" t="str">
            <v/>
          </cell>
          <cell r="G4035" t="str">
            <v/>
          </cell>
          <cell r="H4035" t="str">
            <v/>
          </cell>
          <cell r="I4035">
            <v>236.39099999999999</v>
          </cell>
          <cell r="J4035">
            <v>0</v>
          </cell>
          <cell r="K4035">
            <v>0</v>
          </cell>
          <cell r="L4035">
            <v>0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B4035">
            <v>0</v>
          </cell>
          <cell r="AC4035">
            <v>0</v>
          </cell>
          <cell r="AD4035">
            <v>0</v>
          </cell>
          <cell r="AE4035">
            <v>0</v>
          </cell>
          <cell r="AF4035">
            <v>0</v>
          </cell>
          <cell r="AG4035">
            <v>0</v>
          </cell>
          <cell r="AH4035">
            <v>0</v>
          </cell>
          <cell r="AI4035">
            <v>0</v>
          </cell>
        </row>
        <row r="4036">
          <cell r="C4036" t="str">
            <v>1.736</v>
          </cell>
          <cell r="D4036" t="str">
            <v>Реконструкция газопровода-отвода "Оханск-Киров"</v>
          </cell>
          <cell r="E4036" t="str">
            <v>051-2002186</v>
          </cell>
          <cell r="F4036" t="str">
            <v/>
          </cell>
          <cell r="G4036" t="str">
            <v>Стройки, обеспечивающие добычу и вывод газа из Надым-Пур-Таз</v>
          </cell>
          <cell r="H4036" t="str">
            <v>Транспорт газа</v>
          </cell>
          <cell r="I4036">
            <v>0</v>
          </cell>
          <cell r="J4036">
            <v>0</v>
          </cell>
          <cell r="K4036">
            <v>0</v>
          </cell>
          <cell r="L4036">
            <v>0</v>
          </cell>
          <cell r="M4036">
            <v>0.80359904000000004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7.4852539900000004</v>
          </cell>
          <cell r="Y4036">
            <v>58.799274590000003</v>
          </cell>
          <cell r="Z4036">
            <v>37.534654629999999</v>
          </cell>
          <cell r="AA4036">
            <v>37.534654629999999</v>
          </cell>
          <cell r="AB4036">
            <v>0</v>
          </cell>
          <cell r="AC4036">
            <v>0</v>
          </cell>
          <cell r="AD4036">
            <v>22.405071150000001</v>
          </cell>
          <cell r="AE4036">
            <v>22.31338195</v>
          </cell>
          <cell r="AF4036">
            <v>0</v>
          </cell>
          <cell r="AG4036">
            <v>9.1689199999999998E-2</v>
          </cell>
          <cell r="AH4036">
            <v>0</v>
          </cell>
          <cell r="AI4036">
            <v>59.691693905000001</v>
          </cell>
        </row>
        <row r="4037">
          <cell r="C4037" t="str">
            <v>1.736.1</v>
          </cell>
          <cell r="D4037" t="str">
            <v>Подрядные работы</v>
          </cell>
          <cell r="E4037" t="str">
            <v>051-2002186</v>
          </cell>
          <cell r="F4037" t="str">
            <v/>
          </cell>
          <cell r="G4037" t="str">
            <v/>
          </cell>
          <cell r="H4037" t="str">
            <v/>
          </cell>
          <cell r="I4037">
            <v>0</v>
          </cell>
          <cell r="J4037">
            <v>0</v>
          </cell>
          <cell r="K4037">
            <v>0</v>
          </cell>
          <cell r="L4037">
            <v>0</v>
          </cell>
          <cell r="M4037">
            <v>0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7.6398401600000003</v>
          </cell>
          <cell r="Z4037">
            <v>6.93</v>
          </cell>
          <cell r="AA4037">
            <v>6.93</v>
          </cell>
          <cell r="AB4037">
            <v>0</v>
          </cell>
          <cell r="AC4037">
            <v>0</v>
          </cell>
          <cell r="AD4037">
            <v>7.6398401600000003</v>
          </cell>
          <cell r="AE4037">
            <v>7.6398401600000003</v>
          </cell>
          <cell r="AF4037">
            <v>0</v>
          </cell>
          <cell r="AG4037">
            <v>0</v>
          </cell>
          <cell r="AH4037">
            <v>0</v>
          </cell>
          <cell r="AI4037">
            <v>110.24300375200001</v>
          </cell>
        </row>
        <row r="4038">
          <cell r="C4038">
            <v>0</v>
          </cell>
          <cell r="D4038" t="str">
            <v>СГМ</v>
          </cell>
          <cell r="E4038" t="str">
            <v>051-2002186</v>
          </cell>
          <cell r="F4038" t="str">
            <v/>
          </cell>
          <cell r="G4038" t="str">
            <v/>
          </cell>
          <cell r="H4038" t="str">
            <v/>
          </cell>
          <cell r="I4038">
            <v>0</v>
          </cell>
          <cell r="J4038">
            <v>0</v>
          </cell>
          <cell r="K4038">
            <v>0</v>
          </cell>
          <cell r="L4038">
            <v>0</v>
          </cell>
          <cell r="M4038">
            <v>0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6.93</v>
          </cell>
          <cell r="AA4038">
            <v>6.93</v>
          </cell>
          <cell r="AB4038">
            <v>0</v>
          </cell>
          <cell r="AC4038">
            <v>0</v>
          </cell>
          <cell r="AD4038">
            <v>0</v>
          </cell>
          <cell r="AE4038">
            <v>0</v>
          </cell>
          <cell r="AF4038">
            <v>0</v>
          </cell>
          <cell r="AG4038">
            <v>0</v>
          </cell>
          <cell r="AH4038">
            <v>0</v>
          </cell>
          <cell r="AI4038">
            <v>0</v>
          </cell>
        </row>
        <row r="4039">
          <cell r="C4039">
            <v>0</v>
          </cell>
          <cell r="D4039" t="str">
            <v>СТАРТЕЛЕКОМ</v>
          </cell>
          <cell r="E4039" t="str">
            <v>051-2002186</v>
          </cell>
          <cell r="F4039" t="str">
            <v/>
          </cell>
          <cell r="G4039" t="str">
            <v/>
          </cell>
          <cell r="H4039" t="str">
            <v/>
          </cell>
          <cell r="I4039">
            <v>0</v>
          </cell>
          <cell r="J4039">
            <v>0</v>
          </cell>
          <cell r="K4039">
            <v>0</v>
          </cell>
          <cell r="L4039">
            <v>0</v>
          </cell>
          <cell r="M4039">
            <v>0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7.6398401600000003</v>
          </cell>
          <cell r="Z4039">
            <v>0</v>
          </cell>
          <cell r="AA4039">
            <v>0</v>
          </cell>
          <cell r="AB4039">
            <v>0</v>
          </cell>
          <cell r="AC4039">
            <v>0</v>
          </cell>
          <cell r="AD4039">
            <v>7.6398401600000003</v>
          </cell>
          <cell r="AE4039">
            <v>7.6398401600000003</v>
          </cell>
          <cell r="AF4039">
            <v>0</v>
          </cell>
          <cell r="AG4039">
            <v>0</v>
          </cell>
          <cell r="AH4039">
            <v>0</v>
          </cell>
          <cell r="AI4039">
            <v>0</v>
          </cell>
        </row>
        <row r="4040">
          <cell r="C4040" t="str">
            <v>1.736.2</v>
          </cell>
          <cell r="D4040" t="str">
            <v>Оборудование</v>
          </cell>
          <cell r="E4040" t="str">
            <v>051-2002186</v>
          </cell>
          <cell r="F4040" t="str">
            <v/>
          </cell>
          <cell r="G4040" t="str">
            <v/>
          </cell>
          <cell r="H4040" t="str">
            <v/>
          </cell>
          <cell r="I4040">
            <v>0</v>
          </cell>
          <cell r="J4040">
            <v>0</v>
          </cell>
          <cell r="K4040">
            <v>0</v>
          </cell>
          <cell r="L4040">
            <v>0</v>
          </cell>
          <cell r="M4040">
            <v>0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9.7849849800000008</v>
          </cell>
          <cell r="Z4040">
            <v>12.6</v>
          </cell>
          <cell r="AA4040">
            <v>12.6</v>
          </cell>
          <cell r="AB4040">
            <v>0</v>
          </cell>
          <cell r="AC4040">
            <v>0</v>
          </cell>
          <cell r="AD4040">
            <v>9.7849849800000008</v>
          </cell>
          <cell r="AE4040">
            <v>9.7849849800000008</v>
          </cell>
          <cell r="AF4040">
            <v>0</v>
          </cell>
          <cell r="AG4040">
            <v>0</v>
          </cell>
          <cell r="AH4040">
            <v>0</v>
          </cell>
          <cell r="AI4040">
            <v>77.658610952000004</v>
          </cell>
        </row>
        <row r="4041">
          <cell r="C4041" t="str">
            <v>1.736.3</v>
          </cell>
          <cell r="D4041" t="str">
            <v>Прочие, всего</v>
          </cell>
          <cell r="E4041" t="str">
            <v>051-2002186</v>
          </cell>
          <cell r="F4041" t="str">
            <v/>
          </cell>
          <cell r="G4041" t="str">
            <v/>
          </cell>
          <cell r="H4041" t="str">
            <v/>
          </cell>
          <cell r="I4041">
            <v>0</v>
          </cell>
          <cell r="J4041">
            <v>0</v>
          </cell>
          <cell r="K4041">
            <v>0</v>
          </cell>
          <cell r="L4041">
            <v>0</v>
          </cell>
          <cell r="M4041">
            <v>0.80359904000000004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7.4852539900000004</v>
          </cell>
          <cell r="Y4041">
            <v>41.37444945</v>
          </cell>
          <cell r="Z4041">
            <v>18.004654630000001</v>
          </cell>
          <cell r="AA4041">
            <v>18.004654630000001</v>
          </cell>
          <cell r="AB4041">
            <v>0</v>
          </cell>
          <cell r="AC4041">
            <v>0</v>
          </cell>
          <cell r="AD4041">
            <v>4.9802460100000001</v>
          </cell>
          <cell r="AE4041">
            <v>4.8885568099999999</v>
          </cell>
          <cell r="AF4041">
            <v>0</v>
          </cell>
          <cell r="AG4041">
            <v>9.1689199999999998E-2</v>
          </cell>
          <cell r="AH4041">
            <v>0</v>
          </cell>
          <cell r="AI4041">
            <v>27.660880546000001</v>
          </cell>
        </row>
        <row r="4042">
          <cell r="C4042" t="str">
            <v>1.736.4</v>
          </cell>
          <cell r="D4042" t="str">
            <v>Землеотвод, всего</v>
          </cell>
          <cell r="E4042" t="str">
            <v>051-2002186</v>
          </cell>
          <cell r="F4042" t="str">
            <v/>
          </cell>
          <cell r="G4042" t="str">
            <v/>
          </cell>
          <cell r="H4042" t="str">
            <v/>
          </cell>
          <cell r="I4042">
            <v>0</v>
          </cell>
          <cell r="J4042">
            <v>0</v>
          </cell>
          <cell r="K4042">
            <v>0</v>
          </cell>
          <cell r="L4042">
            <v>0</v>
          </cell>
          <cell r="M4042">
            <v>0.80359904000000004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7.4852539900000004</v>
          </cell>
          <cell r="Y4042">
            <v>8.8117580600000007</v>
          </cell>
          <cell r="Z4042">
            <v>5</v>
          </cell>
          <cell r="AA4042">
            <v>5</v>
          </cell>
          <cell r="AB4042">
            <v>0</v>
          </cell>
          <cell r="AC4042">
            <v>0</v>
          </cell>
          <cell r="AD4042">
            <v>2.4175546200000002</v>
          </cell>
          <cell r="AE4042">
            <v>2.32586542</v>
          </cell>
          <cell r="AF4042">
            <v>0</v>
          </cell>
          <cell r="AG4042">
            <v>9.1689199999999998E-2</v>
          </cell>
          <cell r="AH4042">
            <v>0</v>
          </cell>
          <cell r="AI4042">
            <v>48.351092399999999</v>
          </cell>
        </row>
        <row r="4043">
          <cell r="C4043" t="str">
            <v>1.736.5</v>
          </cell>
          <cell r="D4043" t="str">
            <v>Услуги Заказчика</v>
          </cell>
          <cell r="E4043" t="str">
            <v>051-2002186</v>
          </cell>
          <cell r="F4043" t="str">
            <v/>
          </cell>
          <cell r="G4043" t="str">
            <v/>
          </cell>
          <cell r="H4043" t="str">
            <v/>
          </cell>
          <cell r="I4043">
            <v>0</v>
          </cell>
          <cell r="J4043">
            <v>0</v>
          </cell>
          <cell r="K4043">
            <v>0</v>
          </cell>
          <cell r="L4043">
            <v>0</v>
          </cell>
          <cell r="M4043">
            <v>0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1.9255000099999999</v>
          </cell>
          <cell r="Z4043">
            <v>1.0046546300000001</v>
          </cell>
          <cell r="AA4043">
            <v>1.0046546300000001</v>
          </cell>
          <cell r="AB4043">
            <v>0</v>
          </cell>
          <cell r="AC4043">
            <v>0</v>
          </cell>
          <cell r="AD4043">
            <v>1.9255000099999999</v>
          </cell>
          <cell r="AE4043">
            <v>1.9255000099999999</v>
          </cell>
          <cell r="AF4043">
            <v>0</v>
          </cell>
          <cell r="AG4043">
            <v>0</v>
          </cell>
          <cell r="AH4043">
            <v>0</v>
          </cell>
          <cell r="AI4043">
            <v>191.65790436899999</v>
          </cell>
        </row>
        <row r="4044">
          <cell r="C4044" t="str">
            <v>1.736.6</v>
          </cell>
          <cell r="D4044" t="str">
            <v>Иные прочие</v>
          </cell>
          <cell r="E4044" t="str">
            <v>051-2002186</v>
          </cell>
          <cell r="F4044" t="str">
            <v/>
          </cell>
          <cell r="G4044" t="str">
            <v/>
          </cell>
          <cell r="H4044" t="str">
            <v/>
          </cell>
          <cell r="I4044">
            <v>0</v>
          </cell>
          <cell r="J4044">
            <v>0</v>
          </cell>
          <cell r="K4044">
            <v>0</v>
          </cell>
          <cell r="L4044">
            <v>0</v>
          </cell>
          <cell r="M4044">
            <v>0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30</v>
          </cell>
          <cell r="Z4044">
            <v>12</v>
          </cell>
          <cell r="AA4044">
            <v>12</v>
          </cell>
          <cell r="AB4044">
            <v>0</v>
          </cell>
          <cell r="AC4044">
            <v>0</v>
          </cell>
          <cell r="AD4044">
            <v>0</v>
          </cell>
          <cell r="AE4044">
            <v>0</v>
          </cell>
          <cell r="AF4044">
            <v>0</v>
          </cell>
          <cell r="AG4044">
            <v>0</v>
          </cell>
          <cell r="AH4044">
            <v>0</v>
          </cell>
          <cell r="AI4044">
            <v>0</v>
          </cell>
        </row>
        <row r="4045">
          <cell r="C4045" t="str">
            <v>1.736.7</v>
          </cell>
          <cell r="D4045" t="str">
            <v>Пуско наладочные работы "вхолостую"</v>
          </cell>
          <cell r="E4045" t="str">
            <v>051-2002186</v>
          </cell>
          <cell r="F4045" t="str">
            <v/>
          </cell>
          <cell r="G4045" t="str">
            <v/>
          </cell>
          <cell r="H4045" t="str">
            <v/>
          </cell>
          <cell r="I4045">
            <v>0</v>
          </cell>
          <cell r="J4045">
            <v>0</v>
          </cell>
          <cell r="K4045">
            <v>0</v>
          </cell>
          <cell r="L4045">
            <v>0</v>
          </cell>
          <cell r="M4045">
            <v>0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0.63719137999999997</v>
          </cell>
          <cell r="Z4045">
            <v>0</v>
          </cell>
          <cell r="AA4045">
            <v>0</v>
          </cell>
          <cell r="AB4045">
            <v>0</v>
          </cell>
          <cell r="AC4045">
            <v>0</v>
          </cell>
          <cell r="AD4045">
            <v>0.63719137999999997</v>
          </cell>
          <cell r="AE4045">
            <v>0.63719137999999997</v>
          </cell>
          <cell r="AF4045">
            <v>0</v>
          </cell>
          <cell r="AG4045">
            <v>0</v>
          </cell>
          <cell r="AH4045">
            <v>0</v>
          </cell>
          <cell r="AI4045">
            <v>0</v>
          </cell>
        </row>
        <row r="4046">
          <cell r="C4046" t="str">
            <v>1.737</v>
          </cell>
          <cell r="D4046" t="str">
            <v>Техперевооружение газопроводов СКЦ на участке Елец-Щекино</v>
          </cell>
          <cell r="E4046" t="str">
            <v>051-2002187</v>
          </cell>
          <cell r="F4046" t="str">
            <v/>
          </cell>
          <cell r="G4046" t="str">
            <v>Комплексная программа реконструкции и технического перевоору</v>
          </cell>
          <cell r="H4046" t="str">
            <v>Транспорт газа</v>
          </cell>
          <cell r="I4046">
            <v>13938.967953720001</v>
          </cell>
          <cell r="J4046">
            <v>4345.04</v>
          </cell>
          <cell r="K4046">
            <v>3.59</v>
          </cell>
          <cell r="L4046">
            <v>3.59</v>
          </cell>
          <cell r="M4046">
            <v>0.66010566000000004</v>
          </cell>
          <cell r="N4046">
            <v>18.387344290000001</v>
          </cell>
          <cell r="O4046">
            <v>18.387344290000001</v>
          </cell>
          <cell r="P4046">
            <v>0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0.43662366000000002</v>
          </cell>
          <cell r="Y4046">
            <v>0.43848710000000002</v>
          </cell>
          <cell r="Z4046">
            <v>3.58</v>
          </cell>
          <cell r="AA4046">
            <v>3.58</v>
          </cell>
          <cell r="AB4046">
            <v>0</v>
          </cell>
          <cell r="AC4046">
            <v>0</v>
          </cell>
          <cell r="AD4046">
            <v>0.44015377999999999</v>
          </cell>
          <cell r="AE4046">
            <v>0.43848710000000002</v>
          </cell>
          <cell r="AF4046">
            <v>1.66668E-3</v>
          </cell>
          <cell r="AG4046">
            <v>0</v>
          </cell>
          <cell r="AH4046">
            <v>0</v>
          </cell>
          <cell r="AI4046">
            <v>12.294798324</v>
          </cell>
        </row>
        <row r="4047">
          <cell r="C4047" t="str">
            <v>1.737.1</v>
          </cell>
          <cell r="D4047" t="str">
            <v>Подрядные работы</v>
          </cell>
          <cell r="E4047" t="str">
            <v>051-2002187</v>
          </cell>
          <cell r="F4047" t="str">
            <v/>
          </cell>
          <cell r="G4047" t="str">
            <v/>
          </cell>
          <cell r="H4047" t="str">
            <v/>
          </cell>
          <cell r="I4047">
            <v>11737.13</v>
          </cell>
          <cell r="J4047">
            <v>3418.44</v>
          </cell>
          <cell r="K4047">
            <v>0</v>
          </cell>
          <cell r="L4047">
            <v>0</v>
          </cell>
          <cell r="M4047">
            <v>0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0.43662366000000002</v>
          </cell>
          <cell r="Y4047">
            <v>0</v>
          </cell>
          <cell r="Z4047">
            <v>0</v>
          </cell>
          <cell r="AA4047">
            <v>0</v>
          </cell>
          <cell r="AB4047">
            <v>0</v>
          </cell>
          <cell r="AC4047">
            <v>0</v>
          </cell>
          <cell r="AD4047">
            <v>0</v>
          </cell>
          <cell r="AE4047">
            <v>0</v>
          </cell>
          <cell r="AF4047">
            <v>0</v>
          </cell>
          <cell r="AG4047">
            <v>0</v>
          </cell>
          <cell r="AH4047">
            <v>0</v>
          </cell>
          <cell r="AI4047">
            <v>0</v>
          </cell>
        </row>
        <row r="4048">
          <cell r="C4048">
            <v>0</v>
          </cell>
          <cell r="D4048" t="str">
            <v>Газпром инвест</v>
          </cell>
          <cell r="E4048" t="str">
            <v>051-2002187</v>
          </cell>
          <cell r="F4048" t="str">
            <v/>
          </cell>
          <cell r="G4048" t="str">
            <v/>
          </cell>
          <cell r="H4048" t="str">
            <v/>
          </cell>
          <cell r="I4048">
            <v>0</v>
          </cell>
          <cell r="J4048">
            <v>0</v>
          </cell>
          <cell r="K4048">
            <v>0</v>
          </cell>
          <cell r="L4048">
            <v>0</v>
          </cell>
          <cell r="M4048">
            <v>0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0.43662366000000002</v>
          </cell>
          <cell r="Y4048">
            <v>0</v>
          </cell>
          <cell r="Z4048">
            <v>0</v>
          </cell>
          <cell r="AA4048">
            <v>0</v>
          </cell>
          <cell r="AB4048">
            <v>0</v>
          </cell>
          <cell r="AC4048">
            <v>0</v>
          </cell>
          <cell r="AD4048">
            <v>0</v>
          </cell>
          <cell r="AE4048">
            <v>0</v>
          </cell>
          <cell r="AF4048">
            <v>0</v>
          </cell>
          <cell r="AG4048">
            <v>0</v>
          </cell>
          <cell r="AH4048">
            <v>0</v>
          </cell>
          <cell r="AI4048">
            <v>0</v>
          </cell>
        </row>
        <row r="4049">
          <cell r="C4049">
            <v>0</v>
          </cell>
          <cell r="D4049" t="str">
            <v>Прочие подрядчики</v>
          </cell>
          <cell r="E4049" t="str">
            <v>051-2002187</v>
          </cell>
          <cell r="F4049" t="str">
            <v/>
          </cell>
          <cell r="G4049" t="str">
            <v/>
          </cell>
          <cell r="H4049" t="str">
            <v/>
          </cell>
          <cell r="I4049">
            <v>11737.13</v>
          </cell>
          <cell r="J4049">
            <v>3418.44</v>
          </cell>
          <cell r="K4049">
            <v>0</v>
          </cell>
          <cell r="L4049">
            <v>0</v>
          </cell>
          <cell r="M4049">
            <v>0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B4049">
            <v>0</v>
          </cell>
          <cell r="AC4049">
            <v>0</v>
          </cell>
          <cell r="AD4049">
            <v>0</v>
          </cell>
          <cell r="AE4049">
            <v>0</v>
          </cell>
          <cell r="AF4049">
            <v>0</v>
          </cell>
          <cell r="AG4049">
            <v>0</v>
          </cell>
          <cell r="AH4049">
            <v>0</v>
          </cell>
          <cell r="AI4049">
            <v>0</v>
          </cell>
        </row>
        <row r="4050">
          <cell r="C4050" t="str">
            <v>1.737.2</v>
          </cell>
          <cell r="D4050" t="str">
            <v>Материалы(в составе подрядных работ)</v>
          </cell>
          <cell r="E4050" t="str">
            <v>051-2002187</v>
          </cell>
          <cell r="F4050" t="str">
            <v/>
          </cell>
          <cell r="G4050" t="str">
            <v/>
          </cell>
          <cell r="H4050" t="str">
            <v/>
          </cell>
          <cell r="I4050">
            <v>0</v>
          </cell>
          <cell r="J4050">
            <v>0</v>
          </cell>
          <cell r="K4050">
            <v>0</v>
          </cell>
          <cell r="L4050">
            <v>0</v>
          </cell>
          <cell r="M4050">
            <v>0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0.43662366000000002</v>
          </cell>
          <cell r="Y4050">
            <v>0</v>
          </cell>
          <cell r="Z4050">
            <v>0</v>
          </cell>
          <cell r="AA4050">
            <v>0</v>
          </cell>
          <cell r="AB4050">
            <v>0</v>
          </cell>
          <cell r="AC4050">
            <v>0</v>
          </cell>
          <cell r="AD4050">
            <v>0</v>
          </cell>
          <cell r="AE4050">
            <v>0</v>
          </cell>
          <cell r="AF4050">
            <v>0</v>
          </cell>
          <cell r="AG4050">
            <v>0</v>
          </cell>
          <cell r="AH4050">
            <v>0</v>
          </cell>
          <cell r="AI4050">
            <v>0</v>
          </cell>
        </row>
        <row r="4051">
          <cell r="C4051" t="str">
            <v>1.737.3</v>
          </cell>
          <cell r="D4051" t="str">
            <v>Оборудование</v>
          </cell>
          <cell r="E4051" t="str">
            <v>051-2002187</v>
          </cell>
          <cell r="F4051" t="str">
            <v/>
          </cell>
          <cell r="G4051" t="str">
            <v/>
          </cell>
          <cell r="H4051" t="str">
            <v/>
          </cell>
          <cell r="I4051">
            <v>915.22795371999996</v>
          </cell>
          <cell r="J4051">
            <v>349</v>
          </cell>
          <cell r="K4051">
            <v>3.58</v>
          </cell>
          <cell r="L4051">
            <v>3.58</v>
          </cell>
          <cell r="M4051">
            <v>0.65760563999999999</v>
          </cell>
          <cell r="N4051">
            <v>18.368872626000002</v>
          </cell>
          <cell r="O4051">
            <v>18.368872626000002</v>
          </cell>
          <cell r="P4051">
            <v>0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0.43840375999999998</v>
          </cell>
          <cell r="Z4051">
            <v>3.58</v>
          </cell>
          <cell r="AA4051">
            <v>3.58</v>
          </cell>
          <cell r="AB4051">
            <v>0</v>
          </cell>
          <cell r="AC4051">
            <v>0</v>
          </cell>
          <cell r="AD4051">
            <v>0.43840375999999998</v>
          </cell>
          <cell r="AE4051">
            <v>0.43840375999999998</v>
          </cell>
          <cell r="AF4051">
            <v>0</v>
          </cell>
          <cell r="AG4051">
            <v>0</v>
          </cell>
          <cell r="AH4051">
            <v>0</v>
          </cell>
          <cell r="AI4051">
            <v>12.245915084</v>
          </cell>
        </row>
        <row r="4052">
          <cell r="C4052" t="str">
            <v>1.737.4</v>
          </cell>
          <cell r="D4052" t="str">
            <v>Прочие, всего</v>
          </cell>
          <cell r="E4052" t="str">
            <v>051-2002187</v>
          </cell>
          <cell r="F4052" t="str">
            <v/>
          </cell>
          <cell r="G4052" t="str">
            <v/>
          </cell>
          <cell r="H4052" t="str">
            <v/>
          </cell>
          <cell r="I4052">
            <v>1286.6099999999999</v>
          </cell>
          <cell r="J4052">
            <v>577.6</v>
          </cell>
          <cell r="K4052">
            <v>0.01</v>
          </cell>
          <cell r="L4052">
            <v>0.01</v>
          </cell>
          <cell r="M4052">
            <v>2.5000199999999999E-3</v>
          </cell>
          <cell r="N4052">
            <v>25.0002</v>
          </cell>
          <cell r="O4052">
            <v>25.0002</v>
          </cell>
          <cell r="P4052">
            <v>0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8.3339999999999998E-5</v>
          </cell>
          <cell r="Z4052">
            <v>0</v>
          </cell>
          <cell r="AA4052">
            <v>0</v>
          </cell>
          <cell r="AB4052">
            <v>0</v>
          </cell>
          <cell r="AC4052">
            <v>0</v>
          </cell>
          <cell r="AD4052">
            <v>1.7500199999999999E-3</v>
          </cell>
          <cell r="AE4052">
            <v>8.3339999999999998E-5</v>
          </cell>
          <cell r="AF4052">
            <v>1.66668E-3</v>
          </cell>
          <cell r="AG4052">
            <v>0</v>
          </cell>
          <cell r="AH4052">
            <v>0</v>
          </cell>
          <cell r="AI4052">
            <v>0</v>
          </cell>
        </row>
        <row r="4053">
          <cell r="C4053" t="str">
            <v>1.737.5</v>
          </cell>
          <cell r="D4053" t="str">
            <v>Услуги Заказчика</v>
          </cell>
          <cell r="E4053" t="str">
            <v>051-2002187</v>
          </cell>
          <cell r="F4053" t="str">
            <v/>
          </cell>
          <cell r="G4053" t="str">
            <v/>
          </cell>
          <cell r="H4053" t="str">
            <v/>
          </cell>
          <cell r="I4053">
            <v>0</v>
          </cell>
          <cell r="J4053">
            <v>0</v>
          </cell>
          <cell r="K4053">
            <v>0.01</v>
          </cell>
          <cell r="L4053">
            <v>0.01</v>
          </cell>
          <cell r="M4053">
            <v>2.5000199999999999E-3</v>
          </cell>
          <cell r="N4053">
            <v>25.0002</v>
          </cell>
          <cell r="O4053">
            <v>25.0002</v>
          </cell>
          <cell r="P4053">
            <v>0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8.3339999999999998E-5</v>
          </cell>
          <cell r="Z4053">
            <v>0</v>
          </cell>
          <cell r="AA4053">
            <v>0</v>
          </cell>
          <cell r="AB4053">
            <v>0</v>
          </cell>
          <cell r="AC4053">
            <v>0</v>
          </cell>
          <cell r="AD4053">
            <v>1.7500199999999999E-3</v>
          </cell>
          <cell r="AE4053">
            <v>8.3339999999999998E-5</v>
          </cell>
          <cell r="AF4053">
            <v>1.66668E-3</v>
          </cell>
          <cell r="AG4053">
            <v>0</v>
          </cell>
          <cell r="AH4053">
            <v>0</v>
          </cell>
          <cell r="AI4053">
            <v>0</v>
          </cell>
        </row>
        <row r="4054">
          <cell r="C4054" t="str">
            <v>1.737.6</v>
          </cell>
          <cell r="D4054" t="str">
            <v>Иные прочие</v>
          </cell>
          <cell r="E4054" t="str">
            <v>051-2002187</v>
          </cell>
          <cell r="F4054" t="str">
            <v/>
          </cell>
          <cell r="G4054" t="str">
            <v/>
          </cell>
          <cell r="H4054" t="str">
            <v/>
          </cell>
          <cell r="I4054">
            <v>1286.6099999999999</v>
          </cell>
          <cell r="J4054">
            <v>577.6</v>
          </cell>
          <cell r="K4054">
            <v>0</v>
          </cell>
          <cell r="L4054">
            <v>0</v>
          </cell>
          <cell r="M4054">
            <v>0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0</v>
          </cell>
          <cell r="AA4054">
            <v>0</v>
          </cell>
          <cell r="AB4054">
            <v>0</v>
          </cell>
          <cell r="AC4054">
            <v>0</v>
          </cell>
          <cell r="AD4054">
            <v>0</v>
          </cell>
          <cell r="AE4054">
            <v>0</v>
          </cell>
          <cell r="AF4054">
            <v>0</v>
          </cell>
          <cell r="AG4054">
            <v>0</v>
          </cell>
          <cell r="AH4054">
            <v>0</v>
          </cell>
          <cell r="AI4054">
            <v>0</v>
          </cell>
        </row>
        <row r="4055">
          <cell r="C4055" t="str">
            <v>1.738</v>
          </cell>
          <cell r="D4055" t="str">
            <v>Реконструкция III очереди (ГСП-4,5,6,7) Касимовского ПХГ</v>
          </cell>
          <cell r="E4055" t="str">
            <v>051-2002194</v>
          </cell>
          <cell r="F4055" t="str">
            <v/>
          </cell>
          <cell r="G4055" t="str">
            <v>Стройки, обеспечивающие добычу и вывод газа из Надым-Пур-Таз</v>
          </cell>
          <cell r="H4055" t="str">
            <v>ПХГ</v>
          </cell>
          <cell r="I4055">
            <v>7842.3310000000001</v>
          </cell>
          <cell r="J4055">
            <v>1326.171</v>
          </cell>
          <cell r="K4055">
            <v>1.161</v>
          </cell>
          <cell r="L4055">
            <v>1.161</v>
          </cell>
          <cell r="M4055">
            <v>2.5001999999999999E-4</v>
          </cell>
          <cell r="N4055">
            <v>2.1534884000000001E-2</v>
          </cell>
          <cell r="O4055">
            <v>2.1534884000000001E-2</v>
          </cell>
          <cell r="P4055">
            <v>0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5.0003999999999999E-4</v>
          </cell>
          <cell r="Z4055">
            <v>1.169</v>
          </cell>
          <cell r="AA4055">
            <v>1.169</v>
          </cell>
          <cell r="AB4055">
            <v>0</v>
          </cell>
          <cell r="AC4055">
            <v>0</v>
          </cell>
          <cell r="AD4055">
            <v>6.6671999999999999E-4</v>
          </cell>
          <cell r="AE4055">
            <v>5.0003999999999999E-4</v>
          </cell>
          <cell r="AF4055">
            <v>1.6668E-4</v>
          </cell>
          <cell r="AG4055">
            <v>0</v>
          </cell>
          <cell r="AH4055">
            <v>0</v>
          </cell>
          <cell r="AI4055">
            <v>5.7033361999999997E-2</v>
          </cell>
        </row>
        <row r="4056">
          <cell r="C4056" t="str">
            <v>1.738.1</v>
          </cell>
          <cell r="D4056" t="str">
            <v>Подрядные работы</v>
          </cell>
          <cell r="E4056" t="str">
            <v>051-2002194</v>
          </cell>
          <cell r="F4056" t="str">
            <v/>
          </cell>
          <cell r="G4056" t="str">
            <v/>
          </cell>
          <cell r="H4056" t="str">
            <v/>
          </cell>
          <cell r="I4056">
            <v>4074.83</v>
          </cell>
          <cell r="J4056">
            <v>790.38</v>
          </cell>
          <cell r="K4056">
            <v>0</v>
          </cell>
          <cell r="L4056">
            <v>0</v>
          </cell>
          <cell r="M4056">
            <v>0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B4056">
            <v>0</v>
          </cell>
          <cell r="AC4056">
            <v>0</v>
          </cell>
          <cell r="AD4056">
            <v>0</v>
          </cell>
          <cell r="AE4056">
            <v>0</v>
          </cell>
          <cell r="AF4056">
            <v>0</v>
          </cell>
          <cell r="AG4056">
            <v>0</v>
          </cell>
          <cell r="AH4056">
            <v>0</v>
          </cell>
          <cell r="AI4056">
            <v>0</v>
          </cell>
        </row>
        <row r="4057">
          <cell r="C4057">
            <v>0</v>
          </cell>
          <cell r="D4057" t="str">
            <v>Прочие подрядчики</v>
          </cell>
          <cell r="E4057" t="str">
            <v>051-2002194</v>
          </cell>
          <cell r="F4057" t="str">
            <v/>
          </cell>
          <cell r="G4057" t="str">
            <v/>
          </cell>
          <cell r="H4057" t="str">
            <v/>
          </cell>
          <cell r="I4057">
            <v>4074.83</v>
          </cell>
          <cell r="J4057">
            <v>790.38</v>
          </cell>
          <cell r="K4057">
            <v>0</v>
          </cell>
          <cell r="L4057">
            <v>0</v>
          </cell>
          <cell r="M4057">
            <v>0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B4057">
            <v>0</v>
          </cell>
          <cell r="AC4057">
            <v>0</v>
          </cell>
          <cell r="AD4057">
            <v>0</v>
          </cell>
          <cell r="AE4057">
            <v>0</v>
          </cell>
          <cell r="AF4057">
            <v>0</v>
          </cell>
          <cell r="AG4057">
            <v>0</v>
          </cell>
          <cell r="AH4057">
            <v>0</v>
          </cell>
          <cell r="AI4057">
            <v>0</v>
          </cell>
        </row>
        <row r="4058">
          <cell r="C4058" t="str">
            <v>1.738.2</v>
          </cell>
          <cell r="D4058" t="str">
            <v>Оборудование</v>
          </cell>
          <cell r="E4058" t="str">
            <v>051-2002194</v>
          </cell>
          <cell r="F4058" t="str">
            <v/>
          </cell>
          <cell r="G4058" t="str">
            <v/>
          </cell>
          <cell r="H4058" t="str">
            <v/>
          </cell>
          <cell r="I4058">
            <v>2801.25</v>
          </cell>
          <cell r="J4058">
            <v>177.37</v>
          </cell>
          <cell r="K4058">
            <v>1.1599999999999999</v>
          </cell>
          <cell r="L4058">
            <v>1.1599999999999999</v>
          </cell>
          <cell r="M4058">
            <v>0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1.1679999999999999</v>
          </cell>
          <cell r="AA4058">
            <v>1.1679999999999999</v>
          </cell>
          <cell r="AB4058">
            <v>0</v>
          </cell>
          <cell r="AC4058">
            <v>0</v>
          </cell>
          <cell r="AD4058">
            <v>0</v>
          </cell>
          <cell r="AE4058">
            <v>0</v>
          </cell>
          <cell r="AF4058">
            <v>0</v>
          </cell>
          <cell r="AG4058">
            <v>0</v>
          </cell>
          <cell r="AH4058">
            <v>0</v>
          </cell>
          <cell r="AI4058">
            <v>0</v>
          </cell>
        </row>
        <row r="4059">
          <cell r="C4059" t="str">
            <v>1.738.3</v>
          </cell>
          <cell r="D4059" t="str">
            <v>Прочие, всего</v>
          </cell>
          <cell r="E4059" t="str">
            <v>051-2002194</v>
          </cell>
          <cell r="F4059" t="str">
            <v/>
          </cell>
          <cell r="G4059" t="str">
            <v/>
          </cell>
          <cell r="H4059" t="str">
            <v/>
          </cell>
          <cell r="I4059">
            <v>966.25099999999998</v>
          </cell>
          <cell r="J4059">
            <v>358.42099999999999</v>
          </cell>
          <cell r="K4059">
            <v>1E-3</v>
          </cell>
          <cell r="L4059">
            <v>1E-3</v>
          </cell>
          <cell r="M4059">
            <v>2.5001999999999999E-4</v>
          </cell>
          <cell r="N4059">
            <v>25.001999999999999</v>
          </cell>
          <cell r="O4059">
            <v>25.001999999999999</v>
          </cell>
          <cell r="P4059">
            <v>0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5.0003999999999999E-4</v>
          </cell>
          <cell r="Z4059">
            <v>1E-3</v>
          </cell>
          <cell r="AA4059">
            <v>1E-3</v>
          </cell>
          <cell r="AB4059">
            <v>0</v>
          </cell>
          <cell r="AC4059">
            <v>0</v>
          </cell>
          <cell r="AD4059">
            <v>6.6671999999999999E-4</v>
          </cell>
          <cell r="AE4059">
            <v>5.0003999999999999E-4</v>
          </cell>
          <cell r="AF4059">
            <v>1.6668E-4</v>
          </cell>
          <cell r="AG4059">
            <v>0</v>
          </cell>
          <cell r="AH4059">
            <v>0</v>
          </cell>
          <cell r="AI4059">
            <v>66.671999999999997</v>
          </cell>
        </row>
        <row r="4060">
          <cell r="C4060" t="str">
            <v>1.738.4</v>
          </cell>
          <cell r="D4060" t="str">
            <v>Услуги Заказчика</v>
          </cell>
          <cell r="E4060" t="str">
            <v>051-2002194</v>
          </cell>
          <cell r="F4060" t="str">
            <v/>
          </cell>
          <cell r="G4060" t="str">
            <v/>
          </cell>
          <cell r="H4060" t="str">
            <v/>
          </cell>
          <cell r="I4060">
            <v>2E-3</v>
          </cell>
          <cell r="J4060">
            <v>1E-3</v>
          </cell>
          <cell r="K4060">
            <v>1E-3</v>
          </cell>
          <cell r="L4060">
            <v>1E-3</v>
          </cell>
          <cell r="M4060">
            <v>2.5001999999999999E-4</v>
          </cell>
          <cell r="N4060">
            <v>25.001999999999999</v>
          </cell>
          <cell r="O4060">
            <v>25.001999999999999</v>
          </cell>
          <cell r="P4060">
            <v>0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5.0003999999999999E-4</v>
          </cell>
          <cell r="Z4060">
            <v>1E-3</v>
          </cell>
          <cell r="AA4060">
            <v>1E-3</v>
          </cell>
          <cell r="AB4060">
            <v>0</v>
          </cell>
          <cell r="AC4060">
            <v>0</v>
          </cell>
          <cell r="AD4060">
            <v>6.6671999999999999E-4</v>
          </cell>
          <cell r="AE4060">
            <v>5.0003999999999999E-4</v>
          </cell>
          <cell r="AF4060">
            <v>1.6668E-4</v>
          </cell>
          <cell r="AG4060">
            <v>0</v>
          </cell>
          <cell r="AH4060">
            <v>0</v>
          </cell>
          <cell r="AI4060">
            <v>66.671999999999997</v>
          </cell>
        </row>
        <row r="4061">
          <cell r="C4061" t="str">
            <v>1.738.5</v>
          </cell>
          <cell r="D4061" t="str">
            <v>Иные прочие</v>
          </cell>
          <cell r="E4061" t="str">
            <v>051-2002194</v>
          </cell>
          <cell r="F4061" t="str">
            <v/>
          </cell>
          <cell r="G4061" t="str">
            <v/>
          </cell>
          <cell r="H4061" t="str">
            <v/>
          </cell>
          <cell r="I4061">
            <v>966.24900000000002</v>
          </cell>
          <cell r="J4061">
            <v>358.42</v>
          </cell>
          <cell r="K4061">
            <v>0</v>
          </cell>
          <cell r="L4061">
            <v>0</v>
          </cell>
          <cell r="M4061">
            <v>0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B4061">
            <v>0</v>
          </cell>
          <cell r="AC4061">
            <v>0</v>
          </cell>
          <cell r="AD4061">
            <v>0</v>
          </cell>
          <cell r="AE4061">
            <v>0</v>
          </cell>
          <cell r="AF4061">
            <v>0</v>
          </cell>
          <cell r="AG4061">
            <v>0</v>
          </cell>
          <cell r="AH4061">
            <v>0</v>
          </cell>
          <cell r="AI4061">
            <v>0</v>
          </cell>
        </row>
        <row r="4062">
          <cell r="C4062" t="str">
            <v>1.739</v>
          </cell>
          <cell r="D4062" t="str">
            <v>Реконструкция газопровода-отвода и ГРС Тростянка</v>
          </cell>
          <cell r="E4062" t="str">
            <v>051-2002196</v>
          </cell>
          <cell r="F4062" t="str">
            <v/>
          </cell>
          <cell r="G4062" t="str">
            <v>Стройки, обеспечивающие добычу и вывод газа из Надым-Пур-Таз</v>
          </cell>
          <cell r="H4062" t="str">
            <v>Транспорт газа</v>
          </cell>
          <cell r="I4062">
            <v>202.45</v>
          </cell>
          <cell r="J4062">
            <v>114.509</v>
          </cell>
          <cell r="K4062">
            <v>0.23100000000000001</v>
          </cell>
          <cell r="L4062">
            <v>0.23100000000000001</v>
          </cell>
          <cell r="M4062">
            <v>0.16181566</v>
          </cell>
          <cell r="N4062">
            <v>70.050069264000001</v>
          </cell>
          <cell r="O4062">
            <v>70.050069264000001</v>
          </cell>
          <cell r="P4062">
            <v>0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5.0003999999999999E-4</v>
          </cell>
          <cell r="Z4062">
            <v>0.221</v>
          </cell>
          <cell r="AA4062">
            <v>0.221</v>
          </cell>
          <cell r="AB4062">
            <v>0</v>
          </cell>
          <cell r="AC4062">
            <v>0</v>
          </cell>
          <cell r="AD4062">
            <v>6.6671999999999999E-4</v>
          </cell>
          <cell r="AE4062">
            <v>5.0003999999999999E-4</v>
          </cell>
          <cell r="AF4062">
            <v>1.6668E-4</v>
          </cell>
          <cell r="AG4062">
            <v>0</v>
          </cell>
          <cell r="AH4062">
            <v>0</v>
          </cell>
          <cell r="AI4062">
            <v>0.30168325800000001</v>
          </cell>
        </row>
        <row r="4063">
          <cell r="C4063" t="str">
            <v>1.739.1</v>
          </cell>
          <cell r="D4063" t="str">
            <v>Подрядные работы</v>
          </cell>
          <cell r="E4063" t="str">
            <v>051-2002196</v>
          </cell>
          <cell r="F4063" t="str">
            <v/>
          </cell>
          <cell r="G4063" t="str">
            <v/>
          </cell>
          <cell r="H4063" t="str">
            <v/>
          </cell>
          <cell r="I4063">
            <v>61.07</v>
          </cell>
          <cell r="J4063">
            <v>55.7</v>
          </cell>
          <cell r="K4063">
            <v>0</v>
          </cell>
          <cell r="L4063">
            <v>0</v>
          </cell>
          <cell r="M4063">
            <v>0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B4063">
            <v>0</v>
          </cell>
          <cell r="AC4063">
            <v>0</v>
          </cell>
          <cell r="AD4063">
            <v>0</v>
          </cell>
          <cell r="AE4063">
            <v>0</v>
          </cell>
          <cell r="AF4063">
            <v>0</v>
          </cell>
          <cell r="AG4063">
            <v>0</v>
          </cell>
          <cell r="AH4063">
            <v>0</v>
          </cell>
          <cell r="AI4063">
            <v>0</v>
          </cell>
        </row>
        <row r="4064">
          <cell r="C4064">
            <v>0</v>
          </cell>
          <cell r="D4064" t="str">
            <v>Прочие подрядчики</v>
          </cell>
          <cell r="E4064" t="str">
            <v>051-2002196</v>
          </cell>
          <cell r="F4064" t="str">
            <v/>
          </cell>
          <cell r="G4064" t="str">
            <v/>
          </cell>
          <cell r="H4064" t="str">
            <v/>
          </cell>
          <cell r="I4064">
            <v>61.07</v>
          </cell>
          <cell r="J4064">
            <v>55.7</v>
          </cell>
          <cell r="K4064">
            <v>0</v>
          </cell>
          <cell r="L4064">
            <v>0</v>
          </cell>
          <cell r="M4064">
            <v>0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B4064">
            <v>0</v>
          </cell>
          <cell r="AC4064">
            <v>0</v>
          </cell>
          <cell r="AD4064">
            <v>0</v>
          </cell>
          <cell r="AE4064">
            <v>0</v>
          </cell>
          <cell r="AF4064">
            <v>0</v>
          </cell>
          <cell r="AG4064">
            <v>0</v>
          </cell>
          <cell r="AH4064">
            <v>0</v>
          </cell>
          <cell r="AI4064">
            <v>0</v>
          </cell>
        </row>
        <row r="4065">
          <cell r="C4065" t="str">
            <v>1.739.2</v>
          </cell>
          <cell r="D4065" t="str">
            <v>Оборудование</v>
          </cell>
          <cell r="E4065" t="str">
            <v>051-2002196</v>
          </cell>
          <cell r="F4065" t="str">
            <v/>
          </cell>
          <cell r="G4065" t="str">
            <v/>
          </cell>
          <cell r="H4065" t="str">
            <v/>
          </cell>
          <cell r="I4065">
            <v>79.31</v>
          </cell>
          <cell r="J4065">
            <v>41.19</v>
          </cell>
          <cell r="K4065">
            <v>0.23</v>
          </cell>
          <cell r="L4065">
            <v>0.23</v>
          </cell>
          <cell r="M4065">
            <v>0.16156564000000001</v>
          </cell>
          <cell r="N4065">
            <v>70.245930435000005</v>
          </cell>
          <cell r="O4065">
            <v>70.245930435000005</v>
          </cell>
          <cell r="P4065">
            <v>0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0.22</v>
          </cell>
          <cell r="AA4065">
            <v>0.22</v>
          </cell>
          <cell r="AB4065">
            <v>0</v>
          </cell>
          <cell r="AC4065">
            <v>0</v>
          </cell>
          <cell r="AD4065">
            <v>0</v>
          </cell>
          <cell r="AE4065">
            <v>0</v>
          </cell>
          <cell r="AF4065">
            <v>0</v>
          </cell>
          <cell r="AG4065">
            <v>0</v>
          </cell>
          <cell r="AH4065">
            <v>0</v>
          </cell>
          <cell r="AI4065">
            <v>0</v>
          </cell>
        </row>
        <row r="4066">
          <cell r="C4066" t="str">
            <v>1.739.3</v>
          </cell>
          <cell r="D4066" t="str">
            <v>Прочие, всего</v>
          </cell>
          <cell r="E4066" t="str">
            <v>051-2002196</v>
          </cell>
          <cell r="F4066" t="str">
            <v/>
          </cell>
          <cell r="G4066" t="str">
            <v/>
          </cell>
          <cell r="H4066" t="str">
            <v/>
          </cell>
          <cell r="I4066">
            <v>62.07</v>
          </cell>
          <cell r="J4066">
            <v>17.619</v>
          </cell>
          <cell r="K4066">
            <v>1E-3</v>
          </cell>
          <cell r="L4066">
            <v>1E-3</v>
          </cell>
          <cell r="M4066">
            <v>2.5001999999999999E-4</v>
          </cell>
          <cell r="N4066">
            <v>25.001999999999999</v>
          </cell>
          <cell r="O4066">
            <v>25.001999999999999</v>
          </cell>
          <cell r="P4066">
            <v>0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5.0003999999999999E-4</v>
          </cell>
          <cell r="Z4066">
            <v>1E-3</v>
          </cell>
          <cell r="AA4066">
            <v>1E-3</v>
          </cell>
          <cell r="AB4066">
            <v>0</v>
          </cell>
          <cell r="AC4066">
            <v>0</v>
          </cell>
          <cell r="AD4066">
            <v>6.6671999999999999E-4</v>
          </cell>
          <cell r="AE4066">
            <v>5.0003999999999999E-4</v>
          </cell>
          <cell r="AF4066">
            <v>1.6668E-4</v>
          </cell>
          <cell r="AG4066">
            <v>0</v>
          </cell>
          <cell r="AH4066">
            <v>0</v>
          </cell>
          <cell r="AI4066">
            <v>66.671999999999997</v>
          </cell>
        </row>
        <row r="4067">
          <cell r="C4067" t="str">
            <v>1.739.4</v>
          </cell>
          <cell r="D4067" t="str">
            <v>Услуги Заказчика</v>
          </cell>
          <cell r="E4067" t="str">
            <v>051-2002196</v>
          </cell>
          <cell r="F4067" t="str">
            <v/>
          </cell>
          <cell r="G4067" t="str">
            <v/>
          </cell>
          <cell r="H4067" t="str">
            <v/>
          </cell>
          <cell r="I4067">
            <v>0</v>
          </cell>
          <cell r="J4067">
            <v>0</v>
          </cell>
          <cell r="K4067">
            <v>1E-3</v>
          </cell>
          <cell r="L4067">
            <v>1E-3</v>
          </cell>
          <cell r="M4067">
            <v>2.5001999999999999E-4</v>
          </cell>
          <cell r="N4067">
            <v>25.001999999999999</v>
          </cell>
          <cell r="O4067">
            <v>25.001999999999999</v>
          </cell>
          <cell r="P4067">
            <v>0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5.0003999999999999E-4</v>
          </cell>
          <cell r="Z4067">
            <v>1E-3</v>
          </cell>
          <cell r="AA4067">
            <v>1E-3</v>
          </cell>
          <cell r="AB4067">
            <v>0</v>
          </cell>
          <cell r="AC4067">
            <v>0</v>
          </cell>
          <cell r="AD4067">
            <v>6.6671999999999999E-4</v>
          </cell>
          <cell r="AE4067">
            <v>5.0003999999999999E-4</v>
          </cell>
          <cell r="AF4067">
            <v>1.6668E-4</v>
          </cell>
          <cell r="AG4067">
            <v>0</v>
          </cell>
          <cell r="AH4067">
            <v>0</v>
          </cell>
          <cell r="AI4067">
            <v>66.671999999999997</v>
          </cell>
        </row>
        <row r="4068">
          <cell r="C4068" t="str">
            <v>1.739.5</v>
          </cell>
          <cell r="D4068" t="str">
            <v>Иные прочие</v>
          </cell>
          <cell r="E4068" t="str">
            <v>051-2002196</v>
          </cell>
          <cell r="F4068" t="str">
            <v/>
          </cell>
          <cell r="G4068" t="str">
            <v/>
          </cell>
          <cell r="H4068" t="str">
            <v/>
          </cell>
          <cell r="I4068">
            <v>62.07</v>
          </cell>
          <cell r="J4068">
            <v>17.619</v>
          </cell>
          <cell r="K4068">
            <v>0</v>
          </cell>
          <cell r="L4068">
            <v>0</v>
          </cell>
          <cell r="M4068">
            <v>0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B4068">
            <v>0</v>
          </cell>
          <cell r="AC4068">
            <v>0</v>
          </cell>
          <cell r="AD4068">
            <v>0</v>
          </cell>
          <cell r="AE4068">
            <v>0</v>
          </cell>
          <cell r="AF4068">
            <v>0</v>
          </cell>
          <cell r="AG4068">
            <v>0</v>
          </cell>
          <cell r="AH4068">
            <v>0</v>
          </cell>
          <cell r="AI4068">
            <v>0</v>
          </cell>
        </row>
        <row r="4069">
          <cell r="C4069" t="str">
            <v>1.740</v>
          </cell>
          <cell r="D4069" t="str">
            <v>Реконструкция газопромысловых сооружений и АСУТП Северо-Ставропольского ПХГ ООО "Кавказтрансгаз"</v>
          </cell>
          <cell r="E4069" t="str">
            <v>051-2002200</v>
          </cell>
          <cell r="F4069" t="str">
            <v/>
          </cell>
          <cell r="G4069" t="str">
            <v>Программа комплексного освоения месторождений полуострова Ям</v>
          </cell>
          <cell r="H4069" t="str">
            <v>ПХГ</v>
          </cell>
          <cell r="I4069">
            <v>17247.534530190002</v>
          </cell>
          <cell r="J4069">
            <v>1837.46</v>
          </cell>
          <cell r="K4069">
            <v>1188.58</v>
          </cell>
          <cell r="L4069">
            <v>1188.58</v>
          </cell>
          <cell r="M4069">
            <v>11.33108844</v>
          </cell>
          <cell r="N4069">
            <v>0.95332989300000004</v>
          </cell>
          <cell r="O4069">
            <v>0.95332989300000004</v>
          </cell>
          <cell r="P4069">
            <v>0</v>
          </cell>
          <cell r="Q4069">
            <v>0</v>
          </cell>
          <cell r="R4069">
            <v>0</v>
          </cell>
          <cell r="S4069">
            <v>280.05166663</v>
          </cell>
          <cell r="T4069">
            <v>55.666666749999997</v>
          </cell>
          <cell r="U4069">
            <v>0</v>
          </cell>
          <cell r="V4069">
            <v>0</v>
          </cell>
          <cell r="W4069">
            <v>0</v>
          </cell>
          <cell r="X4069">
            <v>319.36415937999999</v>
          </cell>
          <cell r="Y4069">
            <v>67.537211069999998</v>
          </cell>
          <cell r="Z4069">
            <v>966.98</v>
          </cell>
          <cell r="AA4069">
            <v>966.98</v>
          </cell>
          <cell r="AB4069">
            <v>0.51</v>
          </cell>
          <cell r="AC4069">
            <v>22.07</v>
          </cell>
          <cell r="AD4069">
            <v>403.06426911</v>
          </cell>
          <cell r="AE4069">
            <v>67.078138920000001</v>
          </cell>
          <cell r="AF4069">
            <v>7.0650000000000004</v>
          </cell>
          <cell r="AG4069">
            <v>328.92113018999999</v>
          </cell>
          <cell r="AH4069">
            <v>0</v>
          </cell>
          <cell r="AI4069">
            <v>41.682792726999999</v>
          </cell>
        </row>
        <row r="4070">
          <cell r="C4070" t="str">
            <v>1.740.1</v>
          </cell>
          <cell r="D4070" t="str">
            <v>Подрядные работы</v>
          </cell>
          <cell r="E4070" t="str">
            <v>051-2002200</v>
          </cell>
          <cell r="F4070" t="str">
            <v/>
          </cell>
          <cell r="G4070" t="str">
            <v/>
          </cell>
          <cell r="H4070" t="str">
            <v/>
          </cell>
          <cell r="I4070">
            <v>4972.9556318799996</v>
          </cell>
          <cell r="J4070">
            <v>542.34</v>
          </cell>
          <cell r="K4070">
            <v>239.3</v>
          </cell>
          <cell r="L4070">
            <v>239.3</v>
          </cell>
          <cell r="M4070">
            <v>0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>
            <v>0</v>
          </cell>
          <cell r="S4070">
            <v>112.02499997</v>
          </cell>
          <cell r="T4070">
            <v>22.40500003</v>
          </cell>
          <cell r="U4070">
            <v>0</v>
          </cell>
          <cell r="V4070">
            <v>0</v>
          </cell>
          <cell r="W4070">
            <v>0</v>
          </cell>
          <cell r="X4070">
            <v>319.36415697000001</v>
          </cell>
          <cell r="Y4070">
            <v>0</v>
          </cell>
          <cell r="Z4070">
            <v>22.07</v>
          </cell>
          <cell r="AA4070">
            <v>22.07</v>
          </cell>
          <cell r="AB4070">
            <v>0</v>
          </cell>
          <cell r="AC4070">
            <v>22.07</v>
          </cell>
          <cell r="AD4070">
            <v>328.92099999999999</v>
          </cell>
          <cell r="AE4070">
            <v>0</v>
          </cell>
          <cell r="AF4070">
            <v>0</v>
          </cell>
          <cell r="AG4070">
            <v>328.92099999999999</v>
          </cell>
          <cell r="AH4070">
            <v>0</v>
          </cell>
          <cell r="AI4070">
            <v>1490.3534209330001</v>
          </cell>
        </row>
        <row r="4071">
          <cell r="C4071">
            <v>0</v>
          </cell>
          <cell r="D4071" t="str">
            <v>Газпром инвест</v>
          </cell>
          <cell r="E4071" t="str">
            <v>051-2002200</v>
          </cell>
          <cell r="F4071" t="str">
            <v/>
          </cell>
          <cell r="G4071" t="str">
            <v/>
          </cell>
          <cell r="H4071" t="str">
            <v/>
          </cell>
          <cell r="I4071">
            <v>0</v>
          </cell>
          <cell r="J4071">
            <v>0</v>
          </cell>
          <cell r="K4071">
            <v>0</v>
          </cell>
          <cell r="L4071">
            <v>0</v>
          </cell>
          <cell r="M4071">
            <v>0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1.9788516</v>
          </cell>
          <cell r="Y4071">
            <v>0</v>
          </cell>
          <cell r="Z4071">
            <v>22.07</v>
          </cell>
          <cell r="AA4071">
            <v>22.07</v>
          </cell>
          <cell r="AB4071">
            <v>0</v>
          </cell>
          <cell r="AC4071">
            <v>22.07</v>
          </cell>
          <cell r="AD4071">
            <v>0</v>
          </cell>
          <cell r="AE4071">
            <v>0</v>
          </cell>
          <cell r="AF4071">
            <v>0</v>
          </cell>
          <cell r="AG4071">
            <v>0</v>
          </cell>
          <cell r="AH4071">
            <v>0</v>
          </cell>
          <cell r="AI4071">
            <v>0</v>
          </cell>
        </row>
        <row r="4072">
          <cell r="C4072">
            <v>0</v>
          </cell>
          <cell r="D4072" t="str">
            <v>Газстройпром</v>
          </cell>
          <cell r="E4072" t="str">
            <v>051-2002200</v>
          </cell>
          <cell r="F4072" t="str">
            <v/>
          </cell>
          <cell r="G4072" t="str">
            <v/>
          </cell>
          <cell r="H4072" t="str">
            <v/>
          </cell>
          <cell r="I4072">
            <v>0</v>
          </cell>
          <cell r="J4072">
            <v>0</v>
          </cell>
          <cell r="K4072">
            <v>236.46</v>
          </cell>
          <cell r="L4072">
            <v>236.46</v>
          </cell>
          <cell r="M4072">
            <v>0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317.38530537000003</v>
          </cell>
          <cell r="Y4072">
            <v>0</v>
          </cell>
          <cell r="Z4072">
            <v>0</v>
          </cell>
          <cell r="AA4072">
            <v>0</v>
          </cell>
          <cell r="AB4072">
            <v>0</v>
          </cell>
          <cell r="AC4072">
            <v>0</v>
          </cell>
          <cell r="AD4072">
            <v>328.92099999999999</v>
          </cell>
          <cell r="AE4072">
            <v>0</v>
          </cell>
          <cell r="AF4072">
            <v>0</v>
          </cell>
          <cell r="AG4072">
            <v>328.92099999999999</v>
          </cell>
          <cell r="AH4072">
            <v>0</v>
          </cell>
          <cell r="AI4072">
            <v>0</v>
          </cell>
        </row>
        <row r="4073">
          <cell r="C4073">
            <v>0</v>
          </cell>
          <cell r="D4073" t="str">
            <v>Прочие подрядчики</v>
          </cell>
          <cell r="E4073" t="str">
            <v>051-2002200</v>
          </cell>
          <cell r="F4073" t="str">
            <v/>
          </cell>
          <cell r="G4073" t="str">
            <v/>
          </cell>
          <cell r="H4073" t="str">
            <v/>
          </cell>
          <cell r="I4073">
            <v>4972.9556318799996</v>
          </cell>
          <cell r="J4073">
            <v>542.34</v>
          </cell>
          <cell r="K4073">
            <v>2.84</v>
          </cell>
          <cell r="L4073">
            <v>2.84</v>
          </cell>
          <cell r="M4073">
            <v>0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>
            <v>112.02499997</v>
          </cell>
          <cell r="T4073">
            <v>22.40500003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B4073">
            <v>0</v>
          </cell>
          <cell r="AC4073">
            <v>0</v>
          </cell>
          <cell r="AD4073">
            <v>0</v>
          </cell>
          <cell r="AE4073">
            <v>0</v>
          </cell>
          <cell r="AF4073">
            <v>0</v>
          </cell>
          <cell r="AG4073">
            <v>0</v>
          </cell>
          <cell r="AH4073">
            <v>0</v>
          </cell>
          <cell r="AI4073">
            <v>0</v>
          </cell>
        </row>
        <row r="4074">
          <cell r="C4074" t="str">
            <v>1.740.2</v>
          </cell>
          <cell r="D4074" t="str">
            <v>Материалы(в составе подрядных работ)</v>
          </cell>
          <cell r="E4074" t="str">
            <v>051-2002200</v>
          </cell>
          <cell r="F4074" t="str">
            <v/>
          </cell>
          <cell r="G4074" t="str">
            <v/>
          </cell>
          <cell r="H4074" t="str">
            <v/>
          </cell>
          <cell r="I4074">
            <v>0</v>
          </cell>
          <cell r="J4074">
            <v>0</v>
          </cell>
          <cell r="K4074">
            <v>0</v>
          </cell>
          <cell r="L4074">
            <v>0</v>
          </cell>
          <cell r="M4074">
            <v>0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1.9788516</v>
          </cell>
          <cell r="Y4074">
            <v>0</v>
          </cell>
          <cell r="Z4074">
            <v>22.07</v>
          </cell>
          <cell r="AA4074">
            <v>22.07</v>
          </cell>
          <cell r="AB4074">
            <v>0</v>
          </cell>
          <cell r="AC4074">
            <v>22.07</v>
          </cell>
          <cell r="AD4074">
            <v>0</v>
          </cell>
          <cell r="AE4074">
            <v>0</v>
          </cell>
          <cell r="AF4074">
            <v>0</v>
          </cell>
          <cell r="AG4074">
            <v>0</v>
          </cell>
          <cell r="AH4074">
            <v>0</v>
          </cell>
          <cell r="AI4074">
            <v>0</v>
          </cell>
        </row>
        <row r="4075">
          <cell r="C4075" t="str">
            <v>1.740.3</v>
          </cell>
          <cell r="D4075" t="str">
            <v>Оборудование</v>
          </cell>
          <cell r="E4075" t="str">
            <v>051-2002200</v>
          </cell>
          <cell r="F4075" t="str">
            <v/>
          </cell>
          <cell r="G4075" t="str">
            <v/>
          </cell>
          <cell r="H4075" t="str">
            <v/>
          </cell>
          <cell r="I4075">
            <v>10478.01033028</v>
          </cell>
          <cell r="J4075">
            <v>1107.03</v>
          </cell>
          <cell r="K4075">
            <v>862.51</v>
          </cell>
          <cell r="L4075">
            <v>862.51</v>
          </cell>
          <cell r="M4075">
            <v>0.43098444000000002</v>
          </cell>
          <cell r="N4075">
            <v>4.9968630999999999E-2</v>
          </cell>
          <cell r="O4075">
            <v>4.9968630999999999E-2</v>
          </cell>
          <cell r="P4075">
            <v>0</v>
          </cell>
          <cell r="Q4075">
            <v>0</v>
          </cell>
          <cell r="R4075">
            <v>0</v>
          </cell>
          <cell r="S4075">
            <v>107.20833334</v>
          </cell>
          <cell r="T4075">
            <v>21.441666659999999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30.05031816</v>
          </cell>
          <cell r="Z4075">
            <v>885.16</v>
          </cell>
          <cell r="AA4075">
            <v>885.16</v>
          </cell>
          <cell r="AB4075">
            <v>0</v>
          </cell>
          <cell r="AC4075">
            <v>0</v>
          </cell>
          <cell r="AD4075">
            <v>30.048324839999999</v>
          </cell>
          <cell r="AE4075">
            <v>30.048324839999999</v>
          </cell>
          <cell r="AF4075">
            <v>0</v>
          </cell>
          <cell r="AG4075">
            <v>0</v>
          </cell>
          <cell r="AH4075">
            <v>0</v>
          </cell>
          <cell r="AI4075">
            <v>3.3946772150000002</v>
          </cell>
        </row>
        <row r="4076">
          <cell r="C4076" t="str">
            <v>1.740.4</v>
          </cell>
          <cell r="D4076" t="str">
            <v>Прочие, всего</v>
          </cell>
          <cell r="E4076" t="str">
            <v>051-2002200</v>
          </cell>
          <cell r="F4076" t="str">
            <v/>
          </cell>
          <cell r="G4076" t="str">
            <v/>
          </cell>
          <cell r="H4076" t="str">
            <v/>
          </cell>
          <cell r="I4076">
            <v>1796.5685680300001</v>
          </cell>
          <cell r="J4076">
            <v>188.09</v>
          </cell>
          <cell r="K4076">
            <v>86.77</v>
          </cell>
          <cell r="L4076">
            <v>86.77</v>
          </cell>
          <cell r="M4076">
            <v>10.900104000000001</v>
          </cell>
          <cell r="N4076">
            <v>12.56206523</v>
          </cell>
          <cell r="O4076">
            <v>12.56206523</v>
          </cell>
          <cell r="P4076">
            <v>0</v>
          </cell>
          <cell r="Q4076">
            <v>0</v>
          </cell>
          <cell r="R4076">
            <v>0</v>
          </cell>
          <cell r="S4076">
            <v>60.818333320000001</v>
          </cell>
          <cell r="T4076">
            <v>11.82000006</v>
          </cell>
          <cell r="U4076">
            <v>0</v>
          </cell>
          <cell r="V4076">
            <v>0</v>
          </cell>
          <cell r="W4076">
            <v>0</v>
          </cell>
          <cell r="X4076">
            <v>2.4099999999999998E-6</v>
          </cell>
          <cell r="Y4076">
            <v>37.486892910000002</v>
          </cell>
          <cell r="Z4076">
            <v>59.75</v>
          </cell>
          <cell r="AA4076">
            <v>59.75</v>
          </cell>
          <cell r="AB4076">
            <v>0.51</v>
          </cell>
          <cell r="AC4076">
            <v>0</v>
          </cell>
          <cell r="AD4076">
            <v>44.094944269999999</v>
          </cell>
          <cell r="AE4076">
            <v>37.029814080000001</v>
          </cell>
          <cell r="AF4076">
            <v>7.0650000000000004</v>
          </cell>
          <cell r="AG4076">
            <v>1.3019E-4</v>
          </cell>
          <cell r="AH4076">
            <v>0</v>
          </cell>
          <cell r="AI4076">
            <v>73.799069908000007</v>
          </cell>
        </row>
        <row r="4077">
          <cell r="C4077" t="str">
            <v>1.740.5</v>
          </cell>
          <cell r="D4077" t="str">
            <v>Землеотвод, всего</v>
          </cell>
          <cell r="E4077" t="str">
            <v>051-2002200</v>
          </cell>
          <cell r="F4077" t="str">
            <v/>
          </cell>
          <cell r="G4077" t="str">
            <v/>
          </cell>
          <cell r="H4077" t="str">
            <v/>
          </cell>
          <cell r="I4077">
            <v>0</v>
          </cell>
          <cell r="J4077">
            <v>0</v>
          </cell>
          <cell r="K4077">
            <v>0.81</v>
          </cell>
          <cell r="L4077">
            <v>0.81</v>
          </cell>
          <cell r="M4077">
            <v>0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2.4099999999999998E-6</v>
          </cell>
          <cell r="Y4077">
            <v>0.73351864</v>
          </cell>
          <cell r="Z4077">
            <v>0.51</v>
          </cell>
          <cell r="AA4077">
            <v>0.51</v>
          </cell>
          <cell r="AB4077">
            <v>0.51</v>
          </cell>
          <cell r="AC4077">
            <v>0</v>
          </cell>
          <cell r="AD4077">
            <v>0.73364700000000005</v>
          </cell>
          <cell r="AE4077">
            <v>0.73351681000000002</v>
          </cell>
          <cell r="AF4077">
            <v>0</v>
          </cell>
          <cell r="AG4077">
            <v>1.3019E-4</v>
          </cell>
          <cell r="AH4077">
            <v>0</v>
          </cell>
          <cell r="AI4077">
            <v>143.85235294099999</v>
          </cell>
        </row>
        <row r="4078">
          <cell r="C4078" t="str">
            <v>1.740.6</v>
          </cell>
          <cell r="D4078" t="str">
            <v>Проектные работы</v>
          </cell>
          <cell r="E4078" t="str">
            <v>051-2002200</v>
          </cell>
          <cell r="F4078" t="str">
            <v/>
          </cell>
          <cell r="G4078" t="str">
            <v/>
          </cell>
          <cell r="H4078" t="str">
            <v/>
          </cell>
          <cell r="I4078">
            <v>0</v>
          </cell>
          <cell r="J4078">
            <v>0</v>
          </cell>
          <cell r="K4078">
            <v>1.73</v>
          </cell>
          <cell r="L4078">
            <v>1.73</v>
          </cell>
          <cell r="M4078">
            <v>0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B4078">
            <v>0</v>
          </cell>
          <cell r="AC4078">
            <v>0</v>
          </cell>
          <cell r="AD4078">
            <v>0</v>
          </cell>
          <cell r="AE4078">
            <v>0</v>
          </cell>
          <cell r="AF4078">
            <v>0</v>
          </cell>
          <cell r="AG4078">
            <v>0</v>
          </cell>
          <cell r="AH4078">
            <v>0</v>
          </cell>
          <cell r="AI4078">
            <v>0</v>
          </cell>
        </row>
        <row r="4079">
          <cell r="C4079" t="str">
            <v>1.740.7</v>
          </cell>
          <cell r="D4079" t="str">
            <v>Услуги Заказчика</v>
          </cell>
          <cell r="E4079" t="str">
            <v>051-2002200</v>
          </cell>
          <cell r="F4079" t="str">
            <v/>
          </cell>
          <cell r="G4079" t="str">
            <v/>
          </cell>
          <cell r="H4079" t="str">
            <v/>
          </cell>
          <cell r="I4079">
            <v>0</v>
          </cell>
          <cell r="J4079">
            <v>0</v>
          </cell>
          <cell r="K4079">
            <v>42.39</v>
          </cell>
          <cell r="L4079">
            <v>42.39</v>
          </cell>
          <cell r="M4079">
            <v>10.5975</v>
          </cell>
          <cell r="N4079">
            <v>25</v>
          </cell>
          <cell r="O4079">
            <v>25</v>
          </cell>
          <cell r="P4079">
            <v>0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1.4366667</v>
          </cell>
          <cell r="Z4079">
            <v>38.35</v>
          </cell>
          <cell r="AA4079">
            <v>38.35</v>
          </cell>
          <cell r="AB4079">
            <v>0</v>
          </cell>
          <cell r="AC4079">
            <v>0</v>
          </cell>
          <cell r="AD4079">
            <v>8.5016666999999995</v>
          </cell>
          <cell r="AE4079">
            <v>1.4366667</v>
          </cell>
          <cell r="AF4079">
            <v>7.0650000000000004</v>
          </cell>
          <cell r="AG4079">
            <v>0</v>
          </cell>
          <cell r="AH4079">
            <v>0</v>
          </cell>
          <cell r="AI4079">
            <v>22.168622424999999</v>
          </cell>
        </row>
        <row r="4080">
          <cell r="C4080" t="str">
            <v>1.740.8</v>
          </cell>
          <cell r="D4080" t="str">
            <v>Иные прочие</v>
          </cell>
          <cell r="E4080" t="str">
            <v>051-2002200</v>
          </cell>
          <cell r="F4080" t="str">
            <v/>
          </cell>
          <cell r="G4080" t="str">
            <v/>
          </cell>
          <cell r="H4080" t="str">
            <v/>
          </cell>
          <cell r="I4080">
            <v>1796.5685680300001</v>
          </cell>
          <cell r="J4080">
            <v>188.09</v>
          </cell>
          <cell r="K4080">
            <v>21.84</v>
          </cell>
          <cell r="L4080">
            <v>21.84</v>
          </cell>
          <cell r="M4080">
            <v>0.30260399999999998</v>
          </cell>
          <cell r="N4080">
            <v>1.3855494509999999</v>
          </cell>
          <cell r="O4080">
            <v>1.3855494509999999</v>
          </cell>
          <cell r="P4080">
            <v>0</v>
          </cell>
          <cell r="Q4080">
            <v>0</v>
          </cell>
          <cell r="R4080">
            <v>0</v>
          </cell>
          <cell r="S4080">
            <v>60.818333320000001</v>
          </cell>
          <cell r="T4080">
            <v>11.82000006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7.4505194499999998</v>
          </cell>
          <cell r="Z4080">
            <v>0.89</v>
          </cell>
          <cell r="AA4080">
            <v>0.89</v>
          </cell>
          <cell r="AB4080">
            <v>0</v>
          </cell>
          <cell r="AC4080">
            <v>0</v>
          </cell>
          <cell r="AD4080">
            <v>6.9934424499999999</v>
          </cell>
          <cell r="AE4080">
            <v>6.9934424499999999</v>
          </cell>
          <cell r="AF4080">
            <v>0</v>
          </cell>
          <cell r="AG4080">
            <v>0</v>
          </cell>
          <cell r="AH4080">
            <v>0</v>
          </cell>
          <cell r="AI4080">
            <v>785.78005056200004</v>
          </cell>
        </row>
        <row r="4081">
          <cell r="C4081" t="str">
            <v>1.740.9</v>
          </cell>
          <cell r="D4081" t="str">
            <v>Пуско наладочные работы "вхолостую"</v>
          </cell>
          <cell r="E4081" t="str">
            <v>051-2002200</v>
          </cell>
          <cell r="F4081" t="str">
            <v/>
          </cell>
          <cell r="G4081" t="str">
            <v/>
          </cell>
          <cell r="H4081" t="str">
            <v/>
          </cell>
          <cell r="I4081">
            <v>0</v>
          </cell>
          <cell r="J4081">
            <v>0</v>
          </cell>
          <cell r="K4081">
            <v>20</v>
          </cell>
          <cell r="L4081">
            <v>20</v>
          </cell>
          <cell r="M4081">
            <v>0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27.86618812</v>
          </cell>
          <cell r="Z4081">
            <v>20</v>
          </cell>
          <cell r="AA4081">
            <v>20</v>
          </cell>
          <cell r="AB4081">
            <v>0</v>
          </cell>
          <cell r="AC4081">
            <v>0</v>
          </cell>
          <cell r="AD4081">
            <v>27.86618812</v>
          </cell>
          <cell r="AE4081">
            <v>27.86618812</v>
          </cell>
          <cell r="AF4081">
            <v>0</v>
          </cell>
          <cell r="AG4081">
            <v>0</v>
          </cell>
          <cell r="AH4081">
            <v>0</v>
          </cell>
          <cell r="AI4081">
            <v>139.33094059999999</v>
          </cell>
        </row>
        <row r="4082">
          <cell r="C4082" t="str">
            <v>1.741</v>
          </cell>
          <cell r="D4082" t="str">
            <v>Подключение дополнительных скважин к существующим мощностям I и II очередей АГКМ (этап 2)</v>
          </cell>
          <cell r="E4082" t="str">
            <v>051-2002202</v>
          </cell>
          <cell r="F4082" t="str">
            <v/>
          </cell>
          <cell r="G4082" t="str">
            <v>Стройки, компенсирующие снижение добычи газа, и  обеспечиваю</v>
          </cell>
          <cell r="H4082" t="str">
            <v>Добыча газа</v>
          </cell>
          <cell r="I4082">
            <v>0</v>
          </cell>
          <cell r="J4082">
            <v>0</v>
          </cell>
          <cell r="K4082">
            <v>0</v>
          </cell>
          <cell r="L4082">
            <v>0</v>
          </cell>
          <cell r="M4082">
            <v>0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491.17151816000001</v>
          </cell>
          <cell r="Y4082">
            <v>0</v>
          </cell>
          <cell r="Z4082">
            <v>0</v>
          </cell>
          <cell r="AA4082">
            <v>0</v>
          </cell>
          <cell r="AB4082">
            <v>0</v>
          </cell>
          <cell r="AC4082">
            <v>0</v>
          </cell>
          <cell r="AD4082">
            <v>0</v>
          </cell>
          <cell r="AE4082">
            <v>0</v>
          </cell>
          <cell r="AF4082">
            <v>0</v>
          </cell>
          <cell r="AG4082">
            <v>0</v>
          </cell>
          <cell r="AH4082">
            <v>0</v>
          </cell>
          <cell r="AI4082">
            <v>0</v>
          </cell>
        </row>
        <row r="4083">
          <cell r="C4083" t="str">
            <v>1.741.1</v>
          </cell>
          <cell r="D4083" t="str">
            <v>Подрядные работы</v>
          </cell>
          <cell r="E4083" t="str">
            <v>051-2002202</v>
          </cell>
          <cell r="F4083" t="str">
            <v/>
          </cell>
          <cell r="G4083" t="str">
            <v/>
          </cell>
          <cell r="H4083" t="str">
            <v/>
          </cell>
          <cell r="I4083">
            <v>0</v>
          </cell>
          <cell r="J4083">
            <v>0</v>
          </cell>
          <cell r="K4083">
            <v>0</v>
          </cell>
          <cell r="L4083">
            <v>0</v>
          </cell>
          <cell r="M4083">
            <v>0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491.17151816000001</v>
          </cell>
          <cell r="Y4083">
            <v>0</v>
          </cell>
          <cell r="Z4083">
            <v>0</v>
          </cell>
          <cell r="AA4083">
            <v>0</v>
          </cell>
          <cell r="AB4083">
            <v>0</v>
          </cell>
          <cell r="AC4083">
            <v>0</v>
          </cell>
          <cell r="AD4083">
            <v>0</v>
          </cell>
          <cell r="AE4083">
            <v>0</v>
          </cell>
          <cell r="AF4083">
            <v>0</v>
          </cell>
          <cell r="AG4083">
            <v>0</v>
          </cell>
          <cell r="AH4083">
            <v>0</v>
          </cell>
          <cell r="AI4083">
            <v>0</v>
          </cell>
        </row>
        <row r="4084">
          <cell r="C4084">
            <v>0</v>
          </cell>
          <cell r="D4084" t="str">
            <v>Газпром инвест</v>
          </cell>
          <cell r="E4084" t="str">
            <v>051-2002202</v>
          </cell>
          <cell r="F4084" t="str">
            <v/>
          </cell>
          <cell r="G4084" t="str">
            <v/>
          </cell>
          <cell r="H4084" t="str">
            <v/>
          </cell>
          <cell r="I4084">
            <v>0</v>
          </cell>
          <cell r="J4084">
            <v>0</v>
          </cell>
          <cell r="K4084">
            <v>0</v>
          </cell>
          <cell r="L4084">
            <v>0</v>
          </cell>
          <cell r="M4084">
            <v>0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491.17151816000001</v>
          </cell>
          <cell r="Y4084">
            <v>0</v>
          </cell>
          <cell r="Z4084">
            <v>0</v>
          </cell>
          <cell r="AA4084">
            <v>0</v>
          </cell>
          <cell r="AB4084">
            <v>0</v>
          </cell>
          <cell r="AC4084">
            <v>0</v>
          </cell>
          <cell r="AD4084">
            <v>0</v>
          </cell>
          <cell r="AE4084">
            <v>0</v>
          </cell>
          <cell r="AF4084">
            <v>0</v>
          </cell>
          <cell r="AG4084">
            <v>0</v>
          </cell>
          <cell r="AH4084">
            <v>0</v>
          </cell>
          <cell r="AI4084">
            <v>0</v>
          </cell>
        </row>
        <row r="4085">
          <cell r="C4085" t="str">
            <v>1.741.2</v>
          </cell>
          <cell r="D4085" t="str">
            <v>Материалы(в составе подрядных работ)</v>
          </cell>
          <cell r="E4085" t="str">
            <v>051-2002202</v>
          </cell>
          <cell r="F4085" t="str">
            <v/>
          </cell>
          <cell r="G4085" t="str">
            <v/>
          </cell>
          <cell r="H4085" t="str">
            <v/>
          </cell>
          <cell r="I4085">
            <v>0</v>
          </cell>
          <cell r="J4085">
            <v>0</v>
          </cell>
          <cell r="K4085">
            <v>0</v>
          </cell>
          <cell r="L4085">
            <v>0</v>
          </cell>
          <cell r="M4085">
            <v>0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491.17151816000001</v>
          </cell>
          <cell r="Y4085">
            <v>0</v>
          </cell>
          <cell r="Z4085">
            <v>0</v>
          </cell>
          <cell r="AA4085">
            <v>0</v>
          </cell>
          <cell r="AB4085">
            <v>0</v>
          </cell>
          <cell r="AC4085">
            <v>0</v>
          </cell>
          <cell r="AD4085">
            <v>0</v>
          </cell>
          <cell r="AE4085">
            <v>0</v>
          </cell>
          <cell r="AF4085">
            <v>0</v>
          </cell>
          <cell r="AG4085">
            <v>0</v>
          </cell>
          <cell r="AH4085">
            <v>0</v>
          </cell>
          <cell r="AI4085">
            <v>0</v>
          </cell>
        </row>
        <row r="4086">
          <cell r="C4086" t="str">
            <v>1.742</v>
          </cell>
          <cell r="D4086" t="str">
            <v>Реконструкция I и II очередей Астраханского газового комплекса (АГК), как единого промышленного объекта</v>
          </cell>
          <cell r="E4086" t="str">
            <v>051-2002203</v>
          </cell>
          <cell r="F4086" t="str">
            <v/>
          </cell>
          <cell r="G4086" t="str">
            <v>Переработка газа</v>
          </cell>
          <cell r="H4086" t="str">
            <v>Переработка</v>
          </cell>
          <cell r="I4086">
            <v>77716.083870410002</v>
          </cell>
          <cell r="J4086">
            <v>4909.9560000000001</v>
          </cell>
          <cell r="K4086">
            <v>863.74</v>
          </cell>
          <cell r="L4086">
            <v>863.74</v>
          </cell>
          <cell r="M4086">
            <v>37.094849320000002</v>
          </cell>
          <cell r="N4086">
            <v>4.294677718</v>
          </cell>
          <cell r="O4086">
            <v>4.294677718</v>
          </cell>
          <cell r="P4086">
            <v>0</v>
          </cell>
          <cell r="Q4086">
            <v>0</v>
          </cell>
          <cell r="R4086">
            <v>0</v>
          </cell>
          <cell r="S4086">
            <v>5117.3808744099997</v>
          </cell>
          <cell r="T4086">
            <v>798.15615143000002</v>
          </cell>
          <cell r="U4086">
            <v>0</v>
          </cell>
          <cell r="V4086">
            <v>0</v>
          </cell>
          <cell r="W4086">
            <v>0</v>
          </cell>
          <cell r="X4086">
            <v>0.86412184999999997</v>
          </cell>
          <cell r="Y4086">
            <v>79.406558500000003</v>
          </cell>
          <cell r="Z4086">
            <v>958.81</v>
          </cell>
          <cell r="AA4086">
            <v>958.81</v>
          </cell>
          <cell r="AB4086">
            <v>0.04</v>
          </cell>
          <cell r="AC4086">
            <v>1.72</v>
          </cell>
          <cell r="AD4086">
            <v>120.96433503999999</v>
          </cell>
          <cell r="AE4086">
            <v>73.627905069999997</v>
          </cell>
          <cell r="AF4086">
            <v>26.475224730000001</v>
          </cell>
          <cell r="AG4086">
            <v>20.427666540000001</v>
          </cell>
          <cell r="AH4086">
            <v>0.4335387</v>
          </cell>
          <cell r="AI4086">
            <v>12.616090262</v>
          </cell>
        </row>
        <row r="4087">
          <cell r="C4087" t="str">
            <v>1.742.1</v>
          </cell>
          <cell r="D4087" t="str">
            <v>Подрядные работы</v>
          </cell>
          <cell r="E4087" t="str">
            <v>051-2002203</v>
          </cell>
          <cell r="F4087" t="str">
            <v/>
          </cell>
          <cell r="G4087" t="str">
            <v/>
          </cell>
          <cell r="H4087" t="str">
            <v/>
          </cell>
          <cell r="I4087">
            <v>44514.740209459997</v>
          </cell>
          <cell r="J4087">
            <v>3298.09</v>
          </cell>
          <cell r="K4087">
            <v>545.6</v>
          </cell>
          <cell r="L4087">
            <v>545.6</v>
          </cell>
          <cell r="M4087">
            <v>13.114502359999999</v>
          </cell>
          <cell r="N4087">
            <v>2.4036844500000001</v>
          </cell>
          <cell r="O4087">
            <v>2.4036844500000001</v>
          </cell>
          <cell r="P4087">
            <v>0</v>
          </cell>
          <cell r="Q4087">
            <v>0</v>
          </cell>
          <cell r="R4087">
            <v>0</v>
          </cell>
          <cell r="S4087">
            <v>2485.28751229</v>
          </cell>
          <cell r="T4087">
            <v>418.42132136999999</v>
          </cell>
          <cell r="U4087">
            <v>0</v>
          </cell>
          <cell r="V4087">
            <v>0</v>
          </cell>
          <cell r="W4087">
            <v>0</v>
          </cell>
          <cell r="X4087">
            <v>0.8623651</v>
          </cell>
          <cell r="Y4087">
            <v>30.980448320000001</v>
          </cell>
          <cell r="Z4087">
            <v>620.24</v>
          </cell>
          <cell r="AA4087">
            <v>620.24</v>
          </cell>
          <cell r="AB4087">
            <v>0</v>
          </cell>
          <cell r="AC4087">
            <v>1.72</v>
          </cell>
          <cell r="AD4087">
            <v>37.521268460000002</v>
          </cell>
          <cell r="AE4087">
            <v>30.980448320000001</v>
          </cell>
          <cell r="AF4087">
            <v>6.1072814400000004</v>
          </cell>
          <cell r="AG4087">
            <v>0</v>
          </cell>
          <cell r="AH4087">
            <v>0.4335387</v>
          </cell>
          <cell r="AI4087">
            <v>6.0494757610000001</v>
          </cell>
        </row>
        <row r="4088">
          <cell r="C4088">
            <v>0</v>
          </cell>
          <cell r="D4088" t="str">
            <v>Газпром инвест</v>
          </cell>
          <cell r="E4088" t="str">
            <v>051-2002203</v>
          </cell>
          <cell r="F4088" t="str">
            <v/>
          </cell>
          <cell r="G4088" t="str">
            <v/>
          </cell>
          <cell r="H4088" t="str">
            <v/>
          </cell>
          <cell r="I4088">
            <v>0</v>
          </cell>
          <cell r="J4088">
            <v>0</v>
          </cell>
          <cell r="K4088">
            <v>0</v>
          </cell>
          <cell r="L4088">
            <v>0</v>
          </cell>
          <cell r="M4088">
            <v>0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0.8623651</v>
          </cell>
          <cell r="Y4088">
            <v>0</v>
          </cell>
          <cell r="Z4088">
            <v>1.72</v>
          </cell>
          <cell r="AA4088">
            <v>1.72</v>
          </cell>
          <cell r="AB4088">
            <v>0</v>
          </cell>
          <cell r="AC4088">
            <v>1.72</v>
          </cell>
          <cell r="AD4088">
            <v>0.4335387</v>
          </cell>
          <cell r="AE4088">
            <v>0</v>
          </cell>
          <cell r="AF4088">
            <v>0</v>
          </cell>
          <cell r="AG4088">
            <v>0</v>
          </cell>
          <cell r="AH4088">
            <v>0.4335387</v>
          </cell>
          <cell r="AI4088">
            <v>25.205738371999999</v>
          </cell>
        </row>
        <row r="4089">
          <cell r="C4089">
            <v>0</v>
          </cell>
          <cell r="D4089" t="str">
            <v>Нефтегазстрой</v>
          </cell>
          <cell r="E4089" t="str">
            <v>051-2002203</v>
          </cell>
          <cell r="F4089" t="str">
            <v/>
          </cell>
          <cell r="G4089" t="str">
            <v/>
          </cell>
          <cell r="H4089" t="str">
            <v/>
          </cell>
          <cell r="I4089">
            <v>14174.52860946</v>
          </cell>
          <cell r="J4089">
            <v>1644.59</v>
          </cell>
          <cell r="K4089">
            <v>545.6</v>
          </cell>
          <cell r="L4089">
            <v>545.6</v>
          </cell>
          <cell r="M4089">
            <v>13.114502359999999</v>
          </cell>
          <cell r="N4089">
            <v>2.4036844500000001</v>
          </cell>
          <cell r="O4089">
            <v>2.4036844500000001</v>
          </cell>
          <cell r="P4089">
            <v>0</v>
          </cell>
          <cell r="Q4089">
            <v>0</v>
          </cell>
          <cell r="R4089">
            <v>0</v>
          </cell>
          <cell r="S4089">
            <v>2485.28751229</v>
          </cell>
          <cell r="T4089">
            <v>418.42132136999999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30.980448320000001</v>
          </cell>
          <cell r="Z4089">
            <v>618.52</v>
          </cell>
          <cell r="AA4089">
            <v>618.52</v>
          </cell>
          <cell r="AB4089">
            <v>0</v>
          </cell>
          <cell r="AC4089">
            <v>0</v>
          </cell>
          <cell r="AD4089">
            <v>37.087729760000002</v>
          </cell>
          <cell r="AE4089">
            <v>30.980448320000001</v>
          </cell>
          <cell r="AF4089">
            <v>6.1072814400000004</v>
          </cell>
          <cell r="AG4089">
            <v>0</v>
          </cell>
          <cell r="AH4089">
            <v>0</v>
          </cell>
          <cell r="AI4089">
            <v>5.9962054189999998</v>
          </cell>
        </row>
        <row r="4090">
          <cell r="C4090">
            <v>0</v>
          </cell>
          <cell r="D4090" t="str">
            <v>Прочие подрядчики</v>
          </cell>
          <cell r="E4090" t="str">
            <v>051-2002203</v>
          </cell>
          <cell r="F4090" t="str">
            <v/>
          </cell>
          <cell r="G4090" t="str">
            <v/>
          </cell>
          <cell r="H4090" t="str">
            <v/>
          </cell>
          <cell r="I4090">
            <v>30340.211599999999</v>
          </cell>
          <cell r="J4090">
            <v>1653.5</v>
          </cell>
          <cell r="K4090">
            <v>0</v>
          </cell>
          <cell r="L4090">
            <v>0</v>
          </cell>
          <cell r="M4090">
            <v>0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B4090">
            <v>0</v>
          </cell>
          <cell r="AC4090">
            <v>0</v>
          </cell>
          <cell r="AD4090">
            <v>0</v>
          </cell>
          <cell r="AE4090">
            <v>0</v>
          </cell>
          <cell r="AF4090">
            <v>0</v>
          </cell>
          <cell r="AG4090">
            <v>0</v>
          </cell>
          <cell r="AH4090">
            <v>0</v>
          </cell>
          <cell r="AI4090">
            <v>0</v>
          </cell>
        </row>
        <row r="4091">
          <cell r="C4091" t="str">
            <v>1.742.2</v>
          </cell>
          <cell r="D4091" t="str">
            <v>Материалы(в составе подрядных работ)</v>
          </cell>
          <cell r="E4091" t="str">
            <v>051-2002203</v>
          </cell>
          <cell r="F4091" t="str">
            <v/>
          </cell>
          <cell r="G4091" t="str">
            <v/>
          </cell>
          <cell r="H4091" t="str">
            <v/>
          </cell>
          <cell r="I4091">
            <v>1.29</v>
          </cell>
          <cell r="J4091">
            <v>0</v>
          </cell>
          <cell r="K4091">
            <v>0</v>
          </cell>
          <cell r="L4091">
            <v>0</v>
          </cell>
          <cell r="M4091">
            <v>0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0.8623651</v>
          </cell>
          <cell r="Y4091">
            <v>0</v>
          </cell>
          <cell r="Z4091">
            <v>1.72</v>
          </cell>
          <cell r="AA4091">
            <v>1.72</v>
          </cell>
          <cell r="AB4091">
            <v>0</v>
          </cell>
          <cell r="AC4091">
            <v>1.72</v>
          </cell>
          <cell r="AD4091">
            <v>0.4335387</v>
          </cell>
          <cell r="AE4091">
            <v>0</v>
          </cell>
          <cell r="AF4091">
            <v>0</v>
          </cell>
          <cell r="AG4091">
            <v>0</v>
          </cell>
          <cell r="AH4091">
            <v>0.4335387</v>
          </cell>
          <cell r="AI4091">
            <v>25.205738371999999</v>
          </cell>
        </row>
        <row r="4092">
          <cell r="C4092" t="str">
            <v>1.742.3</v>
          </cell>
          <cell r="D4092" t="str">
            <v>Оборудование</v>
          </cell>
          <cell r="E4092" t="str">
            <v>051-2002203</v>
          </cell>
          <cell r="F4092" t="str">
            <v/>
          </cell>
          <cell r="G4092" t="str">
            <v/>
          </cell>
          <cell r="H4092" t="str">
            <v/>
          </cell>
          <cell r="I4092">
            <v>22493.564674189998</v>
          </cell>
          <cell r="J4092">
            <v>1038.9860000000001</v>
          </cell>
          <cell r="K4092">
            <v>244.2</v>
          </cell>
          <cell r="L4092">
            <v>244.2</v>
          </cell>
          <cell r="M4092">
            <v>8.8015499800000008</v>
          </cell>
          <cell r="N4092">
            <v>3.604238321</v>
          </cell>
          <cell r="O4092">
            <v>3.604238321</v>
          </cell>
          <cell r="P4092">
            <v>0</v>
          </cell>
          <cell r="Q4092">
            <v>0</v>
          </cell>
          <cell r="R4092">
            <v>0</v>
          </cell>
          <cell r="S4092">
            <v>2459.6033500100002</v>
          </cell>
          <cell r="T4092">
            <v>346.16210236000001</v>
          </cell>
          <cell r="U4092">
            <v>0</v>
          </cell>
          <cell r="V4092">
            <v>0</v>
          </cell>
          <cell r="W4092">
            <v>0</v>
          </cell>
          <cell r="X4092">
            <v>1.7567500000000001E-3</v>
          </cell>
          <cell r="Y4092">
            <v>3.3004272000000001</v>
          </cell>
          <cell r="Z4092">
            <v>174.17</v>
          </cell>
          <cell r="AA4092">
            <v>174.17</v>
          </cell>
          <cell r="AB4092">
            <v>0</v>
          </cell>
          <cell r="AC4092">
            <v>0</v>
          </cell>
          <cell r="AD4092">
            <v>11.11573523</v>
          </cell>
          <cell r="AE4092">
            <v>3.3004272000000001</v>
          </cell>
          <cell r="AF4092">
            <v>7.8153080299999997</v>
          </cell>
          <cell r="AG4092">
            <v>0</v>
          </cell>
          <cell r="AH4092">
            <v>0</v>
          </cell>
          <cell r="AI4092">
            <v>6.3821181779999998</v>
          </cell>
        </row>
        <row r="4093">
          <cell r="C4093" t="str">
            <v>1.742.4</v>
          </cell>
          <cell r="D4093" t="str">
            <v>Прочие, всего</v>
          </cell>
          <cell r="E4093" t="str">
            <v>051-2002203</v>
          </cell>
          <cell r="F4093" t="str">
            <v/>
          </cell>
          <cell r="G4093" t="str">
            <v/>
          </cell>
          <cell r="H4093" t="str">
            <v/>
          </cell>
          <cell r="I4093">
            <v>10707.77898676</v>
          </cell>
          <cell r="J4093">
            <v>572.88</v>
          </cell>
          <cell r="K4093">
            <v>73.94</v>
          </cell>
          <cell r="L4093">
            <v>73.94</v>
          </cell>
          <cell r="M4093">
            <v>15.17879698</v>
          </cell>
          <cell r="N4093">
            <v>20.528532566999999</v>
          </cell>
          <cell r="O4093">
            <v>20.528532566999999</v>
          </cell>
          <cell r="P4093">
            <v>0</v>
          </cell>
          <cell r="Q4093">
            <v>0</v>
          </cell>
          <cell r="R4093">
            <v>0</v>
          </cell>
          <cell r="S4093">
            <v>172.49001211000001</v>
          </cell>
          <cell r="T4093">
            <v>33.572727700000002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45.125682980000001</v>
          </cell>
          <cell r="Z4093">
            <v>164.4</v>
          </cell>
          <cell r="AA4093">
            <v>164.4</v>
          </cell>
          <cell r="AB4093">
            <v>0.04</v>
          </cell>
          <cell r="AC4093">
            <v>0</v>
          </cell>
          <cell r="AD4093">
            <v>72.327331349999994</v>
          </cell>
          <cell r="AE4093">
            <v>39.347029550000002</v>
          </cell>
          <cell r="AF4093">
            <v>12.552635260000001</v>
          </cell>
          <cell r="AG4093">
            <v>20.427666540000001</v>
          </cell>
          <cell r="AH4093">
            <v>0</v>
          </cell>
          <cell r="AI4093">
            <v>43.994727099000002</v>
          </cell>
        </row>
        <row r="4094">
          <cell r="C4094" t="str">
            <v>1.742.5</v>
          </cell>
          <cell r="D4094" t="str">
            <v>Проектные работы</v>
          </cell>
          <cell r="E4094" t="str">
            <v>051-2002203</v>
          </cell>
          <cell r="F4094" t="str">
            <v/>
          </cell>
          <cell r="G4094" t="str">
            <v/>
          </cell>
          <cell r="H4094" t="str">
            <v/>
          </cell>
          <cell r="I4094">
            <v>347.02674648999999</v>
          </cell>
          <cell r="J4094">
            <v>0</v>
          </cell>
          <cell r="K4094">
            <v>0</v>
          </cell>
          <cell r="L4094">
            <v>0</v>
          </cell>
          <cell r="M4094">
            <v>0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B4094">
            <v>0</v>
          </cell>
          <cell r="AC4094">
            <v>0</v>
          </cell>
          <cell r="AD4094">
            <v>0</v>
          </cell>
          <cell r="AE4094">
            <v>0</v>
          </cell>
          <cell r="AF4094">
            <v>0</v>
          </cell>
          <cell r="AG4094">
            <v>0</v>
          </cell>
          <cell r="AH4094">
            <v>0</v>
          </cell>
          <cell r="AI4094">
            <v>0</v>
          </cell>
        </row>
        <row r="4095">
          <cell r="C4095" t="str">
            <v>1.742.6</v>
          </cell>
          <cell r="D4095" t="str">
            <v>Услуги Заказчика</v>
          </cell>
          <cell r="E4095" t="str">
            <v>051-2002203</v>
          </cell>
          <cell r="F4095" t="str">
            <v/>
          </cell>
          <cell r="G4095" t="str">
            <v/>
          </cell>
          <cell r="H4095" t="str">
            <v/>
          </cell>
          <cell r="I4095">
            <v>1237.76459854</v>
          </cell>
          <cell r="J4095">
            <v>30.8</v>
          </cell>
          <cell r="K4095">
            <v>30.8</v>
          </cell>
          <cell r="L4095">
            <v>30.8</v>
          </cell>
          <cell r="M4095">
            <v>7.7000000399999999</v>
          </cell>
          <cell r="N4095">
            <v>25.00000013</v>
          </cell>
          <cell r="O4095">
            <v>25.00000013</v>
          </cell>
          <cell r="P4095">
            <v>0</v>
          </cell>
          <cell r="Q4095">
            <v>0</v>
          </cell>
          <cell r="R4095">
            <v>0</v>
          </cell>
          <cell r="S4095">
            <v>139.63167877999999</v>
          </cell>
          <cell r="T4095">
            <v>27.001061029999999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25.68</v>
          </cell>
          <cell r="AA4095">
            <v>25.68</v>
          </cell>
          <cell r="AB4095">
            <v>0</v>
          </cell>
          <cell r="AC4095">
            <v>0</v>
          </cell>
          <cell r="AD4095">
            <v>25.560999899999999</v>
          </cell>
          <cell r="AE4095">
            <v>0</v>
          </cell>
          <cell r="AF4095">
            <v>5.13333336</v>
          </cell>
          <cell r="AG4095">
            <v>20.427666540000001</v>
          </cell>
          <cell r="AH4095">
            <v>0</v>
          </cell>
          <cell r="AI4095">
            <v>99.536603971999995</v>
          </cell>
        </row>
        <row r="4096">
          <cell r="C4096" t="str">
            <v>1.742.7</v>
          </cell>
          <cell r="D4096" t="str">
            <v>Иные прочие</v>
          </cell>
          <cell r="E4096" t="str">
            <v>051-2002203</v>
          </cell>
          <cell r="F4096" t="str">
            <v/>
          </cell>
          <cell r="G4096" t="str">
            <v/>
          </cell>
          <cell r="H4096" t="str">
            <v/>
          </cell>
          <cell r="I4096">
            <v>9020.1105052999992</v>
          </cell>
          <cell r="J4096">
            <v>534.34</v>
          </cell>
          <cell r="K4096">
            <v>35.4</v>
          </cell>
          <cell r="L4096">
            <v>35.4</v>
          </cell>
          <cell r="M4096">
            <v>7.4787969399999996</v>
          </cell>
          <cell r="N4096">
            <v>21.126545027999999</v>
          </cell>
          <cell r="O4096">
            <v>21.126545027999999</v>
          </cell>
          <cell r="P4096">
            <v>0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20.384140819999999</v>
          </cell>
          <cell r="Z4096">
            <v>106.24</v>
          </cell>
          <cell r="AA4096">
            <v>106.24</v>
          </cell>
          <cell r="AB4096">
            <v>0.04</v>
          </cell>
          <cell r="AC4096">
            <v>0</v>
          </cell>
          <cell r="AD4096">
            <v>22.024789290000001</v>
          </cell>
          <cell r="AE4096">
            <v>14.60548739</v>
          </cell>
          <cell r="AF4096">
            <v>7.4193018999999998</v>
          </cell>
          <cell r="AG4096">
            <v>0</v>
          </cell>
          <cell r="AH4096">
            <v>0</v>
          </cell>
          <cell r="AI4096">
            <v>20.731164618000001</v>
          </cell>
        </row>
        <row r="4097">
          <cell r="C4097" t="str">
            <v>1.742.8</v>
          </cell>
          <cell r="D4097" t="str">
            <v>Пуско наладочные работы "вхолостую"</v>
          </cell>
          <cell r="E4097" t="str">
            <v>051-2002203</v>
          </cell>
          <cell r="F4097" t="str">
            <v/>
          </cell>
          <cell r="G4097" t="str">
            <v/>
          </cell>
          <cell r="H4097" t="str">
            <v/>
          </cell>
          <cell r="I4097">
            <v>102.87713642999999</v>
          </cell>
          <cell r="J4097">
            <v>7.74</v>
          </cell>
          <cell r="K4097">
            <v>7.74</v>
          </cell>
          <cell r="L4097">
            <v>7.74</v>
          </cell>
          <cell r="M4097">
            <v>0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>
            <v>32.858333330000001</v>
          </cell>
          <cell r="T4097">
            <v>6.5716666699999999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24.741542160000002</v>
          </cell>
          <cell r="Z4097">
            <v>32.479999999999997</v>
          </cell>
          <cell r="AA4097">
            <v>32.479999999999997</v>
          </cell>
          <cell r="AB4097">
            <v>0</v>
          </cell>
          <cell r="AC4097">
            <v>0</v>
          </cell>
          <cell r="AD4097">
            <v>24.741542160000002</v>
          </cell>
          <cell r="AE4097">
            <v>24.741542160000002</v>
          </cell>
          <cell r="AF4097">
            <v>0</v>
          </cell>
          <cell r="AG4097">
            <v>0</v>
          </cell>
          <cell r="AH4097">
            <v>0</v>
          </cell>
          <cell r="AI4097">
            <v>76.174698767999999</v>
          </cell>
        </row>
        <row r="4098">
          <cell r="C4098" t="str">
            <v>1.743</v>
          </cell>
          <cell r="D4098" t="str">
            <v>Реконструкция объектов связи ООО "Пермтрансгаз"</v>
          </cell>
          <cell r="E4098" t="str">
            <v>051-2002208</v>
          </cell>
          <cell r="F4098" t="str">
            <v/>
          </cell>
          <cell r="G4098" t="str">
            <v>Стройки, обеспечивающие добычу и вывод газа из Надым-Пур-Таз</v>
          </cell>
          <cell r="H4098" t="str">
            <v>Прочие</v>
          </cell>
          <cell r="I4098">
            <v>3518.96</v>
          </cell>
          <cell r="J4098">
            <v>1869.72</v>
          </cell>
          <cell r="K4098">
            <v>1058.95</v>
          </cell>
          <cell r="L4098">
            <v>1058.95</v>
          </cell>
          <cell r="M4098">
            <v>22.933706229999999</v>
          </cell>
          <cell r="N4098">
            <v>2.1657024630000001</v>
          </cell>
          <cell r="O4098">
            <v>2.1657024630000001</v>
          </cell>
          <cell r="P4098">
            <v>0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8.6245964599999994</v>
          </cell>
          <cell r="Z4098">
            <v>1069.1199999999999</v>
          </cell>
          <cell r="AA4098">
            <v>1069.1199999999999</v>
          </cell>
          <cell r="AB4098">
            <v>175</v>
          </cell>
          <cell r="AC4098">
            <v>0</v>
          </cell>
          <cell r="AD4098">
            <v>128.67163110999999</v>
          </cell>
          <cell r="AE4098">
            <v>8.6245964599999994</v>
          </cell>
          <cell r="AF4098">
            <v>6.2950000800000003</v>
          </cell>
          <cell r="AG4098">
            <v>113.75203457000001</v>
          </cell>
          <cell r="AH4098">
            <v>0</v>
          </cell>
          <cell r="AI4098">
            <v>12.035284262999999</v>
          </cell>
        </row>
        <row r="4099">
          <cell r="C4099" t="str">
            <v>1.743.1</v>
          </cell>
          <cell r="D4099" t="str">
            <v>Подрядные работы</v>
          </cell>
          <cell r="E4099" t="str">
            <v>051-2002208</v>
          </cell>
          <cell r="F4099" t="str">
            <v/>
          </cell>
          <cell r="G4099" t="str">
            <v/>
          </cell>
          <cell r="H4099" t="str">
            <v/>
          </cell>
          <cell r="I4099">
            <v>678.87</v>
          </cell>
          <cell r="J4099">
            <v>554.98</v>
          </cell>
          <cell r="K4099">
            <v>300</v>
          </cell>
          <cell r="L4099">
            <v>300</v>
          </cell>
          <cell r="M4099">
            <v>0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302</v>
          </cell>
          <cell r="AA4099">
            <v>302</v>
          </cell>
          <cell r="AB4099">
            <v>173</v>
          </cell>
          <cell r="AC4099">
            <v>0</v>
          </cell>
          <cell r="AD4099">
            <v>103</v>
          </cell>
          <cell r="AE4099">
            <v>0</v>
          </cell>
          <cell r="AF4099">
            <v>0</v>
          </cell>
          <cell r="AG4099">
            <v>103</v>
          </cell>
          <cell r="AH4099">
            <v>0</v>
          </cell>
          <cell r="AI4099">
            <v>34.105960265</v>
          </cell>
        </row>
        <row r="4100">
          <cell r="C4100">
            <v>0</v>
          </cell>
          <cell r="D4100" t="str">
            <v>ТЭКсвязьинжиниринг</v>
          </cell>
          <cell r="E4100" t="str">
            <v>051-2002208</v>
          </cell>
          <cell r="F4100" t="str">
            <v/>
          </cell>
          <cell r="G4100" t="str">
            <v/>
          </cell>
          <cell r="H4100" t="str">
            <v/>
          </cell>
          <cell r="I4100">
            <v>0</v>
          </cell>
          <cell r="J4100">
            <v>0</v>
          </cell>
          <cell r="K4100">
            <v>300</v>
          </cell>
          <cell r="L4100">
            <v>300</v>
          </cell>
          <cell r="M4100">
            <v>0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302</v>
          </cell>
          <cell r="AA4100">
            <v>302</v>
          </cell>
          <cell r="AB4100">
            <v>173</v>
          </cell>
          <cell r="AC4100">
            <v>0</v>
          </cell>
          <cell r="AD4100">
            <v>103</v>
          </cell>
          <cell r="AE4100">
            <v>0</v>
          </cell>
          <cell r="AF4100">
            <v>0</v>
          </cell>
          <cell r="AG4100">
            <v>103</v>
          </cell>
          <cell r="AH4100">
            <v>0</v>
          </cell>
          <cell r="AI4100">
            <v>34.105960265</v>
          </cell>
        </row>
        <row r="4101">
          <cell r="C4101">
            <v>0</v>
          </cell>
          <cell r="D4101" t="str">
            <v>Прочие подрядчики</v>
          </cell>
          <cell r="E4101" t="str">
            <v>051-2002208</v>
          </cell>
          <cell r="F4101" t="str">
            <v/>
          </cell>
          <cell r="G4101" t="str">
            <v/>
          </cell>
          <cell r="H4101" t="str">
            <v/>
          </cell>
          <cell r="I4101">
            <v>678.87</v>
          </cell>
          <cell r="J4101">
            <v>554.98</v>
          </cell>
          <cell r="K4101">
            <v>0</v>
          </cell>
          <cell r="L4101">
            <v>0</v>
          </cell>
          <cell r="M4101">
            <v>0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B4101">
            <v>0</v>
          </cell>
          <cell r="AC4101">
            <v>0</v>
          </cell>
          <cell r="AD4101">
            <v>0</v>
          </cell>
          <cell r="AE4101">
            <v>0</v>
          </cell>
          <cell r="AF4101">
            <v>0</v>
          </cell>
          <cell r="AG4101">
            <v>0</v>
          </cell>
          <cell r="AH4101">
            <v>0</v>
          </cell>
          <cell r="AI4101">
            <v>0</v>
          </cell>
        </row>
        <row r="4102">
          <cell r="C4102" t="str">
            <v>1.743.2</v>
          </cell>
          <cell r="D4102" t="str">
            <v>Оборудование</v>
          </cell>
          <cell r="E4102" t="str">
            <v>051-2002208</v>
          </cell>
          <cell r="F4102" t="str">
            <v/>
          </cell>
          <cell r="G4102" t="str">
            <v/>
          </cell>
          <cell r="H4102" t="str">
            <v/>
          </cell>
          <cell r="I4102">
            <v>2393.84</v>
          </cell>
          <cell r="J4102">
            <v>1073.1099999999999</v>
          </cell>
          <cell r="K4102">
            <v>700</v>
          </cell>
          <cell r="L4102">
            <v>700</v>
          </cell>
          <cell r="M4102">
            <v>13.49120611</v>
          </cell>
          <cell r="N4102">
            <v>1.9273151589999999</v>
          </cell>
          <cell r="O4102">
            <v>1.9273151589999999</v>
          </cell>
          <cell r="P4102">
            <v>0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715.96</v>
          </cell>
          <cell r="AA4102">
            <v>715.96</v>
          </cell>
          <cell r="AB4102">
            <v>0</v>
          </cell>
          <cell r="AC4102">
            <v>0</v>
          </cell>
          <cell r="AD4102">
            <v>10.752034569999999</v>
          </cell>
          <cell r="AE4102">
            <v>0</v>
          </cell>
          <cell r="AF4102">
            <v>0</v>
          </cell>
          <cell r="AG4102">
            <v>10.752034569999999</v>
          </cell>
          <cell r="AH4102">
            <v>0</v>
          </cell>
          <cell r="AI4102">
            <v>1.5017647030000001</v>
          </cell>
        </row>
        <row r="4103">
          <cell r="C4103" t="str">
            <v>1.743.3</v>
          </cell>
          <cell r="D4103" t="str">
            <v>Прочие, всего</v>
          </cell>
          <cell r="E4103" t="str">
            <v>051-2002208</v>
          </cell>
          <cell r="F4103" t="str">
            <v/>
          </cell>
          <cell r="G4103" t="str">
            <v/>
          </cell>
          <cell r="H4103" t="str">
            <v/>
          </cell>
          <cell r="I4103">
            <v>446.25</v>
          </cell>
          <cell r="J4103">
            <v>241.63</v>
          </cell>
          <cell r="K4103">
            <v>58.95</v>
          </cell>
          <cell r="L4103">
            <v>58.95</v>
          </cell>
          <cell r="M4103">
            <v>9.4425001200000001</v>
          </cell>
          <cell r="N4103">
            <v>16.017811907999999</v>
          </cell>
          <cell r="O4103">
            <v>16.017811907999999</v>
          </cell>
          <cell r="P4103">
            <v>0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8.6245964599999994</v>
          </cell>
          <cell r="Z4103">
            <v>51.16</v>
          </cell>
          <cell r="AA4103">
            <v>51.16</v>
          </cell>
          <cell r="AB4103">
            <v>2</v>
          </cell>
          <cell r="AC4103">
            <v>0</v>
          </cell>
          <cell r="AD4103">
            <v>14.919596540000001</v>
          </cell>
          <cell r="AE4103">
            <v>8.6245964599999994</v>
          </cell>
          <cell r="AF4103">
            <v>6.2950000800000003</v>
          </cell>
          <cell r="AG4103">
            <v>0</v>
          </cell>
          <cell r="AH4103">
            <v>0</v>
          </cell>
          <cell r="AI4103">
            <v>29.162620288999999</v>
          </cell>
        </row>
        <row r="4104">
          <cell r="C4104" t="str">
            <v>1.743.4</v>
          </cell>
          <cell r="D4104" t="str">
            <v>Землеотвод, всего</v>
          </cell>
          <cell r="E4104" t="str">
            <v>051-2002208</v>
          </cell>
          <cell r="F4104" t="str">
            <v/>
          </cell>
          <cell r="G4104" t="str">
            <v/>
          </cell>
          <cell r="H4104" t="str">
            <v/>
          </cell>
          <cell r="I4104">
            <v>0</v>
          </cell>
          <cell r="J4104">
            <v>0</v>
          </cell>
          <cell r="K4104">
            <v>4.2</v>
          </cell>
          <cell r="L4104">
            <v>4.2</v>
          </cell>
          <cell r="M4104">
            <v>0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1.01</v>
          </cell>
          <cell r="AA4104">
            <v>1.01</v>
          </cell>
          <cell r="AB4104">
            <v>0</v>
          </cell>
          <cell r="AC4104">
            <v>0</v>
          </cell>
          <cell r="AD4104">
            <v>0</v>
          </cell>
          <cell r="AE4104">
            <v>0</v>
          </cell>
          <cell r="AF4104">
            <v>0</v>
          </cell>
          <cell r="AG4104">
            <v>0</v>
          </cell>
          <cell r="AH4104">
            <v>0</v>
          </cell>
          <cell r="AI4104">
            <v>0</v>
          </cell>
        </row>
        <row r="4105">
          <cell r="C4105" t="str">
            <v>1.743.5</v>
          </cell>
          <cell r="D4105" t="str">
            <v>Проектные работы</v>
          </cell>
          <cell r="E4105" t="str">
            <v>051-2002208</v>
          </cell>
          <cell r="F4105" t="str">
            <v/>
          </cell>
          <cell r="G4105" t="str">
            <v/>
          </cell>
          <cell r="H4105" t="str">
            <v/>
          </cell>
          <cell r="I4105">
            <v>0</v>
          </cell>
          <cell r="J4105">
            <v>0</v>
          </cell>
          <cell r="K4105">
            <v>2.69</v>
          </cell>
          <cell r="L4105">
            <v>2.69</v>
          </cell>
          <cell r="M4105">
            <v>0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1.56</v>
          </cell>
          <cell r="AA4105">
            <v>1.56</v>
          </cell>
          <cell r="AB4105">
            <v>0</v>
          </cell>
          <cell r="AC4105">
            <v>0</v>
          </cell>
          <cell r="AD4105">
            <v>0</v>
          </cell>
          <cell r="AE4105">
            <v>0</v>
          </cell>
          <cell r="AF4105">
            <v>0</v>
          </cell>
          <cell r="AG4105">
            <v>0</v>
          </cell>
          <cell r="AH4105">
            <v>0</v>
          </cell>
          <cell r="AI4105">
            <v>0</v>
          </cell>
        </row>
        <row r="4106">
          <cell r="C4106" t="str">
            <v>1.743.6</v>
          </cell>
          <cell r="D4106" t="str">
            <v>Услуги Заказчика</v>
          </cell>
          <cell r="E4106" t="str">
            <v>051-2002208</v>
          </cell>
          <cell r="F4106" t="str">
            <v/>
          </cell>
          <cell r="G4106" t="str">
            <v/>
          </cell>
          <cell r="H4106" t="str">
            <v/>
          </cell>
          <cell r="I4106">
            <v>0</v>
          </cell>
          <cell r="J4106">
            <v>0</v>
          </cell>
          <cell r="K4106">
            <v>37.770000000000003</v>
          </cell>
          <cell r="L4106">
            <v>37.770000000000003</v>
          </cell>
          <cell r="M4106">
            <v>9.4425001200000001</v>
          </cell>
          <cell r="N4106">
            <v>25.000000318000001</v>
          </cell>
          <cell r="O4106">
            <v>25.000000318000001</v>
          </cell>
          <cell r="P4106">
            <v>0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3.9034166400000001</v>
          </cell>
          <cell r="Z4106">
            <v>31.47</v>
          </cell>
          <cell r="AA4106">
            <v>31.47</v>
          </cell>
          <cell r="AB4106">
            <v>2</v>
          </cell>
          <cell r="AC4106">
            <v>0</v>
          </cell>
          <cell r="AD4106">
            <v>10.198416720000001</v>
          </cell>
          <cell r="AE4106">
            <v>3.9034166400000001</v>
          </cell>
          <cell r="AF4106">
            <v>6.2950000800000003</v>
          </cell>
          <cell r="AG4106">
            <v>0</v>
          </cell>
          <cell r="AH4106">
            <v>0</v>
          </cell>
          <cell r="AI4106">
            <v>32.406789703999998</v>
          </cell>
        </row>
        <row r="4107">
          <cell r="C4107" t="str">
            <v>1.743.7</v>
          </cell>
          <cell r="D4107" t="str">
            <v>Иные прочие</v>
          </cell>
          <cell r="E4107" t="str">
            <v>051-2002208</v>
          </cell>
          <cell r="F4107" t="str">
            <v/>
          </cell>
          <cell r="G4107" t="str">
            <v/>
          </cell>
          <cell r="H4107" t="str">
            <v/>
          </cell>
          <cell r="I4107">
            <v>446.25</v>
          </cell>
          <cell r="J4107">
            <v>241.63</v>
          </cell>
          <cell r="K4107">
            <v>14.29</v>
          </cell>
          <cell r="L4107">
            <v>14.29</v>
          </cell>
          <cell r="M4107">
            <v>0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4.7211798199999997</v>
          </cell>
          <cell r="Z4107">
            <v>17.12</v>
          </cell>
          <cell r="AA4107">
            <v>17.12</v>
          </cell>
          <cell r="AB4107">
            <v>0</v>
          </cell>
          <cell r="AC4107">
            <v>0</v>
          </cell>
          <cell r="AD4107">
            <v>4.7211798199999997</v>
          </cell>
          <cell r="AE4107">
            <v>4.7211798199999997</v>
          </cell>
          <cell r="AF4107">
            <v>0</v>
          </cell>
          <cell r="AG4107">
            <v>0</v>
          </cell>
          <cell r="AH4107">
            <v>0</v>
          </cell>
          <cell r="AI4107">
            <v>27.576984929999998</v>
          </cell>
        </row>
        <row r="4108">
          <cell r="C4108" t="str">
            <v>1.744</v>
          </cell>
          <cell r="D4108" t="str">
            <v>Реконструкция ЗРУ 6-10 кВ ООО "Астраханьгазпром" (с заменой ячеек)</v>
          </cell>
          <cell r="E4108" t="str">
            <v>051-2002216</v>
          </cell>
          <cell r="F4108" t="str">
            <v/>
          </cell>
          <cell r="G4108" t="str">
            <v>Переработка газа</v>
          </cell>
          <cell r="H4108" t="str">
            <v>Переработка</v>
          </cell>
          <cell r="I4108">
            <v>759.68100000000004</v>
          </cell>
          <cell r="J4108">
            <v>105.131</v>
          </cell>
          <cell r="K4108">
            <v>1.2210000000000001</v>
          </cell>
          <cell r="L4108">
            <v>1.2210000000000001</v>
          </cell>
          <cell r="M4108">
            <v>0.28281153999999997</v>
          </cell>
          <cell r="N4108">
            <v>23.162288287999999</v>
          </cell>
          <cell r="O4108">
            <v>23.162288287999999</v>
          </cell>
          <cell r="P4108">
            <v>0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8.3339999999999998E-5</v>
          </cell>
          <cell r="Z4108">
            <v>1.1814362</v>
          </cell>
          <cell r="AA4108">
            <v>1.1814362</v>
          </cell>
          <cell r="AB4108">
            <v>0</v>
          </cell>
          <cell r="AC4108">
            <v>0</v>
          </cell>
          <cell r="AD4108">
            <v>0.28281153999999997</v>
          </cell>
          <cell r="AE4108">
            <v>8.3339999999999998E-5</v>
          </cell>
          <cell r="AF4108">
            <v>0.28272819999999999</v>
          </cell>
          <cell r="AG4108">
            <v>0</v>
          </cell>
          <cell r="AH4108">
            <v>0</v>
          </cell>
          <cell r="AI4108">
            <v>23.937944343000002</v>
          </cell>
        </row>
        <row r="4109">
          <cell r="C4109" t="str">
            <v>1.744.1</v>
          </cell>
          <cell r="D4109" t="str">
            <v>Подрядные работы</v>
          </cell>
          <cell r="E4109" t="str">
            <v>051-2002216</v>
          </cell>
          <cell r="F4109" t="str">
            <v/>
          </cell>
          <cell r="G4109" t="str">
            <v/>
          </cell>
          <cell r="H4109" t="str">
            <v/>
          </cell>
          <cell r="I4109">
            <v>49.9</v>
          </cell>
          <cell r="J4109">
            <v>33.119999999999997</v>
          </cell>
          <cell r="K4109">
            <v>0</v>
          </cell>
          <cell r="L4109">
            <v>0</v>
          </cell>
          <cell r="M4109">
            <v>0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B4109">
            <v>0</v>
          </cell>
          <cell r="AC4109">
            <v>0</v>
          </cell>
          <cell r="AD4109">
            <v>0</v>
          </cell>
          <cell r="AE4109">
            <v>0</v>
          </cell>
          <cell r="AF4109">
            <v>0</v>
          </cell>
          <cell r="AG4109">
            <v>0</v>
          </cell>
          <cell r="AH4109">
            <v>0</v>
          </cell>
          <cell r="AI4109">
            <v>0</v>
          </cell>
        </row>
        <row r="4110">
          <cell r="C4110">
            <v>0</v>
          </cell>
          <cell r="D4110" t="str">
            <v>Прочие подрядчики</v>
          </cell>
          <cell r="E4110" t="str">
            <v>051-2002216</v>
          </cell>
          <cell r="F4110" t="str">
            <v/>
          </cell>
          <cell r="G4110" t="str">
            <v/>
          </cell>
          <cell r="H4110" t="str">
            <v/>
          </cell>
          <cell r="I4110">
            <v>49.9</v>
          </cell>
          <cell r="J4110">
            <v>33.119999999999997</v>
          </cell>
          <cell r="K4110">
            <v>0</v>
          </cell>
          <cell r="L4110">
            <v>0</v>
          </cell>
          <cell r="M4110">
            <v>0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B4110">
            <v>0</v>
          </cell>
          <cell r="AC4110">
            <v>0</v>
          </cell>
          <cell r="AD4110">
            <v>0</v>
          </cell>
          <cell r="AE4110">
            <v>0</v>
          </cell>
          <cell r="AF4110">
            <v>0</v>
          </cell>
          <cell r="AG4110">
            <v>0</v>
          </cell>
          <cell r="AH4110">
            <v>0</v>
          </cell>
          <cell r="AI4110">
            <v>0</v>
          </cell>
        </row>
        <row r="4111">
          <cell r="C4111" t="str">
            <v>1.744.2</v>
          </cell>
          <cell r="D4111" t="str">
            <v>Оборудование</v>
          </cell>
          <cell r="E4111" t="str">
            <v>051-2002216</v>
          </cell>
          <cell r="F4111" t="str">
            <v/>
          </cell>
          <cell r="G4111" t="str">
            <v/>
          </cell>
          <cell r="H4111" t="str">
            <v/>
          </cell>
          <cell r="I4111">
            <v>627.54</v>
          </cell>
          <cell r="J4111">
            <v>18.350000000000001</v>
          </cell>
          <cell r="K4111">
            <v>1.22</v>
          </cell>
          <cell r="L4111">
            <v>1.22</v>
          </cell>
          <cell r="M4111">
            <v>0.28256152000000001</v>
          </cell>
          <cell r="N4111">
            <v>23.160780328000001</v>
          </cell>
          <cell r="O4111">
            <v>23.160780328000001</v>
          </cell>
          <cell r="P4111">
            <v>0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1.1810195800000001</v>
          </cell>
          <cell r="AA4111">
            <v>1.1810195800000001</v>
          </cell>
          <cell r="AB4111">
            <v>0</v>
          </cell>
          <cell r="AC4111">
            <v>0</v>
          </cell>
          <cell r="AD4111">
            <v>0.28256152000000001</v>
          </cell>
          <cell r="AE4111">
            <v>0</v>
          </cell>
          <cell r="AF4111">
            <v>0.28256152000000001</v>
          </cell>
          <cell r="AG4111">
            <v>0</v>
          </cell>
          <cell r="AH4111">
            <v>0</v>
          </cell>
          <cell r="AI4111">
            <v>23.925218919999999</v>
          </cell>
        </row>
        <row r="4112">
          <cell r="C4112" t="str">
            <v>1.744.3</v>
          </cell>
          <cell r="D4112" t="str">
            <v>Прочие, всего</v>
          </cell>
          <cell r="E4112" t="str">
            <v>051-2002216</v>
          </cell>
          <cell r="F4112" t="str">
            <v/>
          </cell>
          <cell r="G4112" t="str">
            <v/>
          </cell>
          <cell r="H4112" t="str">
            <v/>
          </cell>
          <cell r="I4112">
            <v>82.241</v>
          </cell>
          <cell r="J4112">
            <v>53.661000000000001</v>
          </cell>
          <cell r="K4112">
            <v>1E-3</v>
          </cell>
          <cell r="L4112">
            <v>1E-3</v>
          </cell>
          <cell r="M4112">
            <v>2.5001999999999999E-4</v>
          </cell>
          <cell r="N4112">
            <v>25.001999999999999</v>
          </cell>
          <cell r="O4112">
            <v>25.001999999999999</v>
          </cell>
          <cell r="P4112">
            <v>0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8.3339999999999998E-5</v>
          </cell>
          <cell r="Z4112">
            <v>4.1661999999999998E-4</v>
          </cell>
          <cell r="AA4112">
            <v>4.1661999999999998E-4</v>
          </cell>
          <cell r="AB4112">
            <v>0</v>
          </cell>
          <cell r="AC4112">
            <v>0</v>
          </cell>
          <cell r="AD4112">
            <v>2.5001999999999999E-4</v>
          </cell>
          <cell r="AE4112">
            <v>8.3339999999999998E-5</v>
          </cell>
          <cell r="AF4112">
            <v>1.6668E-4</v>
          </cell>
          <cell r="AG4112">
            <v>0</v>
          </cell>
          <cell r="AH4112">
            <v>0</v>
          </cell>
          <cell r="AI4112">
            <v>60.011521289999997</v>
          </cell>
        </row>
        <row r="4113">
          <cell r="C4113" t="str">
            <v>1.744.4</v>
          </cell>
          <cell r="D4113" t="str">
            <v>Услуги Заказчика</v>
          </cell>
          <cell r="E4113" t="str">
            <v>051-2002216</v>
          </cell>
          <cell r="F4113" t="str">
            <v/>
          </cell>
          <cell r="G4113" t="str">
            <v/>
          </cell>
          <cell r="H4113" t="str">
            <v/>
          </cell>
          <cell r="I4113">
            <v>1E-3</v>
          </cell>
          <cell r="J4113">
            <v>1E-3</v>
          </cell>
          <cell r="K4113">
            <v>1E-3</v>
          </cell>
          <cell r="L4113">
            <v>1E-3</v>
          </cell>
          <cell r="M4113">
            <v>2.5001999999999999E-4</v>
          </cell>
          <cell r="N4113">
            <v>25.001999999999999</v>
          </cell>
          <cell r="O4113">
            <v>25.001999999999999</v>
          </cell>
          <cell r="P4113">
            <v>0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8.3339999999999998E-5</v>
          </cell>
          <cell r="Z4113">
            <v>4.1661999999999998E-4</v>
          </cell>
          <cell r="AA4113">
            <v>4.1661999999999998E-4</v>
          </cell>
          <cell r="AB4113">
            <v>0</v>
          </cell>
          <cell r="AC4113">
            <v>0</v>
          </cell>
          <cell r="AD4113">
            <v>2.5001999999999999E-4</v>
          </cell>
          <cell r="AE4113">
            <v>8.3339999999999998E-5</v>
          </cell>
          <cell r="AF4113">
            <v>1.6668E-4</v>
          </cell>
          <cell r="AG4113">
            <v>0</v>
          </cell>
          <cell r="AH4113">
            <v>0</v>
          </cell>
          <cell r="AI4113">
            <v>60.011521289999997</v>
          </cell>
        </row>
        <row r="4114">
          <cell r="C4114" t="str">
            <v>1.744.5</v>
          </cell>
          <cell r="D4114" t="str">
            <v>Иные прочие</v>
          </cell>
          <cell r="E4114" t="str">
            <v>051-2002216</v>
          </cell>
          <cell r="F4114" t="str">
            <v/>
          </cell>
          <cell r="G4114" t="str">
            <v/>
          </cell>
          <cell r="H4114" t="str">
            <v/>
          </cell>
          <cell r="I4114">
            <v>82.24</v>
          </cell>
          <cell r="J4114">
            <v>53.66</v>
          </cell>
          <cell r="K4114">
            <v>0</v>
          </cell>
          <cell r="L4114">
            <v>0</v>
          </cell>
          <cell r="M4114">
            <v>0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B4114">
            <v>0</v>
          </cell>
          <cell r="AC4114">
            <v>0</v>
          </cell>
          <cell r="AD4114">
            <v>0</v>
          </cell>
          <cell r="AE4114">
            <v>0</v>
          </cell>
          <cell r="AF4114">
            <v>0</v>
          </cell>
          <cell r="AG4114">
            <v>0</v>
          </cell>
          <cell r="AH4114">
            <v>0</v>
          </cell>
          <cell r="AI4114">
            <v>0</v>
          </cell>
        </row>
        <row r="4115">
          <cell r="C4115" t="str">
            <v>1.745</v>
          </cell>
          <cell r="D4115" t="str">
            <v>Реконструкция системы противокоррозионной защиты газопроводов ООО "Уралтрансгаз" с применением системы "Пульсар" (Свердловской области)</v>
          </cell>
          <cell r="E4115" t="str">
            <v>051-2002237</v>
          </cell>
          <cell r="F4115" t="str">
            <v/>
          </cell>
          <cell r="G4115" t="str">
            <v>Стройки, обеспечивающие добычу и вывод газа из Надым-Пур-Таз</v>
          </cell>
          <cell r="H4115" t="str">
            <v>Транспорт газа</v>
          </cell>
          <cell r="I4115">
            <v>2679.2069999999999</v>
          </cell>
          <cell r="J4115">
            <v>2537.4609999999998</v>
          </cell>
          <cell r="K4115">
            <v>0.28100000000000003</v>
          </cell>
          <cell r="L4115">
            <v>0.28100000000000003</v>
          </cell>
          <cell r="M4115">
            <v>0.26797902000000001</v>
          </cell>
          <cell r="N4115">
            <v>95.366199288000004</v>
          </cell>
          <cell r="O4115">
            <v>95.366199288000004</v>
          </cell>
          <cell r="P4115">
            <v>0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5.0003999999999999E-4</v>
          </cell>
          <cell r="Z4115">
            <v>0.27100000000000002</v>
          </cell>
          <cell r="AA4115">
            <v>0.27100000000000002</v>
          </cell>
          <cell r="AB4115">
            <v>0</v>
          </cell>
          <cell r="AC4115">
            <v>0</v>
          </cell>
          <cell r="AD4115">
            <v>6.6671999999999999E-4</v>
          </cell>
          <cell r="AE4115">
            <v>5.0003999999999999E-4</v>
          </cell>
          <cell r="AF4115">
            <v>1.6668E-4</v>
          </cell>
          <cell r="AG4115">
            <v>0</v>
          </cell>
          <cell r="AH4115">
            <v>0</v>
          </cell>
          <cell r="AI4115">
            <v>0.24602214</v>
          </cell>
        </row>
        <row r="4116">
          <cell r="C4116" t="str">
            <v>1.745.1</v>
          </cell>
          <cell r="D4116" t="str">
            <v>Подрядные работы</v>
          </cell>
          <cell r="E4116" t="str">
            <v>051-2002237</v>
          </cell>
          <cell r="F4116" t="str">
            <v/>
          </cell>
          <cell r="G4116" t="str">
            <v/>
          </cell>
          <cell r="H4116" t="str">
            <v/>
          </cell>
          <cell r="I4116">
            <v>902.58</v>
          </cell>
          <cell r="J4116">
            <v>902.58</v>
          </cell>
          <cell r="K4116">
            <v>0</v>
          </cell>
          <cell r="L4116">
            <v>0</v>
          </cell>
          <cell r="M4116">
            <v>0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B4116">
            <v>0</v>
          </cell>
          <cell r="AC4116">
            <v>0</v>
          </cell>
          <cell r="AD4116">
            <v>0</v>
          </cell>
          <cell r="AE4116">
            <v>0</v>
          </cell>
          <cell r="AF4116">
            <v>0</v>
          </cell>
          <cell r="AG4116">
            <v>0</v>
          </cell>
          <cell r="AH4116">
            <v>0</v>
          </cell>
          <cell r="AI4116">
            <v>0</v>
          </cell>
        </row>
        <row r="4117">
          <cell r="C4117">
            <v>0</v>
          </cell>
          <cell r="D4117" t="str">
            <v>Прочие подрядчики</v>
          </cell>
          <cell r="E4117" t="str">
            <v>051-2002237</v>
          </cell>
          <cell r="F4117" t="str">
            <v/>
          </cell>
          <cell r="G4117" t="str">
            <v/>
          </cell>
          <cell r="H4117" t="str">
            <v/>
          </cell>
          <cell r="I4117">
            <v>902.58</v>
          </cell>
          <cell r="J4117">
            <v>902.58</v>
          </cell>
          <cell r="K4117">
            <v>0</v>
          </cell>
          <cell r="L4117">
            <v>0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B4117">
            <v>0</v>
          </cell>
          <cell r="AC4117">
            <v>0</v>
          </cell>
          <cell r="AD4117">
            <v>0</v>
          </cell>
          <cell r="AE4117">
            <v>0</v>
          </cell>
          <cell r="AF4117">
            <v>0</v>
          </cell>
          <cell r="AG4117">
            <v>0</v>
          </cell>
          <cell r="AH4117">
            <v>0</v>
          </cell>
          <cell r="AI4117">
            <v>0</v>
          </cell>
        </row>
        <row r="4118">
          <cell r="C4118" t="str">
            <v>1.745.2</v>
          </cell>
          <cell r="D4118" t="str">
            <v>Оборудование</v>
          </cell>
          <cell r="E4118" t="str">
            <v>051-2002237</v>
          </cell>
          <cell r="F4118" t="str">
            <v/>
          </cell>
          <cell r="G4118" t="str">
            <v/>
          </cell>
          <cell r="H4118" t="str">
            <v/>
          </cell>
          <cell r="I4118">
            <v>911.76499999999999</v>
          </cell>
          <cell r="J4118">
            <v>906.99</v>
          </cell>
          <cell r="K4118">
            <v>0.28000000000000003</v>
          </cell>
          <cell r="L4118">
            <v>0.28000000000000003</v>
          </cell>
          <cell r="M4118">
            <v>0.26772899999999999</v>
          </cell>
          <cell r="N4118">
            <v>95.617500000000007</v>
          </cell>
          <cell r="O4118">
            <v>95.617500000000007</v>
          </cell>
          <cell r="P4118">
            <v>0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0.27</v>
          </cell>
          <cell r="AA4118">
            <v>0.27</v>
          </cell>
          <cell r="AB4118">
            <v>0</v>
          </cell>
          <cell r="AC4118">
            <v>0</v>
          </cell>
          <cell r="AD4118">
            <v>0</v>
          </cell>
          <cell r="AE4118">
            <v>0</v>
          </cell>
          <cell r="AF4118">
            <v>0</v>
          </cell>
          <cell r="AG4118">
            <v>0</v>
          </cell>
          <cell r="AH4118">
            <v>0</v>
          </cell>
          <cell r="AI4118">
            <v>0</v>
          </cell>
        </row>
        <row r="4119">
          <cell r="C4119" t="str">
            <v>1.745.3</v>
          </cell>
          <cell r="D4119" t="str">
            <v>Прочие, всего</v>
          </cell>
          <cell r="E4119" t="str">
            <v>051-2002237</v>
          </cell>
          <cell r="F4119" t="str">
            <v/>
          </cell>
          <cell r="G4119" t="str">
            <v/>
          </cell>
          <cell r="H4119" t="str">
            <v/>
          </cell>
          <cell r="I4119">
            <v>864.86199999999997</v>
          </cell>
          <cell r="J4119">
            <v>727.89099999999996</v>
          </cell>
          <cell r="K4119">
            <v>1E-3</v>
          </cell>
          <cell r="L4119">
            <v>1E-3</v>
          </cell>
          <cell r="M4119">
            <v>2.5001999999999999E-4</v>
          </cell>
          <cell r="N4119">
            <v>25.001999999999999</v>
          </cell>
          <cell r="O4119">
            <v>25.001999999999999</v>
          </cell>
          <cell r="P4119">
            <v>0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5.0003999999999999E-4</v>
          </cell>
          <cell r="Z4119">
            <v>1E-3</v>
          </cell>
          <cell r="AA4119">
            <v>1E-3</v>
          </cell>
          <cell r="AB4119">
            <v>0</v>
          </cell>
          <cell r="AC4119">
            <v>0</v>
          </cell>
          <cell r="AD4119">
            <v>6.6671999999999999E-4</v>
          </cell>
          <cell r="AE4119">
            <v>5.0003999999999999E-4</v>
          </cell>
          <cell r="AF4119">
            <v>1.6668E-4</v>
          </cell>
          <cell r="AG4119">
            <v>0</v>
          </cell>
          <cell r="AH4119">
            <v>0</v>
          </cell>
          <cell r="AI4119">
            <v>66.671999999999997</v>
          </cell>
        </row>
        <row r="4120">
          <cell r="C4120" t="str">
            <v>1.745.4</v>
          </cell>
          <cell r="D4120" t="str">
            <v>Услуги Заказчика</v>
          </cell>
          <cell r="E4120" t="str">
            <v>051-2002237</v>
          </cell>
          <cell r="F4120" t="str">
            <v/>
          </cell>
          <cell r="G4120" t="str">
            <v/>
          </cell>
          <cell r="H4120" t="str">
            <v/>
          </cell>
          <cell r="I4120">
            <v>0</v>
          </cell>
          <cell r="J4120">
            <v>0</v>
          </cell>
          <cell r="K4120">
            <v>1E-3</v>
          </cell>
          <cell r="L4120">
            <v>1E-3</v>
          </cell>
          <cell r="M4120">
            <v>2.5001999999999999E-4</v>
          </cell>
          <cell r="N4120">
            <v>25.001999999999999</v>
          </cell>
          <cell r="O4120">
            <v>25.001999999999999</v>
          </cell>
          <cell r="P4120">
            <v>0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5.0003999999999999E-4</v>
          </cell>
          <cell r="Z4120">
            <v>1E-3</v>
          </cell>
          <cell r="AA4120">
            <v>1E-3</v>
          </cell>
          <cell r="AB4120">
            <v>0</v>
          </cell>
          <cell r="AC4120">
            <v>0</v>
          </cell>
          <cell r="AD4120">
            <v>6.6671999999999999E-4</v>
          </cell>
          <cell r="AE4120">
            <v>5.0003999999999999E-4</v>
          </cell>
          <cell r="AF4120">
            <v>1.6668E-4</v>
          </cell>
          <cell r="AG4120">
            <v>0</v>
          </cell>
          <cell r="AH4120">
            <v>0</v>
          </cell>
          <cell r="AI4120">
            <v>66.671999999999997</v>
          </cell>
        </row>
        <row r="4121">
          <cell r="C4121" t="str">
            <v>1.745.5</v>
          </cell>
          <cell r="D4121" t="str">
            <v>Иные прочие</v>
          </cell>
          <cell r="E4121" t="str">
            <v>051-2002237</v>
          </cell>
          <cell r="F4121" t="str">
            <v/>
          </cell>
          <cell r="G4121" t="str">
            <v/>
          </cell>
          <cell r="H4121" t="str">
            <v/>
          </cell>
          <cell r="I4121">
            <v>864.86199999999997</v>
          </cell>
          <cell r="J4121">
            <v>727.89099999999996</v>
          </cell>
          <cell r="K4121">
            <v>0</v>
          </cell>
          <cell r="L4121">
            <v>0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B4121">
            <v>0</v>
          </cell>
          <cell r="AC4121">
            <v>0</v>
          </cell>
          <cell r="AD4121">
            <v>0</v>
          </cell>
          <cell r="AE4121">
            <v>0</v>
          </cell>
          <cell r="AF4121">
            <v>0</v>
          </cell>
          <cell r="AG4121">
            <v>0</v>
          </cell>
          <cell r="AH4121">
            <v>0</v>
          </cell>
          <cell r="AI4121">
            <v>0</v>
          </cell>
        </row>
        <row r="4122">
          <cell r="C4122" t="str">
            <v>1.746</v>
          </cell>
          <cell r="D4122" t="str">
            <v>Техперевооружение на КС Курск</v>
          </cell>
          <cell r="E4122" t="str">
            <v>051-2002241</v>
          </cell>
          <cell r="F4122" t="str">
            <v/>
          </cell>
          <cell r="G4122" t="str">
            <v>Стройки, обеспечивающие добычу и вывод газа из Надым-Пур-Таз</v>
          </cell>
          <cell r="H4122" t="str">
            <v>Транспорт газа</v>
          </cell>
          <cell r="I4122">
            <v>1700.461</v>
          </cell>
          <cell r="J4122">
            <v>1432.62</v>
          </cell>
          <cell r="K4122">
            <v>3.36</v>
          </cell>
          <cell r="L4122">
            <v>3.36</v>
          </cell>
          <cell r="M4122">
            <v>2.5000199999999999E-3</v>
          </cell>
          <cell r="N4122">
            <v>7.4405357000000005E-2</v>
          </cell>
          <cell r="O4122">
            <v>7.4405357000000005E-2</v>
          </cell>
          <cell r="P4122">
            <v>0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5.0003999999999999E-4</v>
          </cell>
          <cell r="Z4122">
            <v>3.2309999999999999</v>
          </cell>
          <cell r="AA4122">
            <v>3.2309999999999999</v>
          </cell>
          <cell r="AB4122">
            <v>0</v>
          </cell>
          <cell r="AC4122">
            <v>0</v>
          </cell>
          <cell r="AD4122">
            <v>2.16672E-3</v>
          </cell>
          <cell r="AE4122">
            <v>5.0003999999999999E-4</v>
          </cell>
          <cell r="AF4122">
            <v>1.66668E-3</v>
          </cell>
          <cell r="AG4122">
            <v>0</v>
          </cell>
          <cell r="AH4122">
            <v>0</v>
          </cell>
          <cell r="AI4122">
            <v>6.7060353000000003E-2</v>
          </cell>
        </row>
        <row r="4123">
          <cell r="C4123" t="str">
            <v>1.746.1</v>
          </cell>
          <cell r="D4123" t="str">
            <v>Подрядные работы</v>
          </cell>
          <cell r="E4123" t="str">
            <v>051-2002241</v>
          </cell>
          <cell r="F4123" t="str">
            <v/>
          </cell>
          <cell r="G4123" t="str">
            <v/>
          </cell>
          <cell r="H4123" t="str">
            <v/>
          </cell>
          <cell r="I4123">
            <v>704.49</v>
          </cell>
          <cell r="J4123">
            <v>704.49</v>
          </cell>
          <cell r="K4123">
            <v>0</v>
          </cell>
          <cell r="L4123">
            <v>0</v>
          </cell>
          <cell r="M4123">
            <v>0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B4123">
            <v>0</v>
          </cell>
          <cell r="AC4123">
            <v>0</v>
          </cell>
          <cell r="AD4123">
            <v>0</v>
          </cell>
          <cell r="AE4123">
            <v>0</v>
          </cell>
          <cell r="AF4123">
            <v>0</v>
          </cell>
          <cell r="AG4123">
            <v>0</v>
          </cell>
          <cell r="AH4123">
            <v>0</v>
          </cell>
          <cell r="AI4123">
            <v>0</v>
          </cell>
        </row>
        <row r="4124">
          <cell r="C4124">
            <v>0</v>
          </cell>
          <cell r="D4124" t="str">
            <v>Прочие подрядчики</v>
          </cell>
          <cell r="E4124" t="str">
            <v>051-2002241</v>
          </cell>
          <cell r="F4124" t="str">
            <v/>
          </cell>
          <cell r="G4124" t="str">
            <v/>
          </cell>
          <cell r="H4124" t="str">
            <v/>
          </cell>
          <cell r="I4124">
            <v>704.49</v>
          </cell>
          <cell r="J4124">
            <v>704.49</v>
          </cell>
          <cell r="K4124">
            <v>0</v>
          </cell>
          <cell r="L4124">
            <v>0</v>
          </cell>
          <cell r="M4124">
            <v>0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B4124">
            <v>0</v>
          </cell>
          <cell r="AC4124">
            <v>0</v>
          </cell>
          <cell r="AD4124">
            <v>0</v>
          </cell>
          <cell r="AE4124">
            <v>0</v>
          </cell>
          <cell r="AF4124">
            <v>0</v>
          </cell>
          <cell r="AG4124">
            <v>0</v>
          </cell>
          <cell r="AH4124">
            <v>0</v>
          </cell>
          <cell r="AI4124">
            <v>0</v>
          </cell>
        </row>
        <row r="4125">
          <cell r="C4125" t="str">
            <v>1.746.2</v>
          </cell>
          <cell r="D4125" t="str">
            <v>Оборудование</v>
          </cell>
          <cell r="E4125" t="str">
            <v>051-2002241</v>
          </cell>
          <cell r="F4125" t="str">
            <v/>
          </cell>
          <cell r="G4125" t="str">
            <v/>
          </cell>
          <cell r="H4125" t="str">
            <v/>
          </cell>
          <cell r="I4125">
            <v>856.38</v>
          </cell>
          <cell r="J4125">
            <v>636.48</v>
          </cell>
          <cell r="K4125">
            <v>3.35</v>
          </cell>
          <cell r="L4125">
            <v>3.35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3.23</v>
          </cell>
          <cell r="AA4125">
            <v>3.23</v>
          </cell>
          <cell r="AB4125">
            <v>0</v>
          </cell>
          <cell r="AC4125">
            <v>0</v>
          </cell>
          <cell r="AD4125">
            <v>0</v>
          </cell>
          <cell r="AE4125">
            <v>0</v>
          </cell>
          <cell r="AF4125">
            <v>0</v>
          </cell>
          <cell r="AG4125">
            <v>0</v>
          </cell>
          <cell r="AH4125">
            <v>0</v>
          </cell>
          <cell r="AI4125">
            <v>0</v>
          </cell>
        </row>
        <row r="4126">
          <cell r="C4126" t="str">
            <v>1.746.3</v>
          </cell>
          <cell r="D4126" t="str">
            <v>Прочие, всего</v>
          </cell>
          <cell r="E4126" t="str">
            <v>051-2002241</v>
          </cell>
          <cell r="F4126" t="str">
            <v/>
          </cell>
          <cell r="G4126" t="str">
            <v/>
          </cell>
          <cell r="H4126" t="str">
            <v/>
          </cell>
          <cell r="I4126">
            <v>139.59100000000001</v>
          </cell>
          <cell r="J4126">
            <v>91.65</v>
          </cell>
          <cell r="K4126">
            <v>0.01</v>
          </cell>
          <cell r="L4126">
            <v>0.01</v>
          </cell>
          <cell r="M4126">
            <v>2.5000199999999999E-3</v>
          </cell>
          <cell r="N4126">
            <v>25.0002</v>
          </cell>
          <cell r="O4126">
            <v>25.0002</v>
          </cell>
          <cell r="P4126">
            <v>0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5.0003999999999999E-4</v>
          </cell>
          <cell r="Z4126">
            <v>1E-3</v>
          </cell>
          <cell r="AA4126">
            <v>1E-3</v>
          </cell>
          <cell r="AB4126">
            <v>0</v>
          </cell>
          <cell r="AC4126">
            <v>0</v>
          </cell>
          <cell r="AD4126">
            <v>2.16672E-3</v>
          </cell>
          <cell r="AE4126">
            <v>5.0003999999999999E-4</v>
          </cell>
          <cell r="AF4126">
            <v>1.66668E-3</v>
          </cell>
          <cell r="AG4126">
            <v>0</v>
          </cell>
          <cell r="AH4126">
            <v>0</v>
          </cell>
          <cell r="AI4126">
            <v>216.672</v>
          </cell>
        </row>
        <row r="4127">
          <cell r="C4127" t="str">
            <v>1.746.4</v>
          </cell>
          <cell r="D4127" t="str">
            <v>Услуги Заказчика</v>
          </cell>
          <cell r="E4127" t="str">
            <v>051-2002241</v>
          </cell>
          <cell r="F4127" t="str">
            <v/>
          </cell>
          <cell r="G4127" t="str">
            <v/>
          </cell>
          <cell r="H4127" t="str">
            <v/>
          </cell>
          <cell r="I4127">
            <v>0</v>
          </cell>
          <cell r="J4127">
            <v>0</v>
          </cell>
          <cell r="K4127">
            <v>0.01</v>
          </cell>
          <cell r="L4127">
            <v>0.01</v>
          </cell>
          <cell r="M4127">
            <v>2.5000199999999999E-3</v>
          </cell>
          <cell r="N4127">
            <v>25.0002</v>
          </cell>
          <cell r="O4127">
            <v>25.0002</v>
          </cell>
          <cell r="P4127">
            <v>0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5.0003999999999999E-4</v>
          </cell>
          <cell r="Z4127">
            <v>1E-3</v>
          </cell>
          <cell r="AA4127">
            <v>1E-3</v>
          </cell>
          <cell r="AB4127">
            <v>0</v>
          </cell>
          <cell r="AC4127">
            <v>0</v>
          </cell>
          <cell r="AD4127">
            <v>2.16672E-3</v>
          </cell>
          <cell r="AE4127">
            <v>5.0003999999999999E-4</v>
          </cell>
          <cell r="AF4127">
            <v>1.66668E-3</v>
          </cell>
          <cell r="AG4127">
            <v>0</v>
          </cell>
          <cell r="AH4127">
            <v>0</v>
          </cell>
          <cell r="AI4127">
            <v>216.672</v>
          </cell>
        </row>
        <row r="4128">
          <cell r="C4128" t="str">
            <v>1.746.5</v>
          </cell>
          <cell r="D4128" t="str">
            <v>Иные прочие</v>
          </cell>
          <cell r="E4128" t="str">
            <v>051-2002241</v>
          </cell>
          <cell r="F4128" t="str">
            <v/>
          </cell>
          <cell r="G4128" t="str">
            <v/>
          </cell>
          <cell r="H4128" t="str">
            <v/>
          </cell>
          <cell r="I4128">
            <v>139.59100000000001</v>
          </cell>
          <cell r="J4128">
            <v>91.65</v>
          </cell>
          <cell r="K4128">
            <v>0</v>
          </cell>
          <cell r="L4128">
            <v>0</v>
          </cell>
          <cell r="M4128">
            <v>0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B4128">
            <v>0</v>
          </cell>
          <cell r="AC4128">
            <v>0</v>
          </cell>
          <cell r="AD4128">
            <v>0</v>
          </cell>
          <cell r="AE4128">
            <v>0</v>
          </cell>
          <cell r="AF4128">
            <v>0</v>
          </cell>
          <cell r="AG4128">
            <v>0</v>
          </cell>
          <cell r="AH4128">
            <v>0</v>
          </cell>
          <cell r="AI4128">
            <v>0</v>
          </cell>
        </row>
        <row r="4129">
          <cell r="C4129" t="str">
            <v>1.747</v>
          </cell>
          <cell r="D4129" t="str">
            <v>Астраханский газоперерабатывающий завод (I очередь строительства)</v>
          </cell>
          <cell r="E4129" t="str">
            <v>051-2002246</v>
          </cell>
          <cell r="F4129" t="str">
            <v/>
          </cell>
          <cell r="G4129" t="str">
            <v>Переработка газа</v>
          </cell>
          <cell r="H4129" t="str">
            <v>Переработка</v>
          </cell>
          <cell r="I4129">
            <v>2825.8762578000001</v>
          </cell>
          <cell r="J4129">
            <v>1155.5704815199999</v>
          </cell>
          <cell r="K4129">
            <v>3.58</v>
          </cell>
          <cell r="L4129">
            <v>3.58</v>
          </cell>
          <cell r="M4129">
            <v>2.5000199999999999E-3</v>
          </cell>
          <cell r="N4129">
            <v>6.9832960999999999E-2</v>
          </cell>
          <cell r="O4129">
            <v>6.9832960999999999E-2</v>
          </cell>
          <cell r="P4129">
            <v>0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0.23080210000000001</v>
          </cell>
          <cell r="Y4129">
            <v>0.89479231999999997</v>
          </cell>
          <cell r="Z4129">
            <v>2.8301166200000001</v>
          </cell>
          <cell r="AA4129">
            <v>2.8301166200000001</v>
          </cell>
          <cell r="AB4129">
            <v>0</v>
          </cell>
          <cell r="AC4129">
            <v>0.16</v>
          </cell>
          <cell r="AD4129">
            <v>0.89645900000000001</v>
          </cell>
          <cell r="AE4129">
            <v>0.89479231999999997</v>
          </cell>
          <cell r="AF4129">
            <v>1.66668E-3</v>
          </cell>
          <cell r="AG4129">
            <v>0</v>
          </cell>
          <cell r="AH4129">
            <v>0</v>
          </cell>
          <cell r="AI4129">
            <v>31.675691158999999</v>
          </cell>
        </row>
        <row r="4130">
          <cell r="C4130" t="str">
            <v>1.747.1</v>
          </cell>
          <cell r="D4130" t="str">
            <v>Подрядные работы</v>
          </cell>
          <cell r="E4130" t="str">
            <v>051-2002246</v>
          </cell>
          <cell r="F4130" t="str">
            <v/>
          </cell>
          <cell r="G4130" t="str">
            <v/>
          </cell>
          <cell r="H4130" t="str">
            <v/>
          </cell>
          <cell r="I4130">
            <v>1702.1811299999999</v>
          </cell>
          <cell r="J4130">
            <v>896.76300000000003</v>
          </cell>
          <cell r="K4130">
            <v>0</v>
          </cell>
          <cell r="L4130">
            <v>0</v>
          </cell>
          <cell r="M4130">
            <v>0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0.23080210000000001</v>
          </cell>
          <cell r="Y4130">
            <v>0</v>
          </cell>
          <cell r="Z4130">
            <v>0.16</v>
          </cell>
          <cell r="AA4130">
            <v>0.16</v>
          </cell>
          <cell r="AB4130">
            <v>0</v>
          </cell>
          <cell r="AC4130">
            <v>0.16</v>
          </cell>
          <cell r="AD4130">
            <v>0</v>
          </cell>
          <cell r="AE4130">
            <v>0</v>
          </cell>
          <cell r="AF4130">
            <v>0</v>
          </cell>
          <cell r="AG4130">
            <v>0</v>
          </cell>
          <cell r="AH4130">
            <v>0</v>
          </cell>
          <cell r="AI4130">
            <v>0</v>
          </cell>
        </row>
        <row r="4131">
          <cell r="C4131">
            <v>0</v>
          </cell>
          <cell r="D4131" t="str">
            <v>Газпром инвест</v>
          </cell>
          <cell r="E4131" t="str">
            <v>051-2002246</v>
          </cell>
          <cell r="F4131" t="str">
            <v/>
          </cell>
          <cell r="G4131" t="str">
            <v/>
          </cell>
          <cell r="H4131" t="str">
            <v/>
          </cell>
          <cell r="I4131">
            <v>0</v>
          </cell>
          <cell r="J4131">
            <v>0</v>
          </cell>
          <cell r="K4131">
            <v>0</v>
          </cell>
          <cell r="L4131">
            <v>0</v>
          </cell>
          <cell r="M4131">
            <v>0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0.23080210000000001</v>
          </cell>
          <cell r="Y4131">
            <v>0</v>
          </cell>
          <cell r="Z4131">
            <v>0.16</v>
          </cell>
          <cell r="AA4131">
            <v>0.16</v>
          </cell>
          <cell r="AB4131">
            <v>0</v>
          </cell>
          <cell r="AC4131">
            <v>0.16</v>
          </cell>
          <cell r="AD4131">
            <v>0</v>
          </cell>
          <cell r="AE4131">
            <v>0</v>
          </cell>
          <cell r="AF4131">
            <v>0</v>
          </cell>
          <cell r="AG4131">
            <v>0</v>
          </cell>
          <cell r="AH4131">
            <v>0</v>
          </cell>
          <cell r="AI4131">
            <v>0</v>
          </cell>
        </row>
        <row r="4132">
          <cell r="C4132">
            <v>0</v>
          </cell>
          <cell r="D4132" t="str">
            <v>Прочие подрядчики</v>
          </cell>
          <cell r="E4132" t="str">
            <v>051-2002246</v>
          </cell>
          <cell r="F4132" t="str">
            <v/>
          </cell>
          <cell r="G4132" t="str">
            <v/>
          </cell>
          <cell r="H4132" t="str">
            <v/>
          </cell>
          <cell r="I4132">
            <v>1702.1811299999999</v>
          </cell>
          <cell r="J4132">
            <v>896.76300000000003</v>
          </cell>
          <cell r="K4132">
            <v>0</v>
          </cell>
          <cell r="L4132">
            <v>0</v>
          </cell>
          <cell r="M4132">
            <v>0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B4132">
            <v>0</v>
          </cell>
          <cell r="AC4132">
            <v>0</v>
          </cell>
          <cell r="AD4132">
            <v>0</v>
          </cell>
          <cell r="AE4132">
            <v>0</v>
          </cell>
          <cell r="AF4132">
            <v>0</v>
          </cell>
          <cell r="AG4132">
            <v>0</v>
          </cell>
          <cell r="AH4132">
            <v>0</v>
          </cell>
          <cell r="AI4132">
            <v>0</v>
          </cell>
        </row>
        <row r="4133">
          <cell r="C4133" t="str">
            <v>1.747.2</v>
          </cell>
          <cell r="D4133" t="str">
            <v>Материалы(в составе подрядных работ)</v>
          </cell>
          <cell r="E4133" t="str">
            <v>051-2002246</v>
          </cell>
          <cell r="F4133" t="str">
            <v/>
          </cell>
          <cell r="G4133" t="str">
            <v/>
          </cell>
          <cell r="H4133" t="str">
            <v/>
          </cell>
          <cell r="I4133">
            <v>0</v>
          </cell>
          <cell r="J4133">
            <v>0</v>
          </cell>
          <cell r="K4133">
            <v>0</v>
          </cell>
          <cell r="L4133">
            <v>0</v>
          </cell>
          <cell r="M4133">
            <v>0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0.23080210000000001</v>
          </cell>
          <cell r="Y4133">
            <v>0</v>
          </cell>
          <cell r="Z4133">
            <v>0.16</v>
          </cell>
          <cell r="AA4133">
            <v>0.16</v>
          </cell>
          <cell r="AB4133">
            <v>0</v>
          </cell>
          <cell r="AC4133">
            <v>0.16</v>
          </cell>
          <cell r="AD4133">
            <v>0</v>
          </cell>
          <cell r="AE4133">
            <v>0</v>
          </cell>
          <cell r="AF4133">
            <v>0</v>
          </cell>
          <cell r="AG4133">
            <v>0</v>
          </cell>
          <cell r="AH4133">
            <v>0</v>
          </cell>
          <cell r="AI4133">
            <v>0</v>
          </cell>
        </row>
        <row r="4134">
          <cell r="C4134" t="str">
            <v>1.747.3</v>
          </cell>
          <cell r="D4134" t="str">
            <v>Оборудование</v>
          </cell>
          <cell r="E4134" t="str">
            <v>051-2002246</v>
          </cell>
          <cell r="F4134" t="str">
            <v/>
          </cell>
          <cell r="G4134" t="str">
            <v/>
          </cell>
          <cell r="H4134" t="str">
            <v/>
          </cell>
          <cell r="I4134">
            <v>906.68926440999996</v>
          </cell>
          <cell r="J4134">
            <v>174.60439835</v>
          </cell>
          <cell r="K4134">
            <v>3.57</v>
          </cell>
          <cell r="L4134">
            <v>3.57</v>
          </cell>
          <cell r="M4134">
            <v>0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0.89470897999999999</v>
          </cell>
          <cell r="Z4134">
            <v>2.67</v>
          </cell>
          <cell r="AA4134">
            <v>2.67</v>
          </cell>
          <cell r="AB4134">
            <v>0</v>
          </cell>
          <cell r="AC4134">
            <v>0</v>
          </cell>
          <cell r="AD4134">
            <v>0.89470897999999999</v>
          </cell>
          <cell r="AE4134">
            <v>0.89470897999999999</v>
          </cell>
          <cell r="AF4134">
            <v>0</v>
          </cell>
          <cell r="AG4134">
            <v>0</v>
          </cell>
          <cell r="AH4134">
            <v>0</v>
          </cell>
          <cell r="AI4134">
            <v>33.509699625000003</v>
          </cell>
        </row>
        <row r="4135">
          <cell r="C4135" t="str">
            <v>1.747.4</v>
          </cell>
          <cell r="D4135" t="str">
            <v>Прочие, всего</v>
          </cell>
          <cell r="E4135" t="str">
            <v>051-2002246</v>
          </cell>
          <cell r="F4135" t="str">
            <v/>
          </cell>
          <cell r="G4135" t="str">
            <v/>
          </cell>
          <cell r="H4135" t="str">
            <v/>
          </cell>
          <cell r="I4135">
            <v>217.00586339</v>
          </cell>
          <cell r="J4135">
            <v>84.203083169999999</v>
          </cell>
          <cell r="K4135">
            <v>0.01</v>
          </cell>
          <cell r="L4135">
            <v>0.01</v>
          </cell>
          <cell r="M4135">
            <v>2.5000199999999999E-3</v>
          </cell>
          <cell r="N4135">
            <v>25.0002</v>
          </cell>
          <cell r="O4135">
            <v>25.0002</v>
          </cell>
          <cell r="P4135">
            <v>0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8.3339999999999998E-5</v>
          </cell>
          <cell r="Z4135">
            <v>1.1662E-4</v>
          </cell>
          <cell r="AA4135">
            <v>1.1662E-4</v>
          </cell>
          <cell r="AB4135">
            <v>0</v>
          </cell>
          <cell r="AC4135">
            <v>0</v>
          </cell>
          <cell r="AD4135">
            <v>1.7500199999999999E-3</v>
          </cell>
          <cell r="AE4135">
            <v>8.3339999999999998E-5</v>
          </cell>
          <cell r="AF4135">
            <v>1.66668E-3</v>
          </cell>
          <cell r="AG4135">
            <v>0</v>
          </cell>
          <cell r="AH4135">
            <v>0</v>
          </cell>
          <cell r="AI4135">
            <v>1500.617389813</v>
          </cell>
        </row>
        <row r="4136">
          <cell r="C4136" t="str">
            <v>1.747.5</v>
          </cell>
          <cell r="D4136" t="str">
            <v>Услуги Заказчика</v>
          </cell>
          <cell r="E4136" t="str">
            <v>051-2002246</v>
          </cell>
          <cell r="F4136" t="str">
            <v/>
          </cell>
          <cell r="G4136" t="str">
            <v/>
          </cell>
          <cell r="H4136" t="str">
            <v/>
          </cell>
          <cell r="I4136">
            <v>1.300022E-2</v>
          </cell>
          <cell r="J4136">
            <v>0.01</v>
          </cell>
          <cell r="K4136">
            <v>0.01</v>
          </cell>
          <cell r="L4136">
            <v>0.01</v>
          </cell>
          <cell r="M4136">
            <v>2.5000199999999999E-3</v>
          </cell>
          <cell r="N4136">
            <v>25.0002</v>
          </cell>
          <cell r="O4136">
            <v>25.0002</v>
          </cell>
          <cell r="P4136">
            <v>0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8.3339999999999998E-5</v>
          </cell>
          <cell r="Z4136">
            <v>1.1662E-4</v>
          </cell>
          <cell r="AA4136">
            <v>1.1662E-4</v>
          </cell>
          <cell r="AB4136">
            <v>0</v>
          </cell>
          <cell r="AC4136">
            <v>0</v>
          </cell>
          <cell r="AD4136">
            <v>1.7500199999999999E-3</v>
          </cell>
          <cell r="AE4136">
            <v>8.3339999999999998E-5</v>
          </cell>
          <cell r="AF4136">
            <v>1.66668E-3</v>
          </cell>
          <cell r="AG4136">
            <v>0</v>
          </cell>
          <cell r="AH4136">
            <v>0</v>
          </cell>
          <cell r="AI4136">
            <v>1500.617389813</v>
          </cell>
        </row>
        <row r="4137">
          <cell r="C4137" t="str">
            <v>1.747.6</v>
          </cell>
          <cell r="D4137" t="str">
            <v>Иные прочие</v>
          </cell>
          <cell r="E4137" t="str">
            <v>051-2002246</v>
          </cell>
          <cell r="F4137" t="str">
            <v/>
          </cell>
          <cell r="G4137" t="str">
            <v/>
          </cell>
          <cell r="H4137" t="str">
            <v/>
          </cell>
          <cell r="I4137">
            <v>216.99286316999999</v>
          </cell>
          <cell r="J4137">
            <v>84.193083169999994</v>
          </cell>
          <cell r="K4137">
            <v>0</v>
          </cell>
          <cell r="L4137">
            <v>0</v>
          </cell>
          <cell r="M4137">
            <v>0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B4137">
            <v>0</v>
          </cell>
          <cell r="AC4137">
            <v>0</v>
          </cell>
          <cell r="AD4137">
            <v>0</v>
          </cell>
          <cell r="AE4137">
            <v>0</v>
          </cell>
          <cell r="AF4137">
            <v>0</v>
          </cell>
          <cell r="AG4137">
            <v>0</v>
          </cell>
          <cell r="AH4137">
            <v>0</v>
          </cell>
          <cell r="AI4137">
            <v>0</v>
          </cell>
        </row>
        <row r="4138">
          <cell r="C4138" t="str">
            <v>1.748</v>
          </cell>
          <cell r="D4138" t="str">
            <v>Астраханский газоперерабатывающий завод (II очередь)</v>
          </cell>
          <cell r="E4138" t="str">
            <v>051-2002247</v>
          </cell>
          <cell r="F4138" t="str">
            <v/>
          </cell>
          <cell r="G4138" t="str">
            <v>Переработка газа</v>
          </cell>
          <cell r="H4138" t="str">
            <v>Переработка</v>
          </cell>
          <cell r="I4138">
            <v>5506.1824812699997</v>
          </cell>
          <cell r="J4138">
            <v>736.76599999999996</v>
          </cell>
          <cell r="K4138">
            <v>3.21</v>
          </cell>
          <cell r="L4138">
            <v>3.21</v>
          </cell>
          <cell r="M4138">
            <v>2.5000199999999999E-3</v>
          </cell>
          <cell r="N4138">
            <v>7.7882243000000004E-2</v>
          </cell>
          <cell r="O4138">
            <v>7.7882243000000004E-2</v>
          </cell>
          <cell r="P4138">
            <v>0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0.11948254</v>
          </cell>
          <cell r="Y4138">
            <v>0.80230195000000004</v>
          </cell>
          <cell r="Z4138">
            <v>2.46011662</v>
          </cell>
          <cell r="AA4138">
            <v>2.46011662</v>
          </cell>
          <cell r="AB4138">
            <v>0</v>
          </cell>
          <cell r="AC4138">
            <v>0.06</v>
          </cell>
          <cell r="AD4138">
            <v>0.80396862999999996</v>
          </cell>
          <cell r="AE4138">
            <v>0.80230195000000004</v>
          </cell>
          <cell r="AF4138">
            <v>1.66668E-3</v>
          </cell>
          <cell r="AG4138">
            <v>0</v>
          </cell>
          <cell r="AH4138">
            <v>0</v>
          </cell>
          <cell r="AI4138">
            <v>32.680102376999997</v>
          </cell>
        </row>
        <row r="4139">
          <cell r="C4139" t="str">
            <v>1.748.1</v>
          </cell>
          <cell r="D4139" t="str">
            <v>Подрядные работы</v>
          </cell>
          <cell r="E4139" t="str">
            <v>051-2002247</v>
          </cell>
          <cell r="F4139" t="str">
            <v/>
          </cell>
          <cell r="G4139" t="str">
            <v/>
          </cell>
          <cell r="H4139" t="str">
            <v/>
          </cell>
          <cell r="I4139">
            <v>2746.6669999999999</v>
          </cell>
          <cell r="J4139">
            <v>485.84300000000002</v>
          </cell>
          <cell r="K4139">
            <v>0</v>
          </cell>
          <cell r="L4139">
            <v>0</v>
          </cell>
          <cell r="M4139">
            <v>0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0.11948254</v>
          </cell>
          <cell r="Y4139">
            <v>0</v>
          </cell>
          <cell r="Z4139">
            <v>0.06</v>
          </cell>
          <cell r="AA4139">
            <v>0.06</v>
          </cell>
          <cell r="AB4139">
            <v>0</v>
          </cell>
          <cell r="AC4139">
            <v>0.06</v>
          </cell>
          <cell r="AD4139">
            <v>0</v>
          </cell>
          <cell r="AE4139">
            <v>0</v>
          </cell>
          <cell r="AF4139">
            <v>0</v>
          </cell>
          <cell r="AG4139">
            <v>0</v>
          </cell>
          <cell r="AH4139">
            <v>0</v>
          </cell>
          <cell r="AI4139">
            <v>0</v>
          </cell>
        </row>
        <row r="4140">
          <cell r="C4140">
            <v>0</v>
          </cell>
          <cell r="D4140" t="str">
            <v>Газпром инвест</v>
          </cell>
          <cell r="E4140" t="str">
            <v>051-2002247</v>
          </cell>
          <cell r="F4140" t="str">
            <v/>
          </cell>
          <cell r="G4140" t="str">
            <v/>
          </cell>
          <cell r="H4140" t="str">
            <v/>
          </cell>
          <cell r="I4140">
            <v>0</v>
          </cell>
          <cell r="J4140">
            <v>0</v>
          </cell>
          <cell r="K4140">
            <v>0</v>
          </cell>
          <cell r="L4140">
            <v>0</v>
          </cell>
          <cell r="M4140">
            <v>0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0.11948254</v>
          </cell>
          <cell r="Y4140">
            <v>0</v>
          </cell>
          <cell r="Z4140">
            <v>0.06</v>
          </cell>
          <cell r="AA4140">
            <v>0.06</v>
          </cell>
          <cell r="AB4140">
            <v>0</v>
          </cell>
          <cell r="AC4140">
            <v>0.06</v>
          </cell>
          <cell r="AD4140">
            <v>0</v>
          </cell>
          <cell r="AE4140">
            <v>0</v>
          </cell>
          <cell r="AF4140">
            <v>0</v>
          </cell>
          <cell r="AG4140">
            <v>0</v>
          </cell>
          <cell r="AH4140">
            <v>0</v>
          </cell>
          <cell r="AI4140">
            <v>0</v>
          </cell>
        </row>
        <row r="4141">
          <cell r="C4141">
            <v>0</v>
          </cell>
          <cell r="D4141" t="str">
            <v>Прочие подрядчики</v>
          </cell>
          <cell r="E4141" t="str">
            <v>051-2002247</v>
          </cell>
          <cell r="F4141" t="str">
            <v/>
          </cell>
          <cell r="G4141" t="str">
            <v/>
          </cell>
          <cell r="H4141" t="str">
            <v/>
          </cell>
          <cell r="I4141">
            <v>2746.6669999999999</v>
          </cell>
          <cell r="J4141">
            <v>485.84300000000002</v>
          </cell>
          <cell r="K4141">
            <v>0</v>
          </cell>
          <cell r="L4141">
            <v>0</v>
          </cell>
          <cell r="M4141">
            <v>0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B4141">
            <v>0</v>
          </cell>
          <cell r="AC4141">
            <v>0</v>
          </cell>
          <cell r="AD4141">
            <v>0</v>
          </cell>
          <cell r="AE4141">
            <v>0</v>
          </cell>
          <cell r="AF4141">
            <v>0</v>
          </cell>
          <cell r="AG4141">
            <v>0</v>
          </cell>
          <cell r="AH4141">
            <v>0</v>
          </cell>
          <cell r="AI4141">
            <v>0</v>
          </cell>
        </row>
        <row r="4142">
          <cell r="C4142" t="str">
            <v>1.748.2</v>
          </cell>
          <cell r="D4142" t="str">
            <v>Материалы(в составе подрядных работ)</v>
          </cell>
          <cell r="E4142" t="str">
            <v>051-2002247</v>
          </cell>
          <cell r="F4142" t="str">
            <v/>
          </cell>
          <cell r="G4142" t="str">
            <v/>
          </cell>
          <cell r="H4142" t="str">
            <v/>
          </cell>
          <cell r="I4142">
            <v>0</v>
          </cell>
          <cell r="J4142">
            <v>0</v>
          </cell>
          <cell r="K4142">
            <v>0</v>
          </cell>
          <cell r="L4142">
            <v>0</v>
          </cell>
          <cell r="M4142">
            <v>0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0.11948254</v>
          </cell>
          <cell r="Y4142">
            <v>0</v>
          </cell>
          <cell r="Z4142">
            <v>0.06</v>
          </cell>
          <cell r="AA4142">
            <v>0.06</v>
          </cell>
          <cell r="AB4142">
            <v>0</v>
          </cell>
          <cell r="AC4142">
            <v>0.06</v>
          </cell>
          <cell r="AD4142">
            <v>0</v>
          </cell>
          <cell r="AE4142">
            <v>0</v>
          </cell>
          <cell r="AF4142">
            <v>0</v>
          </cell>
          <cell r="AG4142">
            <v>0</v>
          </cell>
          <cell r="AH4142">
            <v>0</v>
          </cell>
          <cell r="AI4142">
            <v>0</v>
          </cell>
        </row>
        <row r="4143">
          <cell r="C4143" t="str">
            <v>1.748.3</v>
          </cell>
          <cell r="D4143" t="str">
            <v>Оборудование</v>
          </cell>
          <cell r="E4143" t="str">
            <v>051-2002247</v>
          </cell>
          <cell r="F4143" t="str">
            <v/>
          </cell>
          <cell r="G4143" t="str">
            <v/>
          </cell>
          <cell r="H4143" t="str">
            <v/>
          </cell>
          <cell r="I4143">
            <v>2313.0753004899998</v>
          </cell>
          <cell r="J4143">
            <v>195.249</v>
          </cell>
          <cell r="K4143">
            <v>3.2</v>
          </cell>
          <cell r="L4143">
            <v>3.2</v>
          </cell>
          <cell r="M4143">
            <v>0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0.80221861000000005</v>
          </cell>
          <cell r="Z4143">
            <v>2.4</v>
          </cell>
          <cell r="AA4143">
            <v>2.4</v>
          </cell>
          <cell r="AB4143">
            <v>0</v>
          </cell>
          <cell r="AC4143">
            <v>0</v>
          </cell>
          <cell r="AD4143">
            <v>0.80221861000000005</v>
          </cell>
          <cell r="AE4143">
            <v>0.80221861000000005</v>
          </cell>
          <cell r="AF4143">
            <v>0</v>
          </cell>
          <cell r="AG4143">
            <v>0</v>
          </cell>
          <cell r="AH4143">
            <v>0</v>
          </cell>
          <cell r="AI4143">
            <v>33.425775416999997</v>
          </cell>
        </row>
        <row r="4144">
          <cell r="C4144" t="str">
            <v>1.748.4</v>
          </cell>
          <cell r="D4144" t="str">
            <v>Прочие, всего</v>
          </cell>
          <cell r="E4144" t="str">
            <v>051-2002247</v>
          </cell>
          <cell r="F4144" t="str">
            <v/>
          </cell>
          <cell r="G4144" t="str">
            <v/>
          </cell>
          <cell r="H4144" t="str">
            <v/>
          </cell>
          <cell r="I4144">
            <v>446.44018077999999</v>
          </cell>
          <cell r="J4144">
            <v>55.673999999999999</v>
          </cell>
          <cell r="K4144">
            <v>0.01</v>
          </cell>
          <cell r="L4144">
            <v>0.01</v>
          </cell>
          <cell r="M4144">
            <v>2.5000199999999999E-3</v>
          </cell>
          <cell r="N4144">
            <v>25.0002</v>
          </cell>
          <cell r="O4144">
            <v>25.0002</v>
          </cell>
          <cell r="P4144">
            <v>0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8.3339999999999998E-5</v>
          </cell>
          <cell r="Z4144">
            <v>1.1662E-4</v>
          </cell>
          <cell r="AA4144">
            <v>1.1662E-4</v>
          </cell>
          <cell r="AB4144">
            <v>0</v>
          </cell>
          <cell r="AC4144">
            <v>0</v>
          </cell>
          <cell r="AD4144">
            <v>1.7500199999999999E-3</v>
          </cell>
          <cell r="AE4144">
            <v>8.3339999999999998E-5</v>
          </cell>
          <cell r="AF4144">
            <v>1.66668E-3</v>
          </cell>
          <cell r="AG4144">
            <v>0</v>
          </cell>
          <cell r="AH4144">
            <v>0</v>
          </cell>
          <cell r="AI4144">
            <v>1500.617389813</v>
          </cell>
        </row>
        <row r="4145">
          <cell r="C4145" t="str">
            <v>1.748.5</v>
          </cell>
          <cell r="D4145" t="str">
            <v>Услуги Заказчика</v>
          </cell>
          <cell r="E4145" t="str">
            <v>051-2002247</v>
          </cell>
          <cell r="F4145" t="str">
            <v/>
          </cell>
          <cell r="G4145" t="str">
            <v/>
          </cell>
          <cell r="H4145" t="str">
            <v/>
          </cell>
          <cell r="I4145">
            <v>5.000023E-2</v>
          </cell>
          <cell r="J4145">
            <v>0.01</v>
          </cell>
          <cell r="K4145">
            <v>0.01</v>
          </cell>
          <cell r="L4145">
            <v>0.01</v>
          </cell>
          <cell r="M4145">
            <v>2.5000199999999999E-3</v>
          </cell>
          <cell r="N4145">
            <v>25.0002</v>
          </cell>
          <cell r="O4145">
            <v>25.0002</v>
          </cell>
          <cell r="P4145">
            <v>0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8.3339999999999998E-5</v>
          </cell>
          <cell r="Z4145">
            <v>1.1662E-4</v>
          </cell>
          <cell r="AA4145">
            <v>1.1662E-4</v>
          </cell>
          <cell r="AB4145">
            <v>0</v>
          </cell>
          <cell r="AC4145">
            <v>0</v>
          </cell>
          <cell r="AD4145">
            <v>1.7500199999999999E-3</v>
          </cell>
          <cell r="AE4145">
            <v>8.3339999999999998E-5</v>
          </cell>
          <cell r="AF4145">
            <v>1.66668E-3</v>
          </cell>
          <cell r="AG4145">
            <v>0</v>
          </cell>
          <cell r="AH4145">
            <v>0</v>
          </cell>
          <cell r="AI4145">
            <v>1500.617389813</v>
          </cell>
        </row>
        <row r="4146">
          <cell r="C4146" t="str">
            <v>1.748.6</v>
          </cell>
          <cell r="D4146" t="str">
            <v>Иные прочие</v>
          </cell>
          <cell r="E4146" t="str">
            <v>051-2002247</v>
          </cell>
          <cell r="F4146" t="str">
            <v/>
          </cell>
          <cell r="G4146" t="str">
            <v/>
          </cell>
          <cell r="H4146" t="str">
            <v/>
          </cell>
          <cell r="I4146">
            <v>446.39018055000003</v>
          </cell>
          <cell r="J4146">
            <v>55.664000000000001</v>
          </cell>
          <cell r="K4146">
            <v>0</v>
          </cell>
          <cell r="L4146">
            <v>0</v>
          </cell>
          <cell r="M4146">
            <v>0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B4146">
            <v>0</v>
          </cell>
          <cell r="AC4146">
            <v>0</v>
          </cell>
          <cell r="AD4146">
            <v>0</v>
          </cell>
          <cell r="AE4146">
            <v>0</v>
          </cell>
          <cell r="AF4146">
            <v>0</v>
          </cell>
          <cell r="AG4146">
            <v>0</v>
          </cell>
          <cell r="AH4146">
            <v>0</v>
          </cell>
          <cell r="AI4146">
            <v>0</v>
          </cell>
        </row>
        <row r="4147">
          <cell r="C4147" t="str">
            <v>1.749</v>
          </cell>
          <cell r="D4147" t="str">
            <v>Газотурбинная электростанция (ГТЭС) Северо-Ставропольского ПХГ</v>
          </cell>
          <cell r="E4147" t="str">
            <v>051-2002248</v>
          </cell>
          <cell r="F4147" t="str">
            <v/>
          </cell>
          <cell r="G4147" t="str">
            <v>Стройки, обеспечивающие добычу и вывод газа из Надым-Пур-Таз</v>
          </cell>
          <cell r="H4147" t="str">
            <v>ПХГ</v>
          </cell>
          <cell r="I4147">
            <v>2880.3090000000002</v>
          </cell>
          <cell r="J4147">
            <v>2627.42</v>
          </cell>
          <cell r="K4147">
            <v>7.78</v>
          </cell>
          <cell r="L4147">
            <v>7.78</v>
          </cell>
          <cell r="M4147">
            <v>2.5000199999999999E-3</v>
          </cell>
          <cell r="N4147">
            <v>3.2133933000000003E-2</v>
          </cell>
          <cell r="O4147">
            <v>3.2133933000000003E-2</v>
          </cell>
          <cell r="P4147">
            <v>0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5.0003999999999999E-4</v>
          </cell>
          <cell r="Z4147">
            <v>7.7709999999999999</v>
          </cell>
          <cell r="AA4147">
            <v>7.7709999999999999</v>
          </cell>
          <cell r="AB4147">
            <v>0</v>
          </cell>
          <cell r="AC4147">
            <v>0</v>
          </cell>
          <cell r="AD4147">
            <v>2.16672E-3</v>
          </cell>
          <cell r="AE4147">
            <v>5.0003999999999999E-4</v>
          </cell>
          <cell r="AF4147">
            <v>1.66668E-3</v>
          </cell>
          <cell r="AG4147">
            <v>0</v>
          </cell>
          <cell r="AH4147">
            <v>0</v>
          </cell>
          <cell r="AI4147">
            <v>2.7882126E-2</v>
          </cell>
        </row>
        <row r="4148">
          <cell r="C4148" t="str">
            <v>1.749.1</v>
          </cell>
          <cell r="D4148" t="str">
            <v>Подрядные работы</v>
          </cell>
          <cell r="E4148" t="str">
            <v>051-2002248</v>
          </cell>
          <cell r="F4148" t="str">
            <v/>
          </cell>
          <cell r="G4148" t="str">
            <v/>
          </cell>
          <cell r="H4148" t="str">
            <v/>
          </cell>
          <cell r="I4148">
            <v>625.69000000000005</v>
          </cell>
          <cell r="J4148">
            <v>600.17999999999995</v>
          </cell>
          <cell r="K4148">
            <v>0</v>
          </cell>
          <cell r="L4148">
            <v>0</v>
          </cell>
          <cell r="M4148">
            <v>0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B4148">
            <v>0</v>
          </cell>
          <cell r="AC4148">
            <v>0</v>
          </cell>
          <cell r="AD4148">
            <v>0</v>
          </cell>
          <cell r="AE4148">
            <v>0</v>
          </cell>
          <cell r="AF4148">
            <v>0</v>
          </cell>
          <cell r="AG4148">
            <v>0</v>
          </cell>
          <cell r="AH4148">
            <v>0</v>
          </cell>
          <cell r="AI4148">
            <v>0</v>
          </cell>
        </row>
        <row r="4149">
          <cell r="C4149">
            <v>0</v>
          </cell>
          <cell r="D4149" t="str">
            <v>Прочие подрядчики</v>
          </cell>
          <cell r="E4149" t="str">
            <v>051-2002248</v>
          </cell>
          <cell r="F4149" t="str">
            <v/>
          </cell>
          <cell r="G4149" t="str">
            <v/>
          </cell>
          <cell r="H4149" t="str">
            <v/>
          </cell>
          <cell r="I4149">
            <v>625.69000000000005</v>
          </cell>
          <cell r="J4149">
            <v>600.17999999999995</v>
          </cell>
          <cell r="K4149">
            <v>0</v>
          </cell>
          <cell r="L4149">
            <v>0</v>
          </cell>
          <cell r="M4149">
            <v>0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B4149">
            <v>0</v>
          </cell>
          <cell r="AC4149">
            <v>0</v>
          </cell>
          <cell r="AD4149">
            <v>0</v>
          </cell>
          <cell r="AE4149">
            <v>0</v>
          </cell>
          <cell r="AF4149">
            <v>0</v>
          </cell>
          <cell r="AG4149">
            <v>0</v>
          </cell>
          <cell r="AH4149">
            <v>0</v>
          </cell>
          <cell r="AI4149">
            <v>0</v>
          </cell>
        </row>
        <row r="4150">
          <cell r="C4150" t="str">
            <v>1.749.2</v>
          </cell>
          <cell r="D4150" t="str">
            <v>Оборудование</v>
          </cell>
          <cell r="E4150" t="str">
            <v>051-2002248</v>
          </cell>
          <cell r="F4150" t="str">
            <v/>
          </cell>
          <cell r="G4150" t="str">
            <v/>
          </cell>
          <cell r="H4150" t="str">
            <v/>
          </cell>
          <cell r="I4150">
            <v>1963.49</v>
          </cell>
          <cell r="J4150">
            <v>1963.49</v>
          </cell>
          <cell r="K4150">
            <v>0</v>
          </cell>
          <cell r="L4150">
            <v>0</v>
          </cell>
          <cell r="M4150">
            <v>0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B4150">
            <v>0</v>
          </cell>
          <cell r="AC4150">
            <v>0</v>
          </cell>
          <cell r="AD4150">
            <v>0</v>
          </cell>
          <cell r="AE4150">
            <v>0</v>
          </cell>
          <cell r="AF4150">
            <v>0</v>
          </cell>
          <cell r="AG4150">
            <v>0</v>
          </cell>
          <cell r="AH4150">
            <v>0</v>
          </cell>
          <cell r="AI4150">
            <v>0</v>
          </cell>
        </row>
        <row r="4151">
          <cell r="C4151" t="str">
            <v>1.749.3</v>
          </cell>
          <cell r="D4151" t="str">
            <v>Прочие, всего</v>
          </cell>
          <cell r="E4151" t="str">
            <v>051-2002248</v>
          </cell>
          <cell r="F4151" t="str">
            <v/>
          </cell>
          <cell r="G4151" t="str">
            <v/>
          </cell>
          <cell r="H4151" t="str">
            <v/>
          </cell>
          <cell r="I4151">
            <v>291.12900000000002</v>
          </cell>
          <cell r="J4151">
            <v>63.75</v>
          </cell>
          <cell r="K4151">
            <v>7.78</v>
          </cell>
          <cell r="L4151">
            <v>7.78</v>
          </cell>
          <cell r="M4151">
            <v>2.5000199999999999E-3</v>
          </cell>
          <cell r="N4151">
            <v>3.2133933000000003E-2</v>
          </cell>
          <cell r="O4151">
            <v>3.2133933000000003E-2</v>
          </cell>
          <cell r="P4151">
            <v>0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5.0003999999999999E-4</v>
          </cell>
          <cell r="Z4151">
            <v>7.7709999999999999</v>
          </cell>
          <cell r="AA4151">
            <v>7.7709999999999999</v>
          </cell>
          <cell r="AB4151">
            <v>0</v>
          </cell>
          <cell r="AC4151">
            <v>0</v>
          </cell>
          <cell r="AD4151">
            <v>2.16672E-3</v>
          </cell>
          <cell r="AE4151">
            <v>5.0003999999999999E-4</v>
          </cell>
          <cell r="AF4151">
            <v>1.66668E-3</v>
          </cell>
          <cell r="AG4151">
            <v>0</v>
          </cell>
          <cell r="AH4151">
            <v>0</v>
          </cell>
          <cell r="AI4151">
            <v>2.7882126E-2</v>
          </cell>
        </row>
        <row r="4152">
          <cell r="C4152" t="str">
            <v>1.749.4</v>
          </cell>
          <cell r="D4152" t="str">
            <v>Землеотвод, всего</v>
          </cell>
          <cell r="E4152" t="str">
            <v>051-2002248</v>
          </cell>
          <cell r="F4152" t="str">
            <v/>
          </cell>
          <cell r="G4152" t="str">
            <v/>
          </cell>
          <cell r="H4152" t="str">
            <v/>
          </cell>
          <cell r="I4152">
            <v>0</v>
          </cell>
          <cell r="J4152">
            <v>0</v>
          </cell>
          <cell r="K4152">
            <v>7.77</v>
          </cell>
          <cell r="L4152">
            <v>7.77</v>
          </cell>
          <cell r="M4152">
            <v>0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7.7709999999999999</v>
          </cell>
          <cell r="AA4152">
            <v>7.7709999999999999</v>
          </cell>
          <cell r="AB4152">
            <v>0</v>
          </cell>
          <cell r="AC4152">
            <v>0</v>
          </cell>
          <cell r="AD4152">
            <v>0</v>
          </cell>
          <cell r="AE4152">
            <v>0</v>
          </cell>
          <cell r="AF4152">
            <v>0</v>
          </cell>
          <cell r="AG4152">
            <v>0</v>
          </cell>
          <cell r="AH4152">
            <v>0</v>
          </cell>
          <cell r="AI4152">
            <v>0</v>
          </cell>
        </row>
        <row r="4153">
          <cell r="C4153" t="str">
            <v>1.749.5</v>
          </cell>
          <cell r="D4153" t="str">
            <v>Услуги Заказчика</v>
          </cell>
          <cell r="E4153" t="str">
            <v>051-2002248</v>
          </cell>
          <cell r="F4153" t="str">
            <v/>
          </cell>
          <cell r="G4153" t="str">
            <v/>
          </cell>
          <cell r="H4153" t="str">
            <v/>
          </cell>
          <cell r="I4153">
            <v>0</v>
          </cell>
          <cell r="J4153">
            <v>0</v>
          </cell>
          <cell r="K4153">
            <v>0.01</v>
          </cell>
          <cell r="L4153">
            <v>0.01</v>
          </cell>
          <cell r="M4153">
            <v>2.5000199999999999E-3</v>
          </cell>
          <cell r="N4153">
            <v>25.0002</v>
          </cell>
          <cell r="O4153">
            <v>25.0002</v>
          </cell>
          <cell r="P4153">
            <v>0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5.0003999999999999E-4</v>
          </cell>
          <cell r="Z4153">
            <v>0</v>
          </cell>
          <cell r="AA4153">
            <v>0</v>
          </cell>
          <cell r="AB4153">
            <v>0</v>
          </cell>
          <cell r="AC4153">
            <v>0</v>
          </cell>
          <cell r="AD4153">
            <v>2.16672E-3</v>
          </cell>
          <cell r="AE4153">
            <v>5.0003999999999999E-4</v>
          </cell>
          <cell r="AF4153">
            <v>1.66668E-3</v>
          </cell>
          <cell r="AG4153">
            <v>0</v>
          </cell>
          <cell r="AH4153">
            <v>0</v>
          </cell>
          <cell r="AI4153">
            <v>0</v>
          </cell>
        </row>
        <row r="4154">
          <cell r="C4154" t="str">
            <v>1.749.6</v>
          </cell>
          <cell r="D4154" t="str">
            <v>Иные прочие</v>
          </cell>
          <cell r="E4154" t="str">
            <v>051-2002248</v>
          </cell>
          <cell r="F4154" t="str">
            <v/>
          </cell>
          <cell r="G4154" t="str">
            <v/>
          </cell>
          <cell r="H4154" t="str">
            <v/>
          </cell>
          <cell r="I4154">
            <v>291.12900000000002</v>
          </cell>
          <cell r="J4154">
            <v>63.75</v>
          </cell>
          <cell r="K4154">
            <v>0</v>
          </cell>
          <cell r="L4154">
            <v>0</v>
          </cell>
          <cell r="M4154">
            <v>0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B4154">
            <v>0</v>
          </cell>
          <cell r="AC4154">
            <v>0</v>
          </cell>
          <cell r="AD4154">
            <v>0</v>
          </cell>
          <cell r="AE4154">
            <v>0</v>
          </cell>
          <cell r="AF4154">
            <v>0</v>
          </cell>
          <cell r="AG4154">
            <v>0</v>
          </cell>
          <cell r="AH4154">
            <v>0</v>
          </cell>
          <cell r="AI4154">
            <v>0</v>
          </cell>
        </row>
        <row r="4155">
          <cell r="C4155" t="str">
            <v>1.750</v>
          </cell>
          <cell r="D4155" t="str">
            <v>Реконструкция системы электрохимической защиты коммуникаций ГКС с применением гибких анодов пром. площадок ООО "Уралтрансгаз"</v>
          </cell>
          <cell r="E4155" t="str">
            <v>051-2002321</v>
          </cell>
          <cell r="F4155" t="str">
            <v/>
          </cell>
          <cell r="G4155" t="str">
            <v>Стройки, обеспечивающие добычу и вывод газа из Надым-Пур-Таз</v>
          </cell>
          <cell r="H4155" t="str">
            <v>Транспорт газа</v>
          </cell>
          <cell r="I4155">
            <v>141.32140000000001</v>
          </cell>
          <cell r="J4155">
            <v>136.07040000000001</v>
          </cell>
          <cell r="K4155">
            <v>1.04E-2</v>
          </cell>
          <cell r="L4155">
            <v>1.04E-2</v>
          </cell>
          <cell r="M4155">
            <v>0.11954257</v>
          </cell>
          <cell r="N4155">
            <v>1149.4477884620001</v>
          </cell>
          <cell r="O4155">
            <v>1149.4477884620001</v>
          </cell>
          <cell r="P4155">
            <v>0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5.0003999999999999E-4</v>
          </cell>
          <cell r="Z4155">
            <v>1.0999999999999999E-2</v>
          </cell>
          <cell r="AA4155">
            <v>1.0999999999999999E-2</v>
          </cell>
          <cell r="AB4155">
            <v>0</v>
          </cell>
          <cell r="AC4155">
            <v>0</v>
          </cell>
          <cell r="AD4155">
            <v>5.6676000000000003E-4</v>
          </cell>
          <cell r="AE4155">
            <v>5.0003999999999999E-4</v>
          </cell>
          <cell r="AF4155">
            <v>6.6719999999999998E-5</v>
          </cell>
          <cell r="AG4155">
            <v>0</v>
          </cell>
          <cell r="AH4155">
            <v>0</v>
          </cell>
          <cell r="AI4155">
            <v>5.1523636359999996</v>
          </cell>
        </row>
        <row r="4156">
          <cell r="C4156" t="str">
            <v>1.750.1</v>
          </cell>
          <cell r="D4156" t="str">
            <v>Подрядные работы</v>
          </cell>
          <cell r="E4156" t="str">
            <v>051-2002321</v>
          </cell>
          <cell r="F4156" t="str">
            <v/>
          </cell>
          <cell r="G4156" t="str">
            <v/>
          </cell>
          <cell r="H4156" t="str">
            <v/>
          </cell>
          <cell r="I4156">
            <v>99.21</v>
          </cell>
          <cell r="J4156">
            <v>99.21</v>
          </cell>
          <cell r="K4156">
            <v>0</v>
          </cell>
          <cell r="L4156">
            <v>0</v>
          </cell>
          <cell r="M4156">
            <v>0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B4156">
            <v>0</v>
          </cell>
          <cell r="AC4156">
            <v>0</v>
          </cell>
          <cell r="AD4156">
            <v>0</v>
          </cell>
          <cell r="AE4156">
            <v>0</v>
          </cell>
          <cell r="AF4156">
            <v>0</v>
          </cell>
          <cell r="AG4156">
            <v>0</v>
          </cell>
          <cell r="AH4156">
            <v>0</v>
          </cell>
          <cell r="AI4156">
            <v>0</v>
          </cell>
        </row>
        <row r="4157">
          <cell r="C4157">
            <v>0</v>
          </cell>
          <cell r="D4157" t="str">
            <v>Прочие подрядчики</v>
          </cell>
          <cell r="E4157" t="str">
            <v>051-2002321</v>
          </cell>
          <cell r="F4157" t="str">
            <v/>
          </cell>
          <cell r="G4157" t="str">
            <v/>
          </cell>
          <cell r="H4157" t="str">
            <v/>
          </cell>
          <cell r="I4157">
            <v>99.21</v>
          </cell>
          <cell r="J4157">
            <v>99.21</v>
          </cell>
          <cell r="K4157">
            <v>0</v>
          </cell>
          <cell r="L4157">
            <v>0</v>
          </cell>
          <cell r="M4157">
            <v>0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B4157">
            <v>0</v>
          </cell>
          <cell r="AC4157">
            <v>0</v>
          </cell>
          <cell r="AD4157">
            <v>0</v>
          </cell>
          <cell r="AE4157">
            <v>0</v>
          </cell>
          <cell r="AF4157">
            <v>0</v>
          </cell>
          <cell r="AG4157">
            <v>0</v>
          </cell>
          <cell r="AH4157">
            <v>0</v>
          </cell>
          <cell r="AI4157">
            <v>0</v>
          </cell>
        </row>
        <row r="4158">
          <cell r="C4158" t="str">
            <v>1.750.2</v>
          </cell>
          <cell r="D4158" t="str">
            <v>Оборудование</v>
          </cell>
          <cell r="E4158" t="str">
            <v>051-2002321</v>
          </cell>
          <cell r="F4158" t="str">
            <v/>
          </cell>
          <cell r="G4158" t="str">
            <v/>
          </cell>
          <cell r="H4158" t="str">
            <v/>
          </cell>
          <cell r="I4158">
            <v>3.95</v>
          </cell>
          <cell r="J4158">
            <v>3.32</v>
          </cell>
          <cell r="K4158">
            <v>0.01</v>
          </cell>
          <cell r="L4158">
            <v>0.01</v>
          </cell>
          <cell r="M4158">
            <v>0.11944249</v>
          </cell>
          <cell r="N4158">
            <v>1194.4249</v>
          </cell>
          <cell r="O4158">
            <v>1194.4249</v>
          </cell>
          <cell r="P4158">
            <v>0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0.01</v>
          </cell>
          <cell r="AA4158">
            <v>0.01</v>
          </cell>
          <cell r="AB4158">
            <v>0</v>
          </cell>
          <cell r="AC4158">
            <v>0</v>
          </cell>
          <cell r="AD4158">
            <v>0</v>
          </cell>
          <cell r="AE4158">
            <v>0</v>
          </cell>
          <cell r="AF4158">
            <v>0</v>
          </cell>
          <cell r="AG4158">
            <v>0</v>
          </cell>
          <cell r="AH4158">
            <v>0</v>
          </cell>
          <cell r="AI4158">
            <v>0</v>
          </cell>
        </row>
        <row r="4159">
          <cell r="C4159" t="str">
            <v>1.750.3</v>
          </cell>
          <cell r="D4159" t="str">
            <v>Прочие, всего</v>
          </cell>
          <cell r="E4159" t="str">
            <v>051-2002321</v>
          </cell>
          <cell r="F4159" t="str">
            <v/>
          </cell>
          <cell r="G4159" t="str">
            <v/>
          </cell>
          <cell r="H4159" t="str">
            <v/>
          </cell>
          <cell r="I4159">
            <v>38.1614</v>
          </cell>
          <cell r="J4159">
            <v>33.540399999999998</v>
          </cell>
          <cell r="K4159">
            <v>4.0000000000000002E-4</v>
          </cell>
          <cell r="L4159">
            <v>4.0000000000000002E-4</v>
          </cell>
          <cell r="M4159">
            <v>1.0008E-4</v>
          </cell>
          <cell r="N4159">
            <v>25.02</v>
          </cell>
          <cell r="O4159">
            <v>25.02</v>
          </cell>
          <cell r="P4159">
            <v>0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5.0003999999999999E-4</v>
          </cell>
          <cell r="Z4159">
            <v>1E-3</v>
          </cell>
          <cell r="AA4159">
            <v>1E-3</v>
          </cell>
          <cell r="AB4159">
            <v>0</v>
          </cell>
          <cell r="AC4159">
            <v>0</v>
          </cell>
          <cell r="AD4159">
            <v>5.6676000000000003E-4</v>
          </cell>
          <cell r="AE4159">
            <v>5.0003999999999999E-4</v>
          </cell>
          <cell r="AF4159">
            <v>6.6719999999999998E-5</v>
          </cell>
          <cell r="AG4159">
            <v>0</v>
          </cell>
          <cell r="AH4159">
            <v>0</v>
          </cell>
          <cell r="AI4159">
            <v>56.676000000000002</v>
          </cell>
        </row>
        <row r="4160">
          <cell r="C4160" t="str">
            <v>1.750.4</v>
          </cell>
          <cell r="D4160" t="str">
            <v>Услуги Заказчика</v>
          </cell>
          <cell r="E4160" t="str">
            <v>051-2002321</v>
          </cell>
          <cell r="F4160" t="str">
            <v/>
          </cell>
          <cell r="G4160" t="str">
            <v/>
          </cell>
          <cell r="H4160" t="str">
            <v/>
          </cell>
          <cell r="I4160">
            <v>0</v>
          </cell>
          <cell r="J4160">
            <v>0</v>
          </cell>
          <cell r="K4160">
            <v>4.0000000000000002E-4</v>
          </cell>
          <cell r="L4160">
            <v>4.0000000000000002E-4</v>
          </cell>
          <cell r="M4160">
            <v>1.0008E-4</v>
          </cell>
          <cell r="N4160">
            <v>25.02</v>
          </cell>
          <cell r="O4160">
            <v>25.02</v>
          </cell>
          <cell r="P4160">
            <v>0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5.0003999999999999E-4</v>
          </cell>
          <cell r="Z4160">
            <v>1E-3</v>
          </cell>
          <cell r="AA4160">
            <v>1E-3</v>
          </cell>
          <cell r="AB4160">
            <v>0</v>
          </cell>
          <cell r="AC4160">
            <v>0</v>
          </cell>
          <cell r="AD4160">
            <v>5.6676000000000003E-4</v>
          </cell>
          <cell r="AE4160">
            <v>5.0003999999999999E-4</v>
          </cell>
          <cell r="AF4160">
            <v>6.6719999999999998E-5</v>
          </cell>
          <cell r="AG4160">
            <v>0</v>
          </cell>
          <cell r="AH4160">
            <v>0</v>
          </cell>
          <cell r="AI4160">
            <v>56.676000000000002</v>
          </cell>
        </row>
        <row r="4161">
          <cell r="C4161" t="str">
            <v>1.750.5</v>
          </cell>
          <cell r="D4161" t="str">
            <v>Иные прочие</v>
          </cell>
          <cell r="E4161" t="str">
            <v>051-2002321</v>
          </cell>
          <cell r="F4161" t="str">
            <v/>
          </cell>
          <cell r="G4161" t="str">
            <v/>
          </cell>
          <cell r="H4161" t="str">
            <v/>
          </cell>
          <cell r="I4161">
            <v>38.1614</v>
          </cell>
          <cell r="J4161">
            <v>33.540399999999998</v>
          </cell>
          <cell r="K4161">
            <v>0</v>
          </cell>
          <cell r="L4161">
            <v>0</v>
          </cell>
          <cell r="M4161">
            <v>0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B4161">
            <v>0</v>
          </cell>
          <cell r="AC4161">
            <v>0</v>
          </cell>
          <cell r="AD4161">
            <v>0</v>
          </cell>
          <cell r="AE4161">
            <v>0</v>
          </cell>
          <cell r="AF4161">
            <v>0</v>
          </cell>
          <cell r="AG4161">
            <v>0</v>
          </cell>
          <cell r="AH4161">
            <v>0</v>
          </cell>
          <cell r="AI4161">
            <v>0</v>
          </cell>
        </row>
        <row r="4162">
          <cell r="C4162" t="str">
            <v>1.751</v>
          </cell>
          <cell r="D4162" t="str">
            <v>Автозимник продленного действия станция Обская # км 193</v>
          </cell>
          <cell r="E4162" t="str">
            <v>051-2002339</v>
          </cell>
          <cell r="F4162" t="str">
            <v/>
          </cell>
          <cell r="G4162" t="str">
            <v>Стройки, обеспечивающие добычу и вывод газа из Надым-Пур-Таз</v>
          </cell>
          <cell r="H4162" t="str">
            <v>Прочие</v>
          </cell>
          <cell r="I4162">
            <v>17824.6296</v>
          </cell>
          <cell r="J4162">
            <v>14863.6</v>
          </cell>
          <cell r="K4162">
            <v>1288.5899999999999</v>
          </cell>
          <cell r="L4162">
            <v>1288.5899999999999</v>
          </cell>
          <cell r="M4162">
            <v>1016.7486479</v>
          </cell>
          <cell r="N4162">
            <v>78.903968516000006</v>
          </cell>
          <cell r="O4162">
            <v>78.903968516000006</v>
          </cell>
          <cell r="P4162">
            <v>0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4245.317</v>
          </cell>
          <cell r="Y4162">
            <v>1761.5058511100001</v>
          </cell>
          <cell r="Z4162">
            <v>2659.9859999999999</v>
          </cell>
          <cell r="AA4162">
            <v>2659.9859999999999</v>
          </cell>
          <cell r="AB4162">
            <v>0.34</v>
          </cell>
          <cell r="AC4162">
            <v>0</v>
          </cell>
          <cell r="AD4162">
            <v>1861.76172122</v>
          </cell>
          <cell r="AE4162">
            <v>1719.8180372100001</v>
          </cell>
          <cell r="AF4162">
            <v>118.94076613999999</v>
          </cell>
          <cell r="AG4162">
            <v>23.002917870000001</v>
          </cell>
          <cell r="AH4162">
            <v>0</v>
          </cell>
          <cell r="AI4162">
            <v>69.991410526999999</v>
          </cell>
        </row>
        <row r="4163">
          <cell r="C4163" t="str">
            <v>1.751.1</v>
          </cell>
          <cell r="D4163" t="str">
            <v>Подрядные работы</v>
          </cell>
          <cell r="E4163" t="str">
            <v>051-2002339</v>
          </cell>
          <cell r="F4163" t="str">
            <v/>
          </cell>
          <cell r="G4163" t="str">
            <v/>
          </cell>
          <cell r="H4163" t="str">
            <v/>
          </cell>
          <cell r="I4163">
            <v>15811.74</v>
          </cell>
          <cell r="J4163">
            <v>13706.74</v>
          </cell>
          <cell r="K4163">
            <v>1108.33</v>
          </cell>
          <cell r="L4163">
            <v>1108.33</v>
          </cell>
          <cell r="M4163">
            <v>987.40141060999997</v>
          </cell>
          <cell r="N4163">
            <v>89.089117014999999</v>
          </cell>
          <cell r="O4163">
            <v>89.089117014999999</v>
          </cell>
          <cell r="P4163">
            <v>0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4245.317</v>
          </cell>
          <cell r="Y4163">
            <v>1666.6981048600001</v>
          </cell>
          <cell r="Z4163">
            <v>2392.34</v>
          </cell>
          <cell r="AA4163">
            <v>2392.34</v>
          </cell>
          <cell r="AB4163">
            <v>0</v>
          </cell>
          <cell r="AC4163">
            <v>0</v>
          </cell>
          <cell r="AD4163">
            <v>1777.9388708399999</v>
          </cell>
          <cell r="AE4163">
            <v>1666.6981048600001</v>
          </cell>
          <cell r="AF4163">
            <v>111.24076598000001</v>
          </cell>
          <cell r="AG4163">
            <v>0</v>
          </cell>
          <cell r="AH4163">
            <v>0</v>
          </cell>
          <cell r="AI4163">
            <v>74.317984519000007</v>
          </cell>
        </row>
        <row r="4164">
          <cell r="C4164">
            <v>0</v>
          </cell>
          <cell r="D4164" t="str">
            <v>Ямалтрансстрой</v>
          </cell>
          <cell r="E4164" t="str">
            <v>051-2002339</v>
          </cell>
          <cell r="F4164" t="str">
            <v/>
          </cell>
          <cell r="G4164" t="str">
            <v/>
          </cell>
          <cell r="H4164" t="str">
            <v/>
          </cell>
          <cell r="I4164">
            <v>15811.74</v>
          </cell>
          <cell r="J4164">
            <v>13706.74</v>
          </cell>
          <cell r="K4164">
            <v>1108.33</v>
          </cell>
          <cell r="L4164">
            <v>1108.33</v>
          </cell>
          <cell r="M4164">
            <v>987.40141060999997</v>
          </cell>
          <cell r="N4164">
            <v>89.089117014999999</v>
          </cell>
          <cell r="O4164">
            <v>89.089117014999999</v>
          </cell>
          <cell r="P4164">
            <v>0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3941.777</v>
          </cell>
          <cell r="Y4164">
            <v>1666.6981048600001</v>
          </cell>
          <cell r="Z4164">
            <v>2392.34</v>
          </cell>
          <cell r="AA4164">
            <v>2392.34</v>
          </cell>
          <cell r="AB4164">
            <v>0</v>
          </cell>
          <cell r="AC4164">
            <v>0</v>
          </cell>
          <cell r="AD4164">
            <v>1777.9388708399999</v>
          </cell>
          <cell r="AE4164">
            <v>1666.6981048600001</v>
          </cell>
          <cell r="AF4164">
            <v>111.24076598000001</v>
          </cell>
          <cell r="AG4164">
            <v>0</v>
          </cell>
          <cell r="AH4164">
            <v>0</v>
          </cell>
          <cell r="AI4164">
            <v>74.317984519000007</v>
          </cell>
        </row>
        <row r="4165">
          <cell r="C4165">
            <v>0</v>
          </cell>
          <cell r="D4165" t="str">
            <v>Газстройпром</v>
          </cell>
          <cell r="E4165" t="str">
            <v>051-2002339</v>
          </cell>
          <cell r="F4165" t="str">
            <v/>
          </cell>
          <cell r="G4165" t="str">
            <v/>
          </cell>
          <cell r="H4165" t="str">
            <v/>
          </cell>
          <cell r="I4165">
            <v>0</v>
          </cell>
          <cell r="J4165">
            <v>0</v>
          </cell>
          <cell r="K4165">
            <v>0</v>
          </cell>
          <cell r="L4165">
            <v>0</v>
          </cell>
          <cell r="M4165">
            <v>0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303.54000000000002</v>
          </cell>
          <cell r="Y4165">
            <v>0</v>
          </cell>
          <cell r="Z4165">
            <v>0</v>
          </cell>
          <cell r="AA4165">
            <v>0</v>
          </cell>
          <cell r="AB4165">
            <v>0</v>
          </cell>
          <cell r="AC4165">
            <v>0</v>
          </cell>
          <cell r="AD4165">
            <v>0</v>
          </cell>
          <cell r="AE4165">
            <v>0</v>
          </cell>
          <cell r="AF4165">
            <v>0</v>
          </cell>
          <cell r="AG4165">
            <v>0</v>
          </cell>
          <cell r="AH4165">
            <v>0</v>
          </cell>
          <cell r="AI4165">
            <v>0</v>
          </cell>
        </row>
        <row r="4166">
          <cell r="C4166" t="str">
            <v>1.751.2</v>
          </cell>
          <cell r="D4166" t="str">
            <v>Прочие, всего</v>
          </cell>
          <cell r="E4166" t="str">
            <v>051-2002339</v>
          </cell>
          <cell r="F4166" t="str">
            <v/>
          </cell>
          <cell r="G4166" t="str">
            <v/>
          </cell>
          <cell r="H4166" t="str">
            <v/>
          </cell>
          <cell r="I4166">
            <v>2012.8896</v>
          </cell>
          <cell r="J4166">
            <v>1156.8599999999999</v>
          </cell>
          <cell r="K4166">
            <v>180.26</v>
          </cell>
          <cell r="L4166">
            <v>180.26</v>
          </cell>
          <cell r="M4166">
            <v>29.347237289999999</v>
          </cell>
          <cell r="N4166">
            <v>16.280504432000001</v>
          </cell>
          <cell r="O4166">
            <v>16.280504432000001</v>
          </cell>
          <cell r="P4166">
            <v>0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94.807746249999994</v>
          </cell>
          <cell r="Z4166">
            <v>267.64600000000002</v>
          </cell>
          <cell r="AA4166">
            <v>267.64600000000002</v>
          </cell>
          <cell r="AB4166">
            <v>0.34</v>
          </cell>
          <cell r="AC4166">
            <v>0</v>
          </cell>
          <cell r="AD4166">
            <v>83.822850380000006</v>
          </cell>
          <cell r="AE4166">
            <v>53.119932349999999</v>
          </cell>
          <cell r="AF4166">
            <v>7.7000001600000001</v>
          </cell>
          <cell r="AG4166">
            <v>23.002917870000001</v>
          </cell>
          <cell r="AH4166">
            <v>0</v>
          </cell>
          <cell r="AI4166">
            <v>31.318551511999999</v>
          </cell>
        </row>
        <row r="4167">
          <cell r="C4167" t="str">
            <v>1.751.3</v>
          </cell>
          <cell r="D4167" t="str">
            <v>Землеотвод, всего</v>
          </cell>
          <cell r="E4167" t="str">
            <v>051-2002339</v>
          </cell>
          <cell r="F4167" t="str">
            <v/>
          </cell>
          <cell r="G4167" t="str">
            <v/>
          </cell>
          <cell r="H4167" t="str">
            <v/>
          </cell>
          <cell r="I4167">
            <v>13.31</v>
          </cell>
          <cell r="J4167">
            <v>2.81</v>
          </cell>
          <cell r="K4167">
            <v>2.81</v>
          </cell>
          <cell r="L4167">
            <v>2.81</v>
          </cell>
          <cell r="M4167">
            <v>2.8920999999999998E-4</v>
          </cell>
          <cell r="N4167">
            <v>1.0292170999999999E-2</v>
          </cell>
          <cell r="O4167">
            <v>1.0292170999999999E-2</v>
          </cell>
          <cell r="P4167">
            <v>0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4.2731324800000001</v>
          </cell>
          <cell r="Z4167">
            <v>4.2880000000000003</v>
          </cell>
          <cell r="AA4167">
            <v>4.2880000000000003</v>
          </cell>
          <cell r="AB4167">
            <v>0.01</v>
          </cell>
          <cell r="AC4167">
            <v>0</v>
          </cell>
          <cell r="AD4167">
            <v>3.3501000000000001E-4</v>
          </cell>
          <cell r="AE4167">
            <v>3.2000000000000001E-7</v>
          </cell>
          <cell r="AF4167">
            <v>0</v>
          </cell>
          <cell r="AG4167">
            <v>3.3469000000000001E-4</v>
          </cell>
          <cell r="AH4167">
            <v>0</v>
          </cell>
          <cell r="AI4167">
            <v>7.8127330000000005E-3</v>
          </cell>
        </row>
        <row r="4168">
          <cell r="C4168" t="str">
            <v>1.751.4</v>
          </cell>
          <cell r="D4168" t="str">
            <v>Услуги Заказчика</v>
          </cell>
          <cell r="E4168" t="str">
            <v>051-2002339</v>
          </cell>
          <cell r="F4168" t="str">
            <v/>
          </cell>
          <cell r="G4168" t="str">
            <v/>
          </cell>
          <cell r="H4168" t="str">
            <v/>
          </cell>
          <cell r="I4168">
            <v>156.21</v>
          </cell>
          <cell r="J4168">
            <v>46.2</v>
          </cell>
          <cell r="K4168">
            <v>46.2</v>
          </cell>
          <cell r="L4168">
            <v>46.2</v>
          </cell>
          <cell r="M4168">
            <v>11.550000239999999</v>
          </cell>
          <cell r="N4168">
            <v>25.000000519</v>
          </cell>
          <cell r="O4168">
            <v>25.000000519</v>
          </cell>
          <cell r="P4168">
            <v>0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38.5</v>
          </cell>
          <cell r="AA4168">
            <v>38.5</v>
          </cell>
          <cell r="AB4168">
            <v>0</v>
          </cell>
          <cell r="AC4168">
            <v>0</v>
          </cell>
          <cell r="AD4168">
            <v>30.70258334</v>
          </cell>
          <cell r="AE4168">
            <v>0</v>
          </cell>
          <cell r="AF4168">
            <v>7.7000001600000001</v>
          </cell>
          <cell r="AG4168">
            <v>23.002583179999998</v>
          </cell>
          <cell r="AH4168">
            <v>0</v>
          </cell>
          <cell r="AI4168">
            <v>79.746969714000002</v>
          </cell>
        </row>
        <row r="4169">
          <cell r="C4169" t="str">
            <v>1.751.5</v>
          </cell>
          <cell r="D4169" t="str">
            <v>Иные прочие</v>
          </cell>
          <cell r="E4169" t="str">
            <v>051-2002339</v>
          </cell>
          <cell r="F4169" t="str">
            <v/>
          </cell>
          <cell r="G4169" t="str">
            <v/>
          </cell>
          <cell r="H4169" t="str">
            <v/>
          </cell>
          <cell r="I4169">
            <v>1843.3696</v>
          </cell>
          <cell r="J4169">
            <v>1107.8499999999999</v>
          </cell>
          <cell r="K4169">
            <v>131.25</v>
          </cell>
          <cell r="L4169">
            <v>131.25</v>
          </cell>
          <cell r="M4169">
            <v>17.796947840000001</v>
          </cell>
          <cell r="N4169">
            <v>13.559579307</v>
          </cell>
          <cell r="O4169">
            <v>13.559579307</v>
          </cell>
          <cell r="P4169">
            <v>0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90.534613770000007</v>
          </cell>
          <cell r="Z4169">
            <v>224.858</v>
          </cell>
          <cell r="AA4169">
            <v>224.858</v>
          </cell>
          <cell r="AB4169">
            <v>0.33</v>
          </cell>
          <cell r="AC4169">
            <v>0</v>
          </cell>
          <cell r="AD4169">
            <v>53.119932030000001</v>
          </cell>
          <cell r="AE4169">
            <v>53.119932030000001</v>
          </cell>
          <cell r="AF4169">
            <v>0</v>
          </cell>
          <cell r="AG4169">
            <v>0</v>
          </cell>
          <cell r="AH4169">
            <v>0</v>
          </cell>
          <cell r="AI4169">
            <v>23.623767902000001</v>
          </cell>
        </row>
        <row r="4170">
          <cell r="C4170" t="str">
            <v>1.752</v>
          </cell>
          <cell r="D4170" t="str">
            <v>Реконструкция КС Пикалево газопровода Грязовец-Ленинград (1 нитка)</v>
          </cell>
          <cell r="E4170" t="str">
            <v>051-2002369</v>
          </cell>
          <cell r="F4170" t="str">
            <v>51-082</v>
          </cell>
          <cell r="G4170" t="str">
            <v>Комплексная программа реконструкции и технического перевоору</v>
          </cell>
          <cell r="H4170" t="str">
            <v>Транспорт газа</v>
          </cell>
          <cell r="I4170">
            <v>3528.6568816700001</v>
          </cell>
          <cell r="J4170">
            <v>3072.32</v>
          </cell>
          <cell r="K4170">
            <v>7.5</v>
          </cell>
          <cell r="L4170">
            <v>7.5</v>
          </cell>
          <cell r="M4170">
            <v>7.29794375</v>
          </cell>
          <cell r="N4170">
            <v>97.305916667000005</v>
          </cell>
          <cell r="O4170">
            <v>97.305916667000005</v>
          </cell>
          <cell r="P4170">
            <v>0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8.3339999999999998E-5</v>
          </cell>
          <cell r="Z4170">
            <v>7.2304166199999997</v>
          </cell>
          <cell r="AA4170">
            <v>7.2304166199999997</v>
          </cell>
          <cell r="AB4170">
            <v>0</v>
          </cell>
          <cell r="AC4170">
            <v>0</v>
          </cell>
          <cell r="AD4170">
            <v>1.6668E-4</v>
          </cell>
          <cell r="AE4170">
            <v>8.3339999999999998E-5</v>
          </cell>
          <cell r="AF4170">
            <v>0</v>
          </cell>
          <cell r="AG4170">
            <v>8.3339999999999998E-5</v>
          </cell>
          <cell r="AH4170">
            <v>0</v>
          </cell>
          <cell r="AI4170">
            <v>2.3052609999999999E-3</v>
          </cell>
        </row>
        <row r="4171">
          <cell r="C4171" t="str">
            <v>1.752.1</v>
          </cell>
          <cell r="D4171" t="str">
            <v>Подрядные работы</v>
          </cell>
          <cell r="E4171" t="str">
            <v>051-2002369</v>
          </cell>
          <cell r="F4171" t="str">
            <v/>
          </cell>
          <cell r="G4171" t="str">
            <v/>
          </cell>
          <cell r="H4171" t="str">
            <v/>
          </cell>
          <cell r="I4171">
            <v>381.14</v>
          </cell>
          <cell r="J4171">
            <v>381.14</v>
          </cell>
          <cell r="K4171">
            <v>0</v>
          </cell>
          <cell r="L4171">
            <v>0</v>
          </cell>
          <cell r="M4171">
            <v>0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B4171">
            <v>0</v>
          </cell>
          <cell r="AC4171">
            <v>0</v>
          </cell>
          <cell r="AD4171">
            <v>0</v>
          </cell>
          <cell r="AE4171">
            <v>0</v>
          </cell>
          <cell r="AF4171">
            <v>0</v>
          </cell>
          <cell r="AG4171">
            <v>0</v>
          </cell>
          <cell r="AH4171">
            <v>0</v>
          </cell>
          <cell r="AI4171">
            <v>0</v>
          </cell>
        </row>
        <row r="4172">
          <cell r="C4172">
            <v>0</v>
          </cell>
          <cell r="D4172" t="str">
            <v>Прочие подрядчики</v>
          </cell>
          <cell r="E4172" t="str">
            <v>051-2002369</v>
          </cell>
          <cell r="F4172" t="str">
            <v/>
          </cell>
          <cell r="G4172" t="str">
            <v/>
          </cell>
          <cell r="H4172" t="str">
            <v/>
          </cell>
          <cell r="I4172">
            <v>381.14</v>
          </cell>
          <cell r="J4172">
            <v>381.14</v>
          </cell>
          <cell r="K4172">
            <v>0</v>
          </cell>
          <cell r="L4172">
            <v>0</v>
          </cell>
          <cell r="M4172">
            <v>0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B4172">
            <v>0</v>
          </cell>
          <cell r="AC4172">
            <v>0</v>
          </cell>
          <cell r="AD4172">
            <v>0</v>
          </cell>
          <cell r="AE4172">
            <v>0</v>
          </cell>
          <cell r="AF4172">
            <v>0</v>
          </cell>
          <cell r="AG4172">
            <v>0</v>
          </cell>
          <cell r="AH4172">
            <v>0</v>
          </cell>
          <cell r="AI4172">
            <v>0</v>
          </cell>
        </row>
        <row r="4173">
          <cell r="C4173" t="str">
            <v>1.752.2</v>
          </cell>
          <cell r="D4173" t="str">
            <v>Оборудование</v>
          </cell>
          <cell r="E4173" t="str">
            <v>051-2002369</v>
          </cell>
          <cell r="F4173" t="str">
            <v/>
          </cell>
          <cell r="G4173" t="str">
            <v/>
          </cell>
          <cell r="H4173" t="str">
            <v/>
          </cell>
          <cell r="I4173">
            <v>2800.8036815</v>
          </cell>
          <cell r="J4173">
            <v>2437.4</v>
          </cell>
          <cell r="K4173">
            <v>7.49</v>
          </cell>
          <cell r="L4173">
            <v>7.49</v>
          </cell>
          <cell r="M4173">
            <v>7.2954437299999997</v>
          </cell>
          <cell r="N4173">
            <v>97.402453003999995</v>
          </cell>
          <cell r="O4173">
            <v>97.402453003999995</v>
          </cell>
          <cell r="P4173">
            <v>0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7.23</v>
          </cell>
          <cell r="AA4173">
            <v>7.23</v>
          </cell>
          <cell r="AB4173">
            <v>0</v>
          </cell>
          <cell r="AC4173">
            <v>0</v>
          </cell>
          <cell r="AD4173">
            <v>0</v>
          </cell>
          <cell r="AE4173">
            <v>0</v>
          </cell>
          <cell r="AF4173">
            <v>0</v>
          </cell>
          <cell r="AG4173">
            <v>0</v>
          </cell>
          <cell r="AH4173">
            <v>0</v>
          </cell>
          <cell r="AI4173">
            <v>0</v>
          </cell>
        </row>
        <row r="4174">
          <cell r="C4174" t="str">
            <v>1.752.3</v>
          </cell>
          <cell r="D4174" t="str">
            <v>Прочие, всего</v>
          </cell>
          <cell r="E4174" t="str">
            <v>051-2002369</v>
          </cell>
          <cell r="F4174" t="str">
            <v/>
          </cell>
          <cell r="G4174" t="str">
            <v/>
          </cell>
          <cell r="H4174" t="str">
            <v/>
          </cell>
          <cell r="I4174">
            <v>346.71320016999999</v>
          </cell>
          <cell r="J4174">
            <v>253.78</v>
          </cell>
          <cell r="K4174">
            <v>0.01</v>
          </cell>
          <cell r="L4174">
            <v>0.01</v>
          </cell>
          <cell r="M4174">
            <v>2.5000199999999999E-3</v>
          </cell>
          <cell r="N4174">
            <v>25.0002</v>
          </cell>
          <cell r="O4174">
            <v>25.0002</v>
          </cell>
          <cell r="P4174">
            <v>0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8.3339999999999998E-5</v>
          </cell>
          <cell r="Z4174">
            <v>4.1661999999999998E-4</v>
          </cell>
          <cell r="AA4174">
            <v>4.1661999999999998E-4</v>
          </cell>
          <cell r="AB4174">
            <v>0</v>
          </cell>
          <cell r="AC4174">
            <v>0</v>
          </cell>
          <cell r="AD4174">
            <v>1.6668E-4</v>
          </cell>
          <cell r="AE4174">
            <v>8.3339999999999998E-5</v>
          </cell>
          <cell r="AF4174">
            <v>0</v>
          </cell>
          <cell r="AG4174">
            <v>8.3339999999999998E-5</v>
          </cell>
          <cell r="AH4174">
            <v>0</v>
          </cell>
          <cell r="AI4174">
            <v>40.007680860000001</v>
          </cell>
        </row>
        <row r="4175">
          <cell r="C4175" t="str">
            <v>1.752.4</v>
          </cell>
          <cell r="D4175" t="str">
            <v>Услуги Заказчика</v>
          </cell>
          <cell r="E4175" t="str">
            <v>051-2002369</v>
          </cell>
          <cell r="F4175" t="str">
            <v/>
          </cell>
          <cell r="G4175" t="str">
            <v/>
          </cell>
          <cell r="H4175" t="str">
            <v/>
          </cell>
          <cell r="I4175">
            <v>1.0708E-4</v>
          </cell>
          <cell r="J4175">
            <v>0</v>
          </cell>
          <cell r="K4175">
            <v>0.01</v>
          </cell>
          <cell r="L4175">
            <v>0.01</v>
          </cell>
          <cell r="M4175">
            <v>2.5000199999999999E-3</v>
          </cell>
          <cell r="N4175">
            <v>25.0002</v>
          </cell>
          <cell r="O4175">
            <v>25.0002</v>
          </cell>
          <cell r="P4175">
            <v>0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8.3339999999999998E-5</v>
          </cell>
          <cell r="Z4175">
            <v>4.1661999999999998E-4</v>
          </cell>
          <cell r="AA4175">
            <v>4.1661999999999998E-4</v>
          </cell>
          <cell r="AB4175">
            <v>0</v>
          </cell>
          <cell r="AC4175">
            <v>0</v>
          </cell>
          <cell r="AD4175">
            <v>1.6668E-4</v>
          </cell>
          <cell r="AE4175">
            <v>8.3339999999999998E-5</v>
          </cell>
          <cell r="AF4175">
            <v>0</v>
          </cell>
          <cell r="AG4175">
            <v>8.3339999999999998E-5</v>
          </cell>
          <cell r="AH4175">
            <v>0</v>
          </cell>
          <cell r="AI4175">
            <v>40.007680860000001</v>
          </cell>
        </row>
        <row r="4176">
          <cell r="C4176" t="str">
            <v>1.752.5</v>
          </cell>
          <cell r="D4176" t="str">
            <v>Иные прочие</v>
          </cell>
          <cell r="E4176" t="str">
            <v>051-2002369</v>
          </cell>
          <cell r="F4176" t="str">
            <v/>
          </cell>
          <cell r="G4176" t="str">
            <v/>
          </cell>
          <cell r="H4176" t="str">
            <v/>
          </cell>
          <cell r="I4176">
            <v>346.71309308999997</v>
          </cell>
          <cell r="J4176">
            <v>253.78</v>
          </cell>
          <cell r="K4176">
            <v>0</v>
          </cell>
          <cell r="L4176">
            <v>0</v>
          </cell>
          <cell r="M4176">
            <v>0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B4176">
            <v>0</v>
          </cell>
          <cell r="AC4176">
            <v>0</v>
          </cell>
          <cell r="AD4176">
            <v>0</v>
          </cell>
          <cell r="AE4176">
            <v>0</v>
          </cell>
          <cell r="AF4176">
            <v>0</v>
          </cell>
          <cell r="AG4176">
            <v>0</v>
          </cell>
          <cell r="AH4176">
            <v>0</v>
          </cell>
          <cell r="AI4176">
            <v>0</v>
          </cell>
        </row>
        <row r="4177">
          <cell r="C4177" t="str">
            <v>1.753</v>
          </cell>
          <cell r="D4177" t="str">
            <v>Реконструкция ГРС Ильичево Ленинградской области</v>
          </cell>
          <cell r="E4177" t="str">
            <v>051-2002380</v>
          </cell>
          <cell r="F4177" t="str">
            <v>51-081</v>
          </cell>
          <cell r="G4177" t="str">
            <v>Комплексная программа реконструкции и технического перевоору</v>
          </cell>
          <cell r="H4177" t="str">
            <v>Транспорт газа</v>
          </cell>
          <cell r="I4177">
            <v>0</v>
          </cell>
          <cell r="J4177">
            <v>0</v>
          </cell>
          <cell r="K4177">
            <v>0</v>
          </cell>
          <cell r="L4177">
            <v>0</v>
          </cell>
          <cell r="M4177">
            <v>3.8023213199999999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0.30349505999999998</v>
          </cell>
          <cell r="Z4177">
            <v>176.04</v>
          </cell>
          <cell r="AA4177">
            <v>176.04</v>
          </cell>
          <cell r="AB4177">
            <v>0</v>
          </cell>
          <cell r="AC4177">
            <v>0</v>
          </cell>
          <cell r="AD4177">
            <v>8.8181114300000001</v>
          </cell>
          <cell r="AE4177">
            <v>0.30349505999999998</v>
          </cell>
          <cell r="AF4177">
            <v>1.89E-3</v>
          </cell>
          <cell r="AG4177">
            <v>8.5127263699999993</v>
          </cell>
          <cell r="AH4177">
            <v>0</v>
          </cell>
          <cell r="AI4177">
            <v>5.0091521419999996</v>
          </cell>
        </row>
        <row r="4178">
          <cell r="C4178" t="str">
            <v>1.753.1</v>
          </cell>
          <cell r="D4178" t="str">
            <v>Подрядные работы</v>
          </cell>
          <cell r="E4178" t="str">
            <v>051-2002380</v>
          </cell>
          <cell r="F4178" t="str">
            <v/>
          </cell>
          <cell r="G4178" t="str">
            <v/>
          </cell>
          <cell r="H4178" t="str">
            <v/>
          </cell>
          <cell r="I4178">
            <v>0</v>
          </cell>
          <cell r="J4178">
            <v>0</v>
          </cell>
          <cell r="K4178">
            <v>0</v>
          </cell>
          <cell r="L4178">
            <v>0</v>
          </cell>
          <cell r="M4178">
            <v>0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150</v>
          </cell>
          <cell r="AA4178">
            <v>150</v>
          </cell>
          <cell r="AB4178">
            <v>0</v>
          </cell>
          <cell r="AC4178">
            <v>0</v>
          </cell>
          <cell r="AD4178">
            <v>0</v>
          </cell>
          <cell r="AE4178">
            <v>0</v>
          </cell>
          <cell r="AF4178">
            <v>0</v>
          </cell>
          <cell r="AG4178">
            <v>0</v>
          </cell>
          <cell r="AH4178">
            <v>0</v>
          </cell>
          <cell r="AI4178">
            <v>0</v>
          </cell>
        </row>
        <row r="4179">
          <cell r="C4179">
            <v>0</v>
          </cell>
          <cell r="D4179" t="str">
            <v>Газстройпроект</v>
          </cell>
          <cell r="E4179" t="str">
            <v>051-2002380</v>
          </cell>
          <cell r="F4179" t="str">
            <v/>
          </cell>
          <cell r="G4179" t="str">
            <v/>
          </cell>
          <cell r="H4179" t="str">
            <v/>
          </cell>
          <cell r="I4179">
            <v>0</v>
          </cell>
          <cell r="J4179">
            <v>0</v>
          </cell>
          <cell r="K4179">
            <v>0</v>
          </cell>
          <cell r="L4179">
            <v>0</v>
          </cell>
          <cell r="M4179">
            <v>0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150</v>
          </cell>
          <cell r="AA4179">
            <v>150</v>
          </cell>
          <cell r="AB4179">
            <v>0</v>
          </cell>
          <cell r="AC4179">
            <v>0</v>
          </cell>
          <cell r="AD4179">
            <v>0</v>
          </cell>
          <cell r="AE4179">
            <v>0</v>
          </cell>
          <cell r="AF4179">
            <v>0</v>
          </cell>
          <cell r="AG4179">
            <v>0</v>
          </cell>
          <cell r="AH4179">
            <v>0</v>
          </cell>
          <cell r="AI4179">
            <v>0</v>
          </cell>
        </row>
        <row r="4180">
          <cell r="C4180" t="str">
            <v>1.753.2</v>
          </cell>
          <cell r="D4180" t="str">
            <v>Оборудование</v>
          </cell>
          <cell r="E4180" t="str">
            <v>051-2002380</v>
          </cell>
          <cell r="F4180" t="str">
            <v/>
          </cell>
          <cell r="G4180" t="str">
            <v/>
          </cell>
          <cell r="H4180" t="str">
            <v/>
          </cell>
          <cell r="I4180">
            <v>0</v>
          </cell>
          <cell r="J4180">
            <v>0</v>
          </cell>
          <cell r="K4180">
            <v>0</v>
          </cell>
          <cell r="L4180">
            <v>0</v>
          </cell>
          <cell r="M4180">
            <v>3.8002450099999998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0.15763199999999999</v>
          </cell>
          <cell r="Z4180">
            <v>0.8</v>
          </cell>
          <cell r="AA4180">
            <v>0.8</v>
          </cell>
          <cell r="AB4180">
            <v>0</v>
          </cell>
          <cell r="AC4180">
            <v>0</v>
          </cell>
          <cell r="AD4180">
            <v>0.15763199999999999</v>
          </cell>
          <cell r="AE4180">
            <v>0.15763199999999999</v>
          </cell>
          <cell r="AF4180">
            <v>0</v>
          </cell>
          <cell r="AG4180">
            <v>0</v>
          </cell>
          <cell r="AH4180">
            <v>0</v>
          </cell>
          <cell r="AI4180">
            <v>19.704000000000001</v>
          </cell>
        </row>
        <row r="4181">
          <cell r="C4181" t="str">
            <v>1.753.3</v>
          </cell>
          <cell r="D4181" t="str">
            <v>Прочие, всего</v>
          </cell>
          <cell r="E4181" t="str">
            <v>051-2002380</v>
          </cell>
          <cell r="F4181" t="str">
            <v/>
          </cell>
          <cell r="G4181" t="str">
            <v/>
          </cell>
          <cell r="H4181" t="str">
            <v/>
          </cell>
          <cell r="I4181">
            <v>0</v>
          </cell>
          <cell r="J4181">
            <v>0</v>
          </cell>
          <cell r="K4181">
            <v>0</v>
          </cell>
          <cell r="L4181">
            <v>0</v>
          </cell>
          <cell r="M4181">
            <v>2.07631E-3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0.14586305999999999</v>
          </cell>
          <cell r="Z4181">
            <v>25.24</v>
          </cell>
          <cell r="AA4181">
            <v>25.24</v>
          </cell>
          <cell r="AB4181">
            <v>0</v>
          </cell>
          <cell r="AC4181">
            <v>0</v>
          </cell>
          <cell r="AD4181">
            <v>8.6604794300000005</v>
          </cell>
          <cell r="AE4181">
            <v>0.14586305999999999</v>
          </cell>
          <cell r="AF4181">
            <v>1.89E-3</v>
          </cell>
          <cell r="AG4181">
            <v>8.5127263699999993</v>
          </cell>
          <cell r="AH4181">
            <v>0</v>
          </cell>
          <cell r="AI4181">
            <v>34.312517552000003</v>
          </cell>
        </row>
        <row r="4182">
          <cell r="C4182" t="str">
            <v>1.753.4</v>
          </cell>
          <cell r="D4182" t="str">
            <v>Землеотвод, всего</v>
          </cell>
          <cell r="E4182" t="str">
            <v>051-2002380</v>
          </cell>
          <cell r="F4182" t="str">
            <v/>
          </cell>
          <cell r="G4182" t="str">
            <v/>
          </cell>
          <cell r="H4182" t="str">
            <v/>
          </cell>
          <cell r="I4182">
            <v>0</v>
          </cell>
          <cell r="J4182">
            <v>0</v>
          </cell>
          <cell r="K4182">
            <v>0</v>
          </cell>
          <cell r="L4182">
            <v>0</v>
          </cell>
          <cell r="M4182">
            <v>1.8631E-4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0.14586305999999999</v>
          </cell>
          <cell r="Z4182">
            <v>0</v>
          </cell>
          <cell r="AA4182">
            <v>0</v>
          </cell>
          <cell r="AB4182">
            <v>0</v>
          </cell>
          <cell r="AC4182">
            <v>0</v>
          </cell>
          <cell r="AD4182">
            <v>0.17425610999999999</v>
          </cell>
          <cell r="AE4182">
            <v>0.14586305999999999</v>
          </cell>
          <cell r="AF4182">
            <v>0</v>
          </cell>
          <cell r="AG4182">
            <v>2.839305E-2</v>
          </cell>
          <cell r="AH4182">
            <v>0</v>
          </cell>
          <cell r="AI4182">
            <v>0</v>
          </cell>
        </row>
        <row r="4183">
          <cell r="C4183" t="str">
            <v>1.753.5</v>
          </cell>
          <cell r="D4183" t="str">
            <v>Услуги Заказчика</v>
          </cell>
          <cell r="E4183" t="str">
            <v>051-2002380</v>
          </cell>
          <cell r="F4183" t="str">
            <v/>
          </cell>
          <cell r="G4183" t="str">
            <v/>
          </cell>
          <cell r="H4183" t="str">
            <v/>
          </cell>
          <cell r="I4183">
            <v>0</v>
          </cell>
          <cell r="J4183">
            <v>0</v>
          </cell>
          <cell r="K4183">
            <v>0</v>
          </cell>
          <cell r="L4183">
            <v>0</v>
          </cell>
          <cell r="M4183">
            <v>0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B4183">
            <v>0</v>
          </cell>
          <cell r="AC4183">
            <v>0</v>
          </cell>
          <cell r="AD4183">
            <v>8.4843333199999993</v>
          </cell>
          <cell r="AE4183">
            <v>0</v>
          </cell>
          <cell r="AF4183">
            <v>0</v>
          </cell>
          <cell r="AG4183">
            <v>8.4843333199999993</v>
          </cell>
          <cell r="AH4183">
            <v>0</v>
          </cell>
          <cell r="AI4183">
            <v>0</v>
          </cell>
        </row>
        <row r="4184">
          <cell r="C4184" t="str">
            <v>1.753.6</v>
          </cell>
          <cell r="D4184" t="str">
            <v>Иные прочие</v>
          </cell>
          <cell r="E4184" t="str">
            <v>051-2002380</v>
          </cell>
          <cell r="F4184" t="str">
            <v/>
          </cell>
          <cell r="G4184" t="str">
            <v/>
          </cell>
          <cell r="H4184" t="str">
            <v/>
          </cell>
          <cell r="I4184">
            <v>0</v>
          </cell>
          <cell r="J4184">
            <v>0</v>
          </cell>
          <cell r="K4184">
            <v>0</v>
          </cell>
          <cell r="L4184">
            <v>0</v>
          </cell>
          <cell r="M4184">
            <v>1.89E-3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25.24</v>
          </cell>
          <cell r="AA4184">
            <v>25.24</v>
          </cell>
          <cell r="AB4184">
            <v>0</v>
          </cell>
          <cell r="AC4184">
            <v>0</v>
          </cell>
          <cell r="AD4184">
            <v>1.89E-3</v>
          </cell>
          <cell r="AE4184">
            <v>0</v>
          </cell>
          <cell r="AF4184">
            <v>1.89E-3</v>
          </cell>
          <cell r="AG4184">
            <v>0</v>
          </cell>
          <cell r="AH4184">
            <v>0</v>
          </cell>
          <cell r="AI4184">
            <v>7.4881139999999997E-3</v>
          </cell>
        </row>
        <row r="4185">
          <cell r="C4185" t="str">
            <v>1.754</v>
          </cell>
          <cell r="D4185" t="str">
            <v>Строительство ГРС Лаголово и перемычки между МГ Белоусово-Ленинград и МГ Кохтла-Ярве-Ленинград</v>
          </cell>
          <cell r="E4185" t="str">
            <v>051-2002384</v>
          </cell>
          <cell r="F4185" t="str">
            <v>51-131</v>
          </cell>
          <cell r="G4185" t="str">
            <v>Газопроводы, строящиеся по указанию федеральных органов влас</v>
          </cell>
          <cell r="H4185" t="str">
            <v>Транспорт газа</v>
          </cell>
          <cell r="I4185">
            <v>0</v>
          </cell>
          <cell r="J4185">
            <v>0</v>
          </cell>
          <cell r="K4185">
            <v>0</v>
          </cell>
          <cell r="L4185">
            <v>0</v>
          </cell>
          <cell r="M4185">
            <v>0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6.9999999999999997E-7</v>
          </cell>
          <cell r="Y4185">
            <v>13.50127064</v>
          </cell>
          <cell r="Z4185">
            <v>0</v>
          </cell>
          <cell r="AA4185">
            <v>0</v>
          </cell>
          <cell r="AB4185">
            <v>0</v>
          </cell>
          <cell r="AC4185">
            <v>0</v>
          </cell>
          <cell r="AD4185">
            <v>0</v>
          </cell>
          <cell r="AE4185">
            <v>0</v>
          </cell>
          <cell r="AF4185">
            <v>0</v>
          </cell>
          <cell r="AG4185">
            <v>0</v>
          </cell>
          <cell r="AH4185">
            <v>0</v>
          </cell>
          <cell r="AI4185">
            <v>0</v>
          </cell>
        </row>
        <row r="4186">
          <cell r="C4186" t="str">
            <v>1.754.1</v>
          </cell>
          <cell r="D4186" t="str">
            <v>Подрядные работы</v>
          </cell>
          <cell r="E4186" t="str">
            <v>051-2002384</v>
          </cell>
          <cell r="F4186" t="str">
            <v/>
          </cell>
          <cell r="G4186" t="str">
            <v/>
          </cell>
          <cell r="H4186" t="str">
            <v/>
          </cell>
          <cell r="I4186">
            <v>0</v>
          </cell>
          <cell r="J4186">
            <v>0</v>
          </cell>
          <cell r="K4186">
            <v>0</v>
          </cell>
          <cell r="L4186">
            <v>0</v>
          </cell>
          <cell r="M4186">
            <v>0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13.47414114</v>
          </cell>
          <cell r="Z4186">
            <v>0</v>
          </cell>
          <cell r="AA4186">
            <v>0</v>
          </cell>
          <cell r="AB4186">
            <v>0</v>
          </cell>
          <cell r="AC4186">
            <v>0</v>
          </cell>
          <cell r="AD4186">
            <v>0</v>
          </cell>
          <cell r="AE4186">
            <v>0</v>
          </cell>
          <cell r="AF4186">
            <v>0</v>
          </cell>
          <cell r="AG4186">
            <v>0</v>
          </cell>
          <cell r="AH4186">
            <v>0</v>
          </cell>
          <cell r="AI4186">
            <v>0</v>
          </cell>
        </row>
        <row r="4187">
          <cell r="C4187">
            <v>0</v>
          </cell>
          <cell r="D4187" t="str">
            <v>ГазЭнергоСервис</v>
          </cell>
          <cell r="E4187" t="str">
            <v>051-2002384</v>
          </cell>
          <cell r="F4187" t="str">
            <v/>
          </cell>
          <cell r="G4187" t="str">
            <v/>
          </cell>
          <cell r="H4187" t="str">
            <v/>
          </cell>
          <cell r="I4187">
            <v>0</v>
          </cell>
          <cell r="J4187">
            <v>0</v>
          </cell>
          <cell r="K4187">
            <v>0</v>
          </cell>
          <cell r="L4187">
            <v>0</v>
          </cell>
          <cell r="M4187">
            <v>0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13.47414114</v>
          </cell>
          <cell r="Z4187">
            <v>0</v>
          </cell>
          <cell r="AA4187">
            <v>0</v>
          </cell>
          <cell r="AB4187">
            <v>0</v>
          </cell>
          <cell r="AC4187">
            <v>0</v>
          </cell>
          <cell r="AD4187">
            <v>0</v>
          </cell>
          <cell r="AE4187">
            <v>0</v>
          </cell>
          <cell r="AF4187">
            <v>0</v>
          </cell>
          <cell r="AG4187">
            <v>0</v>
          </cell>
          <cell r="AH4187">
            <v>0</v>
          </cell>
          <cell r="AI4187">
            <v>0</v>
          </cell>
        </row>
        <row r="4188">
          <cell r="C4188" t="str">
            <v>1.754.2</v>
          </cell>
          <cell r="D4188" t="str">
            <v>Прочие, всего</v>
          </cell>
          <cell r="E4188" t="str">
            <v>051-2002384</v>
          </cell>
          <cell r="F4188" t="str">
            <v/>
          </cell>
          <cell r="G4188" t="str">
            <v/>
          </cell>
          <cell r="H4188" t="str">
            <v/>
          </cell>
          <cell r="I4188">
            <v>0</v>
          </cell>
          <cell r="J4188">
            <v>0</v>
          </cell>
          <cell r="K4188">
            <v>0</v>
          </cell>
          <cell r="L4188">
            <v>0</v>
          </cell>
          <cell r="M4188">
            <v>0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6.9999999999999997E-7</v>
          </cell>
          <cell r="Y4188">
            <v>2.7129500000000001E-2</v>
          </cell>
          <cell r="Z4188">
            <v>0</v>
          </cell>
          <cell r="AA4188">
            <v>0</v>
          </cell>
          <cell r="AB4188">
            <v>0</v>
          </cell>
          <cell r="AC4188">
            <v>0</v>
          </cell>
          <cell r="AD4188">
            <v>0</v>
          </cell>
          <cell r="AE4188">
            <v>0</v>
          </cell>
          <cell r="AF4188">
            <v>0</v>
          </cell>
          <cell r="AG4188">
            <v>0</v>
          </cell>
          <cell r="AH4188">
            <v>0</v>
          </cell>
          <cell r="AI4188">
            <v>0</v>
          </cell>
        </row>
        <row r="4189">
          <cell r="C4189" t="str">
            <v>1.754.3</v>
          </cell>
          <cell r="D4189" t="str">
            <v>Землеотвод, всего</v>
          </cell>
          <cell r="E4189" t="str">
            <v>051-2002384</v>
          </cell>
          <cell r="F4189" t="str">
            <v/>
          </cell>
          <cell r="G4189" t="str">
            <v/>
          </cell>
          <cell r="H4189" t="str">
            <v/>
          </cell>
          <cell r="I4189">
            <v>0</v>
          </cell>
          <cell r="J4189">
            <v>0</v>
          </cell>
          <cell r="K4189">
            <v>0</v>
          </cell>
          <cell r="L4189">
            <v>0</v>
          </cell>
          <cell r="M4189">
            <v>0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6.9999999999999997E-7</v>
          </cell>
          <cell r="Y4189">
            <v>1.0007E-3</v>
          </cell>
          <cell r="Z4189">
            <v>0</v>
          </cell>
          <cell r="AA4189">
            <v>0</v>
          </cell>
          <cell r="AB4189">
            <v>0</v>
          </cell>
          <cell r="AC4189">
            <v>0</v>
          </cell>
          <cell r="AD4189">
            <v>0</v>
          </cell>
          <cell r="AE4189">
            <v>0</v>
          </cell>
          <cell r="AF4189">
            <v>0</v>
          </cell>
          <cell r="AG4189">
            <v>0</v>
          </cell>
          <cell r="AH4189">
            <v>0</v>
          </cell>
          <cell r="AI4189">
            <v>0</v>
          </cell>
        </row>
        <row r="4190">
          <cell r="C4190" t="str">
            <v>1.754.4</v>
          </cell>
          <cell r="D4190" t="str">
            <v>Иные прочие</v>
          </cell>
          <cell r="E4190" t="str">
            <v>051-2002384</v>
          </cell>
          <cell r="F4190" t="str">
            <v/>
          </cell>
          <cell r="G4190" t="str">
            <v/>
          </cell>
          <cell r="H4190" t="str">
            <v/>
          </cell>
          <cell r="I4190">
            <v>0</v>
          </cell>
          <cell r="J4190">
            <v>0</v>
          </cell>
          <cell r="K4190">
            <v>0</v>
          </cell>
          <cell r="L4190">
            <v>0</v>
          </cell>
          <cell r="M4190">
            <v>0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2.6128800000000001E-2</v>
          </cell>
          <cell r="Z4190">
            <v>0</v>
          </cell>
          <cell r="AA4190">
            <v>0</v>
          </cell>
          <cell r="AB4190">
            <v>0</v>
          </cell>
          <cell r="AC4190">
            <v>0</v>
          </cell>
          <cell r="AD4190">
            <v>0</v>
          </cell>
          <cell r="AE4190">
            <v>0</v>
          </cell>
          <cell r="AF4190">
            <v>0</v>
          </cell>
          <cell r="AG4190">
            <v>0</v>
          </cell>
          <cell r="AH4190">
            <v>0</v>
          </cell>
          <cell r="AI4190">
            <v>0</v>
          </cell>
        </row>
        <row r="4191">
          <cell r="C4191" t="str">
            <v>1.755</v>
          </cell>
          <cell r="D4191" t="str">
            <v>Газопровод-отвод к п. Подборовье, Ленинградская область</v>
          </cell>
          <cell r="E4191" t="str">
            <v>051-2002387</v>
          </cell>
          <cell r="F4191" t="str">
            <v>51-121</v>
          </cell>
          <cell r="G4191" t="str">
            <v>Газопроводы, строящиеся по указанию федеральных органов влас</v>
          </cell>
          <cell r="H4191" t="str">
            <v>Транспорт газа</v>
          </cell>
          <cell r="I4191">
            <v>296.06291727000001</v>
          </cell>
          <cell r="J4191">
            <v>201.79</v>
          </cell>
          <cell r="K4191">
            <v>201.79</v>
          </cell>
          <cell r="L4191">
            <v>201.79</v>
          </cell>
          <cell r="M4191">
            <v>2.67188421</v>
          </cell>
          <cell r="N4191">
            <v>1.3240914859999999</v>
          </cell>
          <cell r="O4191">
            <v>1.3240914859999999</v>
          </cell>
          <cell r="P4191">
            <v>0</v>
          </cell>
          <cell r="Q4191">
            <v>0</v>
          </cell>
          <cell r="R4191">
            <v>0</v>
          </cell>
          <cell r="S4191">
            <v>248.99491293</v>
          </cell>
          <cell r="T4191">
            <v>47.068004340000002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2.1435840000000002</v>
          </cell>
          <cell r="Z4191">
            <v>265.99769341000001</v>
          </cell>
          <cell r="AA4191">
            <v>265.99769341000001</v>
          </cell>
          <cell r="AB4191">
            <v>62.998691880000003</v>
          </cell>
          <cell r="AC4191">
            <v>0</v>
          </cell>
          <cell r="AD4191">
            <v>2.8280000300000001</v>
          </cell>
          <cell r="AE4191">
            <v>2.1384992500000002</v>
          </cell>
          <cell r="AF4191">
            <v>0</v>
          </cell>
          <cell r="AG4191">
            <v>0.68950078000000004</v>
          </cell>
          <cell r="AH4191">
            <v>0</v>
          </cell>
          <cell r="AI4191">
            <v>1.0631671250000001</v>
          </cell>
        </row>
        <row r="4192">
          <cell r="C4192" t="str">
            <v>1.755.1</v>
          </cell>
          <cell r="D4192" t="str">
            <v>Подрядные работы</v>
          </cell>
          <cell r="E4192" t="str">
            <v>051-2002387</v>
          </cell>
          <cell r="F4192" t="str">
            <v/>
          </cell>
          <cell r="G4192" t="str">
            <v/>
          </cell>
          <cell r="H4192" t="str">
            <v/>
          </cell>
          <cell r="I4192">
            <v>177.26</v>
          </cell>
          <cell r="J4192">
            <v>140.76</v>
          </cell>
          <cell r="K4192">
            <v>140.76</v>
          </cell>
          <cell r="L4192">
            <v>140.76</v>
          </cell>
          <cell r="M4192">
            <v>0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>
            <v>147.71666667</v>
          </cell>
          <cell r="T4192">
            <v>29.543333329999999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177.26</v>
          </cell>
          <cell r="AA4192">
            <v>177.26</v>
          </cell>
          <cell r="AB4192">
            <v>50.428691880000002</v>
          </cell>
          <cell r="AC4192">
            <v>0</v>
          </cell>
          <cell r="AD4192">
            <v>0</v>
          </cell>
          <cell r="AE4192">
            <v>0</v>
          </cell>
          <cell r="AF4192">
            <v>0</v>
          </cell>
          <cell r="AG4192">
            <v>0</v>
          </cell>
          <cell r="AH4192">
            <v>0</v>
          </cell>
          <cell r="AI4192">
            <v>0</v>
          </cell>
        </row>
        <row r="4193">
          <cell r="C4193">
            <v>0</v>
          </cell>
          <cell r="D4193" t="str">
            <v>ОСК-Центр</v>
          </cell>
          <cell r="E4193" t="str">
            <v>051-2002387</v>
          </cell>
          <cell r="F4193" t="str">
            <v/>
          </cell>
          <cell r="G4193" t="str">
            <v/>
          </cell>
          <cell r="H4193" t="str">
            <v/>
          </cell>
          <cell r="I4193">
            <v>177.26</v>
          </cell>
          <cell r="J4193">
            <v>140.76</v>
          </cell>
          <cell r="K4193">
            <v>140.76</v>
          </cell>
          <cell r="L4193">
            <v>140.76</v>
          </cell>
          <cell r="M4193">
            <v>0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>
            <v>0</v>
          </cell>
          <cell r="S4193">
            <v>147.71666667</v>
          </cell>
          <cell r="T4193">
            <v>29.543333329999999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177.26</v>
          </cell>
          <cell r="AA4193">
            <v>177.26</v>
          </cell>
          <cell r="AB4193">
            <v>50.428691880000002</v>
          </cell>
          <cell r="AC4193">
            <v>0</v>
          </cell>
          <cell r="AD4193">
            <v>0</v>
          </cell>
          <cell r="AE4193">
            <v>0</v>
          </cell>
          <cell r="AF4193">
            <v>0</v>
          </cell>
          <cell r="AG4193">
            <v>0</v>
          </cell>
          <cell r="AH4193">
            <v>0</v>
          </cell>
          <cell r="AI4193">
            <v>0</v>
          </cell>
        </row>
        <row r="4194">
          <cell r="C4194" t="str">
            <v>1.755.2</v>
          </cell>
          <cell r="D4194" t="str">
            <v>Оборудование</v>
          </cell>
          <cell r="E4194" t="str">
            <v>051-2002387</v>
          </cell>
          <cell r="F4194" t="str">
            <v/>
          </cell>
          <cell r="G4194" t="str">
            <v/>
          </cell>
          <cell r="H4194" t="str">
            <v/>
          </cell>
          <cell r="I4194">
            <v>59.16</v>
          </cell>
          <cell r="J4194">
            <v>31.54</v>
          </cell>
          <cell r="K4194">
            <v>31.54</v>
          </cell>
          <cell r="L4194">
            <v>31.54</v>
          </cell>
          <cell r="M4194">
            <v>0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>
            <v>49.29666667</v>
          </cell>
          <cell r="T4194">
            <v>9.8633333299999997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57.590193409999998</v>
          </cell>
          <cell r="AA4194">
            <v>57.590193409999998</v>
          </cell>
          <cell r="AB4194">
            <v>12.57</v>
          </cell>
          <cell r="AC4194">
            <v>0</v>
          </cell>
          <cell r="AD4194">
            <v>0</v>
          </cell>
          <cell r="AE4194">
            <v>0</v>
          </cell>
          <cell r="AF4194">
            <v>0</v>
          </cell>
          <cell r="AG4194">
            <v>0</v>
          </cell>
          <cell r="AH4194">
            <v>0</v>
          </cell>
          <cell r="AI4194">
            <v>0</v>
          </cell>
        </row>
        <row r="4195">
          <cell r="C4195" t="str">
            <v>1.755.3</v>
          </cell>
          <cell r="D4195" t="str">
            <v>Прочие, всего</v>
          </cell>
          <cell r="E4195" t="str">
            <v>051-2002387</v>
          </cell>
          <cell r="F4195" t="str">
            <v/>
          </cell>
          <cell r="G4195" t="str">
            <v/>
          </cell>
          <cell r="H4195" t="str">
            <v/>
          </cell>
          <cell r="I4195">
            <v>59.642917269999998</v>
          </cell>
          <cell r="J4195">
            <v>29.49</v>
          </cell>
          <cell r="K4195">
            <v>29.49</v>
          </cell>
          <cell r="L4195">
            <v>29.49</v>
          </cell>
          <cell r="M4195">
            <v>2.67188421</v>
          </cell>
          <cell r="N4195">
            <v>9.0603058999999995</v>
          </cell>
          <cell r="O4195">
            <v>9.0603058999999995</v>
          </cell>
          <cell r="P4195">
            <v>0</v>
          </cell>
          <cell r="Q4195">
            <v>0</v>
          </cell>
          <cell r="R4195">
            <v>0</v>
          </cell>
          <cell r="S4195">
            <v>51.981579590000003</v>
          </cell>
          <cell r="T4195">
            <v>7.6613376799999999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2.1435840000000002</v>
          </cell>
          <cell r="Z4195">
            <v>31.147500000000001</v>
          </cell>
          <cell r="AA4195">
            <v>31.147500000000001</v>
          </cell>
          <cell r="AB4195">
            <v>0</v>
          </cell>
          <cell r="AC4195">
            <v>0</v>
          </cell>
          <cell r="AD4195">
            <v>2.8280000300000001</v>
          </cell>
          <cell r="AE4195">
            <v>2.1384992500000002</v>
          </cell>
          <cell r="AF4195">
            <v>0</v>
          </cell>
          <cell r="AG4195">
            <v>0.68950078000000004</v>
          </cell>
          <cell r="AH4195">
            <v>0</v>
          </cell>
          <cell r="AI4195">
            <v>9.0793804639999998</v>
          </cell>
        </row>
        <row r="4196">
          <cell r="C4196" t="str">
            <v>1.755.4</v>
          </cell>
          <cell r="D4196" t="str">
            <v>Землеотвод, всего</v>
          </cell>
          <cell r="E4196" t="str">
            <v>051-2002387</v>
          </cell>
          <cell r="F4196" t="str">
            <v/>
          </cell>
          <cell r="G4196" t="str">
            <v/>
          </cell>
          <cell r="H4196" t="str">
            <v/>
          </cell>
          <cell r="I4196">
            <v>10.5</v>
          </cell>
          <cell r="J4196">
            <v>8.43</v>
          </cell>
          <cell r="K4196">
            <v>8.43</v>
          </cell>
          <cell r="L4196">
            <v>8.43</v>
          </cell>
          <cell r="M4196">
            <v>0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>
            <v>0</v>
          </cell>
          <cell r="S4196">
            <v>8.9849999999999994</v>
          </cell>
          <cell r="T4196">
            <v>1.5149999999999999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10.27</v>
          </cell>
          <cell r="AA4196">
            <v>10.27</v>
          </cell>
          <cell r="AB4196">
            <v>0</v>
          </cell>
          <cell r="AC4196">
            <v>0</v>
          </cell>
          <cell r="AD4196">
            <v>0</v>
          </cell>
          <cell r="AE4196">
            <v>0</v>
          </cell>
          <cell r="AF4196">
            <v>0</v>
          </cell>
          <cell r="AG4196">
            <v>0</v>
          </cell>
          <cell r="AH4196">
            <v>0</v>
          </cell>
          <cell r="AI4196">
            <v>0</v>
          </cell>
        </row>
        <row r="4197">
          <cell r="C4197" t="str">
            <v>1.755.5</v>
          </cell>
          <cell r="D4197" t="str">
            <v>Проектные работы</v>
          </cell>
          <cell r="E4197" t="str">
            <v>051-2002387</v>
          </cell>
          <cell r="F4197" t="str">
            <v/>
          </cell>
          <cell r="G4197" t="str">
            <v/>
          </cell>
          <cell r="H4197" t="str">
            <v/>
          </cell>
          <cell r="I4197">
            <v>19.38</v>
          </cell>
          <cell r="J4197">
            <v>0</v>
          </cell>
          <cell r="K4197">
            <v>0</v>
          </cell>
          <cell r="L4197">
            <v>0</v>
          </cell>
          <cell r="M4197">
            <v>0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>
            <v>18.18</v>
          </cell>
          <cell r="T4197">
            <v>1.2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B4197">
            <v>0</v>
          </cell>
          <cell r="AC4197">
            <v>0</v>
          </cell>
          <cell r="AD4197">
            <v>0</v>
          </cell>
          <cell r="AE4197">
            <v>0</v>
          </cell>
          <cell r="AF4197">
            <v>0</v>
          </cell>
          <cell r="AG4197">
            <v>0</v>
          </cell>
          <cell r="AH4197">
            <v>0</v>
          </cell>
          <cell r="AI4197">
            <v>0</v>
          </cell>
        </row>
        <row r="4198">
          <cell r="C4198" t="str">
            <v>1.755.6</v>
          </cell>
          <cell r="D4198" t="str">
            <v>Услуги Заказчика</v>
          </cell>
          <cell r="E4198" t="str">
            <v>051-2002387</v>
          </cell>
          <cell r="F4198" t="str">
            <v/>
          </cell>
          <cell r="G4198" t="str">
            <v/>
          </cell>
          <cell r="H4198" t="str">
            <v/>
          </cell>
          <cell r="I4198">
            <v>10.702867400000001</v>
          </cell>
          <cell r="J4198">
            <v>7.2</v>
          </cell>
          <cell r="K4198">
            <v>7.2</v>
          </cell>
          <cell r="L4198">
            <v>7.2</v>
          </cell>
          <cell r="M4198">
            <v>1.8</v>
          </cell>
          <cell r="N4198">
            <v>25</v>
          </cell>
          <cell r="O4198">
            <v>25</v>
          </cell>
          <cell r="P4198">
            <v>0</v>
          </cell>
          <cell r="Q4198">
            <v>0</v>
          </cell>
          <cell r="R4198">
            <v>0</v>
          </cell>
          <cell r="S4198">
            <v>8.9224299800000004</v>
          </cell>
          <cell r="T4198">
            <v>1.7804374199999999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2.1384992500000002</v>
          </cell>
          <cell r="Z4198">
            <v>8.8175000000000008</v>
          </cell>
          <cell r="AA4198">
            <v>8.8175000000000008</v>
          </cell>
          <cell r="AB4198">
            <v>0</v>
          </cell>
          <cell r="AC4198">
            <v>0</v>
          </cell>
          <cell r="AD4198">
            <v>2.8280000300000001</v>
          </cell>
          <cell r="AE4198">
            <v>2.1384992500000002</v>
          </cell>
          <cell r="AF4198">
            <v>0</v>
          </cell>
          <cell r="AG4198">
            <v>0.68950078000000004</v>
          </cell>
          <cell r="AH4198">
            <v>0</v>
          </cell>
          <cell r="AI4198">
            <v>32.072583272000003</v>
          </cell>
        </row>
        <row r="4199">
          <cell r="C4199" t="str">
            <v>1.755.7</v>
          </cell>
          <cell r="D4199" t="str">
            <v>Иные прочие</v>
          </cell>
          <cell r="E4199" t="str">
            <v>051-2002387</v>
          </cell>
          <cell r="F4199" t="str">
            <v/>
          </cell>
          <cell r="G4199" t="str">
            <v/>
          </cell>
          <cell r="H4199" t="str">
            <v/>
          </cell>
          <cell r="I4199">
            <v>15.00004987</v>
          </cell>
          <cell r="J4199">
            <v>9.8000000000000007</v>
          </cell>
          <cell r="K4199">
            <v>9.8000000000000007</v>
          </cell>
          <cell r="L4199">
            <v>9.8000000000000007</v>
          </cell>
          <cell r="M4199">
            <v>0.87188421000000005</v>
          </cell>
          <cell r="N4199">
            <v>8.8967776529999991</v>
          </cell>
          <cell r="O4199">
            <v>8.8967776529999991</v>
          </cell>
          <cell r="P4199">
            <v>0</v>
          </cell>
          <cell r="Q4199">
            <v>0</v>
          </cell>
          <cell r="R4199">
            <v>0</v>
          </cell>
          <cell r="S4199">
            <v>12.51414961</v>
          </cell>
          <cell r="T4199">
            <v>2.4859002600000002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5.0847499999999999E-3</v>
          </cell>
          <cell r="Z4199">
            <v>4.13</v>
          </cell>
          <cell r="AA4199">
            <v>4.13</v>
          </cell>
          <cell r="AB4199">
            <v>0</v>
          </cell>
          <cell r="AC4199">
            <v>0</v>
          </cell>
          <cell r="AD4199">
            <v>0</v>
          </cell>
          <cell r="AE4199">
            <v>0</v>
          </cell>
          <cell r="AF4199">
            <v>0</v>
          </cell>
          <cell r="AG4199">
            <v>0</v>
          </cell>
          <cell r="AH4199">
            <v>0</v>
          </cell>
          <cell r="AI4199">
            <v>0</v>
          </cell>
        </row>
        <row r="4200">
          <cell r="C4200" t="str">
            <v>1.755.8</v>
          </cell>
          <cell r="D4200" t="str">
            <v>Пуско наладочные работы "вхолостую"</v>
          </cell>
          <cell r="E4200" t="str">
            <v>051-2002387</v>
          </cell>
          <cell r="F4200" t="str">
            <v/>
          </cell>
          <cell r="G4200" t="str">
            <v/>
          </cell>
          <cell r="H4200" t="str">
            <v/>
          </cell>
          <cell r="I4200">
            <v>4.0599999999999996</v>
          </cell>
          <cell r="J4200">
            <v>4.0599999999999996</v>
          </cell>
          <cell r="K4200">
            <v>4.0599999999999996</v>
          </cell>
          <cell r="L4200">
            <v>4.0599999999999996</v>
          </cell>
          <cell r="M4200">
            <v>0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>
            <v>3.38</v>
          </cell>
          <cell r="T4200">
            <v>0.68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7.93</v>
          </cell>
          <cell r="AA4200">
            <v>7.93</v>
          </cell>
          <cell r="AB4200">
            <v>0</v>
          </cell>
          <cell r="AC4200">
            <v>0</v>
          </cell>
          <cell r="AD4200">
            <v>0</v>
          </cell>
          <cell r="AE4200">
            <v>0</v>
          </cell>
          <cell r="AF4200">
            <v>0</v>
          </cell>
          <cell r="AG4200">
            <v>0</v>
          </cell>
          <cell r="AH4200">
            <v>0</v>
          </cell>
          <cell r="AI4200">
            <v>0</v>
          </cell>
        </row>
        <row r="4201">
          <cell r="C4201" t="str">
            <v>1.756</v>
          </cell>
          <cell r="D4201" t="str">
            <v>Реконструкция МГ "Серпухов-Ленинград" и МГ "Белоусово-Ленинград"</v>
          </cell>
          <cell r="E4201" t="str">
            <v>051-2002394</v>
          </cell>
          <cell r="F4201" t="str">
            <v>51-192</v>
          </cell>
          <cell r="G4201" t="str">
            <v>Комплексная программа реконструкции и технического перевоору</v>
          </cell>
          <cell r="H4201" t="str">
            <v>Транспорт газа</v>
          </cell>
          <cell r="I4201">
            <v>94680.486084980002</v>
          </cell>
          <cell r="J4201">
            <v>78676.255999999994</v>
          </cell>
          <cell r="K4201">
            <v>46.18</v>
          </cell>
          <cell r="L4201">
            <v>46.18</v>
          </cell>
          <cell r="M4201">
            <v>0.41750024000000002</v>
          </cell>
          <cell r="N4201">
            <v>0.90407154599999995</v>
          </cell>
          <cell r="O4201">
            <v>0.90407154599999995</v>
          </cell>
          <cell r="P4201">
            <v>0</v>
          </cell>
          <cell r="Q4201">
            <v>0</v>
          </cell>
          <cell r="R4201">
            <v>0</v>
          </cell>
          <cell r="S4201">
            <v>63.964284149999997</v>
          </cell>
          <cell r="T4201">
            <v>11.92166673</v>
          </cell>
          <cell r="U4201">
            <v>0</v>
          </cell>
          <cell r="V4201">
            <v>0</v>
          </cell>
          <cell r="W4201">
            <v>0</v>
          </cell>
          <cell r="X4201">
            <v>1.4505250000000001E-2</v>
          </cell>
          <cell r="Y4201">
            <v>0.19569713</v>
          </cell>
          <cell r="Z4201">
            <v>45.115798679999997</v>
          </cell>
          <cell r="AA4201">
            <v>45.115798679999997</v>
          </cell>
          <cell r="AB4201">
            <v>0</v>
          </cell>
          <cell r="AC4201">
            <v>0</v>
          </cell>
          <cell r="AD4201">
            <v>0.4544166</v>
          </cell>
          <cell r="AE4201">
            <v>0.17941644000000001</v>
          </cell>
          <cell r="AF4201">
            <v>0.27500015999999999</v>
          </cell>
          <cell r="AG4201">
            <v>0</v>
          </cell>
          <cell r="AH4201">
            <v>0</v>
          </cell>
          <cell r="AI4201">
            <v>1.0072227760000001</v>
          </cell>
        </row>
        <row r="4202">
          <cell r="C4202" t="str">
            <v>1.756.1</v>
          </cell>
          <cell r="D4202" t="str">
            <v>Подрядные работы</v>
          </cell>
          <cell r="E4202" t="str">
            <v>051-2002394</v>
          </cell>
          <cell r="F4202" t="str">
            <v/>
          </cell>
          <cell r="G4202" t="str">
            <v/>
          </cell>
          <cell r="H4202" t="str">
            <v/>
          </cell>
          <cell r="I4202">
            <v>79960.844576699994</v>
          </cell>
          <cell r="J4202">
            <v>66340.558000000005</v>
          </cell>
          <cell r="K4202">
            <v>26.3</v>
          </cell>
          <cell r="L4202">
            <v>26.3</v>
          </cell>
          <cell r="M4202">
            <v>0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0</v>
          </cell>
          <cell r="S4202">
            <v>21.916666670000001</v>
          </cell>
          <cell r="T4202">
            <v>4.3833333300000001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26.3</v>
          </cell>
          <cell r="AA4202">
            <v>26.3</v>
          </cell>
          <cell r="AB4202">
            <v>0</v>
          </cell>
          <cell r="AC4202">
            <v>0</v>
          </cell>
          <cell r="AD4202">
            <v>0</v>
          </cell>
          <cell r="AE4202">
            <v>0</v>
          </cell>
          <cell r="AF4202">
            <v>0</v>
          </cell>
          <cell r="AG4202">
            <v>0</v>
          </cell>
          <cell r="AH4202">
            <v>0</v>
          </cell>
          <cell r="AI4202">
            <v>0</v>
          </cell>
        </row>
        <row r="4203">
          <cell r="C4203">
            <v>0</v>
          </cell>
          <cell r="D4203" t="str">
            <v>ГазЭнергоСервис</v>
          </cell>
          <cell r="E4203" t="str">
            <v>051-2002394</v>
          </cell>
          <cell r="F4203" t="str">
            <v/>
          </cell>
          <cell r="G4203" t="str">
            <v/>
          </cell>
          <cell r="H4203" t="str">
            <v/>
          </cell>
          <cell r="I4203">
            <v>12230.316576699999</v>
          </cell>
          <cell r="J4203">
            <v>0</v>
          </cell>
          <cell r="K4203">
            <v>0</v>
          </cell>
          <cell r="L4203">
            <v>0</v>
          </cell>
          <cell r="M4203">
            <v>0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26.3</v>
          </cell>
          <cell r="AA4203">
            <v>26.3</v>
          </cell>
          <cell r="AB4203">
            <v>0</v>
          </cell>
          <cell r="AC4203">
            <v>0</v>
          </cell>
          <cell r="AD4203">
            <v>0</v>
          </cell>
          <cell r="AE4203">
            <v>0</v>
          </cell>
          <cell r="AF4203">
            <v>0</v>
          </cell>
          <cell r="AG4203">
            <v>0</v>
          </cell>
          <cell r="AH4203">
            <v>0</v>
          </cell>
          <cell r="AI4203">
            <v>0</v>
          </cell>
        </row>
        <row r="4204">
          <cell r="C4204">
            <v>0</v>
          </cell>
          <cell r="D4204" t="str">
            <v>Конкурс</v>
          </cell>
          <cell r="E4204" t="str">
            <v>051-2002394</v>
          </cell>
          <cell r="F4204" t="str">
            <v/>
          </cell>
          <cell r="G4204" t="str">
            <v/>
          </cell>
          <cell r="H4204" t="str">
            <v/>
          </cell>
          <cell r="I4204">
            <v>26.3</v>
          </cell>
          <cell r="J4204">
            <v>26.3</v>
          </cell>
          <cell r="K4204">
            <v>26.3</v>
          </cell>
          <cell r="L4204">
            <v>26.3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>
            <v>21.916666670000001</v>
          </cell>
          <cell r="T4204">
            <v>4.3833333300000001</v>
          </cell>
          <cell r="U4204">
            <v>0</v>
          </cell>
          <cell r="V4204">
            <v>0</v>
          </cell>
          <cell r="W4204">
            <v>0</v>
          </cell>
          <cell r="X4204">
            <v>0</v>
          </cell>
          <cell r="Y4204">
            <v>0</v>
          </cell>
          <cell r="Z4204">
            <v>0</v>
          </cell>
          <cell r="AA4204">
            <v>0</v>
          </cell>
          <cell r="AB4204">
            <v>0</v>
          </cell>
          <cell r="AC4204">
            <v>0</v>
          </cell>
          <cell r="AD4204">
            <v>0</v>
          </cell>
          <cell r="AE4204">
            <v>0</v>
          </cell>
          <cell r="AF4204">
            <v>0</v>
          </cell>
          <cell r="AG4204">
            <v>0</v>
          </cell>
          <cell r="AH4204">
            <v>0</v>
          </cell>
          <cell r="AI4204">
            <v>0</v>
          </cell>
        </row>
        <row r="4205">
          <cell r="C4205">
            <v>0</v>
          </cell>
          <cell r="D4205" t="str">
            <v>Прочие подрядчики</v>
          </cell>
          <cell r="E4205" t="str">
            <v>051-2002394</v>
          </cell>
          <cell r="F4205" t="str">
            <v/>
          </cell>
          <cell r="G4205" t="str">
            <v/>
          </cell>
          <cell r="H4205" t="str">
            <v/>
          </cell>
          <cell r="I4205">
            <v>67704.228000000003</v>
          </cell>
          <cell r="J4205">
            <v>66314.258000000002</v>
          </cell>
          <cell r="K4205">
            <v>0</v>
          </cell>
          <cell r="L4205">
            <v>0</v>
          </cell>
          <cell r="M4205">
            <v>0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>
            <v>0</v>
          </cell>
          <cell r="T4205">
            <v>0</v>
          </cell>
          <cell r="U4205">
            <v>0</v>
          </cell>
          <cell r="V4205">
            <v>0</v>
          </cell>
          <cell r="W4205">
            <v>0</v>
          </cell>
          <cell r="X4205">
            <v>0</v>
          </cell>
          <cell r="Y4205">
            <v>0</v>
          </cell>
          <cell r="Z4205">
            <v>0</v>
          </cell>
          <cell r="AA4205">
            <v>0</v>
          </cell>
          <cell r="AB4205">
            <v>0</v>
          </cell>
          <cell r="AC4205">
            <v>0</v>
          </cell>
          <cell r="AD4205">
            <v>0</v>
          </cell>
          <cell r="AE4205">
            <v>0</v>
          </cell>
          <cell r="AF4205">
            <v>0</v>
          </cell>
          <cell r="AG4205">
            <v>0</v>
          </cell>
          <cell r="AH4205">
            <v>0</v>
          </cell>
          <cell r="AI4205">
            <v>0</v>
          </cell>
        </row>
        <row r="4206">
          <cell r="C4206" t="str">
            <v>1.756.2</v>
          </cell>
          <cell r="D4206" t="str">
            <v>Материалы(в составе подрядных работ)</v>
          </cell>
          <cell r="E4206" t="str">
            <v>051-2002394</v>
          </cell>
          <cell r="F4206" t="str">
            <v/>
          </cell>
          <cell r="G4206" t="str">
            <v/>
          </cell>
          <cell r="H4206" t="str">
            <v/>
          </cell>
          <cell r="I4206">
            <v>1389.97</v>
          </cell>
          <cell r="J4206">
            <v>0</v>
          </cell>
          <cell r="K4206">
            <v>0</v>
          </cell>
          <cell r="L4206">
            <v>0</v>
          </cell>
          <cell r="M4206">
            <v>0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>
            <v>0</v>
          </cell>
          <cell r="T4206">
            <v>0</v>
          </cell>
          <cell r="U4206">
            <v>0</v>
          </cell>
          <cell r="V4206">
            <v>0</v>
          </cell>
          <cell r="W4206">
            <v>0</v>
          </cell>
          <cell r="X4206">
            <v>0</v>
          </cell>
          <cell r="Y4206">
            <v>0</v>
          </cell>
          <cell r="Z4206">
            <v>0</v>
          </cell>
          <cell r="AA4206">
            <v>0</v>
          </cell>
          <cell r="AB4206">
            <v>0</v>
          </cell>
          <cell r="AC4206">
            <v>0</v>
          </cell>
          <cell r="AD4206">
            <v>0</v>
          </cell>
          <cell r="AE4206">
            <v>0</v>
          </cell>
          <cell r="AF4206">
            <v>0</v>
          </cell>
          <cell r="AG4206">
            <v>0</v>
          </cell>
          <cell r="AH4206">
            <v>0</v>
          </cell>
          <cell r="AI4206">
            <v>0</v>
          </cell>
        </row>
        <row r="4207">
          <cell r="C4207" t="str">
            <v>1.756.3</v>
          </cell>
          <cell r="D4207" t="str">
            <v>Оборудование</v>
          </cell>
          <cell r="E4207" t="str">
            <v>051-2002394</v>
          </cell>
          <cell r="F4207" t="str">
            <v/>
          </cell>
          <cell r="G4207" t="str">
            <v/>
          </cell>
          <cell r="H4207" t="str">
            <v/>
          </cell>
          <cell r="I4207">
            <v>5428.7474618899996</v>
          </cell>
          <cell r="J4207">
            <v>4363.4030000000002</v>
          </cell>
          <cell r="K4207">
            <v>6.3</v>
          </cell>
          <cell r="L4207">
            <v>6.3</v>
          </cell>
          <cell r="M4207">
            <v>5.0000000000000001E-3</v>
          </cell>
          <cell r="N4207">
            <v>7.9365079000000005E-2</v>
          </cell>
          <cell r="O4207">
            <v>7.9365079000000005E-2</v>
          </cell>
          <cell r="P4207">
            <v>0</v>
          </cell>
          <cell r="Q4207">
            <v>0</v>
          </cell>
          <cell r="R4207">
            <v>0</v>
          </cell>
          <cell r="S4207">
            <v>9.0499999899999999</v>
          </cell>
          <cell r="T4207">
            <v>1.81000001</v>
          </cell>
          <cell r="U4207">
            <v>0</v>
          </cell>
          <cell r="V4207">
            <v>0</v>
          </cell>
          <cell r="W4207">
            <v>0</v>
          </cell>
          <cell r="X4207">
            <v>0</v>
          </cell>
          <cell r="Y4207">
            <v>0</v>
          </cell>
          <cell r="Z4207">
            <v>6.3</v>
          </cell>
          <cell r="AA4207">
            <v>6.3</v>
          </cell>
          <cell r="AB4207">
            <v>0</v>
          </cell>
          <cell r="AC4207">
            <v>0</v>
          </cell>
          <cell r="AD4207">
            <v>0</v>
          </cell>
          <cell r="AE4207">
            <v>0</v>
          </cell>
          <cell r="AF4207">
            <v>0</v>
          </cell>
          <cell r="AG4207">
            <v>0</v>
          </cell>
          <cell r="AH4207">
            <v>0</v>
          </cell>
          <cell r="AI4207">
            <v>0</v>
          </cell>
        </row>
        <row r="4208">
          <cell r="C4208" t="str">
            <v>1.756.4</v>
          </cell>
          <cell r="D4208" t="str">
            <v>Прочие, всего</v>
          </cell>
          <cell r="E4208" t="str">
            <v>051-2002394</v>
          </cell>
          <cell r="F4208" t="str">
            <v/>
          </cell>
          <cell r="G4208" t="str">
            <v/>
          </cell>
          <cell r="H4208" t="str">
            <v/>
          </cell>
          <cell r="I4208">
            <v>9290.8940463899999</v>
          </cell>
          <cell r="J4208">
            <v>7972.2950000000001</v>
          </cell>
          <cell r="K4208">
            <v>13.58</v>
          </cell>
          <cell r="L4208">
            <v>13.58</v>
          </cell>
          <cell r="M4208">
            <v>0.41250024000000002</v>
          </cell>
          <cell r="N4208">
            <v>3.0375569960000002</v>
          </cell>
          <cell r="O4208">
            <v>3.0375569960000002</v>
          </cell>
          <cell r="P4208">
            <v>0</v>
          </cell>
          <cell r="Q4208">
            <v>0</v>
          </cell>
          <cell r="R4208">
            <v>0</v>
          </cell>
          <cell r="S4208">
            <v>32.997617490000003</v>
          </cell>
          <cell r="T4208">
            <v>5.7283333900000004</v>
          </cell>
          <cell r="U4208">
            <v>0</v>
          </cell>
          <cell r="V4208">
            <v>0</v>
          </cell>
          <cell r="W4208">
            <v>0</v>
          </cell>
          <cell r="X4208">
            <v>1.4505250000000001E-2</v>
          </cell>
          <cell r="Y4208">
            <v>0.19569713</v>
          </cell>
          <cell r="Z4208">
            <v>12.51579868</v>
          </cell>
          <cell r="AA4208">
            <v>12.51579868</v>
          </cell>
          <cell r="AB4208">
            <v>0</v>
          </cell>
          <cell r="AC4208">
            <v>0</v>
          </cell>
          <cell r="AD4208">
            <v>0.4544166</v>
          </cell>
          <cell r="AE4208">
            <v>0.17941644000000001</v>
          </cell>
          <cell r="AF4208">
            <v>0.27500015999999999</v>
          </cell>
          <cell r="AG4208">
            <v>0</v>
          </cell>
          <cell r="AH4208">
            <v>0</v>
          </cell>
          <cell r="AI4208">
            <v>3.6307439229999998</v>
          </cell>
        </row>
        <row r="4209">
          <cell r="C4209" t="str">
            <v>1.756.5</v>
          </cell>
          <cell r="D4209" t="str">
            <v>Землеотвод, всего</v>
          </cell>
          <cell r="E4209" t="str">
            <v>051-2002394</v>
          </cell>
          <cell r="F4209" t="str">
            <v/>
          </cell>
          <cell r="G4209" t="str">
            <v/>
          </cell>
          <cell r="H4209" t="str">
            <v/>
          </cell>
          <cell r="I4209">
            <v>72.026911949999999</v>
          </cell>
          <cell r="J4209">
            <v>1.21</v>
          </cell>
          <cell r="K4209">
            <v>1.21</v>
          </cell>
          <cell r="L4209">
            <v>1.21</v>
          </cell>
          <cell r="M4209">
            <v>0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  <cell r="R4209">
            <v>0</v>
          </cell>
          <cell r="S4209">
            <v>1.7583333299999999</v>
          </cell>
          <cell r="T4209">
            <v>0.35166667000000001</v>
          </cell>
          <cell r="U4209">
            <v>0</v>
          </cell>
          <cell r="V4209">
            <v>0</v>
          </cell>
          <cell r="W4209">
            <v>0</v>
          </cell>
          <cell r="X4209">
            <v>6.4524999999999999E-4</v>
          </cell>
          <cell r="Y4209">
            <v>1.628069E-2</v>
          </cell>
          <cell r="Z4209">
            <v>0.52</v>
          </cell>
          <cell r="AA4209">
            <v>0.52</v>
          </cell>
          <cell r="AB4209">
            <v>0</v>
          </cell>
          <cell r="AC4209">
            <v>0</v>
          </cell>
          <cell r="AD4209">
            <v>0</v>
          </cell>
          <cell r="AE4209">
            <v>0</v>
          </cell>
          <cell r="AF4209">
            <v>0</v>
          </cell>
          <cell r="AG4209">
            <v>0</v>
          </cell>
          <cell r="AH4209">
            <v>0</v>
          </cell>
          <cell r="AI4209">
            <v>0</v>
          </cell>
        </row>
        <row r="4210">
          <cell r="C4210" t="str">
            <v>1.756.6</v>
          </cell>
          <cell r="D4210" t="str">
            <v>Проектные работы</v>
          </cell>
          <cell r="E4210" t="str">
            <v>051-2002394</v>
          </cell>
          <cell r="F4210" t="str">
            <v/>
          </cell>
          <cell r="G4210" t="str">
            <v/>
          </cell>
          <cell r="H4210" t="str">
            <v/>
          </cell>
          <cell r="I4210">
            <v>1257.2330261899999</v>
          </cell>
          <cell r="J4210">
            <v>1001.454</v>
          </cell>
          <cell r="K4210">
            <v>0</v>
          </cell>
          <cell r="L4210">
            <v>0</v>
          </cell>
          <cell r="M4210">
            <v>0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>
            <v>9.18</v>
          </cell>
          <cell r="T4210">
            <v>1.65</v>
          </cell>
          <cell r="U4210">
            <v>0</v>
          </cell>
          <cell r="V4210">
            <v>0</v>
          </cell>
          <cell r="W4210">
            <v>0</v>
          </cell>
          <cell r="X4210">
            <v>0</v>
          </cell>
          <cell r="Y4210">
            <v>0</v>
          </cell>
          <cell r="Z4210">
            <v>0</v>
          </cell>
          <cell r="AA4210">
            <v>0</v>
          </cell>
          <cell r="AB4210">
            <v>0</v>
          </cell>
          <cell r="AC4210">
            <v>0</v>
          </cell>
          <cell r="AD4210">
            <v>0</v>
          </cell>
          <cell r="AE4210">
            <v>0</v>
          </cell>
          <cell r="AF4210">
            <v>0</v>
          </cell>
          <cell r="AG4210">
            <v>0</v>
          </cell>
          <cell r="AH4210">
            <v>0</v>
          </cell>
          <cell r="AI4210">
            <v>0</v>
          </cell>
        </row>
        <row r="4211">
          <cell r="C4211" t="str">
            <v>1.756.7</v>
          </cell>
          <cell r="D4211" t="str">
            <v>Экспертиза</v>
          </cell>
          <cell r="E4211" t="str">
            <v>051-2002394</v>
          </cell>
          <cell r="F4211" t="str">
            <v/>
          </cell>
          <cell r="G4211" t="str">
            <v/>
          </cell>
          <cell r="H4211" t="str">
            <v/>
          </cell>
          <cell r="I4211">
            <v>1.4866759899999999</v>
          </cell>
          <cell r="J4211">
            <v>0</v>
          </cell>
          <cell r="K4211">
            <v>0</v>
          </cell>
          <cell r="L4211">
            <v>0</v>
          </cell>
          <cell r="M4211">
            <v>0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>
            <v>0</v>
          </cell>
          <cell r="S4211">
            <v>0</v>
          </cell>
          <cell r="T4211">
            <v>0</v>
          </cell>
          <cell r="U4211">
            <v>0</v>
          </cell>
          <cell r="V4211">
            <v>0</v>
          </cell>
          <cell r="W4211">
            <v>0</v>
          </cell>
          <cell r="X4211">
            <v>0</v>
          </cell>
          <cell r="Y4211">
            <v>0</v>
          </cell>
          <cell r="Z4211">
            <v>0</v>
          </cell>
          <cell r="AA4211">
            <v>0</v>
          </cell>
          <cell r="AB4211">
            <v>0</v>
          </cell>
          <cell r="AC4211">
            <v>0</v>
          </cell>
          <cell r="AD4211">
            <v>0</v>
          </cell>
          <cell r="AE4211">
            <v>0</v>
          </cell>
          <cell r="AF4211">
            <v>0</v>
          </cell>
          <cell r="AG4211">
            <v>0</v>
          </cell>
          <cell r="AH4211">
            <v>0</v>
          </cell>
          <cell r="AI4211">
            <v>0</v>
          </cell>
        </row>
        <row r="4212">
          <cell r="C4212" t="str">
            <v>1.756.8</v>
          </cell>
          <cell r="D4212" t="str">
            <v>Услуги Заказчика</v>
          </cell>
          <cell r="E4212" t="str">
            <v>051-2002394</v>
          </cell>
          <cell r="F4212" t="str">
            <v/>
          </cell>
          <cell r="G4212" t="str">
            <v/>
          </cell>
          <cell r="H4212" t="str">
            <v/>
          </cell>
          <cell r="I4212">
            <v>350.82000047000002</v>
          </cell>
          <cell r="J4212">
            <v>1.65</v>
          </cell>
          <cell r="K4212">
            <v>1.65</v>
          </cell>
          <cell r="L4212">
            <v>1.65</v>
          </cell>
          <cell r="M4212">
            <v>0.41250024000000002</v>
          </cell>
          <cell r="N4212">
            <v>25.000014544999999</v>
          </cell>
          <cell r="O4212">
            <v>25.000014544999999</v>
          </cell>
          <cell r="P4212">
            <v>0</v>
          </cell>
          <cell r="Q4212">
            <v>0</v>
          </cell>
          <cell r="R4212">
            <v>0</v>
          </cell>
          <cell r="S4212">
            <v>2.1833337500000001</v>
          </cell>
          <cell r="T4212">
            <v>0.43666673</v>
          </cell>
          <cell r="U4212">
            <v>0</v>
          </cell>
          <cell r="V4212">
            <v>0</v>
          </cell>
          <cell r="W4212">
            <v>0</v>
          </cell>
          <cell r="X4212">
            <v>0</v>
          </cell>
          <cell r="Y4212">
            <v>0.17941644000000001</v>
          </cell>
          <cell r="Z4212">
            <v>1.7757986800000001</v>
          </cell>
          <cell r="AA4212">
            <v>1.7757986800000001</v>
          </cell>
          <cell r="AB4212">
            <v>0</v>
          </cell>
          <cell r="AC4212">
            <v>0</v>
          </cell>
          <cell r="AD4212">
            <v>0.4544166</v>
          </cell>
          <cell r="AE4212">
            <v>0.17941644000000001</v>
          </cell>
          <cell r="AF4212">
            <v>0.27500015999999999</v>
          </cell>
          <cell r="AG4212">
            <v>0</v>
          </cell>
          <cell r="AH4212">
            <v>0</v>
          </cell>
          <cell r="AI4212">
            <v>25.589420981</v>
          </cell>
        </row>
        <row r="4213">
          <cell r="C4213" t="str">
            <v>1.756.9</v>
          </cell>
          <cell r="D4213" t="str">
            <v>Иные прочие</v>
          </cell>
          <cell r="E4213" t="str">
            <v>051-2002394</v>
          </cell>
          <cell r="F4213" t="str">
            <v/>
          </cell>
          <cell r="G4213" t="str">
            <v/>
          </cell>
          <cell r="H4213" t="str">
            <v/>
          </cell>
          <cell r="I4213">
            <v>7572.1499644100004</v>
          </cell>
          <cell r="J4213">
            <v>6967.7809999999999</v>
          </cell>
          <cell r="K4213">
            <v>10.52</v>
          </cell>
          <cell r="L4213">
            <v>10.52</v>
          </cell>
          <cell r="M4213">
            <v>0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>
            <v>19.70928374</v>
          </cell>
          <cell r="T4213">
            <v>3.25666666</v>
          </cell>
          <cell r="U4213">
            <v>0</v>
          </cell>
          <cell r="V4213">
            <v>0</v>
          </cell>
          <cell r="W4213">
            <v>0</v>
          </cell>
          <cell r="X4213">
            <v>1.3860000000000001E-2</v>
          </cell>
          <cell r="Y4213">
            <v>0</v>
          </cell>
          <cell r="Z4213">
            <v>10.220000000000001</v>
          </cell>
          <cell r="AA4213">
            <v>10.220000000000001</v>
          </cell>
          <cell r="AB4213">
            <v>0</v>
          </cell>
          <cell r="AC4213">
            <v>0</v>
          </cell>
          <cell r="AD4213">
            <v>0</v>
          </cell>
          <cell r="AE4213">
            <v>0</v>
          </cell>
          <cell r="AF4213">
            <v>0</v>
          </cell>
          <cell r="AG4213">
            <v>0</v>
          </cell>
          <cell r="AH4213">
            <v>0</v>
          </cell>
          <cell r="AI4213">
            <v>0</v>
          </cell>
        </row>
        <row r="4214">
          <cell r="C4214" t="str">
            <v>1.756.10</v>
          </cell>
          <cell r="D4214" t="str">
            <v>Пуско наладочные работы "вхолостую"</v>
          </cell>
          <cell r="E4214" t="str">
            <v>051-2002394</v>
          </cell>
          <cell r="F4214" t="str">
            <v/>
          </cell>
          <cell r="G4214" t="str">
            <v/>
          </cell>
          <cell r="H4214" t="str">
            <v/>
          </cell>
          <cell r="I4214">
            <v>37.177467380000003</v>
          </cell>
          <cell r="J4214">
            <v>0.2</v>
          </cell>
          <cell r="K4214">
            <v>0.2</v>
          </cell>
          <cell r="L4214">
            <v>0.2</v>
          </cell>
          <cell r="M4214">
            <v>0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>
            <v>0</v>
          </cell>
          <cell r="S4214">
            <v>0.16666666999999999</v>
          </cell>
          <cell r="T4214">
            <v>3.3333330000000001E-2</v>
          </cell>
          <cell r="U4214">
            <v>0</v>
          </cell>
          <cell r="V4214">
            <v>0</v>
          </cell>
          <cell r="W4214">
            <v>0</v>
          </cell>
          <cell r="X4214">
            <v>0</v>
          </cell>
          <cell r="Y4214">
            <v>0</v>
          </cell>
          <cell r="Z4214">
            <v>0</v>
          </cell>
          <cell r="AA4214">
            <v>0</v>
          </cell>
          <cell r="AB4214">
            <v>0</v>
          </cell>
          <cell r="AC4214">
            <v>0</v>
          </cell>
          <cell r="AD4214">
            <v>0</v>
          </cell>
          <cell r="AE4214">
            <v>0</v>
          </cell>
          <cell r="AF4214">
            <v>0</v>
          </cell>
          <cell r="AG4214">
            <v>0</v>
          </cell>
          <cell r="AH4214">
            <v>0</v>
          </cell>
          <cell r="AI4214">
            <v>0</v>
          </cell>
        </row>
        <row r="4215">
          <cell r="C4215" t="str">
            <v>1.757</v>
          </cell>
          <cell r="D4215" t="str">
            <v>Газопровод-отвод к г. Приозерску, Ленинградская область</v>
          </cell>
          <cell r="E4215" t="str">
            <v>051-2002397</v>
          </cell>
          <cell r="F4215" t="str">
            <v>51-136</v>
          </cell>
          <cell r="G4215" t="str">
            <v>Газопроводы, строящиеся по указанию федеральных органов влас</v>
          </cell>
          <cell r="H4215" t="str">
            <v>Транспорт газа</v>
          </cell>
          <cell r="I4215">
            <v>0</v>
          </cell>
          <cell r="J4215">
            <v>0</v>
          </cell>
          <cell r="K4215">
            <v>0</v>
          </cell>
          <cell r="L4215">
            <v>0</v>
          </cell>
          <cell r="M4215">
            <v>0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>
            <v>0</v>
          </cell>
          <cell r="T4215">
            <v>0</v>
          </cell>
          <cell r="U4215">
            <v>0</v>
          </cell>
          <cell r="V4215">
            <v>0</v>
          </cell>
          <cell r="W4215">
            <v>0</v>
          </cell>
          <cell r="X4215">
            <v>3.5697278699999999</v>
          </cell>
          <cell r="Y4215">
            <v>111.25513614</v>
          </cell>
          <cell r="Z4215">
            <v>172.44</v>
          </cell>
          <cell r="AA4215">
            <v>172.44</v>
          </cell>
          <cell r="AB4215">
            <v>0</v>
          </cell>
          <cell r="AC4215">
            <v>0</v>
          </cell>
          <cell r="AD4215">
            <v>115.83225974</v>
          </cell>
          <cell r="AE4215">
            <v>111.21847278</v>
          </cell>
          <cell r="AF4215">
            <v>0</v>
          </cell>
          <cell r="AG4215">
            <v>4.6137869599999997</v>
          </cell>
          <cell r="AH4215">
            <v>0</v>
          </cell>
          <cell r="AI4215">
            <v>67.172500428999996</v>
          </cell>
        </row>
        <row r="4216">
          <cell r="C4216" t="str">
            <v>1.757.1</v>
          </cell>
          <cell r="D4216" t="str">
            <v>Подрядные работы</v>
          </cell>
          <cell r="E4216" t="str">
            <v>051-2002397</v>
          </cell>
          <cell r="F4216" t="str">
            <v/>
          </cell>
          <cell r="G4216" t="str">
            <v/>
          </cell>
          <cell r="H4216" t="str">
            <v/>
          </cell>
          <cell r="I4216">
            <v>0</v>
          </cell>
          <cell r="J4216">
            <v>0</v>
          </cell>
          <cell r="K4216">
            <v>0</v>
          </cell>
          <cell r="L4216">
            <v>0</v>
          </cell>
          <cell r="M4216">
            <v>0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>
            <v>0</v>
          </cell>
          <cell r="T4216">
            <v>0</v>
          </cell>
          <cell r="U4216">
            <v>0</v>
          </cell>
          <cell r="V4216">
            <v>0</v>
          </cell>
          <cell r="W4216">
            <v>0</v>
          </cell>
          <cell r="X4216">
            <v>0</v>
          </cell>
          <cell r="Y4216">
            <v>101.19895248</v>
          </cell>
          <cell r="Z4216">
            <v>102.17</v>
          </cell>
          <cell r="AA4216">
            <v>102.17</v>
          </cell>
          <cell r="AB4216">
            <v>0</v>
          </cell>
          <cell r="AC4216">
            <v>0</v>
          </cell>
          <cell r="AD4216">
            <v>101.19895248</v>
          </cell>
          <cell r="AE4216">
            <v>101.19895248</v>
          </cell>
          <cell r="AF4216">
            <v>0</v>
          </cell>
          <cell r="AG4216">
            <v>0</v>
          </cell>
          <cell r="AH4216">
            <v>0</v>
          </cell>
          <cell r="AI4216">
            <v>99.049576665999993</v>
          </cell>
        </row>
        <row r="4217">
          <cell r="C4217">
            <v>0</v>
          </cell>
          <cell r="D4217" t="str">
            <v>Газстройпроект</v>
          </cell>
          <cell r="E4217" t="str">
            <v>051-2002397</v>
          </cell>
          <cell r="F4217" t="str">
            <v/>
          </cell>
          <cell r="G4217" t="str">
            <v/>
          </cell>
          <cell r="H4217" t="str">
            <v/>
          </cell>
          <cell r="I4217">
            <v>0</v>
          </cell>
          <cell r="J4217">
            <v>0</v>
          </cell>
          <cell r="K4217">
            <v>0</v>
          </cell>
          <cell r="L4217">
            <v>0</v>
          </cell>
          <cell r="M4217">
            <v>0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>
            <v>0</v>
          </cell>
          <cell r="T4217">
            <v>0</v>
          </cell>
          <cell r="U4217">
            <v>0</v>
          </cell>
          <cell r="V4217">
            <v>0</v>
          </cell>
          <cell r="W4217">
            <v>0</v>
          </cell>
          <cell r="X4217">
            <v>0</v>
          </cell>
          <cell r="Y4217">
            <v>101.19895248</v>
          </cell>
          <cell r="Z4217">
            <v>102.17</v>
          </cell>
          <cell r="AA4217">
            <v>102.17</v>
          </cell>
          <cell r="AB4217">
            <v>0</v>
          </cell>
          <cell r="AC4217">
            <v>0</v>
          </cell>
          <cell r="AD4217">
            <v>101.19895248</v>
          </cell>
          <cell r="AE4217">
            <v>101.19895248</v>
          </cell>
          <cell r="AF4217">
            <v>0</v>
          </cell>
          <cell r="AG4217">
            <v>0</v>
          </cell>
          <cell r="AH4217">
            <v>0</v>
          </cell>
          <cell r="AI4217">
            <v>99.049576665999993</v>
          </cell>
        </row>
        <row r="4218">
          <cell r="C4218" t="str">
            <v>1.757.2</v>
          </cell>
          <cell r="D4218" t="str">
            <v>Оборудование</v>
          </cell>
          <cell r="E4218" t="str">
            <v>051-2002397</v>
          </cell>
          <cell r="F4218" t="str">
            <v/>
          </cell>
          <cell r="G4218" t="str">
            <v/>
          </cell>
          <cell r="H4218" t="str">
            <v/>
          </cell>
          <cell r="I4218">
            <v>0</v>
          </cell>
          <cell r="J4218">
            <v>0</v>
          </cell>
          <cell r="K4218">
            <v>0</v>
          </cell>
          <cell r="L4218">
            <v>0</v>
          </cell>
          <cell r="M4218">
            <v>0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>
            <v>0</v>
          </cell>
          <cell r="T4218">
            <v>0</v>
          </cell>
          <cell r="U4218">
            <v>0</v>
          </cell>
          <cell r="V4218">
            <v>0</v>
          </cell>
          <cell r="W4218">
            <v>0</v>
          </cell>
          <cell r="X4218">
            <v>0</v>
          </cell>
          <cell r="Y4218">
            <v>0.35545662</v>
          </cell>
          <cell r="Z4218">
            <v>6.25</v>
          </cell>
          <cell r="AA4218">
            <v>6.25</v>
          </cell>
          <cell r="AB4218">
            <v>0</v>
          </cell>
          <cell r="AC4218">
            <v>0</v>
          </cell>
          <cell r="AD4218">
            <v>0.35545662</v>
          </cell>
          <cell r="AE4218">
            <v>0.35545662</v>
          </cell>
          <cell r="AF4218">
            <v>0</v>
          </cell>
          <cell r="AG4218">
            <v>0</v>
          </cell>
          <cell r="AH4218">
            <v>0</v>
          </cell>
          <cell r="AI4218">
            <v>5.68730592</v>
          </cell>
        </row>
        <row r="4219">
          <cell r="C4219" t="str">
            <v>1.757.3</v>
          </cell>
          <cell r="D4219" t="str">
            <v>Прочие, всего</v>
          </cell>
          <cell r="E4219" t="str">
            <v>051-2002397</v>
          </cell>
          <cell r="F4219" t="str">
            <v/>
          </cell>
          <cell r="G4219" t="str">
            <v/>
          </cell>
          <cell r="H4219" t="str">
            <v/>
          </cell>
          <cell r="I4219">
            <v>0</v>
          </cell>
          <cell r="J4219">
            <v>0</v>
          </cell>
          <cell r="K4219">
            <v>0</v>
          </cell>
          <cell r="L4219">
            <v>0</v>
          </cell>
          <cell r="M4219">
            <v>0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>
            <v>0</v>
          </cell>
          <cell r="S4219">
            <v>0</v>
          </cell>
          <cell r="T4219">
            <v>0</v>
          </cell>
          <cell r="U4219">
            <v>0</v>
          </cell>
          <cell r="V4219">
            <v>0</v>
          </cell>
          <cell r="W4219">
            <v>0</v>
          </cell>
          <cell r="X4219">
            <v>3.5697278699999999</v>
          </cell>
          <cell r="Y4219">
            <v>9.7007270400000003</v>
          </cell>
          <cell r="Z4219">
            <v>64.02</v>
          </cell>
          <cell r="AA4219">
            <v>64.02</v>
          </cell>
          <cell r="AB4219">
            <v>0</v>
          </cell>
          <cell r="AC4219">
            <v>0</v>
          </cell>
          <cell r="AD4219">
            <v>14.27785064</v>
          </cell>
          <cell r="AE4219">
            <v>9.6640636799999999</v>
          </cell>
          <cell r="AF4219">
            <v>0</v>
          </cell>
          <cell r="AG4219">
            <v>4.6137869599999997</v>
          </cell>
          <cell r="AH4219">
            <v>0</v>
          </cell>
          <cell r="AI4219">
            <v>22.302172196000001</v>
          </cell>
        </row>
        <row r="4220">
          <cell r="C4220" t="str">
            <v>1.757.4</v>
          </cell>
          <cell r="D4220" t="str">
            <v>Землеотвод, всего</v>
          </cell>
          <cell r="E4220" t="str">
            <v>051-2002397</v>
          </cell>
          <cell r="F4220" t="str">
            <v/>
          </cell>
          <cell r="G4220" t="str">
            <v/>
          </cell>
          <cell r="H4220" t="str">
            <v/>
          </cell>
          <cell r="I4220">
            <v>0</v>
          </cell>
          <cell r="J4220">
            <v>0</v>
          </cell>
          <cell r="K4220">
            <v>0</v>
          </cell>
          <cell r="L4220">
            <v>0</v>
          </cell>
          <cell r="M4220">
            <v>0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>
            <v>0</v>
          </cell>
          <cell r="T4220">
            <v>0</v>
          </cell>
          <cell r="U4220">
            <v>0</v>
          </cell>
          <cell r="V4220">
            <v>0</v>
          </cell>
          <cell r="W4220">
            <v>0</v>
          </cell>
          <cell r="X4220">
            <v>3.5330647100000001</v>
          </cell>
          <cell r="Y4220">
            <v>0.78989244999999997</v>
          </cell>
          <cell r="Z4220">
            <v>0.78989244999999997</v>
          </cell>
          <cell r="AA4220">
            <v>0.78989244999999997</v>
          </cell>
          <cell r="AB4220">
            <v>0</v>
          </cell>
          <cell r="AC4220">
            <v>0</v>
          </cell>
          <cell r="AD4220">
            <v>5.39513541</v>
          </cell>
          <cell r="AE4220">
            <v>0.78989244999999997</v>
          </cell>
          <cell r="AF4220">
            <v>0</v>
          </cell>
          <cell r="AG4220">
            <v>4.60524296</v>
          </cell>
          <cell r="AH4220">
            <v>0</v>
          </cell>
          <cell r="AI4220">
            <v>683.02151894199994</v>
          </cell>
        </row>
        <row r="4221">
          <cell r="C4221" t="str">
            <v>1.757.5</v>
          </cell>
          <cell r="D4221" t="str">
            <v>Иные прочие</v>
          </cell>
          <cell r="E4221" t="str">
            <v>051-2002397</v>
          </cell>
          <cell r="F4221" t="str">
            <v/>
          </cell>
          <cell r="G4221" t="str">
            <v/>
          </cell>
          <cell r="H4221" t="str">
            <v/>
          </cell>
          <cell r="I4221">
            <v>0</v>
          </cell>
          <cell r="J4221">
            <v>0</v>
          </cell>
          <cell r="K4221">
            <v>0</v>
          </cell>
          <cell r="L4221">
            <v>0</v>
          </cell>
          <cell r="M4221">
            <v>0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>
            <v>0</v>
          </cell>
          <cell r="S4221">
            <v>0</v>
          </cell>
          <cell r="T4221">
            <v>0</v>
          </cell>
          <cell r="U4221">
            <v>0</v>
          </cell>
          <cell r="V4221">
            <v>0</v>
          </cell>
          <cell r="W4221">
            <v>0</v>
          </cell>
          <cell r="X4221">
            <v>3.666316E-2</v>
          </cell>
          <cell r="Y4221">
            <v>1.30643251</v>
          </cell>
          <cell r="Z4221">
            <v>55.62570547</v>
          </cell>
          <cell r="AA4221">
            <v>55.62570547</v>
          </cell>
          <cell r="AB4221">
            <v>0</v>
          </cell>
          <cell r="AC4221">
            <v>0</v>
          </cell>
          <cell r="AD4221">
            <v>1.27831315</v>
          </cell>
          <cell r="AE4221">
            <v>1.2697691499999999</v>
          </cell>
          <cell r="AF4221">
            <v>0</v>
          </cell>
          <cell r="AG4221">
            <v>8.5439999999999995E-3</v>
          </cell>
          <cell r="AH4221">
            <v>0</v>
          </cell>
          <cell r="AI4221">
            <v>2.298061911</v>
          </cell>
        </row>
        <row r="4222">
          <cell r="C4222" t="str">
            <v>1.757.6</v>
          </cell>
          <cell r="D4222" t="str">
            <v>Пуско наладочные работы "вхолостую"</v>
          </cell>
          <cell r="E4222" t="str">
            <v>051-2002397</v>
          </cell>
          <cell r="F4222" t="str">
            <v/>
          </cell>
          <cell r="G4222" t="str">
            <v/>
          </cell>
          <cell r="H4222" t="str">
            <v/>
          </cell>
          <cell r="I4222">
            <v>0</v>
          </cell>
          <cell r="J4222">
            <v>0</v>
          </cell>
          <cell r="K4222">
            <v>0</v>
          </cell>
          <cell r="L4222">
            <v>0</v>
          </cell>
          <cell r="M4222">
            <v>0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>
            <v>0</v>
          </cell>
          <cell r="T4222">
            <v>0</v>
          </cell>
          <cell r="U4222">
            <v>0</v>
          </cell>
          <cell r="V4222">
            <v>0</v>
          </cell>
          <cell r="W4222">
            <v>0</v>
          </cell>
          <cell r="X4222">
            <v>0</v>
          </cell>
          <cell r="Y4222">
            <v>7.6044020799999998</v>
          </cell>
          <cell r="Z4222">
            <v>7.6044020799999998</v>
          </cell>
          <cell r="AA4222">
            <v>7.6044020799999998</v>
          </cell>
          <cell r="AB4222">
            <v>0</v>
          </cell>
          <cell r="AC4222">
            <v>0</v>
          </cell>
          <cell r="AD4222">
            <v>7.6044020799999998</v>
          </cell>
          <cell r="AE4222">
            <v>7.6044020799999998</v>
          </cell>
          <cell r="AF4222">
            <v>0</v>
          </cell>
          <cell r="AG4222">
            <v>0</v>
          </cell>
          <cell r="AH4222">
            <v>0</v>
          </cell>
          <cell r="AI4222">
            <v>100</v>
          </cell>
        </row>
        <row r="4223">
          <cell r="C4223" t="str">
            <v>1.758</v>
          </cell>
          <cell r="D4223" t="str">
            <v>Северо-Европейский газопровод. Участок Грязовец-Выборг, II нитка</v>
          </cell>
          <cell r="E4223" t="str">
            <v>051-2002404</v>
          </cell>
          <cell r="F4223" t="str">
            <v>51-212</v>
          </cell>
          <cell r="G4223" t="str">
            <v>Стройки, обеспечивающие добычу и вывод газа из Надым-Пур-Таз</v>
          </cell>
          <cell r="H4223" t="str">
            <v>Транспорт газа</v>
          </cell>
          <cell r="I4223">
            <v>0</v>
          </cell>
          <cell r="J4223">
            <v>0</v>
          </cell>
          <cell r="K4223">
            <v>0</v>
          </cell>
          <cell r="L4223">
            <v>0</v>
          </cell>
          <cell r="M4223">
            <v>0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>
            <v>0</v>
          </cell>
          <cell r="S4223">
            <v>0</v>
          </cell>
          <cell r="T4223">
            <v>0</v>
          </cell>
          <cell r="U4223">
            <v>0</v>
          </cell>
          <cell r="V4223">
            <v>0</v>
          </cell>
          <cell r="W4223">
            <v>0</v>
          </cell>
          <cell r="X4223">
            <v>41.117807460000002</v>
          </cell>
          <cell r="Y4223">
            <v>0</v>
          </cell>
          <cell r="Z4223">
            <v>0</v>
          </cell>
          <cell r="AA4223">
            <v>0</v>
          </cell>
          <cell r="AB4223">
            <v>0</v>
          </cell>
          <cell r="AC4223">
            <v>0</v>
          </cell>
          <cell r="AD4223">
            <v>0</v>
          </cell>
          <cell r="AE4223">
            <v>0</v>
          </cell>
          <cell r="AF4223">
            <v>0</v>
          </cell>
          <cell r="AG4223">
            <v>0</v>
          </cell>
          <cell r="AH4223">
            <v>0</v>
          </cell>
          <cell r="AI4223">
            <v>0</v>
          </cell>
        </row>
        <row r="4224">
          <cell r="C4224" t="str">
            <v>1.758.1</v>
          </cell>
          <cell r="D4224" t="str">
            <v>Подрядные работы</v>
          </cell>
          <cell r="E4224" t="str">
            <v>051-2002404</v>
          </cell>
          <cell r="F4224" t="str">
            <v/>
          </cell>
          <cell r="G4224" t="str">
            <v/>
          </cell>
          <cell r="H4224" t="str">
            <v/>
          </cell>
          <cell r="I4224">
            <v>0</v>
          </cell>
          <cell r="J4224">
            <v>0</v>
          </cell>
          <cell r="K4224">
            <v>0</v>
          </cell>
          <cell r="L4224">
            <v>0</v>
          </cell>
          <cell r="M4224">
            <v>0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41.117806539999997</v>
          </cell>
          <cell r="Y4224">
            <v>0</v>
          </cell>
          <cell r="Z4224">
            <v>0</v>
          </cell>
          <cell r="AA4224">
            <v>0</v>
          </cell>
          <cell r="AB4224">
            <v>0</v>
          </cell>
          <cell r="AC4224">
            <v>0</v>
          </cell>
          <cell r="AD4224">
            <v>0</v>
          </cell>
          <cell r="AE4224">
            <v>0</v>
          </cell>
          <cell r="AF4224">
            <v>0</v>
          </cell>
          <cell r="AG4224">
            <v>0</v>
          </cell>
          <cell r="AH4224">
            <v>0</v>
          </cell>
          <cell r="AI4224">
            <v>0</v>
          </cell>
        </row>
        <row r="4225">
          <cell r="C4225">
            <v>0</v>
          </cell>
          <cell r="D4225" t="str">
            <v>Стройгазконсалтинг</v>
          </cell>
          <cell r="E4225" t="str">
            <v>051-2002404</v>
          </cell>
          <cell r="F4225" t="str">
            <v/>
          </cell>
          <cell r="G4225" t="str">
            <v/>
          </cell>
          <cell r="H4225" t="str">
            <v/>
          </cell>
          <cell r="I4225">
            <v>0</v>
          </cell>
          <cell r="J4225">
            <v>0</v>
          </cell>
          <cell r="K4225">
            <v>0</v>
          </cell>
          <cell r="L4225">
            <v>0</v>
          </cell>
          <cell r="M4225">
            <v>0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2E-8</v>
          </cell>
          <cell r="Y4225">
            <v>0</v>
          </cell>
          <cell r="Z4225">
            <v>0</v>
          </cell>
          <cell r="AA4225">
            <v>0</v>
          </cell>
          <cell r="AB4225">
            <v>0</v>
          </cell>
          <cell r="AC4225">
            <v>0</v>
          </cell>
          <cell r="AD4225">
            <v>0</v>
          </cell>
          <cell r="AE4225">
            <v>0</v>
          </cell>
          <cell r="AF4225">
            <v>0</v>
          </cell>
          <cell r="AG4225">
            <v>0</v>
          </cell>
          <cell r="AH4225">
            <v>0</v>
          </cell>
          <cell r="AI4225">
            <v>0</v>
          </cell>
        </row>
        <row r="4226">
          <cell r="C4226">
            <v>0</v>
          </cell>
          <cell r="D4226" t="str">
            <v>Газпром инвест</v>
          </cell>
          <cell r="E4226" t="str">
            <v>051-2002404</v>
          </cell>
          <cell r="F4226" t="str">
            <v/>
          </cell>
          <cell r="G4226" t="str">
            <v/>
          </cell>
          <cell r="H4226" t="str">
            <v/>
          </cell>
          <cell r="I4226">
            <v>0</v>
          </cell>
          <cell r="J4226">
            <v>0</v>
          </cell>
          <cell r="K4226">
            <v>0</v>
          </cell>
          <cell r="L4226">
            <v>0</v>
          </cell>
          <cell r="M4226">
            <v>0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41.117806520000002</v>
          </cell>
          <cell r="Y4226">
            <v>0</v>
          </cell>
          <cell r="Z4226">
            <v>0</v>
          </cell>
          <cell r="AA4226">
            <v>0</v>
          </cell>
          <cell r="AB4226">
            <v>0</v>
          </cell>
          <cell r="AC4226">
            <v>0</v>
          </cell>
          <cell r="AD4226">
            <v>0</v>
          </cell>
          <cell r="AE4226">
            <v>0</v>
          </cell>
          <cell r="AF4226">
            <v>0</v>
          </cell>
          <cell r="AG4226">
            <v>0</v>
          </cell>
          <cell r="AH4226">
            <v>0</v>
          </cell>
          <cell r="AI4226">
            <v>0</v>
          </cell>
        </row>
        <row r="4227">
          <cell r="C4227" t="str">
            <v>1.758.2</v>
          </cell>
          <cell r="D4227" t="str">
            <v>Материалы(в составе подрядных работ)</v>
          </cell>
          <cell r="E4227" t="str">
            <v>051-2002404</v>
          </cell>
          <cell r="F4227" t="str">
            <v/>
          </cell>
          <cell r="G4227" t="str">
            <v/>
          </cell>
          <cell r="H4227" t="str">
            <v/>
          </cell>
          <cell r="I4227">
            <v>0</v>
          </cell>
          <cell r="J4227">
            <v>0</v>
          </cell>
          <cell r="K4227">
            <v>0</v>
          </cell>
          <cell r="L4227">
            <v>0</v>
          </cell>
          <cell r="M4227">
            <v>0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41.117806520000002</v>
          </cell>
          <cell r="Y4227">
            <v>0</v>
          </cell>
          <cell r="Z4227">
            <v>0</v>
          </cell>
          <cell r="AA4227">
            <v>0</v>
          </cell>
          <cell r="AB4227">
            <v>0</v>
          </cell>
          <cell r="AC4227">
            <v>0</v>
          </cell>
          <cell r="AD4227">
            <v>0</v>
          </cell>
          <cell r="AE4227">
            <v>0</v>
          </cell>
          <cell r="AF4227">
            <v>0</v>
          </cell>
          <cell r="AG4227">
            <v>0</v>
          </cell>
          <cell r="AH4227">
            <v>0</v>
          </cell>
          <cell r="AI4227">
            <v>0</v>
          </cell>
        </row>
        <row r="4228">
          <cell r="C4228" t="str">
            <v>1.758.3</v>
          </cell>
          <cell r="D4228" t="str">
            <v>Прочие, всего</v>
          </cell>
          <cell r="E4228" t="str">
            <v>051-2002404</v>
          </cell>
          <cell r="F4228" t="str">
            <v/>
          </cell>
          <cell r="G4228" t="str">
            <v/>
          </cell>
          <cell r="H4228" t="str">
            <v/>
          </cell>
          <cell r="I4228">
            <v>0</v>
          </cell>
          <cell r="J4228">
            <v>0</v>
          </cell>
          <cell r="K4228">
            <v>0</v>
          </cell>
          <cell r="L4228">
            <v>0</v>
          </cell>
          <cell r="M4228">
            <v>0</v>
          </cell>
          <cell r="N4228">
            <v>0</v>
          </cell>
          <cell r="O4228">
            <v>0</v>
          </cell>
          <cell r="P4228">
            <v>0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9.1999999999999998E-7</v>
          </cell>
          <cell r="Y4228">
            <v>0</v>
          </cell>
          <cell r="Z4228">
            <v>0</v>
          </cell>
          <cell r="AA4228">
            <v>0</v>
          </cell>
          <cell r="AB4228">
            <v>0</v>
          </cell>
          <cell r="AC4228">
            <v>0</v>
          </cell>
          <cell r="AD4228">
            <v>0</v>
          </cell>
          <cell r="AE4228">
            <v>0</v>
          </cell>
          <cell r="AF4228">
            <v>0</v>
          </cell>
          <cell r="AG4228">
            <v>0</v>
          </cell>
          <cell r="AH4228">
            <v>0</v>
          </cell>
          <cell r="AI4228">
            <v>0</v>
          </cell>
        </row>
        <row r="4229">
          <cell r="C4229" t="str">
            <v>1.758.4</v>
          </cell>
          <cell r="D4229" t="str">
            <v>Землеотвод, всего</v>
          </cell>
          <cell r="E4229" t="str">
            <v>051-2002404</v>
          </cell>
          <cell r="F4229" t="str">
            <v/>
          </cell>
          <cell r="G4229" t="str">
            <v/>
          </cell>
          <cell r="H4229" t="str">
            <v/>
          </cell>
          <cell r="I4229">
            <v>0</v>
          </cell>
          <cell r="J4229">
            <v>0</v>
          </cell>
          <cell r="K4229">
            <v>0</v>
          </cell>
          <cell r="L4229">
            <v>0</v>
          </cell>
          <cell r="M4229">
            <v>0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9.1999999999999998E-7</v>
          </cell>
          <cell r="Y4229">
            <v>0</v>
          </cell>
          <cell r="Z4229">
            <v>0</v>
          </cell>
          <cell r="AA4229">
            <v>0</v>
          </cell>
          <cell r="AB4229">
            <v>0</v>
          </cell>
          <cell r="AC4229">
            <v>0</v>
          </cell>
          <cell r="AD4229">
            <v>0</v>
          </cell>
          <cell r="AE4229">
            <v>0</v>
          </cell>
          <cell r="AF4229">
            <v>0</v>
          </cell>
          <cell r="AG4229">
            <v>0</v>
          </cell>
          <cell r="AH4229">
            <v>0</v>
          </cell>
          <cell r="AI4229">
            <v>0</v>
          </cell>
        </row>
        <row r="4230">
          <cell r="C4230" t="str">
            <v>1.759</v>
          </cell>
          <cell r="D4230" t="str">
            <v>Реконструкция МГ "Кохтла-Ярве-Ленинград", 1 и 2 нитки</v>
          </cell>
          <cell r="E4230" t="str">
            <v>051-2002411</v>
          </cell>
          <cell r="F4230" t="str">
            <v>51-178</v>
          </cell>
          <cell r="G4230" t="str">
            <v>Комплексная программа реконструкции и технического перевоору</v>
          </cell>
          <cell r="H4230" t="str">
            <v>Транспорт газа</v>
          </cell>
          <cell r="I4230">
            <v>0</v>
          </cell>
          <cell r="J4230">
            <v>0</v>
          </cell>
          <cell r="K4230">
            <v>0</v>
          </cell>
          <cell r="L4230">
            <v>0</v>
          </cell>
          <cell r="M4230">
            <v>0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5.2553719999999998E-2</v>
          </cell>
          <cell r="Y4230">
            <v>9.2768459999999997E-2</v>
          </cell>
          <cell r="Z4230">
            <v>1.05</v>
          </cell>
          <cell r="AA4230">
            <v>1.05</v>
          </cell>
          <cell r="AB4230">
            <v>0</v>
          </cell>
          <cell r="AC4230">
            <v>0</v>
          </cell>
          <cell r="AD4230">
            <v>8.3339999999999998E-5</v>
          </cell>
          <cell r="AE4230">
            <v>8.3339999999999998E-5</v>
          </cell>
          <cell r="AF4230">
            <v>0</v>
          </cell>
          <cell r="AG4230">
            <v>0</v>
          </cell>
          <cell r="AH4230">
            <v>0</v>
          </cell>
          <cell r="AI4230">
            <v>7.9371430000000007E-3</v>
          </cell>
        </row>
        <row r="4231">
          <cell r="C4231" t="str">
            <v>1.759.1</v>
          </cell>
          <cell r="D4231" t="str">
            <v>Прочие, всего</v>
          </cell>
          <cell r="E4231" t="str">
            <v>051-2002411</v>
          </cell>
          <cell r="F4231" t="str">
            <v/>
          </cell>
          <cell r="G4231" t="str">
            <v/>
          </cell>
          <cell r="H4231" t="str">
            <v/>
          </cell>
          <cell r="I4231">
            <v>0</v>
          </cell>
          <cell r="J4231">
            <v>0</v>
          </cell>
          <cell r="K4231">
            <v>0</v>
          </cell>
          <cell r="L4231">
            <v>0</v>
          </cell>
          <cell r="M4231">
            <v>0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5.2553719999999998E-2</v>
          </cell>
          <cell r="Y4231">
            <v>9.2768459999999997E-2</v>
          </cell>
          <cell r="Z4231">
            <v>1.05</v>
          </cell>
          <cell r="AA4231">
            <v>1.05</v>
          </cell>
          <cell r="AB4231">
            <v>0</v>
          </cell>
          <cell r="AC4231">
            <v>0</v>
          </cell>
          <cell r="AD4231">
            <v>8.3339999999999998E-5</v>
          </cell>
          <cell r="AE4231">
            <v>8.3339999999999998E-5</v>
          </cell>
          <cell r="AF4231">
            <v>0</v>
          </cell>
          <cell r="AG4231">
            <v>0</v>
          </cell>
          <cell r="AH4231">
            <v>0</v>
          </cell>
          <cell r="AI4231">
            <v>7.9371430000000007E-3</v>
          </cell>
        </row>
        <row r="4232">
          <cell r="C4232" t="str">
            <v>1.759.2</v>
          </cell>
          <cell r="D4232" t="str">
            <v>Землеотвод, всего</v>
          </cell>
          <cell r="E4232" t="str">
            <v>051-2002411</v>
          </cell>
          <cell r="F4232" t="str">
            <v/>
          </cell>
          <cell r="G4232" t="str">
            <v/>
          </cell>
          <cell r="H4232" t="str">
            <v/>
          </cell>
          <cell r="I4232">
            <v>0</v>
          </cell>
          <cell r="J4232">
            <v>0</v>
          </cell>
          <cell r="K4232">
            <v>0</v>
          </cell>
          <cell r="L4232">
            <v>0</v>
          </cell>
          <cell r="M4232">
            <v>0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9.2685119999999996E-2</v>
          </cell>
          <cell r="Z4232">
            <v>1</v>
          </cell>
          <cell r="AA4232">
            <v>1</v>
          </cell>
          <cell r="AB4232">
            <v>0</v>
          </cell>
          <cell r="AC4232">
            <v>0</v>
          </cell>
          <cell r="AD4232">
            <v>0</v>
          </cell>
          <cell r="AE4232">
            <v>0</v>
          </cell>
          <cell r="AF4232">
            <v>0</v>
          </cell>
          <cell r="AG4232">
            <v>0</v>
          </cell>
          <cell r="AH4232">
            <v>0</v>
          </cell>
          <cell r="AI4232">
            <v>0</v>
          </cell>
        </row>
        <row r="4233">
          <cell r="C4233" t="str">
            <v>1.759.3</v>
          </cell>
          <cell r="D4233" t="str">
            <v>Услуги Заказчика</v>
          </cell>
          <cell r="E4233" t="str">
            <v>051-2002411</v>
          </cell>
          <cell r="F4233" t="str">
            <v/>
          </cell>
          <cell r="G4233" t="str">
            <v/>
          </cell>
          <cell r="H4233" t="str">
            <v/>
          </cell>
          <cell r="I4233">
            <v>0</v>
          </cell>
          <cell r="J4233">
            <v>0</v>
          </cell>
          <cell r="K4233">
            <v>0</v>
          </cell>
          <cell r="L4233">
            <v>0</v>
          </cell>
          <cell r="M4233">
            <v>0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8.3339999999999998E-5</v>
          </cell>
          <cell r="Z4233">
            <v>0.05</v>
          </cell>
          <cell r="AA4233">
            <v>0.05</v>
          </cell>
          <cell r="AB4233">
            <v>0</v>
          </cell>
          <cell r="AC4233">
            <v>0</v>
          </cell>
          <cell r="AD4233">
            <v>8.3339999999999998E-5</v>
          </cell>
          <cell r="AE4233">
            <v>8.3339999999999998E-5</v>
          </cell>
          <cell r="AF4233">
            <v>0</v>
          </cell>
          <cell r="AG4233">
            <v>0</v>
          </cell>
          <cell r="AH4233">
            <v>0</v>
          </cell>
          <cell r="AI4233">
            <v>0.16667999999999999</v>
          </cell>
        </row>
        <row r="4234">
          <cell r="C4234" t="str">
            <v>1.759.4</v>
          </cell>
          <cell r="D4234" t="str">
            <v>Иные прочие</v>
          </cell>
          <cell r="E4234" t="str">
            <v>051-2002411</v>
          </cell>
          <cell r="F4234" t="str">
            <v/>
          </cell>
          <cell r="G4234" t="str">
            <v/>
          </cell>
          <cell r="H4234" t="str">
            <v/>
          </cell>
          <cell r="I4234">
            <v>0</v>
          </cell>
          <cell r="J4234">
            <v>0</v>
          </cell>
          <cell r="K4234">
            <v>0</v>
          </cell>
          <cell r="L4234">
            <v>0</v>
          </cell>
          <cell r="M4234">
            <v>0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5.2553719999999998E-2</v>
          </cell>
          <cell r="Y4234">
            <v>0</v>
          </cell>
          <cell r="Z4234">
            <v>0</v>
          </cell>
          <cell r="AA4234">
            <v>0</v>
          </cell>
          <cell r="AB4234">
            <v>0</v>
          </cell>
          <cell r="AC4234">
            <v>0</v>
          </cell>
          <cell r="AD4234">
            <v>0</v>
          </cell>
          <cell r="AE4234">
            <v>0</v>
          </cell>
          <cell r="AF4234">
            <v>0</v>
          </cell>
          <cell r="AG4234">
            <v>0</v>
          </cell>
          <cell r="AH4234">
            <v>0</v>
          </cell>
          <cell r="AI4234">
            <v>0</v>
          </cell>
        </row>
        <row r="4235">
          <cell r="C4235" t="str">
            <v>1.760</v>
          </cell>
          <cell r="D4235" t="str">
            <v>Реконструкция газоизмерительных станций ООО "Севергазпром"</v>
          </cell>
          <cell r="E4235" t="str">
            <v>051-2002417</v>
          </cell>
          <cell r="F4235" t="str">
            <v>51-063</v>
          </cell>
          <cell r="G4235" t="str">
            <v>Комплексная программа метрологического обеспечения производс</v>
          </cell>
          <cell r="H4235" t="str">
            <v>Прочие</v>
          </cell>
          <cell r="I4235">
            <v>0</v>
          </cell>
          <cell r="J4235">
            <v>0</v>
          </cell>
          <cell r="K4235">
            <v>0</v>
          </cell>
          <cell r="L4235">
            <v>0</v>
          </cell>
          <cell r="M4235">
            <v>0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B4235">
            <v>0</v>
          </cell>
          <cell r="AC4235">
            <v>0</v>
          </cell>
          <cell r="AD4235">
            <v>0</v>
          </cell>
          <cell r="AE4235">
            <v>0</v>
          </cell>
          <cell r="AF4235">
            <v>0</v>
          </cell>
          <cell r="AG4235">
            <v>0</v>
          </cell>
          <cell r="AH4235">
            <v>0</v>
          </cell>
          <cell r="AI4235">
            <v>0</v>
          </cell>
        </row>
        <row r="4236">
          <cell r="C4236" t="str">
            <v>1.760.1</v>
          </cell>
          <cell r="D4236" t="str">
            <v>Прочие, всего</v>
          </cell>
          <cell r="E4236" t="str">
            <v>051-2002417</v>
          </cell>
          <cell r="F4236" t="str">
            <v/>
          </cell>
          <cell r="G4236" t="str">
            <v/>
          </cell>
          <cell r="H4236" t="str">
            <v/>
          </cell>
          <cell r="I4236">
            <v>0</v>
          </cell>
          <cell r="J4236">
            <v>0</v>
          </cell>
          <cell r="K4236">
            <v>0</v>
          </cell>
          <cell r="L4236">
            <v>0</v>
          </cell>
          <cell r="M4236">
            <v>0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B4236">
            <v>0</v>
          </cell>
          <cell r="AC4236">
            <v>0</v>
          </cell>
          <cell r="AD4236">
            <v>0</v>
          </cell>
          <cell r="AE4236">
            <v>0</v>
          </cell>
          <cell r="AF4236">
            <v>0</v>
          </cell>
          <cell r="AG4236">
            <v>0</v>
          </cell>
          <cell r="AH4236">
            <v>0</v>
          </cell>
          <cell r="AI4236">
            <v>0</v>
          </cell>
        </row>
        <row r="4237">
          <cell r="C4237" t="str">
            <v>1.760.2</v>
          </cell>
          <cell r="D4237" t="str">
            <v>Услуги Заказчика</v>
          </cell>
          <cell r="E4237" t="str">
            <v>051-2002417</v>
          </cell>
          <cell r="F4237" t="str">
            <v/>
          </cell>
          <cell r="G4237" t="str">
            <v/>
          </cell>
          <cell r="H4237" t="str">
            <v/>
          </cell>
          <cell r="I4237">
            <v>0</v>
          </cell>
          <cell r="J4237">
            <v>0</v>
          </cell>
          <cell r="K4237">
            <v>0</v>
          </cell>
          <cell r="L4237">
            <v>0</v>
          </cell>
          <cell r="M4237">
            <v>0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B4237">
            <v>0</v>
          </cell>
          <cell r="AC4237">
            <v>0</v>
          </cell>
          <cell r="AD4237">
            <v>0</v>
          </cell>
          <cell r="AE4237">
            <v>0</v>
          </cell>
          <cell r="AF4237">
            <v>0</v>
          </cell>
          <cell r="AG4237">
            <v>0</v>
          </cell>
          <cell r="AH4237">
            <v>0</v>
          </cell>
          <cell r="AI4237">
            <v>0</v>
          </cell>
        </row>
        <row r="4238">
          <cell r="C4238" t="str">
            <v>1.761</v>
          </cell>
          <cell r="D4238" t="str">
            <v>Здание производственно-диспетчерской службы Калининградского ПХГ</v>
          </cell>
          <cell r="E4238" t="str">
            <v>051-2002429</v>
          </cell>
          <cell r="F4238" t="str">
            <v>51-235</v>
          </cell>
          <cell r="G4238" t="str">
            <v>Стройки ПХГ</v>
          </cell>
          <cell r="H4238" t="str">
            <v>ПХГ</v>
          </cell>
          <cell r="I4238">
            <v>0</v>
          </cell>
          <cell r="J4238">
            <v>0</v>
          </cell>
          <cell r="K4238">
            <v>0</v>
          </cell>
          <cell r="L4238">
            <v>0</v>
          </cell>
          <cell r="M4238">
            <v>0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8.3333399999999998E-3</v>
          </cell>
          <cell r="Z4238">
            <v>2</v>
          </cell>
          <cell r="AA4238">
            <v>2</v>
          </cell>
          <cell r="AB4238">
            <v>0</v>
          </cell>
          <cell r="AC4238">
            <v>0</v>
          </cell>
          <cell r="AD4238">
            <v>0.9350001</v>
          </cell>
          <cell r="AE4238">
            <v>8.3333399999999998E-3</v>
          </cell>
          <cell r="AF4238">
            <v>0</v>
          </cell>
          <cell r="AG4238">
            <v>0.92666676000000003</v>
          </cell>
          <cell r="AH4238">
            <v>0</v>
          </cell>
          <cell r="AI4238">
            <v>46.750005000000002</v>
          </cell>
        </row>
        <row r="4239">
          <cell r="C4239" t="str">
            <v>1.761.1</v>
          </cell>
          <cell r="D4239" t="str">
            <v>Прочие, всего</v>
          </cell>
          <cell r="E4239" t="str">
            <v>051-2002429</v>
          </cell>
          <cell r="F4239" t="str">
            <v/>
          </cell>
          <cell r="G4239" t="str">
            <v/>
          </cell>
          <cell r="H4239" t="str">
            <v/>
          </cell>
          <cell r="I4239">
            <v>0</v>
          </cell>
          <cell r="J4239">
            <v>0</v>
          </cell>
          <cell r="K4239">
            <v>0</v>
          </cell>
          <cell r="L4239">
            <v>0</v>
          </cell>
          <cell r="M4239">
            <v>0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8.3333399999999998E-3</v>
          </cell>
          <cell r="Z4239">
            <v>2</v>
          </cell>
          <cell r="AA4239">
            <v>2</v>
          </cell>
          <cell r="AB4239">
            <v>0</v>
          </cell>
          <cell r="AC4239">
            <v>0</v>
          </cell>
          <cell r="AD4239">
            <v>0.9350001</v>
          </cell>
          <cell r="AE4239">
            <v>8.3333399999999998E-3</v>
          </cell>
          <cell r="AF4239">
            <v>0</v>
          </cell>
          <cell r="AG4239">
            <v>0.92666676000000003</v>
          </cell>
          <cell r="AH4239">
            <v>0</v>
          </cell>
          <cell r="AI4239">
            <v>46.750005000000002</v>
          </cell>
        </row>
        <row r="4240">
          <cell r="C4240" t="str">
            <v>1.761.2</v>
          </cell>
          <cell r="D4240" t="str">
            <v>Услуги Заказчика</v>
          </cell>
          <cell r="E4240" t="str">
            <v>051-2002429</v>
          </cell>
          <cell r="F4240" t="str">
            <v/>
          </cell>
          <cell r="G4240" t="str">
            <v/>
          </cell>
          <cell r="H4240" t="str">
            <v/>
          </cell>
          <cell r="I4240">
            <v>0</v>
          </cell>
          <cell r="J4240">
            <v>0</v>
          </cell>
          <cell r="K4240">
            <v>0</v>
          </cell>
          <cell r="L4240">
            <v>0</v>
          </cell>
          <cell r="M4240">
            <v>0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8.3333399999999998E-3</v>
          </cell>
          <cell r="Z4240">
            <v>2</v>
          </cell>
          <cell r="AA4240">
            <v>2</v>
          </cell>
          <cell r="AB4240">
            <v>0</v>
          </cell>
          <cell r="AC4240">
            <v>0</v>
          </cell>
          <cell r="AD4240">
            <v>0.9350001</v>
          </cell>
          <cell r="AE4240">
            <v>8.3333399999999998E-3</v>
          </cell>
          <cell r="AF4240">
            <v>0</v>
          </cell>
          <cell r="AG4240">
            <v>0.92666676000000003</v>
          </cell>
          <cell r="AH4240">
            <v>0</v>
          </cell>
          <cell r="AI4240">
            <v>46.750005000000002</v>
          </cell>
        </row>
        <row r="4241">
          <cell r="C4241" t="str">
            <v>1.761.3</v>
          </cell>
          <cell r="D4241" t="str">
            <v>Иные прочие</v>
          </cell>
          <cell r="E4241" t="str">
            <v>051-2002429</v>
          </cell>
          <cell r="F4241" t="str">
            <v/>
          </cell>
          <cell r="G4241" t="str">
            <v/>
          </cell>
          <cell r="H4241" t="str">
            <v/>
          </cell>
          <cell r="I4241">
            <v>0</v>
          </cell>
          <cell r="J4241">
            <v>0</v>
          </cell>
          <cell r="K4241">
            <v>0</v>
          </cell>
          <cell r="L4241">
            <v>0</v>
          </cell>
          <cell r="M4241">
            <v>0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B4241">
            <v>0</v>
          </cell>
          <cell r="AC4241">
            <v>0</v>
          </cell>
          <cell r="AD4241">
            <v>0</v>
          </cell>
          <cell r="AE4241">
            <v>0</v>
          </cell>
          <cell r="AF4241">
            <v>0</v>
          </cell>
          <cell r="AG4241">
            <v>0</v>
          </cell>
          <cell r="AH4241">
            <v>0</v>
          </cell>
          <cell r="AI4241">
            <v>0</v>
          </cell>
        </row>
        <row r="4242">
          <cell r="C4242" t="str">
            <v>1.762</v>
          </cell>
          <cell r="D4242" t="str">
            <v>Газопровод-отвод к д.Никитино Демидовского района Смоленской области</v>
          </cell>
          <cell r="E4242" t="str">
            <v>051-2002434</v>
          </cell>
          <cell r="F4242" t="str">
            <v>51-296</v>
          </cell>
          <cell r="G4242" t="str">
            <v>Комплексная программа реконструкции и технического перевоору</v>
          </cell>
          <cell r="H4242" t="str">
            <v>Транспорт газа</v>
          </cell>
          <cell r="I4242">
            <v>1951.92</v>
          </cell>
          <cell r="J4242">
            <v>1814.82</v>
          </cell>
          <cell r="K4242">
            <v>1814.82</v>
          </cell>
          <cell r="L4242">
            <v>1814.82</v>
          </cell>
          <cell r="M4242">
            <v>16.78750002</v>
          </cell>
          <cell r="N4242">
            <v>0.925022868</v>
          </cell>
          <cell r="O4242">
            <v>0.925022868</v>
          </cell>
          <cell r="P4242">
            <v>0</v>
          </cell>
          <cell r="Q4242">
            <v>0</v>
          </cell>
          <cell r="R4242">
            <v>0</v>
          </cell>
          <cell r="S4242">
            <v>1627.6630000499999</v>
          </cell>
          <cell r="T4242">
            <v>324.25699995000002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0.48666672</v>
          </cell>
          <cell r="Z4242">
            <v>1336.54975446</v>
          </cell>
          <cell r="AA4242">
            <v>1336.54975446</v>
          </cell>
          <cell r="AB4242">
            <v>396.26299999999998</v>
          </cell>
          <cell r="AC4242">
            <v>0</v>
          </cell>
          <cell r="AD4242">
            <v>11.6783334</v>
          </cell>
          <cell r="AE4242">
            <v>0.48666672</v>
          </cell>
          <cell r="AF4242">
            <v>11.191666680000001</v>
          </cell>
          <cell r="AG4242">
            <v>0</v>
          </cell>
          <cell r="AH4242">
            <v>0</v>
          </cell>
          <cell r="AI4242">
            <v>0.87376720299999999</v>
          </cell>
        </row>
        <row r="4243">
          <cell r="C4243" t="str">
            <v>1.762.1</v>
          </cell>
          <cell r="D4243" t="str">
            <v>Подрядные работы</v>
          </cell>
          <cell r="E4243" t="str">
            <v>051-2002434</v>
          </cell>
          <cell r="F4243" t="str">
            <v/>
          </cell>
          <cell r="G4243" t="str">
            <v/>
          </cell>
          <cell r="H4243" t="str">
            <v/>
          </cell>
          <cell r="I4243">
            <v>1344.53</v>
          </cell>
          <cell r="J4243">
            <v>1344.53</v>
          </cell>
          <cell r="K4243">
            <v>1344.53</v>
          </cell>
          <cell r="L4243">
            <v>1344.53</v>
          </cell>
          <cell r="M4243">
            <v>0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>
            <v>0</v>
          </cell>
          <cell r="S4243">
            <v>1120.44166668</v>
          </cell>
          <cell r="T4243">
            <v>224.08833332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904.54642149999995</v>
          </cell>
          <cell r="AA4243">
            <v>904.54642149999995</v>
          </cell>
          <cell r="AB4243">
            <v>291.17</v>
          </cell>
          <cell r="AC4243">
            <v>0</v>
          </cell>
          <cell r="AD4243">
            <v>0</v>
          </cell>
          <cell r="AE4243">
            <v>0</v>
          </cell>
          <cell r="AF4243">
            <v>0</v>
          </cell>
          <cell r="AG4243">
            <v>0</v>
          </cell>
          <cell r="AH4243">
            <v>0</v>
          </cell>
          <cell r="AI4243">
            <v>0</v>
          </cell>
        </row>
        <row r="4244">
          <cell r="C4244">
            <v>0</v>
          </cell>
          <cell r="D4244" t="str">
            <v>Прочие подрядчики</v>
          </cell>
          <cell r="E4244" t="str">
            <v>051-2002434</v>
          </cell>
          <cell r="F4244" t="str">
            <v/>
          </cell>
          <cell r="G4244" t="str">
            <v/>
          </cell>
          <cell r="H4244" t="str">
            <v/>
          </cell>
          <cell r="I4244">
            <v>1344.53</v>
          </cell>
          <cell r="J4244">
            <v>1344.53</v>
          </cell>
          <cell r="K4244">
            <v>1344.53</v>
          </cell>
          <cell r="L4244">
            <v>1344.53</v>
          </cell>
          <cell r="M4244">
            <v>0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>
            <v>0</v>
          </cell>
          <cell r="S4244">
            <v>1120.44166668</v>
          </cell>
          <cell r="T4244">
            <v>224.08833332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904.54642149999995</v>
          </cell>
          <cell r="AA4244">
            <v>904.54642149999995</v>
          </cell>
          <cell r="AB4244">
            <v>291.17</v>
          </cell>
          <cell r="AC4244">
            <v>0</v>
          </cell>
          <cell r="AD4244">
            <v>0</v>
          </cell>
          <cell r="AE4244">
            <v>0</v>
          </cell>
          <cell r="AF4244">
            <v>0</v>
          </cell>
          <cell r="AG4244">
            <v>0</v>
          </cell>
          <cell r="AH4244">
            <v>0</v>
          </cell>
          <cell r="AI4244">
            <v>0</v>
          </cell>
        </row>
        <row r="4245">
          <cell r="C4245" t="str">
            <v>1.762.2</v>
          </cell>
          <cell r="D4245" t="str">
            <v>Оборудование</v>
          </cell>
          <cell r="E4245" t="str">
            <v>051-2002434</v>
          </cell>
          <cell r="F4245" t="str">
            <v/>
          </cell>
          <cell r="G4245" t="str">
            <v/>
          </cell>
          <cell r="H4245" t="str">
            <v/>
          </cell>
          <cell r="I4245">
            <v>319.39</v>
          </cell>
          <cell r="J4245">
            <v>263.91000000000003</v>
          </cell>
          <cell r="K4245">
            <v>263.91000000000003</v>
          </cell>
          <cell r="L4245">
            <v>263.91000000000003</v>
          </cell>
          <cell r="M4245">
            <v>0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>
            <v>266.15499999999997</v>
          </cell>
          <cell r="T4245">
            <v>53.234999999999999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263.91000000000003</v>
          </cell>
          <cell r="AA4245">
            <v>263.91000000000003</v>
          </cell>
          <cell r="AB4245">
            <v>105.093</v>
          </cell>
          <cell r="AC4245">
            <v>0</v>
          </cell>
          <cell r="AD4245">
            <v>0</v>
          </cell>
          <cell r="AE4245">
            <v>0</v>
          </cell>
          <cell r="AF4245">
            <v>0</v>
          </cell>
          <cell r="AG4245">
            <v>0</v>
          </cell>
          <cell r="AH4245">
            <v>0</v>
          </cell>
          <cell r="AI4245">
            <v>0</v>
          </cell>
        </row>
        <row r="4246">
          <cell r="C4246" t="str">
            <v>1.762.3</v>
          </cell>
          <cell r="D4246" t="str">
            <v>Прочие, всего</v>
          </cell>
          <cell r="E4246" t="str">
            <v>051-2002434</v>
          </cell>
          <cell r="F4246" t="str">
            <v/>
          </cell>
          <cell r="G4246" t="str">
            <v/>
          </cell>
          <cell r="H4246" t="str">
            <v/>
          </cell>
          <cell r="I4246">
            <v>288</v>
          </cell>
          <cell r="J4246">
            <v>206.38</v>
          </cell>
          <cell r="K4246">
            <v>206.38</v>
          </cell>
          <cell r="L4246">
            <v>206.38</v>
          </cell>
          <cell r="M4246">
            <v>16.78750002</v>
          </cell>
          <cell r="N4246">
            <v>8.1342668959999997</v>
          </cell>
          <cell r="O4246">
            <v>8.1342668959999997</v>
          </cell>
          <cell r="P4246">
            <v>0</v>
          </cell>
          <cell r="Q4246">
            <v>0</v>
          </cell>
          <cell r="R4246">
            <v>0</v>
          </cell>
          <cell r="S4246">
            <v>241.06633337</v>
          </cell>
          <cell r="T4246">
            <v>46.933666629999998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0.48666672</v>
          </cell>
          <cell r="Z4246">
            <v>168.09333296</v>
          </cell>
          <cell r="AA4246">
            <v>168.09333296</v>
          </cell>
          <cell r="AB4246">
            <v>0</v>
          </cell>
          <cell r="AC4246">
            <v>0</v>
          </cell>
          <cell r="AD4246">
            <v>11.6783334</v>
          </cell>
          <cell r="AE4246">
            <v>0.48666672</v>
          </cell>
          <cell r="AF4246">
            <v>11.191666680000001</v>
          </cell>
          <cell r="AG4246">
            <v>0</v>
          </cell>
          <cell r="AH4246">
            <v>0</v>
          </cell>
          <cell r="AI4246">
            <v>6.9475292059999996</v>
          </cell>
        </row>
        <row r="4247">
          <cell r="C4247" t="str">
            <v>1.762.4</v>
          </cell>
          <cell r="D4247" t="str">
            <v>Землеотвод, всего</v>
          </cell>
          <cell r="E4247" t="str">
            <v>051-2002434</v>
          </cell>
          <cell r="F4247" t="str">
            <v/>
          </cell>
          <cell r="G4247" t="str">
            <v/>
          </cell>
          <cell r="H4247" t="str">
            <v/>
          </cell>
          <cell r="I4247">
            <v>4.5</v>
          </cell>
          <cell r="J4247">
            <v>4.5</v>
          </cell>
          <cell r="K4247">
            <v>4.5</v>
          </cell>
          <cell r="L4247">
            <v>4.5</v>
          </cell>
          <cell r="M4247">
            <v>0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  <cell r="R4247">
            <v>0</v>
          </cell>
          <cell r="S4247">
            <v>3.75</v>
          </cell>
          <cell r="T4247">
            <v>0.75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4.5</v>
          </cell>
          <cell r="AA4247">
            <v>4.5</v>
          </cell>
          <cell r="AB4247">
            <v>0</v>
          </cell>
          <cell r="AC4247">
            <v>0</v>
          </cell>
          <cell r="AD4247">
            <v>0</v>
          </cell>
          <cell r="AE4247">
            <v>0</v>
          </cell>
          <cell r="AF4247">
            <v>0</v>
          </cell>
          <cell r="AG4247">
            <v>0</v>
          </cell>
          <cell r="AH4247">
            <v>0</v>
          </cell>
          <cell r="AI4247">
            <v>0</v>
          </cell>
        </row>
        <row r="4248">
          <cell r="C4248" t="str">
            <v>1.762.5</v>
          </cell>
          <cell r="D4248" t="str">
            <v>Услуги Заказчика</v>
          </cell>
          <cell r="E4248" t="str">
            <v>051-2002434</v>
          </cell>
          <cell r="F4248" t="str">
            <v/>
          </cell>
          <cell r="G4248" t="str">
            <v/>
          </cell>
          <cell r="H4248" t="str">
            <v/>
          </cell>
          <cell r="I4248">
            <v>92.203333920000006</v>
          </cell>
          <cell r="J4248">
            <v>86.85</v>
          </cell>
          <cell r="K4248">
            <v>86.85</v>
          </cell>
          <cell r="L4248">
            <v>86.85</v>
          </cell>
          <cell r="M4248">
            <v>16.78750002</v>
          </cell>
          <cell r="N4248">
            <v>19.329303419999999</v>
          </cell>
          <cell r="O4248">
            <v>19.329303419999999</v>
          </cell>
          <cell r="P4248">
            <v>0</v>
          </cell>
          <cell r="Q4248">
            <v>0</v>
          </cell>
          <cell r="R4248">
            <v>0</v>
          </cell>
          <cell r="S4248">
            <v>76.836111619999997</v>
          </cell>
          <cell r="T4248">
            <v>15.3672223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0.48666672</v>
          </cell>
          <cell r="Z4248">
            <v>59.72333296</v>
          </cell>
          <cell r="AA4248">
            <v>59.72333296</v>
          </cell>
          <cell r="AB4248">
            <v>0</v>
          </cell>
          <cell r="AC4248">
            <v>0</v>
          </cell>
          <cell r="AD4248">
            <v>11.6783334</v>
          </cell>
          <cell r="AE4248">
            <v>0.48666672</v>
          </cell>
          <cell r="AF4248">
            <v>11.191666680000001</v>
          </cell>
          <cell r="AG4248">
            <v>0</v>
          </cell>
          <cell r="AH4248">
            <v>0</v>
          </cell>
          <cell r="AI4248">
            <v>19.554055042000002</v>
          </cell>
        </row>
        <row r="4249">
          <cell r="C4249" t="str">
            <v>1.762.6</v>
          </cell>
          <cell r="D4249" t="str">
            <v>Иные прочие</v>
          </cell>
          <cell r="E4249" t="str">
            <v>051-2002434</v>
          </cell>
          <cell r="F4249" t="str">
            <v/>
          </cell>
          <cell r="G4249" t="str">
            <v/>
          </cell>
          <cell r="H4249" t="str">
            <v/>
          </cell>
          <cell r="I4249">
            <v>180.13666608</v>
          </cell>
          <cell r="J4249">
            <v>103.87</v>
          </cell>
          <cell r="K4249">
            <v>103.87</v>
          </cell>
          <cell r="L4249">
            <v>103.87</v>
          </cell>
          <cell r="M4249">
            <v>0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>
            <v>151.18022174999999</v>
          </cell>
          <cell r="T4249">
            <v>28.95644433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103.87</v>
          </cell>
          <cell r="AA4249">
            <v>103.87</v>
          </cell>
          <cell r="AB4249">
            <v>0</v>
          </cell>
          <cell r="AC4249">
            <v>0</v>
          </cell>
          <cell r="AD4249">
            <v>0</v>
          </cell>
          <cell r="AE4249">
            <v>0</v>
          </cell>
          <cell r="AF4249">
            <v>0</v>
          </cell>
          <cell r="AG4249">
            <v>0</v>
          </cell>
          <cell r="AH4249">
            <v>0</v>
          </cell>
          <cell r="AI4249">
            <v>0</v>
          </cell>
        </row>
        <row r="4250">
          <cell r="C4250" t="str">
            <v>1.762.7</v>
          </cell>
          <cell r="D4250" t="str">
            <v>Пуско наладочные работы "вхолостую"</v>
          </cell>
          <cell r="E4250" t="str">
            <v>051-2002434</v>
          </cell>
          <cell r="F4250" t="str">
            <v/>
          </cell>
          <cell r="G4250" t="str">
            <v/>
          </cell>
          <cell r="H4250" t="str">
            <v/>
          </cell>
          <cell r="I4250">
            <v>11.16</v>
          </cell>
          <cell r="J4250">
            <v>11.16</v>
          </cell>
          <cell r="K4250">
            <v>11.16</v>
          </cell>
          <cell r="L4250">
            <v>11.16</v>
          </cell>
          <cell r="M4250">
            <v>0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>
            <v>0</v>
          </cell>
          <cell r="S4250">
            <v>9.3000000000000007</v>
          </cell>
          <cell r="T4250">
            <v>1.86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B4250">
            <v>0</v>
          </cell>
          <cell r="AC4250">
            <v>0</v>
          </cell>
          <cell r="AD4250">
            <v>0</v>
          </cell>
          <cell r="AE4250">
            <v>0</v>
          </cell>
          <cell r="AF4250">
            <v>0</v>
          </cell>
          <cell r="AG4250">
            <v>0</v>
          </cell>
          <cell r="AH4250">
            <v>0</v>
          </cell>
          <cell r="AI4250">
            <v>0</v>
          </cell>
        </row>
        <row r="4251">
          <cell r="C4251" t="str">
            <v>1.763</v>
          </cell>
          <cell r="D4251" t="str">
            <v>Реконструкция систем электрохимзащиты</v>
          </cell>
          <cell r="E4251" t="str">
            <v>051-2002457</v>
          </cell>
          <cell r="F4251" t="str">
            <v>51-059</v>
          </cell>
          <cell r="G4251" t="str">
            <v>Комплексная программа реконструкции и технического перевоору</v>
          </cell>
          <cell r="H4251" t="str">
            <v>Прочие</v>
          </cell>
          <cell r="I4251">
            <v>3864.09</v>
          </cell>
          <cell r="J4251">
            <v>3537.62</v>
          </cell>
          <cell r="K4251">
            <v>2.12</v>
          </cell>
          <cell r="L4251">
            <v>2.12</v>
          </cell>
          <cell r="M4251">
            <v>6.6973800000000002E-3</v>
          </cell>
          <cell r="N4251">
            <v>0.31591415099999998</v>
          </cell>
          <cell r="O4251">
            <v>0.31591415099999998</v>
          </cell>
          <cell r="P4251">
            <v>0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8.3339999999999998E-5</v>
          </cell>
          <cell r="Z4251">
            <v>3.78041662</v>
          </cell>
          <cell r="AA4251">
            <v>3.78041662</v>
          </cell>
          <cell r="AB4251">
            <v>0</v>
          </cell>
          <cell r="AC4251">
            <v>0</v>
          </cell>
          <cell r="AD4251">
            <v>1.6668E-4</v>
          </cell>
          <cell r="AE4251">
            <v>8.3339999999999998E-5</v>
          </cell>
          <cell r="AF4251">
            <v>0</v>
          </cell>
          <cell r="AG4251">
            <v>8.3339999999999998E-5</v>
          </cell>
          <cell r="AH4251">
            <v>0</v>
          </cell>
          <cell r="AI4251">
            <v>4.4090379999999997E-3</v>
          </cell>
        </row>
        <row r="4252">
          <cell r="C4252" t="str">
            <v>1.763.1</v>
          </cell>
          <cell r="D4252" t="str">
            <v>Подрядные работы</v>
          </cell>
          <cell r="E4252" t="str">
            <v>051-2002457</v>
          </cell>
          <cell r="F4252" t="str">
            <v/>
          </cell>
          <cell r="G4252" t="str">
            <v/>
          </cell>
          <cell r="H4252" t="str">
            <v/>
          </cell>
          <cell r="I4252">
            <v>2363.64</v>
          </cell>
          <cell r="J4252">
            <v>2363.64</v>
          </cell>
          <cell r="K4252">
            <v>0</v>
          </cell>
          <cell r="L4252">
            <v>0</v>
          </cell>
          <cell r="M4252">
            <v>0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0</v>
          </cell>
          <cell r="AA4252">
            <v>0</v>
          </cell>
          <cell r="AB4252">
            <v>0</v>
          </cell>
          <cell r="AC4252">
            <v>0</v>
          </cell>
          <cell r="AD4252">
            <v>0</v>
          </cell>
          <cell r="AE4252">
            <v>0</v>
          </cell>
          <cell r="AF4252">
            <v>0</v>
          </cell>
          <cell r="AG4252">
            <v>0</v>
          </cell>
          <cell r="AH4252">
            <v>0</v>
          </cell>
          <cell r="AI4252">
            <v>0</v>
          </cell>
        </row>
        <row r="4253">
          <cell r="C4253">
            <v>0</v>
          </cell>
          <cell r="D4253" t="str">
            <v>Прочие подрядчики</v>
          </cell>
          <cell r="E4253" t="str">
            <v>051-2002457</v>
          </cell>
          <cell r="F4253" t="str">
            <v/>
          </cell>
          <cell r="G4253" t="str">
            <v/>
          </cell>
          <cell r="H4253" t="str">
            <v/>
          </cell>
          <cell r="I4253">
            <v>2363.64</v>
          </cell>
          <cell r="J4253">
            <v>2363.64</v>
          </cell>
          <cell r="K4253">
            <v>0</v>
          </cell>
          <cell r="L4253">
            <v>0</v>
          </cell>
          <cell r="M4253">
            <v>0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0</v>
          </cell>
          <cell r="AA4253">
            <v>0</v>
          </cell>
          <cell r="AB4253">
            <v>0</v>
          </cell>
          <cell r="AC4253">
            <v>0</v>
          </cell>
          <cell r="AD4253">
            <v>0</v>
          </cell>
          <cell r="AE4253">
            <v>0</v>
          </cell>
          <cell r="AF4253">
            <v>0</v>
          </cell>
          <cell r="AG4253">
            <v>0</v>
          </cell>
          <cell r="AH4253">
            <v>0</v>
          </cell>
          <cell r="AI4253">
            <v>0</v>
          </cell>
        </row>
        <row r="4254">
          <cell r="C4254" t="str">
            <v>1.763.2</v>
          </cell>
          <cell r="D4254" t="str">
            <v>Оборудование</v>
          </cell>
          <cell r="E4254" t="str">
            <v>051-2002457</v>
          </cell>
          <cell r="F4254" t="str">
            <v/>
          </cell>
          <cell r="G4254" t="str">
            <v/>
          </cell>
          <cell r="H4254" t="str">
            <v/>
          </cell>
          <cell r="I4254">
            <v>866.07</v>
          </cell>
          <cell r="J4254">
            <v>861.5</v>
          </cell>
          <cell r="K4254">
            <v>2.11</v>
          </cell>
          <cell r="L4254">
            <v>2.11</v>
          </cell>
          <cell r="M4254">
            <v>4.1973599999999998E-3</v>
          </cell>
          <cell r="N4254">
            <v>0.19892701400000001</v>
          </cell>
          <cell r="O4254">
            <v>0.19892701400000001</v>
          </cell>
          <cell r="P4254">
            <v>0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3.78</v>
          </cell>
          <cell r="AA4254">
            <v>3.78</v>
          </cell>
          <cell r="AB4254">
            <v>0</v>
          </cell>
          <cell r="AC4254">
            <v>0</v>
          </cell>
          <cell r="AD4254">
            <v>0</v>
          </cell>
          <cell r="AE4254">
            <v>0</v>
          </cell>
          <cell r="AF4254">
            <v>0</v>
          </cell>
          <cell r="AG4254">
            <v>0</v>
          </cell>
          <cell r="AH4254">
            <v>0</v>
          </cell>
          <cell r="AI4254">
            <v>0</v>
          </cell>
        </row>
        <row r="4255">
          <cell r="C4255" t="str">
            <v>1.763.3</v>
          </cell>
          <cell r="D4255" t="str">
            <v>Прочие, всего</v>
          </cell>
          <cell r="E4255" t="str">
            <v>051-2002457</v>
          </cell>
          <cell r="F4255" t="str">
            <v/>
          </cell>
          <cell r="G4255" t="str">
            <v/>
          </cell>
          <cell r="H4255" t="str">
            <v/>
          </cell>
          <cell r="I4255">
            <v>634.38</v>
          </cell>
          <cell r="J4255">
            <v>312.48</v>
          </cell>
          <cell r="K4255">
            <v>0.01</v>
          </cell>
          <cell r="L4255">
            <v>0.01</v>
          </cell>
          <cell r="M4255">
            <v>2.5000199999999999E-3</v>
          </cell>
          <cell r="N4255">
            <v>25.0002</v>
          </cell>
          <cell r="O4255">
            <v>25.0002</v>
          </cell>
          <cell r="P4255">
            <v>0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8.3339999999999998E-5</v>
          </cell>
          <cell r="Z4255">
            <v>4.1661999999999998E-4</v>
          </cell>
          <cell r="AA4255">
            <v>4.1661999999999998E-4</v>
          </cell>
          <cell r="AB4255">
            <v>0</v>
          </cell>
          <cell r="AC4255">
            <v>0</v>
          </cell>
          <cell r="AD4255">
            <v>1.6668E-4</v>
          </cell>
          <cell r="AE4255">
            <v>8.3339999999999998E-5</v>
          </cell>
          <cell r="AF4255">
            <v>0</v>
          </cell>
          <cell r="AG4255">
            <v>8.3339999999999998E-5</v>
          </cell>
          <cell r="AH4255">
            <v>0</v>
          </cell>
          <cell r="AI4255">
            <v>40.007680860000001</v>
          </cell>
        </row>
        <row r="4256">
          <cell r="C4256" t="str">
            <v>1.763.4</v>
          </cell>
          <cell r="D4256" t="str">
            <v>Услуги Заказчика</v>
          </cell>
          <cell r="E4256" t="str">
            <v>051-2002457</v>
          </cell>
          <cell r="F4256" t="str">
            <v/>
          </cell>
          <cell r="G4256" t="str">
            <v/>
          </cell>
          <cell r="H4256" t="str">
            <v/>
          </cell>
          <cell r="I4256">
            <v>0</v>
          </cell>
          <cell r="J4256">
            <v>0</v>
          </cell>
          <cell r="K4256">
            <v>0.01</v>
          </cell>
          <cell r="L4256">
            <v>0.01</v>
          </cell>
          <cell r="M4256">
            <v>2.5000199999999999E-3</v>
          </cell>
          <cell r="N4256">
            <v>25.0002</v>
          </cell>
          <cell r="O4256">
            <v>25.0002</v>
          </cell>
          <cell r="P4256">
            <v>0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8.3339999999999998E-5</v>
          </cell>
          <cell r="Z4256">
            <v>4.1661999999999998E-4</v>
          </cell>
          <cell r="AA4256">
            <v>4.1661999999999998E-4</v>
          </cell>
          <cell r="AB4256">
            <v>0</v>
          </cell>
          <cell r="AC4256">
            <v>0</v>
          </cell>
          <cell r="AD4256">
            <v>1.6668E-4</v>
          </cell>
          <cell r="AE4256">
            <v>8.3339999999999998E-5</v>
          </cell>
          <cell r="AF4256">
            <v>0</v>
          </cell>
          <cell r="AG4256">
            <v>8.3339999999999998E-5</v>
          </cell>
          <cell r="AH4256">
            <v>0</v>
          </cell>
          <cell r="AI4256">
            <v>40.007680860000001</v>
          </cell>
        </row>
        <row r="4257">
          <cell r="C4257" t="str">
            <v>1.763.5</v>
          </cell>
          <cell r="D4257" t="str">
            <v>Иные прочие</v>
          </cell>
          <cell r="E4257" t="str">
            <v>051-2002457</v>
          </cell>
          <cell r="F4257" t="str">
            <v/>
          </cell>
          <cell r="G4257" t="str">
            <v/>
          </cell>
          <cell r="H4257" t="str">
            <v/>
          </cell>
          <cell r="I4257">
            <v>634.38</v>
          </cell>
          <cell r="J4257">
            <v>312.48</v>
          </cell>
          <cell r="K4257">
            <v>0</v>
          </cell>
          <cell r="L4257">
            <v>0</v>
          </cell>
          <cell r="M4257">
            <v>0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B4257">
            <v>0</v>
          </cell>
          <cell r="AC4257">
            <v>0</v>
          </cell>
          <cell r="AD4257">
            <v>0</v>
          </cell>
          <cell r="AE4257">
            <v>0</v>
          </cell>
          <cell r="AF4257">
            <v>0</v>
          </cell>
          <cell r="AG4257">
            <v>0</v>
          </cell>
          <cell r="AH4257">
            <v>0</v>
          </cell>
          <cell r="AI4257">
            <v>0</v>
          </cell>
        </row>
        <row r="4258">
          <cell r="C4258" t="str">
            <v>1.764</v>
          </cell>
          <cell r="D4258" t="str">
            <v>Северо-Европейский газопровод. Участок Грязовец-Выборг</v>
          </cell>
          <cell r="E4258" t="str">
            <v>051-2002479</v>
          </cell>
          <cell r="F4258" t="str">
            <v>51-012</v>
          </cell>
          <cell r="G4258" t="str">
            <v>Стройки, обеспечивающие добычу и вывод газа из Надым-Пур-Таз</v>
          </cell>
          <cell r="H4258" t="str">
            <v>Транспорт газа</v>
          </cell>
          <cell r="I4258">
            <v>0</v>
          </cell>
          <cell r="J4258">
            <v>0</v>
          </cell>
          <cell r="K4258">
            <v>0</v>
          </cell>
          <cell r="L4258">
            <v>0</v>
          </cell>
          <cell r="M4258">
            <v>0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37.965080540000002</v>
          </cell>
          <cell r="Y4258">
            <v>0</v>
          </cell>
          <cell r="Z4258">
            <v>0</v>
          </cell>
          <cell r="AA4258">
            <v>0</v>
          </cell>
          <cell r="AB4258">
            <v>0</v>
          </cell>
          <cell r="AC4258">
            <v>0</v>
          </cell>
          <cell r="AD4258">
            <v>0</v>
          </cell>
          <cell r="AE4258">
            <v>0</v>
          </cell>
          <cell r="AF4258">
            <v>0</v>
          </cell>
          <cell r="AG4258">
            <v>0</v>
          </cell>
          <cell r="AH4258">
            <v>0</v>
          </cell>
          <cell r="AI4258">
            <v>0</v>
          </cell>
        </row>
        <row r="4259">
          <cell r="C4259" t="str">
            <v>1.764.1</v>
          </cell>
          <cell r="D4259" t="str">
            <v>Подрядные работы</v>
          </cell>
          <cell r="E4259" t="str">
            <v>051-2002479</v>
          </cell>
          <cell r="F4259" t="str">
            <v/>
          </cell>
          <cell r="G4259" t="str">
            <v/>
          </cell>
          <cell r="H4259" t="str">
            <v/>
          </cell>
          <cell r="I4259">
            <v>0</v>
          </cell>
          <cell r="J4259">
            <v>0</v>
          </cell>
          <cell r="K4259">
            <v>0</v>
          </cell>
          <cell r="L4259">
            <v>0</v>
          </cell>
          <cell r="M4259">
            <v>0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37.965080540000002</v>
          </cell>
          <cell r="Y4259">
            <v>0</v>
          </cell>
          <cell r="Z4259">
            <v>0</v>
          </cell>
          <cell r="AA4259">
            <v>0</v>
          </cell>
          <cell r="AB4259">
            <v>0</v>
          </cell>
          <cell r="AC4259">
            <v>0</v>
          </cell>
          <cell r="AD4259">
            <v>0</v>
          </cell>
          <cell r="AE4259">
            <v>0</v>
          </cell>
          <cell r="AF4259">
            <v>0</v>
          </cell>
          <cell r="AG4259">
            <v>0</v>
          </cell>
          <cell r="AH4259">
            <v>0</v>
          </cell>
          <cell r="AI4259">
            <v>0</v>
          </cell>
        </row>
        <row r="4260">
          <cell r="C4260">
            <v>0</v>
          </cell>
          <cell r="D4260" t="str">
            <v>Газпром инвест</v>
          </cell>
          <cell r="E4260" t="str">
            <v>051-2002479</v>
          </cell>
          <cell r="F4260" t="str">
            <v/>
          </cell>
          <cell r="G4260" t="str">
            <v/>
          </cell>
          <cell r="H4260" t="str">
            <v/>
          </cell>
          <cell r="I4260">
            <v>0</v>
          </cell>
          <cell r="J4260">
            <v>0</v>
          </cell>
          <cell r="K4260">
            <v>0</v>
          </cell>
          <cell r="L4260">
            <v>0</v>
          </cell>
          <cell r="M4260">
            <v>0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37.965080540000002</v>
          </cell>
          <cell r="Y4260">
            <v>0</v>
          </cell>
          <cell r="Z4260">
            <v>0</v>
          </cell>
          <cell r="AA4260">
            <v>0</v>
          </cell>
          <cell r="AB4260">
            <v>0</v>
          </cell>
          <cell r="AC4260">
            <v>0</v>
          </cell>
          <cell r="AD4260">
            <v>0</v>
          </cell>
          <cell r="AE4260">
            <v>0</v>
          </cell>
          <cell r="AF4260">
            <v>0</v>
          </cell>
          <cell r="AG4260">
            <v>0</v>
          </cell>
          <cell r="AH4260">
            <v>0</v>
          </cell>
          <cell r="AI4260">
            <v>0</v>
          </cell>
        </row>
        <row r="4261">
          <cell r="C4261" t="str">
            <v>1.764.2</v>
          </cell>
          <cell r="D4261" t="str">
            <v>Материалы(в составе подрядных работ)</v>
          </cell>
          <cell r="E4261" t="str">
            <v>051-2002479</v>
          </cell>
          <cell r="F4261" t="str">
            <v/>
          </cell>
          <cell r="G4261" t="str">
            <v/>
          </cell>
          <cell r="H4261" t="str">
            <v/>
          </cell>
          <cell r="I4261">
            <v>0</v>
          </cell>
          <cell r="J4261">
            <v>0</v>
          </cell>
          <cell r="K4261">
            <v>0</v>
          </cell>
          <cell r="L4261">
            <v>0</v>
          </cell>
          <cell r="M4261">
            <v>0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37.965080540000002</v>
          </cell>
          <cell r="Y4261">
            <v>0</v>
          </cell>
          <cell r="Z4261">
            <v>0</v>
          </cell>
          <cell r="AA4261">
            <v>0</v>
          </cell>
          <cell r="AB4261">
            <v>0</v>
          </cell>
          <cell r="AC4261">
            <v>0</v>
          </cell>
          <cell r="AD4261">
            <v>0</v>
          </cell>
          <cell r="AE4261">
            <v>0</v>
          </cell>
          <cell r="AF4261">
            <v>0</v>
          </cell>
          <cell r="AG4261">
            <v>0</v>
          </cell>
          <cell r="AH4261">
            <v>0</v>
          </cell>
          <cell r="AI4261">
            <v>0</v>
          </cell>
        </row>
        <row r="4262">
          <cell r="C4262" t="str">
            <v>1.765</v>
          </cell>
          <cell r="D4262" t="str">
            <v>Реконструкция линейной части системы газопроводов Ухта-Торжок</v>
          </cell>
          <cell r="E4262" t="str">
            <v>051-2002528</v>
          </cell>
          <cell r="F4262" t="str">
            <v>51-042</v>
          </cell>
          <cell r="G4262" t="str">
            <v>Комплексная программа реконструкции и технического перевоору</v>
          </cell>
          <cell r="H4262" t="str">
            <v>Транспорт газа</v>
          </cell>
          <cell r="I4262">
            <v>15588.95330804</v>
          </cell>
          <cell r="J4262">
            <v>14890.64</v>
          </cell>
          <cell r="K4262">
            <v>4.32</v>
          </cell>
          <cell r="L4262">
            <v>4.32</v>
          </cell>
          <cell r="M4262">
            <v>2.5000199999999999E-3</v>
          </cell>
          <cell r="N4262">
            <v>5.7870833000000003E-2</v>
          </cell>
          <cell r="O4262">
            <v>5.7870833000000003E-2</v>
          </cell>
          <cell r="P4262">
            <v>0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2.0021915899999998</v>
          </cell>
          <cell r="Y4262">
            <v>8.3339999999999998E-5</v>
          </cell>
          <cell r="Z4262">
            <v>4.3099999999999996</v>
          </cell>
          <cell r="AA4262">
            <v>4.3099999999999996</v>
          </cell>
          <cell r="AB4262">
            <v>0</v>
          </cell>
          <cell r="AC4262">
            <v>0</v>
          </cell>
          <cell r="AD4262">
            <v>1.7500199999999999E-3</v>
          </cell>
          <cell r="AE4262">
            <v>8.3339999999999998E-5</v>
          </cell>
          <cell r="AF4262">
            <v>1.66668E-3</v>
          </cell>
          <cell r="AG4262">
            <v>0</v>
          </cell>
          <cell r="AH4262">
            <v>0</v>
          </cell>
          <cell r="AI4262">
            <v>4.0603712E-2</v>
          </cell>
        </row>
        <row r="4263">
          <cell r="C4263" t="str">
            <v>1.765.1</v>
          </cell>
          <cell r="D4263" t="str">
            <v>Подрядные работы</v>
          </cell>
          <cell r="E4263" t="str">
            <v>051-2002528</v>
          </cell>
          <cell r="F4263" t="str">
            <v/>
          </cell>
          <cell r="G4263" t="str">
            <v/>
          </cell>
          <cell r="H4263" t="str">
            <v/>
          </cell>
          <cell r="I4263">
            <v>12488.58</v>
          </cell>
          <cell r="J4263">
            <v>12488.58</v>
          </cell>
          <cell r="K4263">
            <v>0</v>
          </cell>
          <cell r="L4263">
            <v>0</v>
          </cell>
          <cell r="M4263">
            <v>0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2.0021915899999998</v>
          </cell>
          <cell r="Y4263">
            <v>0</v>
          </cell>
          <cell r="Z4263">
            <v>0</v>
          </cell>
          <cell r="AA4263">
            <v>0</v>
          </cell>
          <cell r="AB4263">
            <v>0</v>
          </cell>
          <cell r="AC4263">
            <v>0</v>
          </cell>
          <cell r="AD4263">
            <v>0</v>
          </cell>
          <cell r="AE4263">
            <v>0</v>
          </cell>
          <cell r="AF4263">
            <v>0</v>
          </cell>
          <cell r="AG4263">
            <v>0</v>
          </cell>
          <cell r="AH4263">
            <v>0</v>
          </cell>
          <cell r="AI4263">
            <v>0</v>
          </cell>
        </row>
        <row r="4264">
          <cell r="C4264">
            <v>0</v>
          </cell>
          <cell r="D4264" t="str">
            <v>Газпром инвест</v>
          </cell>
          <cell r="E4264" t="str">
            <v>051-2002528</v>
          </cell>
          <cell r="F4264" t="str">
            <v/>
          </cell>
          <cell r="G4264" t="str">
            <v/>
          </cell>
          <cell r="H4264" t="str">
            <v/>
          </cell>
          <cell r="I4264">
            <v>0</v>
          </cell>
          <cell r="J4264">
            <v>0</v>
          </cell>
          <cell r="K4264">
            <v>0</v>
          </cell>
          <cell r="L4264">
            <v>0</v>
          </cell>
          <cell r="M4264">
            <v>0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2.0021915899999998</v>
          </cell>
          <cell r="Y4264">
            <v>0</v>
          </cell>
          <cell r="Z4264">
            <v>0</v>
          </cell>
          <cell r="AA4264">
            <v>0</v>
          </cell>
          <cell r="AB4264">
            <v>0</v>
          </cell>
          <cell r="AC4264">
            <v>0</v>
          </cell>
          <cell r="AD4264">
            <v>0</v>
          </cell>
          <cell r="AE4264">
            <v>0</v>
          </cell>
          <cell r="AF4264">
            <v>0</v>
          </cell>
          <cell r="AG4264">
            <v>0</v>
          </cell>
          <cell r="AH4264">
            <v>0</v>
          </cell>
          <cell r="AI4264">
            <v>0</v>
          </cell>
        </row>
        <row r="4265">
          <cell r="C4265">
            <v>0</v>
          </cell>
          <cell r="D4265" t="str">
            <v>Прочие подрядчики</v>
          </cell>
          <cell r="E4265" t="str">
            <v>051-2002528</v>
          </cell>
          <cell r="F4265" t="str">
            <v/>
          </cell>
          <cell r="G4265" t="str">
            <v/>
          </cell>
          <cell r="H4265" t="str">
            <v/>
          </cell>
          <cell r="I4265">
            <v>12488.58</v>
          </cell>
          <cell r="J4265">
            <v>12488.58</v>
          </cell>
          <cell r="K4265">
            <v>0</v>
          </cell>
          <cell r="L4265">
            <v>0</v>
          </cell>
          <cell r="M4265">
            <v>0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B4265">
            <v>0</v>
          </cell>
          <cell r="AC4265">
            <v>0</v>
          </cell>
          <cell r="AD4265">
            <v>0</v>
          </cell>
          <cell r="AE4265">
            <v>0</v>
          </cell>
          <cell r="AF4265">
            <v>0</v>
          </cell>
          <cell r="AG4265">
            <v>0</v>
          </cell>
          <cell r="AH4265">
            <v>0</v>
          </cell>
          <cell r="AI4265">
            <v>0</v>
          </cell>
        </row>
        <row r="4266">
          <cell r="C4266" t="str">
            <v>1.765.2</v>
          </cell>
          <cell r="D4266" t="str">
            <v>Материалы(в составе подрядных работ)</v>
          </cell>
          <cell r="E4266" t="str">
            <v>051-2002528</v>
          </cell>
          <cell r="F4266" t="str">
            <v/>
          </cell>
          <cell r="G4266" t="str">
            <v/>
          </cell>
          <cell r="H4266" t="str">
            <v/>
          </cell>
          <cell r="I4266">
            <v>0</v>
          </cell>
          <cell r="J4266">
            <v>0</v>
          </cell>
          <cell r="K4266">
            <v>0</v>
          </cell>
          <cell r="L4266">
            <v>0</v>
          </cell>
          <cell r="M4266">
            <v>0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2.0021915899999998</v>
          </cell>
          <cell r="Y4266">
            <v>0</v>
          </cell>
          <cell r="Z4266">
            <v>0</v>
          </cell>
          <cell r="AA4266">
            <v>0</v>
          </cell>
          <cell r="AB4266">
            <v>0</v>
          </cell>
          <cell r="AC4266">
            <v>0</v>
          </cell>
          <cell r="AD4266">
            <v>0</v>
          </cell>
          <cell r="AE4266">
            <v>0</v>
          </cell>
          <cell r="AF4266">
            <v>0</v>
          </cell>
          <cell r="AG4266">
            <v>0</v>
          </cell>
          <cell r="AH4266">
            <v>0</v>
          </cell>
          <cell r="AI4266">
            <v>0</v>
          </cell>
        </row>
        <row r="4267">
          <cell r="C4267" t="str">
            <v>1.765.3</v>
          </cell>
          <cell r="D4267" t="str">
            <v>Оборудование</v>
          </cell>
          <cell r="E4267" t="str">
            <v>051-2002528</v>
          </cell>
          <cell r="F4267" t="str">
            <v/>
          </cell>
          <cell r="G4267" t="str">
            <v/>
          </cell>
          <cell r="H4267" t="str">
            <v/>
          </cell>
          <cell r="I4267">
            <v>2136.0960141099999</v>
          </cell>
          <cell r="J4267">
            <v>2014.28</v>
          </cell>
          <cell r="K4267">
            <v>4.3099999999999996</v>
          </cell>
          <cell r="L4267">
            <v>4.3099999999999996</v>
          </cell>
          <cell r="M4267">
            <v>0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4.3099999999999996</v>
          </cell>
          <cell r="AA4267">
            <v>4.3099999999999996</v>
          </cell>
          <cell r="AB4267">
            <v>0</v>
          </cell>
          <cell r="AC4267">
            <v>0</v>
          </cell>
          <cell r="AD4267">
            <v>0</v>
          </cell>
          <cell r="AE4267">
            <v>0</v>
          </cell>
          <cell r="AF4267">
            <v>0</v>
          </cell>
          <cell r="AG4267">
            <v>0</v>
          </cell>
          <cell r="AH4267">
            <v>0</v>
          </cell>
          <cell r="AI4267">
            <v>0</v>
          </cell>
        </row>
        <row r="4268">
          <cell r="C4268" t="str">
            <v>1.765.4</v>
          </cell>
          <cell r="D4268" t="str">
            <v>Прочие, всего</v>
          </cell>
          <cell r="E4268" t="str">
            <v>051-2002528</v>
          </cell>
          <cell r="F4268" t="str">
            <v/>
          </cell>
          <cell r="G4268" t="str">
            <v/>
          </cell>
          <cell r="H4268" t="str">
            <v/>
          </cell>
          <cell r="I4268">
            <v>964.27729393000004</v>
          </cell>
          <cell r="J4268">
            <v>387.78</v>
          </cell>
          <cell r="K4268">
            <v>0.01</v>
          </cell>
          <cell r="L4268">
            <v>0.01</v>
          </cell>
          <cell r="M4268">
            <v>2.5000199999999999E-3</v>
          </cell>
          <cell r="N4268">
            <v>25.0002</v>
          </cell>
          <cell r="O4268">
            <v>25.0002</v>
          </cell>
          <cell r="P4268">
            <v>0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8.3339999999999998E-5</v>
          </cell>
          <cell r="Z4268">
            <v>0</v>
          </cell>
          <cell r="AA4268">
            <v>0</v>
          </cell>
          <cell r="AB4268">
            <v>0</v>
          </cell>
          <cell r="AC4268">
            <v>0</v>
          </cell>
          <cell r="AD4268">
            <v>1.7500199999999999E-3</v>
          </cell>
          <cell r="AE4268">
            <v>8.3339999999999998E-5</v>
          </cell>
          <cell r="AF4268">
            <v>1.66668E-3</v>
          </cell>
          <cell r="AG4268">
            <v>0</v>
          </cell>
          <cell r="AH4268">
            <v>0</v>
          </cell>
          <cell r="AI4268">
            <v>0</v>
          </cell>
        </row>
        <row r="4269">
          <cell r="C4269" t="str">
            <v>1.765.5</v>
          </cell>
          <cell r="D4269" t="str">
            <v>Услуги Заказчика</v>
          </cell>
          <cell r="E4269" t="str">
            <v>051-2002528</v>
          </cell>
          <cell r="F4269" t="str">
            <v/>
          </cell>
          <cell r="G4269" t="str">
            <v/>
          </cell>
          <cell r="H4269" t="str">
            <v/>
          </cell>
          <cell r="I4269">
            <v>0</v>
          </cell>
          <cell r="J4269">
            <v>0</v>
          </cell>
          <cell r="K4269">
            <v>0.01</v>
          </cell>
          <cell r="L4269">
            <v>0.01</v>
          </cell>
          <cell r="M4269">
            <v>2.5000199999999999E-3</v>
          </cell>
          <cell r="N4269">
            <v>25.0002</v>
          </cell>
          <cell r="O4269">
            <v>25.0002</v>
          </cell>
          <cell r="P4269">
            <v>0</v>
          </cell>
          <cell r="Q4269">
            <v>0</v>
          </cell>
          <cell r="R4269">
            <v>0</v>
          </cell>
          <cell r="S4269">
            <v>0</v>
          </cell>
          <cell r="T4269">
            <v>0</v>
          </cell>
          <cell r="U4269">
            <v>0</v>
          </cell>
          <cell r="V4269">
            <v>0</v>
          </cell>
          <cell r="W4269">
            <v>0</v>
          </cell>
          <cell r="X4269">
            <v>0</v>
          </cell>
          <cell r="Y4269">
            <v>8.3339999999999998E-5</v>
          </cell>
          <cell r="Z4269">
            <v>0</v>
          </cell>
          <cell r="AA4269">
            <v>0</v>
          </cell>
          <cell r="AB4269">
            <v>0</v>
          </cell>
          <cell r="AC4269">
            <v>0</v>
          </cell>
          <cell r="AD4269">
            <v>1.7500199999999999E-3</v>
          </cell>
          <cell r="AE4269">
            <v>8.3339999999999998E-5</v>
          </cell>
          <cell r="AF4269">
            <v>1.66668E-3</v>
          </cell>
          <cell r="AG4269">
            <v>0</v>
          </cell>
          <cell r="AH4269">
            <v>0</v>
          </cell>
          <cell r="AI4269">
            <v>0</v>
          </cell>
        </row>
        <row r="4270">
          <cell r="C4270" t="str">
            <v>1.765.6</v>
          </cell>
          <cell r="D4270" t="str">
            <v>Иные прочие</v>
          </cell>
          <cell r="E4270" t="str">
            <v>051-2002528</v>
          </cell>
          <cell r="F4270" t="str">
            <v/>
          </cell>
          <cell r="G4270" t="str">
            <v/>
          </cell>
          <cell r="H4270" t="str">
            <v/>
          </cell>
          <cell r="I4270">
            <v>964.27729393000004</v>
          </cell>
          <cell r="J4270">
            <v>387.78</v>
          </cell>
          <cell r="K4270">
            <v>0</v>
          </cell>
          <cell r="L4270">
            <v>0</v>
          </cell>
          <cell r="M4270">
            <v>0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>
            <v>0</v>
          </cell>
          <cell r="T4270">
            <v>0</v>
          </cell>
          <cell r="U4270">
            <v>0</v>
          </cell>
          <cell r="V4270">
            <v>0</v>
          </cell>
          <cell r="W4270">
            <v>0</v>
          </cell>
          <cell r="X4270">
            <v>0</v>
          </cell>
          <cell r="Y4270">
            <v>0</v>
          </cell>
          <cell r="Z4270">
            <v>0</v>
          </cell>
          <cell r="AA4270">
            <v>0</v>
          </cell>
          <cell r="AB4270">
            <v>0</v>
          </cell>
          <cell r="AC4270">
            <v>0</v>
          </cell>
          <cell r="AD4270">
            <v>0</v>
          </cell>
          <cell r="AE4270">
            <v>0</v>
          </cell>
          <cell r="AF4270">
            <v>0</v>
          </cell>
          <cell r="AG4270">
            <v>0</v>
          </cell>
          <cell r="AH4270">
            <v>0</v>
          </cell>
          <cell r="AI4270">
            <v>0</v>
          </cell>
        </row>
        <row r="4271">
          <cell r="C4271" t="str">
            <v>1.766</v>
          </cell>
          <cell r="D4271" t="str">
            <v>Реконструкция газопровода Грязовец - Ленинград 1 нитка</v>
          </cell>
          <cell r="E4271" t="str">
            <v>051-2002532</v>
          </cell>
          <cell r="F4271" t="str">
            <v>51-124</v>
          </cell>
          <cell r="G4271" t="str">
            <v>Комплексная программа реконструкции и технического перевоору</v>
          </cell>
          <cell r="H4271" t="str">
            <v>Транспорт газа</v>
          </cell>
          <cell r="I4271">
            <v>847.05700000000002</v>
          </cell>
          <cell r="J4271">
            <v>722.83100000000002</v>
          </cell>
          <cell r="K4271">
            <v>4.0000000000000003E-5</v>
          </cell>
          <cell r="L4271">
            <v>4.0000000000000003E-5</v>
          </cell>
          <cell r="M4271">
            <v>1.55378544</v>
          </cell>
          <cell r="N4271">
            <v>3884463.6</v>
          </cell>
          <cell r="O4271">
            <v>3884463.6</v>
          </cell>
          <cell r="P4271">
            <v>0</v>
          </cell>
          <cell r="Q4271">
            <v>0</v>
          </cell>
          <cell r="R4271">
            <v>0</v>
          </cell>
          <cell r="S4271">
            <v>0</v>
          </cell>
          <cell r="T4271">
            <v>0</v>
          </cell>
          <cell r="U4271">
            <v>0</v>
          </cell>
          <cell r="V4271">
            <v>0</v>
          </cell>
          <cell r="W4271">
            <v>0</v>
          </cell>
          <cell r="X4271">
            <v>0</v>
          </cell>
          <cell r="Y4271">
            <v>8.3339999999999998E-5</v>
          </cell>
          <cell r="Z4271">
            <v>0.20041661999999999</v>
          </cell>
          <cell r="AA4271">
            <v>0.20041661999999999</v>
          </cell>
          <cell r="AB4271">
            <v>0</v>
          </cell>
          <cell r="AC4271">
            <v>0</v>
          </cell>
          <cell r="AD4271">
            <v>1.6668E-4</v>
          </cell>
          <cell r="AE4271">
            <v>8.3339999999999998E-5</v>
          </cell>
          <cell r="AF4271">
            <v>0</v>
          </cell>
          <cell r="AG4271">
            <v>8.3339999999999998E-5</v>
          </cell>
          <cell r="AH4271">
            <v>0</v>
          </cell>
          <cell r="AI4271">
            <v>8.3166754999999995E-2</v>
          </cell>
        </row>
        <row r="4272">
          <cell r="C4272" t="str">
            <v>1.766.1</v>
          </cell>
          <cell r="D4272" t="str">
            <v>Подрядные работы</v>
          </cell>
          <cell r="E4272" t="str">
            <v>051-2002532</v>
          </cell>
          <cell r="F4272" t="str">
            <v/>
          </cell>
          <cell r="G4272" t="str">
            <v/>
          </cell>
          <cell r="H4272" t="str">
            <v/>
          </cell>
          <cell r="I4272">
            <v>581.048</v>
          </cell>
          <cell r="J4272">
            <v>581.048</v>
          </cell>
          <cell r="K4272">
            <v>0</v>
          </cell>
          <cell r="L4272">
            <v>0</v>
          </cell>
          <cell r="M4272">
            <v>0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>
            <v>0</v>
          </cell>
          <cell r="T4272">
            <v>0</v>
          </cell>
          <cell r="U4272">
            <v>0</v>
          </cell>
          <cell r="V4272">
            <v>0</v>
          </cell>
          <cell r="W4272">
            <v>0</v>
          </cell>
          <cell r="X4272">
            <v>0</v>
          </cell>
          <cell r="Y4272">
            <v>0</v>
          </cell>
          <cell r="Z4272">
            <v>0</v>
          </cell>
          <cell r="AA4272">
            <v>0</v>
          </cell>
          <cell r="AB4272">
            <v>0</v>
          </cell>
          <cell r="AC4272">
            <v>0</v>
          </cell>
          <cell r="AD4272">
            <v>0</v>
          </cell>
          <cell r="AE4272">
            <v>0</v>
          </cell>
          <cell r="AF4272">
            <v>0</v>
          </cell>
          <cell r="AG4272">
            <v>0</v>
          </cell>
          <cell r="AH4272">
            <v>0</v>
          </cell>
          <cell r="AI4272">
            <v>0</v>
          </cell>
        </row>
        <row r="4273">
          <cell r="C4273">
            <v>0</v>
          </cell>
          <cell r="D4273" t="str">
            <v>Прочие подрядчики</v>
          </cell>
          <cell r="E4273" t="str">
            <v>051-2002532</v>
          </cell>
          <cell r="F4273" t="str">
            <v/>
          </cell>
          <cell r="G4273" t="str">
            <v/>
          </cell>
          <cell r="H4273" t="str">
            <v/>
          </cell>
          <cell r="I4273">
            <v>581.048</v>
          </cell>
          <cell r="J4273">
            <v>581.048</v>
          </cell>
          <cell r="K4273">
            <v>0</v>
          </cell>
          <cell r="L4273">
            <v>0</v>
          </cell>
          <cell r="M4273">
            <v>0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>
            <v>0</v>
          </cell>
          <cell r="T4273">
            <v>0</v>
          </cell>
          <cell r="U4273">
            <v>0</v>
          </cell>
          <cell r="V4273">
            <v>0</v>
          </cell>
          <cell r="W4273">
            <v>0</v>
          </cell>
          <cell r="X4273">
            <v>0</v>
          </cell>
          <cell r="Y4273">
            <v>0</v>
          </cell>
          <cell r="Z4273">
            <v>0</v>
          </cell>
          <cell r="AA4273">
            <v>0</v>
          </cell>
          <cell r="AB4273">
            <v>0</v>
          </cell>
          <cell r="AC4273">
            <v>0</v>
          </cell>
          <cell r="AD4273">
            <v>0</v>
          </cell>
          <cell r="AE4273">
            <v>0</v>
          </cell>
          <cell r="AF4273">
            <v>0</v>
          </cell>
          <cell r="AG4273">
            <v>0</v>
          </cell>
          <cell r="AH4273">
            <v>0</v>
          </cell>
          <cell r="AI4273">
            <v>0</v>
          </cell>
        </row>
        <row r="4274">
          <cell r="C4274" t="str">
            <v>1.766.2</v>
          </cell>
          <cell r="D4274" t="str">
            <v>Оборудование</v>
          </cell>
          <cell r="E4274" t="str">
            <v>051-2002532</v>
          </cell>
          <cell r="F4274" t="str">
            <v/>
          </cell>
          <cell r="G4274" t="str">
            <v/>
          </cell>
          <cell r="H4274" t="str">
            <v/>
          </cell>
          <cell r="I4274">
            <v>136.55500000000001</v>
          </cell>
          <cell r="J4274">
            <v>60.133000000000003</v>
          </cell>
          <cell r="K4274">
            <v>0</v>
          </cell>
          <cell r="L4274">
            <v>0</v>
          </cell>
          <cell r="M4274">
            <v>1.5537753599999999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>
            <v>0</v>
          </cell>
          <cell r="S4274">
            <v>0</v>
          </cell>
          <cell r="T4274">
            <v>0</v>
          </cell>
          <cell r="U4274">
            <v>0</v>
          </cell>
          <cell r="V4274">
            <v>0</v>
          </cell>
          <cell r="W4274">
            <v>0</v>
          </cell>
          <cell r="X4274">
            <v>0</v>
          </cell>
          <cell r="Y4274">
            <v>0</v>
          </cell>
          <cell r="Z4274">
            <v>0.2</v>
          </cell>
          <cell r="AA4274">
            <v>0.2</v>
          </cell>
          <cell r="AB4274">
            <v>0</v>
          </cell>
          <cell r="AC4274">
            <v>0</v>
          </cell>
          <cell r="AD4274">
            <v>0</v>
          </cell>
          <cell r="AE4274">
            <v>0</v>
          </cell>
          <cell r="AF4274">
            <v>0</v>
          </cell>
          <cell r="AG4274">
            <v>0</v>
          </cell>
          <cell r="AH4274">
            <v>0</v>
          </cell>
          <cell r="AI4274">
            <v>0</v>
          </cell>
        </row>
        <row r="4275">
          <cell r="C4275" t="str">
            <v>1.766.3</v>
          </cell>
          <cell r="D4275" t="str">
            <v>Прочие, всего</v>
          </cell>
          <cell r="E4275" t="str">
            <v>051-2002532</v>
          </cell>
          <cell r="F4275" t="str">
            <v/>
          </cell>
          <cell r="G4275" t="str">
            <v/>
          </cell>
          <cell r="H4275" t="str">
            <v/>
          </cell>
          <cell r="I4275">
            <v>129.45400000000001</v>
          </cell>
          <cell r="J4275">
            <v>81.650000000000006</v>
          </cell>
          <cell r="K4275">
            <v>4.0000000000000003E-5</v>
          </cell>
          <cell r="L4275">
            <v>4.0000000000000003E-5</v>
          </cell>
          <cell r="M4275">
            <v>1.008E-5</v>
          </cell>
          <cell r="N4275">
            <v>25.2</v>
          </cell>
          <cell r="O4275">
            <v>25.2</v>
          </cell>
          <cell r="P4275">
            <v>0</v>
          </cell>
          <cell r="Q4275">
            <v>0</v>
          </cell>
          <cell r="R4275">
            <v>0</v>
          </cell>
          <cell r="S4275">
            <v>0</v>
          </cell>
          <cell r="T4275">
            <v>0</v>
          </cell>
          <cell r="U4275">
            <v>0</v>
          </cell>
          <cell r="V4275">
            <v>0</v>
          </cell>
          <cell r="W4275">
            <v>0</v>
          </cell>
          <cell r="X4275">
            <v>0</v>
          </cell>
          <cell r="Y4275">
            <v>8.3339999999999998E-5</v>
          </cell>
          <cell r="Z4275">
            <v>4.1661999999999998E-4</v>
          </cell>
          <cell r="AA4275">
            <v>4.1661999999999998E-4</v>
          </cell>
          <cell r="AB4275">
            <v>0</v>
          </cell>
          <cell r="AC4275">
            <v>0</v>
          </cell>
          <cell r="AD4275">
            <v>1.6668E-4</v>
          </cell>
          <cell r="AE4275">
            <v>8.3339999999999998E-5</v>
          </cell>
          <cell r="AF4275">
            <v>0</v>
          </cell>
          <cell r="AG4275">
            <v>8.3339999999999998E-5</v>
          </cell>
          <cell r="AH4275">
            <v>0</v>
          </cell>
          <cell r="AI4275">
            <v>40.007680860000001</v>
          </cell>
        </row>
        <row r="4276">
          <cell r="C4276" t="str">
            <v>1.766.4</v>
          </cell>
          <cell r="D4276" t="str">
            <v>Услуги Заказчика</v>
          </cell>
          <cell r="E4276" t="str">
            <v>051-2002532</v>
          </cell>
          <cell r="F4276" t="str">
            <v/>
          </cell>
          <cell r="G4276" t="str">
            <v/>
          </cell>
          <cell r="H4276" t="str">
            <v/>
          </cell>
          <cell r="I4276">
            <v>0</v>
          </cell>
          <cell r="J4276">
            <v>0</v>
          </cell>
          <cell r="K4276">
            <v>4.0000000000000003E-5</v>
          </cell>
          <cell r="L4276">
            <v>4.0000000000000003E-5</v>
          </cell>
          <cell r="M4276">
            <v>1.008E-5</v>
          </cell>
          <cell r="N4276">
            <v>25.2</v>
          </cell>
          <cell r="O4276">
            <v>25.2</v>
          </cell>
          <cell r="P4276">
            <v>0</v>
          </cell>
          <cell r="Q4276">
            <v>0</v>
          </cell>
          <cell r="R4276">
            <v>0</v>
          </cell>
          <cell r="S4276">
            <v>0</v>
          </cell>
          <cell r="T4276">
            <v>0</v>
          </cell>
          <cell r="U4276">
            <v>0</v>
          </cell>
          <cell r="V4276">
            <v>0</v>
          </cell>
          <cell r="W4276">
            <v>0</v>
          </cell>
          <cell r="X4276">
            <v>0</v>
          </cell>
          <cell r="Y4276">
            <v>8.3339999999999998E-5</v>
          </cell>
          <cell r="Z4276">
            <v>4.1661999999999998E-4</v>
          </cell>
          <cell r="AA4276">
            <v>4.1661999999999998E-4</v>
          </cell>
          <cell r="AB4276">
            <v>0</v>
          </cell>
          <cell r="AC4276">
            <v>0</v>
          </cell>
          <cell r="AD4276">
            <v>1.6668E-4</v>
          </cell>
          <cell r="AE4276">
            <v>8.3339999999999998E-5</v>
          </cell>
          <cell r="AF4276">
            <v>0</v>
          </cell>
          <cell r="AG4276">
            <v>8.3339999999999998E-5</v>
          </cell>
          <cell r="AH4276">
            <v>0</v>
          </cell>
          <cell r="AI4276">
            <v>40.007680860000001</v>
          </cell>
        </row>
        <row r="4277">
          <cell r="C4277" t="str">
            <v>1.766.5</v>
          </cell>
          <cell r="D4277" t="str">
            <v>Иные прочие</v>
          </cell>
          <cell r="E4277" t="str">
            <v>051-2002532</v>
          </cell>
          <cell r="F4277" t="str">
            <v/>
          </cell>
          <cell r="G4277" t="str">
            <v/>
          </cell>
          <cell r="H4277" t="str">
            <v/>
          </cell>
          <cell r="I4277">
            <v>129.45400000000001</v>
          </cell>
          <cell r="J4277">
            <v>81.650000000000006</v>
          </cell>
          <cell r="K4277">
            <v>0</v>
          </cell>
          <cell r="L4277">
            <v>0</v>
          </cell>
          <cell r="M4277">
            <v>0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>
            <v>0</v>
          </cell>
          <cell r="S4277">
            <v>0</v>
          </cell>
          <cell r="T4277">
            <v>0</v>
          </cell>
          <cell r="U4277">
            <v>0</v>
          </cell>
          <cell r="V4277">
            <v>0</v>
          </cell>
          <cell r="W4277">
            <v>0</v>
          </cell>
          <cell r="X4277">
            <v>0</v>
          </cell>
          <cell r="Y4277">
            <v>0</v>
          </cell>
          <cell r="Z4277">
            <v>0</v>
          </cell>
          <cell r="AA4277">
            <v>0</v>
          </cell>
          <cell r="AB4277">
            <v>0</v>
          </cell>
          <cell r="AC4277">
            <v>0</v>
          </cell>
          <cell r="AD4277">
            <v>0</v>
          </cell>
          <cell r="AE4277">
            <v>0</v>
          </cell>
          <cell r="AF4277">
            <v>0</v>
          </cell>
          <cell r="AG4277">
            <v>0</v>
          </cell>
          <cell r="AH4277">
            <v>0</v>
          </cell>
          <cell r="AI4277">
            <v>0</v>
          </cell>
        </row>
        <row r="4278">
          <cell r="C4278" t="str">
            <v>1.767</v>
          </cell>
          <cell r="D4278" t="str">
            <v>Реконструкция систем охлаждения газа цехов №1 на КС газопровода Ухта-Торжок</v>
          </cell>
          <cell r="E4278" t="str">
            <v>051-2002536</v>
          </cell>
          <cell r="F4278" t="str">
            <v>51-151</v>
          </cell>
          <cell r="G4278" t="str">
            <v>Комплексная программа реконструкции и технического перевоору</v>
          </cell>
          <cell r="H4278" t="str">
            <v>Транспорт газа</v>
          </cell>
          <cell r="I4278">
            <v>1339.18129127</v>
          </cell>
          <cell r="J4278">
            <v>807.31730000000005</v>
          </cell>
          <cell r="K4278">
            <v>3.6</v>
          </cell>
          <cell r="L4278">
            <v>3.6</v>
          </cell>
          <cell r="M4278">
            <v>4.0145320199999999</v>
          </cell>
          <cell r="N4278">
            <v>111.514778333</v>
          </cell>
          <cell r="O4278">
            <v>111.514778333</v>
          </cell>
          <cell r="P4278">
            <v>0</v>
          </cell>
          <cell r="Q4278">
            <v>0</v>
          </cell>
          <cell r="R4278">
            <v>0</v>
          </cell>
          <cell r="S4278">
            <v>0</v>
          </cell>
          <cell r="T4278">
            <v>0</v>
          </cell>
          <cell r="U4278">
            <v>0</v>
          </cell>
          <cell r="V4278">
            <v>0</v>
          </cell>
          <cell r="W4278">
            <v>0</v>
          </cell>
          <cell r="X4278">
            <v>5.1407293799999998</v>
          </cell>
          <cell r="Y4278">
            <v>8.3339999999999998E-5</v>
          </cell>
          <cell r="Z4278">
            <v>3.5904166200000001</v>
          </cell>
          <cell r="AA4278">
            <v>3.5904166200000001</v>
          </cell>
          <cell r="AB4278">
            <v>0</v>
          </cell>
          <cell r="AC4278">
            <v>0</v>
          </cell>
          <cell r="AD4278">
            <v>1.6668E-4</v>
          </cell>
          <cell r="AE4278">
            <v>8.3339999999999998E-5</v>
          </cell>
          <cell r="AF4278">
            <v>0</v>
          </cell>
          <cell r="AG4278">
            <v>8.3339999999999998E-5</v>
          </cell>
          <cell r="AH4278">
            <v>0</v>
          </cell>
          <cell r="AI4278">
            <v>4.6423580000000001E-3</v>
          </cell>
        </row>
        <row r="4279">
          <cell r="C4279" t="str">
            <v>1.767.1</v>
          </cell>
          <cell r="D4279" t="str">
            <v>Подрядные работы</v>
          </cell>
          <cell r="E4279" t="str">
            <v>051-2002536</v>
          </cell>
          <cell r="F4279" t="str">
            <v/>
          </cell>
          <cell r="G4279" t="str">
            <v/>
          </cell>
          <cell r="H4279" t="str">
            <v/>
          </cell>
          <cell r="I4279">
            <v>626.25429999999994</v>
          </cell>
          <cell r="J4279">
            <v>626.25429999999994</v>
          </cell>
          <cell r="K4279">
            <v>0</v>
          </cell>
          <cell r="L4279">
            <v>0</v>
          </cell>
          <cell r="M4279">
            <v>0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>
            <v>0</v>
          </cell>
          <cell r="T4279">
            <v>0</v>
          </cell>
          <cell r="U4279">
            <v>0</v>
          </cell>
          <cell r="V4279">
            <v>0</v>
          </cell>
          <cell r="W4279">
            <v>0</v>
          </cell>
          <cell r="X4279">
            <v>5.1407293799999998</v>
          </cell>
          <cell r="Y4279">
            <v>0</v>
          </cell>
          <cell r="Z4279">
            <v>0</v>
          </cell>
          <cell r="AA4279">
            <v>0</v>
          </cell>
          <cell r="AB4279">
            <v>0</v>
          </cell>
          <cell r="AC4279">
            <v>0</v>
          </cell>
          <cell r="AD4279">
            <v>0</v>
          </cell>
          <cell r="AE4279">
            <v>0</v>
          </cell>
          <cell r="AF4279">
            <v>0</v>
          </cell>
          <cell r="AG4279">
            <v>0</v>
          </cell>
          <cell r="AH4279">
            <v>0</v>
          </cell>
          <cell r="AI4279">
            <v>0</v>
          </cell>
        </row>
        <row r="4280">
          <cell r="C4280">
            <v>0</v>
          </cell>
          <cell r="D4280" t="str">
            <v>Газпром инвест</v>
          </cell>
          <cell r="E4280" t="str">
            <v>051-2002536</v>
          </cell>
          <cell r="F4280" t="str">
            <v/>
          </cell>
          <cell r="G4280" t="str">
            <v/>
          </cell>
          <cell r="H4280" t="str">
            <v/>
          </cell>
          <cell r="I4280">
            <v>0</v>
          </cell>
          <cell r="J4280">
            <v>0</v>
          </cell>
          <cell r="K4280">
            <v>0</v>
          </cell>
          <cell r="L4280">
            <v>0</v>
          </cell>
          <cell r="M4280">
            <v>0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>
            <v>0</v>
          </cell>
          <cell r="T4280">
            <v>0</v>
          </cell>
          <cell r="U4280">
            <v>0</v>
          </cell>
          <cell r="V4280">
            <v>0</v>
          </cell>
          <cell r="W4280">
            <v>0</v>
          </cell>
          <cell r="X4280">
            <v>5.1407293799999998</v>
          </cell>
          <cell r="Y4280">
            <v>0</v>
          </cell>
          <cell r="Z4280">
            <v>0</v>
          </cell>
          <cell r="AA4280">
            <v>0</v>
          </cell>
          <cell r="AB4280">
            <v>0</v>
          </cell>
          <cell r="AC4280">
            <v>0</v>
          </cell>
          <cell r="AD4280">
            <v>0</v>
          </cell>
          <cell r="AE4280">
            <v>0</v>
          </cell>
          <cell r="AF4280">
            <v>0</v>
          </cell>
          <cell r="AG4280">
            <v>0</v>
          </cell>
          <cell r="AH4280">
            <v>0</v>
          </cell>
          <cell r="AI4280">
            <v>0</v>
          </cell>
        </row>
        <row r="4281">
          <cell r="C4281">
            <v>0</v>
          </cell>
          <cell r="D4281" t="str">
            <v>Прочие подрядчики</v>
          </cell>
          <cell r="E4281" t="str">
            <v>051-2002536</v>
          </cell>
          <cell r="F4281" t="str">
            <v/>
          </cell>
          <cell r="G4281" t="str">
            <v/>
          </cell>
          <cell r="H4281" t="str">
            <v/>
          </cell>
          <cell r="I4281">
            <v>626.25429999999994</v>
          </cell>
          <cell r="J4281">
            <v>626.25429999999994</v>
          </cell>
          <cell r="K4281">
            <v>0</v>
          </cell>
          <cell r="L4281">
            <v>0</v>
          </cell>
          <cell r="M4281">
            <v>0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>
            <v>0</v>
          </cell>
          <cell r="T4281">
            <v>0</v>
          </cell>
          <cell r="U4281">
            <v>0</v>
          </cell>
          <cell r="V4281">
            <v>0</v>
          </cell>
          <cell r="W4281">
            <v>0</v>
          </cell>
          <cell r="X4281">
            <v>0</v>
          </cell>
          <cell r="Y4281">
            <v>0</v>
          </cell>
          <cell r="Z4281">
            <v>0</v>
          </cell>
          <cell r="AA4281">
            <v>0</v>
          </cell>
          <cell r="AB4281">
            <v>0</v>
          </cell>
          <cell r="AC4281">
            <v>0</v>
          </cell>
          <cell r="AD4281">
            <v>0</v>
          </cell>
          <cell r="AE4281">
            <v>0</v>
          </cell>
          <cell r="AF4281">
            <v>0</v>
          </cell>
          <cell r="AG4281">
            <v>0</v>
          </cell>
          <cell r="AH4281">
            <v>0</v>
          </cell>
          <cell r="AI4281">
            <v>0</v>
          </cell>
        </row>
        <row r="4282">
          <cell r="C4282" t="str">
            <v>1.767.2</v>
          </cell>
          <cell r="D4282" t="str">
            <v>Материалы(в составе подрядных работ)</v>
          </cell>
          <cell r="E4282" t="str">
            <v>051-2002536</v>
          </cell>
          <cell r="F4282" t="str">
            <v/>
          </cell>
          <cell r="G4282" t="str">
            <v/>
          </cell>
          <cell r="H4282" t="str">
            <v/>
          </cell>
          <cell r="I4282">
            <v>0</v>
          </cell>
          <cell r="J4282">
            <v>0</v>
          </cell>
          <cell r="K4282">
            <v>0</v>
          </cell>
          <cell r="L4282">
            <v>0</v>
          </cell>
          <cell r="M4282">
            <v>0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>
            <v>0</v>
          </cell>
          <cell r="S4282">
            <v>0</v>
          </cell>
          <cell r="T4282">
            <v>0</v>
          </cell>
          <cell r="U4282">
            <v>0</v>
          </cell>
          <cell r="V4282">
            <v>0</v>
          </cell>
          <cell r="W4282">
            <v>0</v>
          </cell>
          <cell r="X4282">
            <v>5.1407293799999998</v>
          </cell>
          <cell r="Y4282">
            <v>0</v>
          </cell>
          <cell r="Z4282">
            <v>0</v>
          </cell>
          <cell r="AA4282">
            <v>0</v>
          </cell>
          <cell r="AB4282">
            <v>0</v>
          </cell>
          <cell r="AC4282">
            <v>0</v>
          </cell>
          <cell r="AD4282">
            <v>0</v>
          </cell>
          <cell r="AE4282">
            <v>0</v>
          </cell>
          <cell r="AF4282">
            <v>0</v>
          </cell>
          <cell r="AG4282">
            <v>0</v>
          </cell>
          <cell r="AH4282">
            <v>0</v>
          </cell>
          <cell r="AI4282">
            <v>0</v>
          </cell>
        </row>
        <row r="4283">
          <cell r="C4283" t="str">
            <v>1.767.3</v>
          </cell>
          <cell r="D4283" t="str">
            <v>Оборудование</v>
          </cell>
          <cell r="E4283" t="str">
            <v>051-2002536</v>
          </cell>
          <cell r="F4283" t="str">
            <v/>
          </cell>
          <cell r="G4283" t="str">
            <v/>
          </cell>
          <cell r="H4283" t="str">
            <v/>
          </cell>
          <cell r="I4283">
            <v>539.94199127000002</v>
          </cell>
          <cell r="J4283">
            <v>103.48399999999999</v>
          </cell>
          <cell r="K4283">
            <v>3.59</v>
          </cell>
          <cell r="L4283">
            <v>3.59</v>
          </cell>
          <cell r="M4283">
            <v>4.0120319999999996</v>
          </cell>
          <cell r="N4283">
            <v>111.755766017</v>
          </cell>
          <cell r="O4283">
            <v>111.755766017</v>
          </cell>
          <cell r="P4283">
            <v>0</v>
          </cell>
          <cell r="Q4283">
            <v>0</v>
          </cell>
          <cell r="R4283">
            <v>0</v>
          </cell>
          <cell r="S4283">
            <v>0</v>
          </cell>
          <cell r="T4283">
            <v>0</v>
          </cell>
          <cell r="U4283">
            <v>0</v>
          </cell>
          <cell r="V4283">
            <v>0</v>
          </cell>
          <cell r="W4283">
            <v>0</v>
          </cell>
          <cell r="X4283">
            <v>0</v>
          </cell>
          <cell r="Y4283">
            <v>0</v>
          </cell>
          <cell r="Z4283">
            <v>3.59</v>
          </cell>
          <cell r="AA4283">
            <v>3.59</v>
          </cell>
          <cell r="AB4283">
            <v>0</v>
          </cell>
          <cell r="AC4283">
            <v>0</v>
          </cell>
          <cell r="AD4283">
            <v>0</v>
          </cell>
          <cell r="AE4283">
            <v>0</v>
          </cell>
          <cell r="AF4283">
            <v>0</v>
          </cell>
          <cell r="AG4283">
            <v>0</v>
          </cell>
          <cell r="AH4283">
            <v>0</v>
          </cell>
          <cell r="AI4283">
            <v>0</v>
          </cell>
        </row>
        <row r="4284">
          <cell r="C4284" t="str">
            <v>1.767.4</v>
          </cell>
          <cell r="D4284" t="str">
            <v>Прочие, всего</v>
          </cell>
          <cell r="E4284" t="str">
            <v>051-2002536</v>
          </cell>
          <cell r="F4284" t="str">
            <v/>
          </cell>
          <cell r="G4284" t="str">
            <v/>
          </cell>
          <cell r="H4284" t="str">
            <v/>
          </cell>
          <cell r="I4284">
            <v>172.98500000000001</v>
          </cell>
          <cell r="J4284">
            <v>77.578999999999994</v>
          </cell>
          <cell r="K4284">
            <v>0.01</v>
          </cell>
          <cell r="L4284">
            <v>0.01</v>
          </cell>
          <cell r="M4284">
            <v>2.5000199999999999E-3</v>
          </cell>
          <cell r="N4284">
            <v>25.0002</v>
          </cell>
          <cell r="O4284">
            <v>25.0002</v>
          </cell>
          <cell r="P4284">
            <v>0</v>
          </cell>
          <cell r="Q4284">
            <v>0</v>
          </cell>
          <cell r="R4284">
            <v>0</v>
          </cell>
          <cell r="S4284">
            <v>0</v>
          </cell>
          <cell r="T4284">
            <v>0</v>
          </cell>
          <cell r="U4284">
            <v>0</v>
          </cell>
          <cell r="V4284">
            <v>0</v>
          </cell>
          <cell r="W4284">
            <v>0</v>
          </cell>
          <cell r="X4284">
            <v>0</v>
          </cell>
          <cell r="Y4284">
            <v>8.3339999999999998E-5</v>
          </cell>
          <cell r="Z4284">
            <v>4.1661999999999998E-4</v>
          </cell>
          <cell r="AA4284">
            <v>4.1661999999999998E-4</v>
          </cell>
          <cell r="AB4284">
            <v>0</v>
          </cell>
          <cell r="AC4284">
            <v>0</v>
          </cell>
          <cell r="AD4284">
            <v>1.6668E-4</v>
          </cell>
          <cell r="AE4284">
            <v>8.3339999999999998E-5</v>
          </cell>
          <cell r="AF4284">
            <v>0</v>
          </cell>
          <cell r="AG4284">
            <v>8.3339999999999998E-5</v>
          </cell>
          <cell r="AH4284">
            <v>0</v>
          </cell>
          <cell r="AI4284">
            <v>40.007680860000001</v>
          </cell>
        </row>
        <row r="4285">
          <cell r="C4285" t="str">
            <v>1.767.5</v>
          </cell>
          <cell r="D4285" t="str">
            <v>Услуги Заказчика</v>
          </cell>
          <cell r="E4285" t="str">
            <v>051-2002536</v>
          </cell>
          <cell r="F4285" t="str">
            <v/>
          </cell>
          <cell r="G4285" t="str">
            <v/>
          </cell>
          <cell r="H4285" t="str">
            <v/>
          </cell>
          <cell r="I4285">
            <v>0</v>
          </cell>
          <cell r="J4285">
            <v>0</v>
          </cell>
          <cell r="K4285">
            <v>0.01</v>
          </cell>
          <cell r="L4285">
            <v>0.01</v>
          </cell>
          <cell r="M4285">
            <v>2.5000199999999999E-3</v>
          </cell>
          <cell r="N4285">
            <v>25.0002</v>
          </cell>
          <cell r="O4285">
            <v>25.0002</v>
          </cell>
          <cell r="P4285">
            <v>0</v>
          </cell>
          <cell r="Q4285">
            <v>0</v>
          </cell>
          <cell r="R4285">
            <v>0</v>
          </cell>
          <cell r="S4285">
            <v>0</v>
          </cell>
          <cell r="T4285">
            <v>0</v>
          </cell>
          <cell r="U4285">
            <v>0</v>
          </cell>
          <cell r="V4285">
            <v>0</v>
          </cell>
          <cell r="W4285">
            <v>0</v>
          </cell>
          <cell r="X4285">
            <v>0</v>
          </cell>
          <cell r="Y4285">
            <v>8.3339999999999998E-5</v>
          </cell>
          <cell r="Z4285">
            <v>4.1661999999999998E-4</v>
          </cell>
          <cell r="AA4285">
            <v>4.1661999999999998E-4</v>
          </cell>
          <cell r="AB4285">
            <v>0</v>
          </cell>
          <cell r="AC4285">
            <v>0</v>
          </cell>
          <cell r="AD4285">
            <v>1.6668E-4</v>
          </cell>
          <cell r="AE4285">
            <v>8.3339999999999998E-5</v>
          </cell>
          <cell r="AF4285">
            <v>0</v>
          </cell>
          <cell r="AG4285">
            <v>8.3339999999999998E-5</v>
          </cell>
          <cell r="AH4285">
            <v>0</v>
          </cell>
          <cell r="AI4285">
            <v>40.007680860000001</v>
          </cell>
        </row>
        <row r="4286">
          <cell r="C4286" t="str">
            <v>1.767.6</v>
          </cell>
          <cell r="D4286" t="str">
            <v>Иные прочие</v>
          </cell>
          <cell r="E4286" t="str">
            <v>051-2002536</v>
          </cell>
          <cell r="F4286" t="str">
            <v/>
          </cell>
          <cell r="G4286" t="str">
            <v/>
          </cell>
          <cell r="H4286" t="str">
            <v/>
          </cell>
          <cell r="I4286">
            <v>172.98500000000001</v>
          </cell>
          <cell r="J4286">
            <v>77.578999999999994</v>
          </cell>
          <cell r="K4286">
            <v>0</v>
          </cell>
          <cell r="L4286">
            <v>0</v>
          </cell>
          <cell r="M4286">
            <v>0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>
            <v>0</v>
          </cell>
          <cell r="T4286">
            <v>0</v>
          </cell>
          <cell r="U4286">
            <v>0</v>
          </cell>
          <cell r="V4286">
            <v>0</v>
          </cell>
          <cell r="W4286">
            <v>0</v>
          </cell>
          <cell r="X4286">
            <v>0</v>
          </cell>
          <cell r="Y4286">
            <v>0</v>
          </cell>
          <cell r="Z4286">
            <v>0</v>
          </cell>
          <cell r="AA4286">
            <v>0</v>
          </cell>
          <cell r="AB4286">
            <v>0</v>
          </cell>
          <cell r="AC4286">
            <v>0</v>
          </cell>
          <cell r="AD4286">
            <v>0</v>
          </cell>
          <cell r="AE4286">
            <v>0</v>
          </cell>
          <cell r="AF4286">
            <v>0</v>
          </cell>
          <cell r="AG4286">
            <v>0</v>
          </cell>
          <cell r="AH4286">
            <v>0</v>
          </cell>
          <cell r="AI4286">
            <v>0</v>
          </cell>
        </row>
        <row r="4287">
          <cell r="C4287" t="str">
            <v>1.768</v>
          </cell>
          <cell r="D4287" t="str">
            <v>Калининградское ПХГ (1-я очередь строительства)</v>
          </cell>
          <cell r="E4287" t="str">
            <v>051-2002542</v>
          </cell>
          <cell r="F4287" t="str">
            <v>51-002</v>
          </cell>
          <cell r="G4287" t="str">
            <v>Стройки ПХГ</v>
          </cell>
          <cell r="H4287" t="str">
            <v>ПХГ</v>
          </cell>
          <cell r="I4287">
            <v>15641.13682971</v>
          </cell>
          <cell r="J4287">
            <v>2432.15</v>
          </cell>
          <cell r="K4287">
            <v>818.95</v>
          </cell>
          <cell r="L4287">
            <v>818.95</v>
          </cell>
          <cell r="M4287">
            <v>8.0481537500000009</v>
          </cell>
          <cell r="N4287">
            <v>0.98274055199999999</v>
          </cell>
          <cell r="O4287">
            <v>0.98274055199999999</v>
          </cell>
          <cell r="P4287">
            <v>0</v>
          </cell>
          <cell r="Q4287">
            <v>0</v>
          </cell>
          <cell r="R4287">
            <v>0</v>
          </cell>
          <cell r="S4287">
            <v>1570.5741843400001</v>
          </cell>
          <cell r="T4287">
            <v>278.17775612000003</v>
          </cell>
          <cell r="U4287">
            <v>0</v>
          </cell>
          <cell r="V4287">
            <v>0</v>
          </cell>
          <cell r="W4287">
            <v>0</v>
          </cell>
          <cell r="X4287">
            <v>0.30942029999999998</v>
          </cell>
          <cell r="Y4287">
            <v>13.34275368</v>
          </cell>
          <cell r="Z4287">
            <v>211.7</v>
          </cell>
          <cell r="AA4287">
            <v>211.7</v>
          </cell>
          <cell r="AB4287">
            <v>0</v>
          </cell>
          <cell r="AC4287">
            <v>0.36</v>
          </cell>
          <cell r="AD4287">
            <v>18.923571519999999</v>
          </cell>
          <cell r="AE4287">
            <v>13.34275368</v>
          </cell>
          <cell r="AF4287">
            <v>5.4858811100000002</v>
          </cell>
          <cell r="AG4287">
            <v>3.9208100000000003E-3</v>
          </cell>
          <cell r="AH4287">
            <v>9.101592E-2</v>
          </cell>
          <cell r="AI4287">
            <v>8.9388623149999997</v>
          </cell>
        </row>
        <row r="4288">
          <cell r="C4288" t="str">
            <v>1.768.1</v>
          </cell>
          <cell r="D4288" t="str">
            <v>Подрядные работы</v>
          </cell>
          <cell r="E4288" t="str">
            <v>051-2002542</v>
          </cell>
          <cell r="F4288" t="str">
            <v/>
          </cell>
          <cell r="G4288" t="str">
            <v/>
          </cell>
          <cell r="H4288" t="str">
            <v/>
          </cell>
          <cell r="I4288">
            <v>10554.99817811</v>
          </cell>
          <cell r="J4288">
            <v>2024.58</v>
          </cell>
          <cell r="K4288">
            <v>646.59</v>
          </cell>
          <cell r="L4288">
            <v>646.59</v>
          </cell>
          <cell r="M4288">
            <v>0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>
            <v>1240.8728156</v>
          </cell>
          <cell r="T4288">
            <v>237.94217061000001</v>
          </cell>
          <cell r="U4288">
            <v>0</v>
          </cell>
          <cell r="V4288">
            <v>0</v>
          </cell>
          <cell r="W4288">
            <v>0</v>
          </cell>
          <cell r="X4288">
            <v>0.27304775999999997</v>
          </cell>
          <cell r="Y4288">
            <v>0.55300855999999998</v>
          </cell>
          <cell r="Z4288">
            <v>35.96</v>
          </cell>
          <cell r="AA4288">
            <v>35.96</v>
          </cell>
          <cell r="AB4288">
            <v>0</v>
          </cell>
          <cell r="AC4288">
            <v>0.36</v>
          </cell>
          <cell r="AD4288">
            <v>0.64402448000000001</v>
          </cell>
          <cell r="AE4288">
            <v>0.55300855999999998</v>
          </cell>
          <cell r="AF4288">
            <v>0</v>
          </cell>
          <cell r="AG4288">
            <v>0</v>
          </cell>
          <cell r="AH4288">
            <v>9.101592E-2</v>
          </cell>
          <cell r="AI4288">
            <v>1.79094683</v>
          </cell>
        </row>
        <row r="4289">
          <cell r="C4289">
            <v>0</v>
          </cell>
          <cell r="D4289" t="str">
            <v>Газпром геотехнологии</v>
          </cell>
          <cell r="E4289" t="str">
            <v>051-2002542</v>
          </cell>
          <cell r="F4289" t="str">
            <v/>
          </cell>
          <cell r="G4289" t="str">
            <v/>
          </cell>
          <cell r="H4289" t="str">
            <v/>
          </cell>
          <cell r="I4289">
            <v>5290.3767301099997</v>
          </cell>
          <cell r="J4289">
            <v>2024.58</v>
          </cell>
          <cell r="K4289">
            <v>646.59</v>
          </cell>
          <cell r="L4289">
            <v>646.59</v>
          </cell>
          <cell r="M4289">
            <v>0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>
            <v>1161.2998756</v>
          </cell>
          <cell r="T4289">
            <v>222.02766260999999</v>
          </cell>
          <cell r="U4289">
            <v>0</v>
          </cell>
          <cell r="V4289">
            <v>0</v>
          </cell>
          <cell r="W4289">
            <v>0</v>
          </cell>
          <cell r="X4289">
            <v>0</v>
          </cell>
          <cell r="Y4289">
            <v>0.55300855999999998</v>
          </cell>
          <cell r="Z4289">
            <v>35.6</v>
          </cell>
          <cell r="AA4289">
            <v>35.6</v>
          </cell>
          <cell r="AB4289">
            <v>0</v>
          </cell>
          <cell r="AC4289">
            <v>0</v>
          </cell>
          <cell r="AD4289">
            <v>0.55300855999999998</v>
          </cell>
          <cell r="AE4289">
            <v>0.55300855999999998</v>
          </cell>
          <cell r="AF4289">
            <v>0</v>
          </cell>
          <cell r="AG4289">
            <v>0</v>
          </cell>
          <cell r="AH4289">
            <v>0</v>
          </cell>
          <cell r="AI4289">
            <v>1.5533948310000001</v>
          </cell>
        </row>
        <row r="4290">
          <cell r="C4290">
            <v>0</v>
          </cell>
          <cell r="D4290" t="str">
            <v>Газпром инвест</v>
          </cell>
          <cell r="E4290" t="str">
            <v>051-2002542</v>
          </cell>
          <cell r="F4290" t="str">
            <v/>
          </cell>
          <cell r="G4290" t="str">
            <v/>
          </cell>
          <cell r="H4290" t="str">
            <v/>
          </cell>
          <cell r="I4290">
            <v>0</v>
          </cell>
          <cell r="J4290">
            <v>0</v>
          </cell>
          <cell r="K4290">
            <v>0</v>
          </cell>
          <cell r="L4290">
            <v>0</v>
          </cell>
          <cell r="M4290">
            <v>0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>
            <v>0</v>
          </cell>
          <cell r="T4290">
            <v>0</v>
          </cell>
          <cell r="U4290">
            <v>0</v>
          </cell>
          <cell r="V4290">
            <v>0</v>
          </cell>
          <cell r="W4290">
            <v>0</v>
          </cell>
          <cell r="X4290">
            <v>0.27304775999999997</v>
          </cell>
          <cell r="Y4290">
            <v>0</v>
          </cell>
          <cell r="Z4290">
            <v>0.36</v>
          </cell>
          <cell r="AA4290">
            <v>0.36</v>
          </cell>
          <cell r="AB4290">
            <v>0</v>
          </cell>
          <cell r="AC4290">
            <v>0.36</v>
          </cell>
          <cell r="AD4290">
            <v>9.101592E-2</v>
          </cell>
          <cell r="AE4290">
            <v>0</v>
          </cell>
          <cell r="AF4290">
            <v>0</v>
          </cell>
          <cell r="AG4290">
            <v>0</v>
          </cell>
          <cell r="AH4290">
            <v>9.101592E-2</v>
          </cell>
          <cell r="AI4290">
            <v>25.2822</v>
          </cell>
        </row>
        <row r="4291">
          <cell r="C4291">
            <v>0</v>
          </cell>
          <cell r="D4291" t="str">
            <v>Прочие подрядчики</v>
          </cell>
          <cell r="E4291" t="str">
            <v>051-2002542</v>
          </cell>
          <cell r="F4291" t="str">
            <v/>
          </cell>
          <cell r="G4291" t="str">
            <v/>
          </cell>
          <cell r="H4291" t="str">
            <v/>
          </cell>
          <cell r="I4291">
            <v>5264.6214479999999</v>
          </cell>
          <cell r="J4291">
            <v>0</v>
          </cell>
          <cell r="K4291">
            <v>0</v>
          </cell>
          <cell r="L4291">
            <v>0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>
            <v>79.572940000000003</v>
          </cell>
          <cell r="T4291">
            <v>15.914508</v>
          </cell>
          <cell r="U4291">
            <v>0</v>
          </cell>
          <cell r="V4291">
            <v>0</v>
          </cell>
          <cell r="W4291">
            <v>0</v>
          </cell>
          <cell r="X4291">
            <v>0</v>
          </cell>
          <cell r="Y4291">
            <v>0</v>
          </cell>
          <cell r="Z4291">
            <v>0</v>
          </cell>
          <cell r="AA4291">
            <v>0</v>
          </cell>
          <cell r="AB4291">
            <v>0</v>
          </cell>
          <cell r="AC4291">
            <v>0</v>
          </cell>
          <cell r="AD4291">
            <v>0</v>
          </cell>
          <cell r="AE4291">
            <v>0</v>
          </cell>
          <cell r="AF4291">
            <v>0</v>
          </cell>
          <cell r="AG4291">
            <v>0</v>
          </cell>
          <cell r="AH4291">
            <v>0</v>
          </cell>
          <cell r="AI4291">
            <v>0</v>
          </cell>
        </row>
        <row r="4292">
          <cell r="C4292" t="str">
            <v>1.768.2</v>
          </cell>
          <cell r="D4292" t="str">
            <v>Материалы(в составе подрядных работ)</v>
          </cell>
          <cell r="E4292" t="str">
            <v>051-2002542</v>
          </cell>
          <cell r="F4292" t="str">
            <v/>
          </cell>
          <cell r="G4292" t="str">
            <v/>
          </cell>
          <cell r="H4292" t="str">
            <v/>
          </cell>
          <cell r="I4292">
            <v>95.487448000000001</v>
          </cell>
          <cell r="J4292">
            <v>0</v>
          </cell>
          <cell r="K4292">
            <v>0</v>
          </cell>
          <cell r="L4292">
            <v>0</v>
          </cell>
          <cell r="M4292">
            <v>0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>
            <v>0</v>
          </cell>
          <cell r="S4292">
            <v>79.572940000000003</v>
          </cell>
          <cell r="T4292">
            <v>15.914508</v>
          </cell>
          <cell r="U4292">
            <v>0</v>
          </cell>
          <cell r="V4292">
            <v>0</v>
          </cell>
          <cell r="W4292">
            <v>0</v>
          </cell>
          <cell r="X4292">
            <v>0.27304775999999997</v>
          </cell>
          <cell r="Y4292">
            <v>0</v>
          </cell>
          <cell r="Z4292">
            <v>0.36</v>
          </cell>
          <cell r="AA4292">
            <v>0.36</v>
          </cell>
          <cell r="AB4292">
            <v>0</v>
          </cell>
          <cell r="AC4292">
            <v>0.36</v>
          </cell>
          <cell r="AD4292">
            <v>9.101592E-2</v>
          </cell>
          <cell r="AE4292">
            <v>0</v>
          </cell>
          <cell r="AF4292">
            <v>0</v>
          </cell>
          <cell r="AG4292">
            <v>0</v>
          </cell>
          <cell r="AH4292">
            <v>9.101592E-2</v>
          </cell>
          <cell r="AI4292">
            <v>25.2822</v>
          </cell>
        </row>
        <row r="4293">
          <cell r="C4293" t="str">
            <v>1.768.3</v>
          </cell>
          <cell r="D4293" t="str">
            <v>Оборудование</v>
          </cell>
          <cell r="E4293" t="str">
            <v>051-2002542</v>
          </cell>
          <cell r="F4293" t="str">
            <v/>
          </cell>
          <cell r="G4293" t="str">
            <v/>
          </cell>
          <cell r="H4293" t="str">
            <v/>
          </cell>
          <cell r="I4293">
            <v>2708.6370569999999</v>
          </cell>
          <cell r="J4293">
            <v>7.75</v>
          </cell>
          <cell r="K4293">
            <v>6.58</v>
          </cell>
          <cell r="L4293">
            <v>6.58</v>
          </cell>
          <cell r="M4293">
            <v>0.128106</v>
          </cell>
          <cell r="N4293">
            <v>1.946899696</v>
          </cell>
          <cell r="O4293">
            <v>1.946899696</v>
          </cell>
          <cell r="P4293">
            <v>0</v>
          </cell>
          <cell r="Q4293">
            <v>0</v>
          </cell>
          <cell r="R4293">
            <v>0</v>
          </cell>
          <cell r="S4293">
            <v>30.812898059999998</v>
          </cell>
          <cell r="T4293">
            <v>5.8039561600000003</v>
          </cell>
          <cell r="U4293">
            <v>0</v>
          </cell>
          <cell r="V4293">
            <v>0</v>
          </cell>
          <cell r="W4293">
            <v>0</v>
          </cell>
          <cell r="X4293">
            <v>0</v>
          </cell>
          <cell r="Y4293">
            <v>6.5922626700000002</v>
          </cell>
          <cell r="Z4293">
            <v>10.43</v>
          </cell>
          <cell r="AA4293">
            <v>10.43</v>
          </cell>
          <cell r="AB4293">
            <v>0</v>
          </cell>
          <cell r="AC4293">
            <v>0</v>
          </cell>
          <cell r="AD4293">
            <v>6.5922626700000002</v>
          </cell>
          <cell r="AE4293">
            <v>6.5922626700000002</v>
          </cell>
          <cell r="AF4293">
            <v>0</v>
          </cell>
          <cell r="AG4293">
            <v>0</v>
          </cell>
          <cell r="AH4293">
            <v>0</v>
          </cell>
          <cell r="AI4293">
            <v>63.204819463</v>
          </cell>
        </row>
        <row r="4294">
          <cell r="C4294" t="str">
            <v>1.768.4</v>
          </cell>
          <cell r="D4294" t="str">
            <v>Прочие, всего</v>
          </cell>
          <cell r="E4294" t="str">
            <v>051-2002542</v>
          </cell>
          <cell r="F4294" t="str">
            <v/>
          </cell>
          <cell r="G4294" t="str">
            <v/>
          </cell>
          <cell r="H4294" t="str">
            <v/>
          </cell>
          <cell r="I4294">
            <v>2377.5015945999999</v>
          </cell>
          <cell r="J4294">
            <v>399.82</v>
          </cell>
          <cell r="K4294">
            <v>165.78</v>
          </cell>
          <cell r="L4294">
            <v>165.78</v>
          </cell>
          <cell r="M4294">
            <v>7.9200477500000002</v>
          </cell>
          <cell r="N4294">
            <v>4.7774446560000001</v>
          </cell>
          <cell r="O4294">
            <v>4.7774446560000001</v>
          </cell>
          <cell r="P4294">
            <v>0</v>
          </cell>
          <cell r="Q4294">
            <v>0</v>
          </cell>
          <cell r="R4294">
            <v>0</v>
          </cell>
          <cell r="S4294">
            <v>298.88847068000001</v>
          </cell>
          <cell r="T4294">
            <v>34.431629350000001</v>
          </cell>
          <cell r="U4294">
            <v>0</v>
          </cell>
          <cell r="V4294">
            <v>0</v>
          </cell>
          <cell r="W4294">
            <v>0</v>
          </cell>
          <cell r="X4294">
            <v>3.6372540000000002E-2</v>
          </cell>
          <cell r="Y4294">
            <v>6.1974824499999999</v>
          </cell>
          <cell r="Z4294">
            <v>165.31</v>
          </cell>
          <cell r="AA4294">
            <v>165.31</v>
          </cell>
          <cell r="AB4294">
            <v>0</v>
          </cell>
          <cell r="AC4294">
            <v>0</v>
          </cell>
          <cell r="AD4294">
            <v>11.68728437</v>
          </cell>
          <cell r="AE4294">
            <v>6.1974824499999999</v>
          </cell>
          <cell r="AF4294">
            <v>5.4858811100000002</v>
          </cell>
          <cell r="AG4294">
            <v>3.9208100000000003E-3</v>
          </cell>
          <cell r="AH4294">
            <v>0</v>
          </cell>
          <cell r="AI4294">
            <v>7.0699197690000002</v>
          </cell>
        </row>
        <row r="4295">
          <cell r="C4295" t="str">
            <v>1.768.5</v>
          </cell>
          <cell r="D4295" t="str">
            <v>Землеотвод, всего</v>
          </cell>
          <cell r="E4295" t="str">
            <v>051-2002542</v>
          </cell>
          <cell r="F4295" t="str">
            <v/>
          </cell>
          <cell r="G4295" t="str">
            <v/>
          </cell>
          <cell r="H4295" t="str">
            <v/>
          </cell>
          <cell r="I4295">
            <v>1.09309232</v>
          </cell>
          <cell r="J4295">
            <v>0.02</v>
          </cell>
          <cell r="K4295">
            <v>0.02</v>
          </cell>
          <cell r="L4295">
            <v>0.02</v>
          </cell>
          <cell r="M4295">
            <v>0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>
            <v>0</v>
          </cell>
          <cell r="S4295">
            <v>2.5351309999999998E-2</v>
          </cell>
          <cell r="T4295">
            <v>5.0000000000000001E-3</v>
          </cell>
          <cell r="U4295">
            <v>0</v>
          </cell>
          <cell r="V4295">
            <v>0</v>
          </cell>
          <cell r="W4295">
            <v>0</v>
          </cell>
          <cell r="X4295">
            <v>3.6372540000000002E-2</v>
          </cell>
          <cell r="Y4295">
            <v>0</v>
          </cell>
          <cell r="Z4295">
            <v>0</v>
          </cell>
          <cell r="AA4295">
            <v>0</v>
          </cell>
          <cell r="AB4295">
            <v>0</v>
          </cell>
          <cell r="AC4295">
            <v>0</v>
          </cell>
          <cell r="AD4295">
            <v>3.9208100000000003E-3</v>
          </cell>
          <cell r="AE4295">
            <v>0</v>
          </cell>
          <cell r="AF4295">
            <v>0</v>
          </cell>
          <cell r="AG4295">
            <v>3.9208100000000003E-3</v>
          </cell>
          <cell r="AH4295">
            <v>0</v>
          </cell>
          <cell r="AI4295">
            <v>0</v>
          </cell>
        </row>
        <row r="4296">
          <cell r="C4296" t="str">
            <v>1.768.6</v>
          </cell>
          <cell r="D4296" t="str">
            <v>Проектные работы</v>
          </cell>
          <cell r="E4296" t="str">
            <v>051-2002542</v>
          </cell>
          <cell r="F4296" t="str">
            <v/>
          </cell>
          <cell r="G4296" t="str">
            <v/>
          </cell>
          <cell r="H4296" t="str">
            <v/>
          </cell>
          <cell r="I4296">
            <v>50.245260199999997</v>
          </cell>
          <cell r="J4296">
            <v>0</v>
          </cell>
          <cell r="K4296">
            <v>0</v>
          </cell>
          <cell r="L4296">
            <v>0</v>
          </cell>
          <cell r="M4296">
            <v>0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>
            <v>0.62</v>
          </cell>
          <cell r="T4296">
            <v>1.2E-2</v>
          </cell>
          <cell r="U4296">
            <v>0</v>
          </cell>
          <cell r="V4296">
            <v>0</v>
          </cell>
          <cell r="W4296">
            <v>0</v>
          </cell>
          <cell r="X4296">
            <v>0</v>
          </cell>
          <cell r="Y4296">
            <v>0</v>
          </cell>
          <cell r="Z4296">
            <v>0</v>
          </cell>
          <cell r="AA4296">
            <v>0</v>
          </cell>
          <cell r="AB4296">
            <v>0</v>
          </cell>
          <cell r="AC4296">
            <v>0</v>
          </cell>
          <cell r="AD4296">
            <v>0</v>
          </cell>
          <cell r="AE4296">
            <v>0</v>
          </cell>
          <cell r="AF4296">
            <v>0</v>
          </cell>
          <cell r="AG4296">
            <v>0</v>
          </cell>
          <cell r="AH4296">
            <v>0</v>
          </cell>
          <cell r="AI4296">
            <v>0</v>
          </cell>
        </row>
        <row r="4297">
          <cell r="C4297" t="str">
            <v>1.768.7</v>
          </cell>
          <cell r="D4297" t="str">
            <v>Экспертиза</v>
          </cell>
          <cell r="E4297" t="str">
            <v>051-2002542</v>
          </cell>
          <cell r="F4297" t="str">
            <v/>
          </cell>
          <cell r="G4297" t="str">
            <v/>
          </cell>
          <cell r="H4297" t="str">
            <v/>
          </cell>
          <cell r="I4297">
            <v>6.25</v>
          </cell>
          <cell r="J4297">
            <v>0</v>
          </cell>
          <cell r="K4297">
            <v>0</v>
          </cell>
          <cell r="L4297">
            <v>0</v>
          </cell>
          <cell r="M4297">
            <v>0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>
            <v>0</v>
          </cell>
          <cell r="T4297">
            <v>0</v>
          </cell>
          <cell r="U4297">
            <v>0</v>
          </cell>
          <cell r="V4297">
            <v>0</v>
          </cell>
          <cell r="W4297">
            <v>0</v>
          </cell>
          <cell r="X4297">
            <v>0</v>
          </cell>
          <cell r="Y4297">
            <v>0</v>
          </cell>
          <cell r="Z4297">
            <v>0</v>
          </cell>
          <cell r="AA4297">
            <v>0</v>
          </cell>
          <cell r="AB4297">
            <v>0</v>
          </cell>
          <cell r="AC4297">
            <v>0</v>
          </cell>
          <cell r="AD4297">
            <v>0</v>
          </cell>
          <cell r="AE4297">
            <v>0</v>
          </cell>
          <cell r="AF4297">
            <v>0</v>
          </cell>
          <cell r="AG4297">
            <v>0</v>
          </cell>
          <cell r="AH4297">
            <v>0</v>
          </cell>
          <cell r="AI4297">
            <v>0</v>
          </cell>
        </row>
        <row r="4298">
          <cell r="C4298" t="str">
            <v>1.768.8</v>
          </cell>
          <cell r="D4298" t="str">
            <v>Услуги Заказчика</v>
          </cell>
          <cell r="E4298" t="str">
            <v>051-2002542</v>
          </cell>
          <cell r="F4298" t="str">
            <v/>
          </cell>
          <cell r="G4298" t="str">
            <v/>
          </cell>
          <cell r="H4298" t="str">
            <v/>
          </cell>
          <cell r="I4298">
            <v>133.45532854999999</v>
          </cell>
          <cell r="J4298">
            <v>29.21</v>
          </cell>
          <cell r="K4298">
            <v>29.21</v>
          </cell>
          <cell r="L4298">
            <v>29.21</v>
          </cell>
          <cell r="M4298">
            <v>7.3024999199999998</v>
          </cell>
          <cell r="N4298">
            <v>24.999999725999999</v>
          </cell>
          <cell r="O4298">
            <v>24.999999725999999</v>
          </cell>
          <cell r="P4298">
            <v>0</v>
          </cell>
          <cell r="Q4298">
            <v>0</v>
          </cell>
          <cell r="R4298">
            <v>0</v>
          </cell>
          <cell r="S4298">
            <v>39.878179099999997</v>
          </cell>
          <cell r="T4298">
            <v>7.8282389099999996</v>
          </cell>
          <cell r="U4298">
            <v>0</v>
          </cell>
          <cell r="V4298">
            <v>0</v>
          </cell>
          <cell r="W4298">
            <v>0</v>
          </cell>
          <cell r="X4298">
            <v>0</v>
          </cell>
          <cell r="Y4298">
            <v>5.8100831399999997</v>
          </cell>
          <cell r="Z4298">
            <v>30.41</v>
          </cell>
          <cell r="AA4298">
            <v>30.41</v>
          </cell>
          <cell r="AB4298">
            <v>0</v>
          </cell>
          <cell r="AC4298">
            <v>0</v>
          </cell>
          <cell r="AD4298">
            <v>10.67841642</v>
          </cell>
          <cell r="AE4298">
            <v>5.8100831399999997</v>
          </cell>
          <cell r="AF4298">
            <v>4.8683332799999999</v>
          </cell>
          <cell r="AG4298">
            <v>0</v>
          </cell>
          <cell r="AH4298">
            <v>0</v>
          </cell>
          <cell r="AI4298">
            <v>35.114818874999997</v>
          </cell>
        </row>
        <row r="4299">
          <cell r="C4299" t="str">
            <v>1.768.9</v>
          </cell>
          <cell r="D4299" t="str">
            <v>Иные прочие</v>
          </cell>
          <cell r="E4299" t="str">
            <v>051-2002542</v>
          </cell>
          <cell r="F4299" t="str">
            <v/>
          </cell>
          <cell r="G4299" t="str">
            <v/>
          </cell>
          <cell r="H4299" t="str">
            <v/>
          </cell>
          <cell r="I4299">
            <v>2183.1179135299999</v>
          </cell>
          <cell r="J4299">
            <v>367.25</v>
          </cell>
          <cell r="K4299">
            <v>133.21</v>
          </cell>
          <cell r="L4299">
            <v>133.21</v>
          </cell>
          <cell r="M4299">
            <v>0.61754783000000002</v>
          </cell>
          <cell r="N4299">
            <v>0.46358969300000002</v>
          </cell>
          <cell r="O4299">
            <v>0.46358969300000002</v>
          </cell>
          <cell r="P4299">
            <v>0</v>
          </cell>
          <cell r="Q4299">
            <v>0</v>
          </cell>
          <cell r="R4299">
            <v>0</v>
          </cell>
          <cell r="S4299">
            <v>255.58160694</v>
          </cell>
          <cell r="T4299">
            <v>26.02972377</v>
          </cell>
          <cell r="U4299">
            <v>0</v>
          </cell>
          <cell r="V4299">
            <v>0</v>
          </cell>
          <cell r="W4299">
            <v>0</v>
          </cell>
          <cell r="X4299">
            <v>0</v>
          </cell>
          <cell r="Y4299">
            <v>0.38739931</v>
          </cell>
          <cell r="Z4299">
            <v>131.56</v>
          </cell>
          <cell r="AA4299">
            <v>131.56</v>
          </cell>
          <cell r="AB4299">
            <v>0</v>
          </cell>
          <cell r="AC4299">
            <v>0</v>
          </cell>
          <cell r="AD4299">
            <v>1.0049471400000001</v>
          </cell>
          <cell r="AE4299">
            <v>0.38739931</v>
          </cell>
          <cell r="AF4299">
            <v>0.61754783000000002</v>
          </cell>
          <cell r="AG4299">
            <v>0</v>
          </cell>
          <cell r="AH4299">
            <v>0</v>
          </cell>
          <cell r="AI4299">
            <v>0.76386982400000003</v>
          </cell>
        </row>
        <row r="4300">
          <cell r="C4300" t="str">
            <v>1.768.10</v>
          </cell>
          <cell r="D4300" t="str">
            <v>Пуско наладочные работы "вхолостую"</v>
          </cell>
          <cell r="E4300" t="str">
            <v>051-2002542</v>
          </cell>
          <cell r="F4300" t="str">
            <v/>
          </cell>
          <cell r="G4300" t="str">
            <v/>
          </cell>
          <cell r="H4300" t="str">
            <v/>
          </cell>
          <cell r="I4300">
            <v>3.34</v>
          </cell>
          <cell r="J4300">
            <v>3.34</v>
          </cell>
          <cell r="K4300">
            <v>3.34</v>
          </cell>
          <cell r="L4300">
            <v>3.34</v>
          </cell>
          <cell r="M4300">
            <v>0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>
            <v>2.78333333</v>
          </cell>
          <cell r="T4300">
            <v>0.55666667000000003</v>
          </cell>
          <cell r="U4300">
            <v>0</v>
          </cell>
          <cell r="V4300">
            <v>0</v>
          </cell>
          <cell r="W4300">
            <v>0</v>
          </cell>
          <cell r="X4300">
            <v>0</v>
          </cell>
          <cell r="Y4300">
            <v>0</v>
          </cell>
          <cell r="Z4300">
            <v>3.34</v>
          </cell>
          <cell r="AA4300">
            <v>3.34</v>
          </cell>
          <cell r="AB4300">
            <v>0</v>
          </cell>
          <cell r="AC4300">
            <v>0</v>
          </cell>
          <cell r="AD4300">
            <v>0</v>
          </cell>
          <cell r="AE4300">
            <v>0</v>
          </cell>
          <cell r="AF4300">
            <v>0</v>
          </cell>
          <cell r="AG4300">
            <v>0</v>
          </cell>
          <cell r="AH4300">
            <v>0</v>
          </cell>
          <cell r="AI4300">
            <v>0</v>
          </cell>
        </row>
        <row r="4301">
          <cell r="C4301" t="str">
            <v>1.769</v>
          </cell>
          <cell r="D4301" t="str">
            <v>Реконструкция систем пожарогазообнаружения ГПА на КС</v>
          </cell>
          <cell r="E4301" t="str">
            <v>051-2002553</v>
          </cell>
          <cell r="F4301" t="str">
            <v>51-055</v>
          </cell>
          <cell r="G4301" t="str">
            <v>Комплексная программа реконструкции и технического перевоору</v>
          </cell>
          <cell r="H4301" t="str">
            <v>Транспорт газа</v>
          </cell>
          <cell r="I4301">
            <v>2433.4666666600001</v>
          </cell>
          <cell r="J4301">
            <v>2249.5360000000001</v>
          </cell>
          <cell r="K4301">
            <v>0.95099999999999996</v>
          </cell>
          <cell r="L4301">
            <v>0.95099999999999996</v>
          </cell>
          <cell r="M4301">
            <v>0.29963222</v>
          </cell>
          <cell r="N4301">
            <v>31.507068349000001</v>
          </cell>
          <cell r="O4301">
            <v>31.507068349000001</v>
          </cell>
          <cell r="P4301">
            <v>0</v>
          </cell>
          <cell r="Q4301">
            <v>0</v>
          </cell>
          <cell r="R4301">
            <v>0</v>
          </cell>
          <cell r="S4301">
            <v>0</v>
          </cell>
          <cell r="T4301">
            <v>0</v>
          </cell>
          <cell r="U4301">
            <v>0</v>
          </cell>
          <cell r="V4301">
            <v>0</v>
          </cell>
          <cell r="W4301">
            <v>0</v>
          </cell>
          <cell r="X4301">
            <v>0</v>
          </cell>
          <cell r="Y4301">
            <v>8.3339999999999998E-5</v>
          </cell>
          <cell r="Z4301">
            <v>0.92041662000000002</v>
          </cell>
          <cell r="AA4301">
            <v>0.92041662000000002</v>
          </cell>
          <cell r="AB4301">
            <v>0</v>
          </cell>
          <cell r="AC4301">
            <v>0</v>
          </cell>
          <cell r="AD4301">
            <v>1.6668E-4</v>
          </cell>
          <cell r="AE4301">
            <v>8.3339999999999998E-5</v>
          </cell>
          <cell r="AF4301">
            <v>0</v>
          </cell>
          <cell r="AG4301">
            <v>8.3339999999999998E-5</v>
          </cell>
          <cell r="AH4301">
            <v>0</v>
          </cell>
          <cell r="AI4301">
            <v>1.8109191E-2</v>
          </cell>
        </row>
        <row r="4302">
          <cell r="C4302" t="str">
            <v>1.769.1</v>
          </cell>
          <cell r="D4302" t="str">
            <v>Подрядные работы</v>
          </cell>
          <cell r="E4302" t="str">
            <v>051-2002553</v>
          </cell>
          <cell r="F4302" t="str">
            <v/>
          </cell>
          <cell r="G4302" t="str">
            <v/>
          </cell>
          <cell r="H4302" t="str">
            <v/>
          </cell>
          <cell r="I4302">
            <v>549.39</v>
          </cell>
          <cell r="J4302">
            <v>536.70000000000005</v>
          </cell>
          <cell r="K4302">
            <v>0</v>
          </cell>
          <cell r="L4302">
            <v>0</v>
          </cell>
          <cell r="M4302">
            <v>0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>
            <v>0</v>
          </cell>
          <cell r="S4302">
            <v>0</v>
          </cell>
          <cell r="T4302">
            <v>0</v>
          </cell>
          <cell r="U4302">
            <v>0</v>
          </cell>
          <cell r="V4302">
            <v>0</v>
          </cell>
          <cell r="W4302">
            <v>0</v>
          </cell>
          <cell r="X4302">
            <v>0</v>
          </cell>
          <cell r="Y4302">
            <v>0</v>
          </cell>
          <cell r="Z4302">
            <v>0</v>
          </cell>
          <cell r="AA4302">
            <v>0</v>
          </cell>
          <cell r="AB4302">
            <v>0</v>
          </cell>
          <cell r="AC4302">
            <v>0</v>
          </cell>
          <cell r="AD4302">
            <v>0</v>
          </cell>
          <cell r="AE4302">
            <v>0</v>
          </cell>
          <cell r="AF4302">
            <v>0</v>
          </cell>
          <cell r="AG4302">
            <v>0</v>
          </cell>
          <cell r="AH4302">
            <v>0</v>
          </cell>
          <cell r="AI4302">
            <v>0</v>
          </cell>
        </row>
        <row r="4303">
          <cell r="C4303">
            <v>0</v>
          </cell>
          <cell r="D4303" t="str">
            <v>Прочие подрядчики</v>
          </cell>
          <cell r="E4303" t="str">
            <v>051-2002553</v>
          </cell>
          <cell r="F4303" t="str">
            <v/>
          </cell>
          <cell r="G4303" t="str">
            <v/>
          </cell>
          <cell r="H4303" t="str">
            <v/>
          </cell>
          <cell r="I4303">
            <v>549.39</v>
          </cell>
          <cell r="J4303">
            <v>536.70000000000005</v>
          </cell>
          <cell r="K4303">
            <v>0</v>
          </cell>
          <cell r="L4303">
            <v>0</v>
          </cell>
          <cell r="M4303">
            <v>0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>
            <v>0</v>
          </cell>
          <cell r="S4303">
            <v>0</v>
          </cell>
          <cell r="T4303">
            <v>0</v>
          </cell>
          <cell r="U4303">
            <v>0</v>
          </cell>
          <cell r="V4303">
            <v>0</v>
          </cell>
          <cell r="W4303">
            <v>0</v>
          </cell>
          <cell r="X4303">
            <v>0</v>
          </cell>
          <cell r="Y4303">
            <v>0</v>
          </cell>
          <cell r="Z4303">
            <v>0</v>
          </cell>
          <cell r="AA4303">
            <v>0</v>
          </cell>
          <cell r="AB4303">
            <v>0</v>
          </cell>
          <cell r="AC4303">
            <v>0</v>
          </cell>
          <cell r="AD4303">
            <v>0</v>
          </cell>
          <cell r="AE4303">
            <v>0</v>
          </cell>
          <cell r="AF4303">
            <v>0</v>
          </cell>
          <cell r="AG4303">
            <v>0</v>
          </cell>
          <cell r="AH4303">
            <v>0</v>
          </cell>
          <cell r="AI4303">
            <v>0</v>
          </cell>
        </row>
        <row r="4304">
          <cell r="C4304" t="str">
            <v>1.769.2</v>
          </cell>
          <cell r="D4304" t="str">
            <v>Оборудование</v>
          </cell>
          <cell r="E4304" t="str">
            <v>051-2002553</v>
          </cell>
          <cell r="F4304" t="str">
            <v/>
          </cell>
          <cell r="G4304" t="str">
            <v/>
          </cell>
          <cell r="H4304" t="str">
            <v/>
          </cell>
          <cell r="I4304">
            <v>1639.6030000000001</v>
          </cell>
          <cell r="J4304">
            <v>1578.65</v>
          </cell>
          <cell r="K4304">
            <v>0.95</v>
          </cell>
          <cell r="L4304">
            <v>0.95</v>
          </cell>
          <cell r="M4304">
            <v>0.29938219999999999</v>
          </cell>
          <cell r="N4304">
            <v>31.513915788999999</v>
          </cell>
          <cell r="O4304">
            <v>31.513915788999999</v>
          </cell>
          <cell r="P4304">
            <v>0</v>
          </cell>
          <cell r="Q4304">
            <v>0</v>
          </cell>
          <cell r="R4304">
            <v>0</v>
          </cell>
          <cell r="S4304">
            <v>0</v>
          </cell>
          <cell r="T4304">
            <v>0</v>
          </cell>
          <cell r="U4304">
            <v>0</v>
          </cell>
          <cell r="V4304">
            <v>0</v>
          </cell>
          <cell r="W4304">
            <v>0</v>
          </cell>
          <cell r="X4304">
            <v>0</v>
          </cell>
          <cell r="Y4304">
            <v>0</v>
          </cell>
          <cell r="Z4304">
            <v>0.92</v>
          </cell>
          <cell r="AA4304">
            <v>0.92</v>
          </cell>
          <cell r="AB4304">
            <v>0</v>
          </cell>
          <cell r="AC4304">
            <v>0</v>
          </cell>
          <cell r="AD4304">
            <v>0</v>
          </cell>
          <cell r="AE4304">
            <v>0</v>
          </cell>
          <cell r="AF4304">
            <v>0</v>
          </cell>
          <cell r="AG4304">
            <v>0</v>
          </cell>
          <cell r="AH4304">
            <v>0</v>
          </cell>
          <cell r="AI4304">
            <v>0</v>
          </cell>
        </row>
        <row r="4305">
          <cell r="C4305" t="str">
            <v>1.769.3</v>
          </cell>
          <cell r="D4305" t="str">
            <v>Прочие, всего</v>
          </cell>
          <cell r="E4305" t="str">
            <v>051-2002553</v>
          </cell>
          <cell r="F4305" t="str">
            <v/>
          </cell>
          <cell r="G4305" t="str">
            <v/>
          </cell>
          <cell r="H4305" t="str">
            <v/>
          </cell>
          <cell r="I4305">
            <v>244.47366665999999</v>
          </cell>
          <cell r="J4305">
            <v>134.18600000000001</v>
          </cell>
          <cell r="K4305">
            <v>1E-3</v>
          </cell>
          <cell r="L4305">
            <v>1E-3</v>
          </cell>
          <cell r="M4305">
            <v>2.5001999999999999E-4</v>
          </cell>
          <cell r="N4305">
            <v>25.001999999999999</v>
          </cell>
          <cell r="O4305">
            <v>25.001999999999999</v>
          </cell>
          <cell r="P4305">
            <v>0</v>
          </cell>
          <cell r="Q4305">
            <v>0</v>
          </cell>
          <cell r="R4305">
            <v>0</v>
          </cell>
          <cell r="S4305">
            <v>0</v>
          </cell>
          <cell r="T4305">
            <v>0</v>
          </cell>
          <cell r="U4305">
            <v>0</v>
          </cell>
          <cell r="V4305">
            <v>0</v>
          </cell>
          <cell r="W4305">
            <v>0</v>
          </cell>
          <cell r="X4305">
            <v>0</v>
          </cell>
          <cell r="Y4305">
            <v>8.3339999999999998E-5</v>
          </cell>
          <cell r="Z4305">
            <v>4.1661999999999998E-4</v>
          </cell>
          <cell r="AA4305">
            <v>4.1661999999999998E-4</v>
          </cell>
          <cell r="AB4305">
            <v>0</v>
          </cell>
          <cell r="AC4305">
            <v>0</v>
          </cell>
          <cell r="AD4305">
            <v>1.6668E-4</v>
          </cell>
          <cell r="AE4305">
            <v>8.3339999999999998E-5</v>
          </cell>
          <cell r="AF4305">
            <v>0</v>
          </cell>
          <cell r="AG4305">
            <v>8.3339999999999998E-5</v>
          </cell>
          <cell r="AH4305">
            <v>0</v>
          </cell>
          <cell r="AI4305">
            <v>40.007680860000001</v>
          </cell>
        </row>
        <row r="4306">
          <cell r="C4306" t="str">
            <v>1.769.4</v>
          </cell>
          <cell r="D4306" t="str">
            <v>Услуги Заказчика</v>
          </cell>
          <cell r="E4306" t="str">
            <v>051-2002553</v>
          </cell>
          <cell r="F4306" t="str">
            <v/>
          </cell>
          <cell r="G4306" t="str">
            <v/>
          </cell>
          <cell r="H4306" t="str">
            <v/>
          </cell>
          <cell r="I4306">
            <v>2E-3</v>
          </cell>
          <cell r="J4306">
            <v>1E-3</v>
          </cell>
          <cell r="K4306">
            <v>1E-3</v>
          </cell>
          <cell r="L4306">
            <v>1E-3</v>
          </cell>
          <cell r="M4306">
            <v>2.5001999999999999E-4</v>
          </cell>
          <cell r="N4306">
            <v>25.001999999999999</v>
          </cell>
          <cell r="O4306">
            <v>25.001999999999999</v>
          </cell>
          <cell r="P4306">
            <v>0</v>
          </cell>
          <cell r="Q4306">
            <v>0</v>
          </cell>
          <cell r="R4306">
            <v>0</v>
          </cell>
          <cell r="S4306">
            <v>0</v>
          </cell>
          <cell r="T4306">
            <v>0</v>
          </cell>
          <cell r="U4306">
            <v>0</v>
          </cell>
          <cell r="V4306">
            <v>0</v>
          </cell>
          <cell r="W4306">
            <v>0</v>
          </cell>
          <cell r="X4306">
            <v>0</v>
          </cell>
          <cell r="Y4306">
            <v>8.3339999999999998E-5</v>
          </cell>
          <cell r="Z4306">
            <v>4.1661999999999998E-4</v>
          </cell>
          <cell r="AA4306">
            <v>4.1661999999999998E-4</v>
          </cell>
          <cell r="AB4306">
            <v>0</v>
          </cell>
          <cell r="AC4306">
            <v>0</v>
          </cell>
          <cell r="AD4306">
            <v>1.6668E-4</v>
          </cell>
          <cell r="AE4306">
            <v>8.3339999999999998E-5</v>
          </cell>
          <cell r="AF4306">
            <v>0</v>
          </cell>
          <cell r="AG4306">
            <v>8.3339999999999998E-5</v>
          </cell>
          <cell r="AH4306">
            <v>0</v>
          </cell>
          <cell r="AI4306">
            <v>40.007680860000001</v>
          </cell>
        </row>
        <row r="4307">
          <cell r="C4307" t="str">
            <v>1.769.5</v>
          </cell>
          <cell r="D4307" t="str">
            <v>Иные прочие</v>
          </cell>
          <cell r="E4307" t="str">
            <v>051-2002553</v>
          </cell>
          <cell r="F4307" t="str">
            <v/>
          </cell>
          <cell r="G4307" t="str">
            <v/>
          </cell>
          <cell r="H4307" t="str">
            <v/>
          </cell>
          <cell r="I4307">
            <v>244.47166666000001</v>
          </cell>
          <cell r="J4307">
            <v>134.185</v>
          </cell>
          <cell r="K4307">
            <v>0</v>
          </cell>
          <cell r="L4307">
            <v>0</v>
          </cell>
          <cell r="M4307">
            <v>0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>
            <v>0</v>
          </cell>
          <cell r="S4307">
            <v>0</v>
          </cell>
          <cell r="T4307">
            <v>0</v>
          </cell>
          <cell r="U4307">
            <v>0</v>
          </cell>
          <cell r="V4307">
            <v>0</v>
          </cell>
          <cell r="W4307">
            <v>0</v>
          </cell>
          <cell r="X4307">
            <v>0</v>
          </cell>
          <cell r="Y4307">
            <v>0</v>
          </cell>
          <cell r="Z4307">
            <v>0</v>
          </cell>
          <cell r="AA4307">
            <v>0</v>
          </cell>
          <cell r="AB4307">
            <v>0</v>
          </cell>
          <cell r="AC4307">
            <v>0</v>
          </cell>
          <cell r="AD4307">
            <v>0</v>
          </cell>
          <cell r="AE4307">
            <v>0</v>
          </cell>
          <cell r="AF4307">
            <v>0</v>
          </cell>
          <cell r="AG4307">
            <v>0</v>
          </cell>
          <cell r="AH4307">
            <v>0</v>
          </cell>
          <cell r="AI4307">
            <v>0</v>
          </cell>
        </row>
        <row r="4308">
          <cell r="C4308" t="str">
            <v>1.770</v>
          </cell>
          <cell r="D4308" t="str">
            <v>Газопровод-отвод к п. Рассвет, Ленинградской области</v>
          </cell>
          <cell r="E4308" t="str">
            <v>051-2002559</v>
          </cell>
          <cell r="F4308" t="str">
            <v>51-162</v>
          </cell>
          <cell r="G4308" t="str">
            <v>Газопроводы, строящиеся по указанию федеральных органов влас</v>
          </cell>
          <cell r="H4308" t="str">
            <v>Транспорт газа</v>
          </cell>
          <cell r="I4308">
            <v>309.83015857999999</v>
          </cell>
          <cell r="J4308">
            <v>266.64999999999998</v>
          </cell>
          <cell r="K4308">
            <v>266.64999999999998</v>
          </cell>
          <cell r="L4308">
            <v>266.64999999999998</v>
          </cell>
          <cell r="M4308">
            <v>2.3775001200000001</v>
          </cell>
          <cell r="N4308">
            <v>0.89161827100000002</v>
          </cell>
          <cell r="O4308">
            <v>0.89161827100000002</v>
          </cell>
          <cell r="P4308">
            <v>0</v>
          </cell>
          <cell r="Q4308">
            <v>0</v>
          </cell>
          <cell r="R4308">
            <v>0</v>
          </cell>
          <cell r="S4308">
            <v>258.76599188</v>
          </cell>
          <cell r="T4308">
            <v>51.064166700000001</v>
          </cell>
          <cell r="U4308">
            <v>0</v>
          </cell>
          <cell r="V4308">
            <v>0</v>
          </cell>
          <cell r="W4308">
            <v>0</v>
          </cell>
          <cell r="X4308">
            <v>0</v>
          </cell>
          <cell r="Y4308">
            <v>0</v>
          </cell>
          <cell r="Z4308">
            <v>206.58106537</v>
          </cell>
          <cell r="AA4308">
            <v>206.58106537</v>
          </cell>
          <cell r="AB4308">
            <v>66.17</v>
          </cell>
          <cell r="AC4308">
            <v>0</v>
          </cell>
          <cell r="AD4308">
            <v>8.3339999999999998E-5</v>
          </cell>
          <cell r="AE4308">
            <v>0</v>
          </cell>
          <cell r="AF4308">
            <v>8.3339999999999998E-5</v>
          </cell>
          <cell r="AG4308">
            <v>0</v>
          </cell>
          <cell r="AH4308">
            <v>0</v>
          </cell>
          <cell r="AI4308">
            <v>4.0343000000000003E-5</v>
          </cell>
        </row>
        <row r="4309">
          <cell r="C4309" t="str">
            <v>1.770.1</v>
          </cell>
          <cell r="D4309" t="str">
            <v>Подрядные работы</v>
          </cell>
          <cell r="E4309" t="str">
            <v>051-2002559</v>
          </cell>
          <cell r="F4309" t="str">
            <v/>
          </cell>
          <cell r="G4309" t="str">
            <v/>
          </cell>
          <cell r="H4309" t="str">
            <v/>
          </cell>
          <cell r="I4309">
            <v>172.05</v>
          </cell>
          <cell r="J4309">
            <v>172.05</v>
          </cell>
          <cell r="K4309">
            <v>172.05</v>
          </cell>
          <cell r="L4309">
            <v>172.05</v>
          </cell>
          <cell r="M4309">
            <v>0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>
            <v>0</v>
          </cell>
          <cell r="S4309">
            <v>143.375</v>
          </cell>
          <cell r="T4309">
            <v>28.675000000000001</v>
          </cell>
          <cell r="U4309">
            <v>0</v>
          </cell>
          <cell r="V4309">
            <v>0</v>
          </cell>
          <cell r="W4309">
            <v>0</v>
          </cell>
          <cell r="X4309">
            <v>0</v>
          </cell>
          <cell r="Y4309">
            <v>0</v>
          </cell>
          <cell r="Z4309">
            <v>147.00256580000001</v>
          </cell>
          <cell r="AA4309">
            <v>147.00256580000001</v>
          </cell>
          <cell r="AB4309">
            <v>48.57</v>
          </cell>
          <cell r="AC4309">
            <v>0</v>
          </cell>
          <cell r="AD4309">
            <v>0</v>
          </cell>
          <cell r="AE4309">
            <v>0</v>
          </cell>
          <cell r="AF4309">
            <v>0</v>
          </cell>
          <cell r="AG4309">
            <v>0</v>
          </cell>
          <cell r="AH4309">
            <v>0</v>
          </cell>
          <cell r="AI4309">
            <v>0</v>
          </cell>
        </row>
        <row r="4310">
          <cell r="C4310">
            <v>0</v>
          </cell>
          <cell r="D4310" t="str">
            <v>Конкурс</v>
          </cell>
          <cell r="E4310" t="str">
            <v>051-2002559</v>
          </cell>
          <cell r="F4310" t="str">
            <v/>
          </cell>
          <cell r="G4310" t="str">
            <v/>
          </cell>
          <cell r="H4310" t="str">
            <v/>
          </cell>
          <cell r="I4310">
            <v>172.05</v>
          </cell>
          <cell r="J4310">
            <v>172.05</v>
          </cell>
          <cell r="K4310">
            <v>172.05</v>
          </cell>
          <cell r="L4310">
            <v>172.05</v>
          </cell>
          <cell r="M4310">
            <v>0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>
            <v>143.375</v>
          </cell>
          <cell r="T4310">
            <v>28.675000000000001</v>
          </cell>
          <cell r="U4310">
            <v>0</v>
          </cell>
          <cell r="V4310">
            <v>0</v>
          </cell>
          <cell r="W4310">
            <v>0</v>
          </cell>
          <cell r="X4310">
            <v>0</v>
          </cell>
          <cell r="Y4310">
            <v>0</v>
          </cell>
          <cell r="Z4310">
            <v>147.00256580000001</v>
          </cell>
          <cell r="AA4310">
            <v>147.00256580000001</v>
          </cell>
          <cell r="AB4310">
            <v>48.57</v>
          </cell>
          <cell r="AC4310">
            <v>0</v>
          </cell>
          <cell r="AD4310">
            <v>0</v>
          </cell>
          <cell r="AE4310">
            <v>0</v>
          </cell>
          <cell r="AF4310">
            <v>0</v>
          </cell>
          <cell r="AG4310">
            <v>0</v>
          </cell>
          <cell r="AH4310">
            <v>0</v>
          </cell>
          <cell r="AI4310">
            <v>0</v>
          </cell>
        </row>
        <row r="4311">
          <cell r="C4311" t="str">
            <v>1.770.2</v>
          </cell>
          <cell r="D4311" t="str">
            <v>Материалы(в составе подрядных работ)</v>
          </cell>
          <cell r="E4311" t="str">
            <v>051-2002559</v>
          </cell>
          <cell r="F4311" t="str">
            <v/>
          </cell>
          <cell r="G4311" t="str">
            <v/>
          </cell>
          <cell r="H4311" t="str">
            <v/>
          </cell>
          <cell r="I4311">
            <v>51.62</v>
          </cell>
          <cell r="J4311">
            <v>51.62</v>
          </cell>
          <cell r="K4311">
            <v>51.62</v>
          </cell>
          <cell r="L4311">
            <v>51.62</v>
          </cell>
          <cell r="M4311">
            <v>0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>
            <v>43.016666669999999</v>
          </cell>
          <cell r="T4311">
            <v>8.6033333299999999</v>
          </cell>
          <cell r="U4311">
            <v>0</v>
          </cell>
          <cell r="V4311">
            <v>0</v>
          </cell>
          <cell r="W4311">
            <v>0</v>
          </cell>
          <cell r="X4311">
            <v>0</v>
          </cell>
          <cell r="Y4311">
            <v>0</v>
          </cell>
          <cell r="Z4311">
            <v>44.73</v>
          </cell>
          <cell r="AA4311">
            <v>44.73</v>
          </cell>
          <cell r="AB4311">
            <v>0</v>
          </cell>
          <cell r="AC4311">
            <v>0</v>
          </cell>
          <cell r="AD4311">
            <v>0</v>
          </cell>
          <cell r="AE4311">
            <v>0</v>
          </cell>
          <cell r="AF4311">
            <v>0</v>
          </cell>
          <cell r="AG4311">
            <v>0</v>
          </cell>
          <cell r="AH4311">
            <v>0</v>
          </cell>
          <cell r="AI4311">
            <v>0</v>
          </cell>
        </row>
        <row r="4312">
          <cell r="C4312" t="str">
            <v>1.770.3</v>
          </cell>
          <cell r="D4312" t="str">
            <v>Оборудование</v>
          </cell>
          <cell r="E4312" t="str">
            <v>051-2002559</v>
          </cell>
          <cell r="F4312" t="str">
            <v/>
          </cell>
          <cell r="G4312" t="str">
            <v/>
          </cell>
          <cell r="H4312" t="str">
            <v/>
          </cell>
          <cell r="I4312">
            <v>58.65</v>
          </cell>
          <cell r="J4312">
            <v>58.65</v>
          </cell>
          <cell r="K4312">
            <v>58.65</v>
          </cell>
          <cell r="L4312">
            <v>58.65</v>
          </cell>
          <cell r="M4312">
            <v>0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>
            <v>0</v>
          </cell>
          <cell r="S4312">
            <v>48.875</v>
          </cell>
          <cell r="T4312">
            <v>9.7750000000000004</v>
          </cell>
          <cell r="U4312">
            <v>0</v>
          </cell>
          <cell r="V4312">
            <v>0</v>
          </cell>
          <cell r="W4312">
            <v>0</v>
          </cell>
          <cell r="X4312">
            <v>0</v>
          </cell>
          <cell r="Y4312">
            <v>0</v>
          </cell>
          <cell r="Z4312">
            <v>38.128499570000002</v>
          </cell>
          <cell r="AA4312">
            <v>38.128499570000002</v>
          </cell>
          <cell r="AB4312">
            <v>17.600000000000001</v>
          </cell>
          <cell r="AC4312">
            <v>0</v>
          </cell>
          <cell r="AD4312">
            <v>0</v>
          </cell>
          <cell r="AE4312">
            <v>0</v>
          </cell>
          <cell r="AF4312">
            <v>0</v>
          </cell>
          <cell r="AG4312">
            <v>0</v>
          </cell>
          <cell r="AH4312">
            <v>0</v>
          </cell>
          <cell r="AI4312">
            <v>0</v>
          </cell>
        </row>
        <row r="4313">
          <cell r="C4313" t="str">
            <v>1.770.4</v>
          </cell>
          <cell r="D4313" t="str">
            <v>Прочие, всего</v>
          </cell>
          <cell r="E4313" t="str">
            <v>051-2002559</v>
          </cell>
          <cell r="F4313" t="str">
            <v/>
          </cell>
          <cell r="G4313" t="str">
            <v/>
          </cell>
          <cell r="H4313" t="str">
            <v/>
          </cell>
          <cell r="I4313">
            <v>79.13015858</v>
          </cell>
          <cell r="J4313">
            <v>35.950000000000003</v>
          </cell>
          <cell r="K4313">
            <v>35.950000000000003</v>
          </cell>
          <cell r="L4313">
            <v>35.950000000000003</v>
          </cell>
          <cell r="M4313">
            <v>2.3775001200000001</v>
          </cell>
          <cell r="N4313">
            <v>6.6133522109999996</v>
          </cell>
          <cell r="O4313">
            <v>6.6133522109999996</v>
          </cell>
          <cell r="P4313">
            <v>0</v>
          </cell>
          <cell r="Q4313">
            <v>0</v>
          </cell>
          <cell r="R4313">
            <v>0</v>
          </cell>
          <cell r="S4313">
            <v>66.515991880000001</v>
          </cell>
          <cell r="T4313">
            <v>12.6141667</v>
          </cell>
          <cell r="U4313">
            <v>0</v>
          </cell>
          <cell r="V4313">
            <v>0</v>
          </cell>
          <cell r="W4313">
            <v>0</v>
          </cell>
          <cell r="X4313">
            <v>0</v>
          </cell>
          <cell r="Y4313">
            <v>0</v>
          </cell>
          <cell r="Z4313">
            <v>21.45</v>
          </cell>
          <cell r="AA4313">
            <v>21.45</v>
          </cell>
          <cell r="AB4313">
            <v>0</v>
          </cell>
          <cell r="AC4313">
            <v>0</v>
          </cell>
          <cell r="AD4313">
            <v>8.3339999999999998E-5</v>
          </cell>
          <cell r="AE4313">
            <v>0</v>
          </cell>
          <cell r="AF4313">
            <v>8.3339999999999998E-5</v>
          </cell>
          <cell r="AG4313">
            <v>0</v>
          </cell>
          <cell r="AH4313">
            <v>0</v>
          </cell>
          <cell r="AI4313">
            <v>3.8853100000000001E-4</v>
          </cell>
        </row>
        <row r="4314">
          <cell r="C4314" t="str">
            <v>1.770.5</v>
          </cell>
          <cell r="D4314" t="str">
            <v>Землеотвод, всего</v>
          </cell>
          <cell r="E4314" t="str">
            <v>051-2002559</v>
          </cell>
          <cell r="F4314" t="str">
            <v/>
          </cell>
          <cell r="G4314" t="str">
            <v/>
          </cell>
          <cell r="H4314" t="str">
            <v/>
          </cell>
          <cell r="I4314">
            <v>5.24</v>
          </cell>
          <cell r="J4314">
            <v>5.24</v>
          </cell>
          <cell r="K4314">
            <v>5.24</v>
          </cell>
          <cell r="L4314">
            <v>5.24</v>
          </cell>
          <cell r="M4314">
            <v>0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>
            <v>4.5333333299999996</v>
          </cell>
          <cell r="T4314">
            <v>0.70666667000000005</v>
          </cell>
          <cell r="U4314">
            <v>0</v>
          </cell>
          <cell r="V4314">
            <v>0</v>
          </cell>
          <cell r="W4314">
            <v>0</v>
          </cell>
          <cell r="X4314">
            <v>0</v>
          </cell>
          <cell r="Y4314">
            <v>0</v>
          </cell>
          <cell r="Z4314">
            <v>1.27</v>
          </cell>
          <cell r="AA4314">
            <v>1.27</v>
          </cell>
          <cell r="AB4314">
            <v>0</v>
          </cell>
          <cell r="AC4314">
            <v>0</v>
          </cell>
          <cell r="AD4314">
            <v>0</v>
          </cell>
          <cell r="AE4314">
            <v>0</v>
          </cell>
          <cell r="AF4314">
            <v>0</v>
          </cell>
          <cell r="AG4314">
            <v>0</v>
          </cell>
          <cell r="AH4314">
            <v>0</v>
          </cell>
          <cell r="AI4314">
            <v>0</v>
          </cell>
        </row>
        <row r="4315">
          <cell r="C4315" t="str">
            <v>1.770.6</v>
          </cell>
          <cell r="D4315" t="str">
            <v>Проектные работы</v>
          </cell>
          <cell r="E4315" t="str">
            <v>051-2002559</v>
          </cell>
          <cell r="F4315" t="str">
            <v/>
          </cell>
          <cell r="G4315" t="str">
            <v/>
          </cell>
          <cell r="H4315" t="str">
            <v/>
          </cell>
          <cell r="I4315">
            <v>39.79</v>
          </cell>
          <cell r="J4315">
            <v>0</v>
          </cell>
          <cell r="K4315">
            <v>0</v>
          </cell>
          <cell r="L4315">
            <v>0</v>
          </cell>
          <cell r="M4315">
            <v>0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>
            <v>0</v>
          </cell>
          <cell r="S4315">
            <v>33.549999999999997</v>
          </cell>
          <cell r="T4315">
            <v>6.24</v>
          </cell>
          <cell r="U4315">
            <v>0</v>
          </cell>
          <cell r="V4315">
            <v>0</v>
          </cell>
          <cell r="W4315">
            <v>0</v>
          </cell>
          <cell r="X4315">
            <v>0</v>
          </cell>
          <cell r="Y4315">
            <v>0</v>
          </cell>
          <cell r="Z4315">
            <v>0</v>
          </cell>
          <cell r="AA4315">
            <v>0</v>
          </cell>
          <cell r="AB4315">
            <v>0</v>
          </cell>
          <cell r="AC4315">
            <v>0</v>
          </cell>
          <cell r="AD4315">
            <v>0</v>
          </cell>
          <cell r="AE4315">
            <v>0</v>
          </cell>
          <cell r="AF4315">
            <v>0</v>
          </cell>
          <cell r="AG4315">
            <v>0</v>
          </cell>
          <cell r="AH4315">
            <v>0</v>
          </cell>
          <cell r="AI4315">
            <v>0</v>
          </cell>
        </row>
        <row r="4316">
          <cell r="C4316" t="str">
            <v>1.770.7</v>
          </cell>
          <cell r="D4316" t="str">
            <v>Услуги Заказчика</v>
          </cell>
          <cell r="E4316" t="str">
            <v>051-2002559</v>
          </cell>
          <cell r="F4316" t="str">
            <v/>
          </cell>
          <cell r="G4316" t="str">
            <v/>
          </cell>
          <cell r="H4316" t="str">
            <v/>
          </cell>
          <cell r="I4316">
            <v>9.6710000800000007</v>
          </cell>
          <cell r="J4316">
            <v>9.51</v>
          </cell>
          <cell r="K4316">
            <v>9.51</v>
          </cell>
          <cell r="L4316">
            <v>9.51</v>
          </cell>
          <cell r="M4316">
            <v>2.3775001200000001</v>
          </cell>
          <cell r="N4316">
            <v>25.000001262000001</v>
          </cell>
          <cell r="O4316">
            <v>25.000001262000001</v>
          </cell>
          <cell r="P4316">
            <v>0</v>
          </cell>
          <cell r="Q4316">
            <v>0</v>
          </cell>
          <cell r="R4316">
            <v>0</v>
          </cell>
          <cell r="S4316">
            <v>8.0658333800000008</v>
          </cell>
          <cell r="T4316">
            <v>1.6051667000000001</v>
          </cell>
          <cell r="U4316">
            <v>0</v>
          </cell>
          <cell r="V4316">
            <v>0</v>
          </cell>
          <cell r="W4316">
            <v>0</v>
          </cell>
          <cell r="X4316">
            <v>0</v>
          </cell>
          <cell r="Y4316">
            <v>0</v>
          </cell>
          <cell r="Z4316">
            <v>7.9</v>
          </cell>
          <cell r="AA4316">
            <v>7.9</v>
          </cell>
          <cell r="AB4316">
            <v>0</v>
          </cell>
          <cell r="AC4316">
            <v>0</v>
          </cell>
          <cell r="AD4316">
            <v>8.3339999999999998E-5</v>
          </cell>
          <cell r="AE4316">
            <v>0</v>
          </cell>
          <cell r="AF4316">
            <v>8.3339999999999998E-5</v>
          </cell>
          <cell r="AG4316">
            <v>0</v>
          </cell>
          <cell r="AH4316">
            <v>0</v>
          </cell>
          <cell r="AI4316">
            <v>1.0549369999999999E-3</v>
          </cell>
        </row>
        <row r="4317">
          <cell r="C4317" t="str">
            <v>1.770.8</v>
          </cell>
          <cell r="D4317" t="str">
            <v>Иные прочие</v>
          </cell>
          <cell r="E4317" t="str">
            <v>051-2002559</v>
          </cell>
          <cell r="F4317" t="str">
            <v/>
          </cell>
          <cell r="G4317" t="str">
            <v/>
          </cell>
          <cell r="H4317" t="str">
            <v/>
          </cell>
          <cell r="I4317">
            <v>21.279158500000001</v>
          </cell>
          <cell r="J4317">
            <v>18.05</v>
          </cell>
          <cell r="K4317">
            <v>18.05</v>
          </cell>
          <cell r="L4317">
            <v>18.05</v>
          </cell>
          <cell r="M4317">
            <v>0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>
            <v>17.741825169999998</v>
          </cell>
          <cell r="T4317">
            <v>3.5373333300000001</v>
          </cell>
          <cell r="U4317">
            <v>0</v>
          </cell>
          <cell r="V4317">
            <v>0</v>
          </cell>
          <cell r="W4317">
            <v>0</v>
          </cell>
          <cell r="X4317">
            <v>0</v>
          </cell>
          <cell r="Y4317">
            <v>0</v>
          </cell>
          <cell r="Z4317">
            <v>12.28</v>
          </cell>
          <cell r="AA4317">
            <v>12.28</v>
          </cell>
          <cell r="AB4317">
            <v>0</v>
          </cell>
          <cell r="AC4317">
            <v>0</v>
          </cell>
          <cell r="AD4317">
            <v>0</v>
          </cell>
          <cell r="AE4317">
            <v>0</v>
          </cell>
          <cell r="AF4317">
            <v>0</v>
          </cell>
          <cell r="AG4317">
            <v>0</v>
          </cell>
          <cell r="AH4317">
            <v>0</v>
          </cell>
          <cell r="AI4317">
            <v>0</v>
          </cell>
        </row>
        <row r="4318">
          <cell r="C4318" t="str">
            <v>1.770.9</v>
          </cell>
          <cell r="D4318" t="str">
            <v>Пуско наладочные работы "вхолостую"</v>
          </cell>
          <cell r="E4318" t="str">
            <v>051-2002559</v>
          </cell>
          <cell r="F4318" t="str">
            <v/>
          </cell>
          <cell r="G4318" t="str">
            <v/>
          </cell>
          <cell r="H4318" t="str">
            <v/>
          </cell>
          <cell r="I4318">
            <v>3.15</v>
          </cell>
          <cell r="J4318">
            <v>3.15</v>
          </cell>
          <cell r="K4318">
            <v>3.15</v>
          </cell>
          <cell r="L4318">
            <v>3.15</v>
          </cell>
          <cell r="M4318">
            <v>0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>
            <v>2.625</v>
          </cell>
          <cell r="T4318">
            <v>0.52500000000000002</v>
          </cell>
          <cell r="U4318">
            <v>0</v>
          </cell>
          <cell r="V4318">
            <v>0</v>
          </cell>
          <cell r="W4318">
            <v>0</v>
          </cell>
          <cell r="X4318">
            <v>0</v>
          </cell>
          <cell r="Y4318">
            <v>0</v>
          </cell>
          <cell r="Z4318">
            <v>0</v>
          </cell>
          <cell r="AA4318">
            <v>0</v>
          </cell>
          <cell r="AB4318">
            <v>0</v>
          </cell>
          <cell r="AC4318">
            <v>0</v>
          </cell>
          <cell r="AD4318">
            <v>0</v>
          </cell>
          <cell r="AE4318">
            <v>0</v>
          </cell>
          <cell r="AF4318">
            <v>0</v>
          </cell>
          <cell r="AG4318">
            <v>0</v>
          </cell>
          <cell r="AH4318">
            <v>0</v>
          </cell>
          <cell r="AI4318">
            <v>0</v>
          </cell>
        </row>
        <row r="4319">
          <cell r="C4319" t="str">
            <v>1.771</v>
          </cell>
          <cell r="D4319" t="str">
            <v>Газопровод-отвод к с. Березовая Слободка Нюксенского района</v>
          </cell>
          <cell r="E4319" t="str">
            <v>051-2002565</v>
          </cell>
          <cell r="F4319" t="str">
            <v>51-147</v>
          </cell>
          <cell r="G4319" t="str">
            <v>Газопроводы, строящиеся по указанию федеральных органов влас</v>
          </cell>
          <cell r="H4319" t="str">
            <v>Транспорт газа</v>
          </cell>
          <cell r="I4319">
            <v>0</v>
          </cell>
          <cell r="J4319">
            <v>0</v>
          </cell>
          <cell r="K4319">
            <v>0</v>
          </cell>
          <cell r="L4319">
            <v>0</v>
          </cell>
          <cell r="M4319">
            <v>0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>
            <v>0</v>
          </cell>
          <cell r="S4319">
            <v>0</v>
          </cell>
          <cell r="T4319">
            <v>0</v>
          </cell>
          <cell r="U4319">
            <v>0</v>
          </cell>
          <cell r="V4319">
            <v>0</v>
          </cell>
          <cell r="W4319">
            <v>0</v>
          </cell>
          <cell r="X4319">
            <v>0.36778746000000001</v>
          </cell>
          <cell r="Y4319">
            <v>8.3339999999999998E-5</v>
          </cell>
          <cell r="Z4319">
            <v>0.24083125999999999</v>
          </cell>
          <cell r="AA4319">
            <v>0.24083125999999999</v>
          </cell>
          <cell r="AB4319">
            <v>0</v>
          </cell>
          <cell r="AC4319">
            <v>0</v>
          </cell>
          <cell r="AD4319">
            <v>1.6668E-4</v>
          </cell>
          <cell r="AE4319">
            <v>8.3339999999999998E-5</v>
          </cell>
          <cell r="AF4319">
            <v>0</v>
          </cell>
          <cell r="AG4319">
            <v>8.3339999999999998E-5</v>
          </cell>
          <cell r="AH4319">
            <v>0</v>
          </cell>
          <cell r="AI4319">
            <v>6.9210283999999997E-2</v>
          </cell>
        </row>
        <row r="4320">
          <cell r="C4320" t="str">
            <v>1.771.1</v>
          </cell>
          <cell r="D4320" t="str">
            <v>Прочие, всего</v>
          </cell>
          <cell r="E4320" t="str">
            <v>051-2002565</v>
          </cell>
          <cell r="F4320" t="str">
            <v/>
          </cell>
          <cell r="G4320" t="str">
            <v/>
          </cell>
          <cell r="H4320" t="str">
            <v/>
          </cell>
          <cell r="I4320">
            <v>0</v>
          </cell>
          <cell r="J4320">
            <v>0</v>
          </cell>
          <cell r="K4320">
            <v>0</v>
          </cell>
          <cell r="L4320">
            <v>0</v>
          </cell>
          <cell r="M4320">
            <v>0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>
            <v>0</v>
          </cell>
          <cell r="T4320">
            <v>0</v>
          </cell>
          <cell r="U4320">
            <v>0</v>
          </cell>
          <cell r="V4320">
            <v>0</v>
          </cell>
          <cell r="W4320">
            <v>0</v>
          </cell>
          <cell r="X4320">
            <v>0.36778746000000001</v>
          </cell>
          <cell r="Y4320">
            <v>8.3339999999999998E-5</v>
          </cell>
          <cell r="Z4320">
            <v>0.24083125999999999</v>
          </cell>
          <cell r="AA4320">
            <v>0.24083125999999999</v>
          </cell>
          <cell r="AB4320">
            <v>0</v>
          </cell>
          <cell r="AC4320">
            <v>0</v>
          </cell>
          <cell r="AD4320">
            <v>1.6668E-4</v>
          </cell>
          <cell r="AE4320">
            <v>8.3339999999999998E-5</v>
          </cell>
          <cell r="AF4320">
            <v>0</v>
          </cell>
          <cell r="AG4320">
            <v>8.3339999999999998E-5</v>
          </cell>
          <cell r="AH4320">
            <v>0</v>
          </cell>
          <cell r="AI4320">
            <v>6.9210283999999997E-2</v>
          </cell>
        </row>
        <row r="4321">
          <cell r="C4321" t="str">
            <v>1.771.2</v>
          </cell>
          <cell r="D4321" t="str">
            <v>Землеотвод, всего</v>
          </cell>
          <cell r="E4321" t="str">
            <v>051-2002565</v>
          </cell>
          <cell r="F4321" t="str">
            <v/>
          </cell>
          <cell r="G4321" t="str">
            <v/>
          </cell>
          <cell r="H4321" t="str">
            <v/>
          </cell>
          <cell r="I4321">
            <v>0</v>
          </cell>
          <cell r="J4321">
            <v>0</v>
          </cell>
          <cell r="K4321">
            <v>0</v>
          </cell>
          <cell r="L4321">
            <v>0</v>
          </cell>
          <cell r="M4321">
            <v>0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>
            <v>0</v>
          </cell>
          <cell r="T4321">
            <v>0</v>
          </cell>
          <cell r="U4321">
            <v>0</v>
          </cell>
          <cell r="V4321">
            <v>0</v>
          </cell>
          <cell r="W4321">
            <v>0</v>
          </cell>
          <cell r="X4321">
            <v>0.36778746000000001</v>
          </cell>
          <cell r="Y4321">
            <v>0</v>
          </cell>
          <cell r="Z4321">
            <v>0.24066457999999999</v>
          </cell>
          <cell r="AA4321">
            <v>0.24066457999999999</v>
          </cell>
          <cell r="AB4321">
            <v>0</v>
          </cell>
          <cell r="AC4321">
            <v>0</v>
          </cell>
          <cell r="AD4321">
            <v>0</v>
          </cell>
          <cell r="AE4321">
            <v>0</v>
          </cell>
          <cell r="AF4321">
            <v>0</v>
          </cell>
          <cell r="AG4321">
            <v>0</v>
          </cell>
          <cell r="AH4321">
            <v>0</v>
          </cell>
          <cell r="AI4321">
            <v>0</v>
          </cell>
        </row>
        <row r="4322">
          <cell r="C4322" t="str">
            <v>1.771.3</v>
          </cell>
          <cell r="D4322" t="str">
            <v>Услуги Заказчика</v>
          </cell>
          <cell r="E4322" t="str">
            <v>051-2002565</v>
          </cell>
          <cell r="F4322" t="str">
            <v/>
          </cell>
          <cell r="G4322" t="str">
            <v/>
          </cell>
          <cell r="H4322" t="str">
            <v/>
          </cell>
          <cell r="I4322">
            <v>0</v>
          </cell>
          <cell r="J4322">
            <v>0</v>
          </cell>
          <cell r="K4322">
            <v>0</v>
          </cell>
          <cell r="L4322">
            <v>0</v>
          </cell>
          <cell r="M4322">
            <v>0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>
            <v>0</v>
          </cell>
          <cell r="T4322">
            <v>0</v>
          </cell>
          <cell r="U4322">
            <v>0</v>
          </cell>
          <cell r="V4322">
            <v>0</v>
          </cell>
          <cell r="W4322">
            <v>0</v>
          </cell>
          <cell r="X4322">
            <v>0</v>
          </cell>
          <cell r="Y4322">
            <v>8.3339999999999998E-5</v>
          </cell>
          <cell r="Z4322">
            <v>1.6668E-4</v>
          </cell>
          <cell r="AA4322">
            <v>1.6668E-4</v>
          </cell>
          <cell r="AB4322">
            <v>0</v>
          </cell>
          <cell r="AC4322">
            <v>0</v>
          </cell>
          <cell r="AD4322">
            <v>1.6668E-4</v>
          </cell>
          <cell r="AE4322">
            <v>8.3339999999999998E-5</v>
          </cell>
          <cell r="AF4322">
            <v>0</v>
          </cell>
          <cell r="AG4322">
            <v>8.3339999999999998E-5</v>
          </cell>
          <cell r="AH4322">
            <v>0</v>
          </cell>
          <cell r="AI4322">
            <v>100</v>
          </cell>
        </row>
        <row r="4323">
          <cell r="C4323" t="str">
            <v>1.772</v>
          </cell>
          <cell r="D4323" t="str">
            <v>Газопровод-отвод к п.Туровец Междуреченского района</v>
          </cell>
          <cell r="E4323" t="str">
            <v>051-2002571</v>
          </cell>
          <cell r="F4323" t="str">
            <v>51-148</v>
          </cell>
          <cell r="G4323" t="str">
            <v>Комплексная программа реконструкции и технического перевоору</v>
          </cell>
          <cell r="H4323" t="str">
            <v>Транспорт газа</v>
          </cell>
          <cell r="I4323">
            <v>251.46200861</v>
          </cell>
          <cell r="J4323">
            <v>214.16</v>
          </cell>
          <cell r="K4323">
            <v>214.16</v>
          </cell>
          <cell r="L4323">
            <v>214.16</v>
          </cell>
          <cell r="M4323">
            <v>1.98</v>
          </cell>
          <cell r="N4323">
            <v>0.92454239800000004</v>
          </cell>
          <cell r="O4323">
            <v>0.92454239800000004</v>
          </cell>
          <cell r="P4323">
            <v>0</v>
          </cell>
          <cell r="Q4323">
            <v>0</v>
          </cell>
          <cell r="R4323">
            <v>0</v>
          </cell>
          <cell r="S4323">
            <v>210.15240324000001</v>
          </cell>
          <cell r="T4323">
            <v>41.30960537</v>
          </cell>
          <cell r="U4323">
            <v>0</v>
          </cell>
          <cell r="V4323">
            <v>0</v>
          </cell>
          <cell r="W4323">
            <v>0</v>
          </cell>
          <cell r="X4323">
            <v>0</v>
          </cell>
          <cell r="Y4323">
            <v>0</v>
          </cell>
          <cell r="Z4323">
            <v>196.84</v>
          </cell>
          <cell r="AA4323">
            <v>196.84</v>
          </cell>
          <cell r="AB4323">
            <v>99.55</v>
          </cell>
          <cell r="AC4323">
            <v>0</v>
          </cell>
          <cell r="AD4323">
            <v>1.32</v>
          </cell>
          <cell r="AE4323">
            <v>0</v>
          </cell>
          <cell r="AF4323">
            <v>1.32</v>
          </cell>
          <cell r="AG4323">
            <v>0</v>
          </cell>
          <cell r="AH4323">
            <v>0</v>
          </cell>
          <cell r="AI4323">
            <v>0.67059540699999998</v>
          </cell>
        </row>
        <row r="4324">
          <cell r="C4324" t="str">
            <v>1.772.1</v>
          </cell>
          <cell r="D4324" t="str">
            <v>Подрядные работы</v>
          </cell>
          <cell r="E4324" t="str">
            <v>051-2002571</v>
          </cell>
          <cell r="F4324" t="str">
            <v/>
          </cell>
          <cell r="G4324" t="str">
            <v/>
          </cell>
          <cell r="H4324" t="str">
            <v/>
          </cell>
          <cell r="I4324">
            <v>77.989999999999995</v>
          </cell>
          <cell r="J4324">
            <v>77.989999999999995</v>
          </cell>
          <cell r="K4324">
            <v>77.989999999999995</v>
          </cell>
          <cell r="L4324">
            <v>77.989999999999995</v>
          </cell>
          <cell r="M4324">
            <v>0</v>
          </cell>
          <cell r="N4324">
            <v>0</v>
          </cell>
          <cell r="O4324">
            <v>0</v>
          </cell>
          <cell r="P4324">
            <v>0</v>
          </cell>
          <cell r="Q4324">
            <v>0</v>
          </cell>
          <cell r="R4324">
            <v>0</v>
          </cell>
          <cell r="S4324">
            <v>64.991666670000001</v>
          </cell>
          <cell r="T4324">
            <v>12.998333329999999</v>
          </cell>
          <cell r="U4324">
            <v>0</v>
          </cell>
          <cell r="V4324">
            <v>0</v>
          </cell>
          <cell r="W4324">
            <v>0</v>
          </cell>
          <cell r="X4324">
            <v>0</v>
          </cell>
          <cell r="Y4324">
            <v>0</v>
          </cell>
          <cell r="Z4324">
            <v>77.989999999999995</v>
          </cell>
          <cell r="AA4324">
            <v>77.989999999999995</v>
          </cell>
          <cell r="AB4324">
            <v>77.989999999999995</v>
          </cell>
          <cell r="AC4324">
            <v>0</v>
          </cell>
          <cell r="AD4324">
            <v>0</v>
          </cell>
          <cell r="AE4324">
            <v>0</v>
          </cell>
          <cell r="AF4324">
            <v>0</v>
          </cell>
          <cell r="AG4324">
            <v>0</v>
          </cell>
          <cell r="AH4324">
            <v>0</v>
          </cell>
          <cell r="AI4324">
            <v>0</v>
          </cell>
        </row>
        <row r="4325">
          <cell r="C4325">
            <v>0</v>
          </cell>
          <cell r="D4325" t="str">
            <v>Прочие подрядчики</v>
          </cell>
          <cell r="E4325" t="str">
            <v>051-2002571</v>
          </cell>
          <cell r="F4325" t="str">
            <v/>
          </cell>
          <cell r="G4325" t="str">
            <v/>
          </cell>
          <cell r="H4325" t="str">
            <v/>
          </cell>
          <cell r="I4325">
            <v>77.989999999999995</v>
          </cell>
          <cell r="J4325">
            <v>77.989999999999995</v>
          </cell>
          <cell r="K4325">
            <v>77.989999999999995</v>
          </cell>
          <cell r="L4325">
            <v>77.989999999999995</v>
          </cell>
          <cell r="M4325">
            <v>0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>
            <v>0</v>
          </cell>
          <cell r="S4325">
            <v>64.991666670000001</v>
          </cell>
          <cell r="T4325">
            <v>12.998333329999999</v>
          </cell>
          <cell r="U4325">
            <v>0</v>
          </cell>
          <cell r="V4325">
            <v>0</v>
          </cell>
          <cell r="W4325">
            <v>0</v>
          </cell>
          <cell r="X4325">
            <v>0</v>
          </cell>
          <cell r="Y4325">
            <v>0</v>
          </cell>
          <cell r="Z4325">
            <v>77.989999999999995</v>
          </cell>
          <cell r="AA4325">
            <v>77.989999999999995</v>
          </cell>
          <cell r="AB4325">
            <v>77.989999999999995</v>
          </cell>
          <cell r="AC4325">
            <v>0</v>
          </cell>
          <cell r="AD4325">
            <v>0</v>
          </cell>
          <cell r="AE4325">
            <v>0</v>
          </cell>
          <cell r="AF4325">
            <v>0</v>
          </cell>
          <cell r="AG4325">
            <v>0</v>
          </cell>
          <cell r="AH4325">
            <v>0</v>
          </cell>
          <cell r="AI4325">
            <v>0</v>
          </cell>
        </row>
        <row r="4326">
          <cell r="C4326" t="str">
            <v>1.772.2</v>
          </cell>
          <cell r="D4326" t="str">
            <v>Оборудование</v>
          </cell>
          <cell r="E4326" t="str">
            <v>051-2002571</v>
          </cell>
          <cell r="F4326" t="str">
            <v/>
          </cell>
          <cell r="G4326" t="str">
            <v/>
          </cell>
          <cell r="H4326" t="str">
            <v/>
          </cell>
          <cell r="I4326">
            <v>112.25</v>
          </cell>
          <cell r="J4326">
            <v>112.25</v>
          </cell>
          <cell r="K4326">
            <v>112.25</v>
          </cell>
          <cell r="L4326">
            <v>112.25</v>
          </cell>
          <cell r="M4326">
            <v>0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>
            <v>0</v>
          </cell>
          <cell r="S4326">
            <v>93.541666669999998</v>
          </cell>
          <cell r="T4326">
            <v>18.708333329999999</v>
          </cell>
          <cell r="U4326">
            <v>0</v>
          </cell>
          <cell r="V4326">
            <v>0</v>
          </cell>
          <cell r="W4326">
            <v>0</v>
          </cell>
          <cell r="X4326">
            <v>0</v>
          </cell>
          <cell r="Y4326">
            <v>0</v>
          </cell>
          <cell r="Z4326">
            <v>112.25</v>
          </cell>
          <cell r="AA4326">
            <v>112.25</v>
          </cell>
          <cell r="AB4326">
            <v>21.56</v>
          </cell>
          <cell r="AC4326">
            <v>0</v>
          </cell>
          <cell r="AD4326">
            <v>0</v>
          </cell>
          <cell r="AE4326">
            <v>0</v>
          </cell>
          <cell r="AF4326">
            <v>0</v>
          </cell>
          <cell r="AG4326">
            <v>0</v>
          </cell>
          <cell r="AH4326">
            <v>0</v>
          </cell>
          <cell r="AI4326">
            <v>0</v>
          </cell>
        </row>
        <row r="4327">
          <cell r="C4327" t="str">
            <v>1.772.3</v>
          </cell>
          <cell r="D4327" t="str">
            <v>Прочие, всего</v>
          </cell>
          <cell r="E4327" t="str">
            <v>051-2002571</v>
          </cell>
          <cell r="F4327" t="str">
            <v/>
          </cell>
          <cell r="G4327" t="str">
            <v/>
          </cell>
          <cell r="H4327" t="str">
            <v/>
          </cell>
          <cell r="I4327">
            <v>61.222008610000003</v>
          </cell>
          <cell r="J4327">
            <v>23.92</v>
          </cell>
          <cell r="K4327">
            <v>23.92</v>
          </cell>
          <cell r="L4327">
            <v>23.92</v>
          </cell>
          <cell r="M4327">
            <v>1.98</v>
          </cell>
          <cell r="N4327">
            <v>8.2775919729999998</v>
          </cell>
          <cell r="O4327">
            <v>8.2775919729999998</v>
          </cell>
          <cell r="P4327">
            <v>0</v>
          </cell>
          <cell r="Q4327">
            <v>0</v>
          </cell>
          <cell r="R4327">
            <v>0</v>
          </cell>
          <cell r="S4327">
            <v>51.6190699</v>
          </cell>
          <cell r="T4327">
            <v>9.6029387100000001</v>
          </cell>
          <cell r="U4327">
            <v>0</v>
          </cell>
          <cell r="V4327">
            <v>0</v>
          </cell>
          <cell r="W4327">
            <v>0</v>
          </cell>
          <cell r="X4327">
            <v>0</v>
          </cell>
          <cell r="Y4327">
            <v>0</v>
          </cell>
          <cell r="Z4327">
            <v>6.6</v>
          </cell>
          <cell r="AA4327">
            <v>6.6</v>
          </cell>
          <cell r="AB4327">
            <v>0</v>
          </cell>
          <cell r="AC4327">
            <v>0</v>
          </cell>
          <cell r="AD4327">
            <v>1.32</v>
          </cell>
          <cell r="AE4327">
            <v>0</v>
          </cell>
          <cell r="AF4327">
            <v>1.32</v>
          </cell>
          <cell r="AG4327">
            <v>0</v>
          </cell>
          <cell r="AH4327">
            <v>0</v>
          </cell>
          <cell r="AI4327">
            <v>20</v>
          </cell>
        </row>
        <row r="4328">
          <cell r="C4328" t="str">
            <v>1.772.4</v>
          </cell>
          <cell r="D4328" t="str">
            <v>Землеотвод, всего</v>
          </cell>
          <cell r="E4328" t="str">
            <v>051-2002571</v>
          </cell>
          <cell r="F4328" t="str">
            <v/>
          </cell>
          <cell r="G4328" t="str">
            <v/>
          </cell>
          <cell r="H4328" t="str">
            <v/>
          </cell>
          <cell r="I4328">
            <v>-2.7203999999999998E-4</v>
          </cell>
          <cell r="J4328">
            <v>0</v>
          </cell>
          <cell r="K4328">
            <v>0</v>
          </cell>
          <cell r="L4328">
            <v>0</v>
          </cell>
          <cell r="M4328">
            <v>0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>
            <v>0</v>
          </cell>
          <cell r="S4328">
            <v>0.17922525</v>
          </cell>
          <cell r="T4328">
            <v>0</v>
          </cell>
          <cell r="U4328">
            <v>0</v>
          </cell>
          <cell r="V4328">
            <v>0</v>
          </cell>
          <cell r="W4328">
            <v>0</v>
          </cell>
          <cell r="X4328">
            <v>0</v>
          </cell>
          <cell r="Y4328">
            <v>0</v>
          </cell>
          <cell r="Z4328">
            <v>0</v>
          </cell>
          <cell r="AA4328">
            <v>0</v>
          </cell>
          <cell r="AB4328">
            <v>0</v>
          </cell>
          <cell r="AC4328">
            <v>0</v>
          </cell>
          <cell r="AD4328">
            <v>0</v>
          </cell>
          <cell r="AE4328">
            <v>0</v>
          </cell>
          <cell r="AF4328">
            <v>0</v>
          </cell>
          <cell r="AG4328">
            <v>0</v>
          </cell>
          <cell r="AH4328">
            <v>0</v>
          </cell>
          <cell r="AI4328">
            <v>0</v>
          </cell>
        </row>
        <row r="4329">
          <cell r="C4329" t="str">
            <v>1.772.5</v>
          </cell>
          <cell r="D4329" t="str">
            <v>Услуги Заказчика</v>
          </cell>
          <cell r="E4329" t="str">
            <v>051-2002571</v>
          </cell>
          <cell r="F4329" t="str">
            <v/>
          </cell>
          <cell r="G4329" t="str">
            <v/>
          </cell>
          <cell r="H4329" t="str">
            <v/>
          </cell>
          <cell r="I4329">
            <v>7.9217833600000001</v>
          </cell>
          <cell r="J4329">
            <v>7.92</v>
          </cell>
          <cell r="K4329">
            <v>7.92</v>
          </cell>
          <cell r="L4329">
            <v>7.92</v>
          </cell>
          <cell r="M4329">
            <v>1.98</v>
          </cell>
          <cell r="N4329">
            <v>25</v>
          </cell>
          <cell r="O4329">
            <v>25</v>
          </cell>
          <cell r="P4329">
            <v>0</v>
          </cell>
          <cell r="Q4329">
            <v>0</v>
          </cell>
          <cell r="R4329">
            <v>0</v>
          </cell>
          <cell r="S4329">
            <v>6.6015113200000002</v>
          </cell>
          <cell r="T4329">
            <v>1.3202720400000001</v>
          </cell>
          <cell r="U4329">
            <v>0</v>
          </cell>
          <cell r="V4329">
            <v>0</v>
          </cell>
          <cell r="W4329">
            <v>0</v>
          </cell>
          <cell r="X4329">
            <v>0</v>
          </cell>
          <cell r="Y4329">
            <v>0</v>
          </cell>
          <cell r="Z4329">
            <v>6.6</v>
          </cell>
          <cell r="AA4329">
            <v>6.6</v>
          </cell>
          <cell r="AB4329">
            <v>0</v>
          </cell>
          <cell r="AC4329">
            <v>0</v>
          </cell>
          <cell r="AD4329">
            <v>1.32</v>
          </cell>
          <cell r="AE4329">
            <v>0</v>
          </cell>
          <cell r="AF4329">
            <v>1.32</v>
          </cell>
          <cell r="AG4329">
            <v>0</v>
          </cell>
          <cell r="AH4329">
            <v>0</v>
          </cell>
          <cell r="AI4329">
            <v>20</v>
          </cell>
        </row>
        <row r="4330">
          <cell r="C4330" t="str">
            <v>1.772.6</v>
          </cell>
          <cell r="D4330" t="str">
            <v>Иные прочие</v>
          </cell>
          <cell r="E4330" t="str">
            <v>051-2002571</v>
          </cell>
          <cell r="F4330" t="str">
            <v/>
          </cell>
          <cell r="G4330" t="str">
            <v/>
          </cell>
          <cell r="H4330" t="str">
            <v/>
          </cell>
          <cell r="I4330">
            <v>53.300497290000003</v>
          </cell>
          <cell r="J4330">
            <v>16</v>
          </cell>
          <cell r="K4330">
            <v>16</v>
          </cell>
          <cell r="L4330">
            <v>16</v>
          </cell>
          <cell r="M4330">
            <v>0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>
            <v>44.838333329999998</v>
          </cell>
          <cell r="T4330">
            <v>8.2826666699999993</v>
          </cell>
          <cell r="U4330">
            <v>0</v>
          </cell>
          <cell r="V4330">
            <v>0</v>
          </cell>
          <cell r="W4330">
            <v>0</v>
          </cell>
          <cell r="X4330">
            <v>0</v>
          </cell>
          <cell r="Y4330">
            <v>0</v>
          </cell>
          <cell r="Z4330">
            <v>0</v>
          </cell>
          <cell r="AA4330">
            <v>0</v>
          </cell>
          <cell r="AB4330">
            <v>0</v>
          </cell>
          <cell r="AC4330">
            <v>0</v>
          </cell>
          <cell r="AD4330">
            <v>0</v>
          </cell>
          <cell r="AE4330">
            <v>0</v>
          </cell>
          <cell r="AF4330">
            <v>0</v>
          </cell>
          <cell r="AG4330">
            <v>0</v>
          </cell>
          <cell r="AH4330">
            <v>0</v>
          </cell>
          <cell r="AI4330">
            <v>0</v>
          </cell>
        </row>
        <row r="4331">
          <cell r="C4331" t="str">
            <v>1.773</v>
          </cell>
          <cell r="D4331" t="str">
            <v>Реконструкция установки регенерации ДЭГ ЛенСПХГ</v>
          </cell>
          <cell r="E4331" t="str">
            <v>051-2002572</v>
          </cell>
          <cell r="F4331" t="str">
            <v>51-061</v>
          </cell>
          <cell r="G4331" t="str">
            <v>Стройки ПХГ</v>
          </cell>
          <cell r="H4331" t="str">
            <v>ПХГ</v>
          </cell>
          <cell r="I4331">
            <v>942.36099999999999</v>
          </cell>
          <cell r="J4331">
            <v>818.65</v>
          </cell>
          <cell r="K4331">
            <v>4.6100000000000003</v>
          </cell>
          <cell r="L4331">
            <v>4.6100000000000003</v>
          </cell>
          <cell r="M4331">
            <v>2.5000199999999999E-3</v>
          </cell>
          <cell r="N4331">
            <v>5.4230369E-2</v>
          </cell>
          <cell r="O4331">
            <v>5.4230369E-2</v>
          </cell>
          <cell r="P4331">
            <v>0</v>
          </cell>
          <cell r="Q4331">
            <v>0</v>
          </cell>
          <cell r="R4331">
            <v>0</v>
          </cell>
          <cell r="S4331">
            <v>0</v>
          </cell>
          <cell r="T4331">
            <v>0</v>
          </cell>
          <cell r="U4331">
            <v>0</v>
          </cell>
          <cell r="V4331">
            <v>0</v>
          </cell>
          <cell r="W4331">
            <v>0</v>
          </cell>
          <cell r="X4331">
            <v>1.7610239599999999</v>
          </cell>
          <cell r="Y4331">
            <v>8.3339999999999998E-5</v>
          </cell>
          <cell r="Z4331">
            <v>4.5904166200000001</v>
          </cell>
          <cell r="AA4331">
            <v>4.5904166200000001</v>
          </cell>
          <cell r="AB4331">
            <v>0</v>
          </cell>
          <cell r="AC4331">
            <v>0</v>
          </cell>
          <cell r="AD4331">
            <v>1.7500199999999999E-3</v>
          </cell>
          <cell r="AE4331">
            <v>8.3339999999999998E-5</v>
          </cell>
          <cell r="AF4331">
            <v>1.66668E-3</v>
          </cell>
          <cell r="AG4331">
            <v>0</v>
          </cell>
          <cell r="AH4331">
            <v>0</v>
          </cell>
          <cell r="AI4331">
            <v>3.8123337E-2</v>
          </cell>
        </row>
        <row r="4332">
          <cell r="C4332" t="str">
            <v>1.773.1</v>
          </cell>
          <cell r="D4332" t="str">
            <v>Подрядные работы</v>
          </cell>
          <cell r="E4332" t="str">
            <v>051-2002572</v>
          </cell>
          <cell r="F4332" t="str">
            <v/>
          </cell>
          <cell r="G4332" t="str">
            <v/>
          </cell>
          <cell r="H4332" t="str">
            <v/>
          </cell>
          <cell r="I4332">
            <v>190.68</v>
          </cell>
          <cell r="J4332">
            <v>167.42</v>
          </cell>
          <cell r="K4332">
            <v>0</v>
          </cell>
          <cell r="L4332">
            <v>0</v>
          </cell>
          <cell r="M4332">
            <v>0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>
            <v>0</v>
          </cell>
          <cell r="T4332">
            <v>0</v>
          </cell>
          <cell r="U4332">
            <v>0</v>
          </cell>
          <cell r="V4332">
            <v>0</v>
          </cell>
          <cell r="W4332">
            <v>0</v>
          </cell>
          <cell r="X4332">
            <v>0.23360718</v>
          </cell>
          <cell r="Y4332">
            <v>0</v>
          </cell>
          <cell r="Z4332">
            <v>0</v>
          </cell>
          <cell r="AA4332">
            <v>0</v>
          </cell>
          <cell r="AB4332">
            <v>0</v>
          </cell>
          <cell r="AC4332">
            <v>0</v>
          </cell>
          <cell r="AD4332">
            <v>0</v>
          </cell>
          <cell r="AE4332">
            <v>0</v>
          </cell>
          <cell r="AF4332">
            <v>0</v>
          </cell>
          <cell r="AG4332">
            <v>0</v>
          </cell>
          <cell r="AH4332">
            <v>0</v>
          </cell>
          <cell r="AI4332">
            <v>0</v>
          </cell>
        </row>
        <row r="4333">
          <cell r="C4333">
            <v>0</v>
          </cell>
          <cell r="D4333" t="str">
            <v>Газпром инвест</v>
          </cell>
          <cell r="E4333" t="str">
            <v>051-2002572</v>
          </cell>
          <cell r="F4333" t="str">
            <v/>
          </cell>
          <cell r="G4333" t="str">
            <v/>
          </cell>
          <cell r="H4333" t="str">
            <v/>
          </cell>
          <cell r="I4333">
            <v>0</v>
          </cell>
          <cell r="J4333">
            <v>0</v>
          </cell>
          <cell r="K4333">
            <v>0</v>
          </cell>
          <cell r="L4333">
            <v>0</v>
          </cell>
          <cell r="M4333">
            <v>0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>
            <v>0</v>
          </cell>
          <cell r="T4333">
            <v>0</v>
          </cell>
          <cell r="U4333">
            <v>0</v>
          </cell>
          <cell r="V4333">
            <v>0</v>
          </cell>
          <cell r="W4333">
            <v>0</v>
          </cell>
          <cell r="X4333">
            <v>0.23360718</v>
          </cell>
          <cell r="Y4333">
            <v>0</v>
          </cell>
          <cell r="Z4333">
            <v>0</v>
          </cell>
          <cell r="AA4333">
            <v>0</v>
          </cell>
          <cell r="AB4333">
            <v>0</v>
          </cell>
          <cell r="AC4333">
            <v>0</v>
          </cell>
          <cell r="AD4333">
            <v>0</v>
          </cell>
          <cell r="AE4333">
            <v>0</v>
          </cell>
          <cell r="AF4333">
            <v>0</v>
          </cell>
          <cell r="AG4333">
            <v>0</v>
          </cell>
          <cell r="AH4333">
            <v>0</v>
          </cell>
          <cell r="AI4333">
            <v>0</v>
          </cell>
        </row>
        <row r="4334">
          <cell r="C4334">
            <v>0</v>
          </cell>
          <cell r="D4334" t="str">
            <v>Прочие подрядчики</v>
          </cell>
          <cell r="E4334" t="str">
            <v>051-2002572</v>
          </cell>
          <cell r="F4334" t="str">
            <v/>
          </cell>
          <cell r="G4334" t="str">
            <v/>
          </cell>
          <cell r="H4334" t="str">
            <v/>
          </cell>
          <cell r="I4334">
            <v>190.68</v>
          </cell>
          <cell r="J4334">
            <v>167.42</v>
          </cell>
          <cell r="K4334">
            <v>0</v>
          </cell>
          <cell r="L4334">
            <v>0</v>
          </cell>
          <cell r="M4334">
            <v>0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>
            <v>0</v>
          </cell>
          <cell r="T4334">
            <v>0</v>
          </cell>
          <cell r="U4334">
            <v>0</v>
          </cell>
          <cell r="V4334">
            <v>0</v>
          </cell>
          <cell r="W4334">
            <v>0</v>
          </cell>
          <cell r="X4334">
            <v>0</v>
          </cell>
          <cell r="Y4334">
            <v>0</v>
          </cell>
          <cell r="Z4334">
            <v>0</v>
          </cell>
          <cell r="AA4334">
            <v>0</v>
          </cell>
          <cell r="AB4334">
            <v>0</v>
          </cell>
          <cell r="AC4334">
            <v>0</v>
          </cell>
          <cell r="AD4334">
            <v>0</v>
          </cell>
          <cell r="AE4334">
            <v>0</v>
          </cell>
          <cell r="AF4334">
            <v>0</v>
          </cell>
          <cell r="AG4334">
            <v>0</v>
          </cell>
          <cell r="AH4334">
            <v>0</v>
          </cell>
          <cell r="AI4334">
            <v>0</v>
          </cell>
        </row>
        <row r="4335">
          <cell r="C4335" t="str">
            <v>1.773.2</v>
          </cell>
          <cell r="D4335" t="str">
            <v>Материалы(в составе подрядных работ)</v>
          </cell>
          <cell r="E4335" t="str">
            <v>051-2002572</v>
          </cell>
          <cell r="F4335" t="str">
            <v/>
          </cell>
          <cell r="G4335" t="str">
            <v/>
          </cell>
          <cell r="H4335" t="str">
            <v/>
          </cell>
          <cell r="I4335">
            <v>0</v>
          </cell>
          <cell r="J4335">
            <v>0</v>
          </cell>
          <cell r="K4335">
            <v>0</v>
          </cell>
          <cell r="L4335">
            <v>0</v>
          </cell>
          <cell r="M4335">
            <v>0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>
            <v>0</v>
          </cell>
          <cell r="S4335">
            <v>0</v>
          </cell>
          <cell r="T4335">
            <v>0</v>
          </cell>
          <cell r="U4335">
            <v>0</v>
          </cell>
          <cell r="V4335">
            <v>0</v>
          </cell>
          <cell r="W4335">
            <v>0</v>
          </cell>
          <cell r="X4335">
            <v>0.23360718</v>
          </cell>
          <cell r="Y4335">
            <v>0</v>
          </cell>
          <cell r="Z4335">
            <v>0</v>
          </cell>
          <cell r="AA4335">
            <v>0</v>
          </cell>
          <cell r="AB4335">
            <v>0</v>
          </cell>
          <cell r="AC4335">
            <v>0</v>
          </cell>
          <cell r="AD4335">
            <v>0</v>
          </cell>
          <cell r="AE4335">
            <v>0</v>
          </cell>
          <cell r="AF4335">
            <v>0</v>
          </cell>
          <cell r="AG4335">
            <v>0</v>
          </cell>
          <cell r="AH4335">
            <v>0</v>
          </cell>
          <cell r="AI4335">
            <v>0</v>
          </cell>
        </row>
        <row r="4336">
          <cell r="C4336" t="str">
            <v>1.773.3</v>
          </cell>
          <cell r="D4336" t="str">
            <v>Оборудование</v>
          </cell>
          <cell r="E4336" t="str">
            <v>051-2002572</v>
          </cell>
          <cell r="F4336" t="str">
            <v/>
          </cell>
          <cell r="G4336" t="str">
            <v/>
          </cell>
          <cell r="H4336" t="str">
            <v/>
          </cell>
          <cell r="I4336">
            <v>611.51400000000001</v>
          </cell>
          <cell r="J4336">
            <v>514.04999999999995</v>
          </cell>
          <cell r="K4336">
            <v>4.5999999999999996</v>
          </cell>
          <cell r="L4336">
            <v>4.5999999999999996</v>
          </cell>
          <cell r="M4336">
            <v>0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>
            <v>0</v>
          </cell>
          <cell r="S4336">
            <v>0</v>
          </cell>
          <cell r="T4336">
            <v>0</v>
          </cell>
          <cell r="U4336">
            <v>0</v>
          </cell>
          <cell r="V4336">
            <v>0</v>
          </cell>
          <cell r="W4336">
            <v>0</v>
          </cell>
          <cell r="X4336">
            <v>1.52741678</v>
          </cell>
          <cell r="Y4336">
            <v>0</v>
          </cell>
          <cell r="Z4336">
            <v>4.59</v>
          </cell>
          <cell r="AA4336">
            <v>4.59</v>
          </cell>
          <cell r="AB4336">
            <v>0</v>
          </cell>
          <cell r="AC4336">
            <v>0</v>
          </cell>
          <cell r="AD4336">
            <v>0</v>
          </cell>
          <cell r="AE4336">
            <v>0</v>
          </cell>
          <cell r="AF4336">
            <v>0</v>
          </cell>
          <cell r="AG4336">
            <v>0</v>
          </cell>
          <cell r="AH4336">
            <v>0</v>
          </cell>
          <cell r="AI4336">
            <v>0</v>
          </cell>
        </row>
        <row r="4337">
          <cell r="C4337" t="str">
            <v>1.773.4</v>
          </cell>
          <cell r="D4337" t="str">
            <v>Прочие, всего</v>
          </cell>
          <cell r="E4337" t="str">
            <v>051-2002572</v>
          </cell>
          <cell r="F4337" t="str">
            <v/>
          </cell>
          <cell r="G4337" t="str">
            <v/>
          </cell>
          <cell r="H4337" t="str">
            <v/>
          </cell>
          <cell r="I4337">
            <v>140.167</v>
          </cell>
          <cell r="J4337">
            <v>137.18</v>
          </cell>
          <cell r="K4337">
            <v>0.01</v>
          </cell>
          <cell r="L4337">
            <v>0.01</v>
          </cell>
          <cell r="M4337">
            <v>2.5000199999999999E-3</v>
          </cell>
          <cell r="N4337">
            <v>25.0002</v>
          </cell>
          <cell r="O4337">
            <v>25.0002</v>
          </cell>
          <cell r="P4337">
            <v>0</v>
          </cell>
          <cell r="Q4337">
            <v>0</v>
          </cell>
          <cell r="R4337">
            <v>0</v>
          </cell>
          <cell r="S4337">
            <v>0</v>
          </cell>
          <cell r="T4337">
            <v>0</v>
          </cell>
          <cell r="U4337">
            <v>0</v>
          </cell>
          <cell r="V4337">
            <v>0</v>
          </cell>
          <cell r="W4337">
            <v>0</v>
          </cell>
          <cell r="X4337">
            <v>0</v>
          </cell>
          <cell r="Y4337">
            <v>8.3339999999999998E-5</v>
          </cell>
          <cell r="Z4337">
            <v>4.1661999999999998E-4</v>
          </cell>
          <cell r="AA4337">
            <v>4.1661999999999998E-4</v>
          </cell>
          <cell r="AB4337">
            <v>0</v>
          </cell>
          <cell r="AC4337">
            <v>0</v>
          </cell>
          <cell r="AD4337">
            <v>1.7500199999999999E-3</v>
          </cell>
          <cell r="AE4337">
            <v>8.3339999999999998E-5</v>
          </cell>
          <cell r="AF4337">
            <v>1.66668E-3</v>
          </cell>
          <cell r="AG4337">
            <v>0</v>
          </cell>
          <cell r="AH4337">
            <v>0</v>
          </cell>
          <cell r="AI4337">
            <v>420.05184580700001</v>
          </cell>
        </row>
        <row r="4338">
          <cell r="C4338" t="str">
            <v>1.773.5</v>
          </cell>
          <cell r="D4338" t="str">
            <v>Услуги Заказчика</v>
          </cell>
          <cell r="E4338" t="str">
            <v>051-2002572</v>
          </cell>
          <cell r="F4338" t="str">
            <v/>
          </cell>
          <cell r="G4338" t="str">
            <v/>
          </cell>
          <cell r="H4338" t="str">
            <v/>
          </cell>
          <cell r="I4338">
            <v>0</v>
          </cell>
          <cell r="J4338">
            <v>0</v>
          </cell>
          <cell r="K4338">
            <v>0.01</v>
          </cell>
          <cell r="L4338">
            <v>0.01</v>
          </cell>
          <cell r="M4338">
            <v>2.5000199999999999E-3</v>
          </cell>
          <cell r="N4338">
            <v>25.0002</v>
          </cell>
          <cell r="O4338">
            <v>25.0002</v>
          </cell>
          <cell r="P4338">
            <v>0</v>
          </cell>
          <cell r="Q4338">
            <v>0</v>
          </cell>
          <cell r="R4338">
            <v>0</v>
          </cell>
          <cell r="S4338">
            <v>0</v>
          </cell>
          <cell r="T4338">
            <v>0</v>
          </cell>
          <cell r="U4338">
            <v>0</v>
          </cell>
          <cell r="V4338">
            <v>0</v>
          </cell>
          <cell r="W4338">
            <v>0</v>
          </cell>
          <cell r="X4338">
            <v>0</v>
          </cell>
          <cell r="Y4338">
            <v>8.3339999999999998E-5</v>
          </cell>
          <cell r="Z4338">
            <v>4.1661999999999998E-4</v>
          </cell>
          <cell r="AA4338">
            <v>4.1661999999999998E-4</v>
          </cell>
          <cell r="AB4338">
            <v>0</v>
          </cell>
          <cell r="AC4338">
            <v>0</v>
          </cell>
          <cell r="AD4338">
            <v>1.7500199999999999E-3</v>
          </cell>
          <cell r="AE4338">
            <v>8.3339999999999998E-5</v>
          </cell>
          <cell r="AF4338">
            <v>1.66668E-3</v>
          </cell>
          <cell r="AG4338">
            <v>0</v>
          </cell>
          <cell r="AH4338">
            <v>0</v>
          </cell>
          <cell r="AI4338">
            <v>420.05184580700001</v>
          </cell>
        </row>
        <row r="4339">
          <cell r="C4339" t="str">
            <v>1.773.6</v>
          </cell>
          <cell r="D4339" t="str">
            <v>Иные прочие</v>
          </cell>
          <cell r="E4339" t="str">
            <v>051-2002572</v>
          </cell>
          <cell r="F4339" t="str">
            <v/>
          </cell>
          <cell r="G4339" t="str">
            <v/>
          </cell>
          <cell r="H4339" t="str">
            <v/>
          </cell>
          <cell r="I4339">
            <v>140.167</v>
          </cell>
          <cell r="J4339">
            <v>137.18</v>
          </cell>
          <cell r="K4339">
            <v>0</v>
          </cell>
          <cell r="L4339">
            <v>0</v>
          </cell>
          <cell r="M4339">
            <v>0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>
            <v>0</v>
          </cell>
          <cell r="S4339">
            <v>0</v>
          </cell>
          <cell r="T4339">
            <v>0</v>
          </cell>
          <cell r="U4339">
            <v>0</v>
          </cell>
          <cell r="V4339">
            <v>0</v>
          </cell>
          <cell r="W4339">
            <v>0</v>
          </cell>
          <cell r="X4339">
            <v>0</v>
          </cell>
          <cell r="Y4339">
            <v>0</v>
          </cell>
          <cell r="Z4339">
            <v>0</v>
          </cell>
          <cell r="AA4339">
            <v>0</v>
          </cell>
          <cell r="AB4339">
            <v>0</v>
          </cell>
          <cell r="AC4339">
            <v>0</v>
          </cell>
          <cell r="AD4339">
            <v>0</v>
          </cell>
          <cell r="AE4339">
            <v>0</v>
          </cell>
          <cell r="AF4339">
            <v>0</v>
          </cell>
          <cell r="AG4339">
            <v>0</v>
          </cell>
          <cell r="AH4339">
            <v>0</v>
          </cell>
          <cell r="AI4339">
            <v>0</v>
          </cell>
        </row>
        <row r="4340">
          <cell r="C4340" t="str">
            <v>1.774</v>
          </cell>
          <cell r="D4340" t="str">
            <v>Газоснабжение Сыктывкарского промузла</v>
          </cell>
          <cell r="E4340" t="str">
            <v>051-2002573</v>
          </cell>
          <cell r="F4340" t="str">
            <v>51-018</v>
          </cell>
          <cell r="G4340" t="str">
            <v>Газопроводы, строящиеся по указанию федеральных органов влас</v>
          </cell>
          <cell r="H4340" t="str">
            <v>Транспорт газа</v>
          </cell>
          <cell r="I4340">
            <v>9237.8737655299992</v>
          </cell>
          <cell r="J4340">
            <v>7160.357</v>
          </cell>
          <cell r="K4340">
            <v>18.829999999999998</v>
          </cell>
          <cell r="L4340">
            <v>18.829999999999998</v>
          </cell>
          <cell r="M4340">
            <v>6.1736050000000001E-2</v>
          </cell>
          <cell r="N4340">
            <v>0.32786006400000001</v>
          </cell>
          <cell r="O4340">
            <v>0.32786006400000001</v>
          </cell>
          <cell r="P4340">
            <v>0</v>
          </cell>
          <cell r="Q4340">
            <v>0</v>
          </cell>
          <cell r="R4340">
            <v>0</v>
          </cell>
          <cell r="S4340">
            <v>0</v>
          </cell>
          <cell r="T4340">
            <v>0</v>
          </cell>
          <cell r="U4340">
            <v>0</v>
          </cell>
          <cell r="V4340">
            <v>0</v>
          </cell>
          <cell r="W4340">
            <v>0</v>
          </cell>
          <cell r="X4340">
            <v>15.99334114</v>
          </cell>
          <cell r="Y4340">
            <v>3.2154335000000001</v>
          </cell>
          <cell r="Z4340">
            <v>21.45</v>
          </cell>
          <cell r="AA4340">
            <v>21.45</v>
          </cell>
          <cell r="AB4340">
            <v>7.65</v>
          </cell>
          <cell r="AC4340">
            <v>0.1</v>
          </cell>
          <cell r="AD4340">
            <v>6.1033598800000002</v>
          </cell>
          <cell r="AE4340">
            <v>3.0543014099999999</v>
          </cell>
          <cell r="AF4340">
            <v>1.66668E-3</v>
          </cell>
          <cell r="AG4340">
            <v>3.0473917899999998</v>
          </cell>
          <cell r="AH4340">
            <v>0</v>
          </cell>
          <cell r="AI4340">
            <v>28.453892214</v>
          </cell>
        </row>
        <row r="4341">
          <cell r="C4341" t="str">
            <v>1.774.1</v>
          </cell>
          <cell r="D4341" t="str">
            <v>Подрядные работы</v>
          </cell>
          <cell r="E4341" t="str">
            <v>051-2002573</v>
          </cell>
          <cell r="F4341" t="str">
            <v/>
          </cell>
          <cell r="G4341" t="str">
            <v/>
          </cell>
          <cell r="H4341" t="str">
            <v/>
          </cell>
          <cell r="I4341">
            <v>6887.2349999999997</v>
          </cell>
          <cell r="J4341">
            <v>5831.9250000000002</v>
          </cell>
          <cell r="K4341">
            <v>0</v>
          </cell>
          <cell r="L4341">
            <v>0</v>
          </cell>
          <cell r="M4341">
            <v>0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>
            <v>0</v>
          </cell>
          <cell r="S4341">
            <v>0</v>
          </cell>
          <cell r="T4341">
            <v>0</v>
          </cell>
          <cell r="U4341">
            <v>0</v>
          </cell>
          <cell r="V4341">
            <v>0</v>
          </cell>
          <cell r="W4341">
            <v>0</v>
          </cell>
          <cell r="X4341">
            <v>4.4398140599999998</v>
          </cell>
          <cell r="Y4341">
            <v>0</v>
          </cell>
          <cell r="Z4341">
            <v>0.1</v>
          </cell>
          <cell r="AA4341">
            <v>0.1</v>
          </cell>
          <cell r="AB4341">
            <v>0</v>
          </cell>
          <cell r="AC4341">
            <v>0.1</v>
          </cell>
          <cell r="AD4341">
            <v>0</v>
          </cell>
          <cell r="AE4341">
            <v>0</v>
          </cell>
          <cell r="AF4341">
            <v>0</v>
          </cell>
          <cell r="AG4341">
            <v>0</v>
          </cell>
          <cell r="AH4341">
            <v>0</v>
          </cell>
          <cell r="AI4341">
            <v>0</v>
          </cell>
        </row>
        <row r="4342">
          <cell r="C4342">
            <v>0</v>
          </cell>
          <cell r="D4342" t="str">
            <v>Газпром инвест</v>
          </cell>
          <cell r="E4342" t="str">
            <v>051-2002573</v>
          </cell>
          <cell r="F4342" t="str">
            <v/>
          </cell>
          <cell r="G4342" t="str">
            <v/>
          </cell>
          <cell r="H4342" t="str">
            <v/>
          </cell>
          <cell r="I4342">
            <v>0</v>
          </cell>
          <cell r="J4342">
            <v>0</v>
          </cell>
          <cell r="K4342">
            <v>0</v>
          </cell>
          <cell r="L4342">
            <v>0</v>
          </cell>
          <cell r="M4342">
            <v>0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>
            <v>0</v>
          </cell>
          <cell r="S4342">
            <v>0</v>
          </cell>
          <cell r="T4342">
            <v>0</v>
          </cell>
          <cell r="U4342">
            <v>0</v>
          </cell>
          <cell r="V4342">
            <v>0</v>
          </cell>
          <cell r="W4342">
            <v>0</v>
          </cell>
          <cell r="X4342">
            <v>4.4398140599999998</v>
          </cell>
          <cell r="Y4342">
            <v>0</v>
          </cell>
          <cell r="Z4342">
            <v>0.1</v>
          </cell>
          <cell r="AA4342">
            <v>0.1</v>
          </cell>
          <cell r="AB4342">
            <v>0</v>
          </cell>
          <cell r="AC4342">
            <v>0.1</v>
          </cell>
          <cell r="AD4342">
            <v>0</v>
          </cell>
          <cell r="AE4342">
            <v>0</v>
          </cell>
          <cell r="AF4342">
            <v>0</v>
          </cell>
          <cell r="AG4342">
            <v>0</v>
          </cell>
          <cell r="AH4342">
            <v>0</v>
          </cell>
          <cell r="AI4342">
            <v>0</v>
          </cell>
        </row>
        <row r="4343">
          <cell r="C4343">
            <v>0</v>
          </cell>
          <cell r="D4343" t="str">
            <v>Прочие подрядчики</v>
          </cell>
          <cell r="E4343" t="str">
            <v>051-2002573</v>
          </cell>
          <cell r="F4343" t="str">
            <v/>
          </cell>
          <cell r="G4343" t="str">
            <v/>
          </cell>
          <cell r="H4343" t="str">
            <v/>
          </cell>
          <cell r="I4343">
            <v>6887.2349999999997</v>
          </cell>
          <cell r="J4343">
            <v>5831.9250000000002</v>
          </cell>
          <cell r="K4343">
            <v>0</v>
          </cell>
          <cell r="L4343">
            <v>0</v>
          </cell>
          <cell r="M4343">
            <v>0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>
            <v>0</v>
          </cell>
          <cell r="T4343">
            <v>0</v>
          </cell>
          <cell r="U4343">
            <v>0</v>
          </cell>
          <cell r="V4343">
            <v>0</v>
          </cell>
          <cell r="W4343">
            <v>0</v>
          </cell>
          <cell r="X4343">
            <v>0</v>
          </cell>
          <cell r="Y4343">
            <v>0</v>
          </cell>
          <cell r="Z4343">
            <v>0</v>
          </cell>
          <cell r="AA4343">
            <v>0</v>
          </cell>
          <cell r="AB4343">
            <v>0</v>
          </cell>
          <cell r="AC4343">
            <v>0</v>
          </cell>
          <cell r="AD4343">
            <v>0</v>
          </cell>
          <cell r="AE4343">
            <v>0</v>
          </cell>
          <cell r="AF4343">
            <v>0</v>
          </cell>
          <cell r="AG4343">
            <v>0</v>
          </cell>
          <cell r="AH4343">
            <v>0</v>
          </cell>
          <cell r="AI4343">
            <v>0</v>
          </cell>
        </row>
        <row r="4344">
          <cell r="C4344" t="str">
            <v>1.774.2</v>
          </cell>
          <cell r="D4344" t="str">
            <v>Материалы(в составе подрядных работ)</v>
          </cell>
          <cell r="E4344" t="str">
            <v>051-2002573</v>
          </cell>
          <cell r="F4344" t="str">
            <v/>
          </cell>
          <cell r="G4344" t="str">
            <v/>
          </cell>
          <cell r="H4344" t="str">
            <v/>
          </cell>
          <cell r="I4344">
            <v>0</v>
          </cell>
          <cell r="J4344">
            <v>0</v>
          </cell>
          <cell r="K4344">
            <v>0</v>
          </cell>
          <cell r="L4344">
            <v>0</v>
          </cell>
          <cell r="M4344">
            <v>0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>
            <v>0</v>
          </cell>
          <cell r="S4344">
            <v>0</v>
          </cell>
          <cell r="T4344">
            <v>0</v>
          </cell>
          <cell r="U4344">
            <v>0</v>
          </cell>
          <cell r="V4344">
            <v>0</v>
          </cell>
          <cell r="W4344">
            <v>0</v>
          </cell>
          <cell r="X4344">
            <v>4.4398140599999998</v>
          </cell>
          <cell r="Y4344">
            <v>0</v>
          </cell>
          <cell r="Z4344">
            <v>0.1</v>
          </cell>
          <cell r="AA4344">
            <v>0.1</v>
          </cell>
          <cell r="AB4344">
            <v>0</v>
          </cell>
          <cell r="AC4344">
            <v>0.1</v>
          </cell>
          <cell r="AD4344">
            <v>0</v>
          </cell>
          <cell r="AE4344">
            <v>0</v>
          </cell>
          <cell r="AF4344">
            <v>0</v>
          </cell>
          <cell r="AG4344">
            <v>0</v>
          </cell>
          <cell r="AH4344">
            <v>0</v>
          </cell>
          <cell r="AI4344">
            <v>0</v>
          </cell>
        </row>
        <row r="4345">
          <cell r="C4345" t="str">
            <v>1.774.3</v>
          </cell>
          <cell r="D4345" t="str">
            <v>Оборудование</v>
          </cell>
          <cell r="E4345" t="str">
            <v>051-2002573</v>
          </cell>
          <cell r="F4345" t="str">
            <v/>
          </cell>
          <cell r="G4345" t="str">
            <v/>
          </cell>
          <cell r="H4345" t="str">
            <v/>
          </cell>
          <cell r="I4345">
            <v>1198.47847133</v>
          </cell>
          <cell r="J4345">
            <v>772.63599999999997</v>
          </cell>
          <cell r="K4345">
            <v>7.65</v>
          </cell>
          <cell r="L4345">
            <v>7.65</v>
          </cell>
          <cell r="M4345">
            <v>5.9236030000000002E-2</v>
          </cell>
          <cell r="N4345">
            <v>0.77432719000000005</v>
          </cell>
          <cell r="O4345">
            <v>0.77432719000000005</v>
          </cell>
          <cell r="P4345">
            <v>0</v>
          </cell>
          <cell r="Q4345">
            <v>0</v>
          </cell>
          <cell r="R4345">
            <v>0</v>
          </cell>
          <cell r="S4345">
            <v>0</v>
          </cell>
          <cell r="T4345">
            <v>0</v>
          </cell>
          <cell r="U4345">
            <v>0</v>
          </cell>
          <cell r="V4345">
            <v>0</v>
          </cell>
          <cell r="W4345">
            <v>0</v>
          </cell>
          <cell r="X4345">
            <v>0</v>
          </cell>
          <cell r="Y4345">
            <v>3.0275705799999999</v>
          </cell>
          <cell r="Z4345">
            <v>9.5399999999999991</v>
          </cell>
          <cell r="AA4345">
            <v>9.5399999999999991</v>
          </cell>
          <cell r="AB4345">
            <v>7.65</v>
          </cell>
          <cell r="AC4345">
            <v>0</v>
          </cell>
          <cell r="AD4345">
            <v>3.0275705799999999</v>
          </cell>
          <cell r="AE4345">
            <v>3.0275705799999999</v>
          </cell>
          <cell r="AF4345">
            <v>0</v>
          </cell>
          <cell r="AG4345">
            <v>0</v>
          </cell>
          <cell r="AH4345">
            <v>0</v>
          </cell>
          <cell r="AI4345">
            <v>31.735540670999999</v>
          </cell>
        </row>
        <row r="4346">
          <cell r="C4346" t="str">
            <v>1.774.4</v>
          </cell>
          <cell r="D4346" t="str">
            <v>Прочие, всего</v>
          </cell>
          <cell r="E4346" t="str">
            <v>051-2002573</v>
          </cell>
          <cell r="F4346" t="str">
            <v/>
          </cell>
          <cell r="G4346" t="str">
            <v/>
          </cell>
          <cell r="H4346" t="str">
            <v/>
          </cell>
          <cell r="I4346">
            <v>1152.1602942</v>
          </cell>
          <cell r="J4346">
            <v>555.79600000000005</v>
          </cell>
          <cell r="K4346">
            <v>11.18</v>
          </cell>
          <cell r="L4346">
            <v>11.18</v>
          </cell>
          <cell r="M4346">
            <v>2.5000199999999999E-3</v>
          </cell>
          <cell r="N4346">
            <v>2.2361538E-2</v>
          </cell>
          <cell r="O4346">
            <v>2.2361538E-2</v>
          </cell>
          <cell r="P4346">
            <v>0</v>
          </cell>
          <cell r="Q4346">
            <v>0</v>
          </cell>
          <cell r="R4346">
            <v>0</v>
          </cell>
          <cell r="S4346">
            <v>0</v>
          </cell>
          <cell r="T4346">
            <v>0</v>
          </cell>
          <cell r="U4346">
            <v>0</v>
          </cell>
          <cell r="V4346">
            <v>0</v>
          </cell>
          <cell r="W4346">
            <v>0</v>
          </cell>
          <cell r="X4346">
            <v>11.55352708</v>
          </cell>
          <cell r="Y4346">
            <v>0.18786291999999999</v>
          </cell>
          <cell r="Z4346">
            <v>11.81</v>
          </cell>
          <cell r="AA4346">
            <v>11.81</v>
          </cell>
          <cell r="AB4346">
            <v>0</v>
          </cell>
          <cell r="AC4346">
            <v>0</v>
          </cell>
          <cell r="AD4346">
            <v>3.0757892999999998</v>
          </cell>
          <cell r="AE4346">
            <v>2.6730830000000001E-2</v>
          </cell>
          <cell r="AF4346">
            <v>1.66668E-3</v>
          </cell>
          <cell r="AG4346">
            <v>3.0473917899999998</v>
          </cell>
          <cell r="AH4346">
            <v>0</v>
          </cell>
          <cell r="AI4346">
            <v>26.043939881</v>
          </cell>
        </row>
        <row r="4347">
          <cell r="C4347" t="str">
            <v>1.774.5</v>
          </cell>
          <cell r="D4347" t="str">
            <v>Землеотвод, всего</v>
          </cell>
          <cell r="E4347" t="str">
            <v>051-2002573</v>
          </cell>
          <cell r="F4347" t="str">
            <v/>
          </cell>
          <cell r="G4347" t="str">
            <v/>
          </cell>
          <cell r="H4347" t="str">
            <v/>
          </cell>
          <cell r="I4347">
            <v>86.335794559999997</v>
          </cell>
          <cell r="J4347">
            <v>11.16</v>
          </cell>
          <cell r="K4347">
            <v>11.16</v>
          </cell>
          <cell r="L4347">
            <v>11.16</v>
          </cell>
          <cell r="M4347">
            <v>0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>
            <v>0</v>
          </cell>
          <cell r="S4347">
            <v>0</v>
          </cell>
          <cell r="T4347">
            <v>0</v>
          </cell>
          <cell r="U4347">
            <v>0</v>
          </cell>
          <cell r="V4347">
            <v>0</v>
          </cell>
          <cell r="W4347">
            <v>0</v>
          </cell>
          <cell r="X4347">
            <v>11.354477080000001</v>
          </cell>
          <cell r="Y4347">
            <v>0.18777958</v>
          </cell>
          <cell r="Z4347">
            <v>11.809833319999999</v>
          </cell>
          <cell r="AA4347">
            <v>11.809833319999999</v>
          </cell>
          <cell r="AB4347">
            <v>0</v>
          </cell>
          <cell r="AC4347">
            <v>0</v>
          </cell>
          <cell r="AD4347">
            <v>3.07403928</v>
          </cell>
          <cell r="AE4347">
            <v>2.6647489999999999E-2</v>
          </cell>
          <cell r="AF4347">
            <v>0</v>
          </cell>
          <cell r="AG4347">
            <v>3.0473917899999998</v>
          </cell>
          <cell r="AH4347">
            <v>0</v>
          </cell>
          <cell r="AI4347">
            <v>26.029489127000002</v>
          </cell>
        </row>
        <row r="4348">
          <cell r="C4348" t="str">
            <v>1.774.6</v>
          </cell>
          <cell r="D4348" t="str">
            <v>Проектные работы</v>
          </cell>
          <cell r="E4348" t="str">
            <v>051-2002573</v>
          </cell>
          <cell r="F4348" t="str">
            <v/>
          </cell>
          <cell r="G4348" t="str">
            <v/>
          </cell>
          <cell r="H4348" t="str">
            <v/>
          </cell>
          <cell r="I4348">
            <v>410.98899999999998</v>
          </cell>
          <cell r="J4348">
            <v>0</v>
          </cell>
          <cell r="K4348">
            <v>0</v>
          </cell>
          <cell r="L4348">
            <v>0</v>
          </cell>
          <cell r="M4348">
            <v>0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>
            <v>0</v>
          </cell>
          <cell r="S4348">
            <v>0</v>
          </cell>
          <cell r="T4348">
            <v>0</v>
          </cell>
          <cell r="U4348">
            <v>0</v>
          </cell>
          <cell r="V4348">
            <v>0</v>
          </cell>
          <cell r="W4348">
            <v>0</v>
          </cell>
          <cell r="X4348">
            <v>0</v>
          </cell>
          <cell r="Y4348">
            <v>0</v>
          </cell>
          <cell r="Z4348">
            <v>0</v>
          </cell>
          <cell r="AA4348">
            <v>0</v>
          </cell>
          <cell r="AB4348">
            <v>0</v>
          </cell>
          <cell r="AC4348">
            <v>0</v>
          </cell>
          <cell r="AD4348">
            <v>0</v>
          </cell>
          <cell r="AE4348">
            <v>0</v>
          </cell>
          <cell r="AF4348">
            <v>0</v>
          </cell>
          <cell r="AG4348">
            <v>0</v>
          </cell>
          <cell r="AH4348">
            <v>0</v>
          </cell>
          <cell r="AI4348">
            <v>0</v>
          </cell>
        </row>
        <row r="4349">
          <cell r="C4349" t="str">
            <v>1.774.7</v>
          </cell>
          <cell r="D4349" t="str">
            <v>Услуги Заказчика</v>
          </cell>
          <cell r="E4349" t="str">
            <v>051-2002573</v>
          </cell>
          <cell r="F4349" t="str">
            <v/>
          </cell>
          <cell r="G4349" t="str">
            <v/>
          </cell>
          <cell r="H4349" t="str">
            <v/>
          </cell>
          <cell r="I4349">
            <v>38.593157789999999</v>
          </cell>
          <cell r="J4349">
            <v>0.01</v>
          </cell>
          <cell r="K4349">
            <v>0.01</v>
          </cell>
          <cell r="L4349">
            <v>0.01</v>
          </cell>
          <cell r="M4349">
            <v>1.66668E-3</v>
          </cell>
          <cell r="N4349">
            <v>16.666799999999999</v>
          </cell>
          <cell r="O4349">
            <v>16.666799999999999</v>
          </cell>
          <cell r="P4349">
            <v>0</v>
          </cell>
          <cell r="Q4349">
            <v>0</v>
          </cell>
          <cell r="R4349">
            <v>0</v>
          </cell>
          <cell r="S4349">
            <v>0</v>
          </cell>
          <cell r="T4349">
            <v>0</v>
          </cell>
          <cell r="U4349">
            <v>0</v>
          </cell>
          <cell r="V4349">
            <v>0</v>
          </cell>
          <cell r="W4349">
            <v>0</v>
          </cell>
          <cell r="X4349">
            <v>0</v>
          </cell>
          <cell r="Y4349">
            <v>8.3339999999999998E-5</v>
          </cell>
          <cell r="Z4349">
            <v>1.6668E-4</v>
          </cell>
          <cell r="AA4349">
            <v>1.6668E-4</v>
          </cell>
          <cell r="AB4349">
            <v>0</v>
          </cell>
          <cell r="AC4349">
            <v>0</v>
          </cell>
          <cell r="AD4349">
            <v>1.7500199999999999E-3</v>
          </cell>
          <cell r="AE4349">
            <v>8.3339999999999998E-5</v>
          </cell>
          <cell r="AF4349">
            <v>1.66668E-3</v>
          </cell>
          <cell r="AG4349">
            <v>0</v>
          </cell>
          <cell r="AH4349">
            <v>0</v>
          </cell>
          <cell r="AI4349">
            <v>1049.9280057599999</v>
          </cell>
        </row>
        <row r="4350">
          <cell r="C4350" t="str">
            <v>1.774.8</v>
          </cell>
          <cell r="D4350" t="str">
            <v>Иные прочие</v>
          </cell>
          <cell r="E4350" t="str">
            <v>051-2002573</v>
          </cell>
          <cell r="F4350" t="str">
            <v/>
          </cell>
          <cell r="G4350" t="str">
            <v/>
          </cell>
          <cell r="H4350" t="str">
            <v/>
          </cell>
          <cell r="I4350">
            <v>616.24234185</v>
          </cell>
          <cell r="J4350">
            <v>544.62599999999998</v>
          </cell>
          <cell r="K4350">
            <v>0.01</v>
          </cell>
          <cell r="L4350">
            <v>0.01</v>
          </cell>
          <cell r="M4350">
            <v>8.3334000000000001E-4</v>
          </cell>
          <cell r="N4350">
            <v>8.3333999999999993</v>
          </cell>
          <cell r="O4350">
            <v>8.3333999999999993</v>
          </cell>
          <cell r="P4350">
            <v>0</v>
          </cell>
          <cell r="Q4350">
            <v>0</v>
          </cell>
          <cell r="R4350">
            <v>0</v>
          </cell>
          <cell r="S4350">
            <v>0</v>
          </cell>
          <cell r="T4350">
            <v>0</v>
          </cell>
          <cell r="U4350">
            <v>0</v>
          </cell>
          <cell r="V4350">
            <v>0</v>
          </cell>
          <cell r="W4350">
            <v>0</v>
          </cell>
          <cell r="X4350">
            <v>0.19905</v>
          </cell>
          <cell r="Y4350">
            <v>0</v>
          </cell>
          <cell r="Z4350">
            <v>0</v>
          </cell>
          <cell r="AA4350">
            <v>0</v>
          </cell>
          <cell r="AB4350">
            <v>0</v>
          </cell>
          <cell r="AC4350">
            <v>0</v>
          </cell>
          <cell r="AD4350">
            <v>0</v>
          </cell>
          <cell r="AE4350">
            <v>0</v>
          </cell>
          <cell r="AF4350">
            <v>0</v>
          </cell>
          <cell r="AG4350">
            <v>0</v>
          </cell>
          <cell r="AH4350">
            <v>0</v>
          </cell>
          <cell r="AI4350">
            <v>0</v>
          </cell>
        </row>
        <row r="4351">
          <cell r="C4351" t="str">
            <v>1.775</v>
          </cell>
          <cell r="D4351" t="str">
            <v>Газопровод-отвод к г. Устюжна, Вологодская область</v>
          </cell>
          <cell r="E4351" t="str">
            <v>051-2002574</v>
          </cell>
          <cell r="F4351" t="str">
            <v>51-358</v>
          </cell>
          <cell r="G4351" t="str">
            <v>Газопроводы, строящиеся по указанию федеральных органов влас</v>
          </cell>
          <cell r="H4351" t="str">
            <v>Транспорт газа</v>
          </cell>
          <cell r="I4351">
            <v>6249.43</v>
          </cell>
          <cell r="J4351">
            <v>6249.43</v>
          </cell>
          <cell r="K4351">
            <v>293.88</v>
          </cell>
          <cell r="L4351">
            <v>293.88</v>
          </cell>
          <cell r="M4351">
            <v>2.6200000800000001</v>
          </cell>
          <cell r="N4351">
            <v>0.891520376</v>
          </cell>
          <cell r="O4351">
            <v>0.891520376</v>
          </cell>
          <cell r="P4351">
            <v>0</v>
          </cell>
          <cell r="Q4351">
            <v>0</v>
          </cell>
          <cell r="R4351">
            <v>0</v>
          </cell>
          <cell r="S4351">
            <v>0</v>
          </cell>
          <cell r="T4351">
            <v>0</v>
          </cell>
          <cell r="U4351">
            <v>0</v>
          </cell>
          <cell r="V4351">
            <v>0</v>
          </cell>
          <cell r="W4351">
            <v>0</v>
          </cell>
          <cell r="X4351">
            <v>0</v>
          </cell>
          <cell r="Y4351">
            <v>0</v>
          </cell>
          <cell r="Z4351">
            <v>501.74799999999999</v>
          </cell>
          <cell r="AA4351">
            <v>501.74799999999999</v>
          </cell>
          <cell r="AB4351">
            <v>0</v>
          </cell>
          <cell r="AC4351">
            <v>493.03800000000001</v>
          </cell>
          <cell r="AD4351">
            <v>1.7466667199999999</v>
          </cell>
          <cell r="AE4351">
            <v>0</v>
          </cell>
          <cell r="AF4351">
            <v>1.7466667199999999</v>
          </cell>
          <cell r="AG4351">
            <v>0</v>
          </cell>
          <cell r="AH4351">
            <v>0</v>
          </cell>
          <cell r="AI4351">
            <v>0.348116329</v>
          </cell>
        </row>
        <row r="4352">
          <cell r="C4352" t="str">
            <v>1.775.1</v>
          </cell>
          <cell r="D4352" t="str">
            <v>Подрядные работы</v>
          </cell>
          <cell r="E4352" t="str">
            <v>051-2002574</v>
          </cell>
          <cell r="F4352" t="str">
            <v/>
          </cell>
          <cell r="G4352" t="str">
            <v/>
          </cell>
          <cell r="H4352" t="str">
            <v/>
          </cell>
          <cell r="I4352">
            <v>5226.03</v>
          </cell>
          <cell r="J4352">
            <v>5226.03</v>
          </cell>
          <cell r="K4352">
            <v>161.91</v>
          </cell>
          <cell r="L4352">
            <v>161.91</v>
          </cell>
          <cell r="M4352">
            <v>0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>
            <v>0</v>
          </cell>
          <cell r="S4352">
            <v>0</v>
          </cell>
          <cell r="T4352">
            <v>0</v>
          </cell>
          <cell r="U4352">
            <v>0</v>
          </cell>
          <cell r="V4352">
            <v>0</v>
          </cell>
          <cell r="W4352">
            <v>0</v>
          </cell>
          <cell r="X4352">
            <v>0</v>
          </cell>
          <cell r="Y4352">
            <v>0</v>
          </cell>
          <cell r="Z4352">
            <v>293.88</v>
          </cell>
          <cell r="AA4352">
            <v>293.88</v>
          </cell>
          <cell r="AB4352">
            <v>0</v>
          </cell>
          <cell r="AC4352">
            <v>293.88</v>
          </cell>
          <cell r="AD4352">
            <v>0</v>
          </cell>
          <cell r="AE4352">
            <v>0</v>
          </cell>
          <cell r="AF4352">
            <v>0</v>
          </cell>
          <cell r="AG4352">
            <v>0</v>
          </cell>
          <cell r="AH4352">
            <v>0</v>
          </cell>
          <cell r="AI4352">
            <v>0</v>
          </cell>
        </row>
        <row r="4353">
          <cell r="C4353">
            <v>0</v>
          </cell>
          <cell r="D4353" t="str">
            <v>Прочие подрядчики</v>
          </cell>
          <cell r="E4353" t="str">
            <v>051-2002574</v>
          </cell>
          <cell r="F4353" t="str">
            <v/>
          </cell>
          <cell r="G4353" t="str">
            <v/>
          </cell>
          <cell r="H4353" t="str">
            <v/>
          </cell>
          <cell r="I4353">
            <v>5226.03</v>
          </cell>
          <cell r="J4353">
            <v>5226.03</v>
          </cell>
          <cell r="K4353">
            <v>161.91</v>
          </cell>
          <cell r="L4353">
            <v>161.91</v>
          </cell>
          <cell r="M4353">
            <v>0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>
            <v>0</v>
          </cell>
          <cell r="T4353">
            <v>0</v>
          </cell>
          <cell r="U4353">
            <v>0</v>
          </cell>
          <cell r="V4353">
            <v>0</v>
          </cell>
          <cell r="W4353">
            <v>0</v>
          </cell>
          <cell r="X4353">
            <v>0</v>
          </cell>
          <cell r="Y4353">
            <v>0</v>
          </cell>
          <cell r="Z4353">
            <v>293.88</v>
          </cell>
          <cell r="AA4353">
            <v>293.88</v>
          </cell>
          <cell r="AB4353">
            <v>0</v>
          </cell>
          <cell r="AC4353">
            <v>293.88</v>
          </cell>
          <cell r="AD4353">
            <v>0</v>
          </cell>
          <cell r="AE4353">
            <v>0</v>
          </cell>
          <cell r="AF4353">
            <v>0</v>
          </cell>
          <cell r="AG4353">
            <v>0</v>
          </cell>
          <cell r="AH4353">
            <v>0</v>
          </cell>
          <cell r="AI4353">
            <v>0</v>
          </cell>
        </row>
        <row r="4354">
          <cell r="C4354" t="str">
            <v>1.775.2</v>
          </cell>
          <cell r="D4354" t="str">
            <v>Оборудование</v>
          </cell>
          <cell r="E4354" t="str">
            <v>051-2002574</v>
          </cell>
          <cell r="F4354" t="str">
            <v/>
          </cell>
          <cell r="G4354" t="str">
            <v/>
          </cell>
          <cell r="H4354" t="str">
            <v/>
          </cell>
          <cell r="I4354">
            <v>701.69</v>
          </cell>
          <cell r="J4354">
            <v>701.69</v>
          </cell>
          <cell r="K4354">
            <v>119.15</v>
          </cell>
          <cell r="L4354">
            <v>119.15</v>
          </cell>
          <cell r="M4354">
            <v>0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>
            <v>0</v>
          </cell>
          <cell r="T4354">
            <v>0</v>
          </cell>
          <cell r="U4354">
            <v>0</v>
          </cell>
          <cell r="V4354">
            <v>0</v>
          </cell>
          <cell r="W4354">
            <v>0</v>
          </cell>
          <cell r="X4354">
            <v>0</v>
          </cell>
          <cell r="Y4354">
            <v>0</v>
          </cell>
          <cell r="Z4354">
            <v>199.15799999999999</v>
          </cell>
          <cell r="AA4354">
            <v>199.15799999999999</v>
          </cell>
          <cell r="AB4354">
            <v>0</v>
          </cell>
          <cell r="AC4354">
            <v>199.15799999999999</v>
          </cell>
          <cell r="AD4354">
            <v>0</v>
          </cell>
          <cell r="AE4354">
            <v>0</v>
          </cell>
          <cell r="AF4354">
            <v>0</v>
          </cell>
          <cell r="AG4354">
            <v>0</v>
          </cell>
          <cell r="AH4354">
            <v>0</v>
          </cell>
          <cell r="AI4354">
            <v>0</v>
          </cell>
        </row>
        <row r="4355">
          <cell r="C4355" t="str">
            <v>1.775.3</v>
          </cell>
          <cell r="D4355" t="str">
            <v>Прочие, всего</v>
          </cell>
          <cell r="E4355" t="str">
            <v>051-2002574</v>
          </cell>
          <cell r="F4355" t="str">
            <v/>
          </cell>
          <cell r="G4355" t="str">
            <v/>
          </cell>
          <cell r="H4355" t="str">
            <v/>
          </cell>
          <cell r="I4355">
            <v>321.70999999999998</v>
          </cell>
          <cell r="J4355">
            <v>321.70999999999998</v>
          </cell>
          <cell r="K4355">
            <v>12.82</v>
          </cell>
          <cell r="L4355">
            <v>12.82</v>
          </cell>
          <cell r="M4355">
            <v>2.6200000800000001</v>
          </cell>
          <cell r="N4355">
            <v>20.436818097</v>
          </cell>
          <cell r="O4355">
            <v>20.436818097</v>
          </cell>
          <cell r="P4355">
            <v>0</v>
          </cell>
          <cell r="Q4355">
            <v>0</v>
          </cell>
          <cell r="R4355">
            <v>0</v>
          </cell>
          <cell r="S4355">
            <v>0</v>
          </cell>
          <cell r="T4355">
            <v>0</v>
          </cell>
          <cell r="U4355">
            <v>0</v>
          </cell>
          <cell r="V4355">
            <v>0</v>
          </cell>
          <cell r="W4355">
            <v>0</v>
          </cell>
          <cell r="X4355">
            <v>0</v>
          </cell>
          <cell r="Y4355">
            <v>0</v>
          </cell>
          <cell r="Z4355">
            <v>8.7100000000000009</v>
          </cell>
          <cell r="AA4355">
            <v>8.7100000000000009</v>
          </cell>
          <cell r="AB4355">
            <v>0</v>
          </cell>
          <cell r="AC4355">
            <v>0</v>
          </cell>
          <cell r="AD4355">
            <v>1.7466667199999999</v>
          </cell>
          <cell r="AE4355">
            <v>0</v>
          </cell>
          <cell r="AF4355">
            <v>1.7466667199999999</v>
          </cell>
          <cell r="AG4355">
            <v>0</v>
          </cell>
          <cell r="AH4355">
            <v>0</v>
          </cell>
          <cell r="AI4355">
            <v>20.053578874999999</v>
          </cell>
        </row>
        <row r="4356">
          <cell r="C4356" t="str">
            <v>1.775.4</v>
          </cell>
          <cell r="D4356" t="str">
            <v>Землеотвод, всего</v>
          </cell>
          <cell r="E4356" t="str">
            <v>051-2002574</v>
          </cell>
          <cell r="F4356" t="str">
            <v/>
          </cell>
          <cell r="G4356" t="str">
            <v/>
          </cell>
          <cell r="H4356" t="str">
            <v/>
          </cell>
          <cell r="I4356">
            <v>8.9</v>
          </cell>
          <cell r="J4356">
            <v>8.9</v>
          </cell>
          <cell r="K4356">
            <v>1.1100000000000001</v>
          </cell>
          <cell r="L4356">
            <v>1.1100000000000001</v>
          </cell>
          <cell r="M4356">
            <v>0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>
            <v>0</v>
          </cell>
          <cell r="S4356">
            <v>0</v>
          </cell>
          <cell r="T4356">
            <v>0</v>
          </cell>
          <cell r="U4356">
            <v>0</v>
          </cell>
          <cell r="V4356">
            <v>0</v>
          </cell>
          <cell r="W4356">
            <v>0</v>
          </cell>
          <cell r="X4356">
            <v>0</v>
          </cell>
          <cell r="Y4356">
            <v>0</v>
          </cell>
          <cell r="Z4356">
            <v>0</v>
          </cell>
          <cell r="AA4356">
            <v>0</v>
          </cell>
          <cell r="AB4356">
            <v>0</v>
          </cell>
          <cell r="AC4356">
            <v>0</v>
          </cell>
          <cell r="AD4356">
            <v>0</v>
          </cell>
          <cell r="AE4356">
            <v>0</v>
          </cell>
          <cell r="AF4356">
            <v>0</v>
          </cell>
          <cell r="AG4356">
            <v>0</v>
          </cell>
          <cell r="AH4356">
            <v>0</v>
          </cell>
          <cell r="AI4356">
            <v>0</v>
          </cell>
        </row>
        <row r="4357">
          <cell r="C4357" t="str">
            <v>1.775.5</v>
          </cell>
          <cell r="D4357" t="str">
            <v>Проектные работы</v>
          </cell>
          <cell r="E4357" t="str">
            <v>051-2002574</v>
          </cell>
          <cell r="F4357" t="str">
            <v/>
          </cell>
          <cell r="G4357" t="str">
            <v/>
          </cell>
          <cell r="H4357" t="str">
            <v/>
          </cell>
          <cell r="I4357">
            <v>50.68</v>
          </cell>
          <cell r="J4357">
            <v>50.68</v>
          </cell>
          <cell r="K4357">
            <v>0</v>
          </cell>
          <cell r="L4357">
            <v>0</v>
          </cell>
          <cell r="M4357">
            <v>0</v>
          </cell>
          <cell r="N4357">
            <v>0</v>
          </cell>
          <cell r="O4357">
            <v>0</v>
          </cell>
          <cell r="P4357">
            <v>0</v>
          </cell>
          <cell r="Q4357">
            <v>0</v>
          </cell>
          <cell r="R4357">
            <v>0</v>
          </cell>
          <cell r="S4357">
            <v>0</v>
          </cell>
          <cell r="T4357">
            <v>0</v>
          </cell>
          <cell r="U4357">
            <v>0</v>
          </cell>
          <cell r="V4357">
            <v>0</v>
          </cell>
          <cell r="W4357">
            <v>0</v>
          </cell>
          <cell r="X4357">
            <v>0</v>
          </cell>
          <cell r="Y4357">
            <v>0</v>
          </cell>
          <cell r="Z4357">
            <v>0</v>
          </cell>
          <cell r="AA4357">
            <v>0</v>
          </cell>
          <cell r="AB4357">
            <v>0</v>
          </cell>
          <cell r="AC4357">
            <v>0</v>
          </cell>
          <cell r="AD4357">
            <v>0</v>
          </cell>
          <cell r="AE4357">
            <v>0</v>
          </cell>
          <cell r="AF4357">
            <v>0</v>
          </cell>
          <cell r="AG4357">
            <v>0</v>
          </cell>
          <cell r="AH4357">
            <v>0</v>
          </cell>
          <cell r="AI4357">
            <v>0</v>
          </cell>
        </row>
        <row r="4358">
          <cell r="C4358" t="str">
            <v>1.775.6</v>
          </cell>
          <cell r="D4358" t="str">
            <v>Экспертиза</v>
          </cell>
          <cell r="E4358" t="str">
            <v>051-2002574</v>
          </cell>
          <cell r="F4358" t="str">
            <v/>
          </cell>
          <cell r="G4358" t="str">
            <v/>
          </cell>
          <cell r="H4358" t="str">
            <v/>
          </cell>
          <cell r="I4358">
            <v>3.02</v>
          </cell>
          <cell r="J4358">
            <v>3.02</v>
          </cell>
          <cell r="K4358">
            <v>0</v>
          </cell>
          <cell r="L4358">
            <v>0</v>
          </cell>
          <cell r="M4358">
            <v>0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>
            <v>0</v>
          </cell>
          <cell r="S4358">
            <v>0</v>
          </cell>
          <cell r="T4358">
            <v>0</v>
          </cell>
          <cell r="U4358">
            <v>0</v>
          </cell>
          <cell r="V4358">
            <v>0</v>
          </cell>
          <cell r="W4358">
            <v>0</v>
          </cell>
          <cell r="X4358">
            <v>0</v>
          </cell>
          <cell r="Y4358">
            <v>0</v>
          </cell>
          <cell r="Z4358">
            <v>0</v>
          </cell>
          <cell r="AA4358">
            <v>0</v>
          </cell>
          <cell r="AB4358">
            <v>0</v>
          </cell>
          <cell r="AC4358">
            <v>0</v>
          </cell>
          <cell r="AD4358">
            <v>0</v>
          </cell>
          <cell r="AE4358">
            <v>0</v>
          </cell>
          <cell r="AF4358">
            <v>0</v>
          </cell>
          <cell r="AG4358">
            <v>0</v>
          </cell>
          <cell r="AH4358">
            <v>0</v>
          </cell>
          <cell r="AI4358">
            <v>0</v>
          </cell>
        </row>
        <row r="4359">
          <cell r="C4359" t="str">
            <v>1.775.7</v>
          </cell>
          <cell r="D4359" t="str">
            <v>Услуги Заказчика</v>
          </cell>
          <cell r="E4359" t="str">
            <v>051-2002574</v>
          </cell>
          <cell r="F4359" t="str">
            <v/>
          </cell>
          <cell r="G4359" t="str">
            <v/>
          </cell>
          <cell r="H4359" t="str">
            <v/>
          </cell>
          <cell r="I4359">
            <v>114.45</v>
          </cell>
          <cell r="J4359">
            <v>114.45</v>
          </cell>
          <cell r="K4359">
            <v>10.48</v>
          </cell>
          <cell r="L4359">
            <v>10.48</v>
          </cell>
          <cell r="M4359">
            <v>2.6200000800000001</v>
          </cell>
          <cell r="N4359">
            <v>25.000000762999999</v>
          </cell>
          <cell r="O4359">
            <v>25.000000762999999</v>
          </cell>
          <cell r="P4359">
            <v>0</v>
          </cell>
          <cell r="Q4359">
            <v>0</v>
          </cell>
          <cell r="R4359">
            <v>0</v>
          </cell>
          <cell r="S4359">
            <v>0</v>
          </cell>
          <cell r="T4359">
            <v>0</v>
          </cell>
          <cell r="U4359">
            <v>0</v>
          </cell>
          <cell r="V4359">
            <v>0</v>
          </cell>
          <cell r="W4359">
            <v>0</v>
          </cell>
          <cell r="X4359">
            <v>0</v>
          </cell>
          <cell r="Y4359">
            <v>0</v>
          </cell>
          <cell r="Z4359">
            <v>8.7100000000000009</v>
          </cell>
          <cell r="AA4359">
            <v>8.7100000000000009</v>
          </cell>
          <cell r="AB4359">
            <v>0</v>
          </cell>
          <cell r="AC4359">
            <v>0</v>
          </cell>
          <cell r="AD4359">
            <v>1.7466667199999999</v>
          </cell>
          <cell r="AE4359">
            <v>0</v>
          </cell>
          <cell r="AF4359">
            <v>1.7466667199999999</v>
          </cell>
          <cell r="AG4359">
            <v>0</v>
          </cell>
          <cell r="AH4359">
            <v>0</v>
          </cell>
          <cell r="AI4359">
            <v>20.053578874999999</v>
          </cell>
        </row>
        <row r="4360">
          <cell r="C4360" t="str">
            <v>1.775.8</v>
          </cell>
          <cell r="D4360" t="str">
            <v>Иные прочие</v>
          </cell>
          <cell r="E4360" t="str">
            <v>051-2002574</v>
          </cell>
          <cell r="F4360" t="str">
            <v/>
          </cell>
          <cell r="G4360" t="str">
            <v/>
          </cell>
          <cell r="H4360" t="str">
            <v/>
          </cell>
          <cell r="I4360">
            <v>129.59</v>
          </cell>
          <cell r="J4360">
            <v>129.59</v>
          </cell>
          <cell r="K4360">
            <v>1.23</v>
          </cell>
          <cell r="L4360">
            <v>1.23</v>
          </cell>
          <cell r="M4360">
            <v>0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>
            <v>0</v>
          </cell>
          <cell r="S4360">
            <v>0</v>
          </cell>
          <cell r="T4360">
            <v>0</v>
          </cell>
          <cell r="U4360">
            <v>0</v>
          </cell>
          <cell r="V4360">
            <v>0</v>
          </cell>
          <cell r="W4360">
            <v>0</v>
          </cell>
          <cell r="X4360">
            <v>0</v>
          </cell>
          <cell r="Y4360">
            <v>0</v>
          </cell>
          <cell r="Z4360">
            <v>0</v>
          </cell>
          <cell r="AA4360">
            <v>0</v>
          </cell>
          <cell r="AB4360">
            <v>0</v>
          </cell>
          <cell r="AC4360">
            <v>0</v>
          </cell>
          <cell r="AD4360">
            <v>0</v>
          </cell>
          <cell r="AE4360">
            <v>0</v>
          </cell>
          <cell r="AF4360">
            <v>0</v>
          </cell>
          <cell r="AG4360">
            <v>0</v>
          </cell>
          <cell r="AH4360">
            <v>0</v>
          </cell>
          <cell r="AI4360">
            <v>0</v>
          </cell>
        </row>
        <row r="4361">
          <cell r="C4361" t="str">
            <v>1.775.9</v>
          </cell>
          <cell r="D4361" t="str">
            <v>Пуско наладочные работы "вхолостую"</v>
          </cell>
          <cell r="E4361" t="str">
            <v>051-2002574</v>
          </cell>
          <cell r="F4361" t="str">
            <v/>
          </cell>
          <cell r="G4361" t="str">
            <v/>
          </cell>
          <cell r="H4361" t="str">
            <v/>
          </cell>
          <cell r="I4361">
            <v>15.07</v>
          </cell>
          <cell r="J4361">
            <v>15.07</v>
          </cell>
          <cell r="K4361">
            <v>0</v>
          </cell>
          <cell r="L4361">
            <v>0</v>
          </cell>
          <cell r="M4361">
            <v>0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>
            <v>0</v>
          </cell>
          <cell r="S4361">
            <v>0</v>
          </cell>
          <cell r="T4361">
            <v>0</v>
          </cell>
          <cell r="U4361">
            <v>0</v>
          </cell>
          <cell r="V4361">
            <v>0</v>
          </cell>
          <cell r="W4361">
            <v>0</v>
          </cell>
          <cell r="X4361">
            <v>0</v>
          </cell>
          <cell r="Y4361">
            <v>0</v>
          </cell>
          <cell r="Z4361">
            <v>0</v>
          </cell>
          <cell r="AA4361">
            <v>0</v>
          </cell>
          <cell r="AB4361">
            <v>0</v>
          </cell>
          <cell r="AC4361">
            <v>0</v>
          </cell>
          <cell r="AD4361">
            <v>0</v>
          </cell>
          <cell r="AE4361">
            <v>0</v>
          </cell>
          <cell r="AF4361">
            <v>0</v>
          </cell>
          <cell r="AG4361">
            <v>0</v>
          </cell>
          <cell r="AH4361">
            <v>0</v>
          </cell>
          <cell r="AI4361">
            <v>0</v>
          </cell>
        </row>
        <row r="4362">
          <cell r="C4362" t="str">
            <v>1.776</v>
          </cell>
          <cell r="D4362" t="str">
            <v>Газопровод-отвод Галич-Мантурово-Шарья Костромской области</v>
          </cell>
          <cell r="E4362" t="str">
            <v>051-2002591</v>
          </cell>
          <cell r="F4362" t="str">
            <v>51-140</v>
          </cell>
          <cell r="G4362" t="str">
            <v>Газопроводы, строящиеся по указанию федеральных органов влас</v>
          </cell>
          <cell r="H4362" t="str">
            <v>Транспорт газа</v>
          </cell>
          <cell r="I4362">
            <v>14440.875</v>
          </cell>
          <cell r="J4362">
            <v>8772.0840000000007</v>
          </cell>
          <cell r="K4362">
            <v>2369.38</v>
          </cell>
          <cell r="L4362">
            <v>2369.38</v>
          </cell>
          <cell r="M4362">
            <v>1183.2592345999999</v>
          </cell>
          <cell r="N4362">
            <v>49.939614355000003</v>
          </cell>
          <cell r="O4362">
            <v>49.939614355000003</v>
          </cell>
          <cell r="P4362">
            <v>0</v>
          </cell>
          <cell r="Q4362">
            <v>0</v>
          </cell>
          <cell r="R4362">
            <v>0</v>
          </cell>
          <cell r="S4362">
            <v>3716.5676666499999</v>
          </cell>
          <cell r="T4362">
            <v>714.15633334999995</v>
          </cell>
          <cell r="U4362">
            <v>0</v>
          </cell>
          <cell r="V4362">
            <v>0</v>
          </cell>
          <cell r="W4362">
            <v>0</v>
          </cell>
          <cell r="X4362">
            <v>2113.2025563299999</v>
          </cell>
          <cell r="Y4362">
            <v>273.38446441999997</v>
          </cell>
          <cell r="Z4362">
            <v>3037.8858952</v>
          </cell>
          <cell r="AA4362">
            <v>3037.8858952</v>
          </cell>
          <cell r="AB4362">
            <v>1054.4471031999999</v>
          </cell>
          <cell r="AC4362">
            <v>858.94014479999998</v>
          </cell>
          <cell r="AD4362">
            <v>1443.2848758299999</v>
          </cell>
          <cell r="AE4362">
            <v>244.19562228000001</v>
          </cell>
          <cell r="AF4362">
            <v>236.46740885</v>
          </cell>
          <cell r="AG4362">
            <v>962.6218447</v>
          </cell>
          <cell r="AH4362">
            <v>0</v>
          </cell>
          <cell r="AI4362">
            <v>47.509515684</v>
          </cell>
        </row>
        <row r="4363">
          <cell r="C4363" t="str">
            <v>1.776.1</v>
          </cell>
          <cell r="D4363" t="str">
            <v>Подрядные работы</v>
          </cell>
          <cell r="E4363" t="str">
            <v>051-2002591</v>
          </cell>
          <cell r="F4363" t="str">
            <v/>
          </cell>
          <cell r="G4363" t="str">
            <v/>
          </cell>
          <cell r="H4363" t="str">
            <v/>
          </cell>
          <cell r="I4363">
            <v>11666.994000000001</v>
          </cell>
          <cell r="J4363">
            <v>7788.3270000000002</v>
          </cell>
          <cell r="K4363">
            <v>1848.79</v>
          </cell>
          <cell r="L4363">
            <v>1848.79</v>
          </cell>
          <cell r="M4363">
            <v>1005.37830873</v>
          </cell>
          <cell r="N4363">
            <v>54.380341127000001</v>
          </cell>
          <cell r="O4363">
            <v>54.380341127000001</v>
          </cell>
          <cell r="P4363">
            <v>0</v>
          </cell>
          <cell r="Q4363">
            <v>0</v>
          </cell>
          <cell r="R4363">
            <v>0</v>
          </cell>
          <cell r="S4363">
            <v>2592.77466667</v>
          </cell>
          <cell r="T4363">
            <v>499.74833332999998</v>
          </cell>
          <cell r="U4363">
            <v>0</v>
          </cell>
          <cell r="V4363">
            <v>0</v>
          </cell>
          <cell r="W4363">
            <v>0</v>
          </cell>
          <cell r="X4363">
            <v>1972.27349809</v>
          </cell>
          <cell r="Y4363">
            <v>234.11402229999999</v>
          </cell>
          <cell r="Z4363">
            <v>2303.4699999999998</v>
          </cell>
          <cell r="AA4363">
            <v>2303.4699999999998</v>
          </cell>
          <cell r="AB4363">
            <v>891.04</v>
          </cell>
          <cell r="AC4363">
            <v>690</v>
          </cell>
          <cell r="AD4363">
            <v>1347.5331697500001</v>
          </cell>
          <cell r="AE4363">
            <v>234.11402229999999</v>
          </cell>
          <cell r="AF4363">
            <v>222.38407552999999</v>
          </cell>
          <cell r="AG4363">
            <v>891.03507191999995</v>
          </cell>
          <cell r="AH4363">
            <v>0</v>
          </cell>
          <cell r="AI4363">
            <v>58.500139777999998</v>
          </cell>
        </row>
        <row r="4364">
          <cell r="C4364">
            <v>0</v>
          </cell>
          <cell r="D4364" t="str">
            <v>ОМЕГА</v>
          </cell>
          <cell r="E4364" t="str">
            <v>051-2002591</v>
          </cell>
          <cell r="F4364" t="str">
            <v/>
          </cell>
          <cell r="G4364" t="str">
            <v/>
          </cell>
          <cell r="H4364" t="str">
            <v/>
          </cell>
          <cell r="I4364">
            <v>0</v>
          </cell>
          <cell r="J4364">
            <v>0</v>
          </cell>
          <cell r="K4364">
            <v>0</v>
          </cell>
          <cell r="L4364">
            <v>0</v>
          </cell>
          <cell r="M4364">
            <v>0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>
            <v>0</v>
          </cell>
          <cell r="S4364">
            <v>0</v>
          </cell>
          <cell r="T4364">
            <v>0</v>
          </cell>
          <cell r="U4364">
            <v>0</v>
          </cell>
          <cell r="V4364">
            <v>0</v>
          </cell>
          <cell r="W4364">
            <v>0</v>
          </cell>
          <cell r="X4364">
            <v>67.086708509999994</v>
          </cell>
          <cell r="Y4364">
            <v>0</v>
          </cell>
          <cell r="Z4364">
            <v>0</v>
          </cell>
          <cell r="AA4364">
            <v>0</v>
          </cell>
          <cell r="AB4364">
            <v>0</v>
          </cell>
          <cell r="AC4364">
            <v>0</v>
          </cell>
          <cell r="AD4364">
            <v>0</v>
          </cell>
          <cell r="AE4364">
            <v>0</v>
          </cell>
          <cell r="AF4364">
            <v>0</v>
          </cell>
          <cell r="AG4364">
            <v>0</v>
          </cell>
          <cell r="AH4364">
            <v>0</v>
          </cell>
          <cell r="AI4364">
            <v>0</v>
          </cell>
        </row>
        <row r="4365">
          <cell r="C4365">
            <v>0</v>
          </cell>
          <cell r="D4365" t="str">
            <v>Газстройпроект</v>
          </cell>
          <cell r="E4365" t="str">
            <v>051-2002591</v>
          </cell>
          <cell r="F4365" t="str">
            <v/>
          </cell>
          <cell r="G4365" t="str">
            <v/>
          </cell>
          <cell r="H4365" t="str">
            <v/>
          </cell>
          <cell r="I4365">
            <v>11174.81712</v>
          </cell>
          <cell r="J4365">
            <v>7788.3270000000002</v>
          </cell>
          <cell r="K4365">
            <v>1848.79</v>
          </cell>
          <cell r="L4365">
            <v>1848.79</v>
          </cell>
          <cell r="M4365">
            <v>1005.37830873</v>
          </cell>
          <cell r="N4365">
            <v>54.380341127000001</v>
          </cell>
          <cell r="O4365">
            <v>54.380341127000001</v>
          </cell>
          <cell r="P4365">
            <v>0</v>
          </cell>
          <cell r="Q4365">
            <v>0</v>
          </cell>
          <cell r="R4365">
            <v>0</v>
          </cell>
          <cell r="S4365">
            <v>2333.7066666699998</v>
          </cell>
          <cell r="T4365">
            <v>453.11721333000003</v>
          </cell>
          <cell r="U4365">
            <v>0</v>
          </cell>
          <cell r="V4365">
            <v>0</v>
          </cell>
          <cell r="W4365">
            <v>0</v>
          </cell>
          <cell r="X4365">
            <v>1905.1867895800001</v>
          </cell>
          <cell r="Y4365">
            <v>234.11402229999999</v>
          </cell>
          <cell r="Z4365">
            <v>2303.4699999999998</v>
          </cell>
          <cell r="AA4365">
            <v>2303.4699999999998</v>
          </cell>
          <cell r="AB4365">
            <v>891.04</v>
          </cell>
          <cell r="AC4365">
            <v>690</v>
          </cell>
          <cell r="AD4365">
            <v>1347.5331697500001</v>
          </cell>
          <cell r="AE4365">
            <v>234.11402229999999</v>
          </cell>
          <cell r="AF4365">
            <v>222.38407552999999</v>
          </cell>
          <cell r="AG4365">
            <v>891.03507191999995</v>
          </cell>
          <cell r="AH4365">
            <v>0</v>
          </cell>
          <cell r="AI4365">
            <v>58.500139777999998</v>
          </cell>
        </row>
        <row r="4366">
          <cell r="C4366">
            <v>0</v>
          </cell>
          <cell r="D4366" t="str">
            <v>Прочие подрядчики</v>
          </cell>
          <cell r="E4366" t="str">
            <v>051-2002591</v>
          </cell>
          <cell r="F4366" t="str">
            <v/>
          </cell>
          <cell r="G4366" t="str">
            <v/>
          </cell>
          <cell r="H4366" t="str">
            <v/>
          </cell>
          <cell r="I4366">
            <v>492.17687999999998</v>
          </cell>
          <cell r="J4366">
            <v>0</v>
          </cell>
          <cell r="K4366">
            <v>0</v>
          </cell>
          <cell r="L4366">
            <v>0</v>
          </cell>
          <cell r="M4366">
            <v>0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>
            <v>0</v>
          </cell>
          <cell r="S4366">
            <v>259.06799999999998</v>
          </cell>
          <cell r="T4366">
            <v>46.631120000000003</v>
          </cell>
          <cell r="U4366">
            <v>0</v>
          </cell>
          <cell r="V4366">
            <v>0</v>
          </cell>
          <cell r="W4366">
            <v>0</v>
          </cell>
          <cell r="X4366">
            <v>0</v>
          </cell>
          <cell r="Y4366">
            <v>0</v>
          </cell>
          <cell r="Z4366">
            <v>0</v>
          </cell>
          <cell r="AA4366">
            <v>0</v>
          </cell>
          <cell r="AB4366">
            <v>0</v>
          </cell>
          <cell r="AC4366">
            <v>0</v>
          </cell>
          <cell r="AD4366">
            <v>0</v>
          </cell>
          <cell r="AE4366">
            <v>0</v>
          </cell>
          <cell r="AF4366">
            <v>0</v>
          </cell>
          <cell r="AG4366">
            <v>0</v>
          </cell>
          <cell r="AH4366">
            <v>0</v>
          </cell>
          <cell r="AI4366">
            <v>0</v>
          </cell>
        </row>
        <row r="4367">
          <cell r="C4367" t="str">
            <v>1.776.2</v>
          </cell>
          <cell r="D4367" t="str">
            <v>Материалы(в составе подрядных работ)</v>
          </cell>
          <cell r="E4367" t="str">
            <v>051-2002591</v>
          </cell>
          <cell r="F4367" t="str">
            <v/>
          </cell>
          <cell r="G4367" t="str">
            <v/>
          </cell>
          <cell r="H4367" t="str">
            <v/>
          </cell>
          <cell r="I4367">
            <v>492.17687999999998</v>
          </cell>
          <cell r="J4367">
            <v>0</v>
          </cell>
          <cell r="K4367">
            <v>0</v>
          </cell>
          <cell r="L4367">
            <v>0</v>
          </cell>
          <cell r="M4367">
            <v>0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>
            <v>0</v>
          </cell>
          <cell r="S4367">
            <v>259.06799999999998</v>
          </cell>
          <cell r="T4367">
            <v>46.631120000000003</v>
          </cell>
          <cell r="U4367">
            <v>0</v>
          </cell>
          <cell r="V4367">
            <v>0</v>
          </cell>
          <cell r="W4367">
            <v>0</v>
          </cell>
          <cell r="X4367">
            <v>0</v>
          </cell>
          <cell r="Y4367">
            <v>0</v>
          </cell>
          <cell r="Z4367">
            <v>0</v>
          </cell>
          <cell r="AA4367">
            <v>0</v>
          </cell>
          <cell r="AB4367">
            <v>0</v>
          </cell>
          <cell r="AC4367">
            <v>0</v>
          </cell>
          <cell r="AD4367">
            <v>0</v>
          </cell>
          <cell r="AE4367">
            <v>0</v>
          </cell>
          <cell r="AF4367">
            <v>0</v>
          </cell>
          <cell r="AG4367">
            <v>0</v>
          </cell>
          <cell r="AH4367">
            <v>0</v>
          </cell>
          <cell r="AI4367">
            <v>0</v>
          </cell>
        </row>
        <row r="4368">
          <cell r="C4368" t="str">
            <v>1.776.3</v>
          </cell>
          <cell r="D4368" t="str">
            <v>Оборудование</v>
          </cell>
          <cell r="E4368" t="str">
            <v>051-2002591</v>
          </cell>
          <cell r="F4368" t="str">
            <v/>
          </cell>
          <cell r="G4368" t="str">
            <v/>
          </cell>
          <cell r="H4368" t="str">
            <v/>
          </cell>
          <cell r="I4368">
            <v>1657.614</v>
          </cell>
          <cell r="J4368">
            <v>712.08900000000006</v>
          </cell>
          <cell r="K4368">
            <v>288.43</v>
          </cell>
          <cell r="L4368">
            <v>288.43</v>
          </cell>
          <cell r="M4368">
            <v>152.00904163999999</v>
          </cell>
          <cell r="N4368">
            <v>52.702229879000001</v>
          </cell>
          <cell r="O4368">
            <v>52.702229879000001</v>
          </cell>
          <cell r="P4368">
            <v>0</v>
          </cell>
          <cell r="Q4368">
            <v>0</v>
          </cell>
          <cell r="R4368">
            <v>0</v>
          </cell>
          <cell r="S4368">
            <v>670.88333333000003</v>
          </cell>
          <cell r="T4368">
            <v>134.17666667</v>
          </cell>
          <cell r="U4368">
            <v>0</v>
          </cell>
          <cell r="V4368">
            <v>0</v>
          </cell>
          <cell r="W4368">
            <v>0</v>
          </cell>
          <cell r="X4368">
            <v>130.31575040000001</v>
          </cell>
          <cell r="Y4368">
            <v>5.3638869500000004</v>
          </cell>
          <cell r="Z4368">
            <v>587.6858952</v>
          </cell>
          <cell r="AA4368">
            <v>587.6858952</v>
          </cell>
          <cell r="AB4368">
            <v>163.40710319999999</v>
          </cell>
          <cell r="AC4368">
            <v>168.94014480000001</v>
          </cell>
          <cell r="AD4368">
            <v>5.3638869500000004</v>
          </cell>
          <cell r="AE4368">
            <v>5.3638869500000004</v>
          </cell>
          <cell r="AF4368">
            <v>0</v>
          </cell>
          <cell r="AG4368">
            <v>0</v>
          </cell>
          <cell r="AH4368">
            <v>0</v>
          </cell>
          <cell r="AI4368">
            <v>0.91271323599999998</v>
          </cell>
        </row>
        <row r="4369">
          <cell r="C4369" t="str">
            <v>1.776.4</v>
          </cell>
          <cell r="D4369" t="str">
            <v>Прочие, всего</v>
          </cell>
          <cell r="E4369" t="str">
            <v>051-2002591</v>
          </cell>
          <cell r="F4369" t="str">
            <v/>
          </cell>
          <cell r="G4369" t="str">
            <v/>
          </cell>
          <cell r="H4369" t="str">
            <v/>
          </cell>
          <cell r="I4369">
            <v>1116.2670000000001</v>
          </cell>
          <cell r="J4369">
            <v>271.66800000000001</v>
          </cell>
          <cell r="K4369">
            <v>232.16</v>
          </cell>
          <cell r="L4369">
            <v>232.16</v>
          </cell>
          <cell r="M4369">
            <v>25.871884229999999</v>
          </cell>
          <cell r="N4369">
            <v>11.143988728</v>
          </cell>
          <cell r="O4369">
            <v>11.143988728</v>
          </cell>
          <cell r="P4369">
            <v>0</v>
          </cell>
          <cell r="Q4369">
            <v>0</v>
          </cell>
          <cell r="R4369">
            <v>0</v>
          </cell>
          <cell r="S4369">
            <v>452.90966665000002</v>
          </cell>
          <cell r="T4369">
            <v>80.23133335</v>
          </cell>
          <cell r="U4369">
            <v>0</v>
          </cell>
          <cell r="V4369">
            <v>0</v>
          </cell>
          <cell r="W4369">
            <v>0</v>
          </cell>
          <cell r="X4369">
            <v>10.613307839999999</v>
          </cell>
          <cell r="Y4369">
            <v>33.906555169999997</v>
          </cell>
          <cell r="Z4369">
            <v>146.72999999999999</v>
          </cell>
          <cell r="AA4369">
            <v>146.72999999999999</v>
          </cell>
          <cell r="AB4369">
            <v>0</v>
          </cell>
          <cell r="AC4369">
            <v>0</v>
          </cell>
          <cell r="AD4369">
            <v>90.387819129999997</v>
          </cell>
          <cell r="AE4369">
            <v>4.7177130299999996</v>
          </cell>
          <cell r="AF4369">
            <v>14.083333319999999</v>
          </cell>
          <cell r="AG4369">
            <v>71.586772780000004</v>
          </cell>
          <cell r="AH4369">
            <v>0</v>
          </cell>
          <cell r="AI4369">
            <v>61.601457867999997</v>
          </cell>
        </row>
        <row r="4370">
          <cell r="C4370" t="str">
            <v>1.776.5</v>
          </cell>
          <cell r="D4370" t="str">
            <v>Землеотвод, всего</v>
          </cell>
          <cell r="E4370" t="str">
            <v>051-2002591</v>
          </cell>
          <cell r="F4370" t="str">
            <v/>
          </cell>
          <cell r="G4370" t="str">
            <v/>
          </cell>
          <cell r="H4370" t="str">
            <v/>
          </cell>
          <cell r="I4370">
            <v>109.37</v>
          </cell>
          <cell r="J4370">
            <v>23.59</v>
          </cell>
          <cell r="K4370">
            <v>23.59</v>
          </cell>
          <cell r="L4370">
            <v>23.59</v>
          </cell>
          <cell r="M4370">
            <v>0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>
            <v>0</v>
          </cell>
          <cell r="S4370">
            <v>57.974999990000001</v>
          </cell>
          <cell r="T4370">
            <v>5.9650000099999998</v>
          </cell>
          <cell r="U4370">
            <v>0</v>
          </cell>
          <cell r="V4370">
            <v>0</v>
          </cell>
          <cell r="W4370">
            <v>0</v>
          </cell>
          <cell r="X4370">
            <v>6.6423080700000003</v>
          </cell>
          <cell r="Y4370">
            <v>0.35068916999999999</v>
          </cell>
          <cell r="Z4370">
            <v>21.59</v>
          </cell>
          <cell r="AA4370">
            <v>21.59</v>
          </cell>
          <cell r="AB4370">
            <v>0</v>
          </cell>
          <cell r="AC4370">
            <v>0</v>
          </cell>
          <cell r="AD4370">
            <v>3.7764544400000002</v>
          </cell>
          <cell r="AE4370">
            <v>0</v>
          </cell>
          <cell r="AF4370">
            <v>0</v>
          </cell>
          <cell r="AG4370">
            <v>3.7764544400000002</v>
          </cell>
          <cell r="AH4370">
            <v>0</v>
          </cell>
          <cell r="AI4370">
            <v>17.491683372000001</v>
          </cell>
        </row>
        <row r="4371">
          <cell r="C4371" t="str">
            <v>1.776.6</v>
          </cell>
          <cell r="D4371" t="str">
            <v>Проектные работы</v>
          </cell>
          <cell r="E4371" t="str">
            <v>051-2002591</v>
          </cell>
          <cell r="F4371" t="str">
            <v/>
          </cell>
          <cell r="G4371" t="str">
            <v/>
          </cell>
          <cell r="H4371" t="str">
            <v/>
          </cell>
          <cell r="I4371">
            <v>270.33</v>
          </cell>
          <cell r="J4371">
            <v>0</v>
          </cell>
          <cell r="K4371">
            <v>0</v>
          </cell>
          <cell r="L4371">
            <v>0</v>
          </cell>
          <cell r="M4371">
            <v>0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>
            <v>135.16</v>
          </cell>
          <cell r="T4371">
            <v>17.72</v>
          </cell>
          <cell r="U4371">
            <v>0</v>
          </cell>
          <cell r="V4371">
            <v>0</v>
          </cell>
          <cell r="W4371">
            <v>0</v>
          </cell>
          <cell r="X4371">
            <v>0</v>
          </cell>
          <cell r="Y4371">
            <v>0</v>
          </cell>
          <cell r="Z4371">
            <v>0</v>
          </cell>
          <cell r="AA4371">
            <v>0</v>
          </cell>
          <cell r="AB4371">
            <v>0</v>
          </cell>
          <cell r="AC4371">
            <v>0</v>
          </cell>
          <cell r="AD4371">
            <v>0</v>
          </cell>
          <cell r="AE4371">
            <v>0</v>
          </cell>
          <cell r="AF4371">
            <v>0</v>
          </cell>
          <cell r="AG4371">
            <v>0</v>
          </cell>
          <cell r="AH4371">
            <v>0</v>
          </cell>
          <cell r="AI4371">
            <v>0</v>
          </cell>
        </row>
        <row r="4372">
          <cell r="C4372" t="str">
            <v>1.776.7</v>
          </cell>
          <cell r="D4372" t="str">
            <v>Услуги Заказчика</v>
          </cell>
          <cell r="E4372" t="str">
            <v>051-2002591</v>
          </cell>
          <cell r="F4372" t="str">
            <v/>
          </cell>
          <cell r="G4372" t="str">
            <v/>
          </cell>
          <cell r="H4372" t="str">
            <v/>
          </cell>
          <cell r="I4372">
            <v>254.86099999999999</v>
          </cell>
          <cell r="J4372">
            <v>84.5</v>
          </cell>
          <cell r="K4372">
            <v>84.5</v>
          </cell>
          <cell r="L4372">
            <v>84.5</v>
          </cell>
          <cell r="M4372">
            <v>21.124999979999998</v>
          </cell>
          <cell r="N4372">
            <v>24.999999976000002</v>
          </cell>
          <cell r="O4372">
            <v>24.999999976000002</v>
          </cell>
          <cell r="P4372">
            <v>0</v>
          </cell>
          <cell r="Q4372">
            <v>0</v>
          </cell>
          <cell r="R4372">
            <v>0</v>
          </cell>
          <cell r="S4372">
            <v>104.99333333</v>
          </cell>
          <cell r="T4372">
            <v>20.88666667</v>
          </cell>
          <cell r="U4372">
            <v>0</v>
          </cell>
          <cell r="V4372">
            <v>0</v>
          </cell>
          <cell r="W4372">
            <v>0</v>
          </cell>
          <cell r="X4372">
            <v>0</v>
          </cell>
          <cell r="Y4372">
            <v>0</v>
          </cell>
          <cell r="Z4372">
            <v>70.42</v>
          </cell>
          <cell r="AA4372">
            <v>70.42</v>
          </cell>
          <cell r="AB4372">
            <v>0</v>
          </cell>
          <cell r="AC4372">
            <v>0</v>
          </cell>
          <cell r="AD4372">
            <v>81.863166660000005</v>
          </cell>
          <cell r="AE4372">
            <v>0</v>
          </cell>
          <cell r="AF4372">
            <v>14.083333319999999</v>
          </cell>
          <cell r="AG4372">
            <v>67.779833339999996</v>
          </cell>
          <cell r="AH4372">
            <v>0</v>
          </cell>
          <cell r="AI4372">
            <v>116.249881653</v>
          </cell>
        </row>
        <row r="4373">
          <cell r="C4373" t="str">
            <v>1.776.8</v>
          </cell>
          <cell r="D4373" t="str">
            <v>Иные прочие</v>
          </cell>
          <cell r="E4373" t="str">
            <v>051-2002591</v>
          </cell>
          <cell r="F4373" t="str">
            <v/>
          </cell>
          <cell r="G4373" t="str">
            <v/>
          </cell>
          <cell r="H4373" t="str">
            <v/>
          </cell>
          <cell r="I4373">
            <v>393.48599999999999</v>
          </cell>
          <cell r="J4373">
            <v>96.468000000000004</v>
          </cell>
          <cell r="K4373">
            <v>56.96</v>
          </cell>
          <cell r="L4373">
            <v>56.96</v>
          </cell>
          <cell r="M4373">
            <v>4.7468842499999999</v>
          </cell>
          <cell r="N4373">
            <v>8.3337153270000002</v>
          </cell>
          <cell r="O4373">
            <v>8.3337153270000002</v>
          </cell>
          <cell r="P4373">
            <v>0</v>
          </cell>
          <cell r="Q4373">
            <v>0</v>
          </cell>
          <cell r="R4373">
            <v>0</v>
          </cell>
          <cell r="S4373">
            <v>98.856333329999998</v>
          </cell>
          <cell r="T4373">
            <v>24.474666670000001</v>
          </cell>
          <cell r="U4373">
            <v>0</v>
          </cell>
          <cell r="V4373">
            <v>0</v>
          </cell>
          <cell r="W4373">
            <v>0</v>
          </cell>
          <cell r="X4373">
            <v>3.9709997700000002</v>
          </cell>
          <cell r="Y4373">
            <v>33.555866000000002</v>
          </cell>
          <cell r="Z4373">
            <v>54.72</v>
          </cell>
          <cell r="AA4373">
            <v>54.72</v>
          </cell>
          <cell r="AB4373">
            <v>0</v>
          </cell>
          <cell r="AC4373">
            <v>0</v>
          </cell>
          <cell r="AD4373">
            <v>4.7481980300000002</v>
          </cell>
          <cell r="AE4373">
            <v>4.7177130299999996</v>
          </cell>
          <cell r="AF4373">
            <v>0</v>
          </cell>
          <cell r="AG4373">
            <v>3.0485000000000002E-2</v>
          </cell>
          <cell r="AH4373">
            <v>0</v>
          </cell>
          <cell r="AI4373">
            <v>8.6772624819999997</v>
          </cell>
        </row>
        <row r="4374">
          <cell r="C4374" t="str">
            <v>1.776.9</v>
          </cell>
          <cell r="D4374" t="str">
            <v>Пуско наладочные работы "вхолостую"</v>
          </cell>
          <cell r="E4374" t="str">
            <v>051-2002591</v>
          </cell>
          <cell r="F4374" t="str">
            <v/>
          </cell>
          <cell r="G4374" t="str">
            <v/>
          </cell>
          <cell r="H4374" t="str">
            <v/>
          </cell>
          <cell r="I4374">
            <v>88.22</v>
          </cell>
          <cell r="J4374">
            <v>67.11</v>
          </cell>
          <cell r="K4374">
            <v>67.11</v>
          </cell>
          <cell r="L4374">
            <v>67.11</v>
          </cell>
          <cell r="M4374">
            <v>0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>
            <v>0</v>
          </cell>
          <cell r="S4374">
            <v>55.924999999999997</v>
          </cell>
          <cell r="T4374">
            <v>11.185</v>
          </cell>
          <cell r="U4374">
            <v>0</v>
          </cell>
          <cell r="V4374">
            <v>0</v>
          </cell>
          <cell r="W4374">
            <v>0</v>
          </cell>
          <cell r="X4374">
            <v>0</v>
          </cell>
          <cell r="Y4374">
            <v>0</v>
          </cell>
          <cell r="Z4374">
            <v>0</v>
          </cell>
          <cell r="AA4374">
            <v>0</v>
          </cell>
          <cell r="AB4374">
            <v>0</v>
          </cell>
          <cell r="AC4374">
            <v>0</v>
          </cell>
          <cell r="AD4374">
            <v>0</v>
          </cell>
          <cell r="AE4374">
            <v>0</v>
          </cell>
          <cell r="AF4374">
            <v>0</v>
          </cell>
          <cell r="AG4374">
            <v>0</v>
          </cell>
          <cell r="AH4374">
            <v>0</v>
          </cell>
          <cell r="AI4374">
            <v>0</v>
          </cell>
        </row>
        <row r="4375">
          <cell r="C4375" t="str">
            <v>1.777</v>
          </cell>
          <cell r="D4375" t="str">
            <v>Реконструкция газопровода Валдай-Псков -Рига</v>
          </cell>
          <cell r="E4375" t="str">
            <v>051-2002594</v>
          </cell>
          <cell r="F4375" t="str">
            <v>51-003</v>
          </cell>
          <cell r="G4375" t="str">
            <v>Комплексная программа реконструкции и технического перевоору</v>
          </cell>
          <cell r="H4375" t="str">
            <v>Транспорт газа</v>
          </cell>
          <cell r="I4375">
            <v>10311.68245624</v>
          </cell>
          <cell r="J4375">
            <v>10196.870999999999</v>
          </cell>
          <cell r="K4375">
            <v>0.99099999999999999</v>
          </cell>
          <cell r="L4375">
            <v>0.99099999999999999</v>
          </cell>
          <cell r="M4375">
            <v>0.96516162000000005</v>
          </cell>
          <cell r="N4375">
            <v>97.392696266000002</v>
          </cell>
          <cell r="O4375">
            <v>97.392696266000002</v>
          </cell>
          <cell r="P4375">
            <v>0</v>
          </cell>
          <cell r="Q4375">
            <v>0</v>
          </cell>
          <cell r="R4375">
            <v>0</v>
          </cell>
          <cell r="S4375">
            <v>0</v>
          </cell>
          <cell r="T4375">
            <v>0</v>
          </cell>
          <cell r="U4375">
            <v>0</v>
          </cell>
          <cell r="V4375">
            <v>0</v>
          </cell>
          <cell r="W4375">
            <v>0</v>
          </cell>
          <cell r="X4375">
            <v>22.362687260000001</v>
          </cell>
          <cell r="Y4375">
            <v>8.3339999999999998E-5</v>
          </cell>
          <cell r="Z4375">
            <v>0.96041662000000005</v>
          </cell>
          <cell r="AA4375">
            <v>0.96041662000000005</v>
          </cell>
          <cell r="AB4375">
            <v>0</v>
          </cell>
          <cell r="AC4375">
            <v>0</v>
          </cell>
          <cell r="AD4375">
            <v>1.6668E-4</v>
          </cell>
          <cell r="AE4375">
            <v>8.3339999999999998E-5</v>
          </cell>
          <cell r="AF4375">
            <v>0</v>
          </cell>
          <cell r="AG4375">
            <v>8.3339999999999998E-5</v>
          </cell>
          <cell r="AH4375">
            <v>0</v>
          </cell>
          <cell r="AI4375">
            <v>1.7354967999999998E-2</v>
          </cell>
        </row>
        <row r="4376">
          <cell r="C4376" t="str">
            <v>1.777.1</v>
          </cell>
          <cell r="D4376" t="str">
            <v>Подрядные работы</v>
          </cell>
          <cell r="E4376" t="str">
            <v>051-2002594</v>
          </cell>
          <cell r="F4376" t="str">
            <v/>
          </cell>
          <cell r="G4376" t="str">
            <v/>
          </cell>
          <cell r="H4376" t="str">
            <v/>
          </cell>
          <cell r="I4376">
            <v>5637.7650000000003</v>
          </cell>
          <cell r="J4376">
            <v>5632.11</v>
          </cell>
          <cell r="K4376">
            <v>0</v>
          </cell>
          <cell r="L4376">
            <v>0</v>
          </cell>
          <cell r="M4376">
            <v>0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>
            <v>0</v>
          </cell>
          <cell r="T4376">
            <v>0</v>
          </cell>
          <cell r="U4376">
            <v>0</v>
          </cell>
          <cell r="V4376">
            <v>0</v>
          </cell>
          <cell r="W4376">
            <v>0</v>
          </cell>
          <cell r="X4376">
            <v>22.362687260000001</v>
          </cell>
          <cell r="Y4376">
            <v>0</v>
          </cell>
          <cell r="Z4376">
            <v>0</v>
          </cell>
          <cell r="AA4376">
            <v>0</v>
          </cell>
          <cell r="AB4376">
            <v>0</v>
          </cell>
          <cell r="AC4376">
            <v>0</v>
          </cell>
          <cell r="AD4376">
            <v>0</v>
          </cell>
          <cell r="AE4376">
            <v>0</v>
          </cell>
          <cell r="AF4376">
            <v>0</v>
          </cell>
          <cell r="AG4376">
            <v>0</v>
          </cell>
          <cell r="AH4376">
            <v>0</v>
          </cell>
          <cell r="AI4376">
            <v>0</v>
          </cell>
        </row>
        <row r="4377">
          <cell r="C4377">
            <v>0</v>
          </cell>
          <cell r="D4377" t="str">
            <v>Газпром инвест</v>
          </cell>
          <cell r="E4377" t="str">
            <v>051-2002594</v>
          </cell>
          <cell r="F4377" t="str">
            <v/>
          </cell>
          <cell r="G4377" t="str">
            <v/>
          </cell>
          <cell r="H4377" t="str">
            <v/>
          </cell>
          <cell r="I4377">
            <v>0</v>
          </cell>
          <cell r="J4377">
            <v>0</v>
          </cell>
          <cell r="K4377">
            <v>0</v>
          </cell>
          <cell r="L4377">
            <v>0</v>
          </cell>
          <cell r="M4377">
            <v>0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>
            <v>0</v>
          </cell>
          <cell r="S4377">
            <v>0</v>
          </cell>
          <cell r="T4377">
            <v>0</v>
          </cell>
          <cell r="U4377">
            <v>0</v>
          </cell>
          <cell r="V4377">
            <v>0</v>
          </cell>
          <cell r="W4377">
            <v>0</v>
          </cell>
          <cell r="X4377">
            <v>22.362687260000001</v>
          </cell>
          <cell r="Y4377">
            <v>0</v>
          </cell>
          <cell r="Z4377">
            <v>0</v>
          </cell>
          <cell r="AA4377">
            <v>0</v>
          </cell>
          <cell r="AB4377">
            <v>0</v>
          </cell>
          <cell r="AC4377">
            <v>0</v>
          </cell>
          <cell r="AD4377">
            <v>0</v>
          </cell>
          <cell r="AE4377">
            <v>0</v>
          </cell>
          <cell r="AF4377">
            <v>0</v>
          </cell>
          <cell r="AG4377">
            <v>0</v>
          </cell>
          <cell r="AH4377">
            <v>0</v>
          </cell>
          <cell r="AI4377">
            <v>0</v>
          </cell>
        </row>
        <row r="4378">
          <cell r="C4378">
            <v>0</v>
          </cell>
          <cell r="D4378" t="str">
            <v>Прочие подрядчики</v>
          </cell>
          <cell r="E4378" t="str">
            <v>051-2002594</v>
          </cell>
          <cell r="F4378" t="str">
            <v/>
          </cell>
          <cell r="G4378" t="str">
            <v/>
          </cell>
          <cell r="H4378" t="str">
            <v/>
          </cell>
          <cell r="I4378">
            <v>5637.7650000000003</v>
          </cell>
          <cell r="J4378">
            <v>5632.11</v>
          </cell>
          <cell r="K4378">
            <v>0</v>
          </cell>
          <cell r="L4378">
            <v>0</v>
          </cell>
          <cell r="M4378">
            <v>0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>
            <v>0</v>
          </cell>
          <cell r="S4378">
            <v>0</v>
          </cell>
          <cell r="T4378">
            <v>0</v>
          </cell>
          <cell r="U4378">
            <v>0</v>
          </cell>
          <cell r="V4378">
            <v>0</v>
          </cell>
          <cell r="W4378">
            <v>0</v>
          </cell>
          <cell r="X4378">
            <v>0</v>
          </cell>
          <cell r="Y4378">
            <v>0</v>
          </cell>
          <cell r="Z4378">
            <v>0</v>
          </cell>
          <cell r="AA4378">
            <v>0</v>
          </cell>
          <cell r="AB4378">
            <v>0</v>
          </cell>
          <cell r="AC4378">
            <v>0</v>
          </cell>
          <cell r="AD4378">
            <v>0</v>
          </cell>
          <cell r="AE4378">
            <v>0</v>
          </cell>
          <cell r="AF4378">
            <v>0</v>
          </cell>
          <cell r="AG4378">
            <v>0</v>
          </cell>
          <cell r="AH4378">
            <v>0</v>
          </cell>
          <cell r="AI4378">
            <v>0</v>
          </cell>
        </row>
        <row r="4379">
          <cell r="C4379" t="str">
            <v>1.777.2</v>
          </cell>
          <cell r="D4379" t="str">
            <v>Материалы(в составе подрядных работ)</v>
          </cell>
          <cell r="E4379" t="str">
            <v>051-2002594</v>
          </cell>
          <cell r="F4379" t="str">
            <v/>
          </cell>
          <cell r="G4379" t="str">
            <v/>
          </cell>
          <cell r="H4379" t="str">
            <v/>
          </cell>
          <cell r="I4379">
            <v>0</v>
          </cell>
          <cell r="J4379">
            <v>0</v>
          </cell>
          <cell r="K4379">
            <v>0</v>
          </cell>
          <cell r="L4379">
            <v>0</v>
          </cell>
          <cell r="M4379">
            <v>0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>
            <v>0</v>
          </cell>
          <cell r="S4379">
            <v>0</v>
          </cell>
          <cell r="T4379">
            <v>0</v>
          </cell>
          <cell r="U4379">
            <v>0</v>
          </cell>
          <cell r="V4379">
            <v>0</v>
          </cell>
          <cell r="W4379">
            <v>0</v>
          </cell>
          <cell r="X4379">
            <v>22.362687260000001</v>
          </cell>
          <cell r="Y4379">
            <v>0</v>
          </cell>
          <cell r="Z4379">
            <v>0</v>
          </cell>
          <cell r="AA4379">
            <v>0</v>
          </cell>
          <cell r="AB4379">
            <v>0</v>
          </cell>
          <cell r="AC4379">
            <v>0</v>
          </cell>
          <cell r="AD4379">
            <v>0</v>
          </cell>
          <cell r="AE4379">
            <v>0</v>
          </cell>
          <cell r="AF4379">
            <v>0</v>
          </cell>
          <cell r="AG4379">
            <v>0</v>
          </cell>
          <cell r="AH4379">
            <v>0</v>
          </cell>
          <cell r="AI4379">
            <v>0</v>
          </cell>
        </row>
        <row r="4380">
          <cell r="C4380" t="str">
            <v>1.777.3</v>
          </cell>
          <cell r="D4380" t="str">
            <v>Оборудование</v>
          </cell>
          <cell r="E4380" t="str">
            <v>051-2002594</v>
          </cell>
          <cell r="F4380" t="str">
            <v/>
          </cell>
          <cell r="G4380" t="str">
            <v/>
          </cell>
          <cell r="H4380" t="str">
            <v/>
          </cell>
          <cell r="I4380">
            <v>3752.2762560699998</v>
          </cell>
          <cell r="J4380">
            <v>3728.54</v>
          </cell>
          <cell r="K4380">
            <v>0.99</v>
          </cell>
          <cell r="L4380">
            <v>0.99</v>
          </cell>
          <cell r="M4380">
            <v>0.96491159999999998</v>
          </cell>
          <cell r="N4380">
            <v>97.465818182000007</v>
          </cell>
          <cell r="O4380">
            <v>97.465818182000007</v>
          </cell>
          <cell r="P4380">
            <v>0</v>
          </cell>
          <cell r="Q4380">
            <v>0</v>
          </cell>
          <cell r="R4380">
            <v>0</v>
          </cell>
          <cell r="S4380">
            <v>0</v>
          </cell>
          <cell r="T4380">
            <v>0</v>
          </cell>
          <cell r="U4380">
            <v>0</v>
          </cell>
          <cell r="V4380">
            <v>0</v>
          </cell>
          <cell r="W4380">
            <v>0</v>
          </cell>
          <cell r="X4380">
            <v>0</v>
          </cell>
          <cell r="Y4380">
            <v>0</v>
          </cell>
          <cell r="Z4380">
            <v>0.96</v>
          </cell>
          <cell r="AA4380">
            <v>0.96</v>
          </cell>
          <cell r="AB4380">
            <v>0</v>
          </cell>
          <cell r="AC4380">
            <v>0</v>
          </cell>
          <cell r="AD4380">
            <v>0</v>
          </cell>
          <cell r="AE4380">
            <v>0</v>
          </cell>
          <cell r="AF4380">
            <v>0</v>
          </cell>
          <cell r="AG4380">
            <v>0</v>
          </cell>
          <cell r="AH4380">
            <v>0</v>
          </cell>
          <cell r="AI4380">
            <v>0</v>
          </cell>
        </row>
        <row r="4381">
          <cell r="C4381" t="str">
            <v>1.777.4</v>
          </cell>
          <cell r="D4381" t="str">
            <v>Прочие, всего</v>
          </cell>
          <cell r="E4381" t="str">
            <v>051-2002594</v>
          </cell>
          <cell r="F4381" t="str">
            <v/>
          </cell>
          <cell r="G4381" t="str">
            <v/>
          </cell>
          <cell r="H4381" t="str">
            <v/>
          </cell>
          <cell r="I4381">
            <v>921.64120017000005</v>
          </cell>
          <cell r="J4381">
            <v>836.221</v>
          </cell>
          <cell r="K4381">
            <v>1E-3</v>
          </cell>
          <cell r="L4381">
            <v>1E-3</v>
          </cell>
          <cell r="M4381">
            <v>2.5001999999999999E-4</v>
          </cell>
          <cell r="N4381">
            <v>25.001999999999999</v>
          </cell>
          <cell r="O4381">
            <v>25.001999999999999</v>
          </cell>
          <cell r="P4381">
            <v>0</v>
          </cell>
          <cell r="Q4381">
            <v>0</v>
          </cell>
          <cell r="R4381">
            <v>0</v>
          </cell>
          <cell r="S4381">
            <v>0</v>
          </cell>
          <cell r="T4381">
            <v>0</v>
          </cell>
          <cell r="U4381">
            <v>0</v>
          </cell>
          <cell r="V4381">
            <v>0</v>
          </cell>
          <cell r="W4381">
            <v>0</v>
          </cell>
          <cell r="X4381">
            <v>0</v>
          </cell>
          <cell r="Y4381">
            <v>8.3339999999999998E-5</v>
          </cell>
          <cell r="Z4381">
            <v>4.1661999999999998E-4</v>
          </cell>
          <cell r="AA4381">
            <v>4.1661999999999998E-4</v>
          </cell>
          <cell r="AB4381">
            <v>0</v>
          </cell>
          <cell r="AC4381">
            <v>0</v>
          </cell>
          <cell r="AD4381">
            <v>1.6668E-4</v>
          </cell>
          <cell r="AE4381">
            <v>8.3339999999999998E-5</v>
          </cell>
          <cell r="AF4381">
            <v>0</v>
          </cell>
          <cell r="AG4381">
            <v>8.3339999999999998E-5</v>
          </cell>
          <cell r="AH4381">
            <v>0</v>
          </cell>
          <cell r="AI4381">
            <v>40.007680860000001</v>
          </cell>
        </row>
        <row r="4382">
          <cell r="C4382" t="str">
            <v>1.777.5</v>
          </cell>
          <cell r="D4382" t="str">
            <v>Услуги Заказчика</v>
          </cell>
          <cell r="E4382" t="str">
            <v>051-2002594</v>
          </cell>
          <cell r="F4382" t="str">
            <v/>
          </cell>
          <cell r="G4382" t="str">
            <v/>
          </cell>
          <cell r="H4382" t="str">
            <v/>
          </cell>
          <cell r="I4382">
            <v>0</v>
          </cell>
          <cell r="J4382">
            <v>0</v>
          </cell>
          <cell r="K4382">
            <v>1E-3</v>
          </cell>
          <cell r="L4382">
            <v>1E-3</v>
          </cell>
          <cell r="M4382">
            <v>2.5001999999999999E-4</v>
          </cell>
          <cell r="N4382">
            <v>25.001999999999999</v>
          </cell>
          <cell r="O4382">
            <v>25.001999999999999</v>
          </cell>
          <cell r="P4382">
            <v>0</v>
          </cell>
          <cell r="Q4382">
            <v>0</v>
          </cell>
          <cell r="R4382">
            <v>0</v>
          </cell>
          <cell r="S4382">
            <v>0</v>
          </cell>
          <cell r="T4382">
            <v>0</v>
          </cell>
          <cell r="U4382">
            <v>0</v>
          </cell>
          <cell r="V4382">
            <v>0</v>
          </cell>
          <cell r="W4382">
            <v>0</v>
          </cell>
          <cell r="X4382">
            <v>0</v>
          </cell>
          <cell r="Y4382">
            <v>8.3339999999999998E-5</v>
          </cell>
          <cell r="Z4382">
            <v>4.1661999999999998E-4</v>
          </cell>
          <cell r="AA4382">
            <v>4.1661999999999998E-4</v>
          </cell>
          <cell r="AB4382">
            <v>0</v>
          </cell>
          <cell r="AC4382">
            <v>0</v>
          </cell>
          <cell r="AD4382">
            <v>1.6668E-4</v>
          </cell>
          <cell r="AE4382">
            <v>8.3339999999999998E-5</v>
          </cell>
          <cell r="AF4382">
            <v>0</v>
          </cell>
          <cell r="AG4382">
            <v>8.3339999999999998E-5</v>
          </cell>
          <cell r="AH4382">
            <v>0</v>
          </cell>
          <cell r="AI4382">
            <v>40.007680860000001</v>
          </cell>
        </row>
        <row r="4383">
          <cell r="C4383" t="str">
            <v>1.777.6</v>
          </cell>
          <cell r="D4383" t="str">
            <v>Иные прочие</v>
          </cell>
          <cell r="E4383" t="str">
            <v>051-2002594</v>
          </cell>
          <cell r="F4383" t="str">
            <v/>
          </cell>
          <cell r="G4383" t="str">
            <v/>
          </cell>
          <cell r="H4383" t="str">
            <v/>
          </cell>
          <cell r="I4383">
            <v>921.64120017000005</v>
          </cell>
          <cell r="J4383">
            <v>836.221</v>
          </cell>
          <cell r="K4383">
            <v>0</v>
          </cell>
          <cell r="L4383">
            <v>0</v>
          </cell>
          <cell r="M4383">
            <v>0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>
            <v>0</v>
          </cell>
          <cell r="S4383">
            <v>0</v>
          </cell>
          <cell r="T4383">
            <v>0</v>
          </cell>
          <cell r="U4383">
            <v>0</v>
          </cell>
          <cell r="V4383">
            <v>0</v>
          </cell>
          <cell r="W4383">
            <v>0</v>
          </cell>
          <cell r="X4383">
            <v>0</v>
          </cell>
          <cell r="Y4383">
            <v>0</v>
          </cell>
          <cell r="Z4383">
            <v>0</v>
          </cell>
          <cell r="AA4383">
            <v>0</v>
          </cell>
          <cell r="AB4383">
            <v>0</v>
          </cell>
          <cell r="AC4383">
            <v>0</v>
          </cell>
          <cell r="AD4383">
            <v>0</v>
          </cell>
          <cell r="AE4383">
            <v>0</v>
          </cell>
          <cell r="AF4383">
            <v>0</v>
          </cell>
          <cell r="AG4383">
            <v>0</v>
          </cell>
          <cell r="AH4383">
            <v>0</v>
          </cell>
          <cell r="AI4383">
            <v>0</v>
          </cell>
        </row>
        <row r="4384">
          <cell r="C4384" t="str">
            <v>1.778</v>
          </cell>
          <cell r="D4384" t="str">
            <v>Невское ПХГ (IV очередь расширения)</v>
          </cell>
          <cell r="E4384" t="str">
            <v>051-2002611</v>
          </cell>
          <cell r="F4384" t="str">
            <v>51-015</v>
          </cell>
          <cell r="G4384" t="str">
            <v>Стройки ПХГ</v>
          </cell>
          <cell r="H4384" t="str">
            <v>ПХГ</v>
          </cell>
          <cell r="I4384">
            <v>0</v>
          </cell>
          <cell r="J4384">
            <v>0</v>
          </cell>
          <cell r="K4384">
            <v>0</v>
          </cell>
          <cell r="L4384">
            <v>0</v>
          </cell>
          <cell r="M4384">
            <v>0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>
            <v>0</v>
          </cell>
          <cell r="S4384">
            <v>0</v>
          </cell>
          <cell r="T4384">
            <v>0</v>
          </cell>
          <cell r="U4384">
            <v>0</v>
          </cell>
          <cell r="V4384">
            <v>0</v>
          </cell>
          <cell r="W4384">
            <v>0</v>
          </cell>
          <cell r="X4384">
            <v>0.25504062</v>
          </cell>
          <cell r="Y4384">
            <v>0</v>
          </cell>
          <cell r="Z4384">
            <v>0</v>
          </cell>
          <cell r="AA4384">
            <v>0</v>
          </cell>
          <cell r="AB4384">
            <v>0</v>
          </cell>
          <cell r="AC4384">
            <v>0</v>
          </cell>
          <cell r="AD4384">
            <v>0</v>
          </cell>
          <cell r="AE4384">
            <v>0</v>
          </cell>
          <cell r="AF4384">
            <v>0</v>
          </cell>
          <cell r="AG4384">
            <v>0</v>
          </cell>
          <cell r="AH4384">
            <v>0</v>
          </cell>
          <cell r="AI4384">
            <v>0</v>
          </cell>
        </row>
        <row r="4385">
          <cell r="C4385" t="str">
            <v>1.778.1</v>
          </cell>
          <cell r="D4385" t="str">
            <v>Подрядные работы</v>
          </cell>
          <cell r="E4385" t="str">
            <v>051-2002611</v>
          </cell>
          <cell r="F4385" t="str">
            <v/>
          </cell>
          <cell r="G4385" t="str">
            <v/>
          </cell>
          <cell r="H4385" t="str">
            <v/>
          </cell>
          <cell r="I4385">
            <v>0</v>
          </cell>
          <cell r="J4385">
            <v>0</v>
          </cell>
          <cell r="K4385">
            <v>0</v>
          </cell>
          <cell r="L4385">
            <v>0</v>
          </cell>
          <cell r="M4385">
            <v>0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>
            <v>0</v>
          </cell>
          <cell r="T4385">
            <v>0</v>
          </cell>
          <cell r="U4385">
            <v>0</v>
          </cell>
          <cell r="V4385">
            <v>0</v>
          </cell>
          <cell r="W4385">
            <v>0</v>
          </cell>
          <cell r="X4385">
            <v>0.25504062</v>
          </cell>
          <cell r="Y4385">
            <v>0</v>
          </cell>
          <cell r="Z4385">
            <v>0</v>
          </cell>
          <cell r="AA4385">
            <v>0</v>
          </cell>
          <cell r="AB4385">
            <v>0</v>
          </cell>
          <cell r="AC4385">
            <v>0</v>
          </cell>
          <cell r="AD4385">
            <v>0</v>
          </cell>
          <cell r="AE4385">
            <v>0</v>
          </cell>
          <cell r="AF4385">
            <v>0</v>
          </cell>
          <cell r="AG4385">
            <v>0</v>
          </cell>
          <cell r="AH4385">
            <v>0</v>
          </cell>
          <cell r="AI4385">
            <v>0</v>
          </cell>
        </row>
        <row r="4386">
          <cell r="C4386">
            <v>0</v>
          </cell>
          <cell r="D4386" t="str">
            <v>Газпром инвест</v>
          </cell>
          <cell r="E4386" t="str">
            <v>051-2002611</v>
          </cell>
          <cell r="F4386" t="str">
            <v/>
          </cell>
          <cell r="G4386" t="str">
            <v/>
          </cell>
          <cell r="H4386" t="str">
            <v/>
          </cell>
          <cell r="I4386">
            <v>0</v>
          </cell>
          <cell r="J4386">
            <v>0</v>
          </cell>
          <cell r="K4386">
            <v>0</v>
          </cell>
          <cell r="L4386">
            <v>0</v>
          </cell>
          <cell r="M4386">
            <v>0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>
            <v>0</v>
          </cell>
          <cell r="S4386">
            <v>0</v>
          </cell>
          <cell r="T4386">
            <v>0</v>
          </cell>
          <cell r="U4386">
            <v>0</v>
          </cell>
          <cell r="V4386">
            <v>0</v>
          </cell>
          <cell r="W4386">
            <v>0</v>
          </cell>
          <cell r="X4386">
            <v>0.25504062</v>
          </cell>
          <cell r="Y4386">
            <v>0</v>
          </cell>
          <cell r="Z4386">
            <v>0</v>
          </cell>
          <cell r="AA4386">
            <v>0</v>
          </cell>
          <cell r="AB4386">
            <v>0</v>
          </cell>
          <cell r="AC4386">
            <v>0</v>
          </cell>
          <cell r="AD4386">
            <v>0</v>
          </cell>
          <cell r="AE4386">
            <v>0</v>
          </cell>
          <cell r="AF4386">
            <v>0</v>
          </cell>
          <cell r="AG4386">
            <v>0</v>
          </cell>
          <cell r="AH4386">
            <v>0</v>
          </cell>
          <cell r="AI4386">
            <v>0</v>
          </cell>
        </row>
        <row r="4387">
          <cell r="C4387" t="str">
            <v>1.778.2</v>
          </cell>
          <cell r="D4387" t="str">
            <v>Материалы(в составе подрядных работ)</v>
          </cell>
          <cell r="E4387" t="str">
            <v>051-2002611</v>
          </cell>
          <cell r="F4387" t="str">
            <v/>
          </cell>
          <cell r="G4387" t="str">
            <v/>
          </cell>
          <cell r="H4387" t="str">
            <v/>
          </cell>
          <cell r="I4387">
            <v>0</v>
          </cell>
          <cell r="J4387">
            <v>0</v>
          </cell>
          <cell r="K4387">
            <v>0</v>
          </cell>
          <cell r="L4387">
            <v>0</v>
          </cell>
          <cell r="M4387">
            <v>0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>
            <v>0</v>
          </cell>
          <cell r="S4387">
            <v>0</v>
          </cell>
          <cell r="T4387">
            <v>0</v>
          </cell>
          <cell r="U4387">
            <v>0</v>
          </cell>
          <cell r="V4387">
            <v>0</v>
          </cell>
          <cell r="W4387">
            <v>0</v>
          </cell>
          <cell r="X4387">
            <v>0.25504062</v>
          </cell>
          <cell r="Y4387">
            <v>0</v>
          </cell>
          <cell r="Z4387">
            <v>0</v>
          </cell>
          <cell r="AA4387">
            <v>0</v>
          </cell>
          <cell r="AB4387">
            <v>0</v>
          </cell>
          <cell r="AC4387">
            <v>0</v>
          </cell>
          <cell r="AD4387">
            <v>0</v>
          </cell>
          <cell r="AE4387">
            <v>0</v>
          </cell>
          <cell r="AF4387">
            <v>0</v>
          </cell>
          <cell r="AG4387">
            <v>0</v>
          </cell>
          <cell r="AH4387">
            <v>0</v>
          </cell>
          <cell r="AI4387">
            <v>0</v>
          </cell>
        </row>
        <row r="4388">
          <cell r="C4388" t="str">
            <v>1.779</v>
          </cell>
          <cell r="D4388" t="str">
            <v>Реконструкция систем автоматического управления ГРС газопроводов-отводов</v>
          </cell>
          <cell r="E4388" t="str">
            <v>051-2002613</v>
          </cell>
          <cell r="F4388" t="str">
            <v>51-056</v>
          </cell>
          <cell r="G4388" t="str">
            <v>Комплексная целевая программа технического перевооружения, р</v>
          </cell>
          <cell r="H4388" t="str">
            <v>Прочие</v>
          </cell>
          <cell r="I4388">
            <v>289.47926661000002</v>
          </cell>
          <cell r="J4388">
            <v>148.93450000000001</v>
          </cell>
          <cell r="K4388">
            <v>0.161</v>
          </cell>
          <cell r="L4388">
            <v>0.161</v>
          </cell>
          <cell r="M4388">
            <v>2.5001999999999999E-4</v>
          </cell>
          <cell r="N4388">
            <v>0.155291925</v>
          </cell>
          <cell r="O4388">
            <v>0.155291925</v>
          </cell>
          <cell r="P4388">
            <v>0</v>
          </cell>
          <cell r="Q4388">
            <v>0</v>
          </cell>
          <cell r="R4388">
            <v>0</v>
          </cell>
          <cell r="S4388">
            <v>0</v>
          </cell>
          <cell r="T4388">
            <v>0</v>
          </cell>
          <cell r="U4388">
            <v>0</v>
          </cell>
          <cell r="V4388">
            <v>0</v>
          </cell>
          <cell r="W4388">
            <v>0</v>
          </cell>
          <cell r="X4388">
            <v>0</v>
          </cell>
          <cell r="Y4388">
            <v>0.11891417</v>
          </cell>
          <cell r="Z4388">
            <v>0.16</v>
          </cell>
          <cell r="AA4388">
            <v>0.16</v>
          </cell>
          <cell r="AB4388">
            <v>0</v>
          </cell>
          <cell r="AC4388">
            <v>0</v>
          </cell>
          <cell r="AD4388">
            <v>0.11891417</v>
          </cell>
          <cell r="AE4388">
            <v>0.11891417</v>
          </cell>
          <cell r="AF4388">
            <v>0</v>
          </cell>
          <cell r="AG4388">
            <v>0</v>
          </cell>
          <cell r="AH4388">
            <v>0</v>
          </cell>
          <cell r="AI4388">
            <v>74.321356249999994</v>
          </cell>
        </row>
        <row r="4389">
          <cell r="C4389" t="str">
            <v>1.779.1</v>
          </cell>
          <cell r="D4389" t="str">
            <v>Подрядные работы</v>
          </cell>
          <cell r="E4389" t="str">
            <v>051-2002613</v>
          </cell>
          <cell r="F4389" t="str">
            <v/>
          </cell>
          <cell r="G4389" t="str">
            <v/>
          </cell>
          <cell r="H4389" t="str">
            <v/>
          </cell>
          <cell r="I4389">
            <v>52.923499999999997</v>
          </cell>
          <cell r="J4389">
            <v>29.1435</v>
          </cell>
          <cell r="K4389">
            <v>0</v>
          </cell>
          <cell r="L4389">
            <v>0</v>
          </cell>
          <cell r="M4389">
            <v>0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>
            <v>0</v>
          </cell>
          <cell r="T4389">
            <v>0</v>
          </cell>
          <cell r="U4389">
            <v>0</v>
          </cell>
          <cell r="V4389">
            <v>0</v>
          </cell>
          <cell r="W4389">
            <v>0</v>
          </cell>
          <cell r="X4389">
            <v>0</v>
          </cell>
          <cell r="Y4389">
            <v>0</v>
          </cell>
          <cell r="Z4389">
            <v>0</v>
          </cell>
          <cell r="AA4389">
            <v>0</v>
          </cell>
          <cell r="AB4389">
            <v>0</v>
          </cell>
          <cell r="AC4389">
            <v>0</v>
          </cell>
          <cell r="AD4389">
            <v>0</v>
          </cell>
          <cell r="AE4389">
            <v>0</v>
          </cell>
          <cell r="AF4389">
            <v>0</v>
          </cell>
          <cell r="AG4389">
            <v>0</v>
          </cell>
          <cell r="AH4389">
            <v>0</v>
          </cell>
          <cell r="AI4389">
            <v>0</v>
          </cell>
        </row>
        <row r="4390">
          <cell r="C4390">
            <v>0</v>
          </cell>
          <cell r="D4390" t="str">
            <v>Прочие подрядчики</v>
          </cell>
          <cell r="E4390" t="str">
            <v>051-2002613</v>
          </cell>
          <cell r="F4390" t="str">
            <v/>
          </cell>
          <cell r="G4390" t="str">
            <v/>
          </cell>
          <cell r="H4390" t="str">
            <v/>
          </cell>
          <cell r="I4390">
            <v>52.923499999999997</v>
          </cell>
          <cell r="J4390">
            <v>29.1435</v>
          </cell>
          <cell r="K4390">
            <v>0</v>
          </cell>
          <cell r="L4390">
            <v>0</v>
          </cell>
          <cell r="M4390">
            <v>0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>
            <v>0</v>
          </cell>
          <cell r="S4390">
            <v>0</v>
          </cell>
          <cell r="T4390">
            <v>0</v>
          </cell>
          <cell r="U4390">
            <v>0</v>
          </cell>
          <cell r="V4390">
            <v>0</v>
          </cell>
          <cell r="W4390">
            <v>0</v>
          </cell>
          <cell r="X4390">
            <v>0</v>
          </cell>
          <cell r="Y4390">
            <v>0</v>
          </cell>
          <cell r="Z4390">
            <v>0</v>
          </cell>
          <cell r="AA4390">
            <v>0</v>
          </cell>
          <cell r="AB4390">
            <v>0</v>
          </cell>
          <cell r="AC4390">
            <v>0</v>
          </cell>
          <cell r="AD4390">
            <v>0</v>
          </cell>
          <cell r="AE4390">
            <v>0</v>
          </cell>
          <cell r="AF4390">
            <v>0</v>
          </cell>
          <cell r="AG4390">
            <v>0</v>
          </cell>
          <cell r="AH4390">
            <v>0</v>
          </cell>
          <cell r="AI4390">
            <v>0</v>
          </cell>
        </row>
        <row r="4391">
          <cell r="C4391" t="str">
            <v>1.779.2</v>
          </cell>
          <cell r="D4391" t="str">
            <v>Оборудование</v>
          </cell>
          <cell r="E4391" t="str">
            <v>051-2002613</v>
          </cell>
          <cell r="F4391" t="str">
            <v/>
          </cell>
          <cell r="G4391" t="str">
            <v/>
          </cell>
          <cell r="H4391" t="str">
            <v/>
          </cell>
          <cell r="I4391">
            <v>143.92171332000001</v>
          </cell>
          <cell r="J4391">
            <v>94.32</v>
          </cell>
          <cell r="K4391">
            <v>0.16</v>
          </cell>
          <cell r="L4391">
            <v>0.16</v>
          </cell>
          <cell r="M4391">
            <v>0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>
            <v>0</v>
          </cell>
          <cell r="S4391">
            <v>0</v>
          </cell>
          <cell r="T4391">
            <v>0</v>
          </cell>
          <cell r="U4391">
            <v>0</v>
          </cell>
          <cell r="V4391">
            <v>0</v>
          </cell>
          <cell r="W4391">
            <v>0</v>
          </cell>
          <cell r="X4391">
            <v>0</v>
          </cell>
          <cell r="Y4391">
            <v>0.11874749</v>
          </cell>
          <cell r="Z4391">
            <v>0.16</v>
          </cell>
          <cell r="AA4391">
            <v>0.16</v>
          </cell>
          <cell r="AB4391">
            <v>0</v>
          </cell>
          <cell r="AC4391">
            <v>0</v>
          </cell>
          <cell r="AD4391">
            <v>0.11874749</v>
          </cell>
          <cell r="AE4391">
            <v>0.11874749</v>
          </cell>
          <cell r="AF4391">
            <v>0</v>
          </cell>
          <cell r="AG4391">
            <v>0</v>
          </cell>
          <cell r="AH4391">
            <v>0</v>
          </cell>
          <cell r="AI4391">
            <v>74.217181249999996</v>
          </cell>
        </row>
        <row r="4392">
          <cell r="C4392" t="str">
            <v>1.779.3</v>
          </cell>
          <cell r="D4392" t="str">
            <v>Прочие, всего</v>
          </cell>
          <cell r="E4392" t="str">
            <v>051-2002613</v>
          </cell>
          <cell r="F4392" t="str">
            <v/>
          </cell>
          <cell r="G4392" t="str">
            <v/>
          </cell>
          <cell r="H4392" t="str">
            <v/>
          </cell>
          <cell r="I4392">
            <v>92.634053289999997</v>
          </cell>
          <cell r="J4392">
            <v>25.471</v>
          </cell>
          <cell r="K4392">
            <v>1E-3</v>
          </cell>
          <cell r="L4392">
            <v>1E-3</v>
          </cell>
          <cell r="M4392">
            <v>2.5001999999999999E-4</v>
          </cell>
          <cell r="N4392">
            <v>25.001999999999999</v>
          </cell>
          <cell r="O4392">
            <v>25.001999999999999</v>
          </cell>
          <cell r="P4392">
            <v>0</v>
          </cell>
          <cell r="Q4392">
            <v>0</v>
          </cell>
          <cell r="R4392">
            <v>0</v>
          </cell>
          <cell r="S4392">
            <v>0</v>
          </cell>
          <cell r="T4392">
            <v>0</v>
          </cell>
          <cell r="U4392">
            <v>0</v>
          </cell>
          <cell r="V4392">
            <v>0</v>
          </cell>
          <cell r="W4392">
            <v>0</v>
          </cell>
          <cell r="X4392">
            <v>0</v>
          </cell>
          <cell r="Y4392">
            <v>1.6668E-4</v>
          </cell>
          <cell r="Z4392">
            <v>0</v>
          </cell>
          <cell r="AA4392">
            <v>0</v>
          </cell>
          <cell r="AB4392">
            <v>0</v>
          </cell>
          <cell r="AC4392">
            <v>0</v>
          </cell>
          <cell r="AD4392">
            <v>1.6668E-4</v>
          </cell>
          <cell r="AE4392">
            <v>1.6668E-4</v>
          </cell>
          <cell r="AF4392">
            <v>0</v>
          </cell>
          <cell r="AG4392">
            <v>0</v>
          </cell>
          <cell r="AH4392">
            <v>0</v>
          </cell>
          <cell r="AI4392">
            <v>0</v>
          </cell>
        </row>
        <row r="4393">
          <cell r="C4393" t="str">
            <v>1.779.4</v>
          </cell>
          <cell r="D4393" t="str">
            <v>Проектные работы</v>
          </cell>
          <cell r="E4393" t="str">
            <v>051-2002613</v>
          </cell>
          <cell r="F4393" t="str">
            <v/>
          </cell>
          <cell r="G4393" t="str">
            <v/>
          </cell>
          <cell r="H4393" t="str">
            <v/>
          </cell>
          <cell r="I4393">
            <v>46.01599341</v>
          </cell>
          <cell r="J4393">
            <v>0</v>
          </cell>
          <cell r="K4393">
            <v>0</v>
          </cell>
          <cell r="L4393">
            <v>0</v>
          </cell>
          <cell r="M4393">
            <v>0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>
            <v>0</v>
          </cell>
          <cell r="T4393">
            <v>0</v>
          </cell>
          <cell r="U4393">
            <v>0</v>
          </cell>
          <cell r="V4393">
            <v>0</v>
          </cell>
          <cell r="W4393">
            <v>0</v>
          </cell>
          <cell r="X4393">
            <v>0</v>
          </cell>
          <cell r="Y4393">
            <v>0</v>
          </cell>
          <cell r="Z4393">
            <v>0</v>
          </cell>
          <cell r="AA4393">
            <v>0</v>
          </cell>
          <cell r="AB4393">
            <v>0</v>
          </cell>
          <cell r="AC4393">
            <v>0</v>
          </cell>
          <cell r="AD4393">
            <v>0</v>
          </cell>
          <cell r="AE4393">
            <v>0</v>
          </cell>
          <cell r="AF4393">
            <v>0</v>
          </cell>
          <cell r="AG4393">
            <v>0</v>
          </cell>
          <cell r="AH4393">
            <v>0</v>
          </cell>
          <cell r="AI4393">
            <v>0</v>
          </cell>
        </row>
        <row r="4394">
          <cell r="C4394" t="str">
            <v>1.779.5</v>
          </cell>
          <cell r="D4394" t="str">
            <v>Услуги Заказчика</v>
          </cell>
          <cell r="E4394" t="str">
            <v>051-2002613</v>
          </cell>
          <cell r="F4394" t="str">
            <v/>
          </cell>
          <cell r="G4394" t="str">
            <v/>
          </cell>
          <cell r="H4394" t="str">
            <v/>
          </cell>
          <cell r="I4394">
            <v>1.2980598800000001</v>
          </cell>
          <cell r="J4394">
            <v>1E-3</v>
          </cell>
          <cell r="K4394">
            <v>1E-3</v>
          </cell>
          <cell r="L4394">
            <v>1E-3</v>
          </cell>
          <cell r="M4394">
            <v>2.5001999999999999E-4</v>
          </cell>
          <cell r="N4394">
            <v>25.001999999999999</v>
          </cell>
          <cell r="O4394">
            <v>25.001999999999999</v>
          </cell>
          <cell r="P4394">
            <v>0</v>
          </cell>
          <cell r="Q4394">
            <v>0</v>
          </cell>
          <cell r="R4394">
            <v>0</v>
          </cell>
          <cell r="S4394">
            <v>0</v>
          </cell>
          <cell r="T4394">
            <v>0</v>
          </cell>
          <cell r="U4394">
            <v>0</v>
          </cell>
          <cell r="V4394">
            <v>0</v>
          </cell>
          <cell r="W4394">
            <v>0</v>
          </cell>
          <cell r="X4394">
            <v>0</v>
          </cell>
          <cell r="Y4394">
            <v>1.6668E-4</v>
          </cell>
          <cell r="Z4394">
            <v>0</v>
          </cell>
          <cell r="AA4394">
            <v>0</v>
          </cell>
          <cell r="AB4394">
            <v>0</v>
          </cell>
          <cell r="AC4394">
            <v>0</v>
          </cell>
          <cell r="AD4394">
            <v>1.6668E-4</v>
          </cell>
          <cell r="AE4394">
            <v>1.6668E-4</v>
          </cell>
          <cell r="AF4394">
            <v>0</v>
          </cell>
          <cell r="AG4394">
            <v>0</v>
          </cell>
          <cell r="AH4394">
            <v>0</v>
          </cell>
          <cell r="AI4394">
            <v>0</v>
          </cell>
        </row>
        <row r="4395">
          <cell r="C4395" t="str">
            <v>1.779.6</v>
          </cell>
          <cell r="D4395" t="str">
            <v>Иные прочие</v>
          </cell>
          <cell r="E4395" t="str">
            <v>051-2002613</v>
          </cell>
          <cell r="F4395" t="str">
            <v/>
          </cell>
          <cell r="G4395" t="str">
            <v/>
          </cell>
          <cell r="H4395" t="str">
            <v/>
          </cell>
          <cell r="I4395">
            <v>44.72</v>
          </cell>
          <cell r="J4395">
            <v>25.47</v>
          </cell>
          <cell r="K4395">
            <v>0</v>
          </cell>
          <cell r="L4395">
            <v>0</v>
          </cell>
          <cell r="M4395">
            <v>0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>
            <v>0</v>
          </cell>
          <cell r="T4395">
            <v>0</v>
          </cell>
          <cell r="U4395">
            <v>0</v>
          </cell>
          <cell r="V4395">
            <v>0</v>
          </cell>
          <cell r="W4395">
            <v>0</v>
          </cell>
          <cell r="X4395">
            <v>0</v>
          </cell>
          <cell r="Y4395">
            <v>0</v>
          </cell>
          <cell r="Z4395">
            <v>0</v>
          </cell>
          <cell r="AA4395">
            <v>0</v>
          </cell>
          <cell r="AB4395">
            <v>0</v>
          </cell>
          <cell r="AC4395">
            <v>0</v>
          </cell>
          <cell r="AD4395">
            <v>0</v>
          </cell>
          <cell r="AE4395">
            <v>0</v>
          </cell>
          <cell r="AF4395">
            <v>0</v>
          </cell>
          <cell r="AG4395">
            <v>0</v>
          </cell>
          <cell r="AH4395">
            <v>0</v>
          </cell>
          <cell r="AI4395">
            <v>0</v>
          </cell>
        </row>
        <row r="4396">
          <cell r="C4396" t="str">
            <v>1.779.7</v>
          </cell>
          <cell r="D4396" t="str">
            <v>Пуско наладочные работы "вхолостую"</v>
          </cell>
          <cell r="E4396" t="str">
            <v>051-2002613</v>
          </cell>
          <cell r="F4396" t="str">
            <v/>
          </cell>
          <cell r="G4396" t="str">
            <v/>
          </cell>
          <cell r="H4396" t="str">
            <v/>
          </cell>
          <cell r="I4396">
            <v>0.6</v>
          </cell>
          <cell r="J4396">
            <v>0</v>
          </cell>
          <cell r="K4396">
            <v>0</v>
          </cell>
          <cell r="L4396">
            <v>0</v>
          </cell>
          <cell r="M4396">
            <v>0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>
            <v>0</v>
          </cell>
          <cell r="T4396">
            <v>0</v>
          </cell>
          <cell r="U4396">
            <v>0</v>
          </cell>
          <cell r="V4396">
            <v>0</v>
          </cell>
          <cell r="W4396">
            <v>0</v>
          </cell>
          <cell r="X4396">
            <v>0</v>
          </cell>
          <cell r="Y4396">
            <v>0</v>
          </cell>
          <cell r="Z4396">
            <v>0</v>
          </cell>
          <cell r="AA4396">
            <v>0</v>
          </cell>
          <cell r="AB4396">
            <v>0</v>
          </cell>
          <cell r="AC4396">
            <v>0</v>
          </cell>
          <cell r="AD4396">
            <v>0</v>
          </cell>
          <cell r="AE4396">
            <v>0</v>
          </cell>
          <cell r="AF4396">
            <v>0</v>
          </cell>
          <cell r="AG4396">
            <v>0</v>
          </cell>
          <cell r="AH4396">
            <v>0</v>
          </cell>
          <cell r="AI4396">
            <v>0</v>
          </cell>
        </row>
        <row r="4397">
          <cell r="C4397" t="str">
            <v>1.780</v>
          </cell>
          <cell r="D4397" t="str">
            <v>КС "Северная" (г-д Ленинград-Выборг-Госграница)</v>
          </cell>
          <cell r="E4397" t="str">
            <v>051-2002615</v>
          </cell>
          <cell r="F4397" t="str">
            <v>51-067</v>
          </cell>
          <cell r="G4397" t="str">
            <v>Комплексная программа реконструкции и технического перевоору</v>
          </cell>
          <cell r="H4397" t="str">
            <v>Транспорт газа</v>
          </cell>
          <cell r="I4397">
            <v>4038.2257959600001</v>
          </cell>
          <cell r="J4397">
            <v>2155.413</v>
          </cell>
          <cell r="K4397">
            <v>1726.62</v>
          </cell>
          <cell r="L4397">
            <v>1726.62</v>
          </cell>
          <cell r="M4397">
            <v>57.239082349999997</v>
          </cell>
          <cell r="N4397">
            <v>3.3150943659999998</v>
          </cell>
          <cell r="O4397">
            <v>3.3150943659999998</v>
          </cell>
          <cell r="P4397">
            <v>0</v>
          </cell>
          <cell r="Q4397">
            <v>0</v>
          </cell>
          <cell r="R4397">
            <v>0</v>
          </cell>
          <cell r="S4397">
            <v>2357.97807539</v>
          </cell>
          <cell r="T4397">
            <v>455.94609564000001</v>
          </cell>
          <cell r="U4397">
            <v>0</v>
          </cell>
          <cell r="V4397">
            <v>0</v>
          </cell>
          <cell r="W4397">
            <v>0</v>
          </cell>
          <cell r="X4397">
            <v>9.8203589699999991</v>
          </cell>
          <cell r="Y4397">
            <v>0.28991918999999999</v>
          </cell>
          <cell r="Z4397">
            <v>1640.7430375599999</v>
          </cell>
          <cell r="AA4397">
            <v>1640.7430375599999</v>
          </cell>
          <cell r="AB4397">
            <v>30.64576443</v>
          </cell>
          <cell r="AC4397">
            <v>0</v>
          </cell>
          <cell r="AD4397">
            <v>260.03025556</v>
          </cell>
          <cell r="AE4397">
            <v>0.18825</v>
          </cell>
          <cell r="AF4397">
            <v>29.92847459</v>
          </cell>
          <cell r="AG4397">
            <v>229.91353097000001</v>
          </cell>
          <cell r="AH4397">
            <v>0</v>
          </cell>
          <cell r="AI4397">
            <v>15.848322960999999</v>
          </cell>
        </row>
        <row r="4398">
          <cell r="C4398" t="str">
            <v>1.780.1</v>
          </cell>
          <cell r="D4398" t="str">
            <v>Подрядные работы</v>
          </cell>
          <cell r="E4398" t="str">
            <v>051-2002615</v>
          </cell>
          <cell r="F4398" t="str">
            <v/>
          </cell>
          <cell r="G4398" t="str">
            <v/>
          </cell>
          <cell r="H4398" t="str">
            <v/>
          </cell>
          <cell r="I4398">
            <v>1299.7449999999999</v>
          </cell>
          <cell r="J4398">
            <v>1012.04</v>
          </cell>
          <cell r="K4398">
            <v>655.26</v>
          </cell>
          <cell r="L4398">
            <v>655.26</v>
          </cell>
          <cell r="M4398">
            <v>0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>
            <v>546.05000000999996</v>
          </cell>
          <cell r="T4398">
            <v>109.20999999</v>
          </cell>
          <cell r="U4398">
            <v>0</v>
          </cell>
          <cell r="V4398">
            <v>0</v>
          </cell>
          <cell r="W4398">
            <v>0</v>
          </cell>
          <cell r="X4398">
            <v>8.6839458599999997</v>
          </cell>
          <cell r="Y4398">
            <v>0</v>
          </cell>
          <cell r="Z4398">
            <v>585.26</v>
          </cell>
          <cell r="AA4398">
            <v>585.26</v>
          </cell>
          <cell r="AB4398">
            <v>0</v>
          </cell>
          <cell r="AC4398">
            <v>0</v>
          </cell>
          <cell r="AD4398">
            <v>229.41249635</v>
          </cell>
          <cell r="AE4398">
            <v>0</v>
          </cell>
          <cell r="AF4398">
            <v>0</v>
          </cell>
          <cell r="AG4398">
            <v>229.41249635</v>
          </cell>
          <cell r="AH4398">
            <v>0</v>
          </cell>
          <cell r="AI4398">
            <v>39.198389835</v>
          </cell>
        </row>
        <row r="4399">
          <cell r="C4399">
            <v>0</v>
          </cell>
          <cell r="D4399" t="str">
            <v>СМТ</v>
          </cell>
          <cell r="E4399" t="str">
            <v>051-2002615</v>
          </cell>
          <cell r="F4399" t="str">
            <v/>
          </cell>
          <cell r="G4399" t="str">
            <v/>
          </cell>
          <cell r="H4399" t="str">
            <v/>
          </cell>
          <cell r="I4399">
            <v>0</v>
          </cell>
          <cell r="J4399">
            <v>0</v>
          </cell>
          <cell r="K4399">
            <v>655.26</v>
          </cell>
          <cell r="L4399">
            <v>655.26</v>
          </cell>
          <cell r="M4399">
            <v>0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>
            <v>0</v>
          </cell>
          <cell r="S4399">
            <v>0</v>
          </cell>
          <cell r="T4399">
            <v>0</v>
          </cell>
          <cell r="U4399">
            <v>0</v>
          </cell>
          <cell r="V4399">
            <v>0</v>
          </cell>
          <cell r="W4399">
            <v>0</v>
          </cell>
          <cell r="X4399">
            <v>0</v>
          </cell>
          <cell r="Y4399">
            <v>0</v>
          </cell>
          <cell r="Z4399">
            <v>585.26</v>
          </cell>
          <cell r="AA4399">
            <v>585.26</v>
          </cell>
          <cell r="AB4399">
            <v>0</v>
          </cell>
          <cell r="AC4399">
            <v>0</v>
          </cell>
          <cell r="AD4399">
            <v>229.41249635</v>
          </cell>
          <cell r="AE4399">
            <v>0</v>
          </cell>
          <cell r="AF4399">
            <v>0</v>
          </cell>
          <cell r="AG4399">
            <v>229.41249635</v>
          </cell>
          <cell r="AH4399">
            <v>0</v>
          </cell>
          <cell r="AI4399">
            <v>39.198389835</v>
          </cell>
        </row>
        <row r="4400">
          <cell r="C4400">
            <v>0</v>
          </cell>
          <cell r="D4400" t="str">
            <v>Газпром инвест</v>
          </cell>
          <cell r="E4400" t="str">
            <v>051-2002615</v>
          </cell>
          <cell r="F4400" t="str">
            <v/>
          </cell>
          <cell r="G4400" t="str">
            <v/>
          </cell>
          <cell r="H4400" t="str">
            <v/>
          </cell>
          <cell r="I4400">
            <v>0</v>
          </cell>
          <cell r="J4400">
            <v>0</v>
          </cell>
          <cell r="K4400">
            <v>0</v>
          </cell>
          <cell r="L4400">
            <v>0</v>
          </cell>
          <cell r="M4400">
            <v>0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>
            <v>0</v>
          </cell>
          <cell r="T4400">
            <v>0</v>
          </cell>
          <cell r="U4400">
            <v>0</v>
          </cell>
          <cell r="V4400">
            <v>0</v>
          </cell>
          <cell r="W4400">
            <v>0</v>
          </cell>
          <cell r="X4400">
            <v>8.6839458599999997</v>
          </cell>
          <cell r="Y4400">
            <v>0</v>
          </cell>
          <cell r="Z4400">
            <v>0</v>
          </cell>
          <cell r="AA4400">
            <v>0</v>
          </cell>
          <cell r="AB4400">
            <v>0</v>
          </cell>
          <cell r="AC4400">
            <v>0</v>
          </cell>
          <cell r="AD4400">
            <v>0</v>
          </cell>
          <cell r="AE4400">
            <v>0</v>
          </cell>
          <cell r="AF4400">
            <v>0</v>
          </cell>
          <cell r="AG4400">
            <v>0</v>
          </cell>
          <cell r="AH4400">
            <v>0</v>
          </cell>
          <cell r="AI4400">
            <v>0</v>
          </cell>
        </row>
        <row r="4401">
          <cell r="C4401">
            <v>0</v>
          </cell>
          <cell r="D4401" t="str">
            <v>Прочие подрядчики</v>
          </cell>
          <cell r="E4401" t="str">
            <v>051-2002615</v>
          </cell>
          <cell r="F4401" t="str">
            <v/>
          </cell>
          <cell r="G4401" t="str">
            <v/>
          </cell>
          <cell r="H4401" t="str">
            <v/>
          </cell>
          <cell r="I4401">
            <v>1299.7449999999999</v>
          </cell>
          <cell r="J4401">
            <v>1012.04</v>
          </cell>
          <cell r="K4401">
            <v>0</v>
          </cell>
          <cell r="L4401">
            <v>0</v>
          </cell>
          <cell r="M4401">
            <v>0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>
            <v>546.05000000999996</v>
          </cell>
          <cell r="T4401">
            <v>109.20999999</v>
          </cell>
          <cell r="U4401">
            <v>0</v>
          </cell>
          <cell r="V4401">
            <v>0</v>
          </cell>
          <cell r="W4401">
            <v>0</v>
          </cell>
          <cell r="X4401">
            <v>0</v>
          </cell>
          <cell r="Y4401">
            <v>0</v>
          </cell>
          <cell r="Z4401">
            <v>0</v>
          </cell>
          <cell r="AA4401">
            <v>0</v>
          </cell>
          <cell r="AB4401">
            <v>0</v>
          </cell>
          <cell r="AC4401">
            <v>0</v>
          </cell>
          <cell r="AD4401">
            <v>0</v>
          </cell>
          <cell r="AE4401">
            <v>0</v>
          </cell>
          <cell r="AF4401">
            <v>0</v>
          </cell>
          <cell r="AG4401">
            <v>0</v>
          </cell>
          <cell r="AH4401">
            <v>0</v>
          </cell>
          <cell r="AI4401">
            <v>0</v>
          </cell>
        </row>
        <row r="4402">
          <cell r="C4402" t="str">
            <v>1.780.2</v>
          </cell>
          <cell r="D4402" t="str">
            <v>Материалы(в составе подрядных работ)</v>
          </cell>
          <cell r="E4402" t="str">
            <v>051-2002615</v>
          </cell>
          <cell r="F4402" t="str">
            <v/>
          </cell>
          <cell r="G4402" t="str">
            <v/>
          </cell>
          <cell r="H4402" t="str">
            <v/>
          </cell>
          <cell r="I4402">
            <v>0</v>
          </cell>
          <cell r="J4402">
            <v>0</v>
          </cell>
          <cell r="K4402">
            <v>0</v>
          </cell>
          <cell r="L4402">
            <v>0</v>
          </cell>
          <cell r="M4402">
            <v>0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>
            <v>0</v>
          </cell>
          <cell r="T4402">
            <v>0</v>
          </cell>
          <cell r="U4402">
            <v>0</v>
          </cell>
          <cell r="V4402">
            <v>0</v>
          </cell>
          <cell r="W4402">
            <v>0</v>
          </cell>
          <cell r="X4402">
            <v>8.6839458599999997</v>
          </cell>
          <cell r="Y4402">
            <v>0</v>
          </cell>
          <cell r="Z4402">
            <v>0</v>
          </cell>
          <cell r="AA4402">
            <v>0</v>
          </cell>
          <cell r="AB4402">
            <v>0</v>
          </cell>
          <cell r="AC4402">
            <v>0</v>
          </cell>
          <cell r="AD4402">
            <v>0</v>
          </cell>
          <cell r="AE4402">
            <v>0</v>
          </cell>
          <cell r="AF4402">
            <v>0</v>
          </cell>
          <cell r="AG4402">
            <v>0</v>
          </cell>
          <cell r="AH4402">
            <v>0</v>
          </cell>
          <cell r="AI4402">
            <v>0</v>
          </cell>
        </row>
        <row r="4403">
          <cell r="C4403" t="str">
            <v>1.780.3</v>
          </cell>
          <cell r="D4403" t="str">
            <v>Оборудование</v>
          </cell>
          <cell r="E4403" t="str">
            <v>051-2002615</v>
          </cell>
          <cell r="F4403" t="str">
            <v/>
          </cell>
          <cell r="G4403" t="str">
            <v/>
          </cell>
          <cell r="H4403" t="str">
            <v/>
          </cell>
          <cell r="I4403">
            <v>2078.7913188799998</v>
          </cell>
          <cell r="J4403">
            <v>979.13</v>
          </cell>
          <cell r="K4403">
            <v>948.13</v>
          </cell>
          <cell r="L4403">
            <v>948.13</v>
          </cell>
          <cell r="M4403">
            <v>40.420778220000003</v>
          </cell>
          <cell r="N4403">
            <v>4.2632105530000004</v>
          </cell>
          <cell r="O4403">
            <v>4.2632105530000004</v>
          </cell>
          <cell r="P4403">
            <v>0</v>
          </cell>
          <cell r="Q4403">
            <v>0</v>
          </cell>
          <cell r="R4403">
            <v>0</v>
          </cell>
          <cell r="S4403">
            <v>1566.87152094</v>
          </cell>
          <cell r="T4403">
            <v>298.48679557999998</v>
          </cell>
          <cell r="U4403">
            <v>0</v>
          </cell>
          <cell r="V4403">
            <v>0</v>
          </cell>
          <cell r="W4403">
            <v>0</v>
          </cell>
          <cell r="X4403">
            <v>0</v>
          </cell>
          <cell r="Y4403">
            <v>0</v>
          </cell>
          <cell r="Z4403">
            <v>970.82</v>
          </cell>
          <cell r="AA4403">
            <v>970.82</v>
          </cell>
          <cell r="AB4403">
            <v>19.456</v>
          </cell>
          <cell r="AC4403">
            <v>0</v>
          </cell>
          <cell r="AD4403">
            <v>19.62440123</v>
          </cell>
          <cell r="AE4403">
            <v>0</v>
          </cell>
          <cell r="AF4403">
            <v>19.62440123</v>
          </cell>
          <cell r="AG4403">
            <v>0</v>
          </cell>
          <cell r="AH4403">
            <v>0</v>
          </cell>
          <cell r="AI4403">
            <v>2.021425314</v>
          </cell>
        </row>
        <row r="4404">
          <cell r="C4404" t="str">
            <v>1.780.4</v>
          </cell>
          <cell r="D4404" t="str">
            <v>Прочие, всего</v>
          </cell>
          <cell r="E4404" t="str">
            <v>051-2002615</v>
          </cell>
          <cell r="F4404" t="str">
            <v/>
          </cell>
          <cell r="G4404" t="str">
            <v/>
          </cell>
          <cell r="H4404" t="str">
            <v/>
          </cell>
          <cell r="I4404">
            <v>659.68947707999996</v>
          </cell>
          <cell r="J4404">
            <v>164.24299999999999</v>
          </cell>
          <cell r="K4404">
            <v>123.23</v>
          </cell>
          <cell r="L4404">
            <v>123.23</v>
          </cell>
          <cell r="M4404">
            <v>16.818304130000001</v>
          </cell>
          <cell r="N4404">
            <v>13.647897533</v>
          </cell>
          <cell r="O4404">
            <v>13.647897533</v>
          </cell>
          <cell r="P4404">
            <v>0</v>
          </cell>
          <cell r="Q4404">
            <v>0</v>
          </cell>
          <cell r="R4404">
            <v>0</v>
          </cell>
          <cell r="S4404">
            <v>245.05655444000001</v>
          </cell>
          <cell r="T4404">
            <v>48.249300069999997</v>
          </cell>
          <cell r="U4404">
            <v>0</v>
          </cell>
          <cell r="V4404">
            <v>0</v>
          </cell>
          <cell r="W4404">
            <v>0</v>
          </cell>
          <cell r="X4404">
            <v>1.1364131099999999</v>
          </cell>
          <cell r="Y4404">
            <v>0.28991918999999999</v>
          </cell>
          <cell r="Z4404">
            <v>84.663037560000006</v>
          </cell>
          <cell r="AA4404">
            <v>84.663037560000006</v>
          </cell>
          <cell r="AB4404">
            <v>11.18976443</v>
          </cell>
          <cell r="AC4404">
            <v>0</v>
          </cell>
          <cell r="AD4404">
            <v>10.993357980000001</v>
          </cell>
          <cell r="AE4404">
            <v>0.18825</v>
          </cell>
          <cell r="AF4404">
            <v>10.30407336</v>
          </cell>
          <cell r="AG4404">
            <v>0.50103461999999999</v>
          </cell>
          <cell r="AH4404">
            <v>0</v>
          </cell>
          <cell r="AI4404">
            <v>12.984837654</v>
          </cell>
        </row>
        <row r="4405">
          <cell r="C4405" t="str">
            <v>1.780.5</v>
          </cell>
          <cell r="D4405" t="str">
            <v>Землеотвод, всего</v>
          </cell>
          <cell r="E4405" t="str">
            <v>051-2002615</v>
          </cell>
          <cell r="F4405" t="str">
            <v/>
          </cell>
          <cell r="G4405" t="str">
            <v/>
          </cell>
          <cell r="H4405" t="str">
            <v/>
          </cell>
          <cell r="I4405">
            <v>0</v>
          </cell>
          <cell r="J4405">
            <v>0</v>
          </cell>
          <cell r="K4405">
            <v>14.77</v>
          </cell>
          <cell r="L4405">
            <v>14.77</v>
          </cell>
          <cell r="M4405">
            <v>1.38256409</v>
          </cell>
          <cell r="N4405">
            <v>9.3606234940000004</v>
          </cell>
          <cell r="O4405">
            <v>9.3606234940000004</v>
          </cell>
          <cell r="P4405">
            <v>0</v>
          </cell>
          <cell r="Q4405">
            <v>0</v>
          </cell>
          <cell r="R4405">
            <v>0</v>
          </cell>
          <cell r="S4405">
            <v>0</v>
          </cell>
          <cell r="T4405">
            <v>0</v>
          </cell>
          <cell r="U4405">
            <v>0</v>
          </cell>
          <cell r="V4405">
            <v>0</v>
          </cell>
          <cell r="W4405">
            <v>0</v>
          </cell>
          <cell r="X4405">
            <v>1.1364131099999999</v>
          </cell>
          <cell r="Y4405">
            <v>0.10166919000000001</v>
          </cell>
          <cell r="Z4405">
            <v>0.59303755999999996</v>
          </cell>
          <cell r="AA4405">
            <v>0.59303755999999996</v>
          </cell>
          <cell r="AB4405">
            <v>0</v>
          </cell>
          <cell r="AC4405">
            <v>0</v>
          </cell>
          <cell r="AD4405">
            <v>0.50103461999999999</v>
          </cell>
          <cell r="AE4405">
            <v>0</v>
          </cell>
          <cell r="AF4405">
            <v>0</v>
          </cell>
          <cell r="AG4405">
            <v>0.50103461999999999</v>
          </cell>
          <cell r="AH4405">
            <v>0</v>
          </cell>
          <cell r="AI4405">
            <v>84.486152950999994</v>
          </cell>
        </row>
        <row r="4406">
          <cell r="C4406" t="str">
            <v>1.780.6</v>
          </cell>
          <cell r="D4406" t="str">
            <v>Проектные работы</v>
          </cell>
          <cell r="E4406" t="str">
            <v>051-2002615</v>
          </cell>
          <cell r="F4406" t="str">
            <v/>
          </cell>
          <cell r="G4406" t="str">
            <v/>
          </cell>
          <cell r="H4406" t="str">
            <v/>
          </cell>
          <cell r="I4406">
            <v>0</v>
          </cell>
          <cell r="J4406">
            <v>0</v>
          </cell>
          <cell r="K4406">
            <v>1.65</v>
          </cell>
          <cell r="L4406">
            <v>1.65</v>
          </cell>
          <cell r="M4406">
            <v>0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>
            <v>0</v>
          </cell>
          <cell r="S4406">
            <v>0</v>
          </cell>
          <cell r="T4406">
            <v>0</v>
          </cell>
          <cell r="U4406">
            <v>0</v>
          </cell>
          <cell r="V4406">
            <v>0</v>
          </cell>
          <cell r="W4406">
            <v>0</v>
          </cell>
          <cell r="X4406">
            <v>0</v>
          </cell>
          <cell r="Y4406">
            <v>0</v>
          </cell>
          <cell r="Z4406">
            <v>0</v>
          </cell>
          <cell r="AA4406">
            <v>0</v>
          </cell>
          <cell r="AB4406">
            <v>0</v>
          </cell>
          <cell r="AC4406">
            <v>0</v>
          </cell>
          <cell r="AD4406">
            <v>0</v>
          </cell>
          <cell r="AE4406">
            <v>0</v>
          </cell>
          <cell r="AF4406">
            <v>0</v>
          </cell>
          <cell r="AG4406">
            <v>0</v>
          </cell>
          <cell r="AH4406">
            <v>0</v>
          </cell>
          <cell r="AI4406">
            <v>0</v>
          </cell>
        </row>
        <row r="4407">
          <cell r="C4407" t="str">
            <v>1.780.7</v>
          </cell>
          <cell r="D4407" t="str">
            <v>Услуги Заказчика</v>
          </cell>
          <cell r="E4407" t="str">
            <v>051-2002615</v>
          </cell>
          <cell r="F4407" t="str">
            <v/>
          </cell>
          <cell r="G4407" t="str">
            <v/>
          </cell>
          <cell r="H4407" t="str">
            <v/>
          </cell>
          <cell r="I4407">
            <v>0</v>
          </cell>
          <cell r="J4407">
            <v>0</v>
          </cell>
          <cell r="K4407">
            <v>61.58</v>
          </cell>
          <cell r="L4407">
            <v>61.58</v>
          </cell>
          <cell r="M4407">
            <v>15.395000039999999</v>
          </cell>
          <cell r="N4407">
            <v>25.000000064999998</v>
          </cell>
          <cell r="O4407">
            <v>25.000000064999998</v>
          </cell>
          <cell r="P4407">
            <v>0</v>
          </cell>
          <cell r="Q4407">
            <v>0</v>
          </cell>
          <cell r="R4407">
            <v>0</v>
          </cell>
          <cell r="S4407">
            <v>0</v>
          </cell>
          <cell r="T4407">
            <v>0</v>
          </cell>
          <cell r="U4407">
            <v>0</v>
          </cell>
          <cell r="V4407">
            <v>0</v>
          </cell>
          <cell r="W4407">
            <v>0</v>
          </cell>
          <cell r="X4407">
            <v>0</v>
          </cell>
          <cell r="Y4407">
            <v>0.18825</v>
          </cell>
          <cell r="Z4407">
            <v>56.980235569999998</v>
          </cell>
          <cell r="AA4407">
            <v>56.980235569999998</v>
          </cell>
          <cell r="AB4407">
            <v>0</v>
          </cell>
          <cell r="AC4407">
            <v>0</v>
          </cell>
          <cell r="AD4407">
            <v>10.451583360000001</v>
          </cell>
          <cell r="AE4407">
            <v>0.18825</v>
          </cell>
          <cell r="AF4407">
            <v>10.263333360000001</v>
          </cell>
          <cell r="AG4407">
            <v>0</v>
          </cell>
          <cell r="AH4407">
            <v>0</v>
          </cell>
          <cell r="AI4407">
            <v>18.342471307</v>
          </cell>
        </row>
        <row r="4408">
          <cell r="C4408" t="str">
            <v>1.780.8</v>
          </cell>
          <cell r="D4408" t="str">
            <v>Иные прочие</v>
          </cell>
          <cell r="E4408" t="str">
            <v>051-2002615</v>
          </cell>
          <cell r="F4408" t="str">
            <v/>
          </cell>
          <cell r="G4408" t="str">
            <v/>
          </cell>
          <cell r="H4408" t="str">
            <v/>
          </cell>
          <cell r="I4408">
            <v>659.68947707999996</v>
          </cell>
          <cell r="J4408">
            <v>164.24299999999999</v>
          </cell>
          <cell r="K4408">
            <v>44.23</v>
          </cell>
          <cell r="L4408">
            <v>44.23</v>
          </cell>
          <cell r="M4408">
            <v>4.0739999999999998E-2</v>
          </cell>
          <cell r="N4408">
            <v>9.2109427999999993E-2</v>
          </cell>
          <cell r="O4408">
            <v>9.2109427999999993E-2</v>
          </cell>
          <cell r="P4408">
            <v>0</v>
          </cell>
          <cell r="Q4408">
            <v>0</v>
          </cell>
          <cell r="R4408">
            <v>0</v>
          </cell>
          <cell r="S4408">
            <v>245.05655444000001</v>
          </cell>
          <cell r="T4408">
            <v>48.249300069999997</v>
          </cell>
          <cell r="U4408">
            <v>0</v>
          </cell>
          <cell r="V4408">
            <v>0</v>
          </cell>
          <cell r="W4408">
            <v>0</v>
          </cell>
          <cell r="X4408">
            <v>0</v>
          </cell>
          <cell r="Y4408">
            <v>0</v>
          </cell>
          <cell r="Z4408">
            <v>27.089764429999999</v>
          </cell>
          <cell r="AA4408">
            <v>27.089764429999999</v>
          </cell>
          <cell r="AB4408">
            <v>11.18976443</v>
          </cell>
          <cell r="AC4408">
            <v>0</v>
          </cell>
          <cell r="AD4408">
            <v>4.0739999999999998E-2</v>
          </cell>
          <cell r="AE4408">
            <v>0</v>
          </cell>
          <cell r="AF4408">
            <v>4.0739999999999998E-2</v>
          </cell>
          <cell r="AG4408">
            <v>0</v>
          </cell>
          <cell r="AH4408">
            <v>0</v>
          </cell>
          <cell r="AI4408">
            <v>0.15038890499999999</v>
          </cell>
        </row>
        <row r="4409">
          <cell r="C4409" t="str">
            <v>1.780.9</v>
          </cell>
          <cell r="D4409" t="str">
            <v>Пуско наладочные работы "вхолостую"</v>
          </cell>
          <cell r="E4409" t="str">
            <v>051-2002615</v>
          </cell>
          <cell r="F4409" t="str">
            <v/>
          </cell>
          <cell r="G4409" t="str">
            <v/>
          </cell>
          <cell r="H4409" t="str">
            <v/>
          </cell>
          <cell r="I4409">
            <v>0</v>
          </cell>
          <cell r="J4409">
            <v>0</v>
          </cell>
          <cell r="K4409">
            <v>1</v>
          </cell>
          <cell r="L4409">
            <v>1</v>
          </cell>
          <cell r="M4409">
            <v>0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>
            <v>0</v>
          </cell>
          <cell r="T4409">
            <v>0</v>
          </cell>
          <cell r="U4409">
            <v>0</v>
          </cell>
          <cell r="V4409">
            <v>0</v>
          </cell>
          <cell r="W4409">
            <v>0</v>
          </cell>
          <cell r="X4409">
            <v>0</v>
          </cell>
          <cell r="Y4409">
            <v>0</v>
          </cell>
          <cell r="Z4409">
            <v>0</v>
          </cell>
          <cell r="AA4409">
            <v>0</v>
          </cell>
          <cell r="AB4409">
            <v>0</v>
          </cell>
          <cell r="AC4409">
            <v>0</v>
          </cell>
          <cell r="AD4409">
            <v>0</v>
          </cell>
          <cell r="AE4409">
            <v>0</v>
          </cell>
          <cell r="AF4409">
            <v>0</v>
          </cell>
          <cell r="AG4409">
            <v>0</v>
          </cell>
          <cell r="AH4409">
            <v>0</v>
          </cell>
          <cell r="AI4409">
            <v>0</v>
          </cell>
        </row>
        <row r="4410">
          <cell r="C4410" t="str">
            <v>1.781</v>
          </cell>
          <cell r="D4410" t="str">
            <v>Расширение Невского ПХГ ( III очередь)</v>
          </cell>
          <cell r="E4410" t="str">
            <v>051-2002616</v>
          </cell>
          <cell r="F4410" t="str">
            <v>51-066</v>
          </cell>
          <cell r="G4410" t="str">
            <v>Стройки ПХГ</v>
          </cell>
          <cell r="H4410" t="str">
            <v>ПХГ</v>
          </cell>
          <cell r="I4410">
            <v>0</v>
          </cell>
          <cell r="J4410">
            <v>0</v>
          </cell>
          <cell r="K4410">
            <v>0</v>
          </cell>
          <cell r="L4410">
            <v>0</v>
          </cell>
          <cell r="M4410">
            <v>0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>
            <v>0</v>
          </cell>
          <cell r="S4410">
            <v>0</v>
          </cell>
          <cell r="T4410">
            <v>0</v>
          </cell>
          <cell r="U4410">
            <v>0</v>
          </cell>
          <cell r="V4410">
            <v>0</v>
          </cell>
          <cell r="W4410">
            <v>0</v>
          </cell>
          <cell r="X4410">
            <v>35.879239810000001</v>
          </cell>
          <cell r="Y4410">
            <v>0</v>
          </cell>
          <cell r="Z4410">
            <v>0</v>
          </cell>
          <cell r="AA4410">
            <v>0</v>
          </cell>
          <cell r="AB4410">
            <v>0</v>
          </cell>
          <cell r="AC4410">
            <v>0</v>
          </cell>
          <cell r="AD4410">
            <v>0</v>
          </cell>
          <cell r="AE4410">
            <v>0</v>
          </cell>
          <cell r="AF4410">
            <v>0</v>
          </cell>
          <cell r="AG4410">
            <v>0</v>
          </cell>
          <cell r="AH4410">
            <v>0</v>
          </cell>
          <cell r="AI4410">
            <v>0</v>
          </cell>
        </row>
        <row r="4411">
          <cell r="C4411" t="str">
            <v>1.781.1</v>
          </cell>
          <cell r="D4411" t="str">
            <v>Подрядные работы</v>
          </cell>
          <cell r="E4411" t="str">
            <v>051-2002616</v>
          </cell>
          <cell r="F4411" t="str">
            <v/>
          </cell>
          <cell r="G4411" t="str">
            <v/>
          </cell>
          <cell r="H4411" t="str">
            <v/>
          </cell>
          <cell r="I4411">
            <v>0</v>
          </cell>
          <cell r="J4411">
            <v>0</v>
          </cell>
          <cell r="K4411">
            <v>0</v>
          </cell>
          <cell r="L4411">
            <v>0</v>
          </cell>
          <cell r="M4411">
            <v>0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>
            <v>0</v>
          </cell>
          <cell r="T4411">
            <v>0</v>
          </cell>
          <cell r="U4411">
            <v>0</v>
          </cell>
          <cell r="V4411">
            <v>0</v>
          </cell>
          <cell r="W4411">
            <v>0</v>
          </cell>
          <cell r="X4411">
            <v>35.879071070000002</v>
          </cell>
          <cell r="Y4411">
            <v>0</v>
          </cell>
          <cell r="Z4411">
            <v>0</v>
          </cell>
          <cell r="AA4411">
            <v>0</v>
          </cell>
          <cell r="AB4411">
            <v>0</v>
          </cell>
          <cell r="AC4411">
            <v>0</v>
          </cell>
          <cell r="AD4411">
            <v>0</v>
          </cell>
          <cell r="AE4411">
            <v>0</v>
          </cell>
          <cell r="AF4411">
            <v>0</v>
          </cell>
          <cell r="AG4411">
            <v>0</v>
          </cell>
          <cell r="AH4411">
            <v>0</v>
          </cell>
          <cell r="AI4411">
            <v>0</v>
          </cell>
        </row>
        <row r="4412">
          <cell r="C4412">
            <v>0</v>
          </cell>
          <cell r="D4412" t="str">
            <v>Газпром инвест</v>
          </cell>
          <cell r="E4412" t="str">
            <v>051-2002616</v>
          </cell>
          <cell r="F4412" t="str">
            <v/>
          </cell>
          <cell r="G4412" t="str">
            <v/>
          </cell>
          <cell r="H4412" t="str">
            <v/>
          </cell>
          <cell r="I4412">
            <v>0</v>
          </cell>
          <cell r="J4412">
            <v>0</v>
          </cell>
          <cell r="K4412">
            <v>0</v>
          </cell>
          <cell r="L4412">
            <v>0</v>
          </cell>
          <cell r="M4412">
            <v>0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>
            <v>0</v>
          </cell>
          <cell r="S4412">
            <v>0</v>
          </cell>
          <cell r="T4412">
            <v>0</v>
          </cell>
          <cell r="U4412">
            <v>0</v>
          </cell>
          <cell r="V4412">
            <v>0</v>
          </cell>
          <cell r="W4412">
            <v>0</v>
          </cell>
          <cell r="X4412">
            <v>35.879071070000002</v>
          </cell>
          <cell r="Y4412">
            <v>0</v>
          </cell>
          <cell r="Z4412">
            <v>0</v>
          </cell>
          <cell r="AA4412">
            <v>0</v>
          </cell>
          <cell r="AB4412">
            <v>0</v>
          </cell>
          <cell r="AC4412">
            <v>0</v>
          </cell>
          <cell r="AD4412">
            <v>0</v>
          </cell>
          <cell r="AE4412">
            <v>0</v>
          </cell>
          <cell r="AF4412">
            <v>0</v>
          </cell>
          <cell r="AG4412">
            <v>0</v>
          </cell>
          <cell r="AH4412">
            <v>0</v>
          </cell>
          <cell r="AI4412">
            <v>0</v>
          </cell>
        </row>
        <row r="4413">
          <cell r="C4413" t="str">
            <v>1.781.2</v>
          </cell>
          <cell r="D4413" t="str">
            <v>Материалы(в составе подрядных работ)</v>
          </cell>
          <cell r="E4413" t="str">
            <v>051-2002616</v>
          </cell>
          <cell r="F4413" t="str">
            <v/>
          </cell>
          <cell r="G4413" t="str">
            <v/>
          </cell>
          <cell r="H4413" t="str">
            <v/>
          </cell>
          <cell r="I4413">
            <v>0</v>
          </cell>
          <cell r="J4413">
            <v>0</v>
          </cell>
          <cell r="K4413">
            <v>0</v>
          </cell>
          <cell r="L4413">
            <v>0</v>
          </cell>
          <cell r="M4413">
            <v>0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>
            <v>0</v>
          </cell>
          <cell r="T4413">
            <v>0</v>
          </cell>
          <cell r="U4413">
            <v>0</v>
          </cell>
          <cell r="V4413">
            <v>0</v>
          </cell>
          <cell r="W4413">
            <v>0</v>
          </cell>
          <cell r="X4413">
            <v>35.879071070000002</v>
          </cell>
          <cell r="Y4413">
            <v>0</v>
          </cell>
          <cell r="Z4413">
            <v>0</v>
          </cell>
          <cell r="AA4413">
            <v>0</v>
          </cell>
          <cell r="AB4413">
            <v>0</v>
          </cell>
          <cell r="AC4413">
            <v>0</v>
          </cell>
          <cell r="AD4413">
            <v>0</v>
          </cell>
          <cell r="AE4413">
            <v>0</v>
          </cell>
          <cell r="AF4413">
            <v>0</v>
          </cell>
          <cell r="AG4413">
            <v>0</v>
          </cell>
          <cell r="AH4413">
            <v>0</v>
          </cell>
          <cell r="AI4413">
            <v>0</v>
          </cell>
        </row>
        <row r="4414">
          <cell r="C4414" t="str">
            <v>1.781.3</v>
          </cell>
          <cell r="D4414" t="str">
            <v>Оборудование</v>
          </cell>
          <cell r="E4414" t="str">
            <v>051-2002616</v>
          </cell>
          <cell r="F4414" t="str">
            <v/>
          </cell>
          <cell r="G4414" t="str">
            <v/>
          </cell>
          <cell r="H4414" t="str">
            <v/>
          </cell>
          <cell r="I4414">
            <v>0</v>
          </cell>
          <cell r="J4414">
            <v>0</v>
          </cell>
          <cell r="K4414">
            <v>0</v>
          </cell>
          <cell r="L4414">
            <v>0</v>
          </cell>
          <cell r="M4414">
            <v>0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>
            <v>0</v>
          </cell>
          <cell r="T4414">
            <v>0</v>
          </cell>
          <cell r="U4414">
            <v>0</v>
          </cell>
          <cell r="V4414">
            <v>0</v>
          </cell>
          <cell r="W4414">
            <v>0</v>
          </cell>
          <cell r="X4414">
            <v>1.6873999999999999E-4</v>
          </cell>
          <cell r="Y4414">
            <v>0</v>
          </cell>
          <cell r="Z4414">
            <v>0</v>
          </cell>
          <cell r="AA4414">
            <v>0</v>
          </cell>
          <cell r="AB4414">
            <v>0</v>
          </cell>
          <cell r="AC4414">
            <v>0</v>
          </cell>
          <cell r="AD4414">
            <v>0</v>
          </cell>
          <cell r="AE4414">
            <v>0</v>
          </cell>
          <cell r="AF4414">
            <v>0</v>
          </cell>
          <cell r="AG4414">
            <v>0</v>
          </cell>
          <cell r="AH4414">
            <v>0</v>
          </cell>
          <cell r="AI4414">
            <v>0</v>
          </cell>
        </row>
        <row r="4415">
          <cell r="C4415" t="str">
            <v>1.782</v>
          </cell>
          <cell r="D4415" t="str">
            <v>Магистральный газопровод СРТО-Торжок</v>
          </cell>
          <cell r="E4415" t="str">
            <v>051-2002622</v>
          </cell>
          <cell r="F4415" t="str">
            <v>51-211</v>
          </cell>
          <cell r="G4415" t="str">
            <v>Стройки, обеспечивающие добычу и вывод газа из Надым-Пур-Таз</v>
          </cell>
          <cell r="H4415" t="str">
            <v>Транспорт газа</v>
          </cell>
          <cell r="I4415">
            <v>48033.43653675</v>
          </cell>
          <cell r="J4415">
            <v>8861.6779999999999</v>
          </cell>
          <cell r="K4415">
            <v>0.29199999999999998</v>
          </cell>
          <cell r="L4415">
            <v>0.29199999999999998</v>
          </cell>
          <cell r="M4415">
            <v>5.0003999999999999E-4</v>
          </cell>
          <cell r="N4415">
            <v>0.17124657500000001</v>
          </cell>
          <cell r="O4415">
            <v>0.17124657500000001</v>
          </cell>
          <cell r="P4415">
            <v>0</v>
          </cell>
          <cell r="Q4415">
            <v>0</v>
          </cell>
          <cell r="R4415">
            <v>0</v>
          </cell>
          <cell r="S4415">
            <v>0</v>
          </cell>
          <cell r="T4415">
            <v>0</v>
          </cell>
          <cell r="U4415">
            <v>0</v>
          </cell>
          <cell r="V4415">
            <v>0</v>
          </cell>
          <cell r="W4415">
            <v>0</v>
          </cell>
          <cell r="X4415">
            <v>42.997131160000002</v>
          </cell>
          <cell r="Y4415">
            <v>0.15717300000000001</v>
          </cell>
          <cell r="Z4415">
            <v>2.4900000000000002</v>
          </cell>
          <cell r="AA4415">
            <v>2.4900000000000002</v>
          </cell>
          <cell r="AB4415">
            <v>0</v>
          </cell>
          <cell r="AC4415">
            <v>0</v>
          </cell>
          <cell r="AD4415">
            <v>1.2536848700000001</v>
          </cell>
          <cell r="AE4415">
            <v>0.15717300000000001</v>
          </cell>
          <cell r="AF4415">
            <v>2.5001999999999999E-4</v>
          </cell>
          <cell r="AG4415">
            <v>1.0962618500000001</v>
          </cell>
          <cell r="AH4415">
            <v>0</v>
          </cell>
          <cell r="AI4415">
            <v>50.348789959999998</v>
          </cell>
        </row>
        <row r="4416">
          <cell r="C4416" t="str">
            <v>1.782.1</v>
          </cell>
          <cell r="D4416" t="str">
            <v>Подрядные работы</v>
          </cell>
          <cell r="E4416" t="str">
            <v>051-2002622</v>
          </cell>
          <cell r="F4416" t="str">
            <v/>
          </cell>
          <cell r="G4416" t="str">
            <v/>
          </cell>
          <cell r="H4416" t="str">
            <v/>
          </cell>
          <cell r="I4416">
            <v>29492.374</v>
          </cell>
          <cell r="J4416">
            <v>8473.7639999999992</v>
          </cell>
          <cell r="K4416">
            <v>0</v>
          </cell>
          <cell r="L4416">
            <v>0</v>
          </cell>
          <cell r="M4416">
            <v>0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>
            <v>0</v>
          </cell>
          <cell r="T4416">
            <v>0</v>
          </cell>
          <cell r="U4416">
            <v>0</v>
          </cell>
          <cell r="V4416">
            <v>0</v>
          </cell>
          <cell r="W4416">
            <v>0</v>
          </cell>
          <cell r="X4416">
            <v>37.670680089999998</v>
          </cell>
          <cell r="Y4416">
            <v>0</v>
          </cell>
          <cell r="Z4416">
            <v>0</v>
          </cell>
          <cell r="AA4416">
            <v>0</v>
          </cell>
          <cell r="AB4416">
            <v>0</v>
          </cell>
          <cell r="AC4416">
            <v>0</v>
          </cell>
          <cell r="AD4416">
            <v>0</v>
          </cell>
          <cell r="AE4416">
            <v>0</v>
          </cell>
          <cell r="AF4416">
            <v>0</v>
          </cell>
          <cell r="AG4416">
            <v>0</v>
          </cell>
          <cell r="AH4416">
            <v>0</v>
          </cell>
          <cell r="AI4416">
            <v>0</v>
          </cell>
        </row>
        <row r="4417">
          <cell r="C4417">
            <v>0</v>
          </cell>
          <cell r="D4417" t="str">
            <v>Газпром инвест</v>
          </cell>
          <cell r="E4417" t="str">
            <v>051-2002622</v>
          </cell>
          <cell r="F4417" t="str">
            <v/>
          </cell>
          <cell r="G4417" t="str">
            <v/>
          </cell>
          <cell r="H4417" t="str">
            <v/>
          </cell>
          <cell r="I4417">
            <v>0</v>
          </cell>
          <cell r="J4417">
            <v>0</v>
          </cell>
          <cell r="K4417">
            <v>0</v>
          </cell>
          <cell r="L4417">
            <v>0</v>
          </cell>
          <cell r="M4417">
            <v>0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>
            <v>0</v>
          </cell>
          <cell r="T4417">
            <v>0</v>
          </cell>
          <cell r="U4417">
            <v>0</v>
          </cell>
          <cell r="V4417">
            <v>0</v>
          </cell>
          <cell r="W4417">
            <v>0</v>
          </cell>
          <cell r="X4417">
            <v>37.670680089999998</v>
          </cell>
          <cell r="Y4417">
            <v>0</v>
          </cell>
          <cell r="Z4417">
            <v>0</v>
          </cell>
          <cell r="AA4417">
            <v>0</v>
          </cell>
          <cell r="AB4417">
            <v>0</v>
          </cell>
          <cell r="AC4417">
            <v>0</v>
          </cell>
          <cell r="AD4417">
            <v>0</v>
          </cell>
          <cell r="AE4417">
            <v>0</v>
          </cell>
          <cell r="AF4417">
            <v>0</v>
          </cell>
          <cell r="AG4417">
            <v>0</v>
          </cell>
          <cell r="AH4417">
            <v>0</v>
          </cell>
          <cell r="AI4417">
            <v>0</v>
          </cell>
        </row>
        <row r="4418">
          <cell r="C4418">
            <v>0</v>
          </cell>
          <cell r="D4418" t="str">
            <v>Прочие подрядчики</v>
          </cell>
          <cell r="E4418" t="str">
            <v>051-2002622</v>
          </cell>
          <cell r="F4418" t="str">
            <v/>
          </cell>
          <cell r="G4418" t="str">
            <v/>
          </cell>
          <cell r="H4418" t="str">
            <v/>
          </cell>
          <cell r="I4418">
            <v>29492.374</v>
          </cell>
          <cell r="J4418">
            <v>8473.7639999999992</v>
          </cell>
          <cell r="K4418">
            <v>0</v>
          </cell>
          <cell r="L4418">
            <v>0</v>
          </cell>
          <cell r="M4418">
            <v>0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>
            <v>0</v>
          </cell>
          <cell r="T4418">
            <v>0</v>
          </cell>
          <cell r="U4418">
            <v>0</v>
          </cell>
          <cell r="V4418">
            <v>0</v>
          </cell>
          <cell r="W4418">
            <v>0</v>
          </cell>
          <cell r="X4418">
            <v>0</v>
          </cell>
          <cell r="Y4418">
            <v>0</v>
          </cell>
          <cell r="Z4418">
            <v>0</v>
          </cell>
          <cell r="AA4418">
            <v>0</v>
          </cell>
          <cell r="AB4418">
            <v>0</v>
          </cell>
          <cell r="AC4418">
            <v>0</v>
          </cell>
          <cell r="AD4418">
            <v>0</v>
          </cell>
          <cell r="AE4418">
            <v>0</v>
          </cell>
          <cell r="AF4418">
            <v>0</v>
          </cell>
          <cell r="AG4418">
            <v>0</v>
          </cell>
          <cell r="AH4418">
            <v>0</v>
          </cell>
          <cell r="AI4418">
            <v>0</v>
          </cell>
        </row>
        <row r="4419">
          <cell r="C4419" t="str">
            <v>1.782.2</v>
          </cell>
          <cell r="D4419" t="str">
            <v>Материалы(в составе подрядных работ)</v>
          </cell>
          <cell r="E4419" t="str">
            <v>051-2002622</v>
          </cell>
          <cell r="F4419" t="str">
            <v/>
          </cell>
          <cell r="G4419" t="str">
            <v/>
          </cell>
          <cell r="H4419" t="str">
            <v/>
          </cell>
          <cell r="I4419">
            <v>0</v>
          </cell>
          <cell r="J4419">
            <v>0</v>
          </cell>
          <cell r="K4419">
            <v>0</v>
          </cell>
          <cell r="L4419">
            <v>0</v>
          </cell>
          <cell r="M4419">
            <v>0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>
            <v>0</v>
          </cell>
          <cell r="T4419">
            <v>0</v>
          </cell>
          <cell r="U4419">
            <v>0</v>
          </cell>
          <cell r="V4419">
            <v>0</v>
          </cell>
          <cell r="W4419">
            <v>0</v>
          </cell>
          <cell r="X4419">
            <v>37.670680089999998</v>
          </cell>
          <cell r="Y4419">
            <v>0</v>
          </cell>
          <cell r="Z4419">
            <v>0</v>
          </cell>
          <cell r="AA4419">
            <v>0</v>
          </cell>
          <cell r="AB4419">
            <v>0</v>
          </cell>
          <cell r="AC4419">
            <v>0</v>
          </cell>
          <cell r="AD4419">
            <v>0</v>
          </cell>
          <cell r="AE4419">
            <v>0</v>
          </cell>
          <cell r="AF4419">
            <v>0</v>
          </cell>
          <cell r="AG4419">
            <v>0</v>
          </cell>
          <cell r="AH4419">
            <v>0</v>
          </cell>
          <cell r="AI4419">
            <v>0</v>
          </cell>
        </row>
        <row r="4420">
          <cell r="C4420" t="str">
            <v>1.782.3</v>
          </cell>
          <cell r="D4420" t="str">
            <v>Оборудование</v>
          </cell>
          <cell r="E4420" t="str">
            <v>051-2002622</v>
          </cell>
          <cell r="F4420" t="str">
            <v/>
          </cell>
          <cell r="G4420" t="str">
            <v/>
          </cell>
          <cell r="H4420" t="str">
            <v/>
          </cell>
          <cell r="I4420">
            <v>14743.015630649999</v>
          </cell>
          <cell r="J4420">
            <v>10.266999999999999</v>
          </cell>
          <cell r="K4420">
            <v>0.28999999999999998</v>
          </cell>
          <cell r="L4420">
            <v>0.28999999999999998</v>
          </cell>
          <cell r="M4420">
            <v>0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>
            <v>0</v>
          </cell>
          <cell r="T4420">
            <v>0</v>
          </cell>
          <cell r="U4420">
            <v>0</v>
          </cell>
          <cell r="V4420">
            <v>0</v>
          </cell>
          <cell r="W4420">
            <v>0</v>
          </cell>
          <cell r="X4420">
            <v>0</v>
          </cell>
          <cell r="Y4420">
            <v>0.15700632</v>
          </cell>
          <cell r="Z4420">
            <v>0.28000000000000003</v>
          </cell>
          <cell r="AA4420">
            <v>0.28000000000000003</v>
          </cell>
          <cell r="AB4420">
            <v>0</v>
          </cell>
          <cell r="AC4420">
            <v>0</v>
          </cell>
          <cell r="AD4420">
            <v>0.15700632</v>
          </cell>
          <cell r="AE4420">
            <v>0.15700632</v>
          </cell>
          <cell r="AF4420">
            <v>0</v>
          </cell>
          <cell r="AG4420">
            <v>0</v>
          </cell>
          <cell r="AH4420">
            <v>0</v>
          </cell>
          <cell r="AI4420">
            <v>56.073685714</v>
          </cell>
        </row>
        <row r="4421">
          <cell r="C4421" t="str">
            <v>1.782.4</v>
          </cell>
          <cell r="D4421" t="str">
            <v>Прочие, всего</v>
          </cell>
          <cell r="E4421" t="str">
            <v>051-2002622</v>
          </cell>
          <cell r="F4421" t="str">
            <v/>
          </cell>
          <cell r="G4421" t="str">
            <v/>
          </cell>
          <cell r="H4421" t="str">
            <v/>
          </cell>
          <cell r="I4421">
            <v>3798.0469060999999</v>
          </cell>
          <cell r="J4421">
            <v>377.64699999999999</v>
          </cell>
          <cell r="K4421">
            <v>2E-3</v>
          </cell>
          <cell r="L4421">
            <v>2E-3</v>
          </cell>
          <cell r="M4421">
            <v>5.0003999999999999E-4</v>
          </cell>
          <cell r="N4421">
            <v>25.001999999999999</v>
          </cell>
          <cell r="O4421">
            <v>25.001999999999999</v>
          </cell>
          <cell r="P4421">
            <v>0</v>
          </cell>
          <cell r="Q4421">
            <v>0</v>
          </cell>
          <cell r="R4421">
            <v>0</v>
          </cell>
          <cell r="S4421">
            <v>0</v>
          </cell>
          <cell r="T4421">
            <v>0</v>
          </cell>
          <cell r="U4421">
            <v>0</v>
          </cell>
          <cell r="V4421">
            <v>0</v>
          </cell>
          <cell r="W4421">
            <v>0</v>
          </cell>
          <cell r="X4421">
            <v>5.3264510700000001</v>
          </cell>
          <cell r="Y4421">
            <v>1.6668E-4</v>
          </cell>
          <cell r="Z4421">
            <v>2.21</v>
          </cell>
          <cell r="AA4421">
            <v>2.21</v>
          </cell>
          <cell r="AB4421">
            <v>0</v>
          </cell>
          <cell r="AC4421">
            <v>0</v>
          </cell>
          <cell r="AD4421">
            <v>1.09667855</v>
          </cell>
          <cell r="AE4421">
            <v>1.6668E-4</v>
          </cell>
          <cell r="AF4421">
            <v>2.5001999999999999E-4</v>
          </cell>
          <cell r="AG4421">
            <v>1.0962618500000001</v>
          </cell>
          <cell r="AH4421">
            <v>0</v>
          </cell>
          <cell r="AI4421">
            <v>49.623463801</v>
          </cell>
        </row>
        <row r="4422">
          <cell r="C4422" t="str">
            <v>1.782.5</v>
          </cell>
          <cell r="D4422" t="str">
            <v>Землеотвод, всего</v>
          </cell>
          <cell r="E4422" t="str">
            <v>051-2002622</v>
          </cell>
          <cell r="F4422" t="str">
            <v/>
          </cell>
          <cell r="G4422" t="str">
            <v/>
          </cell>
          <cell r="H4422" t="str">
            <v/>
          </cell>
          <cell r="I4422">
            <v>377.33699973</v>
          </cell>
          <cell r="J4422">
            <v>0</v>
          </cell>
          <cell r="K4422">
            <v>0</v>
          </cell>
          <cell r="L4422">
            <v>0</v>
          </cell>
          <cell r="M4422">
            <v>0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>
            <v>0</v>
          </cell>
          <cell r="S4422">
            <v>0</v>
          </cell>
          <cell r="T4422">
            <v>0</v>
          </cell>
          <cell r="U4422">
            <v>0</v>
          </cell>
          <cell r="V4422">
            <v>0</v>
          </cell>
          <cell r="W4422">
            <v>0</v>
          </cell>
          <cell r="X4422">
            <v>4.1903536099999998</v>
          </cell>
          <cell r="Y4422">
            <v>0</v>
          </cell>
          <cell r="Z4422">
            <v>0</v>
          </cell>
          <cell r="AA4422">
            <v>0</v>
          </cell>
          <cell r="AB4422">
            <v>0</v>
          </cell>
          <cell r="AC4422">
            <v>0</v>
          </cell>
          <cell r="AD4422">
            <v>1.0962618500000001</v>
          </cell>
          <cell r="AE4422">
            <v>0</v>
          </cell>
          <cell r="AF4422">
            <v>0</v>
          </cell>
          <cell r="AG4422">
            <v>1.0962618500000001</v>
          </cell>
          <cell r="AH4422">
            <v>0</v>
          </cell>
          <cell r="AI4422">
            <v>0</v>
          </cell>
        </row>
        <row r="4423">
          <cell r="C4423" t="str">
            <v>1.782.6</v>
          </cell>
          <cell r="D4423" t="str">
            <v>Проектные работы</v>
          </cell>
          <cell r="E4423" t="str">
            <v>051-2002622</v>
          </cell>
          <cell r="F4423" t="str">
            <v/>
          </cell>
          <cell r="G4423" t="str">
            <v/>
          </cell>
          <cell r="H4423" t="str">
            <v/>
          </cell>
          <cell r="I4423">
            <v>619.53</v>
          </cell>
          <cell r="J4423">
            <v>0</v>
          </cell>
          <cell r="K4423">
            <v>0</v>
          </cell>
          <cell r="L4423">
            <v>0</v>
          </cell>
          <cell r="M4423">
            <v>0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>
            <v>0</v>
          </cell>
          <cell r="S4423">
            <v>0</v>
          </cell>
          <cell r="T4423">
            <v>0</v>
          </cell>
          <cell r="U4423">
            <v>0</v>
          </cell>
          <cell r="V4423">
            <v>0</v>
          </cell>
          <cell r="W4423">
            <v>0</v>
          </cell>
          <cell r="X4423">
            <v>0</v>
          </cell>
          <cell r="Y4423">
            <v>0</v>
          </cell>
          <cell r="Z4423">
            <v>0</v>
          </cell>
          <cell r="AA4423">
            <v>0</v>
          </cell>
          <cell r="AB4423">
            <v>0</v>
          </cell>
          <cell r="AC4423">
            <v>0</v>
          </cell>
          <cell r="AD4423">
            <v>0</v>
          </cell>
          <cell r="AE4423">
            <v>0</v>
          </cell>
          <cell r="AF4423">
            <v>0</v>
          </cell>
          <cell r="AG4423">
            <v>0</v>
          </cell>
          <cell r="AH4423">
            <v>0</v>
          </cell>
          <cell r="AI4423">
            <v>0</v>
          </cell>
        </row>
        <row r="4424">
          <cell r="C4424" t="str">
            <v>1.782.7</v>
          </cell>
          <cell r="D4424" t="str">
            <v>Экспертиза</v>
          </cell>
          <cell r="E4424" t="str">
            <v>051-2002622</v>
          </cell>
          <cell r="F4424" t="str">
            <v/>
          </cell>
          <cell r="G4424" t="str">
            <v/>
          </cell>
          <cell r="H4424" t="str">
            <v/>
          </cell>
          <cell r="I4424">
            <v>0</v>
          </cell>
          <cell r="J4424">
            <v>0</v>
          </cell>
          <cell r="K4424">
            <v>0</v>
          </cell>
          <cell r="L4424">
            <v>0</v>
          </cell>
          <cell r="M4424">
            <v>0</v>
          </cell>
          <cell r="N4424">
            <v>0</v>
          </cell>
          <cell r="O4424">
            <v>0</v>
          </cell>
          <cell r="P4424">
            <v>0</v>
          </cell>
          <cell r="Q4424">
            <v>0</v>
          </cell>
          <cell r="R4424">
            <v>0</v>
          </cell>
          <cell r="S4424">
            <v>0</v>
          </cell>
          <cell r="T4424">
            <v>0</v>
          </cell>
          <cell r="U4424">
            <v>0</v>
          </cell>
          <cell r="V4424">
            <v>0</v>
          </cell>
          <cell r="W4424">
            <v>0</v>
          </cell>
          <cell r="X4424">
            <v>1.13609746</v>
          </cell>
          <cell r="Y4424">
            <v>0</v>
          </cell>
          <cell r="Z4424">
            <v>0</v>
          </cell>
          <cell r="AA4424">
            <v>0</v>
          </cell>
          <cell r="AB4424">
            <v>0</v>
          </cell>
          <cell r="AC4424">
            <v>0</v>
          </cell>
          <cell r="AD4424">
            <v>0</v>
          </cell>
          <cell r="AE4424">
            <v>0</v>
          </cell>
          <cell r="AF4424">
            <v>0</v>
          </cell>
          <cell r="AG4424">
            <v>0</v>
          </cell>
          <cell r="AH4424">
            <v>0</v>
          </cell>
          <cell r="AI4424">
            <v>0</v>
          </cell>
        </row>
        <row r="4425">
          <cell r="C4425" t="str">
            <v>1.782.8</v>
          </cell>
          <cell r="D4425" t="str">
            <v>Услуги Заказчика</v>
          </cell>
          <cell r="E4425" t="str">
            <v>051-2002622</v>
          </cell>
          <cell r="F4425" t="str">
            <v/>
          </cell>
          <cell r="G4425" t="str">
            <v/>
          </cell>
          <cell r="H4425" t="str">
            <v/>
          </cell>
          <cell r="I4425">
            <v>0.15800032999999999</v>
          </cell>
          <cell r="J4425">
            <v>2E-3</v>
          </cell>
          <cell r="K4425">
            <v>2E-3</v>
          </cell>
          <cell r="L4425">
            <v>2E-3</v>
          </cell>
          <cell r="M4425">
            <v>5.0003999999999999E-4</v>
          </cell>
          <cell r="N4425">
            <v>25.001999999999999</v>
          </cell>
          <cell r="O4425">
            <v>25.001999999999999</v>
          </cell>
          <cell r="P4425">
            <v>0</v>
          </cell>
          <cell r="Q4425">
            <v>0</v>
          </cell>
          <cell r="R4425">
            <v>0</v>
          </cell>
          <cell r="S4425">
            <v>0</v>
          </cell>
          <cell r="T4425">
            <v>0</v>
          </cell>
          <cell r="U4425">
            <v>0</v>
          </cell>
          <cell r="V4425">
            <v>0</v>
          </cell>
          <cell r="W4425">
            <v>0</v>
          </cell>
          <cell r="X4425">
            <v>0</v>
          </cell>
          <cell r="Y4425">
            <v>1.6668E-4</v>
          </cell>
          <cell r="Z4425">
            <v>1.6668E-4</v>
          </cell>
          <cell r="AA4425">
            <v>1.6668E-4</v>
          </cell>
          <cell r="AB4425">
            <v>0</v>
          </cell>
          <cell r="AC4425">
            <v>0</v>
          </cell>
          <cell r="AD4425">
            <v>4.1669999999999999E-4</v>
          </cell>
          <cell r="AE4425">
            <v>1.6668E-4</v>
          </cell>
          <cell r="AF4425">
            <v>2.5001999999999999E-4</v>
          </cell>
          <cell r="AG4425">
            <v>0</v>
          </cell>
          <cell r="AH4425">
            <v>0</v>
          </cell>
          <cell r="AI4425">
            <v>250</v>
          </cell>
        </row>
        <row r="4426">
          <cell r="C4426" t="str">
            <v>1.782.9</v>
          </cell>
          <cell r="D4426" t="str">
            <v>Иные прочие</v>
          </cell>
          <cell r="E4426" t="str">
            <v>051-2002622</v>
          </cell>
          <cell r="F4426" t="str">
            <v/>
          </cell>
          <cell r="G4426" t="str">
            <v/>
          </cell>
          <cell r="H4426" t="str">
            <v/>
          </cell>
          <cell r="I4426">
            <v>2801.02190604</v>
          </cell>
          <cell r="J4426">
            <v>377.64499999999998</v>
          </cell>
          <cell r="K4426">
            <v>0</v>
          </cell>
          <cell r="L4426">
            <v>0</v>
          </cell>
          <cell r="M4426">
            <v>0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>
            <v>0</v>
          </cell>
          <cell r="T4426">
            <v>0</v>
          </cell>
          <cell r="U4426">
            <v>0</v>
          </cell>
          <cell r="V4426">
            <v>0</v>
          </cell>
          <cell r="W4426">
            <v>0</v>
          </cell>
          <cell r="X4426">
            <v>0</v>
          </cell>
          <cell r="Y4426">
            <v>0</v>
          </cell>
          <cell r="Z4426">
            <v>2.20983332</v>
          </cell>
          <cell r="AA4426">
            <v>2.20983332</v>
          </cell>
          <cell r="AB4426">
            <v>0</v>
          </cell>
          <cell r="AC4426">
            <v>0</v>
          </cell>
          <cell r="AD4426">
            <v>0</v>
          </cell>
          <cell r="AE4426">
            <v>0</v>
          </cell>
          <cell r="AF4426">
            <v>0</v>
          </cell>
          <cell r="AG4426">
            <v>0</v>
          </cell>
          <cell r="AH4426">
            <v>0</v>
          </cell>
          <cell r="AI4426">
            <v>0</v>
          </cell>
        </row>
        <row r="4427">
          <cell r="C4427" t="str">
            <v>1.783</v>
          </cell>
          <cell r="D4427" t="str">
            <v>Газопровод Петрозаводск-Кондопога</v>
          </cell>
          <cell r="E4427" t="str">
            <v>051-2002623</v>
          </cell>
          <cell r="F4427" t="str">
            <v>51-288</v>
          </cell>
          <cell r="G4427" t="str">
            <v>Газопроводы, строящиеся по указанию федеральных органов влас</v>
          </cell>
          <cell r="H4427" t="str">
            <v>Транспорт газа</v>
          </cell>
          <cell r="I4427">
            <v>1107.3417533899999</v>
          </cell>
          <cell r="J4427">
            <v>270.80840000000001</v>
          </cell>
          <cell r="K4427">
            <v>1.04E-2</v>
          </cell>
          <cell r="L4427">
            <v>1.04E-2</v>
          </cell>
          <cell r="M4427">
            <v>1.9203910000000001E-2</v>
          </cell>
          <cell r="N4427">
            <v>184.65298076900001</v>
          </cell>
          <cell r="O4427">
            <v>184.65298076900001</v>
          </cell>
          <cell r="P4427">
            <v>0</v>
          </cell>
          <cell r="Q4427">
            <v>0</v>
          </cell>
          <cell r="R4427">
            <v>0</v>
          </cell>
          <cell r="S4427">
            <v>0</v>
          </cell>
          <cell r="T4427">
            <v>0</v>
          </cell>
          <cell r="U4427">
            <v>0</v>
          </cell>
          <cell r="V4427">
            <v>0</v>
          </cell>
          <cell r="W4427">
            <v>0</v>
          </cell>
          <cell r="X4427">
            <v>8.2999300000000005E-3</v>
          </cell>
          <cell r="Y4427">
            <v>8.3339999999999998E-5</v>
          </cell>
          <cell r="Z4427">
            <v>0.01</v>
          </cell>
          <cell r="AA4427">
            <v>0.01</v>
          </cell>
          <cell r="AB4427">
            <v>0.01</v>
          </cell>
          <cell r="AC4427">
            <v>0</v>
          </cell>
          <cell r="AD4427">
            <v>1.3266210000000001E-2</v>
          </cell>
          <cell r="AE4427">
            <v>8.3339999999999998E-5</v>
          </cell>
          <cell r="AF4427">
            <v>6.6719999999999998E-5</v>
          </cell>
          <cell r="AG4427">
            <v>1.311615E-2</v>
          </cell>
          <cell r="AH4427">
            <v>0</v>
          </cell>
          <cell r="AI4427">
            <v>132.66210000000001</v>
          </cell>
        </row>
        <row r="4428">
          <cell r="C4428" t="str">
            <v>1.783.1</v>
          </cell>
          <cell r="D4428" t="str">
            <v>Подрядные работы</v>
          </cell>
          <cell r="E4428" t="str">
            <v>051-2002623</v>
          </cell>
          <cell r="F4428" t="str">
            <v/>
          </cell>
          <cell r="G4428" t="str">
            <v/>
          </cell>
          <cell r="H4428" t="str">
            <v/>
          </cell>
          <cell r="I4428">
            <v>922.36800000000005</v>
          </cell>
          <cell r="J4428">
            <v>207.988</v>
          </cell>
          <cell r="K4428">
            <v>0</v>
          </cell>
          <cell r="L4428">
            <v>0</v>
          </cell>
          <cell r="M4428">
            <v>0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>
            <v>0</v>
          </cell>
          <cell r="T4428">
            <v>0</v>
          </cell>
          <cell r="U4428">
            <v>0</v>
          </cell>
          <cell r="V4428">
            <v>0</v>
          </cell>
          <cell r="W4428">
            <v>0</v>
          </cell>
          <cell r="X4428">
            <v>0</v>
          </cell>
          <cell r="Y4428">
            <v>0</v>
          </cell>
          <cell r="Z4428">
            <v>0</v>
          </cell>
          <cell r="AA4428">
            <v>0</v>
          </cell>
          <cell r="AB4428">
            <v>0</v>
          </cell>
          <cell r="AC4428">
            <v>0</v>
          </cell>
          <cell r="AD4428">
            <v>0</v>
          </cell>
          <cell r="AE4428">
            <v>0</v>
          </cell>
          <cell r="AF4428">
            <v>0</v>
          </cell>
          <cell r="AG4428">
            <v>0</v>
          </cell>
          <cell r="AH4428">
            <v>0</v>
          </cell>
          <cell r="AI4428">
            <v>0</v>
          </cell>
        </row>
        <row r="4429">
          <cell r="C4429">
            <v>0</v>
          </cell>
          <cell r="D4429" t="str">
            <v>Прочие подрядчики</v>
          </cell>
          <cell r="E4429" t="str">
            <v>051-2002623</v>
          </cell>
          <cell r="F4429" t="str">
            <v/>
          </cell>
          <cell r="G4429" t="str">
            <v/>
          </cell>
          <cell r="H4429" t="str">
            <v/>
          </cell>
          <cell r="I4429">
            <v>922.36800000000005</v>
          </cell>
          <cell r="J4429">
            <v>207.988</v>
          </cell>
          <cell r="K4429">
            <v>0</v>
          </cell>
          <cell r="L4429">
            <v>0</v>
          </cell>
          <cell r="M4429">
            <v>0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>
            <v>0</v>
          </cell>
          <cell r="T4429">
            <v>0</v>
          </cell>
          <cell r="U4429">
            <v>0</v>
          </cell>
          <cell r="V4429">
            <v>0</v>
          </cell>
          <cell r="W4429">
            <v>0</v>
          </cell>
          <cell r="X4429">
            <v>0</v>
          </cell>
          <cell r="Y4429">
            <v>0</v>
          </cell>
          <cell r="Z4429">
            <v>0</v>
          </cell>
          <cell r="AA4429">
            <v>0</v>
          </cell>
          <cell r="AB4429">
            <v>0</v>
          </cell>
          <cell r="AC4429">
            <v>0</v>
          </cell>
          <cell r="AD4429">
            <v>0</v>
          </cell>
          <cell r="AE4429">
            <v>0</v>
          </cell>
          <cell r="AF4429">
            <v>0</v>
          </cell>
          <cell r="AG4429">
            <v>0</v>
          </cell>
          <cell r="AH4429">
            <v>0</v>
          </cell>
          <cell r="AI4429">
            <v>0</v>
          </cell>
        </row>
        <row r="4430">
          <cell r="C4430" t="str">
            <v>1.783.2</v>
          </cell>
          <cell r="D4430" t="str">
            <v>Оборудование</v>
          </cell>
          <cell r="E4430" t="str">
            <v>051-2002623</v>
          </cell>
          <cell r="F4430" t="str">
            <v/>
          </cell>
          <cell r="G4430" t="str">
            <v/>
          </cell>
          <cell r="H4430" t="str">
            <v/>
          </cell>
          <cell r="I4430">
            <v>48.76</v>
          </cell>
          <cell r="J4430">
            <v>20.95</v>
          </cell>
          <cell r="K4430">
            <v>0</v>
          </cell>
          <cell r="L4430">
            <v>0</v>
          </cell>
          <cell r="M4430">
            <v>0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>
            <v>0</v>
          </cell>
          <cell r="S4430">
            <v>0</v>
          </cell>
          <cell r="T4430">
            <v>0</v>
          </cell>
          <cell r="U4430">
            <v>0</v>
          </cell>
          <cell r="V4430">
            <v>0</v>
          </cell>
          <cell r="W4430">
            <v>0</v>
          </cell>
          <cell r="X4430">
            <v>0</v>
          </cell>
          <cell r="Y4430">
            <v>0</v>
          </cell>
          <cell r="Z4430">
            <v>0</v>
          </cell>
          <cell r="AA4430">
            <v>0</v>
          </cell>
          <cell r="AB4430">
            <v>0</v>
          </cell>
          <cell r="AC4430">
            <v>0</v>
          </cell>
          <cell r="AD4430">
            <v>0</v>
          </cell>
          <cell r="AE4430">
            <v>0</v>
          </cell>
          <cell r="AF4430">
            <v>0</v>
          </cell>
          <cell r="AG4430">
            <v>0</v>
          </cell>
          <cell r="AH4430">
            <v>0</v>
          </cell>
          <cell r="AI4430">
            <v>0</v>
          </cell>
        </row>
        <row r="4431">
          <cell r="C4431" t="str">
            <v>1.783.3</v>
          </cell>
          <cell r="D4431" t="str">
            <v>Прочие, всего</v>
          </cell>
          <cell r="E4431" t="str">
            <v>051-2002623</v>
          </cell>
          <cell r="F4431" t="str">
            <v/>
          </cell>
          <cell r="G4431" t="str">
            <v/>
          </cell>
          <cell r="H4431" t="str">
            <v/>
          </cell>
          <cell r="I4431">
            <v>136.21375338999999</v>
          </cell>
          <cell r="J4431">
            <v>41.870399999999997</v>
          </cell>
          <cell r="K4431">
            <v>1.04E-2</v>
          </cell>
          <cell r="L4431">
            <v>1.04E-2</v>
          </cell>
          <cell r="M4431">
            <v>1.9203910000000001E-2</v>
          </cell>
          <cell r="N4431">
            <v>184.65298076900001</v>
          </cell>
          <cell r="O4431">
            <v>184.65298076900001</v>
          </cell>
          <cell r="P4431">
            <v>0</v>
          </cell>
          <cell r="Q4431">
            <v>0</v>
          </cell>
          <cell r="R4431">
            <v>0</v>
          </cell>
          <cell r="S4431">
            <v>0</v>
          </cell>
          <cell r="T4431">
            <v>0</v>
          </cell>
          <cell r="U4431">
            <v>0</v>
          </cell>
          <cell r="V4431">
            <v>0</v>
          </cell>
          <cell r="W4431">
            <v>0</v>
          </cell>
          <cell r="X4431">
            <v>8.2999300000000005E-3</v>
          </cell>
          <cell r="Y4431">
            <v>8.3339999999999998E-5</v>
          </cell>
          <cell r="Z4431">
            <v>0.01</v>
          </cell>
          <cell r="AA4431">
            <v>0.01</v>
          </cell>
          <cell r="AB4431">
            <v>0.01</v>
          </cell>
          <cell r="AC4431">
            <v>0</v>
          </cell>
          <cell r="AD4431">
            <v>1.3266210000000001E-2</v>
          </cell>
          <cell r="AE4431">
            <v>8.3339999999999998E-5</v>
          </cell>
          <cell r="AF4431">
            <v>6.6719999999999998E-5</v>
          </cell>
          <cell r="AG4431">
            <v>1.311615E-2</v>
          </cell>
          <cell r="AH4431">
            <v>0</v>
          </cell>
          <cell r="AI4431">
            <v>132.66210000000001</v>
          </cell>
        </row>
        <row r="4432">
          <cell r="C4432" t="str">
            <v>1.783.4</v>
          </cell>
          <cell r="D4432" t="str">
            <v>Землеотвод, всего</v>
          </cell>
          <cell r="E4432" t="str">
            <v>051-2002623</v>
          </cell>
          <cell r="F4432" t="str">
            <v/>
          </cell>
          <cell r="G4432" t="str">
            <v/>
          </cell>
          <cell r="H4432" t="str">
            <v/>
          </cell>
          <cell r="I4432">
            <v>14.429353170000001</v>
          </cell>
          <cell r="J4432">
            <v>14.25</v>
          </cell>
          <cell r="K4432">
            <v>4.0000000000000001E-3</v>
          </cell>
          <cell r="L4432">
            <v>4.0000000000000001E-3</v>
          </cell>
          <cell r="M4432">
            <v>1.9103829999999999E-2</v>
          </cell>
          <cell r="N4432">
            <v>477.59575000000001</v>
          </cell>
          <cell r="O4432">
            <v>477.59575000000001</v>
          </cell>
          <cell r="P4432">
            <v>0</v>
          </cell>
          <cell r="Q4432">
            <v>0</v>
          </cell>
          <cell r="R4432">
            <v>0</v>
          </cell>
          <cell r="S4432">
            <v>0</v>
          </cell>
          <cell r="T4432">
            <v>0</v>
          </cell>
          <cell r="U4432">
            <v>0</v>
          </cell>
          <cell r="V4432">
            <v>0</v>
          </cell>
          <cell r="W4432">
            <v>0</v>
          </cell>
          <cell r="X4432">
            <v>8.2999300000000005E-3</v>
          </cell>
          <cell r="Y4432">
            <v>0</v>
          </cell>
          <cell r="Z4432">
            <v>0.01</v>
          </cell>
          <cell r="AA4432">
            <v>0.01</v>
          </cell>
          <cell r="AB4432">
            <v>0.01</v>
          </cell>
          <cell r="AC4432">
            <v>0</v>
          </cell>
          <cell r="AD4432">
            <v>1.311615E-2</v>
          </cell>
          <cell r="AE4432">
            <v>0</v>
          </cell>
          <cell r="AF4432">
            <v>0</v>
          </cell>
          <cell r="AG4432">
            <v>1.311615E-2</v>
          </cell>
          <cell r="AH4432">
            <v>0</v>
          </cell>
          <cell r="AI4432">
            <v>131.16149999999999</v>
          </cell>
        </row>
        <row r="4433">
          <cell r="C4433" t="str">
            <v>1.783.5</v>
          </cell>
          <cell r="D4433" t="str">
            <v>Услуги Заказчика</v>
          </cell>
          <cell r="E4433" t="str">
            <v>051-2002623</v>
          </cell>
          <cell r="F4433" t="str">
            <v/>
          </cell>
          <cell r="G4433" t="str">
            <v/>
          </cell>
          <cell r="H4433" t="str">
            <v/>
          </cell>
          <cell r="I4433">
            <v>4.4002199999999998E-3</v>
          </cell>
          <cell r="J4433">
            <v>4.0000000000000002E-4</v>
          </cell>
          <cell r="K4433">
            <v>4.0000000000000002E-4</v>
          </cell>
          <cell r="L4433">
            <v>4.0000000000000002E-4</v>
          </cell>
          <cell r="M4433">
            <v>1.0008E-4</v>
          </cell>
          <cell r="N4433">
            <v>25.02</v>
          </cell>
          <cell r="O4433">
            <v>25.02</v>
          </cell>
          <cell r="P4433">
            <v>0</v>
          </cell>
          <cell r="Q4433">
            <v>0</v>
          </cell>
          <cell r="R4433">
            <v>0</v>
          </cell>
          <cell r="S4433">
            <v>0</v>
          </cell>
          <cell r="T4433">
            <v>0</v>
          </cell>
          <cell r="U4433">
            <v>0</v>
          </cell>
          <cell r="V4433">
            <v>0</v>
          </cell>
          <cell r="W4433">
            <v>0</v>
          </cell>
          <cell r="X4433">
            <v>0</v>
          </cell>
          <cell r="Y4433">
            <v>8.3339999999999998E-5</v>
          </cell>
          <cell r="Z4433">
            <v>0</v>
          </cell>
          <cell r="AA4433">
            <v>0</v>
          </cell>
          <cell r="AB4433">
            <v>0</v>
          </cell>
          <cell r="AC4433">
            <v>0</v>
          </cell>
          <cell r="AD4433">
            <v>1.5006000000000001E-4</v>
          </cell>
          <cell r="AE4433">
            <v>8.3339999999999998E-5</v>
          </cell>
          <cell r="AF4433">
            <v>6.6719999999999998E-5</v>
          </cell>
          <cell r="AG4433">
            <v>0</v>
          </cell>
          <cell r="AH4433">
            <v>0</v>
          </cell>
          <cell r="AI4433">
            <v>0</v>
          </cell>
        </row>
        <row r="4434">
          <cell r="C4434" t="str">
            <v>1.783.6</v>
          </cell>
          <cell r="D4434" t="str">
            <v>Иные прочие</v>
          </cell>
          <cell r="E4434" t="str">
            <v>051-2002623</v>
          </cell>
          <cell r="F4434" t="str">
            <v/>
          </cell>
          <cell r="G4434" t="str">
            <v/>
          </cell>
          <cell r="H4434" t="str">
            <v/>
          </cell>
          <cell r="I4434">
            <v>113.075</v>
          </cell>
          <cell r="J4434">
            <v>18.914999999999999</v>
          </cell>
          <cell r="K4434">
            <v>6.0000000000000001E-3</v>
          </cell>
          <cell r="L4434">
            <v>6.0000000000000001E-3</v>
          </cell>
          <cell r="M4434">
            <v>0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>
            <v>0</v>
          </cell>
          <cell r="T4434">
            <v>0</v>
          </cell>
          <cell r="U4434">
            <v>0</v>
          </cell>
          <cell r="V4434">
            <v>0</v>
          </cell>
          <cell r="W4434">
            <v>0</v>
          </cell>
          <cell r="X4434">
            <v>0</v>
          </cell>
          <cell r="Y4434">
            <v>0</v>
          </cell>
          <cell r="Z4434">
            <v>0</v>
          </cell>
          <cell r="AA4434">
            <v>0</v>
          </cell>
          <cell r="AB4434">
            <v>0</v>
          </cell>
          <cell r="AC4434">
            <v>0</v>
          </cell>
          <cell r="AD4434">
            <v>0</v>
          </cell>
          <cell r="AE4434">
            <v>0</v>
          </cell>
          <cell r="AF4434">
            <v>0</v>
          </cell>
          <cell r="AG4434">
            <v>0</v>
          </cell>
          <cell r="AH4434">
            <v>0</v>
          </cell>
          <cell r="AI4434">
            <v>0</v>
          </cell>
        </row>
        <row r="4435">
          <cell r="C4435" t="str">
            <v>1.783.7</v>
          </cell>
          <cell r="D4435" t="str">
            <v>Пуско наладочные работы "вхолостую"</v>
          </cell>
          <cell r="E4435" t="str">
            <v>051-2002623</v>
          </cell>
          <cell r="F4435" t="str">
            <v/>
          </cell>
          <cell r="G4435" t="str">
            <v/>
          </cell>
          <cell r="H4435" t="str">
            <v/>
          </cell>
          <cell r="I4435">
            <v>8.7050000000000001</v>
          </cell>
          <cell r="J4435">
            <v>8.7050000000000001</v>
          </cell>
          <cell r="K4435">
            <v>0</v>
          </cell>
          <cell r="L4435">
            <v>0</v>
          </cell>
          <cell r="M4435">
            <v>0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>
            <v>0</v>
          </cell>
          <cell r="S4435">
            <v>0</v>
          </cell>
          <cell r="T4435">
            <v>0</v>
          </cell>
          <cell r="U4435">
            <v>0</v>
          </cell>
          <cell r="V4435">
            <v>0</v>
          </cell>
          <cell r="W4435">
            <v>0</v>
          </cell>
          <cell r="X4435">
            <v>0</v>
          </cell>
          <cell r="Y4435">
            <v>0</v>
          </cell>
          <cell r="Z4435">
            <v>0</v>
          </cell>
          <cell r="AA4435">
            <v>0</v>
          </cell>
          <cell r="AB4435">
            <v>0</v>
          </cell>
          <cell r="AC4435">
            <v>0</v>
          </cell>
          <cell r="AD4435">
            <v>0</v>
          </cell>
          <cell r="AE4435">
            <v>0</v>
          </cell>
          <cell r="AF4435">
            <v>0</v>
          </cell>
          <cell r="AG4435">
            <v>0</v>
          </cell>
          <cell r="AH4435">
            <v>0</v>
          </cell>
          <cell r="AI4435">
            <v>0</v>
          </cell>
        </row>
        <row r="4436">
          <cell r="C4436" t="str">
            <v>1.784</v>
          </cell>
          <cell r="D4436" t="str">
            <v>Газопpовод-отвод к г.г. Архангельск, Севеpодвинск</v>
          </cell>
          <cell r="E4436" t="str">
            <v>051-2002624</v>
          </cell>
          <cell r="F4436" t="str">
            <v>51-070</v>
          </cell>
          <cell r="G4436" t="str">
            <v>Газопроводы, строящиеся по указанию федеральных органов влас</v>
          </cell>
          <cell r="H4436" t="str">
            <v>Транспорт газа</v>
          </cell>
          <cell r="I4436">
            <v>36043.227564209999</v>
          </cell>
          <cell r="J4436">
            <v>7960.7259999999997</v>
          </cell>
          <cell r="K4436">
            <v>2.1000000000000001E-2</v>
          </cell>
          <cell r="L4436">
            <v>2.1000000000000001E-2</v>
          </cell>
          <cell r="M4436">
            <v>706.34832554000002</v>
          </cell>
          <cell r="N4436">
            <v>3363563.4549523802</v>
          </cell>
          <cell r="O4436">
            <v>3363563.4549523802</v>
          </cell>
          <cell r="P4436">
            <v>0</v>
          </cell>
          <cell r="Q4436">
            <v>0</v>
          </cell>
          <cell r="R4436">
            <v>0</v>
          </cell>
          <cell r="S4436">
            <v>0</v>
          </cell>
          <cell r="T4436">
            <v>0</v>
          </cell>
          <cell r="U4436">
            <v>0</v>
          </cell>
          <cell r="V4436">
            <v>0</v>
          </cell>
          <cell r="W4436">
            <v>0</v>
          </cell>
          <cell r="X4436">
            <v>717.90482626000005</v>
          </cell>
          <cell r="Y4436">
            <v>1.02847519</v>
          </cell>
          <cell r="Z4436">
            <v>0.40119287999999997</v>
          </cell>
          <cell r="AA4436">
            <v>0.40119287999999997</v>
          </cell>
          <cell r="AB4436">
            <v>0</v>
          </cell>
          <cell r="AC4436">
            <v>0</v>
          </cell>
          <cell r="AD4436">
            <v>0.43271459000000001</v>
          </cell>
          <cell r="AE4436">
            <v>0.15702436</v>
          </cell>
          <cell r="AF4436">
            <v>1.6668E-4</v>
          </cell>
          <cell r="AG4436">
            <v>0.27552355000000001</v>
          </cell>
          <cell r="AH4436">
            <v>0</v>
          </cell>
          <cell r="AI4436">
            <v>107.856996365</v>
          </cell>
        </row>
        <row r="4437">
          <cell r="C4437" t="str">
            <v>1.784.1</v>
          </cell>
          <cell r="D4437" t="str">
            <v>Подрядные работы</v>
          </cell>
          <cell r="E4437" t="str">
            <v>051-2002624</v>
          </cell>
          <cell r="F4437" t="str">
            <v/>
          </cell>
          <cell r="G4437" t="str">
            <v/>
          </cell>
          <cell r="H4437" t="str">
            <v/>
          </cell>
          <cell r="I4437">
            <v>32384.311000000002</v>
          </cell>
          <cell r="J4437">
            <v>7806.9889999999996</v>
          </cell>
          <cell r="K4437">
            <v>0</v>
          </cell>
          <cell r="L4437">
            <v>0</v>
          </cell>
          <cell r="M4437">
            <v>706.34807551999995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>
            <v>0</v>
          </cell>
          <cell r="T4437">
            <v>0</v>
          </cell>
          <cell r="U4437">
            <v>0</v>
          </cell>
          <cell r="V4437">
            <v>0</v>
          </cell>
          <cell r="W4437">
            <v>0</v>
          </cell>
          <cell r="X4437">
            <v>716.34263256999998</v>
          </cell>
          <cell r="Y4437">
            <v>0</v>
          </cell>
          <cell r="Z4437">
            <v>0</v>
          </cell>
          <cell r="AA4437">
            <v>0</v>
          </cell>
          <cell r="AB4437">
            <v>0</v>
          </cell>
          <cell r="AC4437">
            <v>0</v>
          </cell>
          <cell r="AD4437">
            <v>0</v>
          </cell>
          <cell r="AE4437">
            <v>0</v>
          </cell>
          <cell r="AF4437">
            <v>0</v>
          </cell>
          <cell r="AG4437">
            <v>0</v>
          </cell>
          <cell r="AH4437">
            <v>0</v>
          </cell>
          <cell r="AI4437">
            <v>0</v>
          </cell>
        </row>
        <row r="4438">
          <cell r="C4438">
            <v>0</v>
          </cell>
          <cell r="D4438" t="str">
            <v>Стройгазконсалтинг</v>
          </cell>
          <cell r="E4438" t="str">
            <v>051-2002624</v>
          </cell>
          <cell r="F4438" t="str">
            <v/>
          </cell>
          <cell r="G4438" t="str">
            <v/>
          </cell>
          <cell r="H4438" t="str">
            <v/>
          </cell>
          <cell r="I4438">
            <v>32384.311000000002</v>
          </cell>
          <cell r="J4438">
            <v>7806.9889999999996</v>
          </cell>
          <cell r="K4438">
            <v>0</v>
          </cell>
          <cell r="L4438">
            <v>0</v>
          </cell>
          <cell r="M4438">
            <v>706.34807551999995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>
            <v>0</v>
          </cell>
          <cell r="S4438">
            <v>0</v>
          </cell>
          <cell r="T4438">
            <v>0</v>
          </cell>
          <cell r="U4438">
            <v>0</v>
          </cell>
          <cell r="V4438">
            <v>0</v>
          </cell>
          <cell r="W4438">
            <v>0</v>
          </cell>
          <cell r="X4438">
            <v>706.34807551999995</v>
          </cell>
          <cell r="Y4438">
            <v>0</v>
          </cell>
          <cell r="Z4438">
            <v>0</v>
          </cell>
          <cell r="AA4438">
            <v>0</v>
          </cell>
          <cell r="AB4438">
            <v>0</v>
          </cell>
          <cell r="AC4438">
            <v>0</v>
          </cell>
          <cell r="AD4438">
            <v>0</v>
          </cell>
          <cell r="AE4438">
            <v>0</v>
          </cell>
          <cell r="AF4438">
            <v>0</v>
          </cell>
          <cell r="AG4438">
            <v>0</v>
          </cell>
          <cell r="AH4438">
            <v>0</v>
          </cell>
          <cell r="AI4438">
            <v>0</v>
          </cell>
        </row>
        <row r="4439">
          <cell r="C4439">
            <v>0</v>
          </cell>
          <cell r="D4439" t="str">
            <v>Газпром инвест</v>
          </cell>
          <cell r="E4439" t="str">
            <v>051-2002624</v>
          </cell>
          <cell r="F4439" t="str">
            <v/>
          </cell>
          <cell r="G4439" t="str">
            <v/>
          </cell>
          <cell r="H4439" t="str">
            <v/>
          </cell>
          <cell r="I4439">
            <v>0</v>
          </cell>
          <cell r="J4439">
            <v>0</v>
          </cell>
          <cell r="K4439">
            <v>0</v>
          </cell>
          <cell r="L4439">
            <v>0</v>
          </cell>
          <cell r="M4439">
            <v>0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>
            <v>0</v>
          </cell>
          <cell r="S4439">
            <v>0</v>
          </cell>
          <cell r="T4439">
            <v>0</v>
          </cell>
          <cell r="U4439">
            <v>0</v>
          </cell>
          <cell r="V4439">
            <v>0</v>
          </cell>
          <cell r="W4439">
            <v>0</v>
          </cell>
          <cell r="X4439">
            <v>9.9945570499999992</v>
          </cell>
          <cell r="Y4439">
            <v>0</v>
          </cell>
          <cell r="Z4439">
            <v>0</v>
          </cell>
          <cell r="AA4439">
            <v>0</v>
          </cell>
          <cell r="AB4439">
            <v>0</v>
          </cell>
          <cell r="AC4439">
            <v>0</v>
          </cell>
          <cell r="AD4439">
            <v>0</v>
          </cell>
          <cell r="AE4439">
            <v>0</v>
          </cell>
          <cell r="AF4439">
            <v>0</v>
          </cell>
          <cell r="AG4439">
            <v>0</v>
          </cell>
          <cell r="AH4439">
            <v>0</v>
          </cell>
          <cell r="AI4439">
            <v>0</v>
          </cell>
        </row>
        <row r="4440">
          <cell r="C4440" t="str">
            <v>1.784.2</v>
          </cell>
          <cell r="D4440" t="str">
            <v>Материалы(в составе подрядных работ)</v>
          </cell>
          <cell r="E4440" t="str">
            <v>051-2002624</v>
          </cell>
          <cell r="F4440" t="str">
            <v/>
          </cell>
          <cell r="G4440" t="str">
            <v/>
          </cell>
          <cell r="H4440" t="str">
            <v/>
          </cell>
          <cell r="I4440">
            <v>0</v>
          </cell>
          <cell r="J4440">
            <v>0</v>
          </cell>
          <cell r="K4440">
            <v>0</v>
          </cell>
          <cell r="L4440">
            <v>0</v>
          </cell>
          <cell r="M4440">
            <v>0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>
            <v>0</v>
          </cell>
          <cell r="T4440">
            <v>0</v>
          </cell>
          <cell r="U4440">
            <v>0</v>
          </cell>
          <cell r="V4440">
            <v>0</v>
          </cell>
          <cell r="W4440">
            <v>0</v>
          </cell>
          <cell r="X4440">
            <v>9.9945570499999992</v>
          </cell>
          <cell r="Y4440">
            <v>0</v>
          </cell>
          <cell r="Z4440">
            <v>0</v>
          </cell>
          <cell r="AA4440">
            <v>0</v>
          </cell>
          <cell r="AB4440">
            <v>0</v>
          </cell>
          <cell r="AC4440">
            <v>0</v>
          </cell>
          <cell r="AD4440">
            <v>0</v>
          </cell>
          <cell r="AE4440">
            <v>0</v>
          </cell>
          <cell r="AF4440">
            <v>0</v>
          </cell>
          <cell r="AG4440">
            <v>0</v>
          </cell>
          <cell r="AH4440">
            <v>0</v>
          </cell>
          <cell r="AI4440">
            <v>0</v>
          </cell>
        </row>
        <row r="4441">
          <cell r="C4441" t="str">
            <v>1.784.3</v>
          </cell>
          <cell r="D4441" t="str">
            <v>Оборудование</v>
          </cell>
          <cell r="E4441" t="str">
            <v>051-2002624</v>
          </cell>
          <cell r="F4441" t="str">
            <v/>
          </cell>
          <cell r="G4441" t="str">
            <v/>
          </cell>
          <cell r="H4441" t="str">
            <v/>
          </cell>
          <cell r="I4441">
            <v>1565.27807523</v>
          </cell>
          <cell r="J4441">
            <v>6.3220000000000001</v>
          </cell>
          <cell r="K4441">
            <v>0.02</v>
          </cell>
          <cell r="L4441">
            <v>0.02</v>
          </cell>
          <cell r="M4441">
            <v>0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>
            <v>0</v>
          </cell>
          <cell r="S4441">
            <v>0</v>
          </cell>
          <cell r="T4441">
            <v>0</v>
          </cell>
          <cell r="U4441">
            <v>0</v>
          </cell>
          <cell r="V4441">
            <v>0</v>
          </cell>
          <cell r="W4441">
            <v>0</v>
          </cell>
          <cell r="X4441">
            <v>0</v>
          </cell>
          <cell r="Y4441">
            <v>6.5910200000000004E-3</v>
          </cell>
          <cell r="Z4441">
            <v>0.02</v>
          </cell>
          <cell r="AA4441">
            <v>0.02</v>
          </cell>
          <cell r="AB4441">
            <v>0</v>
          </cell>
          <cell r="AC4441">
            <v>0</v>
          </cell>
          <cell r="AD4441">
            <v>6.5910200000000004E-3</v>
          </cell>
          <cell r="AE4441">
            <v>6.5910200000000004E-3</v>
          </cell>
          <cell r="AF4441">
            <v>0</v>
          </cell>
          <cell r="AG4441">
            <v>0</v>
          </cell>
          <cell r="AH4441">
            <v>0</v>
          </cell>
          <cell r="AI4441">
            <v>32.955100000000002</v>
          </cell>
        </row>
        <row r="4442">
          <cell r="C4442" t="str">
            <v>1.784.4</v>
          </cell>
          <cell r="D4442" t="str">
            <v>Прочие, всего</v>
          </cell>
          <cell r="E4442" t="str">
            <v>051-2002624</v>
          </cell>
          <cell r="F4442" t="str">
            <v/>
          </cell>
          <cell r="G4442" t="str">
            <v/>
          </cell>
          <cell r="H4442" t="str">
            <v/>
          </cell>
          <cell r="I4442">
            <v>2093.6384889800001</v>
          </cell>
          <cell r="J4442">
            <v>147.41499999999999</v>
          </cell>
          <cell r="K4442">
            <v>1E-3</v>
          </cell>
          <cell r="L4442">
            <v>1E-3</v>
          </cell>
          <cell r="M4442">
            <v>2.5001999999999999E-4</v>
          </cell>
          <cell r="N4442">
            <v>25.001999999999999</v>
          </cell>
          <cell r="O4442">
            <v>25.001999999999999</v>
          </cell>
          <cell r="P4442">
            <v>0</v>
          </cell>
          <cell r="Q4442">
            <v>0</v>
          </cell>
          <cell r="R4442">
            <v>0</v>
          </cell>
          <cell r="S4442">
            <v>0</v>
          </cell>
          <cell r="T4442">
            <v>0</v>
          </cell>
          <cell r="U4442">
            <v>0</v>
          </cell>
          <cell r="V4442">
            <v>0</v>
          </cell>
          <cell r="W4442">
            <v>0</v>
          </cell>
          <cell r="X4442">
            <v>1.56219369</v>
          </cell>
          <cell r="Y4442">
            <v>1.0218841700000001</v>
          </cell>
          <cell r="Z4442">
            <v>0.38119288000000001</v>
          </cell>
          <cell r="AA4442">
            <v>0.38119288000000001</v>
          </cell>
          <cell r="AB4442">
            <v>0</v>
          </cell>
          <cell r="AC4442">
            <v>0</v>
          </cell>
          <cell r="AD4442">
            <v>0.42612357000000001</v>
          </cell>
          <cell r="AE4442">
            <v>0.15043334</v>
          </cell>
          <cell r="AF4442">
            <v>1.6668E-4</v>
          </cell>
          <cell r="AG4442">
            <v>0.27552355000000001</v>
          </cell>
          <cell r="AH4442">
            <v>0</v>
          </cell>
          <cell r="AI4442">
            <v>111.786864959</v>
          </cell>
        </row>
        <row r="4443">
          <cell r="C4443" t="str">
            <v>1.784.5</v>
          </cell>
          <cell r="D4443" t="str">
            <v>Землеотвод, всего</v>
          </cell>
          <cell r="E4443" t="str">
            <v>051-2002624</v>
          </cell>
          <cell r="F4443" t="str">
            <v/>
          </cell>
          <cell r="G4443" t="str">
            <v/>
          </cell>
          <cell r="H4443" t="str">
            <v/>
          </cell>
          <cell r="I4443">
            <v>72.499154500000003</v>
          </cell>
          <cell r="J4443">
            <v>0</v>
          </cell>
          <cell r="K4443">
            <v>0</v>
          </cell>
          <cell r="L4443">
            <v>0</v>
          </cell>
          <cell r="M4443">
            <v>0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>
            <v>0</v>
          </cell>
          <cell r="T4443">
            <v>0</v>
          </cell>
          <cell r="U4443">
            <v>0</v>
          </cell>
          <cell r="V4443">
            <v>0</v>
          </cell>
          <cell r="W4443">
            <v>0</v>
          </cell>
          <cell r="X4443">
            <v>1.5401936899999999</v>
          </cell>
          <cell r="Y4443">
            <v>0.87145083000000001</v>
          </cell>
          <cell r="Z4443">
            <v>0.38102619999999998</v>
          </cell>
          <cell r="AA4443">
            <v>0.38102619999999998</v>
          </cell>
          <cell r="AB4443">
            <v>0</v>
          </cell>
          <cell r="AC4443">
            <v>0</v>
          </cell>
          <cell r="AD4443">
            <v>0.27552355000000001</v>
          </cell>
          <cell r="AE4443">
            <v>0</v>
          </cell>
          <cell r="AF4443">
            <v>0</v>
          </cell>
          <cell r="AG4443">
            <v>0.27552355000000001</v>
          </cell>
          <cell r="AH4443">
            <v>0</v>
          </cell>
          <cell r="AI4443">
            <v>72.310919827000006</v>
          </cell>
        </row>
        <row r="4444">
          <cell r="C4444" t="str">
            <v>1.784.6</v>
          </cell>
          <cell r="D4444" t="str">
            <v>Проектные работы</v>
          </cell>
          <cell r="E4444" t="str">
            <v>051-2002624</v>
          </cell>
          <cell r="F4444" t="str">
            <v/>
          </cell>
          <cell r="G4444" t="str">
            <v/>
          </cell>
          <cell r="H4444" t="str">
            <v/>
          </cell>
          <cell r="I4444">
            <v>157.88999999999999</v>
          </cell>
          <cell r="J4444">
            <v>0</v>
          </cell>
          <cell r="K4444">
            <v>0</v>
          </cell>
          <cell r="L4444">
            <v>0</v>
          </cell>
          <cell r="M4444">
            <v>0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>
            <v>0</v>
          </cell>
          <cell r="S4444">
            <v>0</v>
          </cell>
          <cell r="T4444">
            <v>0</v>
          </cell>
          <cell r="U4444">
            <v>0</v>
          </cell>
          <cell r="V4444">
            <v>0</v>
          </cell>
          <cell r="W4444">
            <v>0</v>
          </cell>
          <cell r="X4444">
            <v>0</v>
          </cell>
          <cell r="Y4444">
            <v>0</v>
          </cell>
          <cell r="Z4444">
            <v>0</v>
          </cell>
          <cell r="AA4444">
            <v>0</v>
          </cell>
          <cell r="AB4444">
            <v>0</v>
          </cell>
          <cell r="AC4444">
            <v>0</v>
          </cell>
          <cell r="AD4444">
            <v>0</v>
          </cell>
          <cell r="AE4444">
            <v>0</v>
          </cell>
          <cell r="AF4444">
            <v>0</v>
          </cell>
          <cell r="AG4444">
            <v>0</v>
          </cell>
          <cell r="AH4444">
            <v>0</v>
          </cell>
          <cell r="AI4444">
            <v>0</v>
          </cell>
        </row>
        <row r="4445">
          <cell r="C4445" t="str">
            <v>1.784.7</v>
          </cell>
          <cell r="D4445" t="str">
            <v>Услуги Заказчика</v>
          </cell>
          <cell r="E4445" t="str">
            <v>051-2002624</v>
          </cell>
          <cell r="F4445" t="str">
            <v/>
          </cell>
          <cell r="G4445" t="str">
            <v/>
          </cell>
          <cell r="H4445" t="str">
            <v/>
          </cell>
          <cell r="I4445">
            <v>5.0001000000000004E-3</v>
          </cell>
          <cell r="J4445">
            <v>1E-3</v>
          </cell>
          <cell r="K4445">
            <v>1E-3</v>
          </cell>
          <cell r="L4445">
            <v>1E-3</v>
          </cell>
          <cell r="M4445">
            <v>2.5001999999999999E-4</v>
          </cell>
          <cell r="N4445">
            <v>25.001999999999999</v>
          </cell>
          <cell r="O4445">
            <v>25.001999999999999</v>
          </cell>
          <cell r="P4445">
            <v>0</v>
          </cell>
          <cell r="Q4445">
            <v>0</v>
          </cell>
          <cell r="R4445">
            <v>0</v>
          </cell>
          <cell r="S4445">
            <v>0</v>
          </cell>
          <cell r="T4445">
            <v>0</v>
          </cell>
          <cell r="U4445">
            <v>0</v>
          </cell>
          <cell r="V4445">
            <v>0</v>
          </cell>
          <cell r="W4445">
            <v>0</v>
          </cell>
          <cell r="X4445">
            <v>0</v>
          </cell>
          <cell r="Y4445">
            <v>8.3339999999999998E-5</v>
          </cell>
          <cell r="Z4445">
            <v>1.6668E-4</v>
          </cell>
          <cell r="AA4445">
            <v>1.6668E-4</v>
          </cell>
          <cell r="AB4445">
            <v>0</v>
          </cell>
          <cell r="AC4445">
            <v>0</v>
          </cell>
          <cell r="AD4445">
            <v>2.5001999999999999E-4</v>
          </cell>
          <cell r="AE4445">
            <v>8.3339999999999998E-5</v>
          </cell>
          <cell r="AF4445">
            <v>1.6668E-4</v>
          </cell>
          <cell r="AG4445">
            <v>0</v>
          </cell>
          <cell r="AH4445">
            <v>0</v>
          </cell>
          <cell r="AI4445">
            <v>150</v>
          </cell>
        </row>
        <row r="4446">
          <cell r="C4446" t="str">
            <v>1.784.8</v>
          </cell>
          <cell r="D4446" t="str">
            <v>Иные прочие</v>
          </cell>
          <cell r="E4446" t="str">
            <v>051-2002624</v>
          </cell>
          <cell r="F4446" t="str">
            <v/>
          </cell>
          <cell r="G4446" t="str">
            <v/>
          </cell>
          <cell r="H4446" t="str">
            <v/>
          </cell>
          <cell r="I4446">
            <v>1815.9609703799999</v>
          </cell>
          <cell r="J4446">
            <v>147.41399999999999</v>
          </cell>
          <cell r="K4446">
            <v>0</v>
          </cell>
          <cell r="L4446">
            <v>0</v>
          </cell>
          <cell r="M4446">
            <v>0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>
            <v>0</v>
          </cell>
          <cell r="T4446">
            <v>0</v>
          </cell>
          <cell r="U4446">
            <v>0</v>
          </cell>
          <cell r="V4446">
            <v>0</v>
          </cell>
          <cell r="W4446">
            <v>0</v>
          </cell>
          <cell r="X4446">
            <v>2.1999999999999999E-2</v>
          </cell>
          <cell r="Y4446">
            <v>0.15035000000000001</v>
          </cell>
          <cell r="Z4446">
            <v>0</v>
          </cell>
          <cell r="AA4446">
            <v>0</v>
          </cell>
          <cell r="AB4446">
            <v>0</v>
          </cell>
          <cell r="AC4446">
            <v>0</v>
          </cell>
          <cell r="AD4446">
            <v>0.15035000000000001</v>
          </cell>
          <cell r="AE4446">
            <v>0.15035000000000001</v>
          </cell>
          <cell r="AF4446">
            <v>0</v>
          </cell>
          <cell r="AG4446">
            <v>0</v>
          </cell>
          <cell r="AH4446">
            <v>0</v>
          </cell>
          <cell r="AI4446">
            <v>0</v>
          </cell>
        </row>
        <row r="4447">
          <cell r="C4447" t="str">
            <v>1.784.9</v>
          </cell>
          <cell r="D4447" t="str">
            <v>Пуско наладочные работы "вхолостую"</v>
          </cell>
          <cell r="E4447" t="str">
            <v>051-2002624</v>
          </cell>
          <cell r="F4447" t="str">
            <v/>
          </cell>
          <cell r="G4447" t="str">
            <v/>
          </cell>
          <cell r="H4447" t="str">
            <v/>
          </cell>
          <cell r="I4447">
            <v>47.283363999999999</v>
          </cell>
          <cell r="J4447">
            <v>0</v>
          </cell>
          <cell r="K4447">
            <v>0</v>
          </cell>
          <cell r="L4447">
            <v>0</v>
          </cell>
          <cell r="M4447">
            <v>0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>
            <v>0</v>
          </cell>
          <cell r="T4447">
            <v>0</v>
          </cell>
          <cell r="U4447">
            <v>0</v>
          </cell>
          <cell r="V4447">
            <v>0</v>
          </cell>
          <cell r="W4447">
            <v>0</v>
          </cell>
          <cell r="X4447">
            <v>0</v>
          </cell>
          <cell r="Y4447">
            <v>0</v>
          </cell>
          <cell r="Z4447">
            <v>0</v>
          </cell>
          <cell r="AA4447">
            <v>0</v>
          </cell>
          <cell r="AB4447">
            <v>0</v>
          </cell>
          <cell r="AC4447">
            <v>0</v>
          </cell>
          <cell r="AD4447">
            <v>0</v>
          </cell>
          <cell r="AE4447">
            <v>0</v>
          </cell>
          <cell r="AF4447">
            <v>0</v>
          </cell>
          <cell r="AG4447">
            <v>0</v>
          </cell>
          <cell r="AH4447">
            <v>0</v>
          </cell>
          <cell r="AI4447">
            <v>0</v>
          </cell>
        </row>
        <row r="4448">
          <cell r="C4448" t="str">
            <v>1.785</v>
          </cell>
          <cell r="D4448" t="str">
            <v>Лупинги газопровода Грязовец-Выборг с целью замыкания второй нитки на участке Грязовец-Волхов</v>
          </cell>
          <cell r="E4448" t="str">
            <v>051-2002626</v>
          </cell>
          <cell r="F4448" t="str">
            <v>51-535</v>
          </cell>
          <cell r="G4448" t="str">
            <v>Стройки, обеспечивающие добычу и вывод газа из Надым-Пур-Таз</v>
          </cell>
          <cell r="H4448" t="str">
            <v>Транспорт газа</v>
          </cell>
          <cell r="I4448">
            <v>0</v>
          </cell>
          <cell r="J4448">
            <v>0</v>
          </cell>
          <cell r="K4448">
            <v>0</v>
          </cell>
          <cell r="L4448">
            <v>0</v>
          </cell>
          <cell r="M4448">
            <v>0.46269094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>
            <v>0</v>
          </cell>
          <cell r="S4448">
            <v>0</v>
          </cell>
          <cell r="T4448">
            <v>0</v>
          </cell>
          <cell r="U4448">
            <v>0</v>
          </cell>
          <cell r="V4448">
            <v>0</v>
          </cell>
          <cell r="W4448">
            <v>0</v>
          </cell>
          <cell r="X4448">
            <v>6.4026966999999999</v>
          </cell>
          <cell r="Y4448">
            <v>2023.25455919</v>
          </cell>
          <cell r="Z4448">
            <v>859.02</v>
          </cell>
          <cell r="AA4448">
            <v>859.02</v>
          </cell>
          <cell r="AB4448">
            <v>0</v>
          </cell>
          <cell r="AC4448">
            <v>562.41999999999996</v>
          </cell>
          <cell r="AD4448">
            <v>1992.2035689500001</v>
          </cell>
          <cell r="AE4448">
            <v>1970.0543732599999</v>
          </cell>
          <cell r="AF4448">
            <v>0</v>
          </cell>
          <cell r="AG4448">
            <v>3.24903239</v>
          </cell>
          <cell r="AH4448">
            <v>18.900163299999999</v>
          </cell>
          <cell r="AI4448">
            <v>231.91585399100001</v>
          </cell>
        </row>
        <row r="4449">
          <cell r="C4449" t="str">
            <v>1.785.1</v>
          </cell>
          <cell r="D4449" t="str">
            <v>Подрядные работы</v>
          </cell>
          <cell r="E4449" t="str">
            <v>051-2002626</v>
          </cell>
          <cell r="F4449" t="str">
            <v/>
          </cell>
          <cell r="G4449" t="str">
            <v/>
          </cell>
          <cell r="H4449" t="str">
            <v/>
          </cell>
          <cell r="I4449">
            <v>0</v>
          </cell>
          <cell r="J4449">
            <v>0</v>
          </cell>
          <cell r="K4449">
            <v>0</v>
          </cell>
          <cell r="L4449">
            <v>0</v>
          </cell>
          <cell r="M4449">
            <v>0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>
            <v>0</v>
          </cell>
          <cell r="T4449">
            <v>0</v>
          </cell>
          <cell r="U4449">
            <v>0</v>
          </cell>
          <cell r="V4449">
            <v>0</v>
          </cell>
          <cell r="W4449">
            <v>0</v>
          </cell>
          <cell r="X4449">
            <v>0.22420000000000001</v>
          </cell>
          <cell r="Y4449">
            <v>1952.5270579</v>
          </cell>
          <cell r="Z4449">
            <v>830.04</v>
          </cell>
          <cell r="AA4449">
            <v>830.04</v>
          </cell>
          <cell r="AB4449">
            <v>0</v>
          </cell>
          <cell r="AC4449">
            <v>562.41999999999996</v>
          </cell>
          <cell r="AD4449">
            <v>1960.18839729</v>
          </cell>
          <cell r="AE4449">
            <v>1941.28823399</v>
          </cell>
          <cell r="AF4449">
            <v>0</v>
          </cell>
          <cell r="AG4449">
            <v>0</v>
          </cell>
          <cell r="AH4449">
            <v>18.900163299999999</v>
          </cell>
          <cell r="AI4449">
            <v>236.155895775</v>
          </cell>
        </row>
        <row r="4450">
          <cell r="C4450">
            <v>0</v>
          </cell>
          <cell r="D4450" t="str">
            <v>Газпром инвест</v>
          </cell>
          <cell r="E4450" t="str">
            <v>051-2002626</v>
          </cell>
          <cell r="F4450" t="str">
            <v/>
          </cell>
          <cell r="G4450" t="str">
            <v/>
          </cell>
          <cell r="H4450" t="str">
            <v/>
          </cell>
          <cell r="I4450">
            <v>0</v>
          </cell>
          <cell r="J4450">
            <v>0</v>
          </cell>
          <cell r="K4450">
            <v>0</v>
          </cell>
          <cell r="L4450">
            <v>0</v>
          </cell>
          <cell r="M4450">
            <v>0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>
            <v>0</v>
          </cell>
          <cell r="T4450">
            <v>0</v>
          </cell>
          <cell r="U4450">
            <v>0</v>
          </cell>
          <cell r="V4450">
            <v>0</v>
          </cell>
          <cell r="W4450">
            <v>0</v>
          </cell>
          <cell r="X4450">
            <v>0.22420000000000001</v>
          </cell>
          <cell r="Y4450">
            <v>0</v>
          </cell>
          <cell r="Z4450">
            <v>0</v>
          </cell>
          <cell r="AA4450">
            <v>0</v>
          </cell>
          <cell r="AB4450">
            <v>0</v>
          </cell>
          <cell r="AC4450">
            <v>0</v>
          </cell>
          <cell r="AD4450">
            <v>18.900163299999999</v>
          </cell>
          <cell r="AE4450">
            <v>0</v>
          </cell>
          <cell r="AF4450">
            <v>0</v>
          </cell>
          <cell r="AG4450">
            <v>0</v>
          </cell>
          <cell r="AH4450">
            <v>18.900163299999999</v>
          </cell>
          <cell r="AI4450">
            <v>0</v>
          </cell>
        </row>
        <row r="4451">
          <cell r="C4451">
            <v>0</v>
          </cell>
          <cell r="D4451" t="str">
            <v>Газстройпром</v>
          </cell>
          <cell r="E4451" t="str">
            <v>051-2002626</v>
          </cell>
          <cell r="F4451" t="str">
            <v/>
          </cell>
          <cell r="G4451" t="str">
            <v/>
          </cell>
          <cell r="H4451" t="str">
            <v/>
          </cell>
          <cell r="I4451">
            <v>0</v>
          </cell>
          <cell r="J4451">
            <v>0</v>
          </cell>
          <cell r="K4451">
            <v>0</v>
          </cell>
          <cell r="L4451">
            <v>0</v>
          </cell>
          <cell r="M4451">
            <v>0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>
            <v>0</v>
          </cell>
          <cell r="T4451">
            <v>0</v>
          </cell>
          <cell r="U4451">
            <v>0</v>
          </cell>
          <cell r="V4451">
            <v>0</v>
          </cell>
          <cell r="W4451">
            <v>0</v>
          </cell>
          <cell r="X4451">
            <v>0</v>
          </cell>
          <cell r="Y4451">
            <v>1952.5270579</v>
          </cell>
          <cell r="Z4451">
            <v>830.04</v>
          </cell>
          <cell r="AA4451">
            <v>830.04</v>
          </cell>
          <cell r="AB4451">
            <v>0</v>
          </cell>
          <cell r="AC4451">
            <v>562.41999999999996</v>
          </cell>
          <cell r="AD4451">
            <v>1941.28823399</v>
          </cell>
          <cell r="AE4451">
            <v>1941.28823399</v>
          </cell>
          <cell r="AF4451">
            <v>0</v>
          </cell>
          <cell r="AG4451">
            <v>0</v>
          </cell>
          <cell r="AH4451">
            <v>0</v>
          </cell>
          <cell r="AI4451">
            <v>233.878877402</v>
          </cell>
        </row>
        <row r="4452">
          <cell r="C4452" t="str">
            <v>1.785.2</v>
          </cell>
          <cell r="D4452" t="str">
            <v>Материалы(в составе подрядных работ)</v>
          </cell>
          <cell r="E4452" t="str">
            <v>051-2002626</v>
          </cell>
          <cell r="F4452" t="str">
            <v/>
          </cell>
          <cell r="G4452" t="str">
            <v/>
          </cell>
          <cell r="H4452" t="str">
            <v/>
          </cell>
          <cell r="I4452">
            <v>0</v>
          </cell>
          <cell r="J4452">
            <v>0</v>
          </cell>
          <cell r="K4452">
            <v>0</v>
          </cell>
          <cell r="L4452">
            <v>0</v>
          </cell>
          <cell r="M4452">
            <v>0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>
            <v>0</v>
          </cell>
          <cell r="T4452">
            <v>0</v>
          </cell>
          <cell r="U4452">
            <v>0</v>
          </cell>
          <cell r="V4452">
            <v>0</v>
          </cell>
          <cell r="W4452">
            <v>0</v>
          </cell>
          <cell r="X4452">
            <v>0.22420000000000001</v>
          </cell>
          <cell r="Y4452">
            <v>0</v>
          </cell>
          <cell r="Z4452">
            <v>0</v>
          </cell>
          <cell r="AA4452">
            <v>0</v>
          </cell>
          <cell r="AB4452">
            <v>0</v>
          </cell>
          <cell r="AC4452">
            <v>0</v>
          </cell>
          <cell r="AD4452">
            <v>18.900163299999999</v>
          </cell>
          <cell r="AE4452">
            <v>0</v>
          </cell>
          <cell r="AF4452">
            <v>0</v>
          </cell>
          <cell r="AG4452">
            <v>0</v>
          </cell>
          <cell r="AH4452">
            <v>18.900163299999999</v>
          </cell>
          <cell r="AI4452">
            <v>0</v>
          </cell>
        </row>
        <row r="4453">
          <cell r="C4453" t="str">
            <v>1.785.3</v>
          </cell>
          <cell r="D4453" t="str">
            <v>Оборудование</v>
          </cell>
          <cell r="E4453" t="str">
            <v>051-2002626</v>
          </cell>
          <cell r="F4453" t="str">
            <v/>
          </cell>
          <cell r="G4453" t="str">
            <v/>
          </cell>
          <cell r="H4453" t="str">
            <v/>
          </cell>
          <cell r="I4453">
            <v>0</v>
          </cell>
          <cell r="J4453">
            <v>0</v>
          </cell>
          <cell r="K4453">
            <v>0</v>
          </cell>
          <cell r="L4453">
            <v>0</v>
          </cell>
          <cell r="M4453">
            <v>0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>
            <v>0</v>
          </cell>
          <cell r="T4453">
            <v>0</v>
          </cell>
          <cell r="U4453">
            <v>0</v>
          </cell>
          <cell r="V4453">
            <v>0</v>
          </cell>
          <cell r="W4453">
            <v>0</v>
          </cell>
          <cell r="X4453">
            <v>0</v>
          </cell>
          <cell r="Y4453">
            <v>11.437357670000001</v>
          </cell>
          <cell r="Z4453">
            <v>0.54</v>
          </cell>
          <cell r="AA4453">
            <v>0.54</v>
          </cell>
          <cell r="AB4453">
            <v>0</v>
          </cell>
          <cell r="AC4453">
            <v>0</v>
          </cell>
          <cell r="AD4453">
            <v>9.7431016600000007</v>
          </cell>
          <cell r="AE4453">
            <v>9.7431016600000007</v>
          </cell>
          <cell r="AF4453">
            <v>0</v>
          </cell>
          <cell r="AG4453">
            <v>0</v>
          </cell>
          <cell r="AH4453">
            <v>0</v>
          </cell>
          <cell r="AI4453">
            <v>1804.278085185</v>
          </cell>
        </row>
        <row r="4454">
          <cell r="C4454" t="str">
            <v>1.785.4</v>
          </cell>
          <cell r="D4454" t="str">
            <v>Прочие, всего</v>
          </cell>
          <cell r="E4454" t="str">
            <v>051-2002626</v>
          </cell>
          <cell r="F4454" t="str">
            <v/>
          </cell>
          <cell r="G4454" t="str">
            <v/>
          </cell>
          <cell r="H4454" t="str">
            <v/>
          </cell>
          <cell r="I4454">
            <v>0</v>
          </cell>
          <cell r="J4454">
            <v>0</v>
          </cell>
          <cell r="K4454">
            <v>0</v>
          </cell>
          <cell r="L4454">
            <v>0</v>
          </cell>
          <cell r="M4454">
            <v>0.46269094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>
            <v>0</v>
          </cell>
          <cell r="T4454">
            <v>0</v>
          </cell>
          <cell r="U4454">
            <v>0</v>
          </cell>
          <cell r="V4454">
            <v>0</v>
          </cell>
          <cell r="W4454">
            <v>0</v>
          </cell>
          <cell r="X4454">
            <v>6.1784967000000002</v>
          </cell>
          <cell r="Y4454">
            <v>59.290143620000002</v>
          </cell>
          <cell r="Z4454">
            <v>28.44</v>
          </cell>
          <cell r="AA4454">
            <v>28.44</v>
          </cell>
          <cell r="AB4454">
            <v>0</v>
          </cell>
          <cell r="AC4454">
            <v>0</v>
          </cell>
          <cell r="AD4454">
            <v>22.272069999999999</v>
          </cell>
          <cell r="AE4454">
            <v>19.023037609999999</v>
          </cell>
          <cell r="AF4454">
            <v>0</v>
          </cell>
          <cell r="AG4454">
            <v>3.24903239</v>
          </cell>
          <cell r="AH4454">
            <v>0</v>
          </cell>
          <cell r="AI4454">
            <v>78.312482419000006</v>
          </cell>
        </row>
        <row r="4455">
          <cell r="C4455" t="str">
            <v>1.785.5</v>
          </cell>
          <cell r="D4455" t="str">
            <v>Землеотвод, всего</v>
          </cell>
          <cell r="E4455" t="str">
            <v>051-2002626</v>
          </cell>
          <cell r="F4455" t="str">
            <v/>
          </cell>
          <cell r="G4455" t="str">
            <v/>
          </cell>
          <cell r="H4455" t="str">
            <v/>
          </cell>
          <cell r="I4455">
            <v>0</v>
          </cell>
          <cell r="J4455">
            <v>0</v>
          </cell>
          <cell r="K4455">
            <v>0</v>
          </cell>
          <cell r="L4455">
            <v>0</v>
          </cell>
          <cell r="M4455">
            <v>1.1999999999999999E-7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>
            <v>0</v>
          </cell>
          <cell r="T4455">
            <v>0</v>
          </cell>
          <cell r="U4455">
            <v>0</v>
          </cell>
          <cell r="V4455">
            <v>0</v>
          </cell>
          <cell r="W4455">
            <v>0</v>
          </cell>
          <cell r="X4455">
            <v>6.1784967000000002</v>
          </cell>
          <cell r="Y4455">
            <v>8.4097887</v>
          </cell>
          <cell r="Z4455">
            <v>8.4097887</v>
          </cell>
          <cell r="AA4455">
            <v>8.4097887</v>
          </cell>
          <cell r="AB4455">
            <v>0</v>
          </cell>
          <cell r="AC4455">
            <v>0</v>
          </cell>
          <cell r="AD4455">
            <v>4.9887344200000001</v>
          </cell>
          <cell r="AE4455">
            <v>1.7397020299999999</v>
          </cell>
          <cell r="AF4455">
            <v>0</v>
          </cell>
          <cell r="AG4455">
            <v>3.24903239</v>
          </cell>
          <cell r="AH4455">
            <v>0</v>
          </cell>
          <cell r="AI4455">
            <v>59.320567947000001</v>
          </cell>
        </row>
        <row r="4456">
          <cell r="C4456" t="str">
            <v>1.785.6</v>
          </cell>
          <cell r="D4456" t="str">
            <v>Иные прочие</v>
          </cell>
          <cell r="E4456" t="str">
            <v>051-2002626</v>
          </cell>
          <cell r="F4456" t="str">
            <v/>
          </cell>
          <cell r="G4456" t="str">
            <v/>
          </cell>
          <cell r="H4456" t="str">
            <v/>
          </cell>
          <cell r="I4456">
            <v>0</v>
          </cell>
          <cell r="J4456">
            <v>0</v>
          </cell>
          <cell r="K4456">
            <v>0</v>
          </cell>
          <cell r="L4456">
            <v>0</v>
          </cell>
          <cell r="M4456">
            <v>0.46269082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>
            <v>0</v>
          </cell>
          <cell r="T4456">
            <v>0</v>
          </cell>
          <cell r="U4456">
            <v>0</v>
          </cell>
          <cell r="V4456">
            <v>0</v>
          </cell>
          <cell r="W4456">
            <v>0</v>
          </cell>
          <cell r="X4456">
            <v>0</v>
          </cell>
          <cell r="Y4456">
            <v>43.79086745</v>
          </cell>
          <cell r="Z4456">
            <v>12.94072383</v>
          </cell>
          <cell r="AA4456">
            <v>12.94072383</v>
          </cell>
          <cell r="AB4456">
            <v>0</v>
          </cell>
          <cell r="AC4456">
            <v>0</v>
          </cell>
          <cell r="AD4456">
            <v>10.193848109999999</v>
          </cell>
          <cell r="AE4456">
            <v>10.193848109999999</v>
          </cell>
          <cell r="AF4456">
            <v>0</v>
          </cell>
          <cell r="AG4456">
            <v>0</v>
          </cell>
          <cell r="AH4456">
            <v>0</v>
          </cell>
          <cell r="AI4456">
            <v>78.773399725999994</v>
          </cell>
        </row>
        <row r="4457">
          <cell r="C4457" t="str">
            <v>1.785.7</v>
          </cell>
          <cell r="D4457" t="str">
            <v>Пуско наладочные работы "вхолостую"</v>
          </cell>
          <cell r="E4457" t="str">
            <v>051-2002626</v>
          </cell>
          <cell r="F4457" t="str">
            <v/>
          </cell>
          <cell r="G4457" t="str">
            <v/>
          </cell>
          <cell r="H4457" t="str">
            <v/>
          </cell>
          <cell r="I4457">
            <v>0</v>
          </cell>
          <cell r="J4457">
            <v>0</v>
          </cell>
          <cell r="K4457">
            <v>0</v>
          </cell>
          <cell r="L4457">
            <v>0</v>
          </cell>
          <cell r="M4457">
            <v>0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>
            <v>0</v>
          </cell>
          <cell r="S4457">
            <v>0</v>
          </cell>
          <cell r="T4457">
            <v>0</v>
          </cell>
          <cell r="U4457">
            <v>0</v>
          </cell>
          <cell r="V4457">
            <v>0</v>
          </cell>
          <cell r="W4457">
            <v>0</v>
          </cell>
          <cell r="X4457">
            <v>0</v>
          </cell>
          <cell r="Y4457">
            <v>7.0894874699999999</v>
          </cell>
          <cell r="Z4457">
            <v>7.0894874699999999</v>
          </cell>
          <cell r="AA4457">
            <v>7.0894874699999999</v>
          </cell>
          <cell r="AB4457">
            <v>0</v>
          </cell>
          <cell r="AC4457">
            <v>0</v>
          </cell>
          <cell r="AD4457">
            <v>7.0894874699999999</v>
          </cell>
          <cell r="AE4457">
            <v>7.0894874699999999</v>
          </cell>
          <cell r="AF4457">
            <v>0</v>
          </cell>
          <cell r="AG4457">
            <v>0</v>
          </cell>
          <cell r="AH4457">
            <v>0</v>
          </cell>
          <cell r="AI4457">
            <v>100</v>
          </cell>
        </row>
        <row r="4458">
          <cell r="C4458" t="str">
            <v>1.786</v>
          </cell>
          <cell r="D4458" t="str">
            <v>Реконструкция участков газопровода Ухта-Торжок -1оч. Км 438-500, 501-642, 643-841, 843-941. Замена неравнопроходной арматуры</v>
          </cell>
          <cell r="E4458" t="str">
            <v>051-2002628</v>
          </cell>
          <cell r="F4458" t="str">
            <v>51-028</v>
          </cell>
          <cell r="G4458" t="str">
            <v>Комплексная программа реконструкции и технического перевоору</v>
          </cell>
          <cell r="H4458" t="str">
            <v>Транспорт газа</v>
          </cell>
          <cell r="I4458">
            <v>0</v>
          </cell>
          <cell r="J4458">
            <v>0</v>
          </cell>
          <cell r="K4458">
            <v>0</v>
          </cell>
          <cell r="L4458">
            <v>0</v>
          </cell>
          <cell r="M4458">
            <v>0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  <cell r="R4458">
            <v>0</v>
          </cell>
          <cell r="S4458">
            <v>0</v>
          </cell>
          <cell r="T4458">
            <v>0</v>
          </cell>
          <cell r="U4458">
            <v>0</v>
          </cell>
          <cell r="V4458">
            <v>0</v>
          </cell>
          <cell r="W4458">
            <v>0</v>
          </cell>
          <cell r="X4458">
            <v>160.27117564</v>
          </cell>
          <cell r="Y4458">
            <v>0</v>
          </cell>
          <cell r="Z4458">
            <v>0</v>
          </cell>
          <cell r="AA4458">
            <v>0</v>
          </cell>
          <cell r="AB4458">
            <v>0</v>
          </cell>
          <cell r="AC4458">
            <v>0</v>
          </cell>
          <cell r="AD4458">
            <v>0</v>
          </cell>
          <cell r="AE4458">
            <v>0</v>
          </cell>
          <cell r="AF4458">
            <v>0</v>
          </cell>
          <cell r="AG4458">
            <v>0</v>
          </cell>
          <cell r="AH4458">
            <v>0</v>
          </cell>
          <cell r="AI4458">
            <v>0</v>
          </cell>
        </row>
        <row r="4459">
          <cell r="C4459" t="str">
            <v>1.786.1</v>
          </cell>
          <cell r="D4459" t="str">
            <v>Подрядные работы</v>
          </cell>
          <cell r="E4459" t="str">
            <v>051-2002628</v>
          </cell>
          <cell r="F4459" t="str">
            <v/>
          </cell>
          <cell r="G4459" t="str">
            <v/>
          </cell>
          <cell r="H4459" t="str">
            <v/>
          </cell>
          <cell r="I4459">
            <v>0</v>
          </cell>
          <cell r="J4459">
            <v>0</v>
          </cell>
          <cell r="K4459">
            <v>0</v>
          </cell>
          <cell r="L4459">
            <v>0</v>
          </cell>
          <cell r="M4459">
            <v>0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>
            <v>0</v>
          </cell>
          <cell r="T4459">
            <v>0</v>
          </cell>
          <cell r="U4459">
            <v>0</v>
          </cell>
          <cell r="V4459">
            <v>0</v>
          </cell>
          <cell r="W4459">
            <v>0</v>
          </cell>
          <cell r="X4459">
            <v>160.27117564</v>
          </cell>
          <cell r="Y4459">
            <v>0</v>
          </cell>
          <cell r="Z4459">
            <v>0</v>
          </cell>
          <cell r="AA4459">
            <v>0</v>
          </cell>
          <cell r="AB4459">
            <v>0</v>
          </cell>
          <cell r="AC4459">
            <v>0</v>
          </cell>
          <cell r="AD4459">
            <v>0</v>
          </cell>
          <cell r="AE4459">
            <v>0</v>
          </cell>
          <cell r="AF4459">
            <v>0</v>
          </cell>
          <cell r="AG4459">
            <v>0</v>
          </cell>
          <cell r="AH4459">
            <v>0</v>
          </cell>
          <cell r="AI4459">
            <v>0</v>
          </cell>
        </row>
        <row r="4460">
          <cell r="C4460">
            <v>0</v>
          </cell>
          <cell r="D4460" t="str">
            <v>Газпром инвест</v>
          </cell>
          <cell r="E4460" t="str">
            <v>051-2002628</v>
          </cell>
          <cell r="F4460" t="str">
            <v/>
          </cell>
          <cell r="G4460" t="str">
            <v/>
          </cell>
          <cell r="H4460" t="str">
            <v/>
          </cell>
          <cell r="I4460">
            <v>0</v>
          </cell>
          <cell r="J4460">
            <v>0</v>
          </cell>
          <cell r="K4460">
            <v>0</v>
          </cell>
          <cell r="L4460">
            <v>0</v>
          </cell>
          <cell r="M4460">
            <v>0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>
            <v>0</v>
          </cell>
          <cell r="T4460">
            <v>0</v>
          </cell>
          <cell r="U4460">
            <v>0</v>
          </cell>
          <cell r="V4460">
            <v>0</v>
          </cell>
          <cell r="W4460">
            <v>0</v>
          </cell>
          <cell r="X4460">
            <v>160.27117564</v>
          </cell>
          <cell r="Y4460">
            <v>0</v>
          </cell>
          <cell r="Z4460">
            <v>0</v>
          </cell>
          <cell r="AA4460">
            <v>0</v>
          </cell>
          <cell r="AB4460">
            <v>0</v>
          </cell>
          <cell r="AC4460">
            <v>0</v>
          </cell>
          <cell r="AD4460">
            <v>0</v>
          </cell>
          <cell r="AE4460">
            <v>0</v>
          </cell>
          <cell r="AF4460">
            <v>0</v>
          </cell>
          <cell r="AG4460">
            <v>0</v>
          </cell>
          <cell r="AH4460">
            <v>0</v>
          </cell>
          <cell r="AI4460">
            <v>0</v>
          </cell>
        </row>
        <row r="4461">
          <cell r="C4461" t="str">
            <v>1.786.2</v>
          </cell>
          <cell r="D4461" t="str">
            <v>Материалы(в составе подрядных работ)</v>
          </cell>
          <cell r="E4461" t="str">
            <v>051-2002628</v>
          </cell>
          <cell r="F4461" t="str">
            <v/>
          </cell>
          <cell r="G4461" t="str">
            <v/>
          </cell>
          <cell r="H4461" t="str">
            <v/>
          </cell>
          <cell r="I4461">
            <v>0</v>
          </cell>
          <cell r="J4461">
            <v>0</v>
          </cell>
          <cell r="K4461">
            <v>0</v>
          </cell>
          <cell r="L4461">
            <v>0</v>
          </cell>
          <cell r="M4461">
            <v>0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>
            <v>0</v>
          </cell>
          <cell r="T4461">
            <v>0</v>
          </cell>
          <cell r="U4461">
            <v>0</v>
          </cell>
          <cell r="V4461">
            <v>0</v>
          </cell>
          <cell r="W4461">
            <v>0</v>
          </cell>
          <cell r="X4461">
            <v>160.27117564</v>
          </cell>
          <cell r="Y4461">
            <v>0</v>
          </cell>
          <cell r="Z4461">
            <v>0</v>
          </cell>
          <cell r="AA4461">
            <v>0</v>
          </cell>
          <cell r="AB4461">
            <v>0</v>
          </cell>
          <cell r="AC4461">
            <v>0</v>
          </cell>
          <cell r="AD4461">
            <v>0</v>
          </cell>
          <cell r="AE4461">
            <v>0</v>
          </cell>
          <cell r="AF4461">
            <v>0</v>
          </cell>
          <cell r="AG4461">
            <v>0</v>
          </cell>
          <cell r="AH4461">
            <v>0</v>
          </cell>
          <cell r="AI4461">
            <v>0</v>
          </cell>
        </row>
        <row r="4462">
          <cell r="C4462" t="str">
            <v>1.787</v>
          </cell>
          <cell r="D4462" t="str">
            <v>Реконструкция систем агрегатной автоматики</v>
          </cell>
          <cell r="E4462" t="str">
            <v>051-2002629</v>
          </cell>
          <cell r="F4462" t="str">
            <v>51-062</v>
          </cell>
          <cell r="G4462" t="str">
            <v>Комплексная целевая программа технического перевооружения, р</v>
          </cell>
          <cell r="H4462" t="str">
            <v>Прочие</v>
          </cell>
          <cell r="I4462">
            <v>0</v>
          </cell>
          <cell r="J4462">
            <v>0</v>
          </cell>
          <cell r="K4462">
            <v>0</v>
          </cell>
          <cell r="L4462">
            <v>0</v>
          </cell>
          <cell r="M4462">
            <v>0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>
            <v>0</v>
          </cell>
          <cell r="T4462">
            <v>0</v>
          </cell>
          <cell r="U4462">
            <v>0</v>
          </cell>
          <cell r="V4462">
            <v>0</v>
          </cell>
          <cell r="W4462">
            <v>0</v>
          </cell>
          <cell r="X4462">
            <v>0</v>
          </cell>
          <cell r="Y4462">
            <v>0</v>
          </cell>
          <cell r="Z4462">
            <v>0</v>
          </cell>
          <cell r="AA4462">
            <v>0</v>
          </cell>
          <cell r="AB4462">
            <v>0</v>
          </cell>
          <cell r="AC4462">
            <v>0</v>
          </cell>
          <cell r="AD4462">
            <v>8.3339999999999998E-5</v>
          </cell>
          <cell r="AE4462">
            <v>0</v>
          </cell>
          <cell r="AF4462">
            <v>0</v>
          </cell>
          <cell r="AG4462">
            <v>8.3339999999999998E-5</v>
          </cell>
          <cell r="AH4462">
            <v>0</v>
          </cell>
          <cell r="AI4462">
            <v>0</v>
          </cell>
        </row>
        <row r="4463">
          <cell r="C4463" t="str">
            <v>1.787.1</v>
          </cell>
          <cell r="D4463" t="str">
            <v>Прочие, всего</v>
          </cell>
          <cell r="E4463" t="str">
            <v>051-2002629</v>
          </cell>
          <cell r="F4463" t="str">
            <v/>
          </cell>
          <cell r="G4463" t="str">
            <v/>
          </cell>
          <cell r="H4463" t="str">
            <v/>
          </cell>
          <cell r="I4463">
            <v>0</v>
          </cell>
          <cell r="J4463">
            <v>0</v>
          </cell>
          <cell r="K4463">
            <v>0</v>
          </cell>
          <cell r="L4463">
            <v>0</v>
          </cell>
          <cell r="M4463">
            <v>0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0</v>
          </cell>
          <cell r="S4463">
            <v>0</v>
          </cell>
          <cell r="T4463">
            <v>0</v>
          </cell>
          <cell r="U4463">
            <v>0</v>
          </cell>
          <cell r="V4463">
            <v>0</v>
          </cell>
          <cell r="W4463">
            <v>0</v>
          </cell>
          <cell r="X4463">
            <v>0</v>
          </cell>
          <cell r="Y4463">
            <v>0</v>
          </cell>
          <cell r="Z4463">
            <v>0</v>
          </cell>
          <cell r="AA4463">
            <v>0</v>
          </cell>
          <cell r="AB4463">
            <v>0</v>
          </cell>
          <cell r="AC4463">
            <v>0</v>
          </cell>
          <cell r="AD4463">
            <v>8.3339999999999998E-5</v>
          </cell>
          <cell r="AE4463">
            <v>0</v>
          </cell>
          <cell r="AF4463">
            <v>0</v>
          </cell>
          <cell r="AG4463">
            <v>8.3339999999999998E-5</v>
          </cell>
          <cell r="AH4463">
            <v>0</v>
          </cell>
          <cell r="AI4463">
            <v>0</v>
          </cell>
        </row>
        <row r="4464">
          <cell r="C4464" t="str">
            <v>1.787.2</v>
          </cell>
          <cell r="D4464" t="str">
            <v>Услуги Заказчика</v>
          </cell>
          <cell r="E4464" t="str">
            <v>051-2002629</v>
          </cell>
          <cell r="F4464" t="str">
            <v/>
          </cell>
          <cell r="G4464" t="str">
            <v/>
          </cell>
          <cell r="H4464" t="str">
            <v/>
          </cell>
          <cell r="I4464">
            <v>0</v>
          </cell>
          <cell r="J4464">
            <v>0</v>
          </cell>
          <cell r="K4464">
            <v>0</v>
          </cell>
          <cell r="L4464">
            <v>0</v>
          </cell>
          <cell r="M4464">
            <v>0</v>
          </cell>
          <cell r="N4464">
            <v>0</v>
          </cell>
          <cell r="O4464">
            <v>0</v>
          </cell>
          <cell r="P4464">
            <v>0</v>
          </cell>
          <cell r="Q4464">
            <v>0</v>
          </cell>
          <cell r="R4464">
            <v>0</v>
          </cell>
          <cell r="S4464">
            <v>0</v>
          </cell>
          <cell r="T4464">
            <v>0</v>
          </cell>
          <cell r="U4464">
            <v>0</v>
          </cell>
          <cell r="V4464">
            <v>0</v>
          </cell>
          <cell r="W4464">
            <v>0</v>
          </cell>
          <cell r="X4464">
            <v>0</v>
          </cell>
          <cell r="Y4464">
            <v>0</v>
          </cell>
          <cell r="Z4464">
            <v>0</v>
          </cell>
          <cell r="AA4464">
            <v>0</v>
          </cell>
          <cell r="AB4464">
            <v>0</v>
          </cell>
          <cell r="AC4464">
            <v>0</v>
          </cell>
          <cell r="AD4464">
            <v>8.3339999999999998E-5</v>
          </cell>
          <cell r="AE4464">
            <v>0</v>
          </cell>
          <cell r="AF4464">
            <v>0</v>
          </cell>
          <cell r="AG4464">
            <v>8.3339999999999998E-5</v>
          </cell>
          <cell r="AH4464">
            <v>0</v>
          </cell>
          <cell r="AI4464">
            <v>0</v>
          </cell>
        </row>
        <row r="4465">
          <cell r="C4465" t="str">
            <v>1.788</v>
          </cell>
          <cell r="D4465" t="str">
            <v>Реконструкция компрессорного цеха № 4 КС-14 Приводино газопровода Пунга-Ухта-Грязовец</v>
          </cell>
          <cell r="E4465" t="str">
            <v>051-2002655</v>
          </cell>
          <cell r="F4465" t="str">
            <v>51-035</v>
          </cell>
          <cell r="G4465" t="str">
            <v>Комплексная программа реконструкции и технического перевоору</v>
          </cell>
          <cell r="H4465" t="str">
            <v>Транспорт газа</v>
          </cell>
          <cell r="I4465">
            <v>5965.3231912700003</v>
          </cell>
          <cell r="J4465">
            <v>4025.8939999999998</v>
          </cell>
          <cell r="K4465">
            <v>27.69</v>
          </cell>
          <cell r="L4465">
            <v>27.69</v>
          </cell>
          <cell r="M4465">
            <v>2.5000199999999999E-3</v>
          </cell>
          <cell r="N4465">
            <v>9.0286020000000002E-3</v>
          </cell>
          <cell r="O4465">
            <v>9.0286020000000002E-3</v>
          </cell>
          <cell r="P4465">
            <v>0</v>
          </cell>
          <cell r="Q4465">
            <v>0</v>
          </cell>
          <cell r="R4465">
            <v>0</v>
          </cell>
          <cell r="S4465">
            <v>0</v>
          </cell>
          <cell r="T4465">
            <v>0</v>
          </cell>
          <cell r="U4465">
            <v>0</v>
          </cell>
          <cell r="V4465">
            <v>0</v>
          </cell>
          <cell r="W4465">
            <v>0</v>
          </cell>
          <cell r="X4465">
            <v>75.114483840000005</v>
          </cell>
          <cell r="Y4465">
            <v>8.3339999999999998E-5</v>
          </cell>
          <cell r="Z4465">
            <v>4.59512739</v>
          </cell>
          <cell r="AA4465">
            <v>4.59512739</v>
          </cell>
          <cell r="AB4465">
            <v>0</v>
          </cell>
          <cell r="AC4465">
            <v>0</v>
          </cell>
          <cell r="AD4465">
            <v>1.7500199999999999E-3</v>
          </cell>
          <cell r="AE4465">
            <v>8.3339999999999998E-5</v>
          </cell>
          <cell r="AF4465">
            <v>1.66668E-3</v>
          </cell>
          <cell r="AG4465">
            <v>0</v>
          </cell>
          <cell r="AH4465">
            <v>0</v>
          </cell>
          <cell r="AI4465">
            <v>3.8084253999999998E-2</v>
          </cell>
        </row>
        <row r="4466">
          <cell r="C4466" t="str">
            <v>1.788.1</v>
          </cell>
          <cell r="D4466" t="str">
            <v>Подрядные работы</v>
          </cell>
          <cell r="E4466" t="str">
            <v>051-2002655</v>
          </cell>
          <cell r="F4466" t="str">
            <v/>
          </cell>
          <cell r="G4466" t="str">
            <v/>
          </cell>
          <cell r="H4466" t="str">
            <v/>
          </cell>
          <cell r="I4466">
            <v>2601.4769999999999</v>
          </cell>
          <cell r="J4466">
            <v>2275.1770000000001</v>
          </cell>
          <cell r="K4466">
            <v>0</v>
          </cell>
          <cell r="L4466">
            <v>0</v>
          </cell>
          <cell r="M4466">
            <v>0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>
            <v>0</v>
          </cell>
          <cell r="T4466">
            <v>0</v>
          </cell>
          <cell r="U4466">
            <v>0</v>
          </cell>
          <cell r="V4466">
            <v>0</v>
          </cell>
          <cell r="W4466">
            <v>0</v>
          </cell>
          <cell r="X4466">
            <v>75.055834050000001</v>
          </cell>
          <cell r="Y4466">
            <v>0</v>
          </cell>
          <cell r="Z4466">
            <v>0</v>
          </cell>
          <cell r="AA4466">
            <v>0</v>
          </cell>
          <cell r="AB4466">
            <v>0</v>
          </cell>
          <cell r="AC4466">
            <v>0</v>
          </cell>
          <cell r="AD4466">
            <v>0</v>
          </cell>
          <cell r="AE4466">
            <v>0</v>
          </cell>
          <cell r="AF4466">
            <v>0</v>
          </cell>
          <cell r="AG4466">
            <v>0</v>
          </cell>
          <cell r="AH4466">
            <v>0</v>
          </cell>
          <cell r="AI4466">
            <v>0</v>
          </cell>
        </row>
        <row r="4467">
          <cell r="C4467">
            <v>0</v>
          </cell>
          <cell r="D4467" t="str">
            <v>Газпром инвест</v>
          </cell>
          <cell r="E4467" t="str">
            <v>051-2002655</v>
          </cell>
          <cell r="F4467" t="str">
            <v/>
          </cell>
          <cell r="G4467" t="str">
            <v/>
          </cell>
          <cell r="H4467" t="str">
            <v/>
          </cell>
          <cell r="I4467">
            <v>0</v>
          </cell>
          <cell r="J4467">
            <v>0</v>
          </cell>
          <cell r="K4467">
            <v>0</v>
          </cell>
          <cell r="L4467">
            <v>0</v>
          </cell>
          <cell r="M4467">
            <v>0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>
            <v>0</v>
          </cell>
          <cell r="T4467">
            <v>0</v>
          </cell>
          <cell r="U4467">
            <v>0</v>
          </cell>
          <cell r="V4467">
            <v>0</v>
          </cell>
          <cell r="W4467">
            <v>0</v>
          </cell>
          <cell r="X4467">
            <v>75.055834050000001</v>
          </cell>
          <cell r="Y4467">
            <v>0</v>
          </cell>
          <cell r="Z4467">
            <v>0</v>
          </cell>
          <cell r="AA4467">
            <v>0</v>
          </cell>
          <cell r="AB4467">
            <v>0</v>
          </cell>
          <cell r="AC4467">
            <v>0</v>
          </cell>
          <cell r="AD4467">
            <v>0</v>
          </cell>
          <cell r="AE4467">
            <v>0</v>
          </cell>
          <cell r="AF4467">
            <v>0</v>
          </cell>
          <cell r="AG4467">
            <v>0</v>
          </cell>
          <cell r="AH4467">
            <v>0</v>
          </cell>
          <cell r="AI4467">
            <v>0</v>
          </cell>
        </row>
        <row r="4468">
          <cell r="C4468">
            <v>0</v>
          </cell>
          <cell r="D4468" t="str">
            <v>Прочие подрядчики</v>
          </cell>
          <cell r="E4468" t="str">
            <v>051-2002655</v>
          </cell>
          <cell r="F4468" t="str">
            <v/>
          </cell>
          <cell r="G4468" t="str">
            <v/>
          </cell>
          <cell r="H4468" t="str">
            <v/>
          </cell>
          <cell r="I4468">
            <v>2601.4769999999999</v>
          </cell>
          <cell r="J4468">
            <v>2275.1770000000001</v>
          </cell>
          <cell r="K4468">
            <v>0</v>
          </cell>
          <cell r="L4468">
            <v>0</v>
          </cell>
          <cell r="M4468">
            <v>0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>
            <v>0</v>
          </cell>
          <cell r="T4468">
            <v>0</v>
          </cell>
          <cell r="U4468">
            <v>0</v>
          </cell>
          <cell r="V4468">
            <v>0</v>
          </cell>
          <cell r="W4468">
            <v>0</v>
          </cell>
          <cell r="X4468">
            <v>0</v>
          </cell>
          <cell r="Y4468">
            <v>0</v>
          </cell>
          <cell r="Z4468">
            <v>0</v>
          </cell>
          <cell r="AA4468">
            <v>0</v>
          </cell>
          <cell r="AB4468">
            <v>0</v>
          </cell>
          <cell r="AC4468">
            <v>0</v>
          </cell>
          <cell r="AD4468">
            <v>0</v>
          </cell>
          <cell r="AE4468">
            <v>0</v>
          </cell>
          <cell r="AF4468">
            <v>0</v>
          </cell>
          <cell r="AG4468">
            <v>0</v>
          </cell>
          <cell r="AH4468">
            <v>0</v>
          </cell>
          <cell r="AI4468">
            <v>0</v>
          </cell>
        </row>
        <row r="4469">
          <cell r="C4469" t="str">
            <v>1.788.2</v>
          </cell>
          <cell r="D4469" t="str">
            <v>Материалы(в составе подрядных работ)</v>
          </cell>
          <cell r="E4469" t="str">
            <v>051-2002655</v>
          </cell>
          <cell r="F4469" t="str">
            <v/>
          </cell>
          <cell r="G4469" t="str">
            <v/>
          </cell>
          <cell r="H4469" t="str">
            <v/>
          </cell>
          <cell r="I4469">
            <v>0</v>
          </cell>
          <cell r="J4469">
            <v>0</v>
          </cell>
          <cell r="K4469">
            <v>0</v>
          </cell>
          <cell r="L4469">
            <v>0</v>
          </cell>
          <cell r="M4469">
            <v>0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>
            <v>0</v>
          </cell>
          <cell r="S4469">
            <v>0</v>
          </cell>
          <cell r="T4469">
            <v>0</v>
          </cell>
          <cell r="U4469">
            <v>0</v>
          </cell>
          <cell r="V4469">
            <v>0</v>
          </cell>
          <cell r="W4469">
            <v>0</v>
          </cell>
          <cell r="X4469">
            <v>75.055834050000001</v>
          </cell>
          <cell r="Y4469">
            <v>0</v>
          </cell>
          <cell r="Z4469">
            <v>0</v>
          </cell>
          <cell r="AA4469">
            <v>0</v>
          </cell>
          <cell r="AB4469">
            <v>0</v>
          </cell>
          <cell r="AC4469">
            <v>0</v>
          </cell>
          <cell r="AD4469">
            <v>0</v>
          </cell>
          <cell r="AE4469">
            <v>0</v>
          </cell>
          <cell r="AF4469">
            <v>0</v>
          </cell>
          <cell r="AG4469">
            <v>0</v>
          </cell>
          <cell r="AH4469">
            <v>0</v>
          </cell>
          <cell r="AI4469">
            <v>0</v>
          </cell>
        </row>
        <row r="4470">
          <cell r="C4470" t="str">
            <v>1.788.3</v>
          </cell>
          <cell r="D4470" t="str">
            <v>Оборудование</v>
          </cell>
          <cell r="E4470" t="str">
            <v>051-2002655</v>
          </cell>
          <cell r="F4470" t="str">
            <v/>
          </cell>
          <cell r="G4470" t="str">
            <v/>
          </cell>
          <cell r="H4470" t="str">
            <v/>
          </cell>
          <cell r="I4470">
            <v>2948.6771205499999</v>
          </cell>
          <cell r="J4470">
            <v>1646.7850000000001</v>
          </cell>
          <cell r="K4470">
            <v>0</v>
          </cell>
          <cell r="L4470">
            <v>0</v>
          </cell>
          <cell r="M4470">
            <v>0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>
            <v>0</v>
          </cell>
          <cell r="T4470">
            <v>0</v>
          </cell>
          <cell r="U4470">
            <v>0</v>
          </cell>
          <cell r="V4470">
            <v>0</v>
          </cell>
          <cell r="W4470">
            <v>0</v>
          </cell>
          <cell r="X4470">
            <v>0</v>
          </cell>
          <cell r="Y4470">
            <v>0</v>
          </cell>
          <cell r="Z4470">
            <v>4.4447107700000004</v>
          </cell>
          <cell r="AA4470">
            <v>4.4447107700000004</v>
          </cell>
          <cell r="AB4470">
            <v>0</v>
          </cell>
          <cell r="AC4470">
            <v>0</v>
          </cell>
          <cell r="AD4470">
            <v>0</v>
          </cell>
          <cell r="AE4470">
            <v>0</v>
          </cell>
          <cell r="AF4470">
            <v>0</v>
          </cell>
          <cell r="AG4470">
            <v>0</v>
          </cell>
          <cell r="AH4470">
            <v>0</v>
          </cell>
          <cell r="AI4470">
            <v>0</v>
          </cell>
        </row>
        <row r="4471">
          <cell r="C4471" t="str">
            <v>1.788.4</v>
          </cell>
          <cell r="D4471" t="str">
            <v>Прочие, всего</v>
          </cell>
          <cell r="E4471" t="str">
            <v>051-2002655</v>
          </cell>
          <cell r="F4471" t="str">
            <v/>
          </cell>
          <cell r="G4471" t="str">
            <v/>
          </cell>
          <cell r="H4471" t="str">
            <v/>
          </cell>
          <cell r="I4471">
            <v>415.16907071999998</v>
          </cell>
          <cell r="J4471">
            <v>103.932</v>
          </cell>
          <cell r="K4471">
            <v>27.69</v>
          </cell>
          <cell r="L4471">
            <v>27.69</v>
          </cell>
          <cell r="M4471">
            <v>2.5000199999999999E-3</v>
          </cell>
          <cell r="N4471">
            <v>9.0286020000000002E-3</v>
          </cell>
          <cell r="O4471">
            <v>9.0286020000000002E-3</v>
          </cell>
          <cell r="P4471">
            <v>0</v>
          </cell>
          <cell r="Q4471">
            <v>0</v>
          </cell>
          <cell r="R4471">
            <v>0</v>
          </cell>
          <cell r="S4471">
            <v>0</v>
          </cell>
          <cell r="T4471">
            <v>0</v>
          </cell>
          <cell r="U4471">
            <v>0</v>
          </cell>
          <cell r="V4471">
            <v>0</v>
          </cell>
          <cell r="W4471">
            <v>0</v>
          </cell>
          <cell r="X4471">
            <v>5.864979E-2</v>
          </cell>
          <cell r="Y4471">
            <v>8.3339999999999998E-5</v>
          </cell>
          <cell r="Z4471">
            <v>0.15041662</v>
          </cell>
          <cell r="AA4471">
            <v>0.15041662</v>
          </cell>
          <cell r="AB4471">
            <v>0</v>
          </cell>
          <cell r="AC4471">
            <v>0</v>
          </cell>
          <cell r="AD4471">
            <v>1.7500199999999999E-3</v>
          </cell>
          <cell r="AE4471">
            <v>8.3339999999999998E-5</v>
          </cell>
          <cell r="AF4471">
            <v>1.66668E-3</v>
          </cell>
          <cell r="AG4471">
            <v>0</v>
          </cell>
          <cell r="AH4471">
            <v>0</v>
          </cell>
          <cell r="AI4471">
            <v>1.16344856</v>
          </cell>
        </row>
        <row r="4472">
          <cell r="C4472" t="str">
            <v>1.788.5</v>
          </cell>
          <cell r="D4472" t="str">
            <v>Землеотвод, всего</v>
          </cell>
          <cell r="E4472" t="str">
            <v>051-2002655</v>
          </cell>
          <cell r="F4472" t="str">
            <v/>
          </cell>
          <cell r="G4472" t="str">
            <v/>
          </cell>
          <cell r="H4472" t="str">
            <v/>
          </cell>
          <cell r="I4472">
            <v>0</v>
          </cell>
          <cell r="J4472">
            <v>0</v>
          </cell>
          <cell r="K4472">
            <v>0.15</v>
          </cell>
          <cell r="L4472">
            <v>0.15</v>
          </cell>
          <cell r="M4472">
            <v>0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0</v>
          </cell>
          <cell r="S4472">
            <v>0</v>
          </cell>
          <cell r="T4472">
            <v>0</v>
          </cell>
          <cell r="U4472">
            <v>0</v>
          </cell>
          <cell r="V4472">
            <v>0</v>
          </cell>
          <cell r="W4472">
            <v>0</v>
          </cell>
          <cell r="X4472">
            <v>5.864979E-2</v>
          </cell>
          <cell r="Y4472">
            <v>0</v>
          </cell>
          <cell r="Z4472">
            <v>0.15</v>
          </cell>
          <cell r="AA4472">
            <v>0.15</v>
          </cell>
          <cell r="AB4472">
            <v>0</v>
          </cell>
          <cell r="AC4472">
            <v>0</v>
          </cell>
          <cell r="AD4472">
            <v>0</v>
          </cell>
          <cell r="AE4472">
            <v>0</v>
          </cell>
          <cell r="AF4472">
            <v>0</v>
          </cell>
          <cell r="AG4472">
            <v>0</v>
          </cell>
          <cell r="AH4472">
            <v>0</v>
          </cell>
          <cell r="AI4472">
            <v>0</v>
          </cell>
        </row>
        <row r="4473">
          <cell r="C4473" t="str">
            <v>1.788.6</v>
          </cell>
          <cell r="D4473" t="str">
            <v>Услуги Заказчика</v>
          </cell>
          <cell r="E4473" t="str">
            <v>051-2002655</v>
          </cell>
          <cell r="F4473" t="str">
            <v/>
          </cell>
          <cell r="G4473" t="str">
            <v/>
          </cell>
          <cell r="H4473" t="str">
            <v/>
          </cell>
          <cell r="I4473">
            <v>0</v>
          </cell>
          <cell r="J4473">
            <v>0</v>
          </cell>
          <cell r="K4473">
            <v>0.01</v>
          </cell>
          <cell r="L4473">
            <v>0.01</v>
          </cell>
          <cell r="M4473">
            <v>2.5000199999999999E-3</v>
          </cell>
          <cell r="N4473">
            <v>25.0002</v>
          </cell>
          <cell r="O4473">
            <v>25.0002</v>
          </cell>
          <cell r="P4473">
            <v>0</v>
          </cell>
          <cell r="Q4473">
            <v>0</v>
          </cell>
          <cell r="R4473">
            <v>0</v>
          </cell>
          <cell r="S4473">
            <v>0</v>
          </cell>
          <cell r="T4473">
            <v>0</v>
          </cell>
          <cell r="U4473">
            <v>0</v>
          </cell>
          <cell r="V4473">
            <v>0</v>
          </cell>
          <cell r="W4473">
            <v>0</v>
          </cell>
          <cell r="X4473">
            <v>0</v>
          </cell>
          <cell r="Y4473">
            <v>8.3339999999999998E-5</v>
          </cell>
          <cell r="Z4473">
            <v>4.1661999999999998E-4</v>
          </cell>
          <cell r="AA4473">
            <v>4.1661999999999998E-4</v>
          </cell>
          <cell r="AB4473">
            <v>0</v>
          </cell>
          <cell r="AC4473">
            <v>0</v>
          </cell>
          <cell r="AD4473">
            <v>1.7500199999999999E-3</v>
          </cell>
          <cell r="AE4473">
            <v>8.3339999999999998E-5</v>
          </cell>
          <cell r="AF4473">
            <v>1.66668E-3</v>
          </cell>
          <cell r="AG4473">
            <v>0</v>
          </cell>
          <cell r="AH4473">
            <v>0</v>
          </cell>
          <cell r="AI4473">
            <v>420.05184580700001</v>
          </cell>
        </row>
        <row r="4474">
          <cell r="C4474" t="str">
            <v>1.788.7</v>
          </cell>
          <cell r="D4474" t="str">
            <v>Иные прочие</v>
          </cell>
          <cell r="E4474" t="str">
            <v>051-2002655</v>
          </cell>
          <cell r="F4474" t="str">
            <v/>
          </cell>
          <cell r="G4474" t="str">
            <v/>
          </cell>
          <cell r="H4474" t="str">
            <v/>
          </cell>
          <cell r="I4474">
            <v>415.16907071999998</v>
          </cell>
          <cell r="J4474">
            <v>103.932</v>
          </cell>
          <cell r="K4474">
            <v>27.53</v>
          </cell>
          <cell r="L4474">
            <v>27.53</v>
          </cell>
          <cell r="M4474">
            <v>0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>
            <v>0</v>
          </cell>
          <cell r="S4474">
            <v>0</v>
          </cell>
          <cell r="T4474">
            <v>0</v>
          </cell>
          <cell r="U4474">
            <v>0</v>
          </cell>
          <cell r="V4474">
            <v>0</v>
          </cell>
          <cell r="W4474">
            <v>0</v>
          </cell>
          <cell r="X4474">
            <v>0</v>
          </cell>
          <cell r="Y4474">
            <v>0</v>
          </cell>
          <cell r="Z4474">
            <v>0</v>
          </cell>
          <cell r="AA4474">
            <v>0</v>
          </cell>
          <cell r="AB4474">
            <v>0</v>
          </cell>
          <cell r="AC4474">
            <v>0</v>
          </cell>
          <cell r="AD4474">
            <v>0</v>
          </cell>
          <cell r="AE4474">
            <v>0</v>
          </cell>
          <cell r="AF4474">
            <v>0</v>
          </cell>
          <cell r="AG4474">
            <v>0</v>
          </cell>
          <cell r="AH4474">
            <v>0</v>
          </cell>
          <cell r="AI4474">
            <v>0</v>
          </cell>
        </row>
        <row r="4475">
          <cell r="C4475" t="str">
            <v>1.789</v>
          </cell>
          <cell r="D4475" t="str">
            <v>Установка дополнительного ГПА в составе компрессорного цеха КС Грязовецкая II нитки Северо - Европейского газопровода</v>
          </cell>
          <cell r="E4475" t="str">
            <v>051-2002656</v>
          </cell>
          <cell r="F4475" t="str">
            <v>51-541</v>
          </cell>
          <cell r="G4475" t="str">
            <v>Комплексная программа реконструкции и технического перевоору</v>
          </cell>
          <cell r="H4475" t="str">
            <v>Транспорт газа</v>
          </cell>
          <cell r="I4475">
            <v>0</v>
          </cell>
          <cell r="J4475">
            <v>0</v>
          </cell>
          <cell r="K4475">
            <v>0</v>
          </cell>
          <cell r="L4475">
            <v>0</v>
          </cell>
          <cell r="M4475">
            <v>0</v>
          </cell>
          <cell r="N4475">
            <v>0</v>
          </cell>
          <cell r="O4475">
            <v>0</v>
          </cell>
          <cell r="P4475">
            <v>0</v>
          </cell>
          <cell r="Q4475">
            <v>0</v>
          </cell>
          <cell r="R4475">
            <v>0</v>
          </cell>
          <cell r="S4475">
            <v>0</v>
          </cell>
          <cell r="T4475">
            <v>0</v>
          </cell>
          <cell r="U4475">
            <v>0</v>
          </cell>
          <cell r="V4475">
            <v>0</v>
          </cell>
          <cell r="W4475">
            <v>0</v>
          </cell>
          <cell r="X4475">
            <v>4.78758572</v>
          </cell>
          <cell r="Y4475">
            <v>16.455277559999999</v>
          </cell>
          <cell r="Z4475">
            <v>15.43</v>
          </cell>
          <cell r="AA4475">
            <v>15.43</v>
          </cell>
          <cell r="AB4475">
            <v>0</v>
          </cell>
          <cell r="AC4475">
            <v>0</v>
          </cell>
          <cell r="AD4475">
            <v>13.970809470000001</v>
          </cell>
          <cell r="AE4475">
            <v>13.970809470000001</v>
          </cell>
          <cell r="AF4475">
            <v>0</v>
          </cell>
          <cell r="AG4475">
            <v>0</v>
          </cell>
          <cell r="AH4475">
            <v>0</v>
          </cell>
          <cell r="AI4475">
            <v>90.543159235000005</v>
          </cell>
        </row>
        <row r="4476">
          <cell r="C4476" t="str">
            <v>1.789.1</v>
          </cell>
          <cell r="D4476" t="str">
            <v>Подрядные работы</v>
          </cell>
          <cell r="E4476" t="str">
            <v>051-2002656</v>
          </cell>
          <cell r="F4476" t="str">
            <v/>
          </cell>
          <cell r="G4476" t="str">
            <v/>
          </cell>
          <cell r="H4476" t="str">
            <v/>
          </cell>
          <cell r="I4476">
            <v>0</v>
          </cell>
          <cell r="J4476">
            <v>0</v>
          </cell>
          <cell r="K4476">
            <v>0</v>
          </cell>
          <cell r="L4476">
            <v>0</v>
          </cell>
          <cell r="M4476">
            <v>0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>
            <v>0</v>
          </cell>
          <cell r="T4476">
            <v>0</v>
          </cell>
          <cell r="U4476">
            <v>0</v>
          </cell>
          <cell r="V4476">
            <v>0</v>
          </cell>
          <cell r="W4476">
            <v>0</v>
          </cell>
          <cell r="X4476">
            <v>4.78758572</v>
          </cell>
          <cell r="Y4476">
            <v>10.34015215</v>
          </cell>
          <cell r="Z4476">
            <v>10.43</v>
          </cell>
          <cell r="AA4476">
            <v>10.43</v>
          </cell>
          <cell r="AB4476">
            <v>0</v>
          </cell>
          <cell r="AC4476">
            <v>0</v>
          </cell>
          <cell r="AD4476">
            <v>7.91602432</v>
          </cell>
          <cell r="AE4476">
            <v>7.91602432</v>
          </cell>
          <cell r="AF4476">
            <v>0</v>
          </cell>
          <cell r="AG4476">
            <v>0</v>
          </cell>
          <cell r="AH4476">
            <v>0</v>
          </cell>
          <cell r="AI4476">
            <v>75.896685714</v>
          </cell>
        </row>
        <row r="4477">
          <cell r="C4477">
            <v>0</v>
          </cell>
          <cell r="D4477" t="str">
            <v>Газпром инвест</v>
          </cell>
          <cell r="E4477" t="str">
            <v>051-2002656</v>
          </cell>
          <cell r="F4477" t="str">
            <v/>
          </cell>
          <cell r="G4477" t="str">
            <v/>
          </cell>
          <cell r="H4477" t="str">
            <v/>
          </cell>
          <cell r="I4477">
            <v>0</v>
          </cell>
          <cell r="J4477">
            <v>0</v>
          </cell>
          <cell r="K4477">
            <v>0</v>
          </cell>
          <cell r="L4477">
            <v>0</v>
          </cell>
          <cell r="M4477">
            <v>0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>
            <v>0</v>
          </cell>
          <cell r="T4477">
            <v>0</v>
          </cell>
          <cell r="U4477">
            <v>0</v>
          </cell>
          <cell r="V4477">
            <v>0</v>
          </cell>
          <cell r="W4477">
            <v>0</v>
          </cell>
          <cell r="X4477">
            <v>4.78758572</v>
          </cell>
          <cell r="Y4477">
            <v>0</v>
          </cell>
          <cell r="Z4477">
            <v>0</v>
          </cell>
          <cell r="AA4477">
            <v>0</v>
          </cell>
          <cell r="AB4477">
            <v>0</v>
          </cell>
          <cell r="AC4477">
            <v>0</v>
          </cell>
          <cell r="AD4477">
            <v>0</v>
          </cell>
          <cell r="AE4477">
            <v>0</v>
          </cell>
          <cell r="AF4477">
            <v>0</v>
          </cell>
          <cell r="AG4477">
            <v>0</v>
          </cell>
          <cell r="AH4477">
            <v>0</v>
          </cell>
          <cell r="AI4477">
            <v>0</v>
          </cell>
        </row>
        <row r="4478">
          <cell r="C4478">
            <v>0</v>
          </cell>
          <cell r="D4478" t="str">
            <v>Газстройпром</v>
          </cell>
          <cell r="E4478" t="str">
            <v>051-2002656</v>
          </cell>
          <cell r="F4478" t="str">
            <v/>
          </cell>
          <cell r="G4478" t="str">
            <v/>
          </cell>
          <cell r="H4478" t="str">
            <v/>
          </cell>
          <cell r="I4478">
            <v>0</v>
          </cell>
          <cell r="J4478">
            <v>0</v>
          </cell>
          <cell r="K4478">
            <v>0</v>
          </cell>
          <cell r="L4478">
            <v>0</v>
          </cell>
          <cell r="M4478">
            <v>0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>
            <v>0</v>
          </cell>
          <cell r="T4478">
            <v>0</v>
          </cell>
          <cell r="U4478">
            <v>0</v>
          </cell>
          <cell r="V4478">
            <v>0</v>
          </cell>
          <cell r="W4478">
            <v>0</v>
          </cell>
          <cell r="X4478">
            <v>0</v>
          </cell>
          <cell r="Y4478">
            <v>10.34015215</v>
          </cell>
          <cell r="Z4478">
            <v>10.43</v>
          </cell>
          <cell r="AA4478">
            <v>10.43</v>
          </cell>
          <cell r="AB4478">
            <v>0</v>
          </cell>
          <cell r="AC4478">
            <v>0</v>
          </cell>
          <cell r="AD4478">
            <v>7.91602432</v>
          </cell>
          <cell r="AE4478">
            <v>7.91602432</v>
          </cell>
          <cell r="AF4478">
            <v>0</v>
          </cell>
          <cell r="AG4478">
            <v>0</v>
          </cell>
          <cell r="AH4478">
            <v>0</v>
          </cell>
          <cell r="AI4478">
            <v>75.896685714</v>
          </cell>
        </row>
        <row r="4479">
          <cell r="C4479" t="str">
            <v>1.789.2</v>
          </cell>
          <cell r="D4479" t="str">
            <v>Материалы(в составе подрядных работ)</v>
          </cell>
          <cell r="E4479" t="str">
            <v>051-2002656</v>
          </cell>
          <cell r="F4479" t="str">
            <v/>
          </cell>
          <cell r="G4479" t="str">
            <v/>
          </cell>
          <cell r="H4479" t="str">
            <v/>
          </cell>
          <cell r="I4479">
            <v>0</v>
          </cell>
          <cell r="J4479">
            <v>0</v>
          </cell>
          <cell r="K4479">
            <v>0</v>
          </cell>
          <cell r="L4479">
            <v>0</v>
          </cell>
          <cell r="M4479">
            <v>0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>
            <v>0</v>
          </cell>
          <cell r="T4479">
            <v>0</v>
          </cell>
          <cell r="U4479">
            <v>0</v>
          </cell>
          <cell r="V4479">
            <v>0</v>
          </cell>
          <cell r="W4479">
            <v>0</v>
          </cell>
          <cell r="X4479">
            <v>4.78758572</v>
          </cell>
          <cell r="Y4479">
            <v>0</v>
          </cell>
          <cell r="Z4479">
            <v>0</v>
          </cell>
          <cell r="AA4479">
            <v>0</v>
          </cell>
          <cell r="AB4479">
            <v>0</v>
          </cell>
          <cell r="AC4479">
            <v>0</v>
          </cell>
          <cell r="AD4479">
            <v>0</v>
          </cell>
          <cell r="AE4479">
            <v>0</v>
          </cell>
          <cell r="AF4479">
            <v>0</v>
          </cell>
          <cell r="AG4479">
            <v>0</v>
          </cell>
          <cell r="AH4479">
            <v>0</v>
          </cell>
          <cell r="AI4479">
            <v>0</v>
          </cell>
        </row>
        <row r="4480">
          <cell r="C4480" t="str">
            <v>1.789.3</v>
          </cell>
          <cell r="D4480" t="str">
            <v>Оборудование</v>
          </cell>
          <cell r="E4480" t="str">
            <v>051-2002656</v>
          </cell>
          <cell r="F4480" t="str">
            <v/>
          </cell>
          <cell r="G4480" t="str">
            <v/>
          </cell>
          <cell r="H4480" t="str">
            <v/>
          </cell>
          <cell r="I4480">
            <v>0</v>
          </cell>
          <cell r="J4480">
            <v>0</v>
          </cell>
          <cell r="K4480">
            <v>0</v>
          </cell>
          <cell r="L4480">
            <v>0</v>
          </cell>
          <cell r="M4480">
            <v>0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>
            <v>0</v>
          </cell>
          <cell r="T4480">
            <v>0</v>
          </cell>
          <cell r="U4480">
            <v>0</v>
          </cell>
          <cell r="V4480">
            <v>0</v>
          </cell>
          <cell r="W4480">
            <v>0</v>
          </cell>
          <cell r="X4480">
            <v>0</v>
          </cell>
          <cell r="Y4480">
            <v>0.13928929000000001</v>
          </cell>
          <cell r="Z4480">
            <v>0</v>
          </cell>
          <cell r="AA4480">
            <v>0</v>
          </cell>
          <cell r="AB4480">
            <v>0</v>
          </cell>
          <cell r="AC4480">
            <v>0</v>
          </cell>
          <cell r="AD4480">
            <v>7.8949030000000003E-2</v>
          </cell>
          <cell r="AE4480">
            <v>7.8949030000000003E-2</v>
          </cell>
          <cell r="AF4480">
            <v>0</v>
          </cell>
          <cell r="AG4480">
            <v>0</v>
          </cell>
          <cell r="AH4480">
            <v>0</v>
          </cell>
          <cell r="AI4480">
            <v>0</v>
          </cell>
        </row>
        <row r="4481">
          <cell r="C4481" t="str">
            <v>1.789.4</v>
          </cell>
          <cell r="D4481" t="str">
            <v>Прочие, всего</v>
          </cell>
          <cell r="E4481" t="str">
            <v>051-2002656</v>
          </cell>
          <cell r="F4481" t="str">
            <v/>
          </cell>
          <cell r="G4481" t="str">
            <v/>
          </cell>
          <cell r="H4481" t="str">
            <v/>
          </cell>
          <cell r="I4481">
            <v>0</v>
          </cell>
          <cell r="J4481">
            <v>0</v>
          </cell>
          <cell r="K4481">
            <v>0</v>
          </cell>
          <cell r="L4481">
            <v>0</v>
          </cell>
          <cell r="M4481">
            <v>0</v>
          </cell>
          <cell r="N4481">
            <v>0</v>
          </cell>
          <cell r="O4481">
            <v>0</v>
          </cell>
          <cell r="P4481">
            <v>0</v>
          </cell>
          <cell r="Q4481">
            <v>0</v>
          </cell>
          <cell r="R4481">
            <v>0</v>
          </cell>
          <cell r="S4481">
            <v>0</v>
          </cell>
          <cell r="T4481">
            <v>0</v>
          </cell>
          <cell r="U4481">
            <v>0</v>
          </cell>
          <cell r="V4481">
            <v>0</v>
          </cell>
          <cell r="W4481">
            <v>0</v>
          </cell>
          <cell r="X4481">
            <v>0</v>
          </cell>
          <cell r="Y4481">
            <v>5.9758361200000003</v>
          </cell>
          <cell r="Z4481">
            <v>5</v>
          </cell>
          <cell r="AA4481">
            <v>5</v>
          </cell>
          <cell r="AB4481">
            <v>0</v>
          </cell>
          <cell r="AC4481">
            <v>0</v>
          </cell>
          <cell r="AD4481">
            <v>5.9758361200000003</v>
          </cell>
          <cell r="AE4481">
            <v>5.9758361200000003</v>
          </cell>
          <cell r="AF4481">
            <v>0</v>
          </cell>
          <cell r="AG4481">
            <v>0</v>
          </cell>
          <cell r="AH4481">
            <v>0</v>
          </cell>
          <cell r="AI4481">
            <v>119.51672240000001</v>
          </cell>
        </row>
        <row r="4482">
          <cell r="C4482" t="str">
            <v>1.789.5</v>
          </cell>
          <cell r="D4482" t="str">
            <v>Иные прочие</v>
          </cell>
          <cell r="E4482" t="str">
            <v>051-2002656</v>
          </cell>
          <cell r="F4482" t="str">
            <v/>
          </cell>
          <cell r="G4482" t="str">
            <v/>
          </cell>
          <cell r="H4482" t="str">
            <v/>
          </cell>
          <cell r="I4482">
            <v>0</v>
          </cell>
          <cell r="J4482">
            <v>0</v>
          </cell>
          <cell r="K4482">
            <v>0</v>
          </cell>
          <cell r="L4482">
            <v>0</v>
          </cell>
          <cell r="M4482">
            <v>0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>
            <v>0</v>
          </cell>
          <cell r="T4482">
            <v>0</v>
          </cell>
          <cell r="U4482">
            <v>0</v>
          </cell>
          <cell r="V4482">
            <v>0</v>
          </cell>
          <cell r="W4482">
            <v>0</v>
          </cell>
          <cell r="X4482">
            <v>0</v>
          </cell>
          <cell r="Y4482">
            <v>5.3483090999999998</v>
          </cell>
          <cell r="Z4482">
            <v>4.3724729800000004</v>
          </cell>
          <cell r="AA4482">
            <v>4.3724729800000004</v>
          </cell>
          <cell r="AB4482">
            <v>0</v>
          </cell>
          <cell r="AC4482">
            <v>0</v>
          </cell>
          <cell r="AD4482">
            <v>5.3483090999999998</v>
          </cell>
          <cell r="AE4482">
            <v>5.3483090999999998</v>
          </cell>
          <cell r="AF4482">
            <v>0</v>
          </cell>
          <cell r="AG4482">
            <v>0</v>
          </cell>
          <cell r="AH4482">
            <v>0</v>
          </cell>
          <cell r="AI4482">
            <v>122.31771641500001</v>
          </cell>
        </row>
        <row r="4483">
          <cell r="C4483" t="str">
            <v>1.789.6</v>
          </cell>
          <cell r="D4483" t="str">
            <v>Пуско наладочные работы "вхолостую"</v>
          </cell>
          <cell r="E4483" t="str">
            <v>051-2002656</v>
          </cell>
          <cell r="F4483" t="str">
            <v/>
          </cell>
          <cell r="G4483" t="str">
            <v/>
          </cell>
          <cell r="H4483" t="str">
            <v/>
          </cell>
          <cell r="I4483">
            <v>0</v>
          </cell>
          <cell r="J4483">
            <v>0</v>
          </cell>
          <cell r="K4483">
            <v>0</v>
          </cell>
          <cell r="L4483">
            <v>0</v>
          </cell>
          <cell r="M4483">
            <v>0</v>
          </cell>
          <cell r="N4483">
            <v>0</v>
          </cell>
          <cell r="O4483">
            <v>0</v>
          </cell>
          <cell r="P4483">
            <v>0</v>
          </cell>
          <cell r="Q4483">
            <v>0</v>
          </cell>
          <cell r="R4483">
            <v>0</v>
          </cell>
          <cell r="S4483">
            <v>0</v>
          </cell>
          <cell r="T4483">
            <v>0</v>
          </cell>
          <cell r="U4483">
            <v>0</v>
          </cell>
          <cell r="V4483">
            <v>0</v>
          </cell>
          <cell r="W4483">
            <v>0</v>
          </cell>
          <cell r="X4483">
            <v>0</v>
          </cell>
          <cell r="Y4483">
            <v>0.62752702000000005</v>
          </cell>
          <cell r="Z4483">
            <v>0.62752702000000005</v>
          </cell>
          <cell r="AA4483">
            <v>0.62752702000000005</v>
          </cell>
          <cell r="AB4483">
            <v>0</v>
          </cell>
          <cell r="AC4483">
            <v>0</v>
          </cell>
          <cell r="AD4483">
            <v>0.62752702000000005</v>
          </cell>
          <cell r="AE4483">
            <v>0.62752702000000005</v>
          </cell>
          <cell r="AF4483">
            <v>0</v>
          </cell>
          <cell r="AG4483">
            <v>0</v>
          </cell>
          <cell r="AH4483">
            <v>0</v>
          </cell>
          <cell r="AI4483">
            <v>100</v>
          </cell>
        </row>
        <row r="4484">
          <cell r="C4484" t="str">
            <v>1.790</v>
          </cell>
          <cell r="D4484" t="str">
            <v>Расширение ЕСГ для обеспечения подачи газа в газопровод "Южный поток"</v>
          </cell>
          <cell r="E4484" t="str">
            <v>051-2002669</v>
          </cell>
          <cell r="F4484" t="str">
            <v>А.1009345.0553</v>
          </cell>
          <cell r="G4484" t="str">
            <v>Газопровод "Южный поток"</v>
          </cell>
          <cell r="H4484" t="str">
            <v>Транспорт газа</v>
          </cell>
          <cell r="I4484">
            <v>792808.15770846</v>
          </cell>
          <cell r="J4484">
            <v>253650.59400000001</v>
          </cell>
          <cell r="K4484">
            <v>815.67</v>
          </cell>
          <cell r="L4484">
            <v>815.67</v>
          </cell>
          <cell r="M4484">
            <v>79.56208968</v>
          </cell>
          <cell r="N4484">
            <v>9.7542008019999997</v>
          </cell>
          <cell r="O4484">
            <v>9.7542008019999997</v>
          </cell>
          <cell r="P4484">
            <v>0</v>
          </cell>
          <cell r="Q4484">
            <v>0</v>
          </cell>
          <cell r="R4484">
            <v>0</v>
          </cell>
          <cell r="S4484">
            <v>0</v>
          </cell>
          <cell r="T4484">
            <v>0</v>
          </cell>
          <cell r="U4484">
            <v>0</v>
          </cell>
          <cell r="V4484">
            <v>0</v>
          </cell>
          <cell r="W4484">
            <v>0</v>
          </cell>
          <cell r="X4484">
            <v>329.02565329999999</v>
          </cell>
          <cell r="Y4484">
            <v>124.99213743</v>
          </cell>
          <cell r="Z4484">
            <v>1023.98</v>
          </cell>
          <cell r="AA4484">
            <v>1023.98</v>
          </cell>
          <cell r="AB4484">
            <v>0.28000000000000003</v>
          </cell>
          <cell r="AC4484">
            <v>0</v>
          </cell>
          <cell r="AD4484">
            <v>184.47718118</v>
          </cell>
          <cell r="AE4484">
            <v>103.48332083</v>
          </cell>
          <cell r="AF4484">
            <v>14.3738747</v>
          </cell>
          <cell r="AG4484">
            <v>66.444528140000003</v>
          </cell>
          <cell r="AH4484">
            <v>0.17545751000000001</v>
          </cell>
          <cell r="AI4484">
            <v>18.015701593999999</v>
          </cell>
        </row>
        <row r="4485">
          <cell r="C4485" t="str">
            <v>1.790.1</v>
          </cell>
          <cell r="D4485" t="str">
            <v>Подрядные работы</v>
          </cell>
          <cell r="E4485" t="str">
            <v>051-2002669</v>
          </cell>
          <cell r="F4485" t="str">
            <v/>
          </cell>
          <cell r="G4485" t="str">
            <v/>
          </cell>
          <cell r="H4485" t="str">
            <v/>
          </cell>
          <cell r="I4485">
            <v>550352.90443183004</v>
          </cell>
          <cell r="J4485">
            <v>168843.486</v>
          </cell>
          <cell r="K4485">
            <v>3.51</v>
          </cell>
          <cell r="L4485">
            <v>3.51</v>
          </cell>
          <cell r="M4485">
            <v>0</v>
          </cell>
          <cell r="N4485">
            <v>0</v>
          </cell>
          <cell r="O4485">
            <v>0</v>
          </cell>
          <cell r="P4485">
            <v>0</v>
          </cell>
          <cell r="Q4485">
            <v>0</v>
          </cell>
          <cell r="R4485">
            <v>0</v>
          </cell>
          <cell r="S4485">
            <v>0</v>
          </cell>
          <cell r="T4485">
            <v>0</v>
          </cell>
          <cell r="U4485">
            <v>0</v>
          </cell>
          <cell r="V4485">
            <v>0</v>
          </cell>
          <cell r="W4485">
            <v>0</v>
          </cell>
          <cell r="X4485">
            <v>51.525430100000001</v>
          </cell>
          <cell r="Y4485">
            <v>0</v>
          </cell>
          <cell r="Z4485">
            <v>334.67</v>
          </cell>
          <cell r="AA4485">
            <v>334.67</v>
          </cell>
          <cell r="AB4485">
            <v>0</v>
          </cell>
          <cell r="AC4485">
            <v>0</v>
          </cell>
          <cell r="AD4485">
            <v>0.17545751000000001</v>
          </cell>
          <cell r="AE4485">
            <v>0</v>
          </cell>
          <cell r="AF4485">
            <v>0</v>
          </cell>
          <cell r="AG4485">
            <v>0</v>
          </cell>
          <cell r="AH4485">
            <v>0.17545751000000001</v>
          </cell>
          <cell r="AI4485">
            <v>5.2427020999999997E-2</v>
          </cell>
        </row>
        <row r="4486">
          <cell r="C4486">
            <v>0</v>
          </cell>
          <cell r="D4486" t="str">
            <v>СТГ</v>
          </cell>
          <cell r="E4486" t="str">
            <v>051-2002669</v>
          </cell>
          <cell r="F4486" t="str">
            <v/>
          </cell>
          <cell r="G4486" t="str">
            <v/>
          </cell>
          <cell r="H4486" t="str">
            <v/>
          </cell>
          <cell r="I4486">
            <v>192.68</v>
          </cell>
          <cell r="J4486">
            <v>192.68</v>
          </cell>
          <cell r="K4486">
            <v>0</v>
          </cell>
          <cell r="L4486">
            <v>0</v>
          </cell>
          <cell r="M4486">
            <v>0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>
            <v>0</v>
          </cell>
          <cell r="T4486">
            <v>0</v>
          </cell>
          <cell r="U4486">
            <v>0</v>
          </cell>
          <cell r="V4486">
            <v>0</v>
          </cell>
          <cell r="W4486">
            <v>0</v>
          </cell>
          <cell r="X4486">
            <v>0</v>
          </cell>
          <cell r="Y4486">
            <v>0</v>
          </cell>
          <cell r="Z4486">
            <v>0</v>
          </cell>
          <cell r="AA4486">
            <v>0</v>
          </cell>
          <cell r="AB4486">
            <v>0</v>
          </cell>
          <cell r="AC4486">
            <v>0</v>
          </cell>
          <cell r="AD4486">
            <v>0</v>
          </cell>
          <cell r="AE4486">
            <v>0</v>
          </cell>
          <cell r="AF4486">
            <v>0</v>
          </cell>
          <cell r="AG4486">
            <v>0</v>
          </cell>
          <cell r="AH4486">
            <v>0</v>
          </cell>
          <cell r="AI4486">
            <v>0</v>
          </cell>
        </row>
        <row r="4487">
          <cell r="C4487">
            <v>0</v>
          </cell>
          <cell r="D4487" t="str">
            <v>Газпром инвест</v>
          </cell>
          <cell r="E4487" t="str">
            <v>051-2002669</v>
          </cell>
          <cell r="F4487" t="str">
            <v/>
          </cell>
          <cell r="G4487" t="str">
            <v/>
          </cell>
          <cell r="H4487" t="str">
            <v/>
          </cell>
          <cell r="I4487">
            <v>0</v>
          </cell>
          <cell r="J4487">
            <v>0</v>
          </cell>
          <cell r="K4487">
            <v>0</v>
          </cell>
          <cell r="L4487">
            <v>0</v>
          </cell>
          <cell r="M4487">
            <v>0</v>
          </cell>
          <cell r="N4487">
            <v>0</v>
          </cell>
          <cell r="O4487">
            <v>0</v>
          </cell>
          <cell r="P4487">
            <v>0</v>
          </cell>
          <cell r="Q4487">
            <v>0</v>
          </cell>
          <cell r="R4487">
            <v>0</v>
          </cell>
          <cell r="S4487">
            <v>0</v>
          </cell>
          <cell r="T4487">
            <v>0</v>
          </cell>
          <cell r="U4487">
            <v>0</v>
          </cell>
          <cell r="V4487">
            <v>0</v>
          </cell>
          <cell r="W4487">
            <v>0</v>
          </cell>
          <cell r="X4487">
            <v>51.525430100000001</v>
          </cell>
          <cell r="Y4487">
            <v>0</v>
          </cell>
          <cell r="Z4487">
            <v>0</v>
          </cell>
          <cell r="AA4487">
            <v>0</v>
          </cell>
          <cell r="AB4487">
            <v>0</v>
          </cell>
          <cell r="AC4487">
            <v>0</v>
          </cell>
          <cell r="AD4487">
            <v>0.17545751000000001</v>
          </cell>
          <cell r="AE4487">
            <v>0</v>
          </cell>
          <cell r="AF4487">
            <v>0</v>
          </cell>
          <cell r="AG4487">
            <v>0</v>
          </cell>
          <cell r="AH4487">
            <v>0.17545751000000001</v>
          </cell>
          <cell r="AI4487">
            <v>0</v>
          </cell>
        </row>
        <row r="4488">
          <cell r="C4488">
            <v>0</v>
          </cell>
          <cell r="D4488" t="str">
            <v>СГМ</v>
          </cell>
          <cell r="E4488" t="str">
            <v>051-2002669</v>
          </cell>
          <cell r="F4488" t="str">
            <v/>
          </cell>
          <cell r="G4488" t="str">
            <v/>
          </cell>
          <cell r="H4488" t="str">
            <v/>
          </cell>
          <cell r="I4488">
            <v>132890.98840663</v>
          </cell>
          <cell r="J4488">
            <v>20902.649000000001</v>
          </cell>
          <cell r="K4488">
            <v>0</v>
          </cell>
          <cell r="L4488">
            <v>0</v>
          </cell>
          <cell r="M4488">
            <v>0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>
            <v>0</v>
          </cell>
          <cell r="T4488">
            <v>0</v>
          </cell>
          <cell r="U4488">
            <v>0</v>
          </cell>
          <cell r="V4488">
            <v>0</v>
          </cell>
          <cell r="W4488">
            <v>0</v>
          </cell>
          <cell r="X4488">
            <v>0</v>
          </cell>
          <cell r="Y4488">
            <v>0</v>
          </cell>
          <cell r="Z4488">
            <v>334.67</v>
          </cell>
          <cell r="AA4488">
            <v>334.67</v>
          </cell>
          <cell r="AB4488">
            <v>0</v>
          </cell>
          <cell r="AC4488">
            <v>0</v>
          </cell>
          <cell r="AD4488">
            <v>0</v>
          </cell>
          <cell r="AE4488">
            <v>0</v>
          </cell>
          <cell r="AF4488">
            <v>0</v>
          </cell>
          <cell r="AG4488">
            <v>0</v>
          </cell>
          <cell r="AH4488">
            <v>0</v>
          </cell>
          <cell r="AI4488">
            <v>0</v>
          </cell>
        </row>
        <row r="4489">
          <cell r="C4489">
            <v>0</v>
          </cell>
          <cell r="D4489" t="str">
            <v>СТНГ</v>
          </cell>
          <cell r="E4489" t="str">
            <v>051-2002669</v>
          </cell>
          <cell r="F4489" t="str">
            <v/>
          </cell>
          <cell r="G4489" t="str">
            <v/>
          </cell>
          <cell r="H4489" t="str">
            <v/>
          </cell>
          <cell r="I4489">
            <v>23506.188817120001</v>
          </cell>
          <cell r="J4489">
            <v>0</v>
          </cell>
          <cell r="K4489">
            <v>0</v>
          </cell>
          <cell r="L4489">
            <v>0</v>
          </cell>
          <cell r="M4489">
            <v>0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>
            <v>0</v>
          </cell>
          <cell r="T4489">
            <v>0</v>
          </cell>
          <cell r="U4489">
            <v>0</v>
          </cell>
          <cell r="V4489">
            <v>0</v>
          </cell>
          <cell r="W4489">
            <v>0</v>
          </cell>
          <cell r="X4489">
            <v>0</v>
          </cell>
          <cell r="Y4489">
            <v>0</v>
          </cell>
          <cell r="Z4489">
            <v>0</v>
          </cell>
          <cell r="AA4489">
            <v>0</v>
          </cell>
          <cell r="AB4489">
            <v>0</v>
          </cell>
          <cell r="AC4489">
            <v>0</v>
          </cell>
          <cell r="AD4489">
            <v>0</v>
          </cell>
          <cell r="AE4489">
            <v>0</v>
          </cell>
          <cell r="AF4489">
            <v>0</v>
          </cell>
          <cell r="AG4489">
            <v>0</v>
          </cell>
          <cell r="AH4489">
            <v>0</v>
          </cell>
          <cell r="AI4489">
            <v>0</v>
          </cell>
        </row>
        <row r="4490">
          <cell r="C4490">
            <v>0</v>
          </cell>
          <cell r="D4490" t="str">
            <v>Газстройпром</v>
          </cell>
          <cell r="E4490" t="str">
            <v>051-2002669</v>
          </cell>
          <cell r="F4490" t="str">
            <v/>
          </cell>
          <cell r="G4490" t="str">
            <v/>
          </cell>
          <cell r="H4490" t="str">
            <v/>
          </cell>
          <cell r="I4490">
            <v>45342.847999999998</v>
          </cell>
          <cell r="J4490">
            <v>25222.435000000001</v>
          </cell>
          <cell r="K4490">
            <v>3.51</v>
          </cell>
          <cell r="L4490">
            <v>3.51</v>
          </cell>
          <cell r="M4490">
            <v>0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>
            <v>0</v>
          </cell>
          <cell r="S4490">
            <v>0</v>
          </cell>
          <cell r="T4490">
            <v>0</v>
          </cell>
          <cell r="U4490">
            <v>0</v>
          </cell>
          <cell r="V4490">
            <v>0</v>
          </cell>
          <cell r="W4490">
            <v>0</v>
          </cell>
          <cell r="X4490">
            <v>0</v>
          </cell>
          <cell r="Y4490">
            <v>0</v>
          </cell>
          <cell r="Z4490">
            <v>0</v>
          </cell>
          <cell r="AA4490">
            <v>0</v>
          </cell>
          <cell r="AB4490">
            <v>0</v>
          </cell>
          <cell r="AC4490">
            <v>0</v>
          </cell>
          <cell r="AD4490">
            <v>0</v>
          </cell>
          <cell r="AE4490">
            <v>0</v>
          </cell>
          <cell r="AF4490">
            <v>0</v>
          </cell>
          <cell r="AG4490">
            <v>0</v>
          </cell>
          <cell r="AH4490">
            <v>0</v>
          </cell>
          <cell r="AI4490">
            <v>0</v>
          </cell>
        </row>
        <row r="4491">
          <cell r="C4491">
            <v>0</v>
          </cell>
          <cell r="D4491" t="str">
            <v>Прочие подрядчики</v>
          </cell>
          <cell r="E4491" t="str">
            <v>051-2002669</v>
          </cell>
          <cell r="F4491" t="str">
            <v/>
          </cell>
          <cell r="G4491" t="str">
            <v/>
          </cell>
          <cell r="H4491" t="str">
            <v/>
          </cell>
          <cell r="I4491">
            <v>348420.19920808001</v>
          </cell>
          <cell r="J4491">
            <v>122525.72199999999</v>
          </cell>
          <cell r="K4491">
            <v>0</v>
          </cell>
          <cell r="L4491">
            <v>0</v>
          </cell>
          <cell r="M4491">
            <v>0</v>
          </cell>
          <cell r="N4491">
            <v>0</v>
          </cell>
          <cell r="O4491">
            <v>0</v>
          </cell>
          <cell r="P4491">
            <v>0</v>
          </cell>
          <cell r="Q4491">
            <v>0</v>
          </cell>
          <cell r="R4491">
            <v>0</v>
          </cell>
          <cell r="S4491">
            <v>0</v>
          </cell>
          <cell r="T4491">
            <v>0</v>
          </cell>
          <cell r="U4491">
            <v>0</v>
          </cell>
          <cell r="V4491">
            <v>0</v>
          </cell>
          <cell r="W4491">
            <v>0</v>
          </cell>
          <cell r="X4491">
            <v>0</v>
          </cell>
          <cell r="Y4491">
            <v>0</v>
          </cell>
          <cell r="Z4491">
            <v>0</v>
          </cell>
          <cell r="AA4491">
            <v>0</v>
          </cell>
          <cell r="AB4491">
            <v>0</v>
          </cell>
          <cell r="AC4491">
            <v>0</v>
          </cell>
          <cell r="AD4491">
            <v>0</v>
          </cell>
          <cell r="AE4491">
            <v>0</v>
          </cell>
          <cell r="AF4491">
            <v>0</v>
          </cell>
          <cell r="AG4491">
            <v>0</v>
          </cell>
          <cell r="AH4491">
            <v>0</v>
          </cell>
          <cell r="AI4491">
            <v>0</v>
          </cell>
        </row>
        <row r="4492">
          <cell r="C4492" t="str">
            <v>1.790.2</v>
          </cell>
          <cell r="D4492" t="str">
            <v>Материалы(в составе подрядных работ)</v>
          </cell>
          <cell r="E4492" t="str">
            <v>051-2002669</v>
          </cell>
          <cell r="F4492" t="str">
            <v/>
          </cell>
          <cell r="G4492" t="str">
            <v/>
          </cell>
          <cell r="H4492" t="str">
            <v/>
          </cell>
          <cell r="I4492">
            <v>0</v>
          </cell>
          <cell r="J4492">
            <v>0</v>
          </cell>
          <cell r="K4492">
            <v>0</v>
          </cell>
          <cell r="L4492">
            <v>0</v>
          </cell>
          <cell r="M4492">
            <v>0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>
            <v>0</v>
          </cell>
          <cell r="T4492">
            <v>0</v>
          </cell>
          <cell r="U4492">
            <v>0</v>
          </cell>
          <cell r="V4492">
            <v>0</v>
          </cell>
          <cell r="W4492">
            <v>0</v>
          </cell>
          <cell r="X4492">
            <v>51.525430100000001</v>
          </cell>
          <cell r="Y4492">
            <v>0</v>
          </cell>
          <cell r="Z4492">
            <v>0</v>
          </cell>
          <cell r="AA4492">
            <v>0</v>
          </cell>
          <cell r="AB4492">
            <v>0</v>
          </cell>
          <cell r="AC4492">
            <v>0</v>
          </cell>
          <cell r="AD4492">
            <v>0.17545751000000001</v>
          </cell>
          <cell r="AE4492">
            <v>0</v>
          </cell>
          <cell r="AF4492">
            <v>0</v>
          </cell>
          <cell r="AG4492">
            <v>0</v>
          </cell>
          <cell r="AH4492">
            <v>0.17545751000000001</v>
          </cell>
          <cell r="AI4492">
            <v>0</v>
          </cell>
        </row>
        <row r="4493">
          <cell r="C4493" t="str">
            <v>1.790.3</v>
          </cell>
          <cell r="D4493" t="str">
            <v>Оборудование</v>
          </cell>
          <cell r="E4493" t="str">
            <v>051-2002669</v>
          </cell>
          <cell r="F4493" t="str">
            <v/>
          </cell>
          <cell r="G4493" t="str">
            <v/>
          </cell>
          <cell r="H4493" t="str">
            <v/>
          </cell>
          <cell r="I4493">
            <v>141188.06830913</v>
          </cell>
          <cell r="J4493">
            <v>49331.987999999998</v>
          </cell>
          <cell r="K4493">
            <v>117.47</v>
          </cell>
          <cell r="L4493">
            <v>117.47</v>
          </cell>
          <cell r="M4493">
            <v>12.26562455</v>
          </cell>
          <cell r="N4493">
            <v>10.441495317999999</v>
          </cell>
          <cell r="O4493">
            <v>10.441495317999999</v>
          </cell>
          <cell r="P4493">
            <v>0</v>
          </cell>
          <cell r="Q4493">
            <v>0</v>
          </cell>
          <cell r="R4493">
            <v>0</v>
          </cell>
          <cell r="S4493">
            <v>0</v>
          </cell>
          <cell r="T4493">
            <v>0</v>
          </cell>
          <cell r="U4493">
            <v>0</v>
          </cell>
          <cell r="V4493">
            <v>0</v>
          </cell>
          <cell r="W4493">
            <v>0</v>
          </cell>
          <cell r="X4493">
            <v>0</v>
          </cell>
          <cell r="Y4493">
            <v>56.0571305</v>
          </cell>
          <cell r="Z4493">
            <v>138.25</v>
          </cell>
          <cell r="AA4493">
            <v>138.25</v>
          </cell>
          <cell r="AB4493">
            <v>0</v>
          </cell>
          <cell r="AC4493">
            <v>0</v>
          </cell>
          <cell r="AD4493">
            <v>65.582671840000003</v>
          </cell>
          <cell r="AE4493">
            <v>56.0571305</v>
          </cell>
          <cell r="AF4493">
            <v>9.5255413400000002</v>
          </cell>
          <cell r="AG4493">
            <v>0</v>
          </cell>
          <cell r="AH4493">
            <v>0</v>
          </cell>
          <cell r="AI4493">
            <v>47.437737316000003</v>
          </cell>
        </row>
        <row r="4494">
          <cell r="C4494">
            <v>0</v>
          </cell>
          <cell r="D4494" t="str">
            <v>ООО "Газпром комплектация"</v>
          </cell>
          <cell r="E4494" t="str">
            <v>051-2002669</v>
          </cell>
          <cell r="F4494" t="str">
            <v/>
          </cell>
          <cell r="G4494" t="str">
            <v/>
          </cell>
          <cell r="H4494" t="str">
            <v/>
          </cell>
          <cell r="I4494">
            <v>29.92</v>
          </cell>
          <cell r="J4494">
            <v>29.92</v>
          </cell>
          <cell r="K4494">
            <v>29.92</v>
          </cell>
          <cell r="L4494">
            <v>29.92</v>
          </cell>
          <cell r="M4494">
            <v>0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>
            <v>0</v>
          </cell>
          <cell r="T4494">
            <v>0</v>
          </cell>
          <cell r="U4494">
            <v>0</v>
          </cell>
          <cell r="V4494">
            <v>0</v>
          </cell>
          <cell r="W4494">
            <v>0</v>
          </cell>
          <cell r="X4494">
            <v>0</v>
          </cell>
          <cell r="Y4494">
            <v>0</v>
          </cell>
          <cell r="Z4494">
            <v>0</v>
          </cell>
          <cell r="AA4494">
            <v>0</v>
          </cell>
          <cell r="AB4494">
            <v>0</v>
          </cell>
          <cell r="AC4494">
            <v>0</v>
          </cell>
          <cell r="AD4494">
            <v>0</v>
          </cell>
          <cell r="AE4494">
            <v>0</v>
          </cell>
          <cell r="AF4494">
            <v>0</v>
          </cell>
          <cell r="AG4494">
            <v>0</v>
          </cell>
          <cell r="AH4494">
            <v>0</v>
          </cell>
          <cell r="AI4494">
            <v>0</v>
          </cell>
        </row>
        <row r="4495">
          <cell r="C4495" t="str">
            <v>1.790.4</v>
          </cell>
          <cell r="D4495" t="str">
            <v>Прочие, всего</v>
          </cell>
          <cell r="E4495" t="str">
            <v>051-2002669</v>
          </cell>
          <cell r="F4495" t="str">
            <v/>
          </cell>
          <cell r="G4495" t="str">
            <v/>
          </cell>
          <cell r="H4495" t="str">
            <v/>
          </cell>
          <cell r="I4495">
            <v>101267.1849675</v>
          </cell>
          <cell r="J4495">
            <v>35475.120000000003</v>
          </cell>
          <cell r="K4495">
            <v>694.69</v>
          </cell>
          <cell r="L4495">
            <v>694.69</v>
          </cell>
          <cell r="M4495">
            <v>67.296465130000001</v>
          </cell>
          <cell r="N4495">
            <v>9.6872655620000003</v>
          </cell>
          <cell r="O4495">
            <v>9.6872655620000003</v>
          </cell>
          <cell r="P4495">
            <v>0</v>
          </cell>
          <cell r="Q4495">
            <v>0</v>
          </cell>
          <cell r="R4495">
            <v>0</v>
          </cell>
          <cell r="S4495">
            <v>0</v>
          </cell>
          <cell r="T4495">
            <v>0</v>
          </cell>
          <cell r="U4495">
            <v>0</v>
          </cell>
          <cell r="V4495">
            <v>0</v>
          </cell>
          <cell r="W4495">
            <v>0</v>
          </cell>
          <cell r="X4495">
            <v>277.50022319999999</v>
          </cell>
          <cell r="Y4495">
            <v>68.93500693</v>
          </cell>
          <cell r="Z4495">
            <v>551.05999999999995</v>
          </cell>
          <cell r="AA4495">
            <v>551.05999999999995</v>
          </cell>
          <cell r="AB4495">
            <v>0.28000000000000003</v>
          </cell>
          <cell r="AC4495">
            <v>0</v>
          </cell>
          <cell r="AD4495">
            <v>118.71905183</v>
          </cell>
          <cell r="AE4495">
            <v>47.426190329999997</v>
          </cell>
          <cell r="AF4495">
            <v>4.8483333599999998</v>
          </cell>
          <cell r="AG4495">
            <v>66.444528140000003</v>
          </cell>
          <cell r="AH4495">
            <v>0</v>
          </cell>
          <cell r="AI4495">
            <v>21.543761447000001</v>
          </cell>
        </row>
        <row r="4496">
          <cell r="C4496" t="str">
            <v>1.790.5</v>
          </cell>
          <cell r="D4496" t="str">
            <v>Землеотвод, всего</v>
          </cell>
          <cell r="E4496" t="str">
            <v>051-2002669</v>
          </cell>
          <cell r="F4496" t="str">
            <v/>
          </cell>
          <cell r="G4496" t="str">
            <v/>
          </cell>
          <cell r="H4496" t="str">
            <v/>
          </cell>
          <cell r="I4496">
            <v>15751.800561489999</v>
          </cell>
          <cell r="J4496">
            <v>624.62</v>
          </cell>
          <cell r="K4496">
            <v>624.62</v>
          </cell>
          <cell r="L4496">
            <v>624.62</v>
          </cell>
          <cell r="M4496">
            <v>59.94679009</v>
          </cell>
          <cell r="N4496">
            <v>9.5973215859999996</v>
          </cell>
          <cell r="O4496">
            <v>9.5973215859999996</v>
          </cell>
          <cell r="P4496">
            <v>0</v>
          </cell>
          <cell r="Q4496">
            <v>0</v>
          </cell>
          <cell r="R4496">
            <v>0</v>
          </cell>
          <cell r="S4496">
            <v>0</v>
          </cell>
          <cell r="T4496">
            <v>0</v>
          </cell>
          <cell r="U4496">
            <v>0</v>
          </cell>
          <cell r="V4496">
            <v>0</v>
          </cell>
          <cell r="W4496">
            <v>0</v>
          </cell>
          <cell r="X4496">
            <v>274.669535</v>
          </cell>
          <cell r="Y4496">
            <v>67.300864160000003</v>
          </cell>
          <cell r="Z4496">
            <v>499.77585726000001</v>
          </cell>
          <cell r="AA4496">
            <v>499.77585726000001</v>
          </cell>
          <cell r="AB4496">
            <v>0</v>
          </cell>
          <cell r="AC4496">
            <v>0</v>
          </cell>
          <cell r="AD4496">
            <v>89.069023830000006</v>
          </cell>
          <cell r="AE4496">
            <v>45.797670510000003</v>
          </cell>
          <cell r="AF4496">
            <v>0</v>
          </cell>
          <cell r="AG4496">
            <v>43.271353320000003</v>
          </cell>
          <cell r="AH4496">
            <v>0</v>
          </cell>
          <cell r="AI4496">
            <v>17.821794016999998</v>
          </cell>
        </row>
        <row r="4497">
          <cell r="C4497" t="str">
            <v>1.790.6</v>
          </cell>
          <cell r="D4497" t="str">
            <v>Проектные работы</v>
          </cell>
          <cell r="E4497" t="str">
            <v>051-2002669</v>
          </cell>
          <cell r="F4497" t="str">
            <v/>
          </cell>
          <cell r="G4497" t="str">
            <v/>
          </cell>
          <cell r="H4497" t="str">
            <v/>
          </cell>
          <cell r="I4497">
            <v>16116.706385740001</v>
          </cell>
          <cell r="J4497">
            <v>0</v>
          </cell>
          <cell r="K4497">
            <v>0</v>
          </cell>
          <cell r="L4497">
            <v>0</v>
          </cell>
          <cell r="M4497">
            <v>0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>
            <v>0</v>
          </cell>
          <cell r="S4497">
            <v>0</v>
          </cell>
          <cell r="T4497">
            <v>0</v>
          </cell>
          <cell r="U4497">
            <v>0</v>
          </cell>
          <cell r="V4497">
            <v>0</v>
          </cell>
          <cell r="W4497">
            <v>0</v>
          </cell>
          <cell r="X4497">
            <v>0</v>
          </cell>
          <cell r="Y4497">
            <v>1.62843648</v>
          </cell>
          <cell r="Z4497">
            <v>1.62843648</v>
          </cell>
          <cell r="AA4497">
            <v>1.62843648</v>
          </cell>
          <cell r="AB4497">
            <v>0</v>
          </cell>
          <cell r="AC4497">
            <v>0</v>
          </cell>
          <cell r="AD4497">
            <v>1.62843648</v>
          </cell>
          <cell r="AE4497">
            <v>1.62843648</v>
          </cell>
          <cell r="AF4497">
            <v>0</v>
          </cell>
          <cell r="AG4497">
            <v>0</v>
          </cell>
          <cell r="AH4497">
            <v>0</v>
          </cell>
          <cell r="AI4497">
            <v>100</v>
          </cell>
        </row>
        <row r="4498">
          <cell r="C4498" t="str">
            <v>1.790.7</v>
          </cell>
          <cell r="D4498" t="str">
            <v>Услуги Заказчика</v>
          </cell>
          <cell r="E4498" t="str">
            <v>051-2002669</v>
          </cell>
          <cell r="F4498" t="str">
            <v/>
          </cell>
          <cell r="G4498" t="str">
            <v/>
          </cell>
          <cell r="H4498" t="str">
            <v/>
          </cell>
          <cell r="I4498">
            <v>7704.5006538099997</v>
          </cell>
          <cell r="J4498">
            <v>29.09</v>
          </cell>
          <cell r="K4498">
            <v>29.09</v>
          </cell>
          <cell r="L4498">
            <v>29.09</v>
          </cell>
          <cell r="M4498">
            <v>7.2725000399999997</v>
          </cell>
          <cell r="N4498">
            <v>25.000000138000001</v>
          </cell>
          <cell r="O4498">
            <v>25.000000138000001</v>
          </cell>
          <cell r="P4498">
            <v>0</v>
          </cell>
          <cell r="Q4498">
            <v>0</v>
          </cell>
          <cell r="R4498">
            <v>0</v>
          </cell>
          <cell r="S4498">
            <v>0</v>
          </cell>
          <cell r="T4498">
            <v>0</v>
          </cell>
          <cell r="U4498">
            <v>0</v>
          </cell>
          <cell r="V4498">
            <v>0</v>
          </cell>
          <cell r="W4498">
            <v>0</v>
          </cell>
          <cell r="X4498">
            <v>0</v>
          </cell>
          <cell r="Y4498">
            <v>8.3369999999999996E-5</v>
          </cell>
          <cell r="Z4498">
            <v>24.210083340000001</v>
          </cell>
          <cell r="AA4498">
            <v>24.210083340000001</v>
          </cell>
          <cell r="AB4498">
            <v>0</v>
          </cell>
          <cell r="AC4498">
            <v>0</v>
          </cell>
          <cell r="AD4498">
            <v>27.944416520000001</v>
          </cell>
          <cell r="AE4498">
            <v>8.3339999999999998E-5</v>
          </cell>
          <cell r="AF4498">
            <v>4.8483333599999998</v>
          </cell>
          <cell r="AG4498">
            <v>23.095999819999999</v>
          </cell>
          <cell r="AH4498">
            <v>0</v>
          </cell>
          <cell r="AI4498">
            <v>115.42470188</v>
          </cell>
        </row>
        <row r="4499">
          <cell r="C4499" t="str">
            <v>1.790.8</v>
          </cell>
          <cell r="D4499" t="str">
            <v>Иные прочие</v>
          </cell>
          <cell r="E4499" t="str">
            <v>051-2002669</v>
          </cell>
          <cell r="F4499" t="str">
            <v/>
          </cell>
          <cell r="G4499" t="str">
            <v/>
          </cell>
          <cell r="H4499" t="str">
            <v/>
          </cell>
          <cell r="I4499">
            <v>60672.206728990001</v>
          </cell>
          <cell r="J4499">
            <v>34821.410000000003</v>
          </cell>
          <cell r="K4499">
            <v>40.98</v>
          </cell>
          <cell r="L4499">
            <v>40.98</v>
          </cell>
          <cell r="M4499">
            <v>7.7174999999999994E-2</v>
          </cell>
          <cell r="N4499">
            <v>0.18832357199999999</v>
          </cell>
          <cell r="O4499">
            <v>0.18832357199999999</v>
          </cell>
          <cell r="P4499">
            <v>0</v>
          </cell>
          <cell r="Q4499">
            <v>0</v>
          </cell>
          <cell r="R4499">
            <v>0</v>
          </cell>
          <cell r="S4499">
            <v>0</v>
          </cell>
          <cell r="T4499">
            <v>0</v>
          </cell>
          <cell r="U4499">
            <v>0</v>
          </cell>
          <cell r="V4499">
            <v>0</v>
          </cell>
          <cell r="W4499">
            <v>0</v>
          </cell>
          <cell r="X4499">
            <v>2.8306882</v>
          </cell>
          <cell r="Y4499">
            <v>5.62292E-3</v>
          </cell>
          <cell r="Z4499">
            <v>25.445622920000002</v>
          </cell>
          <cell r="AA4499">
            <v>25.445622920000002</v>
          </cell>
          <cell r="AB4499">
            <v>0.28000000000000003</v>
          </cell>
          <cell r="AC4499">
            <v>0</v>
          </cell>
          <cell r="AD4499">
            <v>7.7174999999999994E-2</v>
          </cell>
          <cell r="AE4499">
            <v>0</v>
          </cell>
          <cell r="AF4499">
            <v>0</v>
          </cell>
          <cell r="AG4499">
            <v>7.7174999999999994E-2</v>
          </cell>
          <cell r="AH4499">
            <v>0</v>
          </cell>
          <cell r="AI4499">
            <v>0.30329381300000002</v>
          </cell>
        </row>
        <row r="4500">
          <cell r="C4500" t="str">
            <v>1.790.9</v>
          </cell>
          <cell r="D4500" t="str">
            <v>Пуско наладочные работы "вхолостую"</v>
          </cell>
          <cell r="E4500" t="str">
            <v>051-2002669</v>
          </cell>
          <cell r="F4500" t="str">
            <v/>
          </cell>
          <cell r="G4500" t="str">
            <v/>
          </cell>
          <cell r="H4500" t="str">
            <v/>
          </cell>
          <cell r="I4500">
            <v>1021.97063747</v>
          </cell>
          <cell r="J4500">
            <v>0</v>
          </cell>
          <cell r="K4500">
            <v>0</v>
          </cell>
          <cell r="L4500">
            <v>0</v>
          </cell>
          <cell r="M4500">
            <v>0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>
            <v>0</v>
          </cell>
          <cell r="S4500">
            <v>0</v>
          </cell>
          <cell r="T4500">
            <v>0</v>
          </cell>
          <cell r="U4500">
            <v>0</v>
          </cell>
          <cell r="V4500">
            <v>0</v>
          </cell>
          <cell r="W4500">
            <v>0</v>
          </cell>
          <cell r="X4500">
            <v>0</v>
          </cell>
          <cell r="Y4500">
            <v>0</v>
          </cell>
          <cell r="Z4500">
            <v>0</v>
          </cell>
          <cell r="AA4500">
            <v>0</v>
          </cell>
          <cell r="AB4500">
            <v>0</v>
          </cell>
          <cell r="AC4500">
            <v>0</v>
          </cell>
          <cell r="AD4500">
            <v>0</v>
          </cell>
          <cell r="AE4500">
            <v>0</v>
          </cell>
          <cell r="AF4500">
            <v>0</v>
          </cell>
          <cell r="AG4500">
            <v>0</v>
          </cell>
          <cell r="AH4500">
            <v>0</v>
          </cell>
          <cell r="AI4500">
            <v>0</v>
          </cell>
        </row>
        <row r="4501">
          <cell r="C4501" t="str">
            <v>1.791</v>
          </cell>
          <cell r="D4501" t="str">
            <v>Подъездные автодороги к объектам линейной части Северо-Европейского газопровода в составе стройки "Северо-Европейский газопровод. Участок Грязовец-Выборг, II нитка"</v>
          </cell>
          <cell r="E4501" t="str">
            <v>051-2002670</v>
          </cell>
          <cell r="F4501" t="str">
            <v/>
          </cell>
          <cell r="G4501" t="str">
            <v>Объекты инфраструктуры, не влияющие на объем добычи и трансп</v>
          </cell>
          <cell r="H4501" t="str">
            <v>Транспорт газа</v>
          </cell>
          <cell r="I4501">
            <v>6826.1190312899998</v>
          </cell>
          <cell r="J4501">
            <v>6207.09</v>
          </cell>
          <cell r="K4501">
            <v>1194.18</v>
          </cell>
          <cell r="L4501">
            <v>1194.18</v>
          </cell>
          <cell r="M4501">
            <v>10.78448865</v>
          </cell>
          <cell r="N4501">
            <v>0.90308736099999998</v>
          </cell>
          <cell r="O4501">
            <v>0.90308736099999998</v>
          </cell>
          <cell r="P4501">
            <v>0</v>
          </cell>
          <cell r="Q4501">
            <v>0</v>
          </cell>
          <cell r="R4501">
            <v>0</v>
          </cell>
          <cell r="S4501">
            <v>0</v>
          </cell>
          <cell r="T4501">
            <v>0</v>
          </cell>
          <cell r="U4501">
            <v>0</v>
          </cell>
          <cell r="V4501">
            <v>0</v>
          </cell>
          <cell r="W4501">
            <v>0</v>
          </cell>
          <cell r="X4501">
            <v>0</v>
          </cell>
          <cell r="Y4501">
            <v>6.1195105600000002</v>
          </cell>
          <cell r="Z4501">
            <v>1321.56</v>
          </cell>
          <cell r="AA4501">
            <v>1321.56</v>
          </cell>
          <cell r="AB4501">
            <v>382.7</v>
          </cell>
          <cell r="AC4501">
            <v>0</v>
          </cell>
          <cell r="AD4501">
            <v>83.825722089999999</v>
          </cell>
          <cell r="AE4501">
            <v>4.2832848400000003</v>
          </cell>
          <cell r="AF4501">
            <v>7.0983333599999998</v>
          </cell>
          <cell r="AG4501">
            <v>72.444103889999994</v>
          </cell>
          <cell r="AH4501">
            <v>0</v>
          </cell>
          <cell r="AI4501">
            <v>6.3429372930000003</v>
          </cell>
        </row>
        <row r="4502">
          <cell r="C4502" t="str">
            <v>1.791.1</v>
          </cell>
          <cell r="D4502" t="str">
            <v>Подрядные работы</v>
          </cell>
          <cell r="E4502" t="str">
            <v>051-2002670</v>
          </cell>
          <cell r="F4502" t="str">
            <v/>
          </cell>
          <cell r="G4502" t="str">
            <v/>
          </cell>
          <cell r="H4502" t="str">
            <v/>
          </cell>
          <cell r="I4502">
            <v>5782.39</v>
          </cell>
          <cell r="J4502">
            <v>5552.39</v>
          </cell>
          <cell r="K4502">
            <v>1045.43</v>
          </cell>
          <cell r="L4502">
            <v>1045.43</v>
          </cell>
          <cell r="M4502">
            <v>0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>
            <v>0</v>
          </cell>
          <cell r="S4502">
            <v>0</v>
          </cell>
          <cell r="T4502">
            <v>0</v>
          </cell>
          <cell r="U4502">
            <v>0</v>
          </cell>
          <cell r="V4502">
            <v>0</v>
          </cell>
          <cell r="W4502">
            <v>0</v>
          </cell>
          <cell r="X4502">
            <v>0</v>
          </cell>
          <cell r="Y4502">
            <v>0</v>
          </cell>
          <cell r="Z4502">
            <v>1171.52</v>
          </cell>
          <cell r="AA4502">
            <v>1171.52</v>
          </cell>
          <cell r="AB4502">
            <v>382.7</v>
          </cell>
          <cell r="AC4502">
            <v>0</v>
          </cell>
          <cell r="AD4502">
            <v>69</v>
          </cell>
          <cell r="AE4502">
            <v>0</v>
          </cell>
          <cell r="AF4502">
            <v>0</v>
          </cell>
          <cell r="AG4502">
            <v>69</v>
          </cell>
          <cell r="AH4502">
            <v>0</v>
          </cell>
          <cell r="AI4502">
            <v>5.8897842120000004</v>
          </cell>
        </row>
        <row r="4503">
          <cell r="C4503">
            <v>0</v>
          </cell>
          <cell r="D4503" t="str">
            <v>Газпром инвест</v>
          </cell>
          <cell r="E4503" t="str">
            <v>051-2002670</v>
          </cell>
          <cell r="F4503" t="str">
            <v/>
          </cell>
          <cell r="G4503" t="str">
            <v/>
          </cell>
          <cell r="H4503" t="str">
            <v/>
          </cell>
          <cell r="I4503">
            <v>0</v>
          </cell>
          <cell r="J4503">
            <v>0</v>
          </cell>
          <cell r="K4503">
            <v>0</v>
          </cell>
          <cell r="L4503">
            <v>0</v>
          </cell>
          <cell r="M4503">
            <v>0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>
            <v>0</v>
          </cell>
          <cell r="S4503">
            <v>0</v>
          </cell>
          <cell r="T4503">
            <v>0</v>
          </cell>
          <cell r="U4503">
            <v>0</v>
          </cell>
          <cell r="V4503">
            <v>0</v>
          </cell>
          <cell r="W4503">
            <v>0</v>
          </cell>
          <cell r="X4503">
            <v>0</v>
          </cell>
          <cell r="Y4503">
            <v>0</v>
          </cell>
          <cell r="Z4503">
            <v>270.44</v>
          </cell>
          <cell r="AA4503">
            <v>270.44</v>
          </cell>
          <cell r="AB4503">
            <v>0</v>
          </cell>
          <cell r="AC4503">
            <v>0</v>
          </cell>
          <cell r="AD4503">
            <v>0</v>
          </cell>
          <cell r="AE4503">
            <v>0</v>
          </cell>
          <cell r="AF4503">
            <v>0</v>
          </cell>
          <cell r="AG4503">
            <v>0</v>
          </cell>
          <cell r="AH4503">
            <v>0</v>
          </cell>
          <cell r="AI4503">
            <v>0</v>
          </cell>
        </row>
        <row r="4504">
          <cell r="C4504">
            <v>0</v>
          </cell>
          <cell r="D4504" t="str">
            <v>НГТИИ</v>
          </cell>
          <cell r="E4504" t="str">
            <v>051-2002670</v>
          </cell>
          <cell r="F4504" t="str">
            <v/>
          </cell>
          <cell r="G4504" t="str">
            <v/>
          </cell>
          <cell r="H4504" t="str">
            <v/>
          </cell>
          <cell r="I4504">
            <v>5782.39</v>
          </cell>
          <cell r="J4504">
            <v>5552.39</v>
          </cell>
          <cell r="K4504">
            <v>1045.43</v>
          </cell>
          <cell r="L4504">
            <v>1045.43</v>
          </cell>
          <cell r="M4504">
            <v>0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>
            <v>0</v>
          </cell>
          <cell r="S4504">
            <v>0</v>
          </cell>
          <cell r="T4504">
            <v>0</v>
          </cell>
          <cell r="U4504">
            <v>0</v>
          </cell>
          <cell r="V4504">
            <v>0</v>
          </cell>
          <cell r="W4504">
            <v>0</v>
          </cell>
          <cell r="X4504">
            <v>0</v>
          </cell>
          <cell r="Y4504">
            <v>0</v>
          </cell>
          <cell r="Z4504">
            <v>901.08</v>
          </cell>
          <cell r="AA4504">
            <v>901.08</v>
          </cell>
          <cell r="AB4504">
            <v>382.7</v>
          </cell>
          <cell r="AC4504">
            <v>0</v>
          </cell>
          <cell r="AD4504">
            <v>69</v>
          </cell>
          <cell r="AE4504">
            <v>0</v>
          </cell>
          <cell r="AF4504">
            <v>0</v>
          </cell>
          <cell r="AG4504">
            <v>69</v>
          </cell>
          <cell r="AH4504">
            <v>0</v>
          </cell>
          <cell r="AI4504">
            <v>7.6574776929999997</v>
          </cell>
        </row>
        <row r="4505">
          <cell r="C4505" t="str">
            <v>1.791.2</v>
          </cell>
          <cell r="D4505" t="str">
            <v>Материалы(в составе подрядных работ)</v>
          </cell>
          <cell r="E4505" t="str">
            <v>051-2002670</v>
          </cell>
          <cell r="F4505" t="str">
            <v/>
          </cell>
          <cell r="G4505" t="str">
            <v/>
          </cell>
          <cell r="H4505" t="str">
            <v/>
          </cell>
          <cell r="I4505">
            <v>382.63</v>
          </cell>
          <cell r="J4505">
            <v>313.63</v>
          </cell>
          <cell r="K4505">
            <v>313.63</v>
          </cell>
          <cell r="L4505">
            <v>313.63</v>
          </cell>
          <cell r="M4505">
            <v>0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>
            <v>0</v>
          </cell>
          <cell r="T4505">
            <v>0</v>
          </cell>
          <cell r="U4505">
            <v>0</v>
          </cell>
          <cell r="V4505">
            <v>0</v>
          </cell>
          <cell r="W4505">
            <v>0</v>
          </cell>
          <cell r="X4505">
            <v>0</v>
          </cell>
          <cell r="Y4505">
            <v>0</v>
          </cell>
          <cell r="Z4505">
            <v>270.44</v>
          </cell>
          <cell r="AA4505">
            <v>270.44</v>
          </cell>
          <cell r="AB4505">
            <v>0</v>
          </cell>
          <cell r="AC4505">
            <v>0</v>
          </cell>
          <cell r="AD4505">
            <v>0</v>
          </cell>
          <cell r="AE4505">
            <v>0</v>
          </cell>
          <cell r="AF4505">
            <v>0</v>
          </cell>
          <cell r="AG4505">
            <v>0</v>
          </cell>
          <cell r="AH4505">
            <v>0</v>
          </cell>
          <cell r="AI4505">
            <v>0</v>
          </cell>
        </row>
        <row r="4506">
          <cell r="C4506" t="str">
            <v>1.791.3</v>
          </cell>
          <cell r="D4506" t="str">
            <v>Прочие, всего</v>
          </cell>
          <cell r="E4506" t="str">
            <v>051-2002670</v>
          </cell>
          <cell r="F4506" t="str">
            <v/>
          </cell>
          <cell r="G4506" t="str">
            <v/>
          </cell>
          <cell r="H4506" t="str">
            <v/>
          </cell>
          <cell r="I4506">
            <v>1043.72903129</v>
          </cell>
          <cell r="J4506">
            <v>654.70000000000005</v>
          </cell>
          <cell r="K4506">
            <v>148.75</v>
          </cell>
          <cell r="L4506">
            <v>148.75</v>
          </cell>
          <cell r="M4506">
            <v>10.78448865</v>
          </cell>
          <cell r="N4506">
            <v>7.2500764029999996</v>
          </cell>
          <cell r="O4506">
            <v>7.2500764029999996</v>
          </cell>
          <cell r="P4506">
            <v>0</v>
          </cell>
          <cell r="Q4506">
            <v>0</v>
          </cell>
          <cell r="R4506">
            <v>0</v>
          </cell>
          <cell r="S4506">
            <v>0</v>
          </cell>
          <cell r="T4506">
            <v>0</v>
          </cell>
          <cell r="U4506">
            <v>0</v>
          </cell>
          <cell r="V4506">
            <v>0</v>
          </cell>
          <cell r="W4506">
            <v>0</v>
          </cell>
          <cell r="X4506">
            <v>0</v>
          </cell>
          <cell r="Y4506">
            <v>6.1195105600000002</v>
          </cell>
          <cell r="Z4506">
            <v>150.04</v>
          </cell>
          <cell r="AA4506">
            <v>150.04</v>
          </cell>
          <cell r="AB4506">
            <v>0</v>
          </cell>
          <cell r="AC4506">
            <v>0</v>
          </cell>
          <cell r="AD4506">
            <v>14.825722089999999</v>
          </cell>
          <cell r="AE4506">
            <v>4.2832848400000003</v>
          </cell>
          <cell r="AF4506">
            <v>7.0983333599999998</v>
          </cell>
          <cell r="AG4506">
            <v>3.4441038900000001</v>
          </cell>
          <cell r="AH4506">
            <v>0</v>
          </cell>
          <cell r="AI4506">
            <v>9.8811797450000007</v>
          </cell>
        </row>
        <row r="4507">
          <cell r="C4507" t="str">
            <v>1.791.4</v>
          </cell>
          <cell r="D4507" t="str">
            <v>Землеотвод, всего</v>
          </cell>
          <cell r="E4507" t="str">
            <v>051-2002670</v>
          </cell>
          <cell r="F4507" t="str">
            <v/>
          </cell>
          <cell r="G4507" t="str">
            <v/>
          </cell>
          <cell r="H4507" t="str">
            <v/>
          </cell>
          <cell r="I4507">
            <v>18.355557879999999</v>
          </cell>
          <cell r="J4507">
            <v>4.72</v>
          </cell>
          <cell r="K4507">
            <v>4.72</v>
          </cell>
          <cell r="L4507">
            <v>4.72</v>
          </cell>
          <cell r="M4507">
            <v>8.6457259999999994E-2</v>
          </cell>
          <cell r="N4507">
            <v>1.83172161</v>
          </cell>
          <cell r="O4507">
            <v>1.83172161</v>
          </cell>
          <cell r="P4507">
            <v>0</v>
          </cell>
          <cell r="Q4507">
            <v>0</v>
          </cell>
          <cell r="R4507">
            <v>0</v>
          </cell>
          <cell r="S4507">
            <v>0</v>
          </cell>
          <cell r="T4507">
            <v>0</v>
          </cell>
          <cell r="U4507">
            <v>0</v>
          </cell>
          <cell r="V4507">
            <v>0</v>
          </cell>
          <cell r="W4507">
            <v>0</v>
          </cell>
          <cell r="X4507">
            <v>0</v>
          </cell>
          <cell r="Y4507">
            <v>0.11921464</v>
          </cell>
          <cell r="Z4507">
            <v>0.69921464</v>
          </cell>
          <cell r="AA4507">
            <v>0.69921464</v>
          </cell>
          <cell r="AB4507">
            <v>0</v>
          </cell>
          <cell r="AC4507">
            <v>0</v>
          </cell>
          <cell r="AD4507">
            <v>0.40430538999999999</v>
          </cell>
          <cell r="AE4507">
            <v>9.0201500000000004E-2</v>
          </cell>
          <cell r="AF4507">
            <v>0</v>
          </cell>
          <cell r="AG4507">
            <v>0.31410389</v>
          </cell>
          <cell r="AH4507">
            <v>0</v>
          </cell>
          <cell r="AI4507">
            <v>57.822786720000003</v>
          </cell>
        </row>
        <row r="4508">
          <cell r="C4508" t="str">
            <v>1.791.5</v>
          </cell>
          <cell r="D4508" t="str">
            <v>Проектные работы</v>
          </cell>
          <cell r="E4508" t="str">
            <v>051-2002670</v>
          </cell>
          <cell r="F4508" t="str">
            <v/>
          </cell>
          <cell r="G4508" t="str">
            <v/>
          </cell>
          <cell r="H4508" t="str">
            <v/>
          </cell>
          <cell r="I4508">
            <v>382.88903126999998</v>
          </cell>
          <cell r="J4508">
            <v>78.209999999999994</v>
          </cell>
          <cell r="K4508">
            <v>78.209999999999994</v>
          </cell>
          <cell r="L4508">
            <v>78.209999999999994</v>
          </cell>
          <cell r="M4508">
            <v>0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>
            <v>0</v>
          </cell>
          <cell r="T4508">
            <v>0</v>
          </cell>
          <cell r="U4508">
            <v>0</v>
          </cell>
          <cell r="V4508">
            <v>0</v>
          </cell>
          <cell r="W4508">
            <v>0</v>
          </cell>
          <cell r="X4508">
            <v>0</v>
          </cell>
          <cell r="Y4508">
            <v>0</v>
          </cell>
          <cell r="Z4508">
            <v>78.209999999999994</v>
          </cell>
          <cell r="AA4508">
            <v>78.209999999999994</v>
          </cell>
          <cell r="AB4508">
            <v>0</v>
          </cell>
          <cell r="AC4508">
            <v>0</v>
          </cell>
          <cell r="AD4508">
            <v>2.97</v>
          </cell>
          <cell r="AE4508">
            <v>0</v>
          </cell>
          <cell r="AF4508">
            <v>0</v>
          </cell>
          <cell r="AG4508">
            <v>2.97</v>
          </cell>
          <cell r="AH4508">
            <v>0</v>
          </cell>
          <cell r="AI4508">
            <v>3.7974683539999998</v>
          </cell>
        </row>
        <row r="4509">
          <cell r="C4509" t="str">
            <v>1.791.6</v>
          </cell>
          <cell r="D4509" t="str">
            <v>Экспертиза</v>
          </cell>
          <cell r="E4509" t="str">
            <v>051-2002670</v>
          </cell>
          <cell r="F4509" t="str">
            <v/>
          </cell>
          <cell r="G4509" t="str">
            <v/>
          </cell>
          <cell r="H4509" t="str">
            <v/>
          </cell>
          <cell r="I4509">
            <v>8.67</v>
          </cell>
          <cell r="J4509">
            <v>0</v>
          </cell>
          <cell r="K4509">
            <v>0</v>
          </cell>
          <cell r="L4509">
            <v>0</v>
          </cell>
          <cell r="M4509">
            <v>0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>
            <v>0</v>
          </cell>
          <cell r="S4509">
            <v>0</v>
          </cell>
          <cell r="T4509">
            <v>0</v>
          </cell>
          <cell r="U4509">
            <v>0</v>
          </cell>
          <cell r="V4509">
            <v>0</v>
          </cell>
          <cell r="W4509">
            <v>0</v>
          </cell>
          <cell r="X4509">
            <v>0</v>
          </cell>
          <cell r="Y4509">
            <v>0</v>
          </cell>
          <cell r="Z4509">
            <v>0</v>
          </cell>
          <cell r="AA4509">
            <v>0</v>
          </cell>
          <cell r="AB4509">
            <v>0</v>
          </cell>
          <cell r="AC4509">
            <v>0</v>
          </cell>
          <cell r="AD4509">
            <v>0</v>
          </cell>
          <cell r="AE4509">
            <v>0</v>
          </cell>
          <cell r="AF4509">
            <v>0</v>
          </cell>
          <cell r="AG4509">
            <v>0</v>
          </cell>
          <cell r="AH4509">
            <v>0</v>
          </cell>
          <cell r="AI4509">
            <v>0</v>
          </cell>
        </row>
        <row r="4510">
          <cell r="C4510" t="str">
            <v>1.791.7</v>
          </cell>
          <cell r="D4510" t="str">
            <v>Услуги Заказчика</v>
          </cell>
          <cell r="E4510" t="str">
            <v>051-2002670</v>
          </cell>
          <cell r="F4510" t="str">
            <v/>
          </cell>
          <cell r="G4510" t="str">
            <v/>
          </cell>
          <cell r="H4510" t="str">
            <v/>
          </cell>
          <cell r="I4510">
            <v>59.279999779999997</v>
          </cell>
          <cell r="J4510">
            <v>42.59</v>
          </cell>
          <cell r="K4510">
            <v>42.59</v>
          </cell>
          <cell r="L4510">
            <v>42.59</v>
          </cell>
          <cell r="M4510">
            <v>10.647500040000001</v>
          </cell>
          <cell r="N4510">
            <v>25.000000094000001</v>
          </cell>
          <cell r="O4510">
            <v>25.000000094000001</v>
          </cell>
          <cell r="P4510">
            <v>0</v>
          </cell>
          <cell r="Q4510">
            <v>0</v>
          </cell>
          <cell r="R4510">
            <v>0</v>
          </cell>
          <cell r="S4510">
            <v>0</v>
          </cell>
          <cell r="T4510">
            <v>0</v>
          </cell>
          <cell r="U4510">
            <v>0</v>
          </cell>
          <cell r="V4510">
            <v>0</v>
          </cell>
          <cell r="W4510">
            <v>0</v>
          </cell>
          <cell r="X4510">
            <v>0</v>
          </cell>
          <cell r="Y4510">
            <v>1.14308334</v>
          </cell>
          <cell r="Z4510">
            <v>36.643083339999997</v>
          </cell>
          <cell r="AA4510">
            <v>36.643083339999997</v>
          </cell>
          <cell r="AB4510">
            <v>0</v>
          </cell>
          <cell r="AC4510">
            <v>0</v>
          </cell>
          <cell r="AD4510">
            <v>8.2414167000000003</v>
          </cell>
          <cell r="AE4510">
            <v>1.14308334</v>
          </cell>
          <cell r="AF4510">
            <v>7.0983333599999998</v>
          </cell>
          <cell r="AG4510">
            <v>0</v>
          </cell>
          <cell r="AH4510">
            <v>0</v>
          </cell>
          <cell r="AI4510">
            <v>22.491056834999998</v>
          </cell>
        </row>
        <row r="4511">
          <cell r="C4511" t="str">
            <v>1.791.8</v>
          </cell>
          <cell r="D4511" t="str">
            <v>Иные прочие</v>
          </cell>
          <cell r="E4511" t="str">
            <v>051-2002670</v>
          </cell>
          <cell r="F4511" t="str">
            <v/>
          </cell>
          <cell r="G4511" t="str">
            <v/>
          </cell>
          <cell r="H4511" t="str">
            <v/>
          </cell>
          <cell r="I4511">
            <v>574.53444235999996</v>
          </cell>
          <cell r="J4511">
            <v>529.17999999999995</v>
          </cell>
          <cell r="K4511">
            <v>23.23</v>
          </cell>
          <cell r="L4511">
            <v>23.23</v>
          </cell>
          <cell r="M4511">
            <v>5.0531350000000003E-2</v>
          </cell>
          <cell r="N4511">
            <v>0.217526259</v>
          </cell>
          <cell r="O4511">
            <v>0.217526259</v>
          </cell>
          <cell r="P4511">
            <v>0</v>
          </cell>
          <cell r="Q4511">
            <v>0</v>
          </cell>
          <cell r="R4511">
            <v>0</v>
          </cell>
          <cell r="S4511">
            <v>0</v>
          </cell>
          <cell r="T4511">
            <v>0</v>
          </cell>
          <cell r="U4511">
            <v>0</v>
          </cell>
          <cell r="V4511">
            <v>0</v>
          </cell>
          <cell r="W4511">
            <v>0</v>
          </cell>
          <cell r="X4511">
            <v>0</v>
          </cell>
          <cell r="Y4511">
            <v>4.8572125799999997</v>
          </cell>
          <cell r="Z4511">
            <v>34.48770202</v>
          </cell>
          <cell r="AA4511">
            <v>34.48770202</v>
          </cell>
          <cell r="AB4511">
            <v>0</v>
          </cell>
          <cell r="AC4511">
            <v>0</v>
          </cell>
          <cell r="AD4511">
            <v>3.21</v>
          </cell>
          <cell r="AE4511">
            <v>3.05</v>
          </cell>
          <cell r="AF4511">
            <v>0</v>
          </cell>
          <cell r="AG4511">
            <v>0.16</v>
          </cell>
          <cell r="AH4511">
            <v>0</v>
          </cell>
          <cell r="AI4511">
            <v>9.3076656660000001</v>
          </cell>
        </row>
        <row r="4512">
          <cell r="C4512" t="str">
            <v>1.792</v>
          </cell>
          <cell r="D4512" t="str">
            <v>Дооснащение ИТСО основной площадки Сургутского ЗСК</v>
          </cell>
          <cell r="E4512" t="str">
            <v>051-2002707</v>
          </cell>
          <cell r="F4512" t="str">
            <v/>
          </cell>
          <cell r="G4512" t="str">
            <v>Комплексная целевая программа по совершенствованию системы о</v>
          </cell>
          <cell r="H4512" t="str">
            <v>Прочие</v>
          </cell>
          <cell r="I4512">
            <v>0</v>
          </cell>
          <cell r="J4512">
            <v>0</v>
          </cell>
          <cell r="K4512">
            <v>0</v>
          </cell>
          <cell r="L4512">
            <v>0</v>
          </cell>
          <cell r="M4512">
            <v>0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>
            <v>0</v>
          </cell>
          <cell r="T4512">
            <v>0</v>
          </cell>
          <cell r="U4512">
            <v>0</v>
          </cell>
          <cell r="V4512">
            <v>0</v>
          </cell>
          <cell r="W4512">
            <v>0</v>
          </cell>
          <cell r="X4512">
            <v>0</v>
          </cell>
          <cell r="Y4512">
            <v>1E-8</v>
          </cell>
          <cell r="Z4512">
            <v>0</v>
          </cell>
          <cell r="AA4512">
            <v>0</v>
          </cell>
          <cell r="AB4512">
            <v>0</v>
          </cell>
          <cell r="AC4512">
            <v>0</v>
          </cell>
          <cell r="AD4512">
            <v>0</v>
          </cell>
          <cell r="AE4512">
            <v>0</v>
          </cell>
          <cell r="AF4512">
            <v>0</v>
          </cell>
          <cell r="AG4512">
            <v>0</v>
          </cell>
          <cell r="AH4512">
            <v>0</v>
          </cell>
          <cell r="AI4512">
            <v>0</v>
          </cell>
        </row>
        <row r="4513">
          <cell r="C4513" t="str">
            <v>1.792.1</v>
          </cell>
          <cell r="D4513" t="str">
            <v>Оборудование</v>
          </cell>
          <cell r="E4513" t="str">
            <v>051-2002707</v>
          </cell>
          <cell r="F4513" t="str">
            <v/>
          </cell>
          <cell r="G4513" t="str">
            <v/>
          </cell>
          <cell r="H4513" t="str">
            <v/>
          </cell>
          <cell r="I4513">
            <v>0</v>
          </cell>
          <cell r="J4513">
            <v>0</v>
          </cell>
          <cell r="K4513">
            <v>0</v>
          </cell>
          <cell r="L4513">
            <v>0</v>
          </cell>
          <cell r="M4513">
            <v>0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>
            <v>0</v>
          </cell>
          <cell r="T4513">
            <v>0</v>
          </cell>
          <cell r="U4513">
            <v>0</v>
          </cell>
          <cell r="V4513">
            <v>0</v>
          </cell>
          <cell r="W4513">
            <v>0</v>
          </cell>
          <cell r="X4513">
            <v>0</v>
          </cell>
          <cell r="Y4513">
            <v>1E-8</v>
          </cell>
          <cell r="Z4513">
            <v>0</v>
          </cell>
          <cell r="AA4513">
            <v>0</v>
          </cell>
          <cell r="AB4513">
            <v>0</v>
          </cell>
          <cell r="AC4513">
            <v>0</v>
          </cell>
          <cell r="AD4513">
            <v>0</v>
          </cell>
          <cell r="AE4513">
            <v>0</v>
          </cell>
          <cell r="AF4513">
            <v>0</v>
          </cell>
          <cell r="AG4513">
            <v>0</v>
          </cell>
          <cell r="AH4513">
            <v>0</v>
          </cell>
          <cell r="AI4513">
            <v>0</v>
          </cell>
        </row>
        <row r="4514">
          <cell r="C4514" t="str">
            <v>1.793</v>
          </cell>
          <cell r="D4514" t="str">
            <v>Реконструкция КС Муромская газопровода Горький-Центр с заменой агрегатов</v>
          </cell>
          <cell r="E4514" t="str">
            <v>051-2002743</v>
          </cell>
          <cell r="F4514" t="str">
            <v/>
          </cell>
          <cell r="G4514" t="str">
            <v>Стройки, обеспечивающие добычу и вывод газа из Надым-Пур-Таз</v>
          </cell>
          <cell r="H4514" t="str">
            <v>Транспорт газа</v>
          </cell>
          <cell r="I4514">
            <v>4239.4704858799996</v>
          </cell>
          <cell r="J4514">
            <v>3267.43</v>
          </cell>
          <cell r="K4514">
            <v>4.97</v>
          </cell>
          <cell r="L4514">
            <v>4.97</v>
          </cell>
          <cell r="M4514">
            <v>4.7867451499999998</v>
          </cell>
          <cell r="N4514">
            <v>96.312779677999998</v>
          </cell>
          <cell r="O4514">
            <v>96.312779677999998</v>
          </cell>
          <cell r="P4514">
            <v>0</v>
          </cell>
          <cell r="Q4514">
            <v>0</v>
          </cell>
          <cell r="R4514">
            <v>0</v>
          </cell>
          <cell r="S4514">
            <v>0</v>
          </cell>
          <cell r="T4514">
            <v>0</v>
          </cell>
          <cell r="U4514">
            <v>0</v>
          </cell>
          <cell r="V4514">
            <v>0</v>
          </cell>
          <cell r="W4514">
            <v>0</v>
          </cell>
          <cell r="X4514">
            <v>0</v>
          </cell>
          <cell r="Y4514">
            <v>8.3339999999999998E-5</v>
          </cell>
          <cell r="Z4514">
            <v>4.7804166199999996</v>
          </cell>
          <cell r="AA4514">
            <v>4.7804166199999996</v>
          </cell>
          <cell r="AB4514">
            <v>0</v>
          </cell>
          <cell r="AC4514">
            <v>0</v>
          </cell>
          <cell r="AD4514">
            <v>1.7500199999999999E-3</v>
          </cell>
          <cell r="AE4514">
            <v>8.3339999999999998E-5</v>
          </cell>
          <cell r="AF4514">
            <v>1.66668E-3</v>
          </cell>
          <cell r="AG4514">
            <v>0</v>
          </cell>
          <cell r="AH4514">
            <v>0</v>
          </cell>
          <cell r="AI4514">
            <v>3.6608106000000001E-2</v>
          </cell>
        </row>
        <row r="4515">
          <cell r="C4515" t="str">
            <v>1.793.1</v>
          </cell>
          <cell r="D4515" t="str">
            <v>Подрядные работы</v>
          </cell>
          <cell r="E4515" t="str">
            <v>051-2002743</v>
          </cell>
          <cell r="F4515" t="str">
            <v/>
          </cell>
          <cell r="G4515" t="str">
            <v/>
          </cell>
          <cell r="H4515" t="str">
            <v/>
          </cell>
          <cell r="I4515">
            <v>1250.29</v>
          </cell>
          <cell r="J4515">
            <v>1250.29</v>
          </cell>
          <cell r="K4515">
            <v>0</v>
          </cell>
          <cell r="L4515">
            <v>0</v>
          </cell>
          <cell r="M4515">
            <v>0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>
            <v>0</v>
          </cell>
          <cell r="S4515">
            <v>0</v>
          </cell>
          <cell r="T4515">
            <v>0</v>
          </cell>
          <cell r="U4515">
            <v>0</v>
          </cell>
          <cell r="V4515">
            <v>0</v>
          </cell>
          <cell r="W4515">
            <v>0</v>
          </cell>
          <cell r="X4515">
            <v>0</v>
          </cell>
          <cell r="Y4515">
            <v>0</v>
          </cell>
          <cell r="Z4515">
            <v>0</v>
          </cell>
          <cell r="AA4515">
            <v>0</v>
          </cell>
          <cell r="AB4515">
            <v>0</v>
          </cell>
          <cell r="AC4515">
            <v>0</v>
          </cell>
          <cell r="AD4515">
            <v>0</v>
          </cell>
          <cell r="AE4515">
            <v>0</v>
          </cell>
          <cell r="AF4515">
            <v>0</v>
          </cell>
          <cell r="AG4515">
            <v>0</v>
          </cell>
          <cell r="AH4515">
            <v>0</v>
          </cell>
          <cell r="AI4515">
            <v>0</v>
          </cell>
        </row>
        <row r="4516">
          <cell r="C4516">
            <v>0</v>
          </cell>
          <cell r="D4516" t="str">
            <v>Прочие подрядчики</v>
          </cell>
          <cell r="E4516" t="str">
            <v>051-2002743</v>
          </cell>
          <cell r="F4516" t="str">
            <v/>
          </cell>
          <cell r="G4516" t="str">
            <v/>
          </cell>
          <cell r="H4516" t="str">
            <v/>
          </cell>
          <cell r="I4516">
            <v>1250.29</v>
          </cell>
          <cell r="J4516">
            <v>1250.29</v>
          </cell>
          <cell r="K4516">
            <v>0</v>
          </cell>
          <cell r="L4516">
            <v>0</v>
          </cell>
          <cell r="M4516">
            <v>0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>
            <v>0</v>
          </cell>
          <cell r="S4516">
            <v>0</v>
          </cell>
          <cell r="T4516">
            <v>0</v>
          </cell>
          <cell r="U4516">
            <v>0</v>
          </cell>
          <cell r="V4516">
            <v>0</v>
          </cell>
          <cell r="W4516">
            <v>0</v>
          </cell>
          <cell r="X4516">
            <v>0</v>
          </cell>
          <cell r="Y4516">
            <v>0</v>
          </cell>
          <cell r="Z4516">
            <v>0</v>
          </cell>
          <cell r="AA4516">
            <v>0</v>
          </cell>
          <cell r="AB4516">
            <v>0</v>
          </cell>
          <cell r="AC4516">
            <v>0</v>
          </cell>
          <cell r="AD4516">
            <v>0</v>
          </cell>
          <cell r="AE4516">
            <v>0</v>
          </cell>
          <cell r="AF4516">
            <v>0</v>
          </cell>
          <cell r="AG4516">
            <v>0</v>
          </cell>
          <cell r="AH4516">
            <v>0</v>
          </cell>
          <cell r="AI4516">
            <v>0</v>
          </cell>
        </row>
        <row r="4517">
          <cell r="C4517" t="str">
            <v>1.793.2</v>
          </cell>
          <cell r="D4517" t="str">
            <v>Оборудование</v>
          </cell>
          <cell r="E4517" t="str">
            <v>051-2002743</v>
          </cell>
          <cell r="F4517" t="str">
            <v/>
          </cell>
          <cell r="G4517" t="str">
            <v/>
          </cell>
          <cell r="H4517" t="str">
            <v/>
          </cell>
          <cell r="I4517">
            <v>2486.4699999999998</v>
          </cell>
          <cell r="J4517">
            <v>1753.08</v>
          </cell>
          <cell r="K4517">
            <v>4.96</v>
          </cell>
          <cell r="L4517">
            <v>4.96</v>
          </cell>
          <cell r="M4517">
            <v>4.7842451300000004</v>
          </cell>
          <cell r="N4517">
            <v>96.456555039999998</v>
          </cell>
          <cell r="O4517">
            <v>96.456555039999998</v>
          </cell>
          <cell r="P4517">
            <v>0</v>
          </cell>
          <cell r="Q4517">
            <v>0</v>
          </cell>
          <cell r="R4517">
            <v>0</v>
          </cell>
          <cell r="S4517">
            <v>0</v>
          </cell>
          <cell r="T4517">
            <v>0</v>
          </cell>
          <cell r="U4517">
            <v>0</v>
          </cell>
          <cell r="V4517">
            <v>0</v>
          </cell>
          <cell r="W4517">
            <v>0</v>
          </cell>
          <cell r="X4517">
            <v>0</v>
          </cell>
          <cell r="Y4517">
            <v>0</v>
          </cell>
          <cell r="Z4517">
            <v>4.78</v>
          </cell>
          <cell r="AA4517">
            <v>4.78</v>
          </cell>
          <cell r="AB4517">
            <v>0</v>
          </cell>
          <cell r="AC4517">
            <v>0</v>
          </cell>
          <cell r="AD4517">
            <v>0</v>
          </cell>
          <cell r="AE4517">
            <v>0</v>
          </cell>
          <cell r="AF4517">
            <v>0</v>
          </cell>
          <cell r="AG4517">
            <v>0</v>
          </cell>
          <cell r="AH4517">
            <v>0</v>
          </cell>
          <cell r="AI4517">
            <v>0</v>
          </cell>
        </row>
        <row r="4518">
          <cell r="C4518" t="str">
            <v>1.793.3</v>
          </cell>
          <cell r="D4518" t="str">
            <v>Прочие, всего</v>
          </cell>
          <cell r="E4518" t="str">
            <v>051-2002743</v>
          </cell>
          <cell r="F4518" t="str">
            <v/>
          </cell>
          <cell r="G4518" t="str">
            <v/>
          </cell>
          <cell r="H4518" t="str">
            <v/>
          </cell>
          <cell r="I4518">
            <v>502.71048588000002</v>
          </cell>
          <cell r="J4518">
            <v>264.06</v>
          </cell>
          <cell r="K4518">
            <v>0.01</v>
          </cell>
          <cell r="L4518">
            <v>0.01</v>
          </cell>
          <cell r="M4518">
            <v>2.5000199999999999E-3</v>
          </cell>
          <cell r="N4518">
            <v>25.0002</v>
          </cell>
          <cell r="O4518">
            <v>25.0002</v>
          </cell>
          <cell r="P4518">
            <v>0</v>
          </cell>
          <cell r="Q4518">
            <v>0</v>
          </cell>
          <cell r="R4518">
            <v>0</v>
          </cell>
          <cell r="S4518">
            <v>0</v>
          </cell>
          <cell r="T4518">
            <v>0</v>
          </cell>
          <cell r="U4518">
            <v>0</v>
          </cell>
          <cell r="V4518">
            <v>0</v>
          </cell>
          <cell r="W4518">
            <v>0</v>
          </cell>
          <cell r="X4518">
            <v>0</v>
          </cell>
          <cell r="Y4518">
            <v>8.3339999999999998E-5</v>
          </cell>
          <cell r="Z4518">
            <v>4.1661999999999998E-4</v>
          </cell>
          <cell r="AA4518">
            <v>4.1661999999999998E-4</v>
          </cell>
          <cell r="AB4518">
            <v>0</v>
          </cell>
          <cell r="AC4518">
            <v>0</v>
          </cell>
          <cell r="AD4518">
            <v>1.7500199999999999E-3</v>
          </cell>
          <cell r="AE4518">
            <v>8.3339999999999998E-5</v>
          </cell>
          <cell r="AF4518">
            <v>1.66668E-3</v>
          </cell>
          <cell r="AG4518">
            <v>0</v>
          </cell>
          <cell r="AH4518">
            <v>0</v>
          </cell>
          <cell r="AI4518">
            <v>420.05184580700001</v>
          </cell>
        </row>
        <row r="4519">
          <cell r="C4519" t="str">
            <v>1.793.4</v>
          </cell>
          <cell r="D4519" t="str">
            <v>Услуги Заказчика</v>
          </cell>
          <cell r="E4519" t="str">
            <v>051-2002743</v>
          </cell>
          <cell r="F4519" t="str">
            <v/>
          </cell>
          <cell r="G4519" t="str">
            <v/>
          </cell>
          <cell r="H4519" t="str">
            <v/>
          </cell>
          <cell r="I4519">
            <v>0</v>
          </cell>
          <cell r="J4519">
            <v>0</v>
          </cell>
          <cell r="K4519">
            <v>0.01</v>
          </cell>
          <cell r="L4519">
            <v>0.01</v>
          </cell>
          <cell r="M4519">
            <v>2.5000199999999999E-3</v>
          </cell>
          <cell r="N4519">
            <v>25.0002</v>
          </cell>
          <cell r="O4519">
            <v>25.0002</v>
          </cell>
          <cell r="P4519">
            <v>0</v>
          </cell>
          <cell r="Q4519">
            <v>0</v>
          </cell>
          <cell r="R4519">
            <v>0</v>
          </cell>
          <cell r="S4519">
            <v>0</v>
          </cell>
          <cell r="T4519">
            <v>0</v>
          </cell>
          <cell r="U4519">
            <v>0</v>
          </cell>
          <cell r="V4519">
            <v>0</v>
          </cell>
          <cell r="W4519">
            <v>0</v>
          </cell>
          <cell r="X4519">
            <v>0</v>
          </cell>
          <cell r="Y4519">
            <v>8.3339999999999998E-5</v>
          </cell>
          <cell r="Z4519">
            <v>4.1661999999999998E-4</v>
          </cell>
          <cell r="AA4519">
            <v>4.1661999999999998E-4</v>
          </cell>
          <cell r="AB4519">
            <v>0</v>
          </cell>
          <cell r="AC4519">
            <v>0</v>
          </cell>
          <cell r="AD4519">
            <v>1.7500199999999999E-3</v>
          </cell>
          <cell r="AE4519">
            <v>8.3339999999999998E-5</v>
          </cell>
          <cell r="AF4519">
            <v>1.66668E-3</v>
          </cell>
          <cell r="AG4519">
            <v>0</v>
          </cell>
          <cell r="AH4519">
            <v>0</v>
          </cell>
          <cell r="AI4519">
            <v>420.05184580700001</v>
          </cell>
        </row>
        <row r="4520">
          <cell r="C4520" t="str">
            <v>1.793.5</v>
          </cell>
          <cell r="D4520" t="str">
            <v>Иные прочие</v>
          </cell>
          <cell r="E4520" t="str">
            <v>051-2002743</v>
          </cell>
          <cell r="F4520" t="str">
            <v/>
          </cell>
          <cell r="G4520" t="str">
            <v/>
          </cell>
          <cell r="H4520" t="str">
            <v/>
          </cell>
          <cell r="I4520">
            <v>502.71048588000002</v>
          </cell>
          <cell r="J4520">
            <v>264.06</v>
          </cell>
          <cell r="K4520">
            <v>0</v>
          </cell>
          <cell r="L4520">
            <v>0</v>
          </cell>
          <cell r="M4520">
            <v>0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>
            <v>0</v>
          </cell>
          <cell r="T4520">
            <v>0</v>
          </cell>
          <cell r="U4520">
            <v>0</v>
          </cell>
          <cell r="V4520">
            <v>0</v>
          </cell>
          <cell r="W4520">
            <v>0</v>
          </cell>
          <cell r="X4520">
            <v>0</v>
          </cell>
          <cell r="Y4520">
            <v>0</v>
          </cell>
          <cell r="Z4520">
            <v>0</v>
          </cell>
          <cell r="AA4520">
            <v>0</v>
          </cell>
          <cell r="AB4520">
            <v>0</v>
          </cell>
          <cell r="AC4520">
            <v>0</v>
          </cell>
          <cell r="AD4520">
            <v>0</v>
          </cell>
          <cell r="AE4520">
            <v>0</v>
          </cell>
          <cell r="AF4520">
            <v>0</v>
          </cell>
          <cell r="AG4520">
            <v>0</v>
          </cell>
          <cell r="AH4520">
            <v>0</v>
          </cell>
          <cell r="AI4520">
            <v>0</v>
          </cell>
        </row>
        <row r="4521">
          <cell r="C4521" t="str">
            <v>1.794</v>
          </cell>
          <cell r="D4521" t="str">
            <v>Техперевооружение КС Краснодарского ПХГ</v>
          </cell>
          <cell r="E4521" t="str">
            <v>051-2002773</v>
          </cell>
          <cell r="F4521" t="str">
            <v/>
          </cell>
          <cell r="G4521" t="str">
            <v>Стройки, обеспечивающие добычу и вывод газа из Надым-Пур-Таз</v>
          </cell>
          <cell r="H4521" t="str">
            <v>ПХГ</v>
          </cell>
          <cell r="I4521">
            <v>8718.1640000000007</v>
          </cell>
          <cell r="J4521">
            <v>8201.3040000000001</v>
          </cell>
          <cell r="K4521">
            <v>0.83099999999999996</v>
          </cell>
          <cell r="L4521">
            <v>0.83099999999999996</v>
          </cell>
          <cell r="M4521">
            <v>2.5001999999999999E-4</v>
          </cell>
          <cell r="N4521">
            <v>3.0086643E-2</v>
          </cell>
          <cell r="O4521">
            <v>3.0086643E-2</v>
          </cell>
          <cell r="P4521">
            <v>0</v>
          </cell>
          <cell r="Q4521">
            <v>0</v>
          </cell>
          <cell r="R4521">
            <v>0</v>
          </cell>
          <cell r="S4521">
            <v>0</v>
          </cell>
          <cell r="T4521">
            <v>0</v>
          </cell>
          <cell r="U4521">
            <v>0</v>
          </cell>
          <cell r="V4521">
            <v>0</v>
          </cell>
          <cell r="W4521">
            <v>0</v>
          </cell>
          <cell r="X4521">
            <v>0</v>
          </cell>
          <cell r="Y4521">
            <v>0</v>
          </cell>
          <cell r="Z4521">
            <v>0</v>
          </cell>
          <cell r="AA4521">
            <v>0</v>
          </cell>
          <cell r="AB4521">
            <v>0</v>
          </cell>
          <cell r="AC4521">
            <v>0</v>
          </cell>
          <cell r="AD4521">
            <v>1.6668E-4</v>
          </cell>
          <cell r="AE4521">
            <v>0</v>
          </cell>
          <cell r="AF4521">
            <v>1.6668E-4</v>
          </cell>
          <cell r="AG4521">
            <v>0</v>
          </cell>
          <cell r="AH4521">
            <v>0</v>
          </cell>
          <cell r="AI4521">
            <v>0</v>
          </cell>
        </row>
        <row r="4522">
          <cell r="C4522" t="str">
            <v>1.794.1</v>
          </cell>
          <cell r="D4522" t="str">
            <v>Подрядные работы</v>
          </cell>
          <cell r="E4522" t="str">
            <v>051-2002773</v>
          </cell>
          <cell r="F4522" t="str">
            <v/>
          </cell>
          <cell r="G4522" t="str">
            <v/>
          </cell>
          <cell r="H4522" t="str">
            <v/>
          </cell>
          <cell r="I4522">
            <v>2746.3670000000002</v>
          </cell>
          <cell r="J4522">
            <v>2746.3670000000002</v>
          </cell>
          <cell r="K4522">
            <v>0</v>
          </cell>
          <cell r="L4522">
            <v>0</v>
          </cell>
          <cell r="M4522">
            <v>0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>
            <v>0</v>
          </cell>
          <cell r="T4522">
            <v>0</v>
          </cell>
          <cell r="U4522">
            <v>0</v>
          </cell>
          <cell r="V4522">
            <v>0</v>
          </cell>
          <cell r="W4522">
            <v>0</v>
          </cell>
          <cell r="X4522">
            <v>0</v>
          </cell>
          <cell r="Y4522">
            <v>0</v>
          </cell>
          <cell r="Z4522">
            <v>0</v>
          </cell>
          <cell r="AA4522">
            <v>0</v>
          </cell>
          <cell r="AB4522">
            <v>0</v>
          </cell>
          <cell r="AC4522">
            <v>0</v>
          </cell>
          <cell r="AD4522">
            <v>0</v>
          </cell>
          <cell r="AE4522">
            <v>0</v>
          </cell>
          <cell r="AF4522">
            <v>0</v>
          </cell>
          <cell r="AG4522">
            <v>0</v>
          </cell>
          <cell r="AH4522">
            <v>0</v>
          </cell>
          <cell r="AI4522">
            <v>0</v>
          </cell>
        </row>
        <row r="4523">
          <cell r="C4523">
            <v>0</v>
          </cell>
          <cell r="D4523" t="str">
            <v>Прочие подрядчики</v>
          </cell>
          <cell r="E4523" t="str">
            <v>051-2002773</v>
          </cell>
          <cell r="F4523" t="str">
            <v/>
          </cell>
          <cell r="G4523" t="str">
            <v/>
          </cell>
          <cell r="H4523" t="str">
            <v/>
          </cell>
          <cell r="I4523">
            <v>2746.3670000000002</v>
          </cell>
          <cell r="J4523">
            <v>2746.3670000000002</v>
          </cell>
          <cell r="K4523">
            <v>0</v>
          </cell>
          <cell r="L4523">
            <v>0</v>
          </cell>
          <cell r="M4523">
            <v>0</v>
          </cell>
          <cell r="N4523">
            <v>0</v>
          </cell>
          <cell r="O4523">
            <v>0</v>
          </cell>
          <cell r="P4523">
            <v>0</v>
          </cell>
          <cell r="Q4523">
            <v>0</v>
          </cell>
          <cell r="R4523">
            <v>0</v>
          </cell>
          <cell r="S4523">
            <v>0</v>
          </cell>
          <cell r="T4523">
            <v>0</v>
          </cell>
          <cell r="U4523">
            <v>0</v>
          </cell>
          <cell r="V4523">
            <v>0</v>
          </cell>
          <cell r="W4523">
            <v>0</v>
          </cell>
          <cell r="X4523">
            <v>0</v>
          </cell>
          <cell r="Y4523">
            <v>0</v>
          </cell>
          <cell r="Z4523">
            <v>0</v>
          </cell>
          <cell r="AA4523">
            <v>0</v>
          </cell>
          <cell r="AB4523">
            <v>0</v>
          </cell>
          <cell r="AC4523">
            <v>0</v>
          </cell>
          <cell r="AD4523">
            <v>0</v>
          </cell>
          <cell r="AE4523">
            <v>0</v>
          </cell>
          <cell r="AF4523">
            <v>0</v>
          </cell>
          <cell r="AG4523">
            <v>0</v>
          </cell>
          <cell r="AH4523">
            <v>0</v>
          </cell>
          <cell r="AI4523">
            <v>0</v>
          </cell>
        </row>
        <row r="4524">
          <cell r="C4524" t="str">
            <v>1.794.2</v>
          </cell>
          <cell r="D4524" t="str">
            <v>Оборудование</v>
          </cell>
          <cell r="E4524" t="str">
            <v>051-2002773</v>
          </cell>
          <cell r="F4524" t="str">
            <v/>
          </cell>
          <cell r="G4524" t="str">
            <v/>
          </cell>
          <cell r="H4524" t="str">
            <v/>
          </cell>
          <cell r="I4524">
            <v>5165.723</v>
          </cell>
          <cell r="J4524">
            <v>4890.6949999999997</v>
          </cell>
          <cell r="K4524">
            <v>0</v>
          </cell>
          <cell r="L4524">
            <v>0</v>
          </cell>
          <cell r="M4524">
            <v>0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>
            <v>0</v>
          </cell>
          <cell r="T4524">
            <v>0</v>
          </cell>
          <cell r="U4524">
            <v>0</v>
          </cell>
          <cell r="V4524">
            <v>0</v>
          </cell>
          <cell r="W4524">
            <v>0</v>
          </cell>
          <cell r="X4524">
            <v>0</v>
          </cell>
          <cell r="Y4524">
            <v>0</v>
          </cell>
          <cell r="Z4524">
            <v>0</v>
          </cell>
          <cell r="AA4524">
            <v>0</v>
          </cell>
          <cell r="AB4524">
            <v>0</v>
          </cell>
          <cell r="AC4524">
            <v>0</v>
          </cell>
          <cell r="AD4524">
            <v>0</v>
          </cell>
          <cell r="AE4524">
            <v>0</v>
          </cell>
          <cell r="AF4524">
            <v>0</v>
          </cell>
          <cell r="AG4524">
            <v>0</v>
          </cell>
          <cell r="AH4524">
            <v>0</v>
          </cell>
          <cell r="AI4524">
            <v>0</v>
          </cell>
        </row>
        <row r="4525">
          <cell r="C4525" t="str">
            <v>1.794.3</v>
          </cell>
          <cell r="D4525" t="str">
            <v>Прочие, всего</v>
          </cell>
          <cell r="E4525" t="str">
            <v>051-2002773</v>
          </cell>
          <cell r="F4525" t="str">
            <v/>
          </cell>
          <cell r="G4525" t="str">
            <v/>
          </cell>
          <cell r="H4525" t="str">
            <v/>
          </cell>
          <cell r="I4525">
            <v>806.07399999999996</v>
          </cell>
          <cell r="J4525">
            <v>564.24199999999996</v>
          </cell>
          <cell r="K4525">
            <v>0.83099999999999996</v>
          </cell>
          <cell r="L4525">
            <v>0.83099999999999996</v>
          </cell>
          <cell r="M4525">
            <v>2.5001999999999999E-4</v>
          </cell>
          <cell r="N4525">
            <v>3.0086643E-2</v>
          </cell>
          <cell r="O4525">
            <v>3.0086643E-2</v>
          </cell>
          <cell r="P4525">
            <v>0</v>
          </cell>
          <cell r="Q4525">
            <v>0</v>
          </cell>
          <cell r="R4525">
            <v>0</v>
          </cell>
          <cell r="S4525">
            <v>0</v>
          </cell>
          <cell r="T4525">
            <v>0</v>
          </cell>
          <cell r="U4525">
            <v>0</v>
          </cell>
          <cell r="V4525">
            <v>0</v>
          </cell>
          <cell r="W4525">
            <v>0</v>
          </cell>
          <cell r="X4525">
            <v>0</v>
          </cell>
          <cell r="Y4525">
            <v>0</v>
          </cell>
          <cell r="Z4525">
            <v>0</v>
          </cell>
          <cell r="AA4525">
            <v>0</v>
          </cell>
          <cell r="AB4525">
            <v>0</v>
          </cell>
          <cell r="AC4525">
            <v>0</v>
          </cell>
          <cell r="AD4525">
            <v>1.6668E-4</v>
          </cell>
          <cell r="AE4525">
            <v>0</v>
          </cell>
          <cell r="AF4525">
            <v>1.6668E-4</v>
          </cell>
          <cell r="AG4525">
            <v>0</v>
          </cell>
          <cell r="AH4525">
            <v>0</v>
          </cell>
          <cell r="AI4525">
            <v>0</v>
          </cell>
        </row>
        <row r="4526">
          <cell r="C4526" t="str">
            <v>1.794.4</v>
          </cell>
          <cell r="D4526" t="str">
            <v>Услуги Заказчика</v>
          </cell>
          <cell r="E4526" t="str">
            <v>051-2002773</v>
          </cell>
          <cell r="F4526" t="str">
            <v/>
          </cell>
          <cell r="G4526" t="str">
            <v/>
          </cell>
          <cell r="H4526" t="str">
            <v/>
          </cell>
          <cell r="I4526">
            <v>1E-3</v>
          </cell>
          <cell r="J4526">
            <v>1E-3</v>
          </cell>
          <cell r="K4526">
            <v>1E-3</v>
          </cell>
          <cell r="L4526">
            <v>1E-3</v>
          </cell>
          <cell r="M4526">
            <v>2.5001999999999999E-4</v>
          </cell>
          <cell r="N4526">
            <v>25.001999999999999</v>
          </cell>
          <cell r="O4526">
            <v>25.001999999999999</v>
          </cell>
          <cell r="P4526">
            <v>0</v>
          </cell>
          <cell r="Q4526">
            <v>0</v>
          </cell>
          <cell r="R4526">
            <v>0</v>
          </cell>
          <cell r="S4526">
            <v>0</v>
          </cell>
          <cell r="T4526">
            <v>0</v>
          </cell>
          <cell r="U4526">
            <v>0</v>
          </cell>
          <cell r="V4526">
            <v>0</v>
          </cell>
          <cell r="W4526">
            <v>0</v>
          </cell>
          <cell r="X4526">
            <v>0</v>
          </cell>
          <cell r="Y4526">
            <v>0</v>
          </cell>
          <cell r="Z4526">
            <v>0</v>
          </cell>
          <cell r="AA4526">
            <v>0</v>
          </cell>
          <cell r="AB4526">
            <v>0</v>
          </cell>
          <cell r="AC4526">
            <v>0</v>
          </cell>
          <cell r="AD4526">
            <v>1.6668E-4</v>
          </cell>
          <cell r="AE4526">
            <v>0</v>
          </cell>
          <cell r="AF4526">
            <v>1.6668E-4</v>
          </cell>
          <cell r="AG4526">
            <v>0</v>
          </cell>
          <cell r="AH4526">
            <v>0</v>
          </cell>
          <cell r="AI4526">
            <v>0</v>
          </cell>
        </row>
        <row r="4527">
          <cell r="C4527" t="str">
            <v>1.794.5</v>
          </cell>
          <cell r="D4527" t="str">
            <v>Иные прочие</v>
          </cell>
          <cell r="E4527" t="str">
            <v>051-2002773</v>
          </cell>
          <cell r="F4527" t="str">
            <v/>
          </cell>
          <cell r="G4527" t="str">
            <v/>
          </cell>
          <cell r="H4527" t="str">
            <v/>
          </cell>
          <cell r="I4527">
            <v>806.07299999999998</v>
          </cell>
          <cell r="J4527">
            <v>564.24099999999999</v>
          </cell>
          <cell r="K4527">
            <v>0.83</v>
          </cell>
          <cell r="L4527">
            <v>0.83</v>
          </cell>
          <cell r="M4527">
            <v>0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>
            <v>0</v>
          </cell>
          <cell r="S4527">
            <v>0</v>
          </cell>
          <cell r="T4527">
            <v>0</v>
          </cell>
          <cell r="U4527">
            <v>0</v>
          </cell>
          <cell r="V4527">
            <v>0</v>
          </cell>
          <cell r="W4527">
            <v>0</v>
          </cell>
          <cell r="X4527">
            <v>0</v>
          </cell>
          <cell r="Y4527">
            <v>0</v>
          </cell>
          <cell r="Z4527">
            <v>0</v>
          </cell>
          <cell r="AA4527">
            <v>0</v>
          </cell>
          <cell r="AB4527">
            <v>0</v>
          </cell>
          <cell r="AC4527">
            <v>0</v>
          </cell>
          <cell r="AD4527">
            <v>0</v>
          </cell>
          <cell r="AE4527">
            <v>0</v>
          </cell>
          <cell r="AF4527">
            <v>0</v>
          </cell>
          <cell r="AG4527">
            <v>0</v>
          </cell>
          <cell r="AH4527">
            <v>0</v>
          </cell>
          <cell r="AI4527">
            <v>0</v>
          </cell>
        </row>
        <row r="4528">
          <cell r="C4528" t="str">
            <v>1.795</v>
          </cell>
          <cell r="D4528" t="str">
            <v>Реконструкция цеха №4 КС-15 Нюксеница</v>
          </cell>
          <cell r="E4528" t="str">
            <v>051-2002775</v>
          </cell>
          <cell r="F4528" t="str">
            <v>51-023</v>
          </cell>
          <cell r="G4528" t="str">
            <v>Комплексная программа реконструкции и технического перевоору</v>
          </cell>
          <cell r="H4528" t="str">
            <v>Транспорт газа</v>
          </cell>
          <cell r="I4528">
            <v>1901.0130530199999</v>
          </cell>
          <cell r="J4528">
            <v>11.3</v>
          </cell>
          <cell r="K4528">
            <v>2.88</v>
          </cell>
          <cell r="L4528">
            <v>2.88</v>
          </cell>
          <cell r="M4528">
            <v>3.527101</v>
          </cell>
          <cell r="N4528">
            <v>122.468784722</v>
          </cell>
          <cell r="O4528">
            <v>122.468784722</v>
          </cell>
          <cell r="P4528">
            <v>0</v>
          </cell>
          <cell r="Q4528">
            <v>0</v>
          </cell>
          <cell r="R4528">
            <v>0</v>
          </cell>
          <cell r="S4528">
            <v>0</v>
          </cell>
          <cell r="T4528">
            <v>0</v>
          </cell>
          <cell r="U4528">
            <v>0</v>
          </cell>
          <cell r="V4528">
            <v>0</v>
          </cell>
          <cell r="W4528">
            <v>0</v>
          </cell>
          <cell r="X4528">
            <v>3.1703999999999999E-4</v>
          </cell>
          <cell r="Y4528">
            <v>8.3339999999999998E-5</v>
          </cell>
          <cell r="Z4528">
            <v>2.7704166200000002</v>
          </cell>
          <cell r="AA4528">
            <v>2.7704166200000002</v>
          </cell>
          <cell r="AB4528">
            <v>0</v>
          </cell>
          <cell r="AC4528">
            <v>0</v>
          </cell>
          <cell r="AD4528">
            <v>1.6668E-4</v>
          </cell>
          <cell r="AE4528">
            <v>8.3339999999999998E-5</v>
          </cell>
          <cell r="AF4528">
            <v>0</v>
          </cell>
          <cell r="AG4528">
            <v>8.3339999999999998E-5</v>
          </cell>
          <cell r="AH4528">
            <v>0</v>
          </cell>
          <cell r="AI4528">
            <v>6.0164240000000003E-3</v>
          </cell>
        </row>
        <row r="4529">
          <cell r="C4529" t="str">
            <v>1.795.1</v>
          </cell>
          <cell r="D4529" t="str">
            <v>Подрядные работы</v>
          </cell>
          <cell r="E4529" t="str">
            <v>051-2002775</v>
          </cell>
          <cell r="F4529" t="str">
            <v/>
          </cell>
          <cell r="G4529" t="str">
            <v/>
          </cell>
          <cell r="H4529" t="str">
            <v/>
          </cell>
          <cell r="I4529">
            <v>609.20600000000002</v>
          </cell>
          <cell r="J4529">
            <v>0</v>
          </cell>
          <cell r="K4529">
            <v>0</v>
          </cell>
          <cell r="L4529">
            <v>0</v>
          </cell>
          <cell r="M4529">
            <v>0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>
            <v>0</v>
          </cell>
          <cell r="T4529">
            <v>0</v>
          </cell>
          <cell r="U4529">
            <v>0</v>
          </cell>
          <cell r="V4529">
            <v>0</v>
          </cell>
          <cell r="W4529">
            <v>0</v>
          </cell>
          <cell r="X4529">
            <v>2.6820000000000001E-5</v>
          </cell>
          <cell r="Y4529">
            <v>0</v>
          </cell>
          <cell r="Z4529">
            <v>0</v>
          </cell>
          <cell r="AA4529">
            <v>0</v>
          </cell>
          <cell r="AB4529">
            <v>0</v>
          </cell>
          <cell r="AC4529">
            <v>0</v>
          </cell>
          <cell r="AD4529">
            <v>0</v>
          </cell>
          <cell r="AE4529">
            <v>0</v>
          </cell>
          <cell r="AF4529">
            <v>0</v>
          </cell>
          <cell r="AG4529">
            <v>0</v>
          </cell>
          <cell r="AH4529">
            <v>0</v>
          </cell>
          <cell r="AI4529">
            <v>0</v>
          </cell>
        </row>
        <row r="4530">
          <cell r="C4530">
            <v>0</v>
          </cell>
          <cell r="D4530" t="str">
            <v>Газпром инвест</v>
          </cell>
          <cell r="E4530" t="str">
            <v>051-2002775</v>
          </cell>
          <cell r="F4530" t="str">
            <v/>
          </cell>
          <cell r="G4530" t="str">
            <v/>
          </cell>
          <cell r="H4530" t="str">
            <v/>
          </cell>
          <cell r="I4530">
            <v>0</v>
          </cell>
          <cell r="J4530">
            <v>0</v>
          </cell>
          <cell r="K4530">
            <v>0</v>
          </cell>
          <cell r="L4530">
            <v>0</v>
          </cell>
          <cell r="M4530">
            <v>0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>
            <v>0</v>
          </cell>
          <cell r="T4530">
            <v>0</v>
          </cell>
          <cell r="U4530">
            <v>0</v>
          </cell>
          <cell r="V4530">
            <v>0</v>
          </cell>
          <cell r="W4530">
            <v>0</v>
          </cell>
          <cell r="X4530">
            <v>2.6820000000000001E-5</v>
          </cell>
          <cell r="Y4530">
            <v>0</v>
          </cell>
          <cell r="Z4530">
            <v>0</v>
          </cell>
          <cell r="AA4530">
            <v>0</v>
          </cell>
          <cell r="AB4530">
            <v>0</v>
          </cell>
          <cell r="AC4530">
            <v>0</v>
          </cell>
          <cell r="AD4530">
            <v>0</v>
          </cell>
          <cell r="AE4530">
            <v>0</v>
          </cell>
          <cell r="AF4530">
            <v>0</v>
          </cell>
          <cell r="AG4530">
            <v>0</v>
          </cell>
          <cell r="AH4530">
            <v>0</v>
          </cell>
          <cell r="AI4530">
            <v>0</v>
          </cell>
        </row>
        <row r="4531">
          <cell r="C4531">
            <v>0</v>
          </cell>
          <cell r="D4531" t="str">
            <v>Прочие подрядчики</v>
          </cell>
          <cell r="E4531" t="str">
            <v>051-2002775</v>
          </cell>
          <cell r="F4531" t="str">
            <v/>
          </cell>
          <cell r="G4531" t="str">
            <v/>
          </cell>
          <cell r="H4531" t="str">
            <v/>
          </cell>
          <cell r="I4531">
            <v>609.20600000000002</v>
          </cell>
          <cell r="J4531">
            <v>0</v>
          </cell>
          <cell r="K4531">
            <v>0</v>
          </cell>
          <cell r="L4531">
            <v>0</v>
          </cell>
          <cell r="M4531">
            <v>0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>
            <v>0</v>
          </cell>
          <cell r="S4531">
            <v>0</v>
          </cell>
          <cell r="T4531">
            <v>0</v>
          </cell>
          <cell r="U4531">
            <v>0</v>
          </cell>
          <cell r="V4531">
            <v>0</v>
          </cell>
          <cell r="W4531">
            <v>0</v>
          </cell>
          <cell r="X4531">
            <v>0</v>
          </cell>
          <cell r="Y4531">
            <v>0</v>
          </cell>
          <cell r="Z4531">
            <v>0</v>
          </cell>
          <cell r="AA4531">
            <v>0</v>
          </cell>
          <cell r="AB4531">
            <v>0</v>
          </cell>
          <cell r="AC4531">
            <v>0</v>
          </cell>
          <cell r="AD4531">
            <v>0</v>
          </cell>
          <cell r="AE4531">
            <v>0</v>
          </cell>
          <cell r="AF4531">
            <v>0</v>
          </cell>
          <cell r="AG4531">
            <v>0</v>
          </cell>
          <cell r="AH4531">
            <v>0</v>
          </cell>
          <cell r="AI4531">
            <v>0</v>
          </cell>
        </row>
        <row r="4532">
          <cell r="C4532" t="str">
            <v>1.795.2</v>
          </cell>
          <cell r="D4532" t="str">
            <v>Материалы(в составе подрядных работ)</v>
          </cell>
          <cell r="E4532" t="str">
            <v>051-2002775</v>
          </cell>
          <cell r="F4532" t="str">
            <v/>
          </cell>
          <cell r="G4532" t="str">
            <v/>
          </cell>
          <cell r="H4532" t="str">
            <v/>
          </cell>
          <cell r="I4532">
            <v>0</v>
          </cell>
          <cell r="J4532">
            <v>0</v>
          </cell>
          <cell r="K4532">
            <v>0</v>
          </cell>
          <cell r="L4532">
            <v>0</v>
          </cell>
          <cell r="M4532">
            <v>0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>
            <v>0</v>
          </cell>
          <cell r="T4532">
            <v>0</v>
          </cell>
          <cell r="U4532">
            <v>0</v>
          </cell>
          <cell r="V4532">
            <v>0</v>
          </cell>
          <cell r="W4532">
            <v>0</v>
          </cell>
          <cell r="X4532">
            <v>2.6820000000000001E-5</v>
          </cell>
          <cell r="Y4532">
            <v>0</v>
          </cell>
          <cell r="Z4532">
            <v>0</v>
          </cell>
          <cell r="AA4532">
            <v>0</v>
          </cell>
          <cell r="AB4532">
            <v>0</v>
          </cell>
          <cell r="AC4532">
            <v>0</v>
          </cell>
          <cell r="AD4532">
            <v>0</v>
          </cell>
          <cell r="AE4532">
            <v>0</v>
          </cell>
          <cell r="AF4532">
            <v>0</v>
          </cell>
          <cell r="AG4532">
            <v>0</v>
          </cell>
          <cell r="AH4532">
            <v>0</v>
          </cell>
          <cell r="AI4532">
            <v>0</v>
          </cell>
        </row>
        <row r="4533">
          <cell r="C4533" t="str">
            <v>1.795.3</v>
          </cell>
          <cell r="D4533" t="str">
            <v>Оборудование</v>
          </cell>
          <cell r="E4533" t="str">
            <v>051-2002775</v>
          </cell>
          <cell r="F4533" t="str">
            <v/>
          </cell>
          <cell r="G4533" t="str">
            <v/>
          </cell>
          <cell r="H4533" t="str">
            <v/>
          </cell>
          <cell r="I4533">
            <v>1002.89705302</v>
          </cell>
          <cell r="J4533">
            <v>4.88</v>
          </cell>
          <cell r="K4533">
            <v>2.87</v>
          </cell>
          <cell r="L4533">
            <v>2.87</v>
          </cell>
          <cell r="M4533">
            <v>3.5246009800000002</v>
          </cell>
          <cell r="N4533">
            <v>122.808396516</v>
          </cell>
          <cell r="O4533">
            <v>122.808396516</v>
          </cell>
          <cell r="P4533">
            <v>0</v>
          </cell>
          <cell r="Q4533">
            <v>0</v>
          </cell>
          <cell r="R4533">
            <v>0</v>
          </cell>
          <cell r="S4533">
            <v>0</v>
          </cell>
          <cell r="T4533">
            <v>0</v>
          </cell>
          <cell r="U4533">
            <v>0</v>
          </cell>
          <cell r="V4533">
            <v>0</v>
          </cell>
          <cell r="W4533">
            <v>0</v>
          </cell>
          <cell r="X4533">
            <v>2.9022E-4</v>
          </cell>
          <cell r="Y4533">
            <v>0</v>
          </cell>
          <cell r="Z4533">
            <v>2.77</v>
          </cell>
          <cell r="AA4533">
            <v>2.77</v>
          </cell>
          <cell r="AB4533">
            <v>0</v>
          </cell>
          <cell r="AC4533">
            <v>0</v>
          </cell>
          <cell r="AD4533">
            <v>0</v>
          </cell>
          <cell r="AE4533">
            <v>0</v>
          </cell>
          <cell r="AF4533">
            <v>0</v>
          </cell>
          <cell r="AG4533">
            <v>0</v>
          </cell>
          <cell r="AH4533">
            <v>0</v>
          </cell>
          <cell r="AI4533">
            <v>0</v>
          </cell>
        </row>
        <row r="4534">
          <cell r="C4534">
            <v>0</v>
          </cell>
          <cell r="D4534" t="str">
            <v>ООО "Газпром комплектация"</v>
          </cell>
          <cell r="E4534" t="str">
            <v>051-2002775</v>
          </cell>
          <cell r="F4534" t="str">
            <v/>
          </cell>
          <cell r="G4534" t="str">
            <v/>
          </cell>
          <cell r="H4534" t="str">
            <v/>
          </cell>
          <cell r="I4534">
            <v>0</v>
          </cell>
          <cell r="J4534">
            <v>0</v>
          </cell>
          <cell r="K4534">
            <v>0</v>
          </cell>
          <cell r="L4534">
            <v>0</v>
          </cell>
          <cell r="M4534">
            <v>0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>
            <v>0</v>
          </cell>
          <cell r="T4534">
            <v>0</v>
          </cell>
          <cell r="U4534">
            <v>0</v>
          </cell>
          <cell r="V4534">
            <v>0</v>
          </cell>
          <cell r="W4534">
            <v>0</v>
          </cell>
          <cell r="X4534">
            <v>2.9022E-4</v>
          </cell>
          <cell r="Y4534">
            <v>0</v>
          </cell>
          <cell r="Z4534">
            <v>0</v>
          </cell>
          <cell r="AA4534">
            <v>0</v>
          </cell>
          <cell r="AB4534">
            <v>0</v>
          </cell>
          <cell r="AC4534">
            <v>0</v>
          </cell>
          <cell r="AD4534">
            <v>0</v>
          </cell>
          <cell r="AE4534">
            <v>0</v>
          </cell>
          <cell r="AF4534">
            <v>0</v>
          </cell>
          <cell r="AG4534">
            <v>0</v>
          </cell>
          <cell r="AH4534">
            <v>0</v>
          </cell>
          <cell r="AI4534">
            <v>0</v>
          </cell>
        </row>
        <row r="4535">
          <cell r="C4535" t="str">
            <v>1.795.4</v>
          </cell>
          <cell r="D4535" t="str">
            <v>Прочие, всего</v>
          </cell>
          <cell r="E4535" t="str">
            <v>051-2002775</v>
          </cell>
          <cell r="F4535" t="str">
            <v/>
          </cell>
          <cell r="G4535" t="str">
            <v/>
          </cell>
          <cell r="H4535" t="str">
            <v/>
          </cell>
          <cell r="I4535">
            <v>288.91000000000003</v>
          </cell>
          <cell r="J4535">
            <v>6.42</v>
          </cell>
          <cell r="K4535">
            <v>0.01</v>
          </cell>
          <cell r="L4535">
            <v>0.01</v>
          </cell>
          <cell r="M4535">
            <v>2.5000199999999999E-3</v>
          </cell>
          <cell r="N4535">
            <v>25.0002</v>
          </cell>
          <cell r="O4535">
            <v>25.0002</v>
          </cell>
          <cell r="P4535">
            <v>0</v>
          </cell>
          <cell r="Q4535">
            <v>0</v>
          </cell>
          <cell r="R4535">
            <v>0</v>
          </cell>
          <cell r="S4535">
            <v>0</v>
          </cell>
          <cell r="T4535">
            <v>0</v>
          </cell>
          <cell r="U4535">
            <v>0</v>
          </cell>
          <cell r="V4535">
            <v>0</v>
          </cell>
          <cell r="W4535">
            <v>0</v>
          </cell>
          <cell r="X4535">
            <v>0</v>
          </cell>
          <cell r="Y4535">
            <v>8.3339999999999998E-5</v>
          </cell>
          <cell r="Z4535">
            <v>4.1661999999999998E-4</v>
          </cell>
          <cell r="AA4535">
            <v>4.1661999999999998E-4</v>
          </cell>
          <cell r="AB4535">
            <v>0</v>
          </cell>
          <cell r="AC4535">
            <v>0</v>
          </cell>
          <cell r="AD4535">
            <v>1.6668E-4</v>
          </cell>
          <cell r="AE4535">
            <v>8.3339999999999998E-5</v>
          </cell>
          <cell r="AF4535">
            <v>0</v>
          </cell>
          <cell r="AG4535">
            <v>8.3339999999999998E-5</v>
          </cell>
          <cell r="AH4535">
            <v>0</v>
          </cell>
          <cell r="AI4535">
            <v>40.007680860000001</v>
          </cell>
        </row>
        <row r="4536">
          <cell r="C4536" t="str">
            <v>1.795.5</v>
          </cell>
          <cell r="D4536" t="str">
            <v>Услуги Заказчика</v>
          </cell>
          <cell r="E4536" t="str">
            <v>051-2002775</v>
          </cell>
          <cell r="F4536" t="str">
            <v/>
          </cell>
          <cell r="G4536" t="str">
            <v/>
          </cell>
          <cell r="H4536" t="str">
            <v/>
          </cell>
          <cell r="I4536">
            <v>0</v>
          </cell>
          <cell r="J4536">
            <v>0.01</v>
          </cell>
          <cell r="K4536">
            <v>0.01</v>
          </cell>
          <cell r="L4536">
            <v>0.01</v>
          </cell>
          <cell r="M4536">
            <v>2.5000199999999999E-3</v>
          </cell>
          <cell r="N4536">
            <v>25.0002</v>
          </cell>
          <cell r="O4536">
            <v>25.0002</v>
          </cell>
          <cell r="P4536">
            <v>0</v>
          </cell>
          <cell r="Q4536">
            <v>0</v>
          </cell>
          <cell r="R4536">
            <v>0</v>
          </cell>
          <cell r="S4536">
            <v>0</v>
          </cell>
          <cell r="T4536">
            <v>0</v>
          </cell>
          <cell r="U4536">
            <v>0</v>
          </cell>
          <cell r="V4536">
            <v>0</v>
          </cell>
          <cell r="W4536">
            <v>0</v>
          </cell>
          <cell r="X4536">
            <v>0</v>
          </cell>
          <cell r="Y4536">
            <v>8.3339999999999998E-5</v>
          </cell>
          <cell r="Z4536">
            <v>4.1661999999999998E-4</v>
          </cell>
          <cell r="AA4536">
            <v>4.1661999999999998E-4</v>
          </cell>
          <cell r="AB4536">
            <v>0</v>
          </cell>
          <cell r="AC4536">
            <v>0</v>
          </cell>
          <cell r="AD4536">
            <v>1.6668E-4</v>
          </cell>
          <cell r="AE4536">
            <v>8.3339999999999998E-5</v>
          </cell>
          <cell r="AF4536">
            <v>0</v>
          </cell>
          <cell r="AG4536">
            <v>8.3339999999999998E-5</v>
          </cell>
          <cell r="AH4536">
            <v>0</v>
          </cell>
          <cell r="AI4536">
            <v>40.007680860000001</v>
          </cell>
        </row>
        <row r="4537">
          <cell r="C4537" t="str">
            <v>1.795.6</v>
          </cell>
          <cell r="D4537" t="str">
            <v>Иные прочие</v>
          </cell>
          <cell r="E4537" t="str">
            <v>051-2002775</v>
          </cell>
          <cell r="F4537" t="str">
            <v/>
          </cell>
          <cell r="G4537" t="str">
            <v/>
          </cell>
          <cell r="H4537" t="str">
            <v/>
          </cell>
          <cell r="I4537">
            <v>288.91000000000003</v>
          </cell>
          <cell r="J4537">
            <v>6.41</v>
          </cell>
          <cell r="K4537">
            <v>0</v>
          </cell>
          <cell r="L4537">
            <v>0</v>
          </cell>
          <cell r="M4537">
            <v>0</v>
          </cell>
          <cell r="N4537">
            <v>0</v>
          </cell>
          <cell r="O4537">
            <v>0</v>
          </cell>
          <cell r="P4537">
            <v>0</v>
          </cell>
          <cell r="Q4537">
            <v>0</v>
          </cell>
          <cell r="R4537">
            <v>0</v>
          </cell>
          <cell r="S4537">
            <v>0</v>
          </cell>
          <cell r="T4537">
            <v>0</v>
          </cell>
          <cell r="U4537">
            <v>0</v>
          </cell>
          <cell r="V4537">
            <v>0</v>
          </cell>
          <cell r="W4537">
            <v>0</v>
          </cell>
          <cell r="X4537">
            <v>0</v>
          </cell>
          <cell r="Y4537">
            <v>0</v>
          </cell>
          <cell r="Z4537">
            <v>0</v>
          </cell>
          <cell r="AA4537">
            <v>0</v>
          </cell>
          <cell r="AB4537">
            <v>0</v>
          </cell>
          <cell r="AC4537">
            <v>0</v>
          </cell>
          <cell r="AD4537">
            <v>0</v>
          </cell>
          <cell r="AE4537">
            <v>0</v>
          </cell>
          <cell r="AF4537">
            <v>0</v>
          </cell>
          <cell r="AG4537">
            <v>0</v>
          </cell>
          <cell r="AH4537">
            <v>0</v>
          </cell>
          <cell r="AI4537">
            <v>0</v>
          </cell>
        </row>
        <row r="4538">
          <cell r="C4538" t="str">
            <v>1.796</v>
          </cell>
          <cell r="D4538" t="str">
            <v>Реконструкция КС "Поляна" газопроводов Уренгой-Петровск, Уренгой-Новопсков с заменой ГПА</v>
          </cell>
          <cell r="E4538" t="str">
            <v>051-2002782</v>
          </cell>
          <cell r="F4538" t="str">
            <v/>
          </cell>
          <cell r="G4538" t="str">
            <v>Комплексная целевая программа по совершенствованию системы о</v>
          </cell>
          <cell r="H4538" t="str">
            <v>Транспорт газа</v>
          </cell>
          <cell r="I4538">
            <v>7301.83</v>
          </cell>
          <cell r="J4538">
            <v>5064.12</v>
          </cell>
          <cell r="K4538">
            <v>1074.8900000000001</v>
          </cell>
          <cell r="L4538">
            <v>1074.8900000000001</v>
          </cell>
          <cell r="M4538">
            <v>9.8877353400000008</v>
          </cell>
          <cell r="N4538">
            <v>0.91988346200000004</v>
          </cell>
          <cell r="O4538">
            <v>0.91988346200000004</v>
          </cell>
          <cell r="P4538">
            <v>0</v>
          </cell>
          <cell r="Q4538">
            <v>0</v>
          </cell>
          <cell r="R4538">
            <v>0</v>
          </cell>
          <cell r="S4538">
            <v>1069.85999997</v>
          </cell>
          <cell r="T4538">
            <v>199.61000003000001</v>
          </cell>
          <cell r="U4538">
            <v>0</v>
          </cell>
          <cell r="V4538">
            <v>0</v>
          </cell>
          <cell r="W4538">
            <v>0</v>
          </cell>
          <cell r="X4538">
            <v>0</v>
          </cell>
          <cell r="Y4538">
            <v>3.68936551</v>
          </cell>
          <cell r="Z4538">
            <v>1189.43</v>
          </cell>
          <cell r="AA4538">
            <v>1189.43</v>
          </cell>
          <cell r="AB4538">
            <v>411.4</v>
          </cell>
          <cell r="AC4538">
            <v>0</v>
          </cell>
          <cell r="AD4538">
            <v>421.87018483999998</v>
          </cell>
          <cell r="AE4538">
            <v>2.6426381600000002</v>
          </cell>
          <cell r="AF4538">
            <v>6.6263926800000004</v>
          </cell>
          <cell r="AG4538">
            <v>412.60115400000001</v>
          </cell>
          <cell r="AH4538">
            <v>0</v>
          </cell>
          <cell r="AI4538">
            <v>35.468265037999998</v>
          </cell>
        </row>
        <row r="4539">
          <cell r="C4539" t="str">
            <v>1.796.1</v>
          </cell>
          <cell r="D4539" t="str">
            <v>Подрядные работы</v>
          </cell>
          <cell r="E4539" t="str">
            <v>051-2002782</v>
          </cell>
          <cell r="F4539" t="str">
            <v/>
          </cell>
          <cell r="G4539" t="str">
            <v/>
          </cell>
          <cell r="H4539" t="str">
            <v/>
          </cell>
          <cell r="I4539">
            <v>1885.1</v>
          </cell>
          <cell r="J4539">
            <v>1259.6500000000001</v>
          </cell>
          <cell r="K4539">
            <v>243.15</v>
          </cell>
          <cell r="L4539">
            <v>243.15</v>
          </cell>
          <cell r="M4539">
            <v>0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>
            <v>265.12500001000001</v>
          </cell>
          <cell r="T4539">
            <v>53.024999989999998</v>
          </cell>
          <cell r="U4539">
            <v>0</v>
          </cell>
          <cell r="V4539">
            <v>0</v>
          </cell>
          <cell r="W4539">
            <v>0</v>
          </cell>
          <cell r="X4539">
            <v>0</v>
          </cell>
          <cell r="Y4539">
            <v>0</v>
          </cell>
          <cell r="Z4539">
            <v>318.14999999999998</v>
          </cell>
          <cell r="AA4539">
            <v>318.14999999999998</v>
          </cell>
          <cell r="AB4539">
            <v>95.44</v>
          </cell>
          <cell r="AC4539">
            <v>0</v>
          </cell>
          <cell r="AD4539">
            <v>95.442954</v>
          </cell>
          <cell r="AE4539">
            <v>0</v>
          </cell>
          <cell r="AF4539">
            <v>0</v>
          </cell>
          <cell r="AG4539">
            <v>95.442954</v>
          </cell>
          <cell r="AH4539">
            <v>0</v>
          </cell>
          <cell r="AI4539">
            <v>29.999356906999999</v>
          </cell>
        </row>
        <row r="4540">
          <cell r="C4540">
            <v>0</v>
          </cell>
          <cell r="D4540" t="str">
            <v>Уфа-АвиаГаз</v>
          </cell>
          <cell r="E4540" t="str">
            <v>051-2002782</v>
          </cell>
          <cell r="F4540" t="str">
            <v/>
          </cell>
          <cell r="G4540" t="str">
            <v/>
          </cell>
          <cell r="H4540" t="str">
            <v/>
          </cell>
          <cell r="I4540">
            <v>0</v>
          </cell>
          <cell r="J4540">
            <v>0</v>
          </cell>
          <cell r="K4540">
            <v>243.15</v>
          </cell>
          <cell r="L4540">
            <v>243.15</v>
          </cell>
          <cell r="M4540">
            <v>0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>
            <v>0</v>
          </cell>
          <cell r="S4540">
            <v>0</v>
          </cell>
          <cell r="T4540">
            <v>0</v>
          </cell>
          <cell r="U4540">
            <v>0</v>
          </cell>
          <cell r="V4540">
            <v>0</v>
          </cell>
          <cell r="W4540">
            <v>0</v>
          </cell>
          <cell r="X4540">
            <v>0</v>
          </cell>
          <cell r="Y4540">
            <v>0</v>
          </cell>
          <cell r="Z4540">
            <v>318.14999999999998</v>
          </cell>
          <cell r="AA4540">
            <v>318.14999999999998</v>
          </cell>
          <cell r="AB4540">
            <v>95.44</v>
          </cell>
          <cell r="AC4540">
            <v>0</v>
          </cell>
          <cell r="AD4540">
            <v>95.442954</v>
          </cell>
          <cell r="AE4540">
            <v>0</v>
          </cell>
          <cell r="AF4540">
            <v>0</v>
          </cell>
          <cell r="AG4540">
            <v>95.442954</v>
          </cell>
          <cell r="AH4540">
            <v>0</v>
          </cell>
          <cell r="AI4540">
            <v>29.999356906999999</v>
          </cell>
        </row>
        <row r="4541">
          <cell r="C4541">
            <v>0</v>
          </cell>
          <cell r="D4541" t="str">
            <v>Прочие подрядчики</v>
          </cell>
          <cell r="E4541" t="str">
            <v>051-2002782</v>
          </cell>
          <cell r="F4541" t="str">
            <v/>
          </cell>
          <cell r="G4541" t="str">
            <v/>
          </cell>
          <cell r="H4541" t="str">
            <v/>
          </cell>
          <cell r="I4541">
            <v>1885.1</v>
          </cell>
          <cell r="J4541">
            <v>1259.6500000000001</v>
          </cell>
          <cell r="K4541">
            <v>0</v>
          </cell>
          <cell r="L4541">
            <v>0</v>
          </cell>
          <cell r="M4541">
            <v>0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>
            <v>265.12500001000001</v>
          </cell>
          <cell r="T4541">
            <v>53.024999989999998</v>
          </cell>
          <cell r="U4541">
            <v>0</v>
          </cell>
          <cell r="V4541">
            <v>0</v>
          </cell>
          <cell r="W4541">
            <v>0</v>
          </cell>
          <cell r="X4541">
            <v>0</v>
          </cell>
          <cell r="Y4541">
            <v>0</v>
          </cell>
          <cell r="Z4541">
            <v>0</v>
          </cell>
          <cell r="AA4541">
            <v>0</v>
          </cell>
          <cell r="AB4541">
            <v>0</v>
          </cell>
          <cell r="AC4541">
            <v>0</v>
          </cell>
          <cell r="AD4541">
            <v>0</v>
          </cell>
          <cell r="AE4541">
            <v>0</v>
          </cell>
          <cell r="AF4541">
            <v>0</v>
          </cell>
          <cell r="AG4541">
            <v>0</v>
          </cell>
          <cell r="AH4541">
            <v>0</v>
          </cell>
          <cell r="AI4541">
            <v>0</v>
          </cell>
        </row>
        <row r="4542">
          <cell r="C4542" t="str">
            <v>1.796.2</v>
          </cell>
          <cell r="D4542" t="str">
            <v>Оборудование</v>
          </cell>
          <cell r="E4542" t="str">
            <v>051-2002782</v>
          </cell>
          <cell r="F4542" t="str">
            <v/>
          </cell>
          <cell r="G4542" t="str">
            <v/>
          </cell>
          <cell r="H4542" t="str">
            <v/>
          </cell>
          <cell r="I4542">
            <v>4708.3</v>
          </cell>
          <cell r="J4542">
            <v>3589.14</v>
          </cell>
          <cell r="K4542">
            <v>765.78</v>
          </cell>
          <cell r="L4542">
            <v>765.78</v>
          </cell>
          <cell r="M4542">
            <v>0.30523536000000001</v>
          </cell>
          <cell r="N4542">
            <v>3.9859406E-2</v>
          </cell>
          <cell r="O4542">
            <v>3.9859406E-2</v>
          </cell>
          <cell r="P4542">
            <v>0</v>
          </cell>
          <cell r="Q4542">
            <v>0</v>
          </cell>
          <cell r="R4542">
            <v>0</v>
          </cell>
          <cell r="S4542">
            <v>682.86666666999997</v>
          </cell>
          <cell r="T4542">
            <v>131.69333333</v>
          </cell>
          <cell r="U4542">
            <v>0</v>
          </cell>
          <cell r="V4542">
            <v>0</v>
          </cell>
          <cell r="W4542">
            <v>0</v>
          </cell>
          <cell r="X4542">
            <v>0</v>
          </cell>
          <cell r="Y4542">
            <v>1.34597148</v>
          </cell>
          <cell r="Z4542">
            <v>832.56</v>
          </cell>
          <cell r="AA4542">
            <v>832.56</v>
          </cell>
          <cell r="AB4542">
            <v>315.95999999999998</v>
          </cell>
          <cell r="AC4542">
            <v>0</v>
          </cell>
          <cell r="AD4542">
            <v>318.74223083999999</v>
          </cell>
          <cell r="AE4542">
            <v>1.34597148</v>
          </cell>
          <cell r="AF4542">
            <v>0.23805936</v>
          </cell>
          <cell r="AG4542">
            <v>317.15820000000002</v>
          </cell>
          <cell r="AH4542">
            <v>0</v>
          </cell>
          <cell r="AI4542">
            <v>38.284595805999999</v>
          </cell>
        </row>
        <row r="4543">
          <cell r="C4543" t="str">
            <v>1.796.3</v>
          </cell>
          <cell r="D4543" t="str">
            <v>Прочие, всего</v>
          </cell>
          <cell r="E4543" t="str">
            <v>051-2002782</v>
          </cell>
          <cell r="F4543" t="str">
            <v/>
          </cell>
          <cell r="G4543" t="str">
            <v/>
          </cell>
          <cell r="H4543" t="str">
            <v/>
          </cell>
          <cell r="I4543">
            <v>708.43</v>
          </cell>
          <cell r="J4543">
            <v>215.33</v>
          </cell>
          <cell r="K4543">
            <v>65.959999999999994</v>
          </cell>
          <cell r="L4543">
            <v>65.959999999999994</v>
          </cell>
          <cell r="M4543">
            <v>9.5824999799999997</v>
          </cell>
          <cell r="N4543">
            <v>14.527744057</v>
          </cell>
          <cell r="O4543">
            <v>14.527744057</v>
          </cell>
          <cell r="P4543">
            <v>0</v>
          </cell>
          <cell r="Q4543">
            <v>0</v>
          </cell>
          <cell r="R4543">
            <v>0</v>
          </cell>
          <cell r="S4543">
            <v>121.86833329</v>
          </cell>
          <cell r="T4543">
            <v>14.891666710000001</v>
          </cell>
          <cell r="U4543">
            <v>0</v>
          </cell>
          <cell r="V4543">
            <v>0</v>
          </cell>
          <cell r="W4543">
            <v>0</v>
          </cell>
          <cell r="X4543">
            <v>0</v>
          </cell>
          <cell r="Y4543">
            <v>2.3433940299999998</v>
          </cell>
          <cell r="Z4543">
            <v>38.72</v>
          </cell>
          <cell r="AA4543">
            <v>38.72</v>
          </cell>
          <cell r="AB4543">
            <v>0</v>
          </cell>
          <cell r="AC4543">
            <v>0</v>
          </cell>
          <cell r="AD4543">
            <v>7.6849999999999996</v>
          </cell>
          <cell r="AE4543">
            <v>1.29666668</v>
          </cell>
          <cell r="AF4543">
            <v>6.3883333200000001</v>
          </cell>
          <cell r="AG4543">
            <v>0</v>
          </cell>
          <cell r="AH4543">
            <v>0</v>
          </cell>
          <cell r="AI4543">
            <v>19.847623967000001</v>
          </cell>
        </row>
        <row r="4544">
          <cell r="C4544" t="str">
            <v>1.796.4</v>
          </cell>
          <cell r="D4544" t="str">
            <v>Проектные работы</v>
          </cell>
          <cell r="E4544" t="str">
            <v>051-2002782</v>
          </cell>
          <cell r="F4544" t="str">
            <v/>
          </cell>
          <cell r="G4544" t="str">
            <v/>
          </cell>
          <cell r="H4544" t="str">
            <v/>
          </cell>
          <cell r="I4544">
            <v>0</v>
          </cell>
          <cell r="J4544">
            <v>0</v>
          </cell>
          <cell r="K4544">
            <v>1.71</v>
          </cell>
          <cell r="L4544">
            <v>1.71</v>
          </cell>
          <cell r="M4544">
            <v>0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>
            <v>0</v>
          </cell>
          <cell r="T4544">
            <v>0</v>
          </cell>
          <cell r="U4544">
            <v>0</v>
          </cell>
          <cell r="V4544">
            <v>0</v>
          </cell>
          <cell r="W4544">
            <v>0</v>
          </cell>
          <cell r="X4544">
            <v>0</v>
          </cell>
          <cell r="Y4544">
            <v>0</v>
          </cell>
          <cell r="Z4544">
            <v>1.3</v>
          </cell>
          <cell r="AA4544">
            <v>1.3</v>
          </cell>
          <cell r="AB4544">
            <v>0</v>
          </cell>
          <cell r="AC4544">
            <v>0</v>
          </cell>
          <cell r="AD4544">
            <v>0</v>
          </cell>
          <cell r="AE4544">
            <v>0</v>
          </cell>
          <cell r="AF4544">
            <v>0</v>
          </cell>
          <cell r="AG4544">
            <v>0</v>
          </cell>
          <cell r="AH4544">
            <v>0</v>
          </cell>
          <cell r="AI4544">
            <v>0</v>
          </cell>
        </row>
        <row r="4545">
          <cell r="C4545" t="str">
            <v>1.796.5</v>
          </cell>
          <cell r="D4545" t="str">
            <v>Услуги Заказчика</v>
          </cell>
          <cell r="E4545" t="str">
            <v>051-2002782</v>
          </cell>
          <cell r="F4545" t="str">
            <v/>
          </cell>
          <cell r="G4545" t="str">
            <v/>
          </cell>
          <cell r="H4545" t="str">
            <v/>
          </cell>
          <cell r="I4545">
            <v>0</v>
          </cell>
          <cell r="J4545">
            <v>0</v>
          </cell>
          <cell r="K4545">
            <v>38.33</v>
          </cell>
          <cell r="L4545">
            <v>38.33</v>
          </cell>
          <cell r="M4545">
            <v>9.5824999799999997</v>
          </cell>
          <cell r="N4545">
            <v>24.999999947999999</v>
          </cell>
          <cell r="O4545">
            <v>24.999999947999999</v>
          </cell>
          <cell r="P4545">
            <v>0</v>
          </cell>
          <cell r="Q4545">
            <v>0</v>
          </cell>
          <cell r="R4545">
            <v>0</v>
          </cell>
          <cell r="S4545">
            <v>0</v>
          </cell>
          <cell r="T4545">
            <v>0</v>
          </cell>
          <cell r="U4545">
            <v>0</v>
          </cell>
          <cell r="V4545">
            <v>0</v>
          </cell>
          <cell r="W4545">
            <v>0</v>
          </cell>
          <cell r="X4545">
            <v>0</v>
          </cell>
          <cell r="Y4545">
            <v>0.70666667999999999</v>
          </cell>
          <cell r="Z4545">
            <v>26.64</v>
          </cell>
          <cell r="AA4545">
            <v>26.64</v>
          </cell>
          <cell r="AB4545">
            <v>0</v>
          </cell>
          <cell r="AC4545">
            <v>0</v>
          </cell>
          <cell r="AD4545">
            <v>7.0949999999999998</v>
          </cell>
          <cell r="AE4545">
            <v>0.70666667999999999</v>
          </cell>
          <cell r="AF4545">
            <v>6.3883333200000001</v>
          </cell>
          <cell r="AG4545">
            <v>0</v>
          </cell>
          <cell r="AH4545">
            <v>0</v>
          </cell>
          <cell r="AI4545">
            <v>26.632882883000001</v>
          </cell>
        </row>
        <row r="4546">
          <cell r="C4546" t="str">
            <v>1.796.6</v>
          </cell>
          <cell r="D4546" t="str">
            <v>Иные прочие</v>
          </cell>
          <cell r="E4546" t="str">
            <v>051-2002782</v>
          </cell>
          <cell r="F4546" t="str">
            <v/>
          </cell>
          <cell r="G4546" t="str">
            <v/>
          </cell>
          <cell r="H4546" t="str">
            <v/>
          </cell>
          <cell r="I4546">
            <v>708.43</v>
          </cell>
          <cell r="J4546">
            <v>215.33</v>
          </cell>
          <cell r="K4546">
            <v>5.92</v>
          </cell>
          <cell r="L4546">
            <v>5.92</v>
          </cell>
          <cell r="M4546">
            <v>0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>
            <v>0</v>
          </cell>
          <cell r="S4546">
            <v>121.86833329</v>
          </cell>
          <cell r="T4546">
            <v>14.891666710000001</v>
          </cell>
          <cell r="U4546">
            <v>0</v>
          </cell>
          <cell r="V4546">
            <v>0</v>
          </cell>
          <cell r="W4546">
            <v>0</v>
          </cell>
          <cell r="X4546">
            <v>0</v>
          </cell>
          <cell r="Y4546">
            <v>1.6367273499999999</v>
          </cell>
          <cell r="Z4546">
            <v>4</v>
          </cell>
          <cell r="AA4546">
            <v>4</v>
          </cell>
          <cell r="AB4546">
            <v>0</v>
          </cell>
          <cell r="AC4546">
            <v>0</v>
          </cell>
          <cell r="AD4546">
            <v>0.59</v>
          </cell>
          <cell r="AE4546">
            <v>0.59</v>
          </cell>
          <cell r="AF4546">
            <v>0</v>
          </cell>
          <cell r="AG4546">
            <v>0</v>
          </cell>
          <cell r="AH4546">
            <v>0</v>
          </cell>
          <cell r="AI4546">
            <v>14.75</v>
          </cell>
        </row>
        <row r="4547">
          <cell r="C4547" t="str">
            <v>1.796.7</v>
          </cell>
          <cell r="D4547" t="str">
            <v>Пуско наладочные работы "вхолостую"</v>
          </cell>
          <cell r="E4547" t="str">
            <v>051-2002782</v>
          </cell>
          <cell r="F4547" t="str">
            <v/>
          </cell>
          <cell r="G4547" t="str">
            <v/>
          </cell>
          <cell r="H4547" t="str">
            <v/>
          </cell>
          <cell r="I4547">
            <v>0</v>
          </cell>
          <cell r="J4547">
            <v>0</v>
          </cell>
          <cell r="K4547">
            <v>20</v>
          </cell>
          <cell r="L4547">
            <v>20</v>
          </cell>
          <cell r="M4547">
            <v>0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>
            <v>0</v>
          </cell>
          <cell r="T4547">
            <v>0</v>
          </cell>
          <cell r="U4547">
            <v>0</v>
          </cell>
          <cell r="V4547">
            <v>0</v>
          </cell>
          <cell r="W4547">
            <v>0</v>
          </cell>
          <cell r="X4547">
            <v>0</v>
          </cell>
          <cell r="Y4547">
            <v>0</v>
          </cell>
          <cell r="Z4547">
            <v>6.78</v>
          </cell>
          <cell r="AA4547">
            <v>6.78</v>
          </cell>
          <cell r="AB4547">
            <v>0</v>
          </cell>
          <cell r="AC4547">
            <v>0</v>
          </cell>
          <cell r="AD4547">
            <v>0</v>
          </cell>
          <cell r="AE4547">
            <v>0</v>
          </cell>
          <cell r="AF4547">
            <v>0</v>
          </cell>
          <cell r="AG4547">
            <v>0</v>
          </cell>
          <cell r="AH4547">
            <v>0</v>
          </cell>
          <cell r="AI4547">
            <v>0</v>
          </cell>
        </row>
        <row r="4548">
          <cell r="C4548" t="str">
            <v>1.797</v>
          </cell>
          <cell r="D4548" t="str">
            <v>Реконструкция КС "Шаран" газопроводов Уренгой-Петровск, Уренгой-Новопсков с заменой ГПА</v>
          </cell>
          <cell r="E4548" t="str">
            <v>051-2002783</v>
          </cell>
          <cell r="F4548" t="str">
            <v/>
          </cell>
          <cell r="G4548" t="str">
            <v>Комплексная целевая программа по совершенствованию системы о</v>
          </cell>
          <cell r="H4548" t="str">
            <v>Транспорт газа</v>
          </cell>
          <cell r="I4548">
            <v>8430.1399799999999</v>
          </cell>
          <cell r="J4548">
            <v>6256.9</v>
          </cell>
          <cell r="K4548">
            <v>1065.99</v>
          </cell>
          <cell r="L4548">
            <v>1065.99</v>
          </cell>
          <cell r="M4548">
            <v>47.447701449999997</v>
          </cell>
          <cell r="N4548">
            <v>4.4510456429999996</v>
          </cell>
          <cell r="O4548">
            <v>4.4510456429999996</v>
          </cell>
          <cell r="P4548">
            <v>0</v>
          </cell>
          <cell r="Q4548">
            <v>0</v>
          </cell>
          <cell r="R4548">
            <v>0</v>
          </cell>
          <cell r="S4548">
            <v>1033.53000002</v>
          </cell>
          <cell r="T4548">
            <v>196.94999998</v>
          </cell>
          <cell r="U4548">
            <v>0</v>
          </cell>
          <cell r="V4548">
            <v>0</v>
          </cell>
          <cell r="W4548">
            <v>0</v>
          </cell>
          <cell r="X4548">
            <v>0</v>
          </cell>
          <cell r="Y4548">
            <v>3.6289248299999999</v>
          </cell>
          <cell r="Z4548">
            <v>1170.95</v>
          </cell>
          <cell r="AA4548">
            <v>1170.95</v>
          </cell>
          <cell r="AB4548">
            <v>408.82</v>
          </cell>
          <cell r="AC4548">
            <v>0</v>
          </cell>
          <cell r="AD4548">
            <v>434.09305690000002</v>
          </cell>
          <cell r="AE4548">
            <v>3.6289248299999999</v>
          </cell>
          <cell r="AF4548">
            <v>21.643272069999998</v>
          </cell>
          <cell r="AG4548">
            <v>408.82085999999998</v>
          </cell>
          <cell r="AH4548">
            <v>0</v>
          </cell>
          <cell r="AI4548">
            <v>37.071869585000002</v>
          </cell>
        </row>
        <row r="4549">
          <cell r="C4549" t="str">
            <v>1.797.1</v>
          </cell>
          <cell r="D4549" t="str">
            <v>Подрядные работы</v>
          </cell>
          <cell r="E4549" t="str">
            <v>051-2002783</v>
          </cell>
          <cell r="F4549" t="str">
            <v/>
          </cell>
          <cell r="G4549" t="str">
            <v/>
          </cell>
          <cell r="H4549" t="str">
            <v/>
          </cell>
          <cell r="I4549">
            <v>2366.79</v>
          </cell>
          <cell r="J4549">
            <v>1844.23</v>
          </cell>
          <cell r="K4549">
            <v>234.54</v>
          </cell>
          <cell r="L4549">
            <v>234.54</v>
          </cell>
          <cell r="M4549">
            <v>0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>
            <v>257.94999997000002</v>
          </cell>
          <cell r="T4549">
            <v>51.590000029999999</v>
          </cell>
          <cell r="U4549">
            <v>0</v>
          </cell>
          <cell r="V4549">
            <v>0</v>
          </cell>
          <cell r="W4549">
            <v>0</v>
          </cell>
          <cell r="X4549">
            <v>0</v>
          </cell>
          <cell r="Y4549">
            <v>0</v>
          </cell>
          <cell r="Z4549">
            <v>309.54000000000002</v>
          </cell>
          <cell r="AA4549">
            <v>309.54000000000002</v>
          </cell>
          <cell r="AB4549">
            <v>92.86</v>
          </cell>
          <cell r="AC4549">
            <v>0</v>
          </cell>
          <cell r="AD4549">
            <v>92.860860000000002</v>
          </cell>
          <cell r="AE4549">
            <v>0</v>
          </cell>
          <cell r="AF4549">
            <v>0</v>
          </cell>
          <cell r="AG4549">
            <v>92.860860000000002</v>
          </cell>
          <cell r="AH4549">
            <v>0</v>
          </cell>
          <cell r="AI4549">
            <v>29.999631711999999</v>
          </cell>
        </row>
        <row r="4550">
          <cell r="C4550">
            <v>0</v>
          </cell>
          <cell r="D4550" t="str">
            <v>Уфа-АвиаГаз</v>
          </cell>
          <cell r="E4550" t="str">
            <v>051-2002783</v>
          </cell>
          <cell r="F4550" t="str">
            <v/>
          </cell>
          <cell r="G4550" t="str">
            <v/>
          </cell>
          <cell r="H4550" t="str">
            <v/>
          </cell>
          <cell r="I4550">
            <v>0</v>
          </cell>
          <cell r="J4550">
            <v>0</v>
          </cell>
          <cell r="K4550">
            <v>234.54</v>
          </cell>
          <cell r="L4550">
            <v>234.54</v>
          </cell>
          <cell r="M4550">
            <v>0</v>
          </cell>
          <cell r="N4550">
            <v>0</v>
          </cell>
          <cell r="O4550">
            <v>0</v>
          </cell>
          <cell r="P4550">
            <v>0</v>
          </cell>
          <cell r="Q4550">
            <v>0</v>
          </cell>
          <cell r="R4550">
            <v>0</v>
          </cell>
          <cell r="S4550">
            <v>0</v>
          </cell>
          <cell r="T4550">
            <v>0</v>
          </cell>
          <cell r="U4550">
            <v>0</v>
          </cell>
          <cell r="V4550">
            <v>0</v>
          </cell>
          <cell r="W4550">
            <v>0</v>
          </cell>
          <cell r="X4550">
            <v>0</v>
          </cell>
          <cell r="Y4550">
            <v>0</v>
          </cell>
          <cell r="Z4550">
            <v>309.54000000000002</v>
          </cell>
          <cell r="AA4550">
            <v>309.54000000000002</v>
          </cell>
          <cell r="AB4550">
            <v>92.86</v>
          </cell>
          <cell r="AC4550">
            <v>0</v>
          </cell>
          <cell r="AD4550">
            <v>92.860860000000002</v>
          </cell>
          <cell r="AE4550">
            <v>0</v>
          </cell>
          <cell r="AF4550">
            <v>0</v>
          </cell>
          <cell r="AG4550">
            <v>92.860860000000002</v>
          </cell>
          <cell r="AH4550">
            <v>0</v>
          </cell>
          <cell r="AI4550">
            <v>29.999631711999999</v>
          </cell>
        </row>
        <row r="4551">
          <cell r="C4551">
            <v>0</v>
          </cell>
          <cell r="D4551" t="str">
            <v>Прочие подрядчики</v>
          </cell>
          <cell r="E4551" t="str">
            <v>051-2002783</v>
          </cell>
          <cell r="F4551" t="str">
            <v/>
          </cell>
          <cell r="G4551" t="str">
            <v/>
          </cell>
          <cell r="H4551" t="str">
            <v/>
          </cell>
          <cell r="I4551">
            <v>2366.79</v>
          </cell>
          <cell r="J4551">
            <v>1844.23</v>
          </cell>
          <cell r="K4551">
            <v>0</v>
          </cell>
          <cell r="L4551">
            <v>0</v>
          </cell>
          <cell r="M4551">
            <v>0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>
            <v>0</v>
          </cell>
          <cell r="S4551">
            <v>257.94999997000002</v>
          </cell>
          <cell r="T4551">
            <v>51.590000029999999</v>
          </cell>
          <cell r="U4551">
            <v>0</v>
          </cell>
          <cell r="V4551">
            <v>0</v>
          </cell>
          <cell r="W4551">
            <v>0</v>
          </cell>
          <cell r="X4551">
            <v>0</v>
          </cell>
          <cell r="Y4551">
            <v>0</v>
          </cell>
          <cell r="Z4551">
            <v>0</v>
          </cell>
          <cell r="AA4551">
            <v>0</v>
          </cell>
          <cell r="AB4551">
            <v>0</v>
          </cell>
          <cell r="AC4551">
            <v>0</v>
          </cell>
          <cell r="AD4551">
            <v>0</v>
          </cell>
          <cell r="AE4551">
            <v>0</v>
          </cell>
          <cell r="AF4551">
            <v>0</v>
          </cell>
          <cell r="AG4551">
            <v>0</v>
          </cell>
          <cell r="AH4551">
            <v>0</v>
          </cell>
          <cell r="AI4551">
            <v>0</v>
          </cell>
        </row>
        <row r="4552">
          <cell r="C4552" t="str">
            <v>1.797.2</v>
          </cell>
          <cell r="D4552" t="str">
            <v>Материалы(в составе подрядных работ)</v>
          </cell>
          <cell r="E4552" t="str">
            <v>051-2002783</v>
          </cell>
          <cell r="F4552" t="str">
            <v/>
          </cell>
          <cell r="G4552" t="str">
            <v/>
          </cell>
          <cell r="H4552" t="str">
            <v/>
          </cell>
          <cell r="I4552">
            <v>124.92</v>
          </cell>
          <cell r="J4552">
            <v>124.92</v>
          </cell>
          <cell r="K4552">
            <v>0</v>
          </cell>
          <cell r="L4552">
            <v>0</v>
          </cell>
          <cell r="M4552">
            <v>0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>
            <v>0</v>
          </cell>
          <cell r="T4552">
            <v>0</v>
          </cell>
          <cell r="U4552">
            <v>0</v>
          </cell>
          <cell r="V4552">
            <v>0</v>
          </cell>
          <cell r="W4552">
            <v>0</v>
          </cell>
          <cell r="X4552">
            <v>0</v>
          </cell>
          <cell r="Y4552">
            <v>0</v>
          </cell>
          <cell r="Z4552">
            <v>0</v>
          </cell>
          <cell r="AA4552">
            <v>0</v>
          </cell>
          <cell r="AB4552">
            <v>0</v>
          </cell>
          <cell r="AC4552">
            <v>0</v>
          </cell>
          <cell r="AD4552">
            <v>0</v>
          </cell>
          <cell r="AE4552">
            <v>0</v>
          </cell>
          <cell r="AF4552">
            <v>0</v>
          </cell>
          <cell r="AG4552">
            <v>0</v>
          </cell>
          <cell r="AH4552">
            <v>0</v>
          </cell>
          <cell r="AI4552">
            <v>0</v>
          </cell>
        </row>
        <row r="4553">
          <cell r="C4553" t="str">
            <v>1.797.3</v>
          </cell>
          <cell r="D4553" t="str">
            <v>Оборудование</v>
          </cell>
          <cell r="E4553" t="str">
            <v>051-2002783</v>
          </cell>
          <cell r="F4553" t="str">
            <v/>
          </cell>
          <cell r="G4553" t="str">
            <v/>
          </cell>
          <cell r="H4553" t="str">
            <v/>
          </cell>
          <cell r="I4553">
            <v>5226.46</v>
          </cell>
          <cell r="J4553">
            <v>4097.87</v>
          </cell>
          <cell r="K4553">
            <v>765.64</v>
          </cell>
          <cell r="L4553">
            <v>765.64</v>
          </cell>
          <cell r="M4553">
            <v>37.942701370000002</v>
          </cell>
          <cell r="N4553">
            <v>4.9556843119999998</v>
          </cell>
          <cell r="O4553">
            <v>4.9556843119999998</v>
          </cell>
          <cell r="P4553">
            <v>0</v>
          </cell>
          <cell r="Q4553">
            <v>0</v>
          </cell>
          <cell r="R4553">
            <v>0</v>
          </cell>
          <cell r="S4553">
            <v>661.56333334999999</v>
          </cell>
          <cell r="T4553">
            <v>127.91666665</v>
          </cell>
          <cell r="U4553">
            <v>0</v>
          </cell>
          <cell r="V4553">
            <v>0</v>
          </cell>
          <cell r="W4553">
            <v>0</v>
          </cell>
          <cell r="X4553">
            <v>0</v>
          </cell>
          <cell r="Y4553">
            <v>1.3314771599999999</v>
          </cell>
          <cell r="Z4553">
            <v>821.55</v>
          </cell>
          <cell r="AA4553">
            <v>821.55</v>
          </cell>
          <cell r="AB4553">
            <v>315.95999999999998</v>
          </cell>
          <cell r="AC4553">
            <v>0</v>
          </cell>
          <cell r="AD4553">
            <v>332.59808250999998</v>
          </cell>
          <cell r="AE4553">
            <v>1.3314771599999999</v>
          </cell>
          <cell r="AF4553">
            <v>15.30660535</v>
          </cell>
          <cell r="AG4553">
            <v>315.95999999999998</v>
          </cell>
          <cell r="AH4553">
            <v>0</v>
          </cell>
          <cell r="AI4553">
            <v>40.484216726</v>
          </cell>
        </row>
        <row r="4554">
          <cell r="C4554" t="str">
            <v>1.797.4</v>
          </cell>
          <cell r="D4554" t="str">
            <v>Прочие, всего</v>
          </cell>
          <cell r="E4554" t="str">
            <v>051-2002783</v>
          </cell>
          <cell r="F4554" t="str">
            <v/>
          </cell>
          <cell r="G4554" t="str">
            <v/>
          </cell>
          <cell r="H4554" t="str">
            <v/>
          </cell>
          <cell r="I4554">
            <v>836.88998000000004</v>
          </cell>
          <cell r="J4554">
            <v>314.8</v>
          </cell>
          <cell r="K4554">
            <v>65.81</v>
          </cell>
          <cell r="L4554">
            <v>65.81</v>
          </cell>
          <cell r="M4554">
            <v>9.5050000800000003</v>
          </cell>
          <cell r="N4554">
            <v>14.443093876000001</v>
          </cell>
          <cell r="O4554">
            <v>14.443093876000001</v>
          </cell>
          <cell r="P4554">
            <v>0</v>
          </cell>
          <cell r="Q4554">
            <v>0</v>
          </cell>
          <cell r="R4554">
            <v>0</v>
          </cell>
          <cell r="S4554">
            <v>114.0166667</v>
          </cell>
          <cell r="T4554">
            <v>17.443333299999999</v>
          </cell>
          <cell r="U4554">
            <v>0</v>
          </cell>
          <cell r="V4554">
            <v>0</v>
          </cell>
          <cell r="W4554">
            <v>0</v>
          </cell>
          <cell r="X4554">
            <v>0</v>
          </cell>
          <cell r="Y4554">
            <v>2.2974476699999999</v>
          </cell>
          <cell r="Z4554">
            <v>39.86</v>
          </cell>
          <cell r="AA4554">
            <v>39.86</v>
          </cell>
          <cell r="AB4554">
            <v>0</v>
          </cell>
          <cell r="AC4554">
            <v>0</v>
          </cell>
          <cell r="AD4554">
            <v>8.6341143900000006</v>
          </cell>
          <cell r="AE4554">
            <v>2.2974476699999999</v>
          </cell>
          <cell r="AF4554">
            <v>6.3366667200000002</v>
          </cell>
          <cell r="AG4554">
            <v>0</v>
          </cell>
          <cell r="AH4554">
            <v>0</v>
          </cell>
          <cell r="AI4554">
            <v>21.661099824000001</v>
          </cell>
        </row>
        <row r="4555">
          <cell r="C4555" t="str">
            <v>1.797.5</v>
          </cell>
          <cell r="D4555" t="str">
            <v>Землеотвод, всего</v>
          </cell>
          <cell r="E4555" t="str">
            <v>051-2002783</v>
          </cell>
          <cell r="F4555" t="str">
            <v/>
          </cell>
          <cell r="G4555" t="str">
            <v/>
          </cell>
          <cell r="H4555" t="str">
            <v/>
          </cell>
          <cell r="I4555">
            <v>0</v>
          </cell>
          <cell r="J4555">
            <v>0</v>
          </cell>
          <cell r="K4555">
            <v>0.18</v>
          </cell>
          <cell r="L4555">
            <v>0.18</v>
          </cell>
          <cell r="M4555">
            <v>0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>
            <v>0</v>
          </cell>
          <cell r="T4555">
            <v>0</v>
          </cell>
          <cell r="U4555">
            <v>0</v>
          </cell>
          <cell r="V4555">
            <v>0</v>
          </cell>
          <cell r="W4555">
            <v>0</v>
          </cell>
          <cell r="X4555">
            <v>0</v>
          </cell>
          <cell r="Y4555">
            <v>0</v>
          </cell>
          <cell r="Z4555">
            <v>0</v>
          </cell>
          <cell r="AA4555">
            <v>0</v>
          </cell>
          <cell r="AB4555">
            <v>0</v>
          </cell>
          <cell r="AC4555">
            <v>0</v>
          </cell>
          <cell r="AD4555">
            <v>0</v>
          </cell>
          <cell r="AE4555">
            <v>0</v>
          </cell>
          <cell r="AF4555">
            <v>0</v>
          </cell>
          <cell r="AG4555">
            <v>0</v>
          </cell>
          <cell r="AH4555">
            <v>0</v>
          </cell>
          <cell r="AI4555">
            <v>0</v>
          </cell>
        </row>
        <row r="4556">
          <cell r="C4556" t="str">
            <v>1.797.6</v>
          </cell>
          <cell r="D4556" t="str">
            <v>Проектные работы</v>
          </cell>
          <cell r="E4556" t="str">
            <v>051-2002783</v>
          </cell>
          <cell r="F4556" t="str">
            <v/>
          </cell>
          <cell r="G4556" t="str">
            <v/>
          </cell>
          <cell r="H4556" t="str">
            <v/>
          </cell>
          <cell r="I4556">
            <v>0</v>
          </cell>
          <cell r="J4556">
            <v>0</v>
          </cell>
          <cell r="K4556">
            <v>1.63</v>
          </cell>
          <cell r="L4556">
            <v>1.63</v>
          </cell>
          <cell r="M4556">
            <v>0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>
            <v>0</v>
          </cell>
          <cell r="S4556">
            <v>0</v>
          </cell>
          <cell r="T4556">
            <v>0</v>
          </cell>
          <cell r="U4556">
            <v>0</v>
          </cell>
          <cell r="V4556">
            <v>0</v>
          </cell>
          <cell r="W4556">
            <v>0</v>
          </cell>
          <cell r="X4556">
            <v>0</v>
          </cell>
          <cell r="Y4556">
            <v>0</v>
          </cell>
          <cell r="Z4556">
            <v>0</v>
          </cell>
          <cell r="AA4556">
            <v>0</v>
          </cell>
          <cell r="AB4556">
            <v>0</v>
          </cell>
          <cell r="AC4556">
            <v>0</v>
          </cell>
          <cell r="AD4556">
            <v>0</v>
          </cell>
          <cell r="AE4556">
            <v>0</v>
          </cell>
          <cell r="AF4556">
            <v>0</v>
          </cell>
          <cell r="AG4556">
            <v>0</v>
          </cell>
          <cell r="AH4556">
            <v>0</v>
          </cell>
          <cell r="AI4556">
            <v>0</v>
          </cell>
        </row>
        <row r="4557">
          <cell r="C4557" t="str">
            <v>1.797.7</v>
          </cell>
          <cell r="D4557" t="str">
            <v>Услуги Заказчика</v>
          </cell>
          <cell r="E4557" t="str">
            <v>051-2002783</v>
          </cell>
          <cell r="F4557" t="str">
            <v/>
          </cell>
          <cell r="G4557" t="str">
            <v/>
          </cell>
          <cell r="H4557" t="str">
            <v/>
          </cell>
          <cell r="I4557">
            <v>0</v>
          </cell>
          <cell r="J4557">
            <v>0</v>
          </cell>
          <cell r="K4557">
            <v>38.020000000000003</v>
          </cell>
          <cell r="L4557">
            <v>38.020000000000003</v>
          </cell>
          <cell r="M4557">
            <v>9.5050000800000003</v>
          </cell>
          <cell r="N4557">
            <v>25.00000021</v>
          </cell>
          <cell r="O4557">
            <v>25.00000021</v>
          </cell>
          <cell r="P4557">
            <v>0</v>
          </cell>
          <cell r="Q4557">
            <v>0</v>
          </cell>
          <cell r="R4557">
            <v>0</v>
          </cell>
          <cell r="S4557">
            <v>0</v>
          </cell>
          <cell r="T4557">
            <v>0</v>
          </cell>
          <cell r="U4557">
            <v>0</v>
          </cell>
          <cell r="V4557">
            <v>0</v>
          </cell>
          <cell r="W4557">
            <v>0</v>
          </cell>
          <cell r="X4557">
            <v>0</v>
          </cell>
          <cell r="Y4557">
            <v>0.70499999999999996</v>
          </cell>
          <cell r="Z4557">
            <v>31.71</v>
          </cell>
          <cell r="AA4557">
            <v>31.71</v>
          </cell>
          <cell r="AB4557">
            <v>0</v>
          </cell>
          <cell r="AC4557">
            <v>0</v>
          </cell>
          <cell r="AD4557">
            <v>7.0416667200000003</v>
          </cell>
          <cell r="AE4557">
            <v>0.70499999999999996</v>
          </cell>
          <cell r="AF4557">
            <v>6.3366667200000002</v>
          </cell>
          <cell r="AG4557">
            <v>0</v>
          </cell>
          <cell r="AH4557">
            <v>0</v>
          </cell>
          <cell r="AI4557">
            <v>22.206454493999999</v>
          </cell>
        </row>
        <row r="4558">
          <cell r="C4558" t="str">
            <v>1.797.8</v>
          </cell>
          <cell r="D4558" t="str">
            <v>Иные прочие</v>
          </cell>
          <cell r="E4558" t="str">
            <v>051-2002783</v>
          </cell>
          <cell r="F4558" t="str">
            <v/>
          </cell>
          <cell r="G4558" t="str">
            <v/>
          </cell>
          <cell r="H4558" t="str">
            <v/>
          </cell>
          <cell r="I4558">
            <v>836.88998000000004</v>
          </cell>
          <cell r="J4558">
            <v>314.8</v>
          </cell>
          <cell r="K4558">
            <v>5.98</v>
          </cell>
          <cell r="L4558">
            <v>5.98</v>
          </cell>
          <cell r="M4558">
            <v>0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>
            <v>114.0166667</v>
          </cell>
          <cell r="T4558">
            <v>17.443333299999999</v>
          </cell>
          <cell r="U4558">
            <v>0</v>
          </cell>
          <cell r="V4558">
            <v>0</v>
          </cell>
          <cell r="W4558">
            <v>0</v>
          </cell>
          <cell r="X4558">
            <v>0</v>
          </cell>
          <cell r="Y4558">
            <v>1.5924476700000001</v>
          </cell>
          <cell r="Z4558">
            <v>8.15</v>
          </cell>
          <cell r="AA4558">
            <v>8.15</v>
          </cell>
          <cell r="AB4558">
            <v>0</v>
          </cell>
          <cell r="AC4558">
            <v>0</v>
          </cell>
          <cell r="AD4558">
            <v>1.5924476700000001</v>
          </cell>
          <cell r="AE4558">
            <v>1.5924476700000001</v>
          </cell>
          <cell r="AF4558">
            <v>0</v>
          </cell>
          <cell r="AG4558">
            <v>0</v>
          </cell>
          <cell r="AH4558">
            <v>0</v>
          </cell>
          <cell r="AI4558">
            <v>19.539235215000001</v>
          </cell>
        </row>
        <row r="4559">
          <cell r="C4559" t="str">
            <v>1.797.9</v>
          </cell>
          <cell r="D4559" t="str">
            <v>Пуско наладочные работы "вхолостую"</v>
          </cell>
          <cell r="E4559" t="str">
            <v>051-2002783</v>
          </cell>
          <cell r="F4559" t="str">
            <v/>
          </cell>
          <cell r="G4559" t="str">
            <v/>
          </cell>
          <cell r="H4559" t="str">
            <v/>
          </cell>
          <cell r="I4559">
            <v>0</v>
          </cell>
          <cell r="J4559">
            <v>0</v>
          </cell>
          <cell r="K4559">
            <v>20</v>
          </cell>
          <cell r="L4559">
            <v>20</v>
          </cell>
          <cell r="M4559">
            <v>0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>
            <v>0</v>
          </cell>
          <cell r="T4559">
            <v>0</v>
          </cell>
          <cell r="U4559">
            <v>0</v>
          </cell>
          <cell r="V4559">
            <v>0</v>
          </cell>
          <cell r="W4559">
            <v>0</v>
          </cell>
          <cell r="X4559">
            <v>0</v>
          </cell>
          <cell r="Y4559">
            <v>0</v>
          </cell>
          <cell r="Z4559">
            <v>0</v>
          </cell>
          <cell r="AA4559">
            <v>0</v>
          </cell>
          <cell r="AB4559">
            <v>0</v>
          </cell>
          <cell r="AC4559">
            <v>0</v>
          </cell>
          <cell r="AD4559">
            <v>0</v>
          </cell>
          <cell r="AE4559">
            <v>0</v>
          </cell>
          <cell r="AF4559">
            <v>0</v>
          </cell>
          <cell r="AG4559">
            <v>0</v>
          </cell>
          <cell r="AH4559">
            <v>0</v>
          </cell>
          <cell r="AI4559">
            <v>0</v>
          </cell>
        </row>
        <row r="4560">
          <cell r="C4560" t="str">
            <v>1.798</v>
          </cell>
          <cell r="D4560" t="str">
            <v>Реконструкция КС-2 "Ургала" с заменой агрегатов ГПУ-10</v>
          </cell>
          <cell r="E4560" t="str">
            <v>051-2002842</v>
          </cell>
          <cell r="F4560" t="str">
            <v/>
          </cell>
          <cell r="G4560" t="str">
            <v>Стройки, обеспечивающие добычу и вывод газа из Надым-Пур-Таз</v>
          </cell>
          <cell r="H4560" t="str">
            <v>Транспорт газа</v>
          </cell>
          <cell r="I4560">
            <v>4095.8270299999999</v>
          </cell>
          <cell r="J4560">
            <v>3910.9810000000002</v>
          </cell>
          <cell r="K4560">
            <v>0.99099999999999999</v>
          </cell>
          <cell r="L4560">
            <v>0.99099999999999999</v>
          </cell>
          <cell r="M4560">
            <v>0.99823625999999999</v>
          </cell>
          <cell r="N4560">
            <v>100.73019778</v>
          </cell>
          <cell r="O4560">
            <v>100.73019778</v>
          </cell>
          <cell r="P4560">
            <v>0</v>
          </cell>
          <cell r="Q4560">
            <v>0</v>
          </cell>
          <cell r="R4560">
            <v>0</v>
          </cell>
          <cell r="S4560">
            <v>0</v>
          </cell>
          <cell r="T4560">
            <v>0</v>
          </cell>
          <cell r="U4560">
            <v>0</v>
          </cell>
          <cell r="V4560">
            <v>0</v>
          </cell>
          <cell r="W4560">
            <v>0</v>
          </cell>
          <cell r="X4560">
            <v>0</v>
          </cell>
          <cell r="Y4560">
            <v>8.3339999999999998E-5</v>
          </cell>
          <cell r="Z4560">
            <v>0.95041662000000005</v>
          </cell>
          <cell r="AA4560">
            <v>0.95041662000000005</v>
          </cell>
          <cell r="AB4560">
            <v>0</v>
          </cell>
          <cell r="AC4560">
            <v>0</v>
          </cell>
          <cell r="AD4560">
            <v>2.5001999999999999E-4</v>
          </cell>
          <cell r="AE4560">
            <v>8.3339999999999998E-5</v>
          </cell>
          <cell r="AF4560">
            <v>1.6668E-4</v>
          </cell>
          <cell r="AG4560">
            <v>0</v>
          </cell>
          <cell r="AH4560">
            <v>0</v>
          </cell>
          <cell r="AI4560">
            <v>2.6306357999999998E-2</v>
          </cell>
        </row>
        <row r="4561">
          <cell r="C4561" t="str">
            <v>1.798.1</v>
          </cell>
          <cell r="D4561" t="str">
            <v>Подрядные работы</v>
          </cell>
          <cell r="E4561" t="str">
            <v>051-2002842</v>
          </cell>
          <cell r="F4561" t="str">
            <v/>
          </cell>
          <cell r="G4561" t="str">
            <v/>
          </cell>
          <cell r="H4561" t="str">
            <v/>
          </cell>
          <cell r="I4561">
            <v>1134.6099999999999</v>
          </cell>
          <cell r="J4561">
            <v>1134.6099999999999</v>
          </cell>
          <cell r="K4561">
            <v>0</v>
          </cell>
          <cell r="L4561">
            <v>0</v>
          </cell>
          <cell r="M4561">
            <v>0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>
            <v>0</v>
          </cell>
          <cell r="S4561">
            <v>0</v>
          </cell>
          <cell r="T4561">
            <v>0</v>
          </cell>
          <cell r="U4561">
            <v>0</v>
          </cell>
          <cell r="V4561">
            <v>0</v>
          </cell>
          <cell r="W4561">
            <v>0</v>
          </cell>
          <cell r="X4561">
            <v>0</v>
          </cell>
          <cell r="Y4561">
            <v>0</v>
          </cell>
          <cell r="Z4561">
            <v>0</v>
          </cell>
          <cell r="AA4561">
            <v>0</v>
          </cell>
          <cell r="AB4561">
            <v>0</v>
          </cell>
          <cell r="AC4561">
            <v>0</v>
          </cell>
          <cell r="AD4561">
            <v>0</v>
          </cell>
          <cell r="AE4561">
            <v>0</v>
          </cell>
          <cell r="AF4561">
            <v>0</v>
          </cell>
          <cell r="AG4561">
            <v>0</v>
          </cell>
          <cell r="AH4561">
            <v>0</v>
          </cell>
          <cell r="AI4561">
            <v>0</v>
          </cell>
        </row>
        <row r="4562">
          <cell r="C4562">
            <v>0</v>
          </cell>
          <cell r="D4562" t="str">
            <v>Прочие подрядчики</v>
          </cell>
          <cell r="E4562" t="str">
            <v>051-2002842</v>
          </cell>
          <cell r="F4562" t="str">
            <v/>
          </cell>
          <cell r="G4562" t="str">
            <v/>
          </cell>
          <cell r="H4562" t="str">
            <v/>
          </cell>
          <cell r="I4562">
            <v>1134.6099999999999</v>
          </cell>
          <cell r="J4562">
            <v>1134.6099999999999</v>
          </cell>
          <cell r="K4562">
            <v>0</v>
          </cell>
          <cell r="L4562">
            <v>0</v>
          </cell>
          <cell r="M4562">
            <v>0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>
            <v>0</v>
          </cell>
          <cell r="S4562">
            <v>0</v>
          </cell>
          <cell r="T4562">
            <v>0</v>
          </cell>
          <cell r="U4562">
            <v>0</v>
          </cell>
          <cell r="V4562">
            <v>0</v>
          </cell>
          <cell r="W4562">
            <v>0</v>
          </cell>
          <cell r="X4562">
            <v>0</v>
          </cell>
          <cell r="Y4562">
            <v>0</v>
          </cell>
          <cell r="Z4562">
            <v>0</v>
          </cell>
          <cell r="AA4562">
            <v>0</v>
          </cell>
          <cell r="AB4562">
            <v>0</v>
          </cell>
          <cell r="AC4562">
            <v>0</v>
          </cell>
          <cell r="AD4562">
            <v>0</v>
          </cell>
          <cell r="AE4562">
            <v>0</v>
          </cell>
          <cell r="AF4562">
            <v>0</v>
          </cell>
          <cell r="AG4562">
            <v>0</v>
          </cell>
          <cell r="AH4562">
            <v>0</v>
          </cell>
          <cell r="AI4562">
            <v>0</v>
          </cell>
        </row>
        <row r="4563">
          <cell r="C4563" t="str">
            <v>1.798.2</v>
          </cell>
          <cell r="D4563" t="str">
            <v>Оборудование</v>
          </cell>
          <cell r="E4563" t="str">
            <v>051-2002842</v>
          </cell>
          <cell r="F4563" t="str">
            <v/>
          </cell>
          <cell r="G4563" t="str">
            <v/>
          </cell>
          <cell r="H4563" t="str">
            <v/>
          </cell>
          <cell r="I4563">
            <v>2553.7123000000001</v>
          </cell>
          <cell r="J4563">
            <v>2506.09</v>
          </cell>
          <cell r="K4563">
            <v>0.99</v>
          </cell>
          <cell r="L4563">
            <v>0.99</v>
          </cell>
          <cell r="M4563">
            <v>0.99798624000000002</v>
          </cell>
          <cell r="N4563">
            <v>100.806690909</v>
          </cell>
          <cell r="O4563">
            <v>100.806690909</v>
          </cell>
          <cell r="P4563">
            <v>0</v>
          </cell>
          <cell r="Q4563">
            <v>0</v>
          </cell>
          <cell r="R4563">
            <v>0</v>
          </cell>
          <cell r="S4563">
            <v>0</v>
          </cell>
          <cell r="T4563">
            <v>0</v>
          </cell>
          <cell r="U4563">
            <v>0</v>
          </cell>
          <cell r="V4563">
            <v>0</v>
          </cell>
          <cell r="W4563">
            <v>0</v>
          </cell>
          <cell r="X4563">
            <v>0</v>
          </cell>
          <cell r="Y4563">
            <v>0</v>
          </cell>
          <cell r="Z4563">
            <v>0.95</v>
          </cell>
          <cell r="AA4563">
            <v>0.95</v>
          </cell>
          <cell r="AB4563">
            <v>0</v>
          </cell>
          <cell r="AC4563">
            <v>0</v>
          </cell>
          <cell r="AD4563">
            <v>0</v>
          </cell>
          <cell r="AE4563">
            <v>0</v>
          </cell>
          <cell r="AF4563">
            <v>0</v>
          </cell>
          <cell r="AG4563">
            <v>0</v>
          </cell>
          <cell r="AH4563">
            <v>0</v>
          </cell>
          <cell r="AI4563">
            <v>0</v>
          </cell>
        </row>
        <row r="4564">
          <cell r="C4564" t="str">
            <v>1.798.3</v>
          </cell>
          <cell r="D4564" t="str">
            <v>Прочие, всего</v>
          </cell>
          <cell r="E4564" t="str">
            <v>051-2002842</v>
          </cell>
          <cell r="F4564" t="str">
            <v/>
          </cell>
          <cell r="G4564" t="str">
            <v/>
          </cell>
          <cell r="H4564" t="str">
            <v/>
          </cell>
          <cell r="I4564">
            <v>407.50473</v>
          </cell>
          <cell r="J4564">
            <v>270.28100000000001</v>
          </cell>
          <cell r="K4564">
            <v>1E-3</v>
          </cell>
          <cell r="L4564">
            <v>1E-3</v>
          </cell>
          <cell r="M4564">
            <v>2.5001999999999999E-4</v>
          </cell>
          <cell r="N4564">
            <v>25.001999999999999</v>
          </cell>
          <cell r="O4564">
            <v>25.001999999999999</v>
          </cell>
          <cell r="P4564">
            <v>0</v>
          </cell>
          <cell r="Q4564">
            <v>0</v>
          </cell>
          <cell r="R4564">
            <v>0</v>
          </cell>
          <cell r="S4564">
            <v>0</v>
          </cell>
          <cell r="T4564">
            <v>0</v>
          </cell>
          <cell r="U4564">
            <v>0</v>
          </cell>
          <cell r="V4564">
            <v>0</v>
          </cell>
          <cell r="W4564">
            <v>0</v>
          </cell>
          <cell r="X4564">
            <v>0</v>
          </cell>
          <cell r="Y4564">
            <v>8.3339999999999998E-5</v>
          </cell>
          <cell r="Z4564">
            <v>4.1661999999999998E-4</v>
          </cell>
          <cell r="AA4564">
            <v>4.1661999999999998E-4</v>
          </cell>
          <cell r="AB4564">
            <v>0</v>
          </cell>
          <cell r="AC4564">
            <v>0</v>
          </cell>
          <cell r="AD4564">
            <v>2.5001999999999999E-4</v>
          </cell>
          <cell r="AE4564">
            <v>8.3339999999999998E-5</v>
          </cell>
          <cell r="AF4564">
            <v>1.6668E-4</v>
          </cell>
          <cell r="AG4564">
            <v>0</v>
          </cell>
          <cell r="AH4564">
            <v>0</v>
          </cell>
          <cell r="AI4564">
            <v>60.011521289999997</v>
          </cell>
        </row>
        <row r="4565">
          <cell r="C4565" t="str">
            <v>1.798.4</v>
          </cell>
          <cell r="D4565" t="str">
            <v>Услуги Заказчика</v>
          </cell>
          <cell r="E4565" t="str">
            <v>051-2002842</v>
          </cell>
          <cell r="F4565" t="str">
            <v/>
          </cell>
          <cell r="G4565" t="str">
            <v/>
          </cell>
          <cell r="H4565" t="str">
            <v/>
          </cell>
          <cell r="I4565">
            <v>0</v>
          </cell>
          <cell r="J4565">
            <v>0</v>
          </cell>
          <cell r="K4565">
            <v>1E-3</v>
          </cell>
          <cell r="L4565">
            <v>1E-3</v>
          </cell>
          <cell r="M4565">
            <v>2.5001999999999999E-4</v>
          </cell>
          <cell r="N4565">
            <v>25.001999999999999</v>
          </cell>
          <cell r="O4565">
            <v>25.001999999999999</v>
          </cell>
          <cell r="P4565">
            <v>0</v>
          </cell>
          <cell r="Q4565">
            <v>0</v>
          </cell>
          <cell r="R4565">
            <v>0</v>
          </cell>
          <cell r="S4565">
            <v>0</v>
          </cell>
          <cell r="T4565">
            <v>0</v>
          </cell>
          <cell r="U4565">
            <v>0</v>
          </cell>
          <cell r="V4565">
            <v>0</v>
          </cell>
          <cell r="W4565">
            <v>0</v>
          </cell>
          <cell r="X4565">
            <v>0</v>
          </cell>
          <cell r="Y4565">
            <v>8.3339999999999998E-5</v>
          </cell>
          <cell r="Z4565">
            <v>4.1661999999999998E-4</v>
          </cell>
          <cell r="AA4565">
            <v>4.1661999999999998E-4</v>
          </cell>
          <cell r="AB4565">
            <v>0</v>
          </cell>
          <cell r="AC4565">
            <v>0</v>
          </cell>
          <cell r="AD4565">
            <v>2.5001999999999999E-4</v>
          </cell>
          <cell r="AE4565">
            <v>8.3339999999999998E-5</v>
          </cell>
          <cell r="AF4565">
            <v>1.6668E-4</v>
          </cell>
          <cell r="AG4565">
            <v>0</v>
          </cell>
          <cell r="AH4565">
            <v>0</v>
          </cell>
          <cell r="AI4565">
            <v>60.011521289999997</v>
          </cell>
        </row>
        <row r="4566">
          <cell r="C4566" t="str">
            <v>1.798.5</v>
          </cell>
          <cell r="D4566" t="str">
            <v>Иные прочие</v>
          </cell>
          <cell r="E4566" t="str">
            <v>051-2002842</v>
          </cell>
          <cell r="F4566" t="str">
            <v/>
          </cell>
          <cell r="G4566" t="str">
            <v/>
          </cell>
          <cell r="H4566" t="str">
            <v/>
          </cell>
          <cell r="I4566">
            <v>407.50473</v>
          </cell>
          <cell r="J4566">
            <v>270.28100000000001</v>
          </cell>
          <cell r="K4566">
            <v>0</v>
          </cell>
          <cell r="L4566">
            <v>0</v>
          </cell>
          <cell r="M4566">
            <v>0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>
            <v>0</v>
          </cell>
          <cell r="T4566">
            <v>0</v>
          </cell>
          <cell r="U4566">
            <v>0</v>
          </cell>
          <cell r="V4566">
            <v>0</v>
          </cell>
          <cell r="W4566">
            <v>0</v>
          </cell>
          <cell r="X4566">
            <v>0</v>
          </cell>
          <cell r="Y4566">
            <v>0</v>
          </cell>
          <cell r="Z4566">
            <v>0</v>
          </cell>
          <cell r="AA4566">
            <v>0</v>
          </cell>
          <cell r="AB4566">
            <v>0</v>
          </cell>
          <cell r="AC4566">
            <v>0</v>
          </cell>
          <cell r="AD4566">
            <v>0</v>
          </cell>
          <cell r="AE4566">
            <v>0</v>
          </cell>
          <cell r="AF4566">
            <v>0</v>
          </cell>
          <cell r="AG4566">
            <v>0</v>
          </cell>
          <cell r="AH4566">
            <v>0</v>
          </cell>
          <cell r="AI4566">
            <v>0</v>
          </cell>
        </row>
        <row r="4567">
          <cell r="C4567" t="str">
            <v>1.799</v>
          </cell>
          <cell r="D4567" t="str">
            <v>Реконструкция и расширение Кущевского ПХГ свыше 5 млрд. куб. м активной емкостии максимальной суточной производительности до 65 млн.куб.м/сут.</v>
          </cell>
          <cell r="E4567" t="str">
            <v>051-2002851</v>
          </cell>
          <cell r="F4567" t="str">
            <v/>
          </cell>
          <cell r="G4567" t="str">
            <v>Стройки, обеспечивающие добычу и вывод газа из Надым-Пур-Таз</v>
          </cell>
          <cell r="H4567" t="str">
            <v>ПХГ</v>
          </cell>
          <cell r="I4567">
            <v>0</v>
          </cell>
          <cell r="J4567">
            <v>0</v>
          </cell>
          <cell r="K4567">
            <v>0</v>
          </cell>
          <cell r="L4567">
            <v>0</v>
          </cell>
          <cell r="M4567">
            <v>0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>
            <v>0</v>
          </cell>
          <cell r="S4567">
            <v>0</v>
          </cell>
          <cell r="T4567">
            <v>0</v>
          </cell>
          <cell r="U4567">
            <v>0</v>
          </cell>
          <cell r="V4567">
            <v>0</v>
          </cell>
          <cell r="W4567">
            <v>0</v>
          </cell>
          <cell r="X4567">
            <v>0</v>
          </cell>
          <cell r="Y4567">
            <v>0</v>
          </cell>
          <cell r="Z4567">
            <v>0</v>
          </cell>
          <cell r="AA4567">
            <v>0</v>
          </cell>
          <cell r="AB4567">
            <v>0</v>
          </cell>
          <cell r="AC4567">
            <v>0</v>
          </cell>
          <cell r="AD4567">
            <v>0</v>
          </cell>
          <cell r="AE4567">
            <v>0</v>
          </cell>
          <cell r="AF4567">
            <v>0</v>
          </cell>
          <cell r="AG4567">
            <v>0</v>
          </cell>
          <cell r="AH4567">
            <v>0</v>
          </cell>
          <cell r="AI4567">
            <v>0</v>
          </cell>
        </row>
        <row r="4568">
          <cell r="C4568" t="str">
            <v>1.799.1</v>
          </cell>
          <cell r="D4568" t="str">
            <v>Прочие, всего</v>
          </cell>
          <cell r="E4568" t="str">
            <v>051-2002851</v>
          </cell>
          <cell r="F4568" t="str">
            <v/>
          </cell>
          <cell r="G4568" t="str">
            <v/>
          </cell>
          <cell r="H4568" t="str">
            <v/>
          </cell>
          <cell r="I4568">
            <v>0</v>
          </cell>
          <cell r="J4568">
            <v>0</v>
          </cell>
          <cell r="K4568">
            <v>0</v>
          </cell>
          <cell r="L4568">
            <v>0</v>
          </cell>
          <cell r="M4568">
            <v>0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>
            <v>0</v>
          </cell>
          <cell r="T4568">
            <v>0</v>
          </cell>
          <cell r="U4568">
            <v>0</v>
          </cell>
          <cell r="V4568">
            <v>0</v>
          </cell>
          <cell r="W4568">
            <v>0</v>
          </cell>
          <cell r="X4568">
            <v>0</v>
          </cell>
          <cell r="Y4568">
            <v>0</v>
          </cell>
          <cell r="Z4568">
            <v>0</v>
          </cell>
          <cell r="AA4568">
            <v>0</v>
          </cell>
          <cell r="AB4568">
            <v>0</v>
          </cell>
          <cell r="AC4568">
            <v>0</v>
          </cell>
          <cell r="AD4568">
            <v>0</v>
          </cell>
          <cell r="AE4568">
            <v>0</v>
          </cell>
          <cell r="AF4568">
            <v>0</v>
          </cell>
          <cell r="AG4568">
            <v>0</v>
          </cell>
          <cell r="AH4568">
            <v>0</v>
          </cell>
          <cell r="AI4568">
            <v>0</v>
          </cell>
        </row>
        <row r="4569">
          <cell r="C4569" t="str">
            <v>1.799.2</v>
          </cell>
          <cell r="D4569" t="str">
            <v>Услуги Заказчика</v>
          </cell>
          <cell r="E4569" t="str">
            <v>051-2002851</v>
          </cell>
          <cell r="F4569" t="str">
            <v/>
          </cell>
          <cell r="G4569" t="str">
            <v/>
          </cell>
          <cell r="H4569" t="str">
            <v/>
          </cell>
          <cell r="I4569">
            <v>0</v>
          </cell>
          <cell r="J4569">
            <v>0</v>
          </cell>
          <cell r="K4569">
            <v>0</v>
          </cell>
          <cell r="L4569">
            <v>0</v>
          </cell>
          <cell r="M4569">
            <v>0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>
            <v>0</v>
          </cell>
          <cell r="T4569">
            <v>0</v>
          </cell>
          <cell r="U4569">
            <v>0</v>
          </cell>
          <cell r="V4569">
            <v>0</v>
          </cell>
          <cell r="W4569">
            <v>0</v>
          </cell>
          <cell r="X4569">
            <v>0</v>
          </cell>
          <cell r="Y4569">
            <v>0</v>
          </cell>
          <cell r="Z4569">
            <v>0</v>
          </cell>
          <cell r="AA4569">
            <v>0</v>
          </cell>
          <cell r="AB4569">
            <v>0</v>
          </cell>
          <cell r="AC4569">
            <v>0</v>
          </cell>
          <cell r="AD4569">
            <v>0</v>
          </cell>
          <cell r="AE4569">
            <v>0</v>
          </cell>
          <cell r="AF4569">
            <v>0</v>
          </cell>
          <cell r="AG4569">
            <v>0</v>
          </cell>
          <cell r="AH4569">
            <v>0</v>
          </cell>
          <cell r="AI4569">
            <v>0</v>
          </cell>
        </row>
        <row r="4570">
          <cell r="C4570" t="str">
            <v>1.800</v>
          </cell>
          <cell r="D4570" t="str">
            <v>Реконструкция компрессорного цеха Долгодеревенской ГКС предприятия Уралтрансгаз</v>
          </cell>
          <cell r="E4570" t="str">
            <v>051-2002852</v>
          </cell>
          <cell r="F4570" t="str">
            <v/>
          </cell>
          <cell r="G4570" t="str">
            <v>Стройки, обеспечивающие добычу и вывод газа из Надым-Пур-Таз</v>
          </cell>
          <cell r="H4570" t="str">
            <v>Транспорт газа</v>
          </cell>
          <cell r="I4570">
            <v>3437.9599333299998</v>
          </cell>
          <cell r="J4570">
            <v>2506.73</v>
          </cell>
          <cell r="K4570">
            <v>5.41</v>
          </cell>
          <cell r="L4570">
            <v>5.41</v>
          </cell>
          <cell r="M4570">
            <v>2.5000199999999999E-3</v>
          </cell>
          <cell r="N4570">
            <v>4.6211091000000003E-2</v>
          </cell>
          <cell r="O4570">
            <v>4.6211091000000003E-2</v>
          </cell>
          <cell r="P4570">
            <v>0</v>
          </cell>
          <cell r="Q4570">
            <v>0</v>
          </cell>
          <cell r="R4570">
            <v>0</v>
          </cell>
          <cell r="S4570">
            <v>0</v>
          </cell>
          <cell r="T4570">
            <v>0</v>
          </cell>
          <cell r="U4570">
            <v>0</v>
          </cell>
          <cell r="V4570">
            <v>0</v>
          </cell>
          <cell r="W4570">
            <v>0</v>
          </cell>
          <cell r="X4570">
            <v>0</v>
          </cell>
          <cell r="Y4570">
            <v>8.3339999999999998E-5</v>
          </cell>
          <cell r="Z4570">
            <v>5.1804166199999999</v>
          </cell>
          <cell r="AA4570">
            <v>5.1804166199999999</v>
          </cell>
          <cell r="AB4570">
            <v>0</v>
          </cell>
          <cell r="AC4570">
            <v>0</v>
          </cell>
          <cell r="AD4570">
            <v>1.7500199999999999E-3</v>
          </cell>
          <cell r="AE4570">
            <v>8.3339999999999998E-5</v>
          </cell>
          <cell r="AF4570">
            <v>1.66668E-3</v>
          </cell>
          <cell r="AG4570">
            <v>0</v>
          </cell>
          <cell r="AH4570">
            <v>0</v>
          </cell>
          <cell r="AI4570">
            <v>3.3781453000000003E-2</v>
          </cell>
        </row>
        <row r="4571">
          <cell r="C4571" t="str">
            <v>1.800.1</v>
          </cell>
          <cell r="D4571" t="str">
            <v>Подрядные работы</v>
          </cell>
          <cell r="E4571" t="str">
            <v>051-2002852</v>
          </cell>
          <cell r="F4571" t="str">
            <v/>
          </cell>
          <cell r="G4571" t="str">
            <v/>
          </cell>
          <cell r="H4571" t="str">
            <v/>
          </cell>
          <cell r="I4571">
            <v>913.52</v>
          </cell>
          <cell r="J4571">
            <v>857.17</v>
          </cell>
          <cell r="K4571">
            <v>0</v>
          </cell>
          <cell r="L4571">
            <v>0</v>
          </cell>
          <cell r="M4571">
            <v>0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>
            <v>0</v>
          </cell>
          <cell r="T4571">
            <v>0</v>
          </cell>
          <cell r="U4571">
            <v>0</v>
          </cell>
          <cell r="V4571">
            <v>0</v>
          </cell>
          <cell r="W4571">
            <v>0</v>
          </cell>
          <cell r="X4571">
            <v>0</v>
          </cell>
          <cell r="Y4571">
            <v>0</v>
          </cell>
          <cell r="Z4571">
            <v>0</v>
          </cell>
          <cell r="AA4571">
            <v>0</v>
          </cell>
          <cell r="AB4571">
            <v>0</v>
          </cell>
          <cell r="AC4571">
            <v>0</v>
          </cell>
          <cell r="AD4571">
            <v>0</v>
          </cell>
          <cell r="AE4571">
            <v>0</v>
          </cell>
          <cell r="AF4571">
            <v>0</v>
          </cell>
          <cell r="AG4571">
            <v>0</v>
          </cell>
          <cell r="AH4571">
            <v>0</v>
          </cell>
          <cell r="AI4571">
            <v>0</v>
          </cell>
        </row>
        <row r="4572">
          <cell r="C4572">
            <v>0</v>
          </cell>
          <cell r="D4572" t="str">
            <v>Прочие подрядчики</v>
          </cell>
          <cell r="E4572" t="str">
            <v>051-2002852</v>
          </cell>
          <cell r="F4572" t="str">
            <v/>
          </cell>
          <cell r="G4572" t="str">
            <v/>
          </cell>
          <cell r="H4572" t="str">
            <v/>
          </cell>
          <cell r="I4572">
            <v>913.52</v>
          </cell>
          <cell r="J4572">
            <v>857.17</v>
          </cell>
          <cell r="K4572">
            <v>0</v>
          </cell>
          <cell r="L4572">
            <v>0</v>
          </cell>
          <cell r="M4572">
            <v>0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>
            <v>0</v>
          </cell>
          <cell r="T4572">
            <v>0</v>
          </cell>
          <cell r="U4572">
            <v>0</v>
          </cell>
          <cell r="V4572">
            <v>0</v>
          </cell>
          <cell r="W4572">
            <v>0</v>
          </cell>
          <cell r="X4572">
            <v>0</v>
          </cell>
          <cell r="Y4572">
            <v>0</v>
          </cell>
          <cell r="Z4572">
            <v>0</v>
          </cell>
          <cell r="AA4572">
            <v>0</v>
          </cell>
          <cell r="AB4572">
            <v>0</v>
          </cell>
          <cell r="AC4572">
            <v>0</v>
          </cell>
          <cell r="AD4572">
            <v>0</v>
          </cell>
          <cell r="AE4572">
            <v>0</v>
          </cell>
          <cell r="AF4572">
            <v>0</v>
          </cell>
          <cell r="AG4572">
            <v>0</v>
          </cell>
          <cell r="AH4572">
            <v>0</v>
          </cell>
          <cell r="AI4572">
            <v>0</v>
          </cell>
        </row>
        <row r="4573">
          <cell r="C4573" t="str">
            <v>1.800.2</v>
          </cell>
          <cell r="D4573" t="str">
            <v>Оборудование</v>
          </cell>
          <cell r="E4573" t="str">
            <v>051-2002852</v>
          </cell>
          <cell r="F4573" t="str">
            <v/>
          </cell>
          <cell r="G4573" t="str">
            <v/>
          </cell>
          <cell r="H4573" t="str">
            <v/>
          </cell>
          <cell r="I4573">
            <v>2191.54</v>
          </cell>
          <cell r="J4573">
            <v>1467.38</v>
          </cell>
          <cell r="K4573">
            <v>5.4</v>
          </cell>
          <cell r="L4573">
            <v>5.4</v>
          </cell>
          <cell r="M4573">
            <v>0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>
            <v>0</v>
          </cell>
          <cell r="T4573">
            <v>0</v>
          </cell>
          <cell r="U4573">
            <v>0</v>
          </cell>
          <cell r="V4573">
            <v>0</v>
          </cell>
          <cell r="W4573">
            <v>0</v>
          </cell>
          <cell r="X4573">
            <v>0</v>
          </cell>
          <cell r="Y4573">
            <v>0</v>
          </cell>
          <cell r="Z4573">
            <v>5.18</v>
          </cell>
          <cell r="AA4573">
            <v>5.18</v>
          </cell>
          <cell r="AB4573">
            <v>0</v>
          </cell>
          <cell r="AC4573">
            <v>0</v>
          </cell>
          <cell r="AD4573">
            <v>0</v>
          </cell>
          <cell r="AE4573">
            <v>0</v>
          </cell>
          <cell r="AF4573">
            <v>0</v>
          </cell>
          <cell r="AG4573">
            <v>0</v>
          </cell>
          <cell r="AH4573">
            <v>0</v>
          </cell>
          <cell r="AI4573">
            <v>0</v>
          </cell>
        </row>
        <row r="4574">
          <cell r="C4574" t="str">
            <v>1.800.3</v>
          </cell>
          <cell r="D4574" t="str">
            <v>Прочие, всего</v>
          </cell>
          <cell r="E4574" t="str">
            <v>051-2002852</v>
          </cell>
          <cell r="F4574" t="str">
            <v/>
          </cell>
          <cell r="G4574" t="str">
            <v/>
          </cell>
          <cell r="H4574" t="str">
            <v/>
          </cell>
          <cell r="I4574">
            <v>332.89993333000001</v>
          </cell>
          <cell r="J4574">
            <v>182.18</v>
          </cell>
          <cell r="K4574">
            <v>0.01</v>
          </cell>
          <cell r="L4574">
            <v>0.01</v>
          </cell>
          <cell r="M4574">
            <v>2.5000199999999999E-3</v>
          </cell>
          <cell r="N4574">
            <v>25.0002</v>
          </cell>
          <cell r="O4574">
            <v>25.0002</v>
          </cell>
          <cell r="P4574">
            <v>0</v>
          </cell>
          <cell r="Q4574">
            <v>0</v>
          </cell>
          <cell r="R4574">
            <v>0</v>
          </cell>
          <cell r="S4574">
            <v>0</v>
          </cell>
          <cell r="T4574">
            <v>0</v>
          </cell>
          <cell r="U4574">
            <v>0</v>
          </cell>
          <cell r="V4574">
            <v>0</v>
          </cell>
          <cell r="W4574">
            <v>0</v>
          </cell>
          <cell r="X4574">
            <v>0</v>
          </cell>
          <cell r="Y4574">
            <v>8.3339999999999998E-5</v>
          </cell>
          <cell r="Z4574">
            <v>4.1661999999999998E-4</v>
          </cell>
          <cell r="AA4574">
            <v>4.1661999999999998E-4</v>
          </cell>
          <cell r="AB4574">
            <v>0</v>
          </cell>
          <cell r="AC4574">
            <v>0</v>
          </cell>
          <cell r="AD4574">
            <v>1.7500199999999999E-3</v>
          </cell>
          <cell r="AE4574">
            <v>8.3339999999999998E-5</v>
          </cell>
          <cell r="AF4574">
            <v>1.66668E-3</v>
          </cell>
          <cell r="AG4574">
            <v>0</v>
          </cell>
          <cell r="AH4574">
            <v>0</v>
          </cell>
          <cell r="AI4574">
            <v>420.05184580700001</v>
          </cell>
        </row>
        <row r="4575">
          <cell r="C4575" t="str">
            <v>1.800.4</v>
          </cell>
          <cell r="D4575" t="str">
            <v>Услуги Заказчика</v>
          </cell>
          <cell r="E4575" t="str">
            <v>051-2002852</v>
          </cell>
          <cell r="F4575" t="str">
            <v/>
          </cell>
          <cell r="G4575" t="str">
            <v/>
          </cell>
          <cell r="H4575" t="str">
            <v/>
          </cell>
          <cell r="I4575">
            <v>0</v>
          </cell>
          <cell r="J4575">
            <v>0</v>
          </cell>
          <cell r="K4575">
            <v>0.01</v>
          </cell>
          <cell r="L4575">
            <v>0.01</v>
          </cell>
          <cell r="M4575">
            <v>2.5000199999999999E-3</v>
          </cell>
          <cell r="N4575">
            <v>25.0002</v>
          </cell>
          <cell r="O4575">
            <v>25.0002</v>
          </cell>
          <cell r="P4575">
            <v>0</v>
          </cell>
          <cell r="Q4575">
            <v>0</v>
          </cell>
          <cell r="R4575">
            <v>0</v>
          </cell>
          <cell r="S4575">
            <v>0</v>
          </cell>
          <cell r="T4575">
            <v>0</v>
          </cell>
          <cell r="U4575">
            <v>0</v>
          </cell>
          <cell r="V4575">
            <v>0</v>
          </cell>
          <cell r="W4575">
            <v>0</v>
          </cell>
          <cell r="X4575">
            <v>0</v>
          </cell>
          <cell r="Y4575">
            <v>8.3339999999999998E-5</v>
          </cell>
          <cell r="Z4575">
            <v>4.1661999999999998E-4</v>
          </cell>
          <cell r="AA4575">
            <v>4.1661999999999998E-4</v>
          </cell>
          <cell r="AB4575">
            <v>0</v>
          </cell>
          <cell r="AC4575">
            <v>0</v>
          </cell>
          <cell r="AD4575">
            <v>1.7500199999999999E-3</v>
          </cell>
          <cell r="AE4575">
            <v>8.3339999999999998E-5</v>
          </cell>
          <cell r="AF4575">
            <v>1.66668E-3</v>
          </cell>
          <cell r="AG4575">
            <v>0</v>
          </cell>
          <cell r="AH4575">
            <v>0</v>
          </cell>
          <cell r="AI4575">
            <v>420.05184580700001</v>
          </cell>
        </row>
        <row r="4576">
          <cell r="C4576" t="str">
            <v>1.800.5</v>
          </cell>
          <cell r="D4576" t="str">
            <v>Иные прочие</v>
          </cell>
          <cell r="E4576" t="str">
            <v>051-2002852</v>
          </cell>
          <cell r="F4576" t="str">
            <v/>
          </cell>
          <cell r="G4576" t="str">
            <v/>
          </cell>
          <cell r="H4576" t="str">
            <v/>
          </cell>
          <cell r="I4576">
            <v>332.89993333000001</v>
          </cell>
          <cell r="J4576">
            <v>182.18</v>
          </cell>
          <cell r="K4576">
            <v>0</v>
          </cell>
          <cell r="L4576">
            <v>0</v>
          </cell>
          <cell r="M4576">
            <v>0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>
            <v>0</v>
          </cell>
          <cell r="T4576">
            <v>0</v>
          </cell>
          <cell r="U4576">
            <v>0</v>
          </cell>
          <cell r="V4576">
            <v>0</v>
          </cell>
          <cell r="W4576">
            <v>0</v>
          </cell>
          <cell r="X4576">
            <v>0</v>
          </cell>
          <cell r="Y4576">
            <v>0</v>
          </cell>
          <cell r="Z4576">
            <v>0</v>
          </cell>
          <cell r="AA4576">
            <v>0</v>
          </cell>
          <cell r="AB4576">
            <v>0</v>
          </cell>
          <cell r="AC4576">
            <v>0</v>
          </cell>
          <cell r="AD4576">
            <v>0</v>
          </cell>
          <cell r="AE4576">
            <v>0</v>
          </cell>
          <cell r="AF4576">
            <v>0</v>
          </cell>
          <cell r="AG4576">
            <v>0</v>
          </cell>
          <cell r="AH4576">
            <v>0</v>
          </cell>
          <cell r="AI4576">
            <v>0</v>
          </cell>
        </row>
        <row r="4577">
          <cell r="C4577" t="str">
            <v>1.801</v>
          </cell>
          <cell r="D4577" t="str">
            <v>Строительство Шатровского ПХГ</v>
          </cell>
          <cell r="E4577" t="str">
            <v>051-2002855</v>
          </cell>
          <cell r="F4577" t="str">
            <v/>
          </cell>
          <cell r="G4577" t="str">
            <v>Программа комплексного освоения месторождений полуострова Ям</v>
          </cell>
          <cell r="H4577" t="str">
            <v>ПХГ</v>
          </cell>
          <cell r="I4577">
            <v>24271.270100320002</v>
          </cell>
          <cell r="J4577">
            <v>21921.66</v>
          </cell>
          <cell r="K4577">
            <v>21.7</v>
          </cell>
          <cell r="L4577">
            <v>21.7</v>
          </cell>
          <cell r="M4577">
            <v>2.5000199999999999E-3</v>
          </cell>
          <cell r="N4577">
            <v>1.1520829E-2</v>
          </cell>
          <cell r="O4577">
            <v>1.1520829E-2</v>
          </cell>
          <cell r="P4577">
            <v>0</v>
          </cell>
          <cell r="Q4577">
            <v>0</v>
          </cell>
          <cell r="R4577">
            <v>0</v>
          </cell>
          <cell r="S4577">
            <v>0</v>
          </cell>
          <cell r="T4577">
            <v>0</v>
          </cell>
          <cell r="U4577">
            <v>0</v>
          </cell>
          <cell r="V4577">
            <v>0</v>
          </cell>
          <cell r="W4577">
            <v>0</v>
          </cell>
          <cell r="X4577">
            <v>0</v>
          </cell>
          <cell r="Y4577">
            <v>16.824885720000001</v>
          </cell>
          <cell r="Z4577">
            <v>36.54</v>
          </cell>
          <cell r="AA4577">
            <v>36.54</v>
          </cell>
          <cell r="AB4577">
            <v>0</v>
          </cell>
          <cell r="AC4577">
            <v>0</v>
          </cell>
          <cell r="AD4577">
            <v>16.826552400000001</v>
          </cell>
          <cell r="AE4577">
            <v>16.824885720000001</v>
          </cell>
          <cell r="AF4577">
            <v>1.66668E-3</v>
          </cell>
          <cell r="AG4577">
            <v>0</v>
          </cell>
          <cell r="AH4577">
            <v>0</v>
          </cell>
          <cell r="AI4577">
            <v>46.049678161000003</v>
          </cell>
        </row>
        <row r="4578">
          <cell r="C4578" t="str">
            <v>1.801.1</v>
          </cell>
          <cell r="D4578" t="str">
            <v>Подрядные работы</v>
          </cell>
          <cell r="E4578" t="str">
            <v>051-2002855</v>
          </cell>
          <cell r="F4578" t="str">
            <v/>
          </cell>
          <cell r="G4578" t="str">
            <v/>
          </cell>
          <cell r="H4578" t="str">
            <v/>
          </cell>
          <cell r="I4578">
            <v>8186.86</v>
          </cell>
          <cell r="J4578">
            <v>8186.86</v>
          </cell>
          <cell r="K4578">
            <v>0</v>
          </cell>
          <cell r="L4578">
            <v>0</v>
          </cell>
          <cell r="M4578">
            <v>0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>
            <v>0</v>
          </cell>
          <cell r="S4578">
            <v>0</v>
          </cell>
          <cell r="T4578">
            <v>0</v>
          </cell>
          <cell r="U4578">
            <v>0</v>
          </cell>
          <cell r="V4578">
            <v>0</v>
          </cell>
          <cell r="W4578">
            <v>0</v>
          </cell>
          <cell r="X4578">
            <v>0</v>
          </cell>
          <cell r="Y4578">
            <v>0</v>
          </cell>
          <cell r="Z4578">
            <v>0</v>
          </cell>
          <cell r="AA4578">
            <v>0</v>
          </cell>
          <cell r="AB4578">
            <v>0</v>
          </cell>
          <cell r="AC4578">
            <v>0</v>
          </cell>
          <cell r="AD4578">
            <v>0</v>
          </cell>
          <cell r="AE4578">
            <v>0</v>
          </cell>
          <cell r="AF4578">
            <v>0</v>
          </cell>
          <cell r="AG4578">
            <v>0</v>
          </cell>
          <cell r="AH4578">
            <v>0</v>
          </cell>
          <cell r="AI4578">
            <v>0</v>
          </cell>
        </row>
        <row r="4579">
          <cell r="C4579">
            <v>0</v>
          </cell>
          <cell r="D4579" t="str">
            <v>Газстройпром</v>
          </cell>
          <cell r="E4579" t="str">
            <v>051-2002855</v>
          </cell>
          <cell r="F4579" t="str">
            <v/>
          </cell>
          <cell r="G4579" t="str">
            <v/>
          </cell>
          <cell r="H4579" t="str">
            <v/>
          </cell>
          <cell r="I4579">
            <v>8186.86</v>
          </cell>
          <cell r="J4579">
            <v>8186.86</v>
          </cell>
          <cell r="K4579">
            <v>0</v>
          </cell>
          <cell r="L4579">
            <v>0</v>
          </cell>
          <cell r="M4579">
            <v>0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>
            <v>0</v>
          </cell>
          <cell r="T4579">
            <v>0</v>
          </cell>
          <cell r="U4579">
            <v>0</v>
          </cell>
          <cell r="V4579">
            <v>0</v>
          </cell>
          <cell r="W4579">
            <v>0</v>
          </cell>
          <cell r="X4579">
            <v>0</v>
          </cell>
          <cell r="Y4579">
            <v>0</v>
          </cell>
          <cell r="Z4579">
            <v>0</v>
          </cell>
          <cell r="AA4579">
            <v>0</v>
          </cell>
          <cell r="AB4579">
            <v>0</v>
          </cell>
          <cell r="AC4579">
            <v>0</v>
          </cell>
          <cell r="AD4579">
            <v>0</v>
          </cell>
          <cell r="AE4579">
            <v>0</v>
          </cell>
          <cell r="AF4579">
            <v>0</v>
          </cell>
          <cell r="AG4579">
            <v>0</v>
          </cell>
          <cell r="AH4579">
            <v>0</v>
          </cell>
          <cell r="AI4579">
            <v>0</v>
          </cell>
        </row>
        <row r="4580">
          <cell r="C4580" t="str">
            <v>1.801.2</v>
          </cell>
          <cell r="D4580" t="str">
            <v>Оборудование</v>
          </cell>
          <cell r="E4580" t="str">
            <v>051-2002855</v>
          </cell>
          <cell r="F4580" t="str">
            <v/>
          </cell>
          <cell r="G4580" t="str">
            <v/>
          </cell>
          <cell r="H4580" t="str">
            <v/>
          </cell>
          <cell r="I4580">
            <v>7980.09</v>
          </cell>
          <cell r="J4580">
            <v>5790.24</v>
          </cell>
          <cell r="K4580">
            <v>16.68</v>
          </cell>
          <cell r="L4580">
            <v>16.68</v>
          </cell>
          <cell r="M4580">
            <v>0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>
            <v>0</v>
          </cell>
          <cell r="T4580">
            <v>0</v>
          </cell>
          <cell r="U4580">
            <v>0</v>
          </cell>
          <cell r="V4580">
            <v>0</v>
          </cell>
          <cell r="W4580">
            <v>0</v>
          </cell>
          <cell r="X4580">
            <v>0</v>
          </cell>
          <cell r="Y4580">
            <v>16.678260720000001</v>
          </cell>
          <cell r="Z4580">
            <v>36.54</v>
          </cell>
          <cell r="AA4580">
            <v>36.54</v>
          </cell>
          <cell r="AB4580">
            <v>0</v>
          </cell>
          <cell r="AC4580">
            <v>0</v>
          </cell>
          <cell r="AD4580">
            <v>16.678260720000001</v>
          </cell>
          <cell r="AE4580">
            <v>16.678260720000001</v>
          </cell>
          <cell r="AF4580">
            <v>0</v>
          </cell>
          <cell r="AG4580">
            <v>0</v>
          </cell>
          <cell r="AH4580">
            <v>0</v>
          </cell>
          <cell r="AI4580">
            <v>45.643844334999997</v>
          </cell>
        </row>
        <row r="4581">
          <cell r="C4581" t="str">
            <v>1.801.3</v>
          </cell>
          <cell r="D4581" t="str">
            <v>Прочие, всего</v>
          </cell>
          <cell r="E4581" t="str">
            <v>051-2002855</v>
          </cell>
          <cell r="F4581" t="str">
            <v/>
          </cell>
          <cell r="G4581" t="str">
            <v/>
          </cell>
          <cell r="H4581" t="str">
            <v/>
          </cell>
          <cell r="I4581">
            <v>8104.3201003200002</v>
          </cell>
          <cell r="J4581">
            <v>7944.56</v>
          </cell>
          <cell r="K4581">
            <v>5.0199999999999996</v>
          </cell>
          <cell r="L4581">
            <v>5.0199999999999996</v>
          </cell>
          <cell r="M4581">
            <v>2.5000199999999999E-3</v>
          </cell>
          <cell r="N4581">
            <v>4.9801194999999999E-2</v>
          </cell>
          <cell r="O4581">
            <v>4.9801194999999999E-2</v>
          </cell>
          <cell r="P4581">
            <v>0</v>
          </cell>
          <cell r="Q4581">
            <v>0</v>
          </cell>
          <cell r="R4581">
            <v>0</v>
          </cell>
          <cell r="S4581">
            <v>0</v>
          </cell>
          <cell r="T4581">
            <v>0</v>
          </cell>
          <cell r="U4581">
            <v>0</v>
          </cell>
          <cell r="V4581">
            <v>0</v>
          </cell>
          <cell r="W4581">
            <v>0</v>
          </cell>
          <cell r="X4581">
            <v>0</v>
          </cell>
          <cell r="Y4581">
            <v>0.14662500000000001</v>
          </cell>
          <cell r="Z4581">
            <v>0</v>
          </cell>
          <cell r="AA4581">
            <v>0</v>
          </cell>
          <cell r="AB4581">
            <v>0</v>
          </cell>
          <cell r="AC4581">
            <v>0</v>
          </cell>
          <cell r="AD4581">
            <v>0.14829168000000001</v>
          </cell>
          <cell r="AE4581">
            <v>0.14662500000000001</v>
          </cell>
          <cell r="AF4581">
            <v>1.66668E-3</v>
          </cell>
          <cell r="AG4581">
            <v>0</v>
          </cell>
          <cell r="AH4581">
            <v>0</v>
          </cell>
          <cell r="AI4581">
            <v>0</v>
          </cell>
        </row>
        <row r="4582">
          <cell r="C4582" t="str">
            <v>1.801.4</v>
          </cell>
          <cell r="D4582" t="str">
            <v>Землеотвод, всего</v>
          </cell>
          <cell r="E4582" t="str">
            <v>051-2002855</v>
          </cell>
          <cell r="F4582" t="str">
            <v/>
          </cell>
          <cell r="G4582" t="str">
            <v/>
          </cell>
          <cell r="H4582" t="str">
            <v/>
          </cell>
          <cell r="I4582">
            <v>132.44999999999999</v>
          </cell>
          <cell r="J4582">
            <v>132.44999999999999</v>
          </cell>
          <cell r="K4582">
            <v>5.01</v>
          </cell>
          <cell r="L4582">
            <v>5.01</v>
          </cell>
          <cell r="M4582">
            <v>0</v>
          </cell>
          <cell r="N4582">
            <v>0</v>
          </cell>
          <cell r="O4582">
            <v>0</v>
          </cell>
          <cell r="P4582">
            <v>0</v>
          </cell>
          <cell r="Q4582">
            <v>0</v>
          </cell>
          <cell r="R4582">
            <v>0</v>
          </cell>
          <cell r="S4582">
            <v>0</v>
          </cell>
          <cell r="T4582">
            <v>0</v>
          </cell>
          <cell r="U4582">
            <v>0</v>
          </cell>
          <cell r="V4582">
            <v>0</v>
          </cell>
          <cell r="W4582">
            <v>0</v>
          </cell>
          <cell r="X4582">
            <v>0</v>
          </cell>
          <cell r="Y4582">
            <v>0</v>
          </cell>
          <cell r="Z4582">
            <v>0</v>
          </cell>
          <cell r="AA4582">
            <v>0</v>
          </cell>
          <cell r="AB4582">
            <v>0</v>
          </cell>
          <cell r="AC4582">
            <v>0</v>
          </cell>
          <cell r="AD4582">
            <v>0</v>
          </cell>
          <cell r="AE4582">
            <v>0</v>
          </cell>
          <cell r="AF4582">
            <v>0</v>
          </cell>
          <cell r="AG4582">
            <v>0</v>
          </cell>
          <cell r="AH4582">
            <v>0</v>
          </cell>
          <cell r="AI4582">
            <v>0</v>
          </cell>
        </row>
        <row r="4583">
          <cell r="C4583" t="str">
            <v>1.801.5</v>
          </cell>
          <cell r="D4583" t="str">
            <v>Услуги Заказчика</v>
          </cell>
          <cell r="E4583" t="str">
            <v>051-2002855</v>
          </cell>
          <cell r="F4583" t="str">
            <v/>
          </cell>
          <cell r="G4583" t="str">
            <v/>
          </cell>
          <cell r="H4583" t="str">
            <v/>
          </cell>
          <cell r="I4583">
            <v>714.01010031999999</v>
          </cell>
          <cell r="J4583">
            <v>709.79</v>
          </cell>
          <cell r="K4583">
            <v>0.01</v>
          </cell>
          <cell r="L4583">
            <v>0.01</v>
          </cell>
          <cell r="M4583">
            <v>2.5000199999999999E-3</v>
          </cell>
          <cell r="N4583">
            <v>25.0002</v>
          </cell>
          <cell r="O4583">
            <v>25.0002</v>
          </cell>
          <cell r="P4583">
            <v>0</v>
          </cell>
          <cell r="Q4583">
            <v>0</v>
          </cell>
          <cell r="R4583">
            <v>0</v>
          </cell>
          <cell r="S4583">
            <v>0</v>
          </cell>
          <cell r="T4583">
            <v>0</v>
          </cell>
          <cell r="U4583">
            <v>0</v>
          </cell>
          <cell r="V4583">
            <v>0</v>
          </cell>
          <cell r="W4583">
            <v>0</v>
          </cell>
          <cell r="X4583">
            <v>0</v>
          </cell>
          <cell r="Y4583">
            <v>0.14662500000000001</v>
          </cell>
          <cell r="Z4583">
            <v>0</v>
          </cell>
          <cell r="AA4583">
            <v>0</v>
          </cell>
          <cell r="AB4583">
            <v>0</v>
          </cell>
          <cell r="AC4583">
            <v>0</v>
          </cell>
          <cell r="AD4583">
            <v>0.14829168000000001</v>
          </cell>
          <cell r="AE4583">
            <v>0.14662500000000001</v>
          </cell>
          <cell r="AF4583">
            <v>1.66668E-3</v>
          </cell>
          <cell r="AG4583">
            <v>0</v>
          </cell>
          <cell r="AH4583">
            <v>0</v>
          </cell>
          <cell r="AI4583">
            <v>0</v>
          </cell>
        </row>
        <row r="4584">
          <cell r="C4584" t="str">
            <v>1.801.6</v>
          </cell>
          <cell r="D4584" t="str">
            <v>Иные прочие</v>
          </cell>
          <cell r="E4584" t="str">
            <v>051-2002855</v>
          </cell>
          <cell r="F4584" t="str">
            <v/>
          </cell>
          <cell r="G4584" t="str">
            <v/>
          </cell>
          <cell r="H4584" t="str">
            <v/>
          </cell>
          <cell r="I4584">
            <v>7001.35</v>
          </cell>
          <cell r="J4584">
            <v>6845.81</v>
          </cell>
          <cell r="K4584">
            <v>0</v>
          </cell>
          <cell r="L4584">
            <v>0</v>
          </cell>
          <cell r="M4584">
            <v>0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>
            <v>0</v>
          </cell>
          <cell r="S4584">
            <v>0</v>
          </cell>
          <cell r="T4584">
            <v>0</v>
          </cell>
          <cell r="U4584">
            <v>0</v>
          </cell>
          <cell r="V4584">
            <v>0</v>
          </cell>
          <cell r="W4584">
            <v>0</v>
          </cell>
          <cell r="X4584">
            <v>0</v>
          </cell>
          <cell r="Y4584">
            <v>0</v>
          </cell>
          <cell r="Z4584">
            <v>0</v>
          </cell>
          <cell r="AA4584">
            <v>0</v>
          </cell>
          <cell r="AB4584">
            <v>0</v>
          </cell>
          <cell r="AC4584">
            <v>0</v>
          </cell>
          <cell r="AD4584">
            <v>0</v>
          </cell>
          <cell r="AE4584">
            <v>0</v>
          </cell>
          <cell r="AF4584">
            <v>0</v>
          </cell>
          <cell r="AG4584">
            <v>0</v>
          </cell>
          <cell r="AH4584">
            <v>0</v>
          </cell>
          <cell r="AI4584">
            <v>0</v>
          </cell>
        </row>
        <row r="4585">
          <cell r="C4585" t="str">
            <v>1.801.7</v>
          </cell>
          <cell r="D4585" t="str">
            <v>Пуско наладочные работы "вхолостую"</v>
          </cell>
          <cell r="E4585" t="str">
            <v>051-2002855</v>
          </cell>
          <cell r="F4585" t="str">
            <v/>
          </cell>
          <cell r="G4585" t="str">
            <v/>
          </cell>
          <cell r="H4585" t="str">
            <v/>
          </cell>
          <cell r="I4585">
            <v>256.51</v>
          </cell>
          <cell r="J4585">
            <v>256.51</v>
          </cell>
          <cell r="K4585">
            <v>0</v>
          </cell>
          <cell r="L4585">
            <v>0</v>
          </cell>
          <cell r="M4585">
            <v>0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>
            <v>0</v>
          </cell>
          <cell r="S4585">
            <v>0</v>
          </cell>
          <cell r="T4585">
            <v>0</v>
          </cell>
          <cell r="U4585">
            <v>0</v>
          </cell>
          <cell r="V4585">
            <v>0</v>
          </cell>
          <cell r="W4585">
            <v>0</v>
          </cell>
          <cell r="X4585">
            <v>0</v>
          </cell>
          <cell r="Y4585">
            <v>0</v>
          </cell>
          <cell r="Z4585">
            <v>0</v>
          </cell>
          <cell r="AA4585">
            <v>0</v>
          </cell>
          <cell r="AB4585">
            <v>0</v>
          </cell>
          <cell r="AC4585">
            <v>0</v>
          </cell>
          <cell r="AD4585">
            <v>0</v>
          </cell>
          <cell r="AE4585">
            <v>0</v>
          </cell>
          <cell r="AF4585">
            <v>0</v>
          </cell>
          <cell r="AG4585">
            <v>0</v>
          </cell>
          <cell r="AH4585">
            <v>0</v>
          </cell>
          <cell r="AI4585">
            <v>0</v>
          </cell>
        </row>
        <row r="4586">
          <cell r="C4586" t="str">
            <v>1.802</v>
          </cell>
          <cell r="D4586" t="str">
            <v>Расширение Пунгинского ПХГ</v>
          </cell>
          <cell r="E4586" t="str">
            <v>051-2002856</v>
          </cell>
          <cell r="F4586" t="str">
            <v>51-541</v>
          </cell>
          <cell r="G4586" t="str">
            <v>Комплексная программа реконструкции и технического перевоору</v>
          </cell>
          <cell r="H4586" t="str">
            <v>ПХГ</v>
          </cell>
          <cell r="I4586">
            <v>39037.535000000003</v>
          </cell>
          <cell r="J4586">
            <v>2773.75</v>
          </cell>
          <cell r="K4586">
            <v>11.59</v>
          </cell>
          <cell r="L4586">
            <v>11.59</v>
          </cell>
          <cell r="M4586">
            <v>29.792324099999998</v>
          </cell>
          <cell r="N4586">
            <v>257.05197670400003</v>
          </cell>
          <cell r="O4586">
            <v>257.05197670400003</v>
          </cell>
          <cell r="P4586">
            <v>0</v>
          </cell>
          <cell r="Q4586">
            <v>0</v>
          </cell>
          <cell r="R4586">
            <v>0</v>
          </cell>
          <cell r="S4586">
            <v>0</v>
          </cell>
          <cell r="T4586">
            <v>0</v>
          </cell>
          <cell r="U4586">
            <v>0</v>
          </cell>
          <cell r="V4586">
            <v>0</v>
          </cell>
          <cell r="W4586">
            <v>0</v>
          </cell>
          <cell r="X4586">
            <v>2.970515E-2</v>
          </cell>
          <cell r="Y4586">
            <v>204.63772293</v>
          </cell>
          <cell r="Z4586">
            <v>151.65</v>
          </cell>
          <cell r="AA4586">
            <v>151.65</v>
          </cell>
          <cell r="AB4586">
            <v>0.2</v>
          </cell>
          <cell r="AC4586">
            <v>0</v>
          </cell>
          <cell r="AD4586">
            <v>202.92210605</v>
          </cell>
          <cell r="AE4586">
            <v>202.71032025</v>
          </cell>
          <cell r="AF4586">
            <v>9.361651E-2</v>
          </cell>
          <cell r="AG4586">
            <v>0.11816929</v>
          </cell>
          <cell r="AH4586">
            <v>0</v>
          </cell>
          <cell r="AI4586">
            <v>133.80949953800001</v>
          </cell>
        </row>
        <row r="4587">
          <cell r="C4587" t="str">
            <v>1.802.1</v>
          </cell>
          <cell r="D4587" t="str">
            <v>Подрядные работы</v>
          </cell>
          <cell r="E4587" t="str">
            <v>051-2002856</v>
          </cell>
          <cell r="F4587" t="str">
            <v/>
          </cell>
          <cell r="G4587" t="str">
            <v/>
          </cell>
          <cell r="H4587" t="str">
            <v/>
          </cell>
          <cell r="I4587">
            <v>21609.79</v>
          </cell>
          <cell r="J4587">
            <v>1749.25</v>
          </cell>
          <cell r="K4587">
            <v>10.98</v>
          </cell>
          <cell r="L4587">
            <v>10.98</v>
          </cell>
          <cell r="M4587">
            <v>0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>
            <v>0</v>
          </cell>
          <cell r="S4587">
            <v>0</v>
          </cell>
          <cell r="T4587">
            <v>0</v>
          </cell>
          <cell r="U4587">
            <v>0</v>
          </cell>
          <cell r="V4587">
            <v>0</v>
          </cell>
          <cell r="W4587">
            <v>0</v>
          </cell>
          <cell r="X4587">
            <v>0</v>
          </cell>
          <cell r="Y4587">
            <v>147.28562989</v>
          </cell>
          <cell r="Z4587">
            <v>85.11</v>
          </cell>
          <cell r="AA4587">
            <v>85.11</v>
          </cell>
          <cell r="AB4587">
            <v>0</v>
          </cell>
          <cell r="AC4587">
            <v>0</v>
          </cell>
          <cell r="AD4587">
            <v>145.35993468999999</v>
          </cell>
          <cell r="AE4587">
            <v>145.35993468999999</v>
          </cell>
          <cell r="AF4587">
            <v>0</v>
          </cell>
          <cell r="AG4587">
            <v>0</v>
          </cell>
          <cell r="AH4587">
            <v>0</v>
          </cell>
          <cell r="AI4587">
            <v>170.790664658</v>
          </cell>
        </row>
        <row r="4588">
          <cell r="C4588">
            <v>0</v>
          </cell>
          <cell r="D4588" t="str">
            <v>Газпром центрэнергогаз</v>
          </cell>
          <cell r="E4588" t="str">
            <v>051-2002856</v>
          </cell>
          <cell r="F4588" t="str">
            <v/>
          </cell>
          <cell r="G4588" t="str">
            <v/>
          </cell>
          <cell r="H4588" t="str">
            <v/>
          </cell>
          <cell r="I4588">
            <v>0</v>
          </cell>
          <cell r="J4588">
            <v>0</v>
          </cell>
          <cell r="K4588">
            <v>0</v>
          </cell>
          <cell r="L4588">
            <v>0</v>
          </cell>
          <cell r="M4588">
            <v>0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>
            <v>0</v>
          </cell>
          <cell r="S4588">
            <v>0</v>
          </cell>
          <cell r="T4588">
            <v>0</v>
          </cell>
          <cell r="U4588">
            <v>0</v>
          </cell>
          <cell r="V4588">
            <v>0</v>
          </cell>
          <cell r="W4588">
            <v>0</v>
          </cell>
          <cell r="X4588">
            <v>0</v>
          </cell>
          <cell r="Y4588">
            <v>36.422002730000003</v>
          </cell>
          <cell r="Z4588">
            <v>85.11</v>
          </cell>
          <cell r="AA4588">
            <v>85.11</v>
          </cell>
          <cell r="AB4588">
            <v>0</v>
          </cell>
          <cell r="AC4588">
            <v>0</v>
          </cell>
          <cell r="AD4588">
            <v>36.422002730000003</v>
          </cell>
          <cell r="AE4588">
            <v>36.422002730000003</v>
          </cell>
          <cell r="AF4588">
            <v>0</v>
          </cell>
          <cell r="AG4588">
            <v>0</v>
          </cell>
          <cell r="AH4588">
            <v>0</v>
          </cell>
          <cell r="AI4588">
            <v>42.794034461000003</v>
          </cell>
        </row>
        <row r="4589">
          <cell r="C4589">
            <v>0</v>
          </cell>
          <cell r="D4589" t="str">
            <v>ГазЭнергоСервис</v>
          </cell>
          <cell r="E4589" t="str">
            <v>051-2002856</v>
          </cell>
          <cell r="F4589" t="str">
            <v/>
          </cell>
          <cell r="G4589" t="str">
            <v/>
          </cell>
          <cell r="H4589" t="str">
            <v/>
          </cell>
          <cell r="I4589">
            <v>0</v>
          </cell>
          <cell r="J4589">
            <v>0</v>
          </cell>
          <cell r="K4589">
            <v>0</v>
          </cell>
          <cell r="L4589">
            <v>0</v>
          </cell>
          <cell r="M4589">
            <v>0</v>
          </cell>
          <cell r="N4589">
            <v>0</v>
          </cell>
          <cell r="O4589">
            <v>0</v>
          </cell>
          <cell r="P4589">
            <v>0</v>
          </cell>
          <cell r="Q4589">
            <v>0</v>
          </cell>
          <cell r="R4589">
            <v>0</v>
          </cell>
          <cell r="S4589">
            <v>0</v>
          </cell>
          <cell r="T4589">
            <v>0</v>
          </cell>
          <cell r="U4589">
            <v>0</v>
          </cell>
          <cell r="V4589">
            <v>0</v>
          </cell>
          <cell r="W4589">
            <v>0</v>
          </cell>
          <cell r="X4589">
            <v>0</v>
          </cell>
          <cell r="Y4589">
            <v>77.878207200000006</v>
          </cell>
          <cell r="Z4589">
            <v>0</v>
          </cell>
          <cell r="AA4589">
            <v>0</v>
          </cell>
          <cell r="AB4589">
            <v>0</v>
          </cell>
          <cell r="AC4589">
            <v>0</v>
          </cell>
          <cell r="AD4589">
            <v>75.952511999999999</v>
          </cell>
          <cell r="AE4589">
            <v>75.952511999999999</v>
          </cell>
          <cell r="AF4589">
            <v>0</v>
          </cell>
          <cell r="AG4589">
            <v>0</v>
          </cell>
          <cell r="AH4589">
            <v>0</v>
          </cell>
          <cell r="AI4589">
            <v>0</v>
          </cell>
        </row>
        <row r="4590">
          <cell r="C4590">
            <v>0</v>
          </cell>
          <cell r="D4590" t="str">
            <v>Рубеж-М</v>
          </cell>
          <cell r="E4590" t="str">
            <v>051-2002856</v>
          </cell>
          <cell r="F4590" t="str">
            <v/>
          </cell>
          <cell r="G4590" t="str">
            <v/>
          </cell>
          <cell r="H4590" t="str">
            <v/>
          </cell>
          <cell r="I4590">
            <v>0</v>
          </cell>
          <cell r="J4590">
            <v>0</v>
          </cell>
          <cell r="K4590">
            <v>10.98</v>
          </cell>
          <cell r="L4590">
            <v>10.98</v>
          </cell>
          <cell r="M4590">
            <v>0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  <cell r="R4590">
            <v>0</v>
          </cell>
          <cell r="S4590">
            <v>0</v>
          </cell>
          <cell r="T4590">
            <v>0</v>
          </cell>
          <cell r="U4590">
            <v>0</v>
          </cell>
          <cell r="V4590">
            <v>0</v>
          </cell>
          <cell r="W4590">
            <v>0</v>
          </cell>
          <cell r="X4590">
            <v>0</v>
          </cell>
          <cell r="Y4590">
            <v>32.985419960000002</v>
          </cell>
          <cell r="Z4590">
            <v>0</v>
          </cell>
          <cell r="AA4590">
            <v>0</v>
          </cell>
          <cell r="AB4590">
            <v>0</v>
          </cell>
          <cell r="AC4590">
            <v>0</v>
          </cell>
          <cell r="AD4590">
            <v>32.985419960000002</v>
          </cell>
          <cell r="AE4590">
            <v>32.985419960000002</v>
          </cell>
          <cell r="AF4590">
            <v>0</v>
          </cell>
          <cell r="AG4590">
            <v>0</v>
          </cell>
          <cell r="AH4590">
            <v>0</v>
          </cell>
          <cell r="AI4590">
            <v>0</v>
          </cell>
        </row>
        <row r="4591">
          <cell r="C4591">
            <v>0</v>
          </cell>
          <cell r="D4591" t="str">
            <v>Прочие подрядчики</v>
          </cell>
          <cell r="E4591" t="str">
            <v>051-2002856</v>
          </cell>
          <cell r="F4591" t="str">
            <v/>
          </cell>
          <cell r="G4591" t="str">
            <v/>
          </cell>
          <cell r="H4591" t="str">
            <v/>
          </cell>
          <cell r="I4591">
            <v>21609.79</v>
          </cell>
          <cell r="J4591">
            <v>1749.25</v>
          </cell>
          <cell r="K4591">
            <v>0</v>
          </cell>
          <cell r="L4591">
            <v>0</v>
          </cell>
          <cell r="M4591">
            <v>0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>
            <v>0</v>
          </cell>
          <cell r="T4591">
            <v>0</v>
          </cell>
          <cell r="U4591">
            <v>0</v>
          </cell>
          <cell r="V4591">
            <v>0</v>
          </cell>
          <cell r="W4591">
            <v>0</v>
          </cell>
          <cell r="X4591">
            <v>0</v>
          </cell>
          <cell r="Y4591">
            <v>0</v>
          </cell>
          <cell r="Z4591">
            <v>0</v>
          </cell>
          <cell r="AA4591">
            <v>0</v>
          </cell>
          <cell r="AB4591">
            <v>0</v>
          </cell>
          <cell r="AC4591">
            <v>0</v>
          </cell>
          <cell r="AD4591">
            <v>0</v>
          </cell>
          <cell r="AE4591">
            <v>0</v>
          </cell>
          <cell r="AF4591">
            <v>0</v>
          </cell>
          <cell r="AG4591">
            <v>0</v>
          </cell>
          <cell r="AH4591">
            <v>0</v>
          </cell>
          <cell r="AI4591">
            <v>0</v>
          </cell>
        </row>
        <row r="4592">
          <cell r="C4592" t="str">
            <v>1.802.2</v>
          </cell>
          <cell r="D4592" t="str">
            <v>Оборудование</v>
          </cell>
          <cell r="E4592" t="str">
            <v>051-2002856</v>
          </cell>
          <cell r="F4592" t="str">
            <v/>
          </cell>
          <cell r="G4592" t="str">
            <v/>
          </cell>
          <cell r="H4592" t="str">
            <v/>
          </cell>
          <cell r="I4592">
            <v>14347.553</v>
          </cell>
          <cell r="J4592">
            <v>850.6</v>
          </cell>
          <cell r="K4592">
            <v>0</v>
          </cell>
          <cell r="L4592">
            <v>0</v>
          </cell>
          <cell r="M4592">
            <v>29.45268883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>
            <v>0</v>
          </cell>
          <cell r="T4592">
            <v>0</v>
          </cell>
          <cell r="U4592">
            <v>0</v>
          </cell>
          <cell r="V4592">
            <v>0</v>
          </cell>
          <cell r="W4592">
            <v>0</v>
          </cell>
          <cell r="X4592">
            <v>0</v>
          </cell>
          <cell r="Y4592">
            <v>17.49839952</v>
          </cell>
          <cell r="Z4592">
            <v>15.17</v>
          </cell>
          <cell r="AA4592">
            <v>15.17</v>
          </cell>
          <cell r="AB4592">
            <v>0</v>
          </cell>
          <cell r="AC4592">
            <v>0</v>
          </cell>
          <cell r="AD4592">
            <v>17.523682749999999</v>
          </cell>
          <cell r="AE4592">
            <v>17.49839952</v>
          </cell>
          <cell r="AF4592">
            <v>2.528323E-2</v>
          </cell>
          <cell r="AG4592">
            <v>0</v>
          </cell>
          <cell r="AH4592">
            <v>0</v>
          </cell>
          <cell r="AI4592">
            <v>115.51537739</v>
          </cell>
        </row>
        <row r="4593">
          <cell r="C4593" t="str">
            <v>1.802.3</v>
          </cell>
          <cell r="D4593" t="str">
            <v>Прочие, всего</v>
          </cell>
          <cell r="E4593" t="str">
            <v>051-2002856</v>
          </cell>
          <cell r="F4593" t="str">
            <v/>
          </cell>
          <cell r="G4593" t="str">
            <v/>
          </cell>
          <cell r="H4593" t="str">
            <v/>
          </cell>
          <cell r="I4593">
            <v>3080.192</v>
          </cell>
          <cell r="J4593">
            <v>173.9</v>
          </cell>
          <cell r="K4593">
            <v>0.61</v>
          </cell>
          <cell r="L4593">
            <v>0.61</v>
          </cell>
          <cell r="M4593">
            <v>0.33963526999999999</v>
          </cell>
          <cell r="N4593">
            <v>55.677913115000003</v>
          </cell>
          <cell r="O4593">
            <v>55.677913115000003</v>
          </cell>
          <cell r="P4593">
            <v>0</v>
          </cell>
          <cell r="Q4593">
            <v>0</v>
          </cell>
          <cell r="R4593">
            <v>0</v>
          </cell>
          <cell r="S4593">
            <v>0</v>
          </cell>
          <cell r="T4593">
            <v>0</v>
          </cell>
          <cell r="U4593">
            <v>0</v>
          </cell>
          <cell r="V4593">
            <v>0</v>
          </cell>
          <cell r="W4593">
            <v>0</v>
          </cell>
          <cell r="X4593">
            <v>2.970515E-2</v>
          </cell>
          <cell r="Y4593">
            <v>39.85369352</v>
          </cell>
          <cell r="Z4593">
            <v>51.37</v>
          </cell>
          <cell r="AA4593">
            <v>51.37</v>
          </cell>
          <cell r="AB4593">
            <v>0.2</v>
          </cell>
          <cell r="AC4593">
            <v>0</v>
          </cell>
          <cell r="AD4593">
            <v>40.038488610000002</v>
          </cell>
          <cell r="AE4593">
            <v>39.85198604</v>
          </cell>
          <cell r="AF4593">
            <v>6.8333279999999996E-2</v>
          </cell>
          <cell r="AG4593">
            <v>0.11816929</v>
          </cell>
          <cell r="AH4593">
            <v>0</v>
          </cell>
          <cell r="AI4593">
            <v>77.941383317000003</v>
          </cell>
        </row>
        <row r="4594">
          <cell r="C4594" t="str">
            <v>1.802.4</v>
          </cell>
          <cell r="D4594" t="str">
            <v>Землеотвод, всего</v>
          </cell>
          <cell r="E4594" t="str">
            <v>051-2002856</v>
          </cell>
          <cell r="F4594" t="str">
            <v/>
          </cell>
          <cell r="G4594" t="str">
            <v/>
          </cell>
          <cell r="H4594" t="str">
            <v/>
          </cell>
          <cell r="I4594">
            <v>0</v>
          </cell>
          <cell r="J4594">
            <v>0</v>
          </cell>
          <cell r="K4594">
            <v>0.2</v>
          </cell>
          <cell r="L4594">
            <v>0.2</v>
          </cell>
          <cell r="M4594">
            <v>0.23713534999999999</v>
          </cell>
          <cell r="N4594">
            <v>118.56767499999999</v>
          </cell>
          <cell r="O4594">
            <v>118.56767499999999</v>
          </cell>
          <cell r="P4594">
            <v>0</v>
          </cell>
          <cell r="Q4594">
            <v>0</v>
          </cell>
          <cell r="R4594">
            <v>0</v>
          </cell>
          <cell r="S4594">
            <v>0</v>
          </cell>
          <cell r="T4594">
            <v>0</v>
          </cell>
          <cell r="U4594">
            <v>0</v>
          </cell>
          <cell r="V4594">
            <v>0</v>
          </cell>
          <cell r="W4594">
            <v>0</v>
          </cell>
          <cell r="X4594">
            <v>2.970515E-2</v>
          </cell>
          <cell r="Y4594">
            <v>1.7074799999999999E-3</v>
          </cell>
          <cell r="Z4594">
            <v>0.20170747999999999</v>
          </cell>
          <cell r="AA4594">
            <v>0.20170747999999999</v>
          </cell>
          <cell r="AB4594">
            <v>0.2</v>
          </cell>
          <cell r="AC4594">
            <v>0</v>
          </cell>
          <cell r="AD4594">
            <v>0.11816929</v>
          </cell>
          <cell r="AE4594">
            <v>0</v>
          </cell>
          <cell r="AF4594">
            <v>0</v>
          </cell>
          <cell r="AG4594">
            <v>0.11816929</v>
          </cell>
          <cell r="AH4594">
            <v>0</v>
          </cell>
          <cell r="AI4594">
            <v>58.584485811</v>
          </cell>
        </row>
        <row r="4595">
          <cell r="C4595" t="str">
            <v>1.802.5</v>
          </cell>
          <cell r="D4595" t="str">
            <v>Услуги Заказчика</v>
          </cell>
          <cell r="E4595" t="str">
            <v>051-2002856</v>
          </cell>
          <cell r="F4595" t="str">
            <v/>
          </cell>
          <cell r="G4595" t="str">
            <v/>
          </cell>
          <cell r="H4595" t="str">
            <v/>
          </cell>
          <cell r="I4595">
            <v>0</v>
          </cell>
          <cell r="J4595">
            <v>0</v>
          </cell>
          <cell r="K4595">
            <v>0.41</v>
          </cell>
          <cell r="L4595">
            <v>0.41</v>
          </cell>
          <cell r="M4595">
            <v>0.10249991999999999</v>
          </cell>
          <cell r="N4595">
            <v>24.999980487999999</v>
          </cell>
          <cell r="O4595">
            <v>24.999980487999999</v>
          </cell>
          <cell r="P4595">
            <v>0</v>
          </cell>
          <cell r="Q4595">
            <v>0</v>
          </cell>
          <cell r="R4595">
            <v>0</v>
          </cell>
          <cell r="S4595">
            <v>0</v>
          </cell>
          <cell r="T4595">
            <v>0</v>
          </cell>
          <cell r="U4595">
            <v>0</v>
          </cell>
          <cell r="V4595">
            <v>0</v>
          </cell>
          <cell r="W4595">
            <v>0</v>
          </cell>
          <cell r="X4595">
            <v>0</v>
          </cell>
          <cell r="Y4595">
            <v>7.4120724100000004</v>
          </cell>
          <cell r="Z4595">
            <v>7.76207241</v>
          </cell>
          <cell r="AA4595">
            <v>7.76207241</v>
          </cell>
          <cell r="AB4595">
            <v>0</v>
          </cell>
          <cell r="AC4595">
            <v>0</v>
          </cell>
          <cell r="AD4595">
            <v>7.4804056900000004</v>
          </cell>
          <cell r="AE4595">
            <v>7.4120724100000004</v>
          </cell>
          <cell r="AF4595">
            <v>6.8333279999999996E-2</v>
          </cell>
          <cell r="AG4595">
            <v>0</v>
          </cell>
          <cell r="AH4595">
            <v>0</v>
          </cell>
          <cell r="AI4595">
            <v>96.371243333999999</v>
          </cell>
        </row>
        <row r="4596">
          <cell r="C4596" t="str">
            <v>1.802.6</v>
          </cell>
          <cell r="D4596" t="str">
            <v>Иные прочие</v>
          </cell>
          <cell r="E4596" t="str">
            <v>051-2002856</v>
          </cell>
          <cell r="F4596" t="str">
            <v/>
          </cell>
          <cell r="G4596" t="str">
            <v/>
          </cell>
          <cell r="H4596" t="str">
            <v/>
          </cell>
          <cell r="I4596">
            <v>3080.192</v>
          </cell>
          <cell r="J4596">
            <v>173.9</v>
          </cell>
          <cell r="K4596">
            <v>0</v>
          </cell>
          <cell r="L4596">
            <v>0</v>
          </cell>
          <cell r="M4596">
            <v>0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>
            <v>0</v>
          </cell>
          <cell r="T4596">
            <v>0</v>
          </cell>
          <cell r="U4596">
            <v>0</v>
          </cell>
          <cell r="V4596">
            <v>0</v>
          </cell>
          <cell r="W4596">
            <v>0</v>
          </cell>
          <cell r="X4596">
            <v>0</v>
          </cell>
          <cell r="Y4596">
            <v>4.599367</v>
          </cell>
          <cell r="Z4596">
            <v>4.599367</v>
          </cell>
          <cell r="AA4596">
            <v>4.599367</v>
          </cell>
          <cell r="AB4596">
            <v>0</v>
          </cell>
          <cell r="AC4596">
            <v>0</v>
          </cell>
          <cell r="AD4596">
            <v>4.599367</v>
          </cell>
          <cell r="AE4596">
            <v>4.599367</v>
          </cell>
          <cell r="AF4596">
            <v>0</v>
          </cell>
          <cell r="AG4596">
            <v>0</v>
          </cell>
          <cell r="AH4596">
            <v>0</v>
          </cell>
          <cell r="AI4596">
            <v>100</v>
          </cell>
        </row>
        <row r="4597">
          <cell r="C4597" t="str">
            <v>1.802.7</v>
          </cell>
          <cell r="D4597" t="str">
            <v>Пуско наладочные работы "вхолостую"</v>
          </cell>
          <cell r="E4597" t="str">
            <v>051-2002856</v>
          </cell>
          <cell r="F4597" t="str">
            <v/>
          </cell>
          <cell r="G4597" t="str">
            <v/>
          </cell>
          <cell r="H4597" t="str">
            <v/>
          </cell>
          <cell r="I4597">
            <v>0</v>
          </cell>
          <cell r="J4597">
            <v>0</v>
          </cell>
          <cell r="K4597">
            <v>0</v>
          </cell>
          <cell r="L4597">
            <v>0</v>
          </cell>
          <cell r="M4597">
            <v>0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>
            <v>0</v>
          </cell>
          <cell r="S4597">
            <v>0</v>
          </cell>
          <cell r="T4597">
            <v>0</v>
          </cell>
          <cell r="U4597">
            <v>0</v>
          </cell>
          <cell r="V4597">
            <v>0</v>
          </cell>
          <cell r="W4597">
            <v>0</v>
          </cell>
          <cell r="X4597">
            <v>0</v>
          </cell>
          <cell r="Y4597">
            <v>27.840546629999999</v>
          </cell>
          <cell r="Z4597">
            <v>38.806853109999999</v>
          </cell>
          <cell r="AA4597">
            <v>38.806853109999999</v>
          </cell>
          <cell r="AB4597">
            <v>0</v>
          </cell>
          <cell r="AC4597">
            <v>0</v>
          </cell>
          <cell r="AD4597">
            <v>27.840546629999999</v>
          </cell>
          <cell r="AE4597">
            <v>27.840546629999999</v>
          </cell>
          <cell r="AF4597">
            <v>0</v>
          </cell>
          <cell r="AG4597">
            <v>0</v>
          </cell>
          <cell r="AH4597">
            <v>0</v>
          </cell>
          <cell r="AI4597">
            <v>71.741314739000003</v>
          </cell>
        </row>
        <row r="4598">
          <cell r="C4598" t="str">
            <v>1.803</v>
          </cell>
          <cell r="D4598" t="str">
            <v>Реконструкция ВОС КС-13 Урдома</v>
          </cell>
          <cell r="E4598" t="str">
            <v>051-2002869</v>
          </cell>
          <cell r="F4598" t="str">
            <v>51-046</v>
          </cell>
          <cell r="G4598" t="str">
            <v>Комплексная программа реконструкции и технического перевоору</v>
          </cell>
          <cell r="H4598" t="str">
            <v>Транспорт газа</v>
          </cell>
          <cell r="I4598">
            <v>1049.8887761000001</v>
          </cell>
          <cell r="J4598">
            <v>262.358</v>
          </cell>
          <cell r="K4598">
            <v>4.09</v>
          </cell>
          <cell r="L4598">
            <v>4.09</v>
          </cell>
          <cell r="M4598">
            <v>1.8623476400000001</v>
          </cell>
          <cell r="N4598">
            <v>45.534172126999998</v>
          </cell>
          <cell r="O4598">
            <v>45.534172126999998</v>
          </cell>
          <cell r="P4598">
            <v>0</v>
          </cell>
          <cell r="Q4598">
            <v>0</v>
          </cell>
          <cell r="R4598">
            <v>0</v>
          </cell>
          <cell r="S4598">
            <v>0</v>
          </cell>
          <cell r="T4598">
            <v>0</v>
          </cell>
          <cell r="U4598">
            <v>0</v>
          </cell>
          <cell r="V4598">
            <v>0</v>
          </cell>
          <cell r="W4598">
            <v>0</v>
          </cell>
          <cell r="X4598">
            <v>0.96651606000000001</v>
          </cell>
          <cell r="Y4598">
            <v>8.3339999999999998E-5</v>
          </cell>
          <cell r="Z4598">
            <v>4.7804166199999996</v>
          </cell>
          <cell r="AA4598">
            <v>4.7804166199999996</v>
          </cell>
          <cell r="AB4598">
            <v>0</v>
          </cell>
          <cell r="AC4598">
            <v>0</v>
          </cell>
          <cell r="AD4598">
            <v>1.6668E-4</v>
          </cell>
          <cell r="AE4598">
            <v>8.3339999999999998E-5</v>
          </cell>
          <cell r="AF4598">
            <v>0</v>
          </cell>
          <cell r="AG4598">
            <v>8.3339999999999998E-5</v>
          </cell>
          <cell r="AH4598">
            <v>0</v>
          </cell>
          <cell r="AI4598">
            <v>3.486725E-3</v>
          </cell>
        </row>
        <row r="4599">
          <cell r="C4599" t="str">
            <v>1.803.1</v>
          </cell>
          <cell r="D4599" t="str">
            <v>Подрядные работы</v>
          </cell>
          <cell r="E4599" t="str">
            <v>051-2002869</v>
          </cell>
          <cell r="F4599" t="str">
            <v/>
          </cell>
          <cell r="G4599" t="str">
            <v/>
          </cell>
          <cell r="H4599" t="str">
            <v/>
          </cell>
          <cell r="I4599">
            <v>533.99300000000005</v>
          </cell>
          <cell r="J4599">
            <v>131.93299999999999</v>
          </cell>
          <cell r="K4599">
            <v>0</v>
          </cell>
          <cell r="L4599">
            <v>0</v>
          </cell>
          <cell r="M4599">
            <v>0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>
            <v>0</v>
          </cell>
          <cell r="T4599">
            <v>0</v>
          </cell>
          <cell r="U4599">
            <v>0</v>
          </cell>
          <cell r="V4599">
            <v>0</v>
          </cell>
          <cell r="W4599">
            <v>0</v>
          </cell>
          <cell r="X4599">
            <v>0.95288821000000001</v>
          </cell>
          <cell r="Y4599">
            <v>0</v>
          </cell>
          <cell r="Z4599">
            <v>0</v>
          </cell>
          <cell r="AA4599">
            <v>0</v>
          </cell>
          <cell r="AB4599">
            <v>0</v>
          </cell>
          <cell r="AC4599">
            <v>0</v>
          </cell>
          <cell r="AD4599">
            <v>0</v>
          </cell>
          <cell r="AE4599">
            <v>0</v>
          </cell>
          <cell r="AF4599">
            <v>0</v>
          </cell>
          <cell r="AG4599">
            <v>0</v>
          </cell>
          <cell r="AH4599">
            <v>0</v>
          </cell>
          <cell r="AI4599">
            <v>0</v>
          </cell>
        </row>
        <row r="4600">
          <cell r="C4600">
            <v>0</v>
          </cell>
          <cell r="D4600" t="str">
            <v>Газпром инвест</v>
          </cell>
          <cell r="E4600" t="str">
            <v>051-2002869</v>
          </cell>
          <cell r="F4600" t="str">
            <v/>
          </cell>
          <cell r="G4600" t="str">
            <v/>
          </cell>
          <cell r="H4600" t="str">
            <v/>
          </cell>
          <cell r="I4600">
            <v>0</v>
          </cell>
          <cell r="J4600">
            <v>0</v>
          </cell>
          <cell r="K4600">
            <v>0</v>
          </cell>
          <cell r="L4600">
            <v>0</v>
          </cell>
          <cell r="M4600">
            <v>0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>
            <v>0</v>
          </cell>
          <cell r="S4600">
            <v>0</v>
          </cell>
          <cell r="T4600">
            <v>0</v>
          </cell>
          <cell r="U4600">
            <v>0</v>
          </cell>
          <cell r="V4600">
            <v>0</v>
          </cell>
          <cell r="W4600">
            <v>0</v>
          </cell>
          <cell r="X4600">
            <v>0.95288821000000001</v>
          </cell>
          <cell r="Y4600">
            <v>0</v>
          </cell>
          <cell r="Z4600">
            <v>0</v>
          </cell>
          <cell r="AA4600">
            <v>0</v>
          </cell>
          <cell r="AB4600">
            <v>0</v>
          </cell>
          <cell r="AC4600">
            <v>0</v>
          </cell>
          <cell r="AD4600">
            <v>0</v>
          </cell>
          <cell r="AE4600">
            <v>0</v>
          </cell>
          <cell r="AF4600">
            <v>0</v>
          </cell>
          <cell r="AG4600">
            <v>0</v>
          </cell>
          <cell r="AH4600">
            <v>0</v>
          </cell>
          <cell r="AI4600">
            <v>0</v>
          </cell>
        </row>
        <row r="4601">
          <cell r="C4601">
            <v>0</v>
          </cell>
          <cell r="D4601" t="str">
            <v>Прочие подрядчики</v>
          </cell>
          <cell r="E4601" t="str">
            <v>051-2002869</v>
          </cell>
          <cell r="F4601" t="str">
            <v/>
          </cell>
          <cell r="G4601" t="str">
            <v/>
          </cell>
          <cell r="H4601" t="str">
            <v/>
          </cell>
          <cell r="I4601">
            <v>533.99300000000005</v>
          </cell>
          <cell r="J4601">
            <v>131.93299999999999</v>
          </cell>
          <cell r="K4601">
            <v>0</v>
          </cell>
          <cell r="L4601">
            <v>0</v>
          </cell>
          <cell r="M4601">
            <v>0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>
            <v>0</v>
          </cell>
          <cell r="S4601">
            <v>0</v>
          </cell>
          <cell r="T4601">
            <v>0</v>
          </cell>
          <cell r="U4601">
            <v>0</v>
          </cell>
          <cell r="V4601">
            <v>0</v>
          </cell>
          <cell r="W4601">
            <v>0</v>
          </cell>
          <cell r="X4601">
            <v>0</v>
          </cell>
          <cell r="Y4601">
            <v>0</v>
          </cell>
          <cell r="Z4601">
            <v>0</v>
          </cell>
          <cell r="AA4601">
            <v>0</v>
          </cell>
          <cell r="AB4601">
            <v>0</v>
          </cell>
          <cell r="AC4601">
            <v>0</v>
          </cell>
          <cell r="AD4601">
            <v>0</v>
          </cell>
          <cell r="AE4601">
            <v>0</v>
          </cell>
          <cell r="AF4601">
            <v>0</v>
          </cell>
          <cell r="AG4601">
            <v>0</v>
          </cell>
          <cell r="AH4601">
            <v>0</v>
          </cell>
          <cell r="AI4601">
            <v>0</v>
          </cell>
        </row>
        <row r="4602">
          <cell r="C4602" t="str">
            <v>1.803.2</v>
          </cell>
          <cell r="D4602" t="str">
            <v>Материалы(в составе подрядных работ)</v>
          </cell>
          <cell r="E4602" t="str">
            <v>051-2002869</v>
          </cell>
          <cell r="F4602" t="str">
            <v/>
          </cell>
          <cell r="G4602" t="str">
            <v/>
          </cell>
          <cell r="H4602" t="str">
            <v/>
          </cell>
          <cell r="I4602">
            <v>0</v>
          </cell>
          <cell r="J4602">
            <v>0</v>
          </cell>
          <cell r="K4602">
            <v>0</v>
          </cell>
          <cell r="L4602">
            <v>0</v>
          </cell>
          <cell r="M4602">
            <v>0</v>
          </cell>
          <cell r="N4602">
            <v>0</v>
          </cell>
          <cell r="O4602">
            <v>0</v>
          </cell>
          <cell r="P4602">
            <v>0</v>
          </cell>
          <cell r="Q4602">
            <v>0</v>
          </cell>
          <cell r="R4602">
            <v>0</v>
          </cell>
          <cell r="S4602">
            <v>0</v>
          </cell>
          <cell r="T4602">
            <v>0</v>
          </cell>
          <cell r="U4602">
            <v>0</v>
          </cell>
          <cell r="V4602">
            <v>0</v>
          </cell>
          <cell r="W4602">
            <v>0</v>
          </cell>
          <cell r="X4602">
            <v>0.95288821000000001</v>
          </cell>
          <cell r="Y4602">
            <v>0</v>
          </cell>
          <cell r="Z4602">
            <v>0</v>
          </cell>
          <cell r="AA4602">
            <v>0</v>
          </cell>
          <cell r="AB4602">
            <v>0</v>
          </cell>
          <cell r="AC4602">
            <v>0</v>
          </cell>
          <cell r="AD4602">
            <v>0</v>
          </cell>
          <cell r="AE4602">
            <v>0</v>
          </cell>
          <cell r="AF4602">
            <v>0</v>
          </cell>
          <cell r="AG4602">
            <v>0</v>
          </cell>
          <cell r="AH4602">
            <v>0</v>
          </cell>
          <cell r="AI4602">
            <v>0</v>
          </cell>
        </row>
        <row r="4603">
          <cell r="C4603" t="str">
            <v>1.803.3</v>
          </cell>
          <cell r="D4603" t="str">
            <v>Оборудование</v>
          </cell>
          <cell r="E4603" t="str">
            <v>051-2002869</v>
          </cell>
          <cell r="F4603" t="str">
            <v/>
          </cell>
          <cell r="G4603" t="str">
            <v/>
          </cell>
          <cell r="H4603" t="str">
            <v/>
          </cell>
          <cell r="I4603">
            <v>293.7929997</v>
          </cell>
          <cell r="J4603">
            <v>68.66</v>
          </cell>
          <cell r="K4603">
            <v>4.08</v>
          </cell>
          <cell r="L4603">
            <v>4.08</v>
          </cell>
          <cell r="M4603">
            <v>1.85984762</v>
          </cell>
          <cell r="N4603">
            <v>45.584500490000003</v>
          </cell>
          <cell r="O4603">
            <v>45.584500490000003</v>
          </cell>
          <cell r="P4603">
            <v>0</v>
          </cell>
          <cell r="Q4603">
            <v>0</v>
          </cell>
          <cell r="R4603">
            <v>0</v>
          </cell>
          <cell r="S4603">
            <v>0</v>
          </cell>
          <cell r="T4603">
            <v>0</v>
          </cell>
          <cell r="U4603">
            <v>0</v>
          </cell>
          <cell r="V4603">
            <v>0</v>
          </cell>
          <cell r="W4603">
            <v>0</v>
          </cell>
          <cell r="X4603">
            <v>0</v>
          </cell>
          <cell r="Y4603">
            <v>0</v>
          </cell>
          <cell r="Z4603">
            <v>4.78</v>
          </cell>
          <cell r="AA4603">
            <v>4.78</v>
          </cell>
          <cell r="AB4603">
            <v>0</v>
          </cell>
          <cell r="AC4603">
            <v>0</v>
          </cell>
          <cell r="AD4603">
            <v>0</v>
          </cell>
          <cell r="AE4603">
            <v>0</v>
          </cell>
          <cell r="AF4603">
            <v>0</v>
          </cell>
          <cell r="AG4603">
            <v>0</v>
          </cell>
          <cell r="AH4603">
            <v>0</v>
          </cell>
          <cell r="AI4603">
            <v>0</v>
          </cell>
        </row>
        <row r="4604">
          <cell r="C4604" t="str">
            <v>1.803.4</v>
          </cell>
          <cell r="D4604" t="str">
            <v>Прочие, всего</v>
          </cell>
          <cell r="E4604" t="str">
            <v>051-2002869</v>
          </cell>
          <cell r="F4604" t="str">
            <v/>
          </cell>
          <cell r="G4604" t="str">
            <v/>
          </cell>
          <cell r="H4604" t="str">
            <v/>
          </cell>
          <cell r="I4604">
            <v>222.10277640000001</v>
          </cell>
          <cell r="J4604">
            <v>61.765000000000001</v>
          </cell>
          <cell r="K4604">
            <v>0.01</v>
          </cell>
          <cell r="L4604">
            <v>0.01</v>
          </cell>
          <cell r="M4604">
            <v>2.5000199999999999E-3</v>
          </cell>
          <cell r="N4604">
            <v>25.0002</v>
          </cell>
          <cell r="O4604">
            <v>25.0002</v>
          </cell>
          <cell r="P4604">
            <v>0</v>
          </cell>
          <cell r="Q4604">
            <v>0</v>
          </cell>
          <cell r="R4604">
            <v>0</v>
          </cell>
          <cell r="S4604">
            <v>0</v>
          </cell>
          <cell r="T4604">
            <v>0</v>
          </cell>
          <cell r="U4604">
            <v>0</v>
          </cell>
          <cell r="V4604">
            <v>0</v>
          </cell>
          <cell r="W4604">
            <v>0</v>
          </cell>
          <cell r="X4604">
            <v>1.362785E-2</v>
          </cell>
          <cell r="Y4604">
            <v>8.3339999999999998E-5</v>
          </cell>
          <cell r="Z4604">
            <v>4.1661999999999998E-4</v>
          </cell>
          <cell r="AA4604">
            <v>4.1661999999999998E-4</v>
          </cell>
          <cell r="AB4604">
            <v>0</v>
          </cell>
          <cell r="AC4604">
            <v>0</v>
          </cell>
          <cell r="AD4604">
            <v>1.6668E-4</v>
          </cell>
          <cell r="AE4604">
            <v>8.3339999999999998E-5</v>
          </cell>
          <cell r="AF4604">
            <v>0</v>
          </cell>
          <cell r="AG4604">
            <v>8.3339999999999998E-5</v>
          </cell>
          <cell r="AH4604">
            <v>0</v>
          </cell>
          <cell r="AI4604">
            <v>40.007680860000001</v>
          </cell>
        </row>
        <row r="4605">
          <cell r="C4605" t="str">
            <v>1.803.5</v>
          </cell>
          <cell r="D4605" t="str">
            <v>Землеотвод, всего</v>
          </cell>
          <cell r="E4605" t="str">
            <v>051-2002869</v>
          </cell>
          <cell r="F4605" t="str">
            <v/>
          </cell>
          <cell r="G4605" t="str">
            <v/>
          </cell>
          <cell r="H4605" t="str">
            <v/>
          </cell>
          <cell r="I4605">
            <v>0</v>
          </cell>
          <cell r="J4605">
            <v>0</v>
          </cell>
          <cell r="K4605">
            <v>0</v>
          </cell>
          <cell r="L4605">
            <v>0</v>
          </cell>
          <cell r="M4605">
            <v>0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>
            <v>0</v>
          </cell>
          <cell r="S4605">
            <v>0</v>
          </cell>
          <cell r="T4605">
            <v>0</v>
          </cell>
          <cell r="U4605">
            <v>0</v>
          </cell>
          <cell r="V4605">
            <v>0</v>
          </cell>
          <cell r="W4605">
            <v>0</v>
          </cell>
          <cell r="X4605">
            <v>1.362785E-2</v>
          </cell>
          <cell r="Y4605">
            <v>0</v>
          </cell>
          <cell r="Z4605">
            <v>0</v>
          </cell>
          <cell r="AA4605">
            <v>0</v>
          </cell>
          <cell r="AB4605">
            <v>0</v>
          </cell>
          <cell r="AC4605">
            <v>0</v>
          </cell>
          <cell r="AD4605">
            <v>0</v>
          </cell>
          <cell r="AE4605">
            <v>0</v>
          </cell>
          <cell r="AF4605">
            <v>0</v>
          </cell>
          <cell r="AG4605">
            <v>0</v>
          </cell>
          <cell r="AH4605">
            <v>0</v>
          </cell>
          <cell r="AI4605">
            <v>0</v>
          </cell>
        </row>
        <row r="4606">
          <cell r="C4606" t="str">
            <v>1.803.6</v>
          </cell>
          <cell r="D4606" t="str">
            <v>Услуги Заказчика</v>
          </cell>
          <cell r="E4606" t="str">
            <v>051-2002869</v>
          </cell>
          <cell r="F4606" t="str">
            <v/>
          </cell>
          <cell r="G4606" t="str">
            <v/>
          </cell>
          <cell r="H4606" t="str">
            <v/>
          </cell>
          <cell r="I4606">
            <v>0</v>
          </cell>
          <cell r="J4606">
            <v>0</v>
          </cell>
          <cell r="K4606">
            <v>0.01</v>
          </cell>
          <cell r="L4606">
            <v>0.01</v>
          </cell>
          <cell r="M4606">
            <v>2.5000199999999999E-3</v>
          </cell>
          <cell r="N4606">
            <v>25.0002</v>
          </cell>
          <cell r="O4606">
            <v>25.0002</v>
          </cell>
          <cell r="P4606">
            <v>0</v>
          </cell>
          <cell r="Q4606">
            <v>0</v>
          </cell>
          <cell r="R4606">
            <v>0</v>
          </cell>
          <cell r="S4606">
            <v>0</v>
          </cell>
          <cell r="T4606">
            <v>0</v>
          </cell>
          <cell r="U4606">
            <v>0</v>
          </cell>
          <cell r="V4606">
            <v>0</v>
          </cell>
          <cell r="W4606">
            <v>0</v>
          </cell>
          <cell r="X4606">
            <v>0</v>
          </cell>
          <cell r="Y4606">
            <v>8.3339999999999998E-5</v>
          </cell>
          <cell r="Z4606">
            <v>4.1661999999999998E-4</v>
          </cell>
          <cell r="AA4606">
            <v>4.1661999999999998E-4</v>
          </cell>
          <cell r="AB4606">
            <v>0</v>
          </cell>
          <cell r="AC4606">
            <v>0</v>
          </cell>
          <cell r="AD4606">
            <v>1.6668E-4</v>
          </cell>
          <cell r="AE4606">
            <v>8.3339999999999998E-5</v>
          </cell>
          <cell r="AF4606">
            <v>0</v>
          </cell>
          <cell r="AG4606">
            <v>8.3339999999999998E-5</v>
          </cell>
          <cell r="AH4606">
            <v>0</v>
          </cell>
          <cell r="AI4606">
            <v>40.007680860000001</v>
          </cell>
        </row>
        <row r="4607">
          <cell r="C4607" t="str">
            <v>1.803.7</v>
          </cell>
          <cell r="D4607" t="str">
            <v>Иные прочие</v>
          </cell>
          <cell r="E4607" t="str">
            <v>051-2002869</v>
          </cell>
          <cell r="F4607" t="str">
            <v/>
          </cell>
          <cell r="G4607" t="str">
            <v/>
          </cell>
          <cell r="H4607" t="str">
            <v/>
          </cell>
          <cell r="I4607">
            <v>222.10277640000001</v>
          </cell>
          <cell r="J4607">
            <v>61.765000000000001</v>
          </cell>
          <cell r="K4607">
            <v>0</v>
          </cell>
          <cell r="L4607">
            <v>0</v>
          </cell>
          <cell r="M4607">
            <v>0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>
            <v>0</v>
          </cell>
          <cell r="T4607">
            <v>0</v>
          </cell>
          <cell r="U4607">
            <v>0</v>
          </cell>
          <cell r="V4607">
            <v>0</v>
          </cell>
          <cell r="W4607">
            <v>0</v>
          </cell>
          <cell r="X4607">
            <v>0</v>
          </cell>
          <cell r="Y4607">
            <v>0</v>
          </cell>
          <cell r="Z4607">
            <v>0</v>
          </cell>
          <cell r="AA4607">
            <v>0</v>
          </cell>
          <cell r="AB4607">
            <v>0</v>
          </cell>
          <cell r="AC4607">
            <v>0</v>
          </cell>
          <cell r="AD4607">
            <v>0</v>
          </cell>
          <cell r="AE4607">
            <v>0</v>
          </cell>
          <cell r="AF4607">
            <v>0</v>
          </cell>
          <cell r="AG4607">
            <v>0</v>
          </cell>
          <cell r="AH4607">
            <v>0</v>
          </cell>
          <cell r="AI4607">
            <v>0</v>
          </cell>
        </row>
        <row r="4608">
          <cell r="C4608" t="str">
            <v>1.804</v>
          </cell>
          <cell r="D4608" t="str">
            <v>Реконструкция систем энергоснабжения КС-03 "Губкинская"</v>
          </cell>
          <cell r="E4608" t="str">
            <v>051-2002892</v>
          </cell>
          <cell r="F4608" t="str">
            <v/>
          </cell>
          <cell r="G4608" t="str">
            <v>Стройки, обеспечивающие добычу и вывод газа из Надым-Пур-Таз</v>
          </cell>
          <cell r="H4608" t="str">
            <v>Транспорт газа</v>
          </cell>
          <cell r="I4608">
            <v>0</v>
          </cell>
          <cell r="J4608">
            <v>0</v>
          </cell>
          <cell r="K4608">
            <v>0</v>
          </cell>
          <cell r="L4608">
            <v>0</v>
          </cell>
          <cell r="M4608">
            <v>0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>
            <v>0</v>
          </cell>
          <cell r="S4608">
            <v>0</v>
          </cell>
          <cell r="T4608">
            <v>0</v>
          </cell>
          <cell r="U4608">
            <v>0</v>
          </cell>
          <cell r="V4608">
            <v>0</v>
          </cell>
          <cell r="W4608">
            <v>0</v>
          </cell>
          <cell r="X4608">
            <v>0</v>
          </cell>
          <cell r="Y4608">
            <v>5.0003999999999999E-4</v>
          </cell>
          <cell r="Z4608">
            <v>0</v>
          </cell>
          <cell r="AA4608">
            <v>0</v>
          </cell>
          <cell r="AB4608">
            <v>0</v>
          </cell>
          <cell r="AC4608">
            <v>0</v>
          </cell>
          <cell r="AD4608">
            <v>5.0003999999999999E-4</v>
          </cell>
          <cell r="AE4608">
            <v>5.0003999999999999E-4</v>
          </cell>
          <cell r="AF4608">
            <v>0</v>
          </cell>
          <cell r="AG4608">
            <v>0</v>
          </cell>
          <cell r="AH4608">
            <v>0</v>
          </cell>
          <cell r="AI4608">
            <v>0</v>
          </cell>
        </row>
        <row r="4609">
          <cell r="C4609" t="str">
            <v>1.804.1</v>
          </cell>
          <cell r="D4609" t="str">
            <v>Прочие, всего</v>
          </cell>
          <cell r="E4609" t="str">
            <v>051-2002892</v>
          </cell>
          <cell r="F4609" t="str">
            <v/>
          </cell>
          <cell r="G4609" t="str">
            <v/>
          </cell>
          <cell r="H4609" t="str">
            <v/>
          </cell>
          <cell r="I4609">
            <v>0</v>
          </cell>
          <cell r="J4609">
            <v>0</v>
          </cell>
          <cell r="K4609">
            <v>0</v>
          </cell>
          <cell r="L4609">
            <v>0</v>
          </cell>
          <cell r="M4609">
            <v>0</v>
          </cell>
          <cell r="N4609">
            <v>0</v>
          </cell>
          <cell r="O4609">
            <v>0</v>
          </cell>
          <cell r="P4609">
            <v>0</v>
          </cell>
          <cell r="Q4609">
            <v>0</v>
          </cell>
          <cell r="R4609">
            <v>0</v>
          </cell>
          <cell r="S4609">
            <v>0</v>
          </cell>
          <cell r="T4609">
            <v>0</v>
          </cell>
          <cell r="U4609">
            <v>0</v>
          </cell>
          <cell r="V4609">
            <v>0</v>
          </cell>
          <cell r="W4609">
            <v>0</v>
          </cell>
          <cell r="X4609">
            <v>0</v>
          </cell>
          <cell r="Y4609">
            <v>5.0003999999999999E-4</v>
          </cell>
          <cell r="Z4609">
            <v>0</v>
          </cell>
          <cell r="AA4609">
            <v>0</v>
          </cell>
          <cell r="AB4609">
            <v>0</v>
          </cell>
          <cell r="AC4609">
            <v>0</v>
          </cell>
          <cell r="AD4609">
            <v>5.0003999999999999E-4</v>
          </cell>
          <cell r="AE4609">
            <v>5.0003999999999999E-4</v>
          </cell>
          <cell r="AF4609">
            <v>0</v>
          </cell>
          <cell r="AG4609">
            <v>0</v>
          </cell>
          <cell r="AH4609">
            <v>0</v>
          </cell>
          <cell r="AI4609">
            <v>0</v>
          </cell>
        </row>
        <row r="4610">
          <cell r="C4610" t="str">
            <v>1.804.2</v>
          </cell>
          <cell r="D4610" t="str">
            <v>Услуги Заказчика</v>
          </cell>
          <cell r="E4610" t="str">
            <v>051-2002892</v>
          </cell>
          <cell r="F4610" t="str">
            <v/>
          </cell>
          <cell r="G4610" t="str">
            <v/>
          </cell>
          <cell r="H4610" t="str">
            <v/>
          </cell>
          <cell r="I4610">
            <v>0</v>
          </cell>
          <cell r="J4610">
            <v>0</v>
          </cell>
          <cell r="K4610">
            <v>0</v>
          </cell>
          <cell r="L4610">
            <v>0</v>
          </cell>
          <cell r="M4610">
            <v>0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>
            <v>0</v>
          </cell>
          <cell r="T4610">
            <v>0</v>
          </cell>
          <cell r="U4610">
            <v>0</v>
          </cell>
          <cell r="V4610">
            <v>0</v>
          </cell>
          <cell r="W4610">
            <v>0</v>
          </cell>
          <cell r="X4610">
            <v>0</v>
          </cell>
          <cell r="Y4610">
            <v>5.0003999999999999E-4</v>
          </cell>
          <cell r="Z4610">
            <v>0</v>
          </cell>
          <cell r="AA4610">
            <v>0</v>
          </cell>
          <cell r="AB4610">
            <v>0</v>
          </cell>
          <cell r="AC4610">
            <v>0</v>
          </cell>
          <cell r="AD4610">
            <v>5.0003999999999999E-4</v>
          </cell>
          <cell r="AE4610">
            <v>5.0003999999999999E-4</v>
          </cell>
          <cell r="AF4610">
            <v>0</v>
          </cell>
          <cell r="AG4610">
            <v>0</v>
          </cell>
          <cell r="AH4610">
            <v>0</v>
          </cell>
          <cell r="AI4610">
            <v>0</v>
          </cell>
        </row>
        <row r="4611">
          <cell r="C4611" t="str">
            <v>1.805</v>
          </cell>
          <cell r="D4611" t="str">
            <v>Реконструкция систем энергоснабжения КС-9 "Тобольская"</v>
          </cell>
          <cell r="E4611" t="str">
            <v>051-2002893</v>
          </cell>
          <cell r="F4611" t="str">
            <v/>
          </cell>
          <cell r="G4611" t="str">
            <v>Комплексная целевая программа по совершенствованию системы о</v>
          </cell>
          <cell r="H4611" t="str">
            <v>Транспорт газа</v>
          </cell>
          <cell r="I4611">
            <v>0</v>
          </cell>
          <cell r="J4611">
            <v>0</v>
          </cell>
          <cell r="K4611">
            <v>0</v>
          </cell>
          <cell r="L4611">
            <v>0</v>
          </cell>
          <cell r="M4611">
            <v>0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>
            <v>0</v>
          </cell>
          <cell r="T4611">
            <v>0</v>
          </cell>
          <cell r="U4611">
            <v>0</v>
          </cell>
          <cell r="V4611">
            <v>0</v>
          </cell>
          <cell r="W4611">
            <v>0</v>
          </cell>
          <cell r="X4611">
            <v>0</v>
          </cell>
          <cell r="Y4611">
            <v>1.90935E-3</v>
          </cell>
          <cell r="Z4611">
            <v>0.3</v>
          </cell>
          <cell r="AA4611">
            <v>0.3</v>
          </cell>
          <cell r="AB4611">
            <v>0</v>
          </cell>
          <cell r="AC4611">
            <v>0</v>
          </cell>
          <cell r="AD4611">
            <v>5.0003999999999999E-4</v>
          </cell>
          <cell r="AE4611">
            <v>5.0003999999999999E-4</v>
          </cell>
          <cell r="AF4611">
            <v>0</v>
          </cell>
          <cell r="AG4611">
            <v>0</v>
          </cell>
          <cell r="AH4611">
            <v>0</v>
          </cell>
          <cell r="AI4611">
            <v>0.16667999999999999</v>
          </cell>
        </row>
        <row r="4612">
          <cell r="C4612" t="str">
            <v>1.805.1</v>
          </cell>
          <cell r="D4612" t="str">
            <v>Оборудование</v>
          </cell>
          <cell r="E4612" t="str">
            <v>051-2002893</v>
          </cell>
          <cell r="F4612" t="str">
            <v/>
          </cell>
          <cell r="G4612" t="str">
            <v/>
          </cell>
          <cell r="H4612" t="str">
            <v/>
          </cell>
          <cell r="I4612">
            <v>0</v>
          </cell>
          <cell r="J4612">
            <v>0</v>
          </cell>
          <cell r="K4612">
            <v>0</v>
          </cell>
          <cell r="L4612">
            <v>0</v>
          </cell>
          <cell r="M4612">
            <v>0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>
            <v>0</v>
          </cell>
          <cell r="S4612">
            <v>0</v>
          </cell>
          <cell r="T4612">
            <v>0</v>
          </cell>
          <cell r="U4612">
            <v>0</v>
          </cell>
          <cell r="V4612">
            <v>0</v>
          </cell>
          <cell r="W4612">
            <v>0</v>
          </cell>
          <cell r="X4612">
            <v>0</v>
          </cell>
          <cell r="Y4612">
            <v>1.40931E-3</v>
          </cell>
          <cell r="Z4612">
            <v>0.3</v>
          </cell>
          <cell r="AA4612">
            <v>0.3</v>
          </cell>
          <cell r="AB4612">
            <v>0</v>
          </cell>
          <cell r="AC4612">
            <v>0</v>
          </cell>
          <cell r="AD4612">
            <v>0</v>
          </cell>
          <cell r="AE4612">
            <v>0</v>
          </cell>
          <cell r="AF4612">
            <v>0</v>
          </cell>
          <cell r="AG4612">
            <v>0</v>
          </cell>
          <cell r="AH4612">
            <v>0</v>
          </cell>
          <cell r="AI4612">
            <v>0</v>
          </cell>
        </row>
        <row r="4613">
          <cell r="C4613" t="str">
            <v>1.805.2</v>
          </cell>
          <cell r="D4613" t="str">
            <v>Прочие, всего</v>
          </cell>
          <cell r="E4613" t="str">
            <v>051-2002893</v>
          </cell>
          <cell r="F4613" t="str">
            <v/>
          </cell>
          <cell r="G4613" t="str">
            <v/>
          </cell>
          <cell r="H4613" t="str">
            <v/>
          </cell>
          <cell r="I4613">
            <v>0</v>
          </cell>
          <cell r="J4613">
            <v>0</v>
          </cell>
          <cell r="K4613">
            <v>0</v>
          </cell>
          <cell r="L4613">
            <v>0</v>
          </cell>
          <cell r="M4613">
            <v>0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>
            <v>0</v>
          </cell>
          <cell r="S4613">
            <v>0</v>
          </cell>
          <cell r="T4613">
            <v>0</v>
          </cell>
          <cell r="U4613">
            <v>0</v>
          </cell>
          <cell r="V4613">
            <v>0</v>
          </cell>
          <cell r="W4613">
            <v>0</v>
          </cell>
          <cell r="X4613">
            <v>0</v>
          </cell>
          <cell r="Y4613">
            <v>5.0003999999999999E-4</v>
          </cell>
          <cell r="Z4613">
            <v>0</v>
          </cell>
          <cell r="AA4613">
            <v>0</v>
          </cell>
          <cell r="AB4613">
            <v>0</v>
          </cell>
          <cell r="AC4613">
            <v>0</v>
          </cell>
          <cell r="AD4613">
            <v>5.0003999999999999E-4</v>
          </cell>
          <cell r="AE4613">
            <v>5.0003999999999999E-4</v>
          </cell>
          <cell r="AF4613">
            <v>0</v>
          </cell>
          <cell r="AG4613">
            <v>0</v>
          </cell>
          <cell r="AH4613">
            <v>0</v>
          </cell>
          <cell r="AI4613">
            <v>0</v>
          </cell>
        </row>
        <row r="4614">
          <cell r="C4614" t="str">
            <v>1.805.3</v>
          </cell>
          <cell r="D4614" t="str">
            <v>Услуги Заказчика</v>
          </cell>
          <cell r="E4614" t="str">
            <v>051-2002893</v>
          </cell>
          <cell r="F4614" t="str">
            <v/>
          </cell>
          <cell r="G4614" t="str">
            <v/>
          </cell>
          <cell r="H4614" t="str">
            <v/>
          </cell>
          <cell r="I4614">
            <v>0</v>
          </cell>
          <cell r="J4614">
            <v>0</v>
          </cell>
          <cell r="K4614">
            <v>0</v>
          </cell>
          <cell r="L4614">
            <v>0</v>
          </cell>
          <cell r="M4614">
            <v>0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>
            <v>0</v>
          </cell>
          <cell r="S4614">
            <v>0</v>
          </cell>
          <cell r="T4614">
            <v>0</v>
          </cell>
          <cell r="U4614">
            <v>0</v>
          </cell>
          <cell r="V4614">
            <v>0</v>
          </cell>
          <cell r="W4614">
            <v>0</v>
          </cell>
          <cell r="X4614">
            <v>0</v>
          </cell>
          <cell r="Y4614">
            <v>5.0003999999999999E-4</v>
          </cell>
          <cell r="Z4614">
            <v>0</v>
          </cell>
          <cell r="AA4614">
            <v>0</v>
          </cell>
          <cell r="AB4614">
            <v>0</v>
          </cell>
          <cell r="AC4614">
            <v>0</v>
          </cell>
          <cell r="AD4614">
            <v>5.0003999999999999E-4</v>
          </cell>
          <cell r="AE4614">
            <v>5.0003999999999999E-4</v>
          </cell>
          <cell r="AF4614">
            <v>0</v>
          </cell>
          <cell r="AG4614">
            <v>0</v>
          </cell>
          <cell r="AH4614">
            <v>0</v>
          </cell>
          <cell r="AI4614">
            <v>0</v>
          </cell>
        </row>
        <row r="4615">
          <cell r="C4615" t="str">
            <v>1.806</v>
          </cell>
          <cell r="D4615" t="str">
            <v>Реконструкция КС Смоленск, КЦ-1, с заменой электроприводных агрегатов СТД-4000 (10 шт.)</v>
          </cell>
          <cell r="E4615" t="str">
            <v>051-2002898</v>
          </cell>
          <cell r="F4615" t="str">
            <v/>
          </cell>
          <cell r="G4615" t="str">
            <v/>
          </cell>
          <cell r="H4615" t="str">
            <v>Транспорт газа</v>
          </cell>
          <cell r="I4615">
            <v>3220.1295700000001</v>
          </cell>
          <cell r="J4615">
            <v>2074.91</v>
          </cell>
          <cell r="K4615">
            <v>12.67</v>
          </cell>
          <cell r="L4615">
            <v>12.67</v>
          </cell>
          <cell r="M4615">
            <v>2.5000199999999999E-3</v>
          </cell>
          <cell r="N4615">
            <v>1.9731807000000001E-2</v>
          </cell>
          <cell r="O4615">
            <v>1.9731807000000001E-2</v>
          </cell>
          <cell r="P4615">
            <v>0</v>
          </cell>
          <cell r="Q4615">
            <v>0</v>
          </cell>
          <cell r="R4615">
            <v>0</v>
          </cell>
          <cell r="S4615">
            <v>0</v>
          </cell>
          <cell r="T4615">
            <v>0</v>
          </cell>
          <cell r="U4615">
            <v>0</v>
          </cell>
          <cell r="V4615">
            <v>0</v>
          </cell>
          <cell r="W4615">
            <v>0</v>
          </cell>
          <cell r="X4615">
            <v>0</v>
          </cell>
          <cell r="Y4615">
            <v>5.0003999999999999E-4</v>
          </cell>
          <cell r="Z4615">
            <v>12.211</v>
          </cell>
          <cell r="AA4615">
            <v>12.211</v>
          </cell>
          <cell r="AB4615">
            <v>0</v>
          </cell>
          <cell r="AC4615">
            <v>0</v>
          </cell>
          <cell r="AD4615">
            <v>2.16672E-3</v>
          </cell>
          <cell r="AE4615">
            <v>5.0003999999999999E-4</v>
          </cell>
          <cell r="AF4615">
            <v>1.66668E-3</v>
          </cell>
          <cell r="AG4615">
            <v>0</v>
          </cell>
          <cell r="AH4615">
            <v>0</v>
          </cell>
          <cell r="AI4615">
            <v>1.7744000999999999E-2</v>
          </cell>
        </row>
        <row r="4616">
          <cell r="C4616" t="str">
            <v>1.806.1</v>
          </cell>
          <cell r="D4616" t="str">
            <v>Подрядные работы</v>
          </cell>
          <cell r="E4616" t="str">
            <v>051-2002898</v>
          </cell>
          <cell r="F4616" t="str">
            <v/>
          </cell>
          <cell r="G4616" t="str">
            <v/>
          </cell>
          <cell r="H4616" t="str">
            <v/>
          </cell>
          <cell r="I4616">
            <v>1310.58</v>
          </cell>
          <cell r="J4616">
            <v>1206.04</v>
          </cell>
          <cell r="K4616">
            <v>0</v>
          </cell>
          <cell r="L4616">
            <v>0</v>
          </cell>
          <cell r="M4616">
            <v>0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>
            <v>0</v>
          </cell>
          <cell r="S4616">
            <v>0</v>
          </cell>
          <cell r="T4616">
            <v>0</v>
          </cell>
          <cell r="U4616">
            <v>0</v>
          </cell>
          <cell r="V4616">
            <v>0</v>
          </cell>
          <cell r="W4616">
            <v>0</v>
          </cell>
          <cell r="X4616">
            <v>0</v>
          </cell>
          <cell r="Y4616">
            <v>0</v>
          </cell>
          <cell r="Z4616">
            <v>0</v>
          </cell>
          <cell r="AA4616">
            <v>0</v>
          </cell>
          <cell r="AB4616">
            <v>0</v>
          </cell>
          <cell r="AC4616">
            <v>0</v>
          </cell>
          <cell r="AD4616">
            <v>0</v>
          </cell>
          <cell r="AE4616">
            <v>0</v>
          </cell>
          <cell r="AF4616">
            <v>0</v>
          </cell>
          <cell r="AG4616">
            <v>0</v>
          </cell>
          <cell r="AH4616">
            <v>0</v>
          </cell>
          <cell r="AI4616">
            <v>0</v>
          </cell>
        </row>
        <row r="4617">
          <cell r="C4617">
            <v>0</v>
          </cell>
          <cell r="D4617" t="str">
            <v>Прочие подрядчики</v>
          </cell>
          <cell r="E4617" t="str">
            <v>051-2002898</v>
          </cell>
          <cell r="F4617" t="str">
            <v/>
          </cell>
          <cell r="G4617" t="str">
            <v/>
          </cell>
          <cell r="H4617" t="str">
            <v/>
          </cell>
          <cell r="I4617">
            <v>1310.58</v>
          </cell>
          <cell r="J4617">
            <v>1206.04</v>
          </cell>
          <cell r="K4617">
            <v>0</v>
          </cell>
          <cell r="L4617">
            <v>0</v>
          </cell>
          <cell r="M4617">
            <v>0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>
            <v>0</v>
          </cell>
          <cell r="S4617">
            <v>0</v>
          </cell>
          <cell r="T4617">
            <v>0</v>
          </cell>
          <cell r="U4617">
            <v>0</v>
          </cell>
          <cell r="V4617">
            <v>0</v>
          </cell>
          <cell r="W4617">
            <v>0</v>
          </cell>
          <cell r="X4617">
            <v>0</v>
          </cell>
          <cell r="Y4617">
            <v>0</v>
          </cell>
          <cell r="Z4617">
            <v>0</v>
          </cell>
          <cell r="AA4617">
            <v>0</v>
          </cell>
          <cell r="AB4617">
            <v>0</v>
          </cell>
          <cell r="AC4617">
            <v>0</v>
          </cell>
          <cell r="AD4617">
            <v>0</v>
          </cell>
          <cell r="AE4617">
            <v>0</v>
          </cell>
          <cell r="AF4617">
            <v>0</v>
          </cell>
          <cell r="AG4617">
            <v>0</v>
          </cell>
          <cell r="AH4617">
            <v>0</v>
          </cell>
          <cell r="AI4617">
            <v>0</v>
          </cell>
        </row>
        <row r="4618">
          <cell r="C4618" t="str">
            <v>1.806.2</v>
          </cell>
          <cell r="D4618" t="str">
            <v>Оборудование</v>
          </cell>
          <cell r="E4618" t="str">
            <v>051-2002898</v>
          </cell>
          <cell r="F4618" t="str">
            <v/>
          </cell>
          <cell r="G4618" t="str">
            <v/>
          </cell>
          <cell r="H4618" t="str">
            <v/>
          </cell>
          <cell r="I4618">
            <v>1471.6695999999999</v>
          </cell>
          <cell r="J4618">
            <v>682.71</v>
          </cell>
          <cell r="K4618">
            <v>12.66</v>
          </cell>
          <cell r="L4618">
            <v>12.66</v>
          </cell>
          <cell r="M4618">
            <v>0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>
            <v>0</v>
          </cell>
          <cell r="T4618">
            <v>0</v>
          </cell>
          <cell r="U4618">
            <v>0</v>
          </cell>
          <cell r="V4618">
            <v>0</v>
          </cell>
          <cell r="W4618">
            <v>0</v>
          </cell>
          <cell r="X4618">
            <v>0</v>
          </cell>
          <cell r="Y4618">
            <v>0</v>
          </cell>
          <cell r="Z4618">
            <v>12.21</v>
          </cell>
          <cell r="AA4618">
            <v>12.21</v>
          </cell>
          <cell r="AB4618">
            <v>0</v>
          </cell>
          <cell r="AC4618">
            <v>0</v>
          </cell>
          <cell r="AD4618">
            <v>0</v>
          </cell>
          <cell r="AE4618">
            <v>0</v>
          </cell>
          <cell r="AF4618">
            <v>0</v>
          </cell>
          <cell r="AG4618">
            <v>0</v>
          </cell>
          <cell r="AH4618">
            <v>0</v>
          </cell>
          <cell r="AI4618">
            <v>0</v>
          </cell>
        </row>
        <row r="4619">
          <cell r="C4619" t="str">
            <v>1.806.3</v>
          </cell>
          <cell r="D4619" t="str">
            <v>Прочие, всего</v>
          </cell>
          <cell r="E4619" t="str">
            <v>051-2002898</v>
          </cell>
          <cell r="F4619" t="str">
            <v/>
          </cell>
          <cell r="G4619" t="str">
            <v/>
          </cell>
          <cell r="H4619" t="str">
            <v/>
          </cell>
          <cell r="I4619">
            <v>437.87997000000001</v>
          </cell>
          <cell r="J4619">
            <v>186.16</v>
          </cell>
          <cell r="K4619">
            <v>0.01</v>
          </cell>
          <cell r="L4619">
            <v>0.01</v>
          </cell>
          <cell r="M4619">
            <v>2.5000199999999999E-3</v>
          </cell>
          <cell r="N4619">
            <v>25.0002</v>
          </cell>
          <cell r="O4619">
            <v>25.0002</v>
          </cell>
          <cell r="P4619">
            <v>0</v>
          </cell>
          <cell r="Q4619">
            <v>0</v>
          </cell>
          <cell r="R4619">
            <v>0</v>
          </cell>
          <cell r="S4619">
            <v>0</v>
          </cell>
          <cell r="T4619">
            <v>0</v>
          </cell>
          <cell r="U4619">
            <v>0</v>
          </cell>
          <cell r="V4619">
            <v>0</v>
          </cell>
          <cell r="W4619">
            <v>0</v>
          </cell>
          <cell r="X4619">
            <v>0</v>
          </cell>
          <cell r="Y4619">
            <v>5.0003999999999999E-4</v>
          </cell>
          <cell r="Z4619">
            <v>1E-3</v>
          </cell>
          <cell r="AA4619">
            <v>1E-3</v>
          </cell>
          <cell r="AB4619">
            <v>0</v>
          </cell>
          <cell r="AC4619">
            <v>0</v>
          </cell>
          <cell r="AD4619">
            <v>2.16672E-3</v>
          </cell>
          <cell r="AE4619">
            <v>5.0003999999999999E-4</v>
          </cell>
          <cell r="AF4619">
            <v>1.66668E-3</v>
          </cell>
          <cell r="AG4619">
            <v>0</v>
          </cell>
          <cell r="AH4619">
            <v>0</v>
          </cell>
          <cell r="AI4619">
            <v>216.672</v>
          </cell>
        </row>
        <row r="4620">
          <cell r="C4620" t="str">
            <v>1.806.4</v>
          </cell>
          <cell r="D4620" t="str">
            <v>Услуги Заказчика</v>
          </cell>
          <cell r="E4620" t="str">
            <v>051-2002898</v>
          </cell>
          <cell r="F4620" t="str">
            <v/>
          </cell>
          <cell r="G4620" t="str">
            <v/>
          </cell>
          <cell r="H4620" t="str">
            <v/>
          </cell>
          <cell r="I4620">
            <v>0</v>
          </cell>
          <cell r="J4620">
            <v>0</v>
          </cell>
          <cell r="K4620">
            <v>0.01</v>
          </cell>
          <cell r="L4620">
            <v>0.01</v>
          </cell>
          <cell r="M4620">
            <v>2.5000199999999999E-3</v>
          </cell>
          <cell r="N4620">
            <v>25.0002</v>
          </cell>
          <cell r="O4620">
            <v>25.0002</v>
          </cell>
          <cell r="P4620">
            <v>0</v>
          </cell>
          <cell r="Q4620">
            <v>0</v>
          </cell>
          <cell r="R4620">
            <v>0</v>
          </cell>
          <cell r="S4620">
            <v>0</v>
          </cell>
          <cell r="T4620">
            <v>0</v>
          </cell>
          <cell r="U4620">
            <v>0</v>
          </cell>
          <cell r="V4620">
            <v>0</v>
          </cell>
          <cell r="W4620">
            <v>0</v>
          </cell>
          <cell r="X4620">
            <v>0</v>
          </cell>
          <cell r="Y4620">
            <v>5.0003999999999999E-4</v>
          </cell>
          <cell r="Z4620">
            <v>1E-3</v>
          </cell>
          <cell r="AA4620">
            <v>1E-3</v>
          </cell>
          <cell r="AB4620">
            <v>0</v>
          </cell>
          <cell r="AC4620">
            <v>0</v>
          </cell>
          <cell r="AD4620">
            <v>2.16672E-3</v>
          </cell>
          <cell r="AE4620">
            <v>5.0003999999999999E-4</v>
          </cell>
          <cell r="AF4620">
            <v>1.66668E-3</v>
          </cell>
          <cell r="AG4620">
            <v>0</v>
          </cell>
          <cell r="AH4620">
            <v>0</v>
          </cell>
          <cell r="AI4620">
            <v>216.672</v>
          </cell>
        </row>
        <row r="4621">
          <cell r="C4621" t="str">
            <v>1.806.5</v>
          </cell>
          <cell r="D4621" t="str">
            <v>Иные прочие</v>
          </cell>
          <cell r="E4621" t="str">
            <v>051-2002898</v>
          </cell>
          <cell r="F4621" t="str">
            <v/>
          </cell>
          <cell r="G4621" t="str">
            <v/>
          </cell>
          <cell r="H4621" t="str">
            <v/>
          </cell>
          <cell r="I4621">
            <v>437.87997000000001</v>
          </cell>
          <cell r="J4621">
            <v>186.16</v>
          </cell>
          <cell r="K4621">
            <v>0</v>
          </cell>
          <cell r="L4621">
            <v>0</v>
          </cell>
          <cell r="M4621">
            <v>0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>
            <v>0</v>
          </cell>
          <cell r="S4621">
            <v>0</v>
          </cell>
          <cell r="T4621">
            <v>0</v>
          </cell>
          <cell r="U4621">
            <v>0</v>
          </cell>
          <cell r="V4621">
            <v>0</v>
          </cell>
          <cell r="W4621">
            <v>0</v>
          </cell>
          <cell r="X4621">
            <v>0</v>
          </cell>
          <cell r="Y4621">
            <v>0</v>
          </cell>
          <cell r="Z4621">
            <v>0</v>
          </cell>
          <cell r="AA4621">
            <v>0</v>
          </cell>
          <cell r="AB4621">
            <v>0</v>
          </cell>
          <cell r="AC4621">
            <v>0</v>
          </cell>
          <cell r="AD4621">
            <v>0</v>
          </cell>
          <cell r="AE4621">
            <v>0</v>
          </cell>
          <cell r="AF4621">
            <v>0</v>
          </cell>
          <cell r="AG4621">
            <v>0</v>
          </cell>
          <cell r="AH4621">
            <v>0</v>
          </cell>
          <cell r="AI4621">
            <v>0</v>
          </cell>
        </row>
        <row r="4622">
          <cell r="C4622" t="str">
            <v>1.807</v>
          </cell>
          <cell r="D4622" t="str">
            <v>Реконструкция компрессорного цеха №4 КС-16 "Юбилейная"</v>
          </cell>
          <cell r="E4622" t="str">
            <v>051-2002899</v>
          </cell>
          <cell r="F4622" t="str">
            <v/>
          </cell>
          <cell r="G4622" t="str">
            <v>Программа комплексного освоения месторождений полуострова Ям</v>
          </cell>
          <cell r="H4622" t="str">
            <v>Транспорт газа</v>
          </cell>
          <cell r="I4622">
            <v>5626.0800003200002</v>
          </cell>
          <cell r="J4622">
            <v>1993.99</v>
          </cell>
          <cell r="K4622">
            <v>1993.99</v>
          </cell>
          <cell r="L4622">
            <v>1993.99</v>
          </cell>
          <cell r="M4622">
            <v>24.040895330000001</v>
          </cell>
          <cell r="N4622">
            <v>1.2056677979999999</v>
          </cell>
          <cell r="O4622">
            <v>1.2056677979999999</v>
          </cell>
          <cell r="P4622">
            <v>0</v>
          </cell>
          <cell r="Q4622">
            <v>0</v>
          </cell>
          <cell r="R4622">
            <v>0</v>
          </cell>
          <cell r="S4622">
            <v>1886.24500029</v>
          </cell>
          <cell r="T4622">
            <v>377.24900006000001</v>
          </cell>
          <cell r="U4622">
            <v>0</v>
          </cell>
          <cell r="V4622">
            <v>0</v>
          </cell>
          <cell r="W4622">
            <v>0</v>
          </cell>
          <cell r="X4622">
            <v>603.15645887999995</v>
          </cell>
          <cell r="Y4622">
            <v>2.7891975900000001</v>
          </cell>
          <cell r="Z4622">
            <v>1351.41</v>
          </cell>
          <cell r="AA4622">
            <v>1351.41</v>
          </cell>
          <cell r="AB4622">
            <v>52</v>
          </cell>
          <cell r="AC4622">
            <v>0</v>
          </cell>
          <cell r="AD4622">
            <v>14.64086427</v>
          </cell>
          <cell r="AE4622">
            <v>2.7891975900000001</v>
          </cell>
          <cell r="AF4622">
            <v>11.851666679999999</v>
          </cell>
          <cell r="AG4622">
            <v>0</v>
          </cell>
          <cell r="AH4622">
            <v>0</v>
          </cell>
          <cell r="AI4622">
            <v>1.0833769369999999</v>
          </cell>
        </row>
        <row r="4623">
          <cell r="C4623" t="str">
            <v>1.807.1</v>
          </cell>
          <cell r="D4623" t="str">
            <v>Подрядные работы</v>
          </cell>
          <cell r="E4623" t="str">
            <v>051-2002899</v>
          </cell>
          <cell r="F4623" t="str">
            <v/>
          </cell>
          <cell r="G4623" t="str">
            <v/>
          </cell>
          <cell r="H4623" t="str">
            <v/>
          </cell>
          <cell r="I4623">
            <v>1345.25</v>
          </cell>
          <cell r="J4623">
            <v>460.43</v>
          </cell>
          <cell r="K4623">
            <v>460.43</v>
          </cell>
          <cell r="L4623">
            <v>460.43</v>
          </cell>
          <cell r="M4623">
            <v>0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>
            <v>0</v>
          </cell>
          <cell r="S4623">
            <v>409.93833333999999</v>
          </cell>
          <cell r="T4623">
            <v>81.987666669999996</v>
          </cell>
          <cell r="U4623">
            <v>0</v>
          </cell>
          <cell r="V4623">
            <v>0</v>
          </cell>
          <cell r="W4623">
            <v>0</v>
          </cell>
          <cell r="X4623">
            <v>0</v>
          </cell>
          <cell r="Y4623">
            <v>0</v>
          </cell>
          <cell r="Z4623">
            <v>465.43</v>
          </cell>
          <cell r="AA4623">
            <v>465.43</v>
          </cell>
          <cell r="AB4623">
            <v>52</v>
          </cell>
          <cell r="AC4623">
            <v>0</v>
          </cell>
          <cell r="AD4623">
            <v>0</v>
          </cell>
          <cell r="AE4623">
            <v>0</v>
          </cell>
          <cell r="AF4623">
            <v>0</v>
          </cell>
          <cell r="AG4623">
            <v>0</v>
          </cell>
          <cell r="AH4623">
            <v>0</v>
          </cell>
          <cell r="AI4623">
            <v>0</v>
          </cell>
        </row>
        <row r="4624">
          <cell r="C4624">
            <v>0</v>
          </cell>
          <cell r="D4624" t="str">
            <v>СГМ</v>
          </cell>
          <cell r="E4624" t="str">
            <v>051-2002899</v>
          </cell>
          <cell r="F4624" t="str">
            <v/>
          </cell>
          <cell r="G4624" t="str">
            <v/>
          </cell>
          <cell r="H4624" t="str">
            <v/>
          </cell>
          <cell r="I4624">
            <v>0</v>
          </cell>
          <cell r="J4624">
            <v>0</v>
          </cell>
          <cell r="K4624">
            <v>460.43</v>
          </cell>
          <cell r="L4624">
            <v>460.43</v>
          </cell>
          <cell r="M4624">
            <v>0</v>
          </cell>
          <cell r="N4624">
            <v>0</v>
          </cell>
          <cell r="O4624">
            <v>0</v>
          </cell>
          <cell r="P4624">
            <v>0</v>
          </cell>
          <cell r="Q4624">
            <v>0</v>
          </cell>
          <cell r="R4624">
            <v>0</v>
          </cell>
          <cell r="S4624">
            <v>0</v>
          </cell>
          <cell r="T4624">
            <v>0</v>
          </cell>
          <cell r="U4624">
            <v>0</v>
          </cell>
          <cell r="V4624">
            <v>0</v>
          </cell>
          <cell r="W4624">
            <v>0</v>
          </cell>
          <cell r="X4624">
            <v>0</v>
          </cell>
          <cell r="Y4624">
            <v>0</v>
          </cell>
          <cell r="Z4624">
            <v>465.43</v>
          </cell>
          <cell r="AA4624">
            <v>465.43</v>
          </cell>
          <cell r="AB4624">
            <v>52</v>
          </cell>
          <cell r="AC4624">
            <v>0</v>
          </cell>
          <cell r="AD4624">
            <v>0</v>
          </cell>
          <cell r="AE4624">
            <v>0</v>
          </cell>
          <cell r="AF4624">
            <v>0</v>
          </cell>
          <cell r="AG4624">
            <v>0</v>
          </cell>
          <cell r="AH4624">
            <v>0</v>
          </cell>
          <cell r="AI4624">
            <v>0</v>
          </cell>
        </row>
        <row r="4625">
          <cell r="C4625">
            <v>0</v>
          </cell>
          <cell r="D4625" t="str">
            <v>Прочие подрядчики</v>
          </cell>
          <cell r="E4625" t="str">
            <v>051-2002899</v>
          </cell>
          <cell r="F4625" t="str">
            <v/>
          </cell>
          <cell r="G4625" t="str">
            <v/>
          </cell>
          <cell r="H4625" t="str">
            <v/>
          </cell>
          <cell r="I4625">
            <v>1345.25</v>
          </cell>
          <cell r="J4625">
            <v>460.43</v>
          </cell>
          <cell r="K4625">
            <v>0</v>
          </cell>
          <cell r="L4625">
            <v>0</v>
          </cell>
          <cell r="M4625">
            <v>0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>
            <v>0</v>
          </cell>
          <cell r="S4625">
            <v>409.93833333999999</v>
          </cell>
          <cell r="T4625">
            <v>81.987666669999996</v>
          </cell>
          <cell r="U4625">
            <v>0</v>
          </cell>
          <cell r="V4625">
            <v>0</v>
          </cell>
          <cell r="W4625">
            <v>0</v>
          </cell>
          <cell r="X4625">
            <v>0</v>
          </cell>
          <cell r="Y4625">
            <v>0</v>
          </cell>
          <cell r="Z4625">
            <v>0</v>
          </cell>
          <cell r="AA4625">
            <v>0</v>
          </cell>
          <cell r="AB4625">
            <v>0</v>
          </cell>
          <cell r="AC4625">
            <v>0</v>
          </cell>
          <cell r="AD4625">
            <v>0</v>
          </cell>
          <cell r="AE4625">
            <v>0</v>
          </cell>
          <cell r="AF4625">
            <v>0</v>
          </cell>
          <cell r="AG4625">
            <v>0</v>
          </cell>
          <cell r="AH4625">
            <v>0</v>
          </cell>
          <cell r="AI4625">
            <v>0</v>
          </cell>
        </row>
        <row r="4626">
          <cell r="C4626" t="str">
            <v>1.807.2</v>
          </cell>
          <cell r="D4626" t="str">
            <v>Оборудование</v>
          </cell>
          <cell r="E4626" t="str">
            <v>051-2002899</v>
          </cell>
          <cell r="F4626" t="str">
            <v/>
          </cell>
          <cell r="G4626" t="str">
            <v/>
          </cell>
          <cell r="H4626" t="str">
            <v/>
          </cell>
          <cell r="I4626">
            <v>3731.22</v>
          </cell>
          <cell r="J4626">
            <v>1433.68</v>
          </cell>
          <cell r="K4626">
            <v>1433.68</v>
          </cell>
          <cell r="L4626">
            <v>1433.68</v>
          </cell>
          <cell r="M4626">
            <v>6.2633953099999999</v>
          </cell>
          <cell r="N4626">
            <v>0.43687540499999999</v>
          </cell>
          <cell r="O4626">
            <v>0.43687540499999999</v>
          </cell>
          <cell r="P4626">
            <v>0</v>
          </cell>
          <cell r="Q4626">
            <v>0</v>
          </cell>
          <cell r="R4626">
            <v>0</v>
          </cell>
          <cell r="S4626">
            <v>1328.5466666699999</v>
          </cell>
          <cell r="T4626">
            <v>265.70933332999999</v>
          </cell>
          <cell r="U4626">
            <v>0</v>
          </cell>
          <cell r="V4626">
            <v>0</v>
          </cell>
          <cell r="W4626">
            <v>0</v>
          </cell>
          <cell r="X4626">
            <v>603.15645887999995</v>
          </cell>
          <cell r="Y4626">
            <v>2.7320309100000002</v>
          </cell>
          <cell r="Z4626">
            <v>829.66</v>
          </cell>
          <cell r="AA4626">
            <v>829.66</v>
          </cell>
          <cell r="AB4626">
            <v>0</v>
          </cell>
          <cell r="AC4626">
            <v>0</v>
          </cell>
          <cell r="AD4626">
            <v>2.7320309100000002</v>
          </cell>
          <cell r="AE4626">
            <v>2.7320309100000002</v>
          </cell>
          <cell r="AF4626">
            <v>0</v>
          </cell>
          <cell r="AG4626">
            <v>0</v>
          </cell>
          <cell r="AH4626">
            <v>0</v>
          </cell>
          <cell r="AI4626">
            <v>0.32929524300000002</v>
          </cell>
        </row>
        <row r="4627">
          <cell r="C4627" t="str">
            <v>1.807.3</v>
          </cell>
          <cell r="D4627" t="str">
            <v>Прочие, всего</v>
          </cell>
          <cell r="E4627" t="str">
            <v>051-2002899</v>
          </cell>
          <cell r="F4627" t="str">
            <v/>
          </cell>
          <cell r="G4627" t="str">
            <v/>
          </cell>
          <cell r="H4627" t="str">
            <v/>
          </cell>
          <cell r="I4627">
            <v>549.61000032000004</v>
          </cell>
          <cell r="J4627">
            <v>99.88</v>
          </cell>
          <cell r="K4627">
            <v>99.88</v>
          </cell>
          <cell r="L4627">
            <v>99.88</v>
          </cell>
          <cell r="M4627">
            <v>17.777500020000002</v>
          </cell>
          <cell r="N4627">
            <v>17.79885865</v>
          </cell>
          <cell r="O4627">
            <v>17.79885865</v>
          </cell>
          <cell r="P4627">
            <v>0</v>
          </cell>
          <cell r="Q4627">
            <v>0</v>
          </cell>
          <cell r="R4627">
            <v>0</v>
          </cell>
          <cell r="S4627">
            <v>147.76000028000001</v>
          </cell>
          <cell r="T4627">
            <v>29.552000060000001</v>
          </cell>
          <cell r="U4627">
            <v>0</v>
          </cell>
          <cell r="V4627">
            <v>0</v>
          </cell>
          <cell r="W4627">
            <v>0</v>
          </cell>
          <cell r="X4627">
            <v>0</v>
          </cell>
          <cell r="Y4627">
            <v>5.7166679999999997E-2</v>
          </cell>
          <cell r="Z4627">
            <v>56.32</v>
          </cell>
          <cell r="AA4627">
            <v>56.32</v>
          </cell>
          <cell r="AB4627">
            <v>0</v>
          </cell>
          <cell r="AC4627">
            <v>0</v>
          </cell>
          <cell r="AD4627">
            <v>11.908833359999999</v>
          </cell>
          <cell r="AE4627">
            <v>5.7166679999999997E-2</v>
          </cell>
          <cell r="AF4627">
            <v>11.851666679999999</v>
          </cell>
          <cell r="AG4627">
            <v>0</v>
          </cell>
          <cell r="AH4627">
            <v>0</v>
          </cell>
          <cell r="AI4627">
            <v>21.144945597</v>
          </cell>
        </row>
        <row r="4628">
          <cell r="C4628" t="str">
            <v>1.807.4</v>
          </cell>
          <cell r="D4628" t="str">
            <v>Проектные работы</v>
          </cell>
          <cell r="E4628" t="str">
            <v>051-2002899</v>
          </cell>
          <cell r="F4628" t="str">
            <v/>
          </cell>
          <cell r="G4628" t="str">
            <v/>
          </cell>
          <cell r="H4628" t="str">
            <v/>
          </cell>
          <cell r="I4628">
            <v>0</v>
          </cell>
          <cell r="J4628">
            <v>0</v>
          </cell>
          <cell r="K4628">
            <v>1</v>
          </cell>
          <cell r="L4628">
            <v>1</v>
          </cell>
          <cell r="M4628">
            <v>0</v>
          </cell>
          <cell r="N4628">
            <v>0</v>
          </cell>
          <cell r="O4628">
            <v>0</v>
          </cell>
          <cell r="P4628">
            <v>0</v>
          </cell>
          <cell r="Q4628">
            <v>0</v>
          </cell>
          <cell r="R4628">
            <v>0</v>
          </cell>
          <cell r="S4628">
            <v>0</v>
          </cell>
          <cell r="T4628">
            <v>0</v>
          </cell>
          <cell r="U4628">
            <v>0</v>
          </cell>
          <cell r="V4628">
            <v>0</v>
          </cell>
          <cell r="W4628">
            <v>0</v>
          </cell>
          <cell r="X4628">
            <v>0</v>
          </cell>
          <cell r="Y4628">
            <v>0</v>
          </cell>
          <cell r="Z4628">
            <v>0.89</v>
          </cell>
          <cell r="AA4628">
            <v>0.89</v>
          </cell>
          <cell r="AB4628">
            <v>0</v>
          </cell>
          <cell r="AC4628">
            <v>0</v>
          </cell>
          <cell r="AD4628">
            <v>0</v>
          </cell>
          <cell r="AE4628">
            <v>0</v>
          </cell>
          <cell r="AF4628">
            <v>0</v>
          </cell>
          <cell r="AG4628">
            <v>0</v>
          </cell>
          <cell r="AH4628">
            <v>0</v>
          </cell>
          <cell r="AI4628">
            <v>0</v>
          </cell>
        </row>
        <row r="4629">
          <cell r="C4629" t="str">
            <v>1.807.5</v>
          </cell>
          <cell r="D4629" t="str">
            <v>Услуги Заказчика</v>
          </cell>
          <cell r="E4629" t="str">
            <v>051-2002899</v>
          </cell>
          <cell r="F4629" t="str">
            <v/>
          </cell>
          <cell r="G4629" t="str">
            <v/>
          </cell>
          <cell r="H4629" t="str">
            <v/>
          </cell>
          <cell r="I4629">
            <v>0</v>
          </cell>
          <cell r="J4629">
            <v>0</v>
          </cell>
          <cell r="K4629">
            <v>71.11</v>
          </cell>
          <cell r="L4629">
            <v>71.11</v>
          </cell>
          <cell r="M4629">
            <v>17.777500020000002</v>
          </cell>
          <cell r="N4629">
            <v>25.000000027999999</v>
          </cell>
          <cell r="O4629">
            <v>25.000000027999999</v>
          </cell>
          <cell r="P4629">
            <v>0</v>
          </cell>
          <cell r="Q4629">
            <v>0</v>
          </cell>
          <cell r="R4629">
            <v>0</v>
          </cell>
          <cell r="S4629">
            <v>0</v>
          </cell>
          <cell r="T4629">
            <v>0</v>
          </cell>
          <cell r="U4629">
            <v>0</v>
          </cell>
          <cell r="V4629">
            <v>0</v>
          </cell>
          <cell r="W4629">
            <v>0</v>
          </cell>
          <cell r="X4629">
            <v>0</v>
          </cell>
          <cell r="Y4629">
            <v>5.7166679999999997E-2</v>
          </cell>
          <cell r="Z4629">
            <v>52.78</v>
          </cell>
          <cell r="AA4629">
            <v>52.78</v>
          </cell>
          <cell r="AB4629">
            <v>0</v>
          </cell>
          <cell r="AC4629">
            <v>0</v>
          </cell>
          <cell r="AD4629">
            <v>11.908833359999999</v>
          </cell>
          <cell r="AE4629">
            <v>5.7166679999999997E-2</v>
          </cell>
          <cell r="AF4629">
            <v>11.851666679999999</v>
          </cell>
          <cell r="AG4629">
            <v>0</v>
          </cell>
          <cell r="AH4629">
            <v>0</v>
          </cell>
          <cell r="AI4629">
            <v>22.563155286000001</v>
          </cell>
        </row>
        <row r="4630">
          <cell r="C4630" t="str">
            <v>1.807.6</v>
          </cell>
          <cell r="D4630" t="str">
            <v>Иные прочие</v>
          </cell>
          <cell r="E4630" t="str">
            <v>051-2002899</v>
          </cell>
          <cell r="F4630" t="str">
            <v/>
          </cell>
          <cell r="G4630" t="str">
            <v/>
          </cell>
          <cell r="H4630" t="str">
            <v/>
          </cell>
          <cell r="I4630">
            <v>549.61000032000004</v>
          </cell>
          <cell r="J4630">
            <v>99.88</v>
          </cell>
          <cell r="K4630">
            <v>8.3699999999999992</v>
          </cell>
          <cell r="L4630">
            <v>8.3699999999999992</v>
          </cell>
          <cell r="M4630">
            <v>0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>
            <v>0</v>
          </cell>
          <cell r="S4630">
            <v>147.76000028000001</v>
          </cell>
          <cell r="T4630">
            <v>29.552000060000001</v>
          </cell>
          <cell r="U4630">
            <v>0</v>
          </cell>
          <cell r="V4630">
            <v>0</v>
          </cell>
          <cell r="W4630">
            <v>0</v>
          </cell>
          <cell r="X4630">
            <v>0</v>
          </cell>
          <cell r="Y4630">
            <v>0</v>
          </cell>
          <cell r="Z4630">
            <v>2.65</v>
          </cell>
          <cell r="AA4630">
            <v>2.65</v>
          </cell>
          <cell r="AB4630">
            <v>0</v>
          </cell>
          <cell r="AC4630">
            <v>0</v>
          </cell>
          <cell r="AD4630">
            <v>0</v>
          </cell>
          <cell r="AE4630">
            <v>0</v>
          </cell>
          <cell r="AF4630">
            <v>0</v>
          </cell>
          <cell r="AG4630">
            <v>0</v>
          </cell>
          <cell r="AH4630">
            <v>0</v>
          </cell>
          <cell r="AI4630">
            <v>0</v>
          </cell>
        </row>
        <row r="4631">
          <cell r="C4631" t="str">
            <v>1.807.7</v>
          </cell>
          <cell r="D4631" t="str">
            <v>Пуско наладочные работы "вхолостую"</v>
          </cell>
          <cell r="E4631" t="str">
            <v>051-2002899</v>
          </cell>
          <cell r="F4631" t="str">
            <v/>
          </cell>
          <cell r="G4631" t="str">
            <v/>
          </cell>
          <cell r="H4631" t="str">
            <v/>
          </cell>
          <cell r="I4631">
            <v>0</v>
          </cell>
          <cell r="J4631">
            <v>0</v>
          </cell>
          <cell r="K4631">
            <v>19.399999999999999</v>
          </cell>
          <cell r="L4631">
            <v>19.399999999999999</v>
          </cell>
          <cell r="M4631">
            <v>0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>
            <v>0</v>
          </cell>
          <cell r="T4631">
            <v>0</v>
          </cell>
          <cell r="U4631">
            <v>0</v>
          </cell>
          <cell r="V4631">
            <v>0</v>
          </cell>
          <cell r="W4631">
            <v>0</v>
          </cell>
          <cell r="X4631">
            <v>0</v>
          </cell>
          <cell r="Y4631">
            <v>0</v>
          </cell>
          <cell r="Z4631">
            <v>0</v>
          </cell>
          <cell r="AA4631">
            <v>0</v>
          </cell>
          <cell r="AB4631">
            <v>0</v>
          </cell>
          <cell r="AC4631">
            <v>0</v>
          </cell>
          <cell r="AD4631">
            <v>0</v>
          </cell>
          <cell r="AE4631">
            <v>0</v>
          </cell>
          <cell r="AF4631">
            <v>0</v>
          </cell>
          <cell r="AG4631">
            <v>0</v>
          </cell>
          <cell r="AH4631">
            <v>0</v>
          </cell>
          <cell r="AI4631">
            <v>0</v>
          </cell>
        </row>
        <row r="4632">
          <cell r="C4632" t="str">
            <v>1.808</v>
          </cell>
          <cell r="D4632" t="str">
            <v>Реконструкция цеха № 3 КС-3 Вуктыл газопровода Пунга-Вуктыл-Ухта 2 оч.</v>
          </cell>
          <cell r="E4632" t="str">
            <v>051-2002901</v>
          </cell>
          <cell r="F4632" t="str">
            <v/>
          </cell>
          <cell r="G4632" t="str">
            <v>Комплексная программа реконструкции и технического перевоору</v>
          </cell>
          <cell r="H4632" t="str">
            <v>Транспорт газа</v>
          </cell>
          <cell r="I4632">
            <v>6432.42</v>
          </cell>
          <cell r="J4632">
            <v>5507.78</v>
          </cell>
          <cell r="K4632">
            <v>27.95</v>
          </cell>
          <cell r="L4632">
            <v>27.95</v>
          </cell>
          <cell r="M4632">
            <v>17.794611719999999</v>
          </cell>
          <cell r="N4632">
            <v>63.665873775000001</v>
          </cell>
          <cell r="O4632">
            <v>63.665873775000001</v>
          </cell>
          <cell r="P4632">
            <v>0</v>
          </cell>
          <cell r="Q4632">
            <v>0</v>
          </cell>
          <cell r="R4632">
            <v>0</v>
          </cell>
          <cell r="S4632">
            <v>0</v>
          </cell>
          <cell r="T4632">
            <v>0</v>
          </cell>
          <cell r="U4632">
            <v>0</v>
          </cell>
          <cell r="V4632">
            <v>0</v>
          </cell>
          <cell r="W4632">
            <v>0</v>
          </cell>
          <cell r="X4632">
            <v>0</v>
          </cell>
          <cell r="Y4632">
            <v>8.3339999999999998E-5</v>
          </cell>
          <cell r="Z4632">
            <v>26.940416620000001</v>
          </cell>
          <cell r="AA4632">
            <v>26.940416620000001</v>
          </cell>
          <cell r="AB4632">
            <v>0</v>
          </cell>
          <cell r="AC4632">
            <v>0</v>
          </cell>
          <cell r="AD4632">
            <v>17.793861719999999</v>
          </cell>
          <cell r="AE4632">
            <v>8.3339999999999998E-5</v>
          </cell>
          <cell r="AF4632">
            <v>17.793778379999999</v>
          </cell>
          <cell r="AG4632">
            <v>0</v>
          </cell>
          <cell r="AH4632">
            <v>0</v>
          </cell>
          <cell r="AI4632">
            <v>66.048947835000007</v>
          </cell>
        </row>
        <row r="4633">
          <cell r="C4633" t="str">
            <v>1.808.1</v>
          </cell>
          <cell r="D4633" t="str">
            <v>Подрядные работы</v>
          </cell>
          <cell r="E4633" t="str">
            <v>051-2002901</v>
          </cell>
          <cell r="F4633" t="str">
            <v/>
          </cell>
          <cell r="G4633" t="str">
            <v/>
          </cell>
          <cell r="H4633" t="str">
            <v/>
          </cell>
          <cell r="I4633">
            <v>2448.9899999999998</v>
          </cell>
          <cell r="J4633">
            <v>2448.9899999999998</v>
          </cell>
          <cell r="K4633">
            <v>0</v>
          </cell>
          <cell r="L4633">
            <v>0</v>
          </cell>
          <cell r="M4633">
            <v>0</v>
          </cell>
          <cell r="N4633">
            <v>0</v>
          </cell>
          <cell r="O4633">
            <v>0</v>
          </cell>
          <cell r="P4633">
            <v>0</v>
          </cell>
          <cell r="Q4633">
            <v>0</v>
          </cell>
          <cell r="R4633">
            <v>0</v>
          </cell>
          <cell r="S4633">
            <v>0</v>
          </cell>
          <cell r="T4633">
            <v>0</v>
          </cell>
          <cell r="U4633">
            <v>0</v>
          </cell>
          <cell r="V4633">
            <v>0</v>
          </cell>
          <cell r="W4633">
            <v>0</v>
          </cell>
          <cell r="X4633">
            <v>0</v>
          </cell>
          <cell r="Y4633">
            <v>0</v>
          </cell>
          <cell r="Z4633">
            <v>0</v>
          </cell>
          <cell r="AA4633">
            <v>0</v>
          </cell>
          <cell r="AB4633">
            <v>0</v>
          </cell>
          <cell r="AC4633">
            <v>0</v>
          </cell>
          <cell r="AD4633">
            <v>0</v>
          </cell>
          <cell r="AE4633">
            <v>0</v>
          </cell>
          <cell r="AF4633">
            <v>0</v>
          </cell>
          <cell r="AG4633">
            <v>0</v>
          </cell>
          <cell r="AH4633">
            <v>0</v>
          </cell>
          <cell r="AI4633">
            <v>0</v>
          </cell>
        </row>
        <row r="4634">
          <cell r="C4634">
            <v>0</v>
          </cell>
          <cell r="D4634" t="str">
            <v>Прочие подрядчики</v>
          </cell>
          <cell r="E4634" t="str">
            <v>051-2002901</v>
          </cell>
          <cell r="F4634" t="str">
            <v/>
          </cell>
          <cell r="G4634" t="str">
            <v/>
          </cell>
          <cell r="H4634" t="str">
            <v/>
          </cell>
          <cell r="I4634">
            <v>2448.9899999999998</v>
          </cell>
          <cell r="J4634">
            <v>2448.9899999999998</v>
          </cell>
          <cell r="K4634">
            <v>0</v>
          </cell>
          <cell r="L4634">
            <v>0</v>
          </cell>
          <cell r="M4634">
            <v>0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>
            <v>0</v>
          </cell>
          <cell r="T4634">
            <v>0</v>
          </cell>
          <cell r="U4634">
            <v>0</v>
          </cell>
          <cell r="V4634">
            <v>0</v>
          </cell>
          <cell r="W4634">
            <v>0</v>
          </cell>
          <cell r="X4634">
            <v>0</v>
          </cell>
          <cell r="Y4634">
            <v>0</v>
          </cell>
          <cell r="Z4634">
            <v>0</v>
          </cell>
          <cell r="AA4634">
            <v>0</v>
          </cell>
          <cell r="AB4634">
            <v>0</v>
          </cell>
          <cell r="AC4634">
            <v>0</v>
          </cell>
          <cell r="AD4634">
            <v>0</v>
          </cell>
          <cell r="AE4634">
            <v>0</v>
          </cell>
          <cell r="AF4634">
            <v>0</v>
          </cell>
          <cell r="AG4634">
            <v>0</v>
          </cell>
          <cell r="AH4634">
            <v>0</v>
          </cell>
          <cell r="AI4634">
            <v>0</v>
          </cell>
        </row>
        <row r="4635">
          <cell r="C4635" t="str">
            <v>1.808.2</v>
          </cell>
          <cell r="D4635" t="str">
            <v>Оборудование</v>
          </cell>
          <cell r="E4635" t="str">
            <v>051-2002901</v>
          </cell>
          <cell r="F4635" t="str">
            <v/>
          </cell>
          <cell r="G4635" t="str">
            <v/>
          </cell>
          <cell r="H4635" t="str">
            <v/>
          </cell>
          <cell r="I4635">
            <v>2199.14</v>
          </cell>
          <cell r="J4635">
            <v>1486.82</v>
          </cell>
          <cell r="K4635">
            <v>27.94</v>
          </cell>
          <cell r="L4635">
            <v>27.94</v>
          </cell>
          <cell r="M4635">
            <v>17.7921117</v>
          </cell>
          <cell r="N4635">
            <v>63.679712598000002</v>
          </cell>
          <cell r="O4635">
            <v>63.679712598000002</v>
          </cell>
          <cell r="P4635">
            <v>0</v>
          </cell>
          <cell r="Q4635">
            <v>0</v>
          </cell>
          <cell r="R4635">
            <v>0</v>
          </cell>
          <cell r="S4635">
            <v>0</v>
          </cell>
          <cell r="T4635">
            <v>0</v>
          </cell>
          <cell r="U4635">
            <v>0</v>
          </cell>
          <cell r="V4635">
            <v>0</v>
          </cell>
          <cell r="W4635">
            <v>0</v>
          </cell>
          <cell r="X4635">
            <v>0</v>
          </cell>
          <cell r="Y4635">
            <v>0</v>
          </cell>
          <cell r="Z4635">
            <v>26.94</v>
          </cell>
          <cell r="AA4635">
            <v>26.94</v>
          </cell>
          <cell r="AB4635">
            <v>0</v>
          </cell>
          <cell r="AC4635">
            <v>0</v>
          </cell>
          <cell r="AD4635">
            <v>17.7921117</v>
          </cell>
          <cell r="AE4635">
            <v>0</v>
          </cell>
          <cell r="AF4635">
            <v>17.7921117</v>
          </cell>
          <cell r="AG4635">
            <v>0</v>
          </cell>
          <cell r="AH4635">
            <v>0</v>
          </cell>
          <cell r="AI4635">
            <v>66.043473273999993</v>
          </cell>
        </row>
        <row r="4636">
          <cell r="C4636" t="str">
            <v>1.808.3</v>
          </cell>
          <cell r="D4636" t="str">
            <v>Прочие, всего</v>
          </cell>
          <cell r="E4636" t="str">
            <v>051-2002901</v>
          </cell>
          <cell r="F4636" t="str">
            <v/>
          </cell>
          <cell r="G4636" t="str">
            <v/>
          </cell>
          <cell r="H4636" t="str">
            <v/>
          </cell>
          <cell r="I4636">
            <v>1784.29</v>
          </cell>
          <cell r="J4636">
            <v>1571.97</v>
          </cell>
          <cell r="K4636">
            <v>0.01</v>
          </cell>
          <cell r="L4636">
            <v>0.01</v>
          </cell>
          <cell r="M4636">
            <v>2.5000199999999999E-3</v>
          </cell>
          <cell r="N4636">
            <v>25.0002</v>
          </cell>
          <cell r="O4636">
            <v>25.0002</v>
          </cell>
          <cell r="P4636">
            <v>0</v>
          </cell>
          <cell r="Q4636">
            <v>0</v>
          </cell>
          <cell r="R4636">
            <v>0</v>
          </cell>
          <cell r="S4636">
            <v>0</v>
          </cell>
          <cell r="T4636">
            <v>0</v>
          </cell>
          <cell r="U4636">
            <v>0</v>
          </cell>
          <cell r="V4636">
            <v>0</v>
          </cell>
          <cell r="W4636">
            <v>0</v>
          </cell>
          <cell r="X4636">
            <v>0</v>
          </cell>
          <cell r="Y4636">
            <v>8.3339999999999998E-5</v>
          </cell>
          <cell r="Z4636">
            <v>4.1661999999999998E-4</v>
          </cell>
          <cell r="AA4636">
            <v>4.1661999999999998E-4</v>
          </cell>
          <cell r="AB4636">
            <v>0</v>
          </cell>
          <cell r="AC4636">
            <v>0</v>
          </cell>
          <cell r="AD4636">
            <v>1.7500199999999999E-3</v>
          </cell>
          <cell r="AE4636">
            <v>8.3339999999999998E-5</v>
          </cell>
          <cell r="AF4636">
            <v>1.66668E-3</v>
          </cell>
          <cell r="AG4636">
            <v>0</v>
          </cell>
          <cell r="AH4636">
            <v>0</v>
          </cell>
          <cell r="AI4636">
            <v>420.05184580700001</v>
          </cell>
        </row>
        <row r="4637">
          <cell r="C4637" t="str">
            <v>1.808.4</v>
          </cell>
          <cell r="D4637" t="str">
            <v>Услуги Заказчика</v>
          </cell>
          <cell r="E4637" t="str">
            <v>051-2002901</v>
          </cell>
          <cell r="F4637" t="str">
            <v/>
          </cell>
          <cell r="G4637" t="str">
            <v/>
          </cell>
          <cell r="H4637" t="str">
            <v/>
          </cell>
          <cell r="I4637">
            <v>0</v>
          </cell>
          <cell r="J4637">
            <v>0</v>
          </cell>
          <cell r="K4637">
            <v>0.01</v>
          </cell>
          <cell r="L4637">
            <v>0.01</v>
          </cell>
          <cell r="M4637">
            <v>2.5000199999999999E-3</v>
          </cell>
          <cell r="N4637">
            <v>25.0002</v>
          </cell>
          <cell r="O4637">
            <v>25.0002</v>
          </cell>
          <cell r="P4637">
            <v>0</v>
          </cell>
          <cell r="Q4637">
            <v>0</v>
          </cell>
          <cell r="R4637">
            <v>0</v>
          </cell>
          <cell r="S4637">
            <v>0</v>
          </cell>
          <cell r="T4637">
            <v>0</v>
          </cell>
          <cell r="U4637">
            <v>0</v>
          </cell>
          <cell r="V4637">
            <v>0</v>
          </cell>
          <cell r="W4637">
            <v>0</v>
          </cell>
          <cell r="X4637">
            <v>0</v>
          </cell>
          <cell r="Y4637">
            <v>8.3339999999999998E-5</v>
          </cell>
          <cell r="Z4637">
            <v>4.1661999999999998E-4</v>
          </cell>
          <cell r="AA4637">
            <v>4.1661999999999998E-4</v>
          </cell>
          <cell r="AB4637">
            <v>0</v>
          </cell>
          <cell r="AC4637">
            <v>0</v>
          </cell>
          <cell r="AD4637">
            <v>1.7500199999999999E-3</v>
          </cell>
          <cell r="AE4637">
            <v>8.3339999999999998E-5</v>
          </cell>
          <cell r="AF4637">
            <v>1.66668E-3</v>
          </cell>
          <cell r="AG4637">
            <v>0</v>
          </cell>
          <cell r="AH4637">
            <v>0</v>
          </cell>
          <cell r="AI4637">
            <v>420.05184580700001</v>
          </cell>
        </row>
        <row r="4638">
          <cell r="C4638" t="str">
            <v>1.808.5</v>
          </cell>
          <cell r="D4638" t="str">
            <v>Иные прочие</v>
          </cell>
          <cell r="E4638" t="str">
            <v>051-2002901</v>
          </cell>
          <cell r="F4638" t="str">
            <v/>
          </cell>
          <cell r="G4638" t="str">
            <v/>
          </cell>
          <cell r="H4638" t="str">
            <v/>
          </cell>
          <cell r="I4638">
            <v>1784.29</v>
          </cell>
          <cell r="J4638">
            <v>1571.97</v>
          </cell>
          <cell r="K4638">
            <v>0</v>
          </cell>
          <cell r="L4638">
            <v>0</v>
          </cell>
          <cell r="M4638">
            <v>0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>
            <v>0</v>
          </cell>
          <cell r="S4638">
            <v>0</v>
          </cell>
          <cell r="T4638">
            <v>0</v>
          </cell>
          <cell r="U4638">
            <v>0</v>
          </cell>
          <cell r="V4638">
            <v>0</v>
          </cell>
          <cell r="W4638">
            <v>0</v>
          </cell>
          <cell r="X4638">
            <v>0</v>
          </cell>
          <cell r="Y4638">
            <v>0</v>
          </cell>
          <cell r="Z4638">
            <v>0</v>
          </cell>
          <cell r="AA4638">
            <v>0</v>
          </cell>
          <cell r="AB4638">
            <v>0</v>
          </cell>
          <cell r="AC4638">
            <v>0</v>
          </cell>
          <cell r="AD4638">
            <v>0</v>
          </cell>
          <cell r="AE4638">
            <v>0</v>
          </cell>
          <cell r="AF4638">
            <v>0</v>
          </cell>
          <cell r="AG4638">
            <v>0</v>
          </cell>
          <cell r="AH4638">
            <v>0</v>
          </cell>
          <cell r="AI4638">
            <v>0</v>
          </cell>
        </row>
        <row r="4639">
          <cell r="C4639" t="str">
            <v>1.809</v>
          </cell>
          <cell r="D4639" t="str">
            <v>Реконструкция скважин Медвежьего НГКМ</v>
          </cell>
          <cell r="E4639" t="str">
            <v>051-2002903</v>
          </cell>
          <cell r="F4639" t="str">
            <v/>
          </cell>
          <cell r="G4639" t="str">
            <v>Комплексная программа реконструкции и технического перевоору</v>
          </cell>
          <cell r="H4639" t="str">
            <v>Добыча газа</v>
          </cell>
          <cell r="I4639">
            <v>3554.0560979900001</v>
          </cell>
          <cell r="J4639">
            <v>2918.4409758500001</v>
          </cell>
          <cell r="K4639">
            <v>560.80999999999995</v>
          </cell>
          <cell r="L4639">
            <v>560.80999999999995</v>
          </cell>
          <cell r="M4639">
            <v>5.3030302599999999</v>
          </cell>
          <cell r="N4639">
            <v>0.94560194399999997</v>
          </cell>
          <cell r="O4639">
            <v>0.94560194399999997</v>
          </cell>
          <cell r="P4639">
            <v>0</v>
          </cell>
          <cell r="Q4639">
            <v>0</v>
          </cell>
          <cell r="R4639">
            <v>0</v>
          </cell>
          <cell r="S4639">
            <v>542.58784628000001</v>
          </cell>
          <cell r="T4639">
            <v>107.73682588</v>
          </cell>
          <cell r="U4639">
            <v>0</v>
          </cell>
          <cell r="V4639">
            <v>0</v>
          </cell>
          <cell r="W4639">
            <v>0</v>
          </cell>
          <cell r="X4639">
            <v>0</v>
          </cell>
          <cell r="Y4639">
            <v>239.60363598000001</v>
          </cell>
          <cell r="Z4639">
            <v>805.19</v>
          </cell>
          <cell r="AA4639">
            <v>805.19</v>
          </cell>
          <cell r="AB4639">
            <v>54.73</v>
          </cell>
          <cell r="AC4639">
            <v>0</v>
          </cell>
          <cell r="AD4639">
            <v>243.28164561</v>
          </cell>
          <cell r="AE4639">
            <v>239.60363598000001</v>
          </cell>
          <cell r="AF4639">
            <v>3.6363636000000001</v>
          </cell>
          <cell r="AG4639">
            <v>4.1646030000000001E-2</v>
          </cell>
          <cell r="AH4639">
            <v>0</v>
          </cell>
          <cell r="AI4639">
            <v>30.214191136</v>
          </cell>
        </row>
        <row r="4640">
          <cell r="C4640" t="str">
            <v>1.809.1</v>
          </cell>
          <cell r="D4640" t="str">
            <v>Подрядные работы</v>
          </cell>
          <cell r="E4640" t="str">
            <v>051-2002903</v>
          </cell>
          <cell r="F4640" t="str">
            <v/>
          </cell>
          <cell r="G4640" t="str">
            <v/>
          </cell>
          <cell r="H4640" t="str">
            <v/>
          </cell>
          <cell r="I4640">
            <v>1270.82606263</v>
          </cell>
          <cell r="J4640">
            <v>1160.2369996299999</v>
          </cell>
          <cell r="K4640">
            <v>178.8</v>
          </cell>
          <cell r="L4640">
            <v>178.8</v>
          </cell>
          <cell r="M4640">
            <v>0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>
            <v>0</v>
          </cell>
          <cell r="S4640">
            <v>148.99999998999999</v>
          </cell>
          <cell r="T4640">
            <v>29.800000010000002</v>
          </cell>
          <cell r="U4640">
            <v>0</v>
          </cell>
          <cell r="V4640">
            <v>0</v>
          </cell>
          <cell r="W4640">
            <v>0</v>
          </cell>
          <cell r="X4640">
            <v>0</v>
          </cell>
          <cell r="Y4640">
            <v>66.554036499999995</v>
          </cell>
          <cell r="Z4640">
            <v>244.29</v>
          </cell>
          <cell r="AA4640">
            <v>244.29</v>
          </cell>
          <cell r="AB4640">
            <v>0</v>
          </cell>
          <cell r="AC4640">
            <v>0</v>
          </cell>
          <cell r="AD4640">
            <v>66.554036499999995</v>
          </cell>
          <cell r="AE4640">
            <v>66.554036499999995</v>
          </cell>
          <cell r="AF4640">
            <v>0</v>
          </cell>
          <cell r="AG4640">
            <v>0</v>
          </cell>
          <cell r="AH4640">
            <v>0</v>
          </cell>
          <cell r="AI4640">
            <v>27.243864464000001</v>
          </cell>
        </row>
        <row r="4641">
          <cell r="C4641">
            <v>0</v>
          </cell>
          <cell r="D4641" t="str">
            <v>Газстройпром</v>
          </cell>
          <cell r="E4641" t="str">
            <v>051-2002903</v>
          </cell>
          <cell r="F4641" t="str">
            <v/>
          </cell>
          <cell r="G4641" t="str">
            <v/>
          </cell>
          <cell r="H4641" t="str">
            <v/>
          </cell>
          <cell r="I4641">
            <v>33.64</v>
          </cell>
          <cell r="J4641">
            <v>10.72</v>
          </cell>
          <cell r="K4641">
            <v>10.72</v>
          </cell>
          <cell r="L4641">
            <v>10.72</v>
          </cell>
          <cell r="M4641">
            <v>0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  <cell r="R4641">
            <v>0</v>
          </cell>
          <cell r="S4641">
            <v>8.9333333199999991</v>
          </cell>
          <cell r="T4641">
            <v>1.78666668</v>
          </cell>
          <cell r="U4641">
            <v>0</v>
          </cell>
          <cell r="V4641">
            <v>0</v>
          </cell>
          <cell r="W4641">
            <v>0</v>
          </cell>
          <cell r="X4641">
            <v>0</v>
          </cell>
          <cell r="Y4641">
            <v>22.920009619999998</v>
          </cell>
          <cell r="Z4641">
            <v>32.58</v>
          </cell>
          <cell r="AA4641">
            <v>32.58</v>
          </cell>
          <cell r="AB4641">
            <v>0</v>
          </cell>
          <cell r="AC4641">
            <v>0</v>
          </cell>
          <cell r="AD4641">
            <v>22.920009619999998</v>
          </cell>
          <cell r="AE4641">
            <v>22.920009619999998</v>
          </cell>
          <cell r="AF4641">
            <v>0</v>
          </cell>
          <cell r="AG4641">
            <v>0</v>
          </cell>
          <cell r="AH4641">
            <v>0</v>
          </cell>
          <cell r="AI4641">
            <v>70.349937445999998</v>
          </cell>
        </row>
        <row r="4642">
          <cell r="C4642">
            <v>0</v>
          </cell>
          <cell r="D4642" t="str">
            <v>ЯмалСтройМеханизация</v>
          </cell>
          <cell r="E4642" t="str">
            <v>051-2002903</v>
          </cell>
          <cell r="F4642" t="str">
            <v/>
          </cell>
          <cell r="G4642" t="str">
            <v/>
          </cell>
          <cell r="H4642" t="str">
            <v/>
          </cell>
          <cell r="I4642">
            <v>55</v>
          </cell>
          <cell r="J4642">
            <v>0</v>
          </cell>
          <cell r="K4642">
            <v>0</v>
          </cell>
          <cell r="L4642">
            <v>0</v>
          </cell>
          <cell r="M4642">
            <v>0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>
            <v>0</v>
          </cell>
          <cell r="T4642">
            <v>0</v>
          </cell>
          <cell r="U4642">
            <v>0</v>
          </cell>
          <cell r="V4642">
            <v>0</v>
          </cell>
          <cell r="W4642">
            <v>0</v>
          </cell>
          <cell r="X4642">
            <v>0</v>
          </cell>
          <cell r="Y4642">
            <v>43.63402688</v>
          </cell>
          <cell r="Z4642">
            <v>43.63</v>
          </cell>
          <cell r="AA4642">
            <v>43.63</v>
          </cell>
          <cell r="AB4642">
            <v>0</v>
          </cell>
          <cell r="AC4642">
            <v>0</v>
          </cell>
          <cell r="AD4642">
            <v>43.63402688</v>
          </cell>
          <cell r="AE4642">
            <v>43.63402688</v>
          </cell>
          <cell r="AF4642">
            <v>0</v>
          </cell>
          <cell r="AG4642">
            <v>0</v>
          </cell>
          <cell r="AH4642">
            <v>0</v>
          </cell>
          <cell r="AI4642">
            <v>100.009229613</v>
          </cell>
        </row>
        <row r="4643">
          <cell r="C4643">
            <v>0</v>
          </cell>
          <cell r="D4643" t="str">
            <v>Конкурс</v>
          </cell>
          <cell r="E4643" t="str">
            <v>051-2002903</v>
          </cell>
          <cell r="F4643" t="str">
            <v/>
          </cell>
          <cell r="G4643" t="str">
            <v/>
          </cell>
          <cell r="H4643" t="str">
            <v/>
          </cell>
          <cell r="I4643">
            <v>168.07906299999999</v>
          </cell>
          <cell r="J4643">
            <v>168.08</v>
          </cell>
          <cell r="K4643">
            <v>168.08</v>
          </cell>
          <cell r="L4643">
            <v>168.08</v>
          </cell>
          <cell r="M4643">
            <v>0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>
            <v>140.06666666999999</v>
          </cell>
          <cell r="T4643">
            <v>28.013333329999998</v>
          </cell>
          <cell r="U4643">
            <v>0</v>
          </cell>
          <cell r="V4643">
            <v>0</v>
          </cell>
          <cell r="W4643">
            <v>0</v>
          </cell>
          <cell r="X4643">
            <v>0</v>
          </cell>
          <cell r="Y4643">
            <v>0</v>
          </cell>
          <cell r="Z4643">
            <v>168.08</v>
          </cell>
          <cell r="AA4643">
            <v>168.08</v>
          </cell>
          <cell r="AB4643">
            <v>0</v>
          </cell>
          <cell r="AC4643">
            <v>0</v>
          </cell>
          <cell r="AD4643">
            <v>0</v>
          </cell>
          <cell r="AE4643">
            <v>0</v>
          </cell>
          <cell r="AF4643">
            <v>0</v>
          </cell>
          <cell r="AG4643">
            <v>0</v>
          </cell>
          <cell r="AH4643">
            <v>0</v>
          </cell>
          <cell r="AI4643">
            <v>0</v>
          </cell>
        </row>
        <row r="4644">
          <cell r="C4644">
            <v>0</v>
          </cell>
          <cell r="D4644" t="str">
            <v>Прочие подрядчики</v>
          </cell>
          <cell r="E4644" t="str">
            <v>051-2002903</v>
          </cell>
          <cell r="F4644" t="str">
            <v/>
          </cell>
          <cell r="G4644" t="str">
            <v/>
          </cell>
          <cell r="H4644" t="str">
            <v/>
          </cell>
          <cell r="I4644">
            <v>1014.10699963</v>
          </cell>
          <cell r="J4644">
            <v>981.43699962999995</v>
          </cell>
          <cell r="K4644">
            <v>0</v>
          </cell>
          <cell r="L4644">
            <v>0</v>
          </cell>
          <cell r="M4644">
            <v>0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>
            <v>0</v>
          </cell>
          <cell r="T4644">
            <v>0</v>
          </cell>
          <cell r="U4644">
            <v>0</v>
          </cell>
          <cell r="V4644">
            <v>0</v>
          </cell>
          <cell r="W4644">
            <v>0</v>
          </cell>
          <cell r="X4644">
            <v>0</v>
          </cell>
          <cell r="Y4644">
            <v>0</v>
          </cell>
          <cell r="Z4644">
            <v>0</v>
          </cell>
          <cell r="AA4644">
            <v>0</v>
          </cell>
          <cell r="AB4644">
            <v>0</v>
          </cell>
          <cell r="AC4644">
            <v>0</v>
          </cell>
          <cell r="AD4644">
            <v>0</v>
          </cell>
          <cell r="AE4644">
            <v>0</v>
          </cell>
          <cell r="AF4644">
            <v>0</v>
          </cell>
          <cell r="AG4644">
            <v>0</v>
          </cell>
          <cell r="AH4644">
            <v>0</v>
          </cell>
          <cell r="AI4644">
            <v>0</v>
          </cell>
        </row>
        <row r="4645">
          <cell r="C4645" t="str">
            <v>1.809.2</v>
          </cell>
          <cell r="D4645" t="str">
            <v>Оборудование</v>
          </cell>
          <cell r="E4645" t="str">
            <v>051-2002903</v>
          </cell>
          <cell r="F4645" t="str">
            <v/>
          </cell>
          <cell r="G4645" t="str">
            <v/>
          </cell>
          <cell r="H4645" t="str">
            <v/>
          </cell>
          <cell r="I4645">
            <v>1761.5369723399999</v>
          </cell>
          <cell r="J4645">
            <v>1491.5879723400001</v>
          </cell>
          <cell r="K4645">
            <v>354.38</v>
          </cell>
          <cell r="L4645">
            <v>354.38</v>
          </cell>
          <cell r="M4645">
            <v>0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>
            <v>329.66666664000002</v>
          </cell>
          <cell r="T4645">
            <v>65.933333360000006</v>
          </cell>
          <cell r="U4645">
            <v>0</v>
          </cell>
          <cell r="V4645">
            <v>0</v>
          </cell>
          <cell r="W4645">
            <v>0</v>
          </cell>
          <cell r="X4645">
            <v>0</v>
          </cell>
          <cell r="Y4645">
            <v>167.28678482000001</v>
          </cell>
          <cell r="Z4645">
            <v>520.57000000000005</v>
          </cell>
          <cell r="AA4645">
            <v>520.57000000000005</v>
          </cell>
          <cell r="AB4645">
            <v>53.65</v>
          </cell>
          <cell r="AC4645">
            <v>0</v>
          </cell>
          <cell r="AD4645">
            <v>167.28678482000001</v>
          </cell>
          <cell r="AE4645">
            <v>167.28678482000001</v>
          </cell>
          <cell r="AF4645">
            <v>0</v>
          </cell>
          <cell r="AG4645">
            <v>0</v>
          </cell>
          <cell r="AH4645">
            <v>0</v>
          </cell>
          <cell r="AI4645">
            <v>32.135310298</v>
          </cell>
        </row>
        <row r="4646">
          <cell r="C4646" t="str">
            <v>1.809.3</v>
          </cell>
          <cell r="D4646" t="str">
            <v>Прочие, всего</v>
          </cell>
          <cell r="E4646" t="str">
            <v>051-2002903</v>
          </cell>
          <cell r="F4646" t="str">
            <v/>
          </cell>
          <cell r="G4646" t="str">
            <v/>
          </cell>
          <cell r="H4646" t="str">
            <v/>
          </cell>
          <cell r="I4646">
            <v>521.69306301999995</v>
          </cell>
          <cell r="J4646">
            <v>266.61600387999999</v>
          </cell>
          <cell r="K4646">
            <v>27.63</v>
          </cell>
          <cell r="L4646">
            <v>27.63</v>
          </cell>
          <cell r="M4646">
            <v>5.3030302599999999</v>
          </cell>
          <cell r="N4646">
            <v>19.19301578</v>
          </cell>
          <cell r="O4646">
            <v>19.19301578</v>
          </cell>
          <cell r="P4646">
            <v>0</v>
          </cell>
          <cell r="Q4646">
            <v>0</v>
          </cell>
          <cell r="R4646">
            <v>0</v>
          </cell>
          <cell r="S4646">
            <v>63.921179649999999</v>
          </cell>
          <cell r="T4646">
            <v>12.003492509999999</v>
          </cell>
          <cell r="U4646">
            <v>0</v>
          </cell>
          <cell r="V4646">
            <v>0</v>
          </cell>
          <cell r="W4646">
            <v>0</v>
          </cell>
          <cell r="X4646">
            <v>0</v>
          </cell>
          <cell r="Y4646">
            <v>5.7628146600000001</v>
          </cell>
          <cell r="Z4646">
            <v>40.33</v>
          </cell>
          <cell r="AA4646">
            <v>40.33</v>
          </cell>
          <cell r="AB4646">
            <v>1.08</v>
          </cell>
          <cell r="AC4646">
            <v>0</v>
          </cell>
          <cell r="AD4646">
            <v>9.4408242900000001</v>
          </cell>
          <cell r="AE4646">
            <v>5.7628146600000001</v>
          </cell>
          <cell r="AF4646">
            <v>3.6363636000000001</v>
          </cell>
          <cell r="AG4646">
            <v>4.1646030000000001E-2</v>
          </cell>
          <cell r="AH4646">
            <v>0</v>
          </cell>
          <cell r="AI4646">
            <v>23.408936995000001</v>
          </cell>
        </row>
        <row r="4647">
          <cell r="C4647" t="str">
            <v>1.809.4</v>
          </cell>
          <cell r="D4647" t="str">
            <v>Услуги Заказчика</v>
          </cell>
          <cell r="E4647" t="str">
            <v>051-2002903</v>
          </cell>
          <cell r="F4647" t="str">
            <v/>
          </cell>
          <cell r="G4647" t="str">
            <v/>
          </cell>
          <cell r="H4647" t="str">
            <v/>
          </cell>
          <cell r="I4647">
            <v>33.527000000000001</v>
          </cell>
          <cell r="J4647">
            <v>20</v>
          </cell>
          <cell r="K4647">
            <v>20</v>
          </cell>
          <cell r="L4647">
            <v>20</v>
          </cell>
          <cell r="M4647">
            <v>5.3030302599999999</v>
          </cell>
          <cell r="N4647">
            <v>26.515151299999999</v>
          </cell>
          <cell r="O4647">
            <v>26.515151299999999</v>
          </cell>
          <cell r="P4647">
            <v>0</v>
          </cell>
          <cell r="Q4647">
            <v>0</v>
          </cell>
          <cell r="R4647">
            <v>0</v>
          </cell>
          <cell r="S4647">
            <v>18.363666510000002</v>
          </cell>
          <cell r="T4647">
            <v>3.6763334900000002</v>
          </cell>
          <cell r="U4647">
            <v>0</v>
          </cell>
          <cell r="V4647">
            <v>0</v>
          </cell>
          <cell r="W4647">
            <v>0</v>
          </cell>
          <cell r="X4647">
            <v>0</v>
          </cell>
          <cell r="Y4647">
            <v>1.12795836</v>
          </cell>
          <cell r="Z4647">
            <v>21.13</v>
          </cell>
          <cell r="AA4647">
            <v>21.13</v>
          </cell>
          <cell r="AB4647">
            <v>0</v>
          </cell>
          <cell r="AC4647">
            <v>0</v>
          </cell>
          <cell r="AD4647">
            <v>4.7643219600000002</v>
          </cell>
          <cell r="AE4647">
            <v>1.12795836</v>
          </cell>
          <cell r="AF4647">
            <v>3.6363636000000001</v>
          </cell>
          <cell r="AG4647">
            <v>0</v>
          </cell>
          <cell r="AH4647">
            <v>0</v>
          </cell>
          <cell r="AI4647">
            <v>22.547666634999999</v>
          </cell>
        </row>
        <row r="4648">
          <cell r="C4648" t="str">
            <v>1.809.5</v>
          </cell>
          <cell r="D4648" t="str">
            <v>Иные прочие</v>
          </cell>
          <cell r="E4648" t="str">
            <v>051-2002903</v>
          </cell>
          <cell r="F4648" t="str">
            <v/>
          </cell>
          <cell r="G4648" t="str">
            <v/>
          </cell>
          <cell r="H4648" t="str">
            <v/>
          </cell>
          <cell r="I4648">
            <v>478.00606302</v>
          </cell>
          <cell r="J4648">
            <v>242.75600388000001</v>
          </cell>
          <cell r="K4648">
            <v>3.77</v>
          </cell>
          <cell r="L4648">
            <v>3.77</v>
          </cell>
          <cell r="M4648">
            <v>0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>
            <v>0</v>
          </cell>
          <cell r="S4648">
            <v>42.340846470000002</v>
          </cell>
          <cell r="T4648">
            <v>7.6838256899999999</v>
          </cell>
          <cell r="U4648">
            <v>0</v>
          </cell>
          <cell r="V4648">
            <v>0</v>
          </cell>
          <cell r="W4648">
            <v>0</v>
          </cell>
          <cell r="X4648">
            <v>0</v>
          </cell>
          <cell r="Y4648">
            <v>0</v>
          </cell>
          <cell r="Z4648">
            <v>10.71</v>
          </cell>
          <cell r="AA4648">
            <v>10.71</v>
          </cell>
          <cell r="AB4648">
            <v>1.08</v>
          </cell>
          <cell r="AC4648">
            <v>0</v>
          </cell>
          <cell r="AD4648">
            <v>4.1646030000000001E-2</v>
          </cell>
          <cell r="AE4648">
            <v>0</v>
          </cell>
          <cell r="AF4648">
            <v>0</v>
          </cell>
          <cell r="AG4648">
            <v>4.1646030000000001E-2</v>
          </cell>
          <cell r="AH4648">
            <v>0</v>
          </cell>
          <cell r="AI4648">
            <v>0.38885182099999999</v>
          </cell>
        </row>
        <row r="4649">
          <cell r="C4649" t="str">
            <v>1.809.6</v>
          </cell>
          <cell r="D4649" t="str">
            <v>Пуско наладочные работы "вхолостую"</v>
          </cell>
          <cell r="E4649" t="str">
            <v>051-2002903</v>
          </cell>
          <cell r="F4649" t="str">
            <v/>
          </cell>
          <cell r="G4649" t="str">
            <v/>
          </cell>
          <cell r="H4649" t="str">
            <v/>
          </cell>
          <cell r="I4649">
            <v>10.16</v>
          </cell>
          <cell r="J4649">
            <v>3.86</v>
          </cell>
          <cell r="K4649">
            <v>3.86</v>
          </cell>
          <cell r="L4649">
            <v>3.86</v>
          </cell>
          <cell r="M4649">
            <v>0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>
            <v>0</v>
          </cell>
          <cell r="S4649">
            <v>3.21666667</v>
          </cell>
          <cell r="T4649">
            <v>0.64333333000000004</v>
          </cell>
          <cell r="U4649">
            <v>0</v>
          </cell>
          <cell r="V4649">
            <v>0</v>
          </cell>
          <cell r="W4649">
            <v>0</v>
          </cell>
          <cell r="X4649">
            <v>0</v>
          </cell>
          <cell r="Y4649">
            <v>4.6348563</v>
          </cell>
          <cell r="Z4649">
            <v>8.49</v>
          </cell>
          <cell r="AA4649">
            <v>8.49</v>
          </cell>
          <cell r="AB4649">
            <v>0</v>
          </cell>
          <cell r="AC4649">
            <v>0</v>
          </cell>
          <cell r="AD4649">
            <v>4.6348563</v>
          </cell>
          <cell r="AE4649">
            <v>4.6348563</v>
          </cell>
          <cell r="AF4649">
            <v>0</v>
          </cell>
          <cell r="AG4649">
            <v>0</v>
          </cell>
          <cell r="AH4649">
            <v>0</v>
          </cell>
          <cell r="AI4649">
            <v>54.591946995999997</v>
          </cell>
        </row>
        <row r="4650">
          <cell r="C4650" t="str">
            <v>1.810</v>
          </cell>
          <cell r="D4650" t="str">
            <v>Реконструкция компрессорного цеха №1 КС-17 Грязовец</v>
          </cell>
          <cell r="E4650" t="str">
            <v>051-2002904</v>
          </cell>
          <cell r="F4650" t="str">
            <v>51-038</v>
          </cell>
          <cell r="G4650" t="str">
            <v>Комплексная программа реконструкции и технического перевоору</v>
          </cell>
          <cell r="H4650" t="str">
            <v>Транспорт газа</v>
          </cell>
          <cell r="I4650">
            <v>0</v>
          </cell>
          <cell r="J4650">
            <v>0</v>
          </cell>
          <cell r="K4650">
            <v>0</v>
          </cell>
          <cell r="L4650">
            <v>0</v>
          </cell>
          <cell r="M4650">
            <v>0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>
            <v>0</v>
          </cell>
          <cell r="T4650">
            <v>0</v>
          </cell>
          <cell r="U4650">
            <v>0</v>
          </cell>
          <cell r="V4650">
            <v>0</v>
          </cell>
          <cell r="W4650">
            <v>0</v>
          </cell>
          <cell r="X4650">
            <v>0</v>
          </cell>
          <cell r="Y4650">
            <v>5.0003999999999999E-4</v>
          </cell>
          <cell r="Z4650">
            <v>1.681</v>
          </cell>
          <cell r="AA4650">
            <v>1.681</v>
          </cell>
          <cell r="AB4650">
            <v>0</v>
          </cell>
          <cell r="AC4650">
            <v>0</v>
          </cell>
          <cell r="AD4650">
            <v>5.0003999999999999E-4</v>
          </cell>
          <cell r="AE4650">
            <v>5.0003999999999999E-4</v>
          </cell>
          <cell r="AF4650">
            <v>0</v>
          </cell>
          <cell r="AG4650">
            <v>0</v>
          </cell>
          <cell r="AH4650">
            <v>0</v>
          </cell>
          <cell r="AI4650">
            <v>2.9746578999999999E-2</v>
          </cell>
        </row>
        <row r="4651">
          <cell r="C4651" t="str">
            <v>1.810.1</v>
          </cell>
          <cell r="D4651" t="str">
            <v>Оборудование</v>
          </cell>
          <cell r="E4651" t="str">
            <v>051-2002904</v>
          </cell>
          <cell r="F4651" t="str">
            <v/>
          </cell>
          <cell r="G4651" t="str">
            <v/>
          </cell>
          <cell r="H4651" t="str">
            <v/>
          </cell>
          <cell r="I4651">
            <v>0</v>
          </cell>
          <cell r="J4651">
            <v>0</v>
          </cell>
          <cell r="K4651">
            <v>0</v>
          </cell>
          <cell r="L4651">
            <v>0</v>
          </cell>
          <cell r="M4651">
            <v>0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>
            <v>0</v>
          </cell>
          <cell r="T4651">
            <v>0</v>
          </cell>
          <cell r="U4651">
            <v>0</v>
          </cell>
          <cell r="V4651">
            <v>0</v>
          </cell>
          <cell r="W4651">
            <v>0</v>
          </cell>
          <cell r="X4651">
            <v>0</v>
          </cell>
          <cell r="Y4651">
            <v>0</v>
          </cell>
          <cell r="Z4651">
            <v>1.68</v>
          </cell>
          <cell r="AA4651">
            <v>1.68</v>
          </cell>
          <cell r="AB4651">
            <v>0</v>
          </cell>
          <cell r="AC4651">
            <v>0</v>
          </cell>
          <cell r="AD4651">
            <v>0</v>
          </cell>
          <cell r="AE4651">
            <v>0</v>
          </cell>
          <cell r="AF4651">
            <v>0</v>
          </cell>
          <cell r="AG4651">
            <v>0</v>
          </cell>
          <cell r="AH4651">
            <v>0</v>
          </cell>
          <cell r="AI4651">
            <v>0</v>
          </cell>
        </row>
        <row r="4652">
          <cell r="C4652" t="str">
            <v>1.810.2</v>
          </cell>
          <cell r="D4652" t="str">
            <v>Прочие, всего</v>
          </cell>
          <cell r="E4652" t="str">
            <v>051-2002904</v>
          </cell>
          <cell r="F4652" t="str">
            <v/>
          </cell>
          <cell r="G4652" t="str">
            <v/>
          </cell>
          <cell r="H4652" t="str">
            <v/>
          </cell>
          <cell r="I4652">
            <v>0</v>
          </cell>
          <cell r="J4652">
            <v>0</v>
          </cell>
          <cell r="K4652">
            <v>0</v>
          </cell>
          <cell r="L4652">
            <v>0</v>
          </cell>
          <cell r="M4652">
            <v>0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>
            <v>0</v>
          </cell>
          <cell r="T4652">
            <v>0</v>
          </cell>
          <cell r="U4652">
            <v>0</v>
          </cell>
          <cell r="V4652">
            <v>0</v>
          </cell>
          <cell r="W4652">
            <v>0</v>
          </cell>
          <cell r="X4652">
            <v>0</v>
          </cell>
          <cell r="Y4652">
            <v>5.0003999999999999E-4</v>
          </cell>
          <cell r="Z4652">
            <v>1E-3</v>
          </cell>
          <cell r="AA4652">
            <v>1E-3</v>
          </cell>
          <cell r="AB4652">
            <v>0</v>
          </cell>
          <cell r="AC4652">
            <v>0</v>
          </cell>
          <cell r="AD4652">
            <v>5.0003999999999999E-4</v>
          </cell>
          <cell r="AE4652">
            <v>5.0003999999999999E-4</v>
          </cell>
          <cell r="AF4652">
            <v>0</v>
          </cell>
          <cell r="AG4652">
            <v>0</v>
          </cell>
          <cell r="AH4652">
            <v>0</v>
          </cell>
          <cell r="AI4652">
            <v>50.003999999999998</v>
          </cell>
        </row>
        <row r="4653">
          <cell r="C4653" t="str">
            <v>1.810.3</v>
          </cell>
          <cell r="D4653" t="str">
            <v>Услуги Заказчика</v>
          </cell>
          <cell r="E4653" t="str">
            <v>051-2002904</v>
          </cell>
          <cell r="F4653" t="str">
            <v/>
          </cell>
          <cell r="G4653" t="str">
            <v/>
          </cell>
          <cell r="H4653" t="str">
            <v/>
          </cell>
          <cell r="I4653">
            <v>0</v>
          </cell>
          <cell r="J4653">
            <v>0</v>
          </cell>
          <cell r="K4653">
            <v>0</v>
          </cell>
          <cell r="L4653">
            <v>0</v>
          </cell>
          <cell r="M4653">
            <v>0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>
            <v>0</v>
          </cell>
          <cell r="T4653">
            <v>0</v>
          </cell>
          <cell r="U4653">
            <v>0</v>
          </cell>
          <cell r="V4653">
            <v>0</v>
          </cell>
          <cell r="W4653">
            <v>0</v>
          </cell>
          <cell r="X4653">
            <v>0</v>
          </cell>
          <cell r="Y4653">
            <v>5.0003999999999999E-4</v>
          </cell>
          <cell r="Z4653">
            <v>1E-3</v>
          </cell>
          <cell r="AA4653">
            <v>1E-3</v>
          </cell>
          <cell r="AB4653">
            <v>0</v>
          </cell>
          <cell r="AC4653">
            <v>0</v>
          </cell>
          <cell r="AD4653">
            <v>5.0003999999999999E-4</v>
          </cell>
          <cell r="AE4653">
            <v>5.0003999999999999E-4</v>
          </cell>
          <cell r="AF4653">
            <v>0</v>
          </cell>
          <cell r="AG4653">
            <v>0</v>
          </cell>
          <cell r="AH4653">
            <v>0</v>
          </cell>
          <cell r="AI4653">
            <v>50.003999999999998</v>
          </cell>
        </row>
        <row r="4654">
          <cell r="C4654" t="str">
            <v>1.811</v>
          </cell>
          <cell r="D4654" t="str">
            <v>Реконструкция компрессорного цеха №4 КС-18 Мышкин</v>
          </cell>
          <cell r="E4654" t="str">
            <v>051-2002917</v>
          </cell>
          <cell r="F4654" t="str">
            <v/>
          </cell>
          <cell r="G4654" t="str">
            <v>Стройки, обеспечивающие добычу и вывод газа из Надым-Пур-Таз</v>
          </cell>
          <cell r="H4654" t="str">
            <v>Транспорт газа</v>
          </cell>
          <cell r="I4654">
            <v>3612.5630000000001</v>
          </cell>
          <cell r="J4654">
            <v>2722.6</v>
          </cell>
          <cell r="K4654">
            <v>14.95</v>
          </cell>
          <cell r="L4654">
            <v>14.95</v>
          </cell>
          <cell r="M4654">
            <v>10.79975428</v>
          </cell>
          <cell r="N4654">
            <v>72.239159064000006</v>
          </cell>
          <cell r="O4654">
            <v>72.239159064000006</v>
          </cell>
          <cell r="P4654">
            <v>0</v>
          </cell>
          <cell r="Q4654">
            <v>0</v>
          </cell>
          <cell r="R4654">
            <v>0</v>
          </cell>
          <cell r="S4654">
            <v>0</v>
          </cell>
          <cell r="T4654">
            <v>0</v>
          </cell>
          <cell r="U4654">
            <v>0</v>
          </cell>
          <cell r="V4654">
            <v>0</v>
          </cell>
          <cell r="W4654">
            <v>0</v>
          </cell>
          <cell r="X4654">
            <v>0</v>
          </cell>
          <cell r="Y4654">
            <v>5.0003999999999999E-4</v>
          </cell>
          <cell r="Z4654">
            <v>14.411</v>
          </cell>
          <cell r="AA4654">
            <v>14.411</v>
          </cell>
          <cell r="AB4654">
            <v>0</v>
          </cell>
          <cell r="AC4654">
            <v>0</v>
          </cell>
          <cell r="AD4654">
            <v>10.799420980000001</v>
          </cell>
          <cell r="AE4654">
            <v>5.0003999999999999E-4</v>
          </cell>
          <cell r="AF4654">
            <v>10.79892094</v>
          </cell>
          <cell r="AG4654">
            <v>0</v>
          </cell>
          <cell r="AH4654">
            <v>0</v>
          </cell>
          <cell r="AI4654">
            <v>74.938734160999999</v>
          </cell>
        </row>
        <row r="4655">
          <cell r="C4655" t="str">
            <v>1.811.1</v>
          </cell>
          <cell r="D4655" t="str">
            <v>Подрядные работы</v>
          </cell>
          <cell r="E4655" t="str">
            <v>051-2002917</v>
          </cell>
          <cell r="F4655" t="str">
            <v/>
          </cell>
          <cell r="G4655" t="str">
            <v/>
          </cell>
          <cell r="H4655" t="str">
            <v/>
          </cell>
          <cell r="I4655">
            <v>1207.5999999999999</v>
          </cell>
          <cell r="J4655">
            <v>1207.5999999999999</v>
          </cell>
          <cell r="K4655">
            <v>0</v>
          </cell>
          <cell r="L4655">
            <v>0</v>
          </cell>
          <cell r="M4655">
            <v>0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>
            <v>0</v>
          </cell>
          <cell r="T4655">
            <v>0</v>
          </cell>
          <cell r="U4655">
            <v>0</v>
          </cell>
          <cell r="V4655">
            <v>0</v>
          </cell>
          <cell r="W4655">
            <v>0</v>
          </cell>
          <cell r="X4655">
            <v>0</v>
          </cell>
          <cell r="Y4655">
            <v>0</v>
          </cell>
          <cell r="Z4655">
            <v>0</v>
          </cell>
          <cell r="AA4655">
            <v>0</v>
          </cell>
          <cell r="AB4655">
            <v>0</v>
          </cell>
          <cell r="AC4655">
            <v>0</v>
          </cell>
          <cell r="AD4655">
            <v>0</v>
          </cell>
          <cell r="AE4655">
            <v>0</v>
          </cell>
          <cell r="AF4655">
            <v>0</v>
          </cell>
          <cell r="AG4655">
            <v>0</v>
          </cell>
          <cell r="AH4655">
            <v>0</v>
          </cell>
          <cell r="AI4655">
            <v>0</v>
          </cell>
        </row>
        <row r="4656">
          <cell r="C4656">
            <v>0</v>
          </cell>
          <cell r="D4656" t="str">
            <v>Прочие подрядчики</v>
          </cell>
          <cell r="E4656" t="str">
            <v>051-2002917</v>
          </cell>
          <cell r="F4656" t="str">
            <v/>
          </cell>
          <cell r="G4656" t="str">
            <v/>
          </cell>
          <cell r="H4656" t="str">
            <v/>
          </cell>
          <cell r="I4656">
            <v>1207.5999999999999</v>
          </cell>
          <cell r="J4656">
            <v>1207.5999999999999</v>
          </cell>
          <cell r="K4656">
            <v>0</v>
          </cell>
          <cell r="L4656">
            <v>0</v>
          </cell>
          <cell r="M4656">
            <v>0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>
            <v>0</v>
          </cell>
          <cell r="T4656">
            <v>0</v>
          </cell>
          <cell r="U4656">
            <v>0</v>
          </cell>
          <cell r="V4656">
            <v>0</v>
          </cell>
          <cell r="W4656">
            <v>0</v>
          </cell>
          <cell r="X4656">
            <v>0</v>
          </cell>
          <cell r="Y4656">
            <v>0</v>
          </cell>
          <cell r="Z4656">
            <v>0</v>
          </cell>
          <cell r="AA4656">
            <v>0</v>
          </cell>
          <cell r="AB4656">
            <v>0</v>
          </cell>
          <cell r="AC4656">
            <v>0</v>
          </cell>
          <cell r="AD4656">
            <v>0</v>
          </cell>
          <cell r="AE4656">
            <v>0</v>
          </cell>
          <cell r="AF4656">
            <v>0</v>
          </cell>
          <cell r="AG4656">
            <v>0</v>
          </cell>
          <cell r="AH4656">
            <v>0</v>
          </cell>
          <cell r="AI4656">
            <v>0</v>
          </cell>
        </row>
        <row r="4657">
          <cell r="C4657" t="str">
            <v>1.811.2</v>
          </cell>
          <cell r="D4657" t="str">
            <v>Оборудование</v>
          </cell>
          <cell r="E4657" t="str">
            <v>051-2002917</v>
          </cell>
          <cell r="F4657" t="str">
            <v/>
          </cell>
          <cell r="G4657" t="str">
            <v/>
          </cell>
          <cell r="H4657" t="str">
            <v/>
          </cell>
          <cell r="I4657">
            <v>1881.2739999999999</v>
          </cell>
          <cell r="J4657">
            <v>1213.72</v>
          </cell>
          <cell r="K4657">
            <v>14.94</v>
          </cell>
          <cell r="L4657">
            <v>14.94</v>
          </cell>
          <cell r="M4657">
            <v>10.797254260000001</v>
          </cell>
          <cell r="N4657">
            <v>72.270778179000004</v>
          </cell>
          <cell r="O4657">
            <v>72.270778179000004</v>
          </cell>
          <cell r="P4657">
            <v>0</v>
          </cell>
          <cell r="Q4657">
            <v>0</v>
          </cell>
          <cell r="R4657">
            <v>0</v>
          </cell>
          <cell r="S4657">
            <v>0</v>
          </cell>
          <cell r="T4657">
            <v>0</v>
          </cell>
          <cell r="U4657">
            <v>0</v>
          </cell>
          <cell r="V4657">
            <v>0</v>
          </cell>
          <cell r="W4657">
            <v>0</v>
          </cell>
          <cell r="X4657">
            <v>0</v>
          </cell>
          <cell r="Y4657">
            <v>0</v>
          </cell>
          <cell r="Z4657">
            <v>14.41</v>
          </cell>
          <cell r="AA4657">
            <v>14.41</v>
          </cell>
          <cell r="AB4657">
            <v>0</v>
          </cell>
          <cell r="AC4657">
            <v>0</v>
          </cell>
          <cell r="AD4657">
            <v>10.797254260000001</v>
          </cell>
          <cell r="AE4657">
            <v>0</v>
          </cell>
          <cell r="AF4657">
            <v>10.797254260000001</v>
          </cell>
          <cell r="AG4657">
            <v>0</v>
          </cell>
          <cell r="AH4657">
            <v>0</v>
          </cell>
          <cell r="AI4657">
            <v>74.928898403999995</v>
          </cell>
        </row>
        <row r="4658">
          <cell r="C4658" t="str">
            <v>1.811.3</v>
          </cell>
          <cell r="D4658" t="str">
            <v>Прочие, всего</v>
          </cell>
          <cell r="E4658" t="str">
            <v>051-2002917</v>
          </cell>
          <cell r="F4658" t="str">
            <v/>
          </cell>
          <cell r="G4658" t="str">
            <v/>
          </cell>
          <cell r="H4658" t="str">
            <v/>
          </cell>
          <cell r="I4658">
            <v>523.68899999999996</v>
          </cell>
          <cell r="J4658">
            <v>301.27999999999997</v>
          </cell>
          <cell r="K4658">
            <v>0.01</v>
          </cell>
          <cell r="L4658">
            <v>0.01</v>
          </cell>
          <cell r="M4658">
            <v>2.5000199999999999E-3</v>
          </cell>
          <cell r="N4658">
            <v>25.0002</v>
          </cell>
          <cell r="O4658">
            <v>25.0002</v>
          </cell>
          <cell r="P4658">
            <v>0</v>
          </cell>
          <cell r="Q4658">
            <v>0</v>
          </cell>
          <cell r="R4658">
            <v>0</v>
          </cell>
          <cell r="S4658">
            <v>0</v>
          </cell>
          <cell r="T4658">
            <v>0</v>
          </cell>
          <cell r="U4658">
            <v>0</v>
          </cell>
          <cell r="V4658">
            <v>0</v>
          </cell>
          <cell r="W4658">
            <v>0</v>
          </cell>
          <cell r="X4658">
            <v>0</v>
          </cell>
          <cell r="Y4658">
            <v>5.0003999999999999E-4</v>
          </cell>
          <cell r="Z4658">
            <v>1E-3</v>
          </cell>
          <cell r="AA4658">
            <v>1E-3</v>
          </cell>
          <cell r="AB4658">
            <v>0</v>
          </cell>
          <cell r="AC4658">
            <v>0</v>
          </cell>
          <cell r="AD4658">
            <v>2.16672E-3</v>
          </cell>
          <cell r="AE4658">
            <v>5.0003999999999999E-4</v>
          </cell>
          <cell r="AF4658">
            <v>1.66668E-3</v>
          </cell>
          <cell r="AG4658">
            <v>0</v>
          </cell>
          <cell r="AH4658">
            <v>0</v>
          </cell>
          <cell r="AI4658">
            <v>216.672</v>
          </cell>
        </row>
        <row r="4659">
          <cell r="C4659" t="str">
            <v>1.811.4</v>
          </cell>
          <cell r="D4659" t="str">
            <v>Услуги Заказчика</v>
          </cell>
          <cell r="E4659" t="str">
            <v>051-2002917</v>
          </cell>
          <cell r="F4659" t="str">
            <v/>
          </cell>
          <cell r="G4659" t="str">
            <v/>
          </cell>
          <cell r="H4659" t="str">
            <v/>
          </cell>
          <cell r="I4659">
            <v>0</v>
          </cell>
          <cell r="J4659">
            <v>0</v>
          </cell>
          <cell r="K4659">
            <v>0.01</v>
          </cell>
          <cell r="L4659">
            <v>0.01</v>
          </cell>
          <cell r="M4659">
            <v>2.5000199999999999E-3</v>
          </cell>
          <cell r="N4659">
            <v>25.0002</v>
          </cell>
          <cell r="O4659">
            <v>25.0002</v>
          </cell>
          <cell r="P4659">
            <v>0</v>
          </cell>
          <cell r="Q4659">
            <v>0</v>
          </cell>
          <cell r="R4659">
            <v>0</v>
          </cell>
          <cell r="S4659">
            <v>0</v>
          </cell>
          <cell r="T4659">
            <v>0</v>
          </cell>
          <cell r="U4659">
            <v>0</v>
          </cell>
          <cell r="V4659">
            <v>0</v>
          </cell>
          <cell r="W4659">
            <v>0</v>
          </cell>
          <cell r="X4659">
            <v>0</v>
          </cell>
          <cell r="Y4659">
            <v>5.0003999999999999E-4</v>
          </cell>
          <cell r="Z4659">
            <v>1E-3</v>
          </cell>
          <cell r="AA4659">
            <v>1E-3</v>
          </cell>
          <cell r="AB4659">
            <v>0</v>
          </cell>
          <cell r="AC4659">
            <v>0</v>
          </cell>
          <cell r="AD4659">
            <v>2.16672E-3</v>
          </cell>
          <cell r="AE4659">
            <v>5.0003999999999999E-4</v>
          </cell>
          <cell r="AF4659">
            <v>1.66668E-3</v>
          </cell>
          <cell r="AG4659">
            <v>0</v>
          </cell>
          <cell r="AH4659">
            <v>0</v>
          </cell>
          <cell r="AI4659">
            <v>216.672</v>
          </cell>
        </row>
        <row r="4660">
          <cell r="C4660" t="str">
            <v>1.811.5</v>
          </cell>
          <cell r="D4660" t="str">
            <v>Иные прочие</v>
          </cell>
          <cell r="E4660" t="str">
            <v>051-2002917</v>
          </cell>
          <cell r="F4660" t="str">
            <v/>
          </cell>
          <cell r="G4660" t="str">
            <v/>
          </cell>
          <cell r="H4660" t="str">
            <v/>
          </cell>
          <cell r="I4660">
            <v>523.68899999999996</v>
          </cell>
          <cell r="J4660">
            <v>301.27999999999997</v>
          </cell>
          <cell r="K4660">
            <v>0</v>
          </cell>
          <cell r="L4660">
            <v>0</v>
          </cell>
          <cell r="M4660">
            <v>0</v>
          </cell>
          <cell r="N4660">
            <v>0</v>
          </cell>
          <cell r="O4660">
            <v>0</v>
          </cell>
          <cell r="P4660">
            <v>0</v>
          </cell>
          <cell r="Q4660">
            <v>0</v>
          </cell>
          <cell r="R4660">
            <v>0</v>
          </cell>
          <cell r="S4660">
            <v>0</v>
          </cell>
          <cell r="T4660">
            <v>0</v>
          </cell>
          <cell r="U4660">
            <v>0</v>
          </cell>
          <cell r="V4660">
            <v>0</v>
          </cell>
          <cell r="W4660">
            <v>0</v>
          </cell>
          <cell r="X4660">
            <v>0</v>
          </cell>
          <cell r="Y4660">
            <v>0</v>
          </cell>
          <cell r="Z4660">
            <v>0</v>
          </cell>
          <cell r="AA4660">
            <v>0</v>
          </cell>
          <cell r="AB4660">
            <v>0</v>
          </cell>
          <cell r="AC4660">
            <v>0</v>
          </cell>
          <cell r="AD4660">
            <v>0</v>
          </cell>
          <cell r="AE4660">
            <v>0</v>
          </cell>
          <cell r="AF4660">
            <v>0</v>
          </cell>
          <cell r="AG4660">
            <v>0</v>
          </cell>
          <cell r="AH4660">
            <v>0</v>
          </cell>
          <cell r="AI4660">
            <v>0</v>
          </cell>
        </row>
        <row r="4661">
          <cell r="C4661" t="str">
            <v>1.812</v>
          </cell>
          <cell r="D4661" t="str">
            <v>Газопровод-отвод и ГРС "Медвенка-2" Курской области</v>
          </cell>
          <cell r="E4661" t="str">
            <v>051-2002922</v>
          </cell>
          <cell r="F4661" t="str">
            <v/>
          </cell>
          <cell r="G4661" t="str">
            <v>Стройки, обеспечивающие добычу и вывод газа из Надым-Пур-Таз</v>
          </cell>
          <cell r="H4661" t="str">
            <v>Транспорт газа</v>
          </cell>
          <cell r="I4661">
            <v>0</v>
          </cell>
          <cell r="J4661">
            <v>0</v>
          </cell>
          <cell r="K4661">
            <v>0</v>
          </cell>
          <cell r="L4661">
            <v>0</v>
          </cell>
          <cell r="M4661">
            <v>0</v>
          </cell>
          <cell r="N4661">
            <v>0</v>
          </cell>
          <cell r="O4661">
            <v>0</v>
          </cell>
          <cell r="P4661">
            <v>0</v>
          </cell>
          <cell r="Q4661">
            <v>0</v>
          </cell>
          <cell r="R4661">
            <v>0</v>
          </cell>
          <cell r="S4661">
            <v>0</v>
          </cell>
          <cell r="T4661">
            <v>0</v>
          </cell>
          <cell r="U4661">
            <v>0</v>
          </cell>
          <cell r="V4661">
            <v>0</v>
          </cell>
          <cell r="W4661">
            <v>0</v>
          </cell>
          <cell r="X4661">
            <v>0</v>
          </cell>
          <cell r="Y4661">
            <v>0</v>
          </cell>
          <cell r="Z4661">
            <v>0</v>
          </cell>
          <cell r="AA4661">
            <v>0</v>
          </cell>
          <cell r="AB4661">
            <v>0</v>
          </cell>
          <cell r="AC4661">
            <v>0</v>
          </cell>
          <cell r="AD4661">
            <v>0</v>
          </cell>
          <cell r="AE4661">
            <v>0</v>
          </cell>
          <cell r="AF4661">
            <v>0</v>
          </cell>
          <cell r="AG4661">
            <v>0</v>
          </cell>
          <cell r="AH4661">
            <v>0</v>
          </cell>
          <cell r="AI4661">
            <v>0</v>
          </cell>
        </row>
        <row r="4662">
          <cell r="C4662" t="str">
            <v>1.812.1</v>
          </cell>
          <cell r="D4662" t="str">
            <v>Прочие, всего</v>
          </cell>
          <cell r="E4662" t="str">
            <v>051-2002922</v>
          </cell>
          <cell r="F4662" t="str">
            <v/>
          </cell>
          <cell r="G4662" t="str">
            <v/>
          </cell>
          <cell r="H4662" t="str">
            <v/>
          </cell>
          <cell r="I4662">
            <v>0</v>
          </cell>
          <cell r="J4662">
            <v>0</v>
          </cell>
          <cell r="K4662">
            <v>0</v>
          </cell>
          <cell r="L4662">
            <v>0</v>
          </cell>
          <cell r="M4662">
            <v>0</v>
          </cell>
          <cell r="N4662">
            <v>0</v>
          </cell>
          <cell r="O4662">
            <v>0</v>
          </cell>
          <cell r="P4662">
            <v>0</v>
          </cell>
          <cell r="Q4662">
            <v>0</v>
          </cell>
          <cell r="R4662">
            <v>0</v>
          </cell>
          <cell r="S4662">
            <v>0</v>
          </cell>
          <cell r="T4662">
            <v>0</v>
          </cell>
          <cell r="U4662">
            <v>0</v>
          </cell>
          <cell r="V4662">
            <v>0</v>
          </cell>
          <cell r="W4662">
            <v>0</v>
          </cell>
          <cell r="X4662">
            <v>0</v>
          </cell>
          <cell r="Y4662">
            <v>0</v>
          </cell>
          <cell r="Z4662">
            <v>0</v>
          </cell>
          <cell r="AA4662">
            <v>0</v>
          </cell>
          <cell r="AB4662">
            <v>0</v>
          </cell>
          <cell r="AC4662">
            <v>0</v>
          </cell>
          <cell r="AD4662">
            <v>0</v>
          </cell>
          <cell r="AE4662">
            <v>0</v>
          </cell>
          <cell r="AF4662">
            <v>0</v>
          </cell>
          <cell r="AG4662">
            <v>0</v>
          </cell>
          <cell r="AH4662">
            <v>0</v>
          </cell>
          <cell r="AI4662">
            <v>0</v>
          </cell>
        </row>
        <row r="4663">
          <cell r="C4663" t="str">
            <v>1.812.2</v>
          </cell>
          <cell r="D4663" t="str">
            <v>Услуги Заказчика</v>
          </cell>
          <cell r="E4663" t="str">
            <v>051-2002922</v>
          </cell>
          <cell r="F4663" t="str">
            <v/>
          </cell>
          <cell r="G4663" t="str">
            <v/>
          </cell>
          <cell r="H4663" t="str">
            <v/>
          </cell>
          <cell r="I4663">
            <v>0</v>
          </cell>
          <cell r="J4663">
            <v>0</v>
          </cell>
          <cell r="K4663">
            <v>0</v>
          </cell>
          <cell r="L4663">
            <v>0</v>
          </cell>
          <cell r="M4663">
            <v>0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>
            <v>0</v>
          </cell>
          <cell r="S4663">
            <v>0</v>
          </cell>
          <cell r="T4663">
            <v>0</v>
          </cell>
          <cell r="U4663">
            <v>0</v>
          </cell>
          <cell r="V4663">
            <v>0</v>
          </cell>
          <cell r="W4663">
            <v>0</v>
          </cell>
          <cell r="X4663">
            <v>0</v>
          </cell>
          <cell r="Y4663">
            <v>0</v>
          </cell>
          <cell r="Z4663">
            <v>0</v>
          </cell>
          <cell r="AA4663">
            <v>0</v>
          </cell>
          <cell r="AB4663">
            <v>0</v>
          </cell>
          <cell r="AC4663">
            <v>0</v>
          </cell>
          <cell r="AD4663">
            <v>0</v>
          </cell>
          <cell r="AE4663">
            <v>0</v>
          </cell>
          <cell r="AF4663">
            <v>0</v>
          </cell>
          <cell r="AG4663">
            <v>0</v>
          </cell>
          <cell r="AH4663">
            <v>0</v>
          </cell>
          <cell r="AI4663">
            <v>0</v>
          </cell>
        </row>
        <row r="4664">
          <cell r="C4664" t="str">
            <v>1.813</v>
          </cell>
          <cell r="D4664" t="str">
            <v>Реконструкция ГРС п. Орловский Ростовской области</v>
          </cell>
          <cell r="E4664" t="str">
            <v>051-2002935</v>
          </cell>
          <cell r="F4664" t="str">
            <v/>
          </cell>
          <cell r="G4664" t="str">
            <v>Стройки, обеспечивающие добычу и вывод газа из Надым-Пур-Таз</v>
          </cell>
          <cell r="H4664" t="str">
            <v>Транспорт газа</v>
          </cell>
          <cell r="I4664">
            <v>71.709999999999994</v>
          </cell>
          <cell r="J4664">
            <v>71.709999999999994</v>
          </cell>
          <cell r="K4664">
            <v>71.709999999999994</v>
          </cell>
          <cell r="L4664">
            <v>71.709999999999994</v>
          </cell>
          <cell r="M4664">
            <v>0.61000001999999998</v>
          </cell>
          <cell r="N4664">
            <v>0.85064847300000002</v>
          </cell>
          <cell r="O4664">
            <v>0.85064847300000002</v>
          </cell>
          <cell r="P4664">
            <v>0</v>
          </cell>
          <cell r="Q4664">
            <v>0</v>
          </cell>
          <cell r="R4664">
            <v>0</v>
          </cell>
          <cell r="S4664">
            <v>59.758333350000001</v>
          </cell>
          <cell r="T4664">
            <v>11.95166665</v>
          </cell>
          <cell r="U4664">
            <v>0</v>
          </cell>
          <cell r="V4664">
            <v>0</v>
          </cell>
          <cell r="W4664">
            <v>0</v>
          </cell>
          <cell r="X4664">
            <v>0</v>
          </cell>
          <cell r="Y4664">
            <v>0</v>
          </cell>
          <cell r="Z4664">
            <v>48.97</v>
          </cell>
          <cell r="AA4664">
            <v>48.97</v>
          </cell>
          <cell r="AB4664">
            <v>7.6440000000000001</v>
          </cell>
          <cell r="AC4664">
            <v>0</v>
          </cell>
          <cell r="AD4664">
            <v>0.40666668</v>
          </cell>
          <cell r="AE4664">
            <v>0</v>
          </cell>
          <cell r="AF4664">
            <v>0.40666668</v>
          </cell>
          <cell r="AG4664">
            <v>0</v>
          </cell>
          <cell r="AH4664">
            <v>0</v>
          </cell>
          <cell r="AI4664">
            <v>0.83044043300000003</v>
          </cell>
        </row>
        <row r="4665">
          <cell r="C4665" t="str">
            <v>1.813.1</v>
          </cell>
          <cell r="D4665" t="str">
            <v>Подрядные работы</v>
          </cell>
          <cell r="E4665" t="str">
            <v>051-2002935</v>
          </cell>
          <cell r="F4665" t="str">
            <v/>
          </cell>
          <cell r="G4665" t="str">
            <v/>
          </cell>
          <cell r="H4665" t="str">
            <v/>
          </cell>
          <cell r="I4665">
            <v>25.48</v>
          </cell>
          <cell r="J4665">
            <v>25.48</v>
          </cell>
          <cell r="K4665">
            <v>25.48</v>
          </cell>
          <cell r="L4665">
            <v>25.48</v>
          </cell>
          <cell r="M4665">
            <v>0</v>
          </cell>
          <cell r="N4665">
            <v>0</v>
          </cell>
          <cell r="O4665">
            <v>0</v>
          </cell>
          <cell r="P4665">
            <v>0</v>
          </cell>
          <cell r="Q4665">
            <v>0</v>
          </cell>
          <cell r="R4665">
            <v>0</v>
          </cell>
          <cell r="S4665">
            <v>21.233333330000001</v>
          </cell>
          <cell r="T4665">
            <v>4.2466666699999998</v>
          </cell>
          <cell r="U4665">
            <v>0</v>
          </cell>
          <cell r="V4665">
            <v>0</v>
          </cell>
          <cell r="W4665">
            <v>0</v>
          </cell>
          <cell r="X4665">
            <v>0</v>
          </cell>
          <cell r="Y4665">
            <v>0</v>
          </cell>
          <cell r="Z4665">
            <v>10</v>
          </cell>
          <cell r="AA4665">
            <v>10</v>
          </cell>
          <cell r="AB4665">
            <v>7.6440000000000001</v>
          </cell>
          <cell r="AC4665">
            <v>0</v>
          </cell>
          <cell r="AD4665">
            <v>0</v>
          </cell>
          <cell r="AE4665">
            <v>0</v>
          </cell>
          <cell r="AF4665">
            <v>0</v>
          </cell>
          <cell r="AG4665">
            <v>0</v>
          </cell>
          <cell r="AH4665">
            <v>0</v>
          </cell>
          <cell r="AI4665">
            <v>0</v>
          </cell>
        </row>
        <row r="4666">
          <cell r="C4666">
            <v>0</v>
          </cell>
          <cell r="D4666" t="str">
            <v>Конкурс</v>
          </cell>
          <cell r="E4666" t="str">
            <v>051-2002935</v>
          </cell>
          <cell r="F4666" t="str">
            <v/>
          </cell>
          <cell r="G4666" t="str">
            <v/>
          </cell>
          <cell r="H4666" t="str">
            <v/>
          </cell>
          <cell r="I4666">
            <v>0</v>
          </cell>
          <cell r="J4666">
            <v>0</v>
          </cell>
          <cell r="K4666">
            <v>25.48</v>
          </cell>
          <cell r="L4666">
            <v>25.48</v>
          </cell>
          <cell r="M4666">
            <v>0</v>
          </cell>
          <cell r="N4666">
            <v>0</v>
          </cell>
          <cell r="O4666">
            <v>0</v>
          </cell>
          <cell r="P4666">
            <v>0</v>
          </cell>
          <cell r="Q4666">
            <v>0</v>
          </cell>
          <cell r="R4666">
            <v>0</v>
          </cell>
          <cell r="S4666">
            <v>0</v>
          </cell>
          <cell r="T4666">
            <v>0</v>
          </cell>
          <cell r="U4666">
            <v>0</v>
          </cell>
          <cell r="V4666">
            <v>0</v>
          </cell>
          <cell r="W4666">
            <v>0</v>
          </cell>
          <cell r="X4666">
            <v>0</v>
          </cell>
          <cell r="Y4666">
            <v>0</v>
          </cell>
          <cell r="Z4666">
            <v>10</v>
          </cell>
          <cell r="AA4666">
            <v>10</v>
          </cell>
          <cell r="AB4666">
            <v>7.6440000000000001</v>
          </cell>
          <cell r="AC4666">
            <v>0</v>
          </cell>
          <cell r="AD4666">
            <v>0</v>
          </cell>
          <cell r="AE4666">
            <v>0</v>
          </cell>
          <cell r="AF4666">
            <v>0</v>
          </cell>
          <cell r="AG4666">
            <v>0</v>
          </cell>
          <cell r="AH4666">
            <v>0</v>
          </cell>
          <cell r="AI4666">
            <v>0</v>
          </cell>
        </row>
        <row r="4667">
          <cell r="C4667">
            <v>0</v>
          </cell>
          <cell r="D4667" t="str">
            <v>Прочие подрядчики</v>
          </cell>
          <cell r="E4667" t="str">
            <v>051-2002935</v>
          </cell>
          <cell r="F4667" t="str">
            <v/>
          </cell>
          <cell r="G4667" t="str">
            <v/>
          </cell>
          <cell r="H4667" t="str">
            <v/>
          </cell>
          <cell r="I4667">
            <v>25.48</v>
          </cell>
          <cell r="J4667">
            <v>25.48</v>
          </cell>
          <cell r="K4667">
            <v>0</v>
          </cell>
          <cell r="L4667">
            <v>0</v>
          </cell>
          <cell r="M4667">
            <v>0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>
            <v>21.233333330000001</v>
          </cell>
          <cell r="T4667">
            <v>4.2466666699999998</v>
          </cell>
          <cell r="U4667">
            <v>0</v>
          </cell>
          <cell r="V4667">
            <v>0</v>
          </cell>
          <cell r="W4667">
            <v>0</v>
          </cell>
          <cell r="X4667">
            <v>0</v>
          </cell>
          <cell r="Y4667">
            <v>0</v>
          </cell>
          <cell r="Z4667">
            <v>0</v>
          </cell>
          <cell r="AA4667">
            <v>0</v>
          </cell>
          <cell r="AB4667">
            <v>0</v>
          </cell>
          <cell r="AC4667">
            <v>0</v>
          </cell>
          <cell r="AD4667">
            <v>0</v>
          </cell>
          <cell r="AE4667">
            <v>0</v>
          </cell>
          <cell r="AF4667">
            <v>0</v>
          </cell>
          <cell r="AG4667">
            <v>0</v>
          </cell>
          <cell r="AH4667">
            <v>0</v>
          </cell>
          <cell r="AI4667">
            <v>0</v>
          </cell>
        </row>
        <row r="4668">
          <cell r="C4668" t="str">
            <v>1.813.2</v>
          </cell>
          <cell r="D4668" t="str">
            <v>Оборудование</v>
          </cell>
          <cell r="E4668" t="str">
            <v>051-2002935</v>
          </cell>
          <cell r="F4668" t="str">
            <v/>
          </cell>
          <cell r="G4668" t="str">
            <v/>
          </cell>
          <cell r="H4668" t="str">
            <v/>
          </cell>
          <cell r="I4668">
            <v>30</v>
          </cell>
          <cell r="J4668">
            <v>30</v>
          </cell>
          <cell r="K4668">
            <v>30</v>
          </cell>
          <cell r="L4668">
            <v>30</v>
          </cell>
          <cell r="M4668">
            <v>0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>
            <v>25</v>
          </cell>
          <cell r="T4668">
            <v>5</v>
          </cell>
          <cell r="U4668">
            <v>0</v>
          </cell>
          <cell r="V4668">
            <v>0</v>
          </cell>
          <cell r="W4668">
            <v>0</v>
          </cell>
          <cell r="X4668">
            <v>0</v>
          </cell>
          <cell r="Y4668">
            <v>0</v>
          </cell>
          <cell r="Z4668">
            <v>29.5</v>
          </cell>
          <cell r="AA4668">
            <v>29.5</v>
          </cell>
          <cell r="AB4668">
            <v>0</v>
          </cell>
          <cell r="AC4668">
            <v>0</v>
          </cell>
          <cell r="AD4668">
            <v>0</v>
          </cell>
          <cell r="AE4668">
            <v>0</v>
          </cell>
          <cell r="AF4668">
            <v>0</v>
          </cell>
          <cell r="AG4668">
            <v>0</v>
          </cell>
          <cell r="AH4668">
            <v>0</v>
          </cell>
          <cell r="AI4668">
            <v>0</v>
          </cell>
        </row>
        <row r="4669">
          <cell r="C4669" t="str">
            <v>1.813.3</v>
          </cell>
          <cell r="D4669" t="str">
            <v>Прочие, всего</v>
          </cell>
          <cell r="E4669" t="str">
            <v>051-2002935</v>
          </cell>
          <cell r="F4669" t="str">
            <v/>
          </cell>
          <cell r="G4669" t="str">
            <v/>
          </cell>
          <cell r="H4669" t="str">
            <v/>
          </cell>
          <cell r="I4669">
            <v>16.23</v>
          </cell>
          <cell r="J4669">
            <v>16.23</v>
          </cell>
          <cell r="K4669">
            <v>16.23</v>
          </cell>
          <cell r="L4669">
            <v>16.23</v>
          </cell>
          <cell r="M4669">
            <v>0.61000001999999998</v>
          </cell>
          <cell r="N4669">
            <v>3.7584720890000001</v>
          </cell>
          <cell r="O4669">
            <v>3.7584720890000001</v>
          </cell>
          <cell r="P4669">
            <v>0</v>
          </cell>
          <cell r="Q4669">
            <v>0</v>
          </cell>
          <cell r="R4669">
            <v>0</v>
          </cell>
          <cell r="S4669">
            <v>13.52500002</v>
          </cell>
          <cell r="T4669">
            <v>2.7049999800000002</v>
          </cell>
          <cell r="U4669">
            <v>0</v>
          </cell>
          <cell r="V4669">
            <v>0</v>
          </cell>
          <cell r="W4669">
            <v>0</v>
          </cell>
          <cell r="X4669">
            <v>0</v>
          </cell>
          <cell r="Y4669">
            <v>0</v>
          </cell>
          <cell r="Z4669">
            <v>9.4700000000000006</v>
          </cell>
          <cell r="AA4669">
            <v>9.4700000000000006</v>
          </cell>
          <cell r="AB4669">
            <v>0</v>
          </cell>
          <cell r="AC4669">
            <v>0</v>
          </cell>
          <cell r="AD4669">
            <v>0.40666668</v>
          </cell>
          <cell r="AE4669">
            <v>0</v>
          </cell>
          <cell r="AF4669">
            <v>0.40666668</v>
          </cell>
          <cell r="AG4669">
            <v>0</v>
          </cell>
          <cell r="AH4669">
            <v>0</v>
          </cell>
          <cell r="AI4669">
            <v>4.2942627240000002</v>
          </cell>
        </row>
        <row r="4670">
          <cell r="C4670" t="str">
            <v>1.813.4</v>
          </cell>
          <cell r="D4670" t="str">
            <v>Проектные работы</v>
          </cell>
          <cell r="E4670" t="str">
            <v>051-2002935</v>
          </cell>
          <cell r="F4670" t="str">
            <v/>
          </cell>
          <cell r="G4670" t="str">
            <v/>
          </cell>
          <cell r="H4670" t="str">
            <v/>
          </cell>
          <cell r="I4670">
            <v>0</v>
          </cell>
          <cell r="J4670">
            <v>0</v>
          </cell>
          <cell r="K4670">
            <v>3</v>
          </cell>
          <cell r="L4670">
            <v>3</v>
          </cell>
          <cell r="M4670">
            <v>0</v>
          </cell>
          <cell r="N4670">
            <v>0</v>
          </cell>
          <cell r="O4670">
            <v>0</v>
          </cell>
          <cell r="P4670">
            <v>0</v>
          </cell>
          <cell r="Q4670">
            <v>0</v>
          </cell>
          <cell r="R4670">
            <v>0</v>
          </cell>
          <cell r="S4670">
            <v>0</v>
          </cell>
          <cell r="T4670">
            <v>0</v>
          </cell>
          <cell r="U4670">
            <v>0</v>
          </cell>
          <cell r="V4670">
            <v>0</v>
          </cell>
          <cell r="W4670">
            <v>0</v>
          </cell>
          <cell r="X4670">
            <v>0</v>
          </cell>
          <cell r="Y4670">
            <v>0</v>
          </cell>
          <cell r="Z4670">
            <v>0</v>
          </cell>
          <cell r="AA4670">
            <v>0</v>
          </cell>
          <cell r="AB4670">
            <v>0</v>
          </cell>
          <cell r="AC4670">
            <v>0</v>
          </cell>
          <cell r="AD4670">
            <v>0</v>
          </cell>
          <cell r="AE4670">
            <v>0</v>
          </cell>
          <cell r="AF4670">
            <v>0</v>
          </cell>
          <cell r="AG4670">
            <v>0</v>
          </cell>
          <cell r="AH4670">
            <v>0</v>
          </cell>
          <cell r="AI4670">
            <v>0</v>
          </cell>
        </row>
        <row r="4671">
          <cell r="C4671" t="str">
            <v>1.813.5</v>
          </cell>
          <cell r="D4671" t="str">
            <v>Услуги Заказчика</v>
          </cell>
          <cell r="E4671" t="str">
            <v>051-2002935</v>
          </cell>
          <cell r="F4671" t="str">
            <v/>
          </cell>
          <cell r="G4671" t="str">
            <v/>
          </cell>
          <cell r="H4671" t="str">
            <v/>
          </cell>
          <cell r="I4671">
            <v>0</v>
          </cell>
          <cell r="J4671">
            <v>0</v>
          </cell>
          <cell r="K4671">
            <v>2.2400000000000002</v>
          </cell>
          <cell r="L4671">
            <v>2.2400000000000002</v>
          </cell>
          <cell r="M4671">
            <v>0.61000001999999998</v>
          </cell>
          <cell r="N4671">
            <v>27.232143749999999</v>
          </cell>
          <cell r="O4671">
            <v>27.232143749999999</v>
          </cell>
          <cell r="P4671">
            <v>0</v>
          </cell>
          <cell r="Q4671">
            <v>0</v>
          </cell>
          <cell r="R4671">
            <v>0</v>
          </cell>
          <cell r="S4671">
            <v>0</v>
          </cell>
          <cell r="T4671">
            <v>0</v>
          </cell>
          <cell r="U4671">
            <v>0</v>
          </cell>
          <cell r="V4671">
            <v>0</v>
          </cell>
          <cell r="W4671">
            <v>0</v>
          </cell>
          <cell r="X4671">
            <v>0</v>
          </cell>
          <cell r="Y4671">
            <v>0</v>
          </cell>
          <cell r="Z4671">
            <v>2.0299999999999998</v>
          </cell>
          <cell r="AA4671">
            <v>2.0299999999999998</v>
          </cell>
          <cell r="AB4671">
            <v>0</v>
          </cell>
          <cell r="AC4671">
            <v>0</v>
          </cell>
          <cell r="AD4671">
            <v>0.40666668</v>
          </cell>
          <cell r="AE4671">
            <v>0</v>
          </cell>
          <cell r="AF4671">
            <v>0.40666668</v>
          </cell>
          <cell r="AG4671">
            <v>0</v>
          </cell>
          <cell r="AH4671">
            <v>0</v>
          </cell>
          <cell r="AI4671">
            <v>20.032841379000001</v>
          </cell>
        </row>
        <row r="4672">
          <cell r="C4672" t="str">
            <v>1.813.6</v>
          </cell>
          <cell r="D4672" t="str">
            <v>Иные прочие</v>
          </cell>
          <cell r="E4672" t="str">
            <v>051-2002935</v>
          </cell>
          <cell r="F4672" t="str">
            <v/>
          </cell>
          <cell r="G4672" t="str">
            <v/>
          </cell>
          <cell r="H4672" t="str">
            <v/>
          </cell>
          <cell r="I4672">
            <v>16.23</v>
          </cell>
          <cell r="J4672">
            <v>16.23</v>
          </cell>
          <cell r="K4672">
            <v>8.2899999999999991</v>
          </cell>
          <cell r="L4672">
            <v>8.2899999999999991</v>
          </cell>
          <cell r="M4672">
            <v>0</v>
          </cell>
          <cell r="N4672">
            <v>0</v>
          </cell>
          <cell r="O4672">
            <v>0</v>
          </cell>
          <cell r="P4672">
            <v>0</v>
          </cell>
          <cell r="Q4672">
            <v>0</v>
          </cell>
          <cell r="R4672">
            <v>0</v>
          </cell>
          <cell r="S4672">
            <v>13.52500002</v>
          </cell>
          <cell r="T4672">
            <v>2.7049999800000002</v>
          </cell>
          <cell r="U4672">
            <v>0</v>
          </cell>
          <cell r="V4672">
            <v>0</v>
          </cell>
          <cell r="W4672">
            <v>0</v>
          </cell>
          <cell r="X4672">
            <v>0</v>
          </cell>
          <cell r="Y4672">
            <v>0</v>
          </cell>
          <cell r="Z4672">
            <v>7.44</v>
          </cell>
          <cell r="AA4672">
            <v>7.44</v>
          </cell>
          <cell r="AB4672">
            <v>0</v>
          </cell>
          <cell r="AC4672">
            <v>0</v>
          </cell>
          <cell r="AD4672">
            <v>0</v>
          </cell>
          <cell r="AE4672">
            <v>0</v>
          </cell>
          <cell r="AF4672">
            <v>0</v>
          </cell>
          <cell r="AG4672">
            <v>0</v>
          </cell>
          <cell r="AH4672">
            <v>0</v>
          </cell>
          <cell r="AI4672">
            <v>0</v>
          </cell>
        </row>
        <row r="4673">
          <cell r="C4673" t="str">
            <v>1.813.7</v>
          </cell>
          <cell r="D4673" t="str">
            <v>Пуско наладочные работы "вхолостую"</v>
          </cell>
          <cell r="E4673" t="str">
            <v>051-2002935</v>
          </cell>
          <cell r="F4673" t="str">
            <v/>
          </cell>
          <cell r="G4673" t="str">
            <v/>
          </cell>
          <cell r="H4673" t="str">
            <v/>
          </cell>
          <cell r="I4673">
            <v>0</v>
          </cell>
          <cell r="J4673">
            <v>0</v>
          </cell>
          <cell r="K4673">
            <v>2.7</v>
          </cell>
          <cell r="L4673">
            <v>2.7</v>
          </cell>
          <cell r="M4673">
            <v>0</v>
          </cell>
          <cell r="N4673">
            <v>0</v>
          </cell>
          <cell r="O4673">
            <v>0</v>
          </cell>
          <cell r="P4673">
            <v>0</v>
          </cell>
          <cell r="Q4673">
            <v>0</v>
          </cell>
          <cell r="R4673">
            <v>0</v>
          </cell>
          <cell r="S4673">
            <v>0</v>
          </cell>
          <cell r="T4673">
            <v>0</v>
          </cell>
          <cell r="U4673">
            <v>0</v>
          </cell>
          <cell r="V4673">
            <v>0</v>
          </cell>
          <cell r="W4673">
            <v>0</v>
          </cell>
          <cell r="X4673">
            <v>0</v>
          </cell>
          <cell r="Y4673">
            <v>0</v>
          </cell>
          <cell r="Z4673">
            <v>0</v>
          </cell>
          <cell r="AA4673">
            <v>0</v>
          </cell>
          <cell r="AB4673">
            <v>0</v>
          </cell>
          <cell r="AC4673">
            <v>0</v>
          </cell>
          <cell r="AD4673">
            <v>0</v>
          </cell>
          <cell r="AE4673">
            <v>0</v>
          </cell>
          <cell r="AF4673">
            <v>0</v>
          </cell>
          <cell r="AG4673">
            <v>0</v>
          </cell>
          <cell r="AH4673">
            <v>0</v>
          </cell>
          <cell r="AI4673">
            <v>0</v>
          </cell>
        </row>
        <row r="4674">
          <cell r="C4674" t="str">
            <v>1.814</v>
          </cell>
          <cell r="D4674" t="str">
            <v>Реконструкция газопровода-отвода и ГРС "Селятино" со строительством КРП-20</v>
          </cell>
          <cell r="E4674" t="str">
            <v>051-2002937</v>
          </cell>
          <cell r="F4674" t="str">
            <v/>
          </cell>
          <cell r="G4674" t="str">
            <v>Стройки, обеспечивающие добычу и вывод газа из Надым-Пур-Таз</v>
          </cell>
          <cell r="H4674" t="str">
            <v>Транспорт газа</v>
          </cell>
          <cell r="I4674">
            <v>2123.5500000000002</v>
          </cell>
          <cell r="J4674">
            <v>2046.54</v>
          </cell>
          <cell r="K4674">
            <v>562.38</v>
          </cell>
          <cell r="L4674">
            <v>562.38</v>
          </cell>
          <cell r="M4674">
            <v>5.0149999799999998</v>
          </cell>
          <cell r="N4674">
            <v>0.89174579099999995</v>
          </cell>
          <cell r="O4674">
            <v>0.89174579099999995</v>
          </cell>
          <cell r="P4674">
            <v>0</v>
          </cell>
          <cell r="Q4674">
            <v>0</v>
          </cell>
          <cell r="R4674">
            <v>0</v>
          </cell>
          <cell r="S4674">
            <v>0</v>
          </cell>
          <cell r="T4674">
            <v>0</v>
          </cell>
          <cell r="U4674">
            <v>0</v>
          </cell>
          <cell r="V4674">
            <v>0</v>
          </cell>
          <cell r="W4674">
            <v>0</v>
          </cell>
          <cell r="X4674">
            <v>0</v>
          </cell>
          <cell r="Y4674">
            <v>0</v>
          </cell>
          <cell r="Z4674">
            <v>218.41</v>
          </cell>
          <cell r="AA4674">
            <v>218.41</v>
          </cell>
          <cell r="AB4674">
            <v>45</v>
          </cell>
          <cell r="AC4674">
            <v>0</v>
          </cell>
          <cell r="AD4674">
            <v>3.3433333200000002</v>
          </cell>
          <cell r="AE4674">
            <v>0</v>
          </cell>
          <cell r="AF4674">
            <v>3.3433333200000002</v>
          </cell>
          <cell r="AG4674">
            <v>0</v>
          </cell>
          <cell r="AH4674">
            <v>0</v>
          </cell>
          <cell r="AI4674">
            <v>1.5307601850000001</v>
          </cell>
        </row>
        <row r="4675">
          <cell r="C4675" t="str">
            <v>1.814.1</v>
          </cell>
          <cell r="D4675" t="str">
            <v>Подрядные работы</v>
          </cell>
          <cell r="E4675" t="str">
            <v>051-2002937</v>
          </cell>
          <cell r="F4675" t="str">
            <v/>
          </cell>
          <cell r="G4675" t="str">
            <v/>
          </cell>
          <cell r="H4675" t="str">
            <v/>
          </cell>
          <cell r="I4675">
            <v>892.08</v>
          </cell>
          <cell r="J4675">
            <v>892.08</v>
          </cell>
          <cell r="K4675">
            <v>150</v>
          </cell>
          <cell r="L4675">
            <v>150</v>
          </cell>
          <cell r="M4675">
            <v>0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>
            <v>0</v>
          </cell>
          <cell r="S4675">
            <v>0</v>
          </cell>
          <cell r="T4675">
            <v>0</v>
          </cell>
          <cell r="U4675">
            <v>0</v>
          </cell>
          <cell r="V4675">
            <v>0</v>
          </cell>
          <cell r="W4675">
            <v>0</v>
          </cell>
          <cell r="X4675">
            <v>0</v>
          </cell>
          <cell r="Y4675">
            <v>0</v>
          </cell>
          <cell r="Z4675">
            <v>45</v>
          </cell>
          <cell r="AA4675">
            <v>45</v>
          </cell>
          <cell r="AB4675">
            <v>45</v>
          </cell>
          <cell r="AC4675">
            <v>0</v>
          </cell>
          <cell r="AD4675">
            <v>0</v>
          </cell>
          <cell r="AE4675">
            <v>0</v>
          </cell>
          <cell r="AF4675">
            <v>0</v>
          </cell>
          <cell r="AG4675">
            <v>0</v>
          </cell>
          <cell r="AH4675">
            <v>0</v>
          </cell>
          <cell r="AI4675">
            <v>0</v>
          </cell>
        </row>
        <row r="4676">
          <cell r="C4676">
            <v>0</v>
          </cell>
          <cell r="D4676" t="str">
            <v>Конкурс</v>
          </cell>
          <cell r="E4676" t="str">
            <v>051-2002937</v>
          </cell>
          <cell r="F4676" t="str">
            <v/>
          </cell>
          <cell r="G4676" t="str">
            <v/>
          </cell>
          <cell r="H4676" t="str">
            <v/>
          </cell>
          <cell r="I4676">
            <v>0</v>
          </cell>
          <cell r="J4676">
            <v>0</v>
          </cell>
          <cell r="K4676">
            <v>150</v>
          </cell>
          <cell r="L4676">
            <v>150</v>
          </cell>
          <cell r="M4676">
            <v>0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>
            <v>0</v>
          </cell>
          <cell r="S4676">
            <v>0</v>
          </cell>
          <cell r="T4676">
            <v>0</v>
          </cell>
          <cell r="U4676">
            <v>0</v>
          </cell>
          <cell r="V4676">
            <v>0</v>
          </cell>
          <cell r="W4676">
            <v>0</v>
          </cell>
          <cell r="X4676">
            <v>0</v>
          </cell>
          <cell r="Y4676">
            <v>0</v>
          </cell>
          <cell r="Z4676">
            <v>45</v>
          </cell>
          <cell r="AA4676">
            <v>45</v>
          </cell>
          <cell r="AB4676">
            <v>45</v>
          </cell>
          <cell r="AC4676">
            <v>0</v>
          </cell>
          <cell r="AD4676">
            <v>0</v>
          </cell>
          <cell r="AE4676">
            <v>0</v>
          </cell>
          <cell r="AF4676">
            <v>0</v>
          </cell>
          <cell r="AG4676">
            <v>0</v>
          </cell>
          <cell r="AH4676">
            <v>0</v>
          </cell>
          <cell r="AI4676">
            <v>0</v>
          </cell>
        </row>
        <row r="4677">
          <cell r="C4677">
            <v>0</v>
          </cell>
          <cell r="D4677" t="str">
            <v>Прочие подрядчики</v>
          </cell>
          <cell r="E4677" t="str">
            <v>051-2002937</v>
          </cell>
          <cell r="F4677" t="str">
            <v/>
          </cell>
          <cell r="G4677" t="str">
            <v/>
          </cell>
          <cell r="H4677" t="str">
            <v/>
          </cell>
          <cell r="I4677">
            <v>892.08</v>
          </cell>
          <cell r="J4677">
            <v>892.08</v>
          </cell>
          <cell r="K4677">
            <v>0</v>
          </cell>
          <cell r="L4677">
            <v>0</v>
          </cell>
          <cell r="M4677">
            <v>0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>
            <v>0</v>
          </cell>
          <cell r="S4677">
            <v>0</v>
          </cell>
          <cell r="T4677">
            <v>0</v>
          </cell>
          <cell r="U4677">
            <v>0</v>
          </cell>
          <cell r="V4677">
            <v>0</v>
          </cell>
          <cell r="W4677">
            <v>0</v>
          </cell>
          <cell r="X4677">
            <v>0</v>
          </cell>
          <cell r="Y4677">
            <v>0</v>
          </cell>
          <cell r="Z4677">
            <v>0</v>
          </cell>
          <cell r="AA4677">
            <v>0</v>
          </cell>
          <cell r="AB4677">
            <v>0</v>
          </cell>
          <cell r="AC4677">
            <v>0</v>
          </cell>
          <cell r="AD4677">
            <v>0</v>
          </cell>
          <cell r="AE4677">
            <v>0</v>
          </cell>
          <cell r="AF4677">
            <v>0</v>
          </cell>
          <cell r="AG4677">
            <v>0</v>
          </cell>
          <cell r="AH4677">
            <v>0</v>
          </cell>
          <cell r="AI4677">
            <v>0</v>
          </cell>
        </row>
        <row r="4678">
          <cell r="C4678" t="str">
            <v>1.814.2</v>
          </cell>
          <cell r="D4678" t="str">
            <v>Оборудование</v>
          </cell>
          <cell r="E4678" t="str">
            <v>051-2002937</v>
          </cell>
          <cell r="F4678" t="str">
            <v/>
          </cell>
          <cell r="G4678" t="str">
            <v/>
          </cell>
          <cell r="H4678" t="str">
            <v/>
          </cell>
          <cell r="I4678">
            <v>795.25</v>
          </cell>
          <cell r="J4678">
            <v>795.25</v>
          </cell>
          <cell r="K4678">
            <v>350</v>
          </cell>
          <cell r="L4678">
            <v>350</v>
          </cell>
          <cell r="M4678">
            <v>0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>
            <v>0</v>
          </cell>
          <cell r="T4678">
            <v>0</v>
          </cell>
          <cell r="U4678">
            <v>0</v>
          </cell>
          <cell r="V4678">
            <v>0</v>
          </cell>
          <cell r="W4678">
            <v>0</v>
          </cell>
          <cell r="X4678">
            <v>0</v>
          </cell>
          <cell r="Y4678">
            <v>0</v>
          </cell>
          <cell r="Z4678">
            <v>150</v>
          </cell>
          <cell r="AA4678">
            <v>150</v>
          </cell>
          <cell r="AB4678">
            <v>0</v>
          </cell>
          <cell r="AC4678">
            <v>0</v>
          </cell>
          <cell r="AD4678">
            <v>0</v>
          </cell>
          <cell r="AE4678">
            <v>0</v>
          </cell>
          <cell r="AF4678">
            <v>0</v>
          </cell>
          <cell r="AG4678">
            <v>0</v>
          </cell>
          <cell r="AH4678">
            <v>0</v>
          </cell>
          <cell r="AI4678">
            <v>0</v>
          </cell>
        </row>
        <row r="4679">
          <cell r="C4679" t="str">
            <v>1.814.3</v>
          </cell>
          <cell r="D4679" t="str">
            <v>Прочие, всего</v>
          </cell>
          <cell r="E4679" t="str">
            <v>051-2002937</v>
          </cell>
          <cell r="F4679" t="str">
            <v/>
          </cell>
          <cell r="G4679" t="str">
            <v/>
          </cell>
          <cell r="H4679" t="str">
            <v/>
          </cell>
          <cell r="I4679">
            <v>436.22</v>
          </cell>
          <cell r="J4679">
            <v>359.21</v>
          </cell>
          <cell r="K4679">
            <v>62.38</v>
          </cell>
          <cell r="L4679">
            <v>62.38</v>
          </cell>
          <cell r="M4679">
            <v>5.0149999799999998</v>
          </cell>
          <cell r="N4679">
            <v>8.0394356850000008</v>
          </cell>
          <cell r="O4679">
            <v>8.0394356850000008</v>
          </cell>
          <cell r="P4679">
            <v>0</v>
          </cell>
          <cell r="Q4679">
            <v>0</v>
          </cell>
          <cell r="R4679">
            <v>0</v>
          </cell>
          <cell r="S4679">
            <v>0</v>
          </cell>
          <cell r="T4679">
            <v>0</v>
          </cell>
          <cell r="U4679">
            <v>0</v>
          </cell>
          <cell r="V4679">
            <v>0</v>
          </cell>
          <cell r="W4679">
            <v>0</v>
          </cell>
          <cell r="X4679">
            <v>0</v>
          </cell>
          <cell r="Y4679">
            <v>0</v>
          </cell>
          <cell r="Z4679">
            <v>23.41</v>
          </cell>
          <cell r="AA4679">
            <v>23.41</v>
          </cell>
          <cell r="AB4679">
            <v>0</v>
          </cell>
          <cell r="AC4679">
            <v>0</v>
          </cell>
          <cell r="AD4679">
            <v>3.3433333200000002</v>
          </cell>
          <cell r="AE4679">
            <v>0</v>
          </cell>
          <cell r="AF4679">
            <v>3.3433333200000002</v>
          </cell>
          <cell r="AG4679">
            <v>0</v>
          </cell>
          <cell r="AH4679">
            <v>0</v>
          </cell>
          <cell r="AI4679">
            <v>14.281645963000001</v>
          </cell>
        </row>
        <row r="4680">
          <cell r="C4680" t="str">
            <v>1.814.4</v>
          </cell>
          <cell r="D4680" t="str">
            <v>Землеотвод, всего</v>
          </cell>
          <cell r="E4680" t="str">
            <v>051-2002937</v>
          </cell>
          <cell r="F4680" t="str">
            <v/>
          </cell>
          <cell r="G4680" t="str">
            <v/>
          </cell>
          <cell r="H4680" t="str">
            <v/>
          </cell>
          <cell r="I4680">
            <v>0</v>
          </cell>
          <cell r="J4680">
            <v>0</v>
          </cell>
          <cell r="K4680">
            <v>1</v>
          </cell>
          <cell r="L4680">
            <v>1</v>
          </cell>
          <cell r="M4680">
            <v>0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>
            <v>0</v>
          </cell>
          <cell r="T4680">
            <v>0</v>
          </cell>
          <cell r="U4680">
            <v>0</v>
          </cell>
          <cell r="V4680">
            <v>0</v>
          </cell>
          <cell r="W4680">
            <v>0</v>
          </cell>
          <cell r="X4680">
            <v>0</v>
          </cell>
          <cell r="Y4680">
            <v>0</v>
          </cell>
          <cell r="Z4680">
            <v>0</v>
          </cell>
          <cell r="AA4680">
            <v>0</v>
          </cell>
          <cell r="AB4680">
            <v>0</v>
          </cell>
          <cell r="AC4680">
            <v>0</v>
          </cell>
          <cell r="AD4680">
            <v>0</v>
          </cell>
          <cell r="AE4680">
            <v>0</v>
          </cell>
          <cell r="AF4680">
            <v>0</v>
          </cell>
          <cell r="AG4680">
            <v>0</v>
          </cell>
          <cell r="AH4680">
            <v>0</v>
          </cell>
          <cell r="AI4680">
            <v>0</v>
          </cell>
        </row>
        <row r="4681">
          <cell r="C4681" t="str">
            <v>1.814.5</v>
          </cell>
          <cell r="D4681" t="str">
            <v>Проектные работы</v>
          </cell>
          <cell r="E4681" t="str">
            <v>051-2002937</v>
          </cell>
          <cell r="F4681" t="str">
            <v/>
          </cell>
          <cell r="G4681" t="str">
            <v/>
          </cell>
          <cell r="H4681" t="str">
            <v/>
          </cell>
          <cell r="I4681">
            <v>0</v>
          </cell>
          <cell r="J4681">
            <v>0</v>
          </cell>
          <cell r="K4681">
            <v>3</v>
          </cell>
          <cell r="L4681">
            <v>3</v>
          </cell>
          <cell r="M4681">
            <v>0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>
            <v>0</v>
          </cell>
          <cell r="S4681">
            <v>0</v>
          </cell>
          <cell r="T4681">
            <v>0</v>
          </cell>
          <cell r="U4681">
            <v>0</v>
          </cell>
          <cell r="V4681">
            <v>0</v>
          </cell>
          <cell r="W4681">
            <v>0</v>
          </cell>
          <cell r="X4681">
            <v>0</v>
          </cell>
          <cell r="Y4681">
            <v>0</v>
          </cell>
          <cell r="Z4681">
            <v>0</v>
          </cell>
          <cell r="AA4681">
            <v>0</v>
          </cell>
          <cell r="AB4681">
            <v>0</v>
          </cell>
          <cell r="AC4681">
            <v>0</v>
          </cell>
          <cell r="AD4681">
            <v>0</v>
          </cell>
          <cell r="AE4681">
            <v>0</v>
          </cell>
          <cell r="AF4681">
            <v>0</v>
          </cell>
          <cell r="AG4681">
            <v>0</v>
          </cell>
          <cell r="AH4681">
            <v>0</v>
          </cell>
          <cell r="AI4681">
            <v>0</v>
          </cell>
        </row>
        <row r="4682">
          <cell r="C4682" t="str">
            <v>1.814.6</v>
          </cell>
          <cell r="D4682" t="str">
            <v>Услуги Заказчика</v>
          </cell>
          <cell r="E4682" t="str">
            <v>051-2002937</v>
          </cell>
          <cell r="F4682" t="str">
            <v/>
          </cell>
          <cell r="G4682" t="str">
            <v/>
          </cell>
          <cell r="H4682" t="str">
            <v/>
          </cell>
          <cell r="I4682">
            <v>0</v>
          </cell>
          <cell r="J4682">
            <v>0</v>
          </cell>
          <cell r="K4682">
            <v>20.059999999999999</v>
          </cell>
          <cell r="L4682">
            <v>20.059999999999999</v>
          </cell>
          <cell r="M4682">
            <v>5.0149999799999998</v>
          </cell>
          <cell r="N4682">
            <v>24.999999899999999</v>
          </cell>
          <cell r="O4682">
            <v>24.999999899999999</v>
          </cell>
          <cell r="P4682">
            <v>0</v>
          </cell>
          <cell r="Q4682">
            <v>0</v>
          </cell>
          <cell r="R4682">
            <v>0</v>
          </cell>
          <cell r="S4682">
            <v>0</v>
          </cell>
          <cell r="T4682">
            <v>0</v>
          </cell>
          <cell r="U4682">
            <v>0</v>
          </cell>
          <cell r="V4682">
            <v>0</v>
          </cell>
          <cell r="W4682">
            <v>0</v>
          </cell>
          <cell r="X4682">
            <v>0</v>
          </cell>
          <cell r="Y4682">
            <v>0</v>
          </cell>
          <cell r="Z4682">
            <v>15.04</v>
          </cell>
          <cell r="AA4682">
            <v>15.04</v>
          </cell>
          <cell r="AB4682">
            <v>0</v>
          </cell>
          <cell r="AC4682">
            <v>0</v>
          </cell>
          <cell r="AD4682">
            <v>3.3433333200000002</v>
          </cell>
          <cell r="AE4682">
            <v>0</v>
          </cell>
          <cell r="AF4682">
            <v>3.3433333200000002</v>
          </cell>
          <cell r="AG4682">
            <v>0</v>
          </cell>
          <cell r="AH4682">
            <v>0</v>
          </cell>
          <cell r="AI4682">
            <v>22.229609839999998</v>
          </cell>
        </row>
        <row r="4683">
          <cell r="C4683" t="str">
            <v>1.814.7</v>
          </cell>
          <cell r="D4683" t="str">
            <v>Иные прочие</v>
          </cell>
          <cell r="E4683" t="str">
            <v>051-2002937</v>
          </cell>
          <cell r="F4683" t="str">
            <v/>
          </cell>
          <cell r="G4683" t="str">
            <v/>
          </cell>
          <cell r="H4683" t="str">
            <v/>
          </cell>
          <cell r="I4683">
            <v>436.22</v>
          </cell>
          <cell r="J4683">
            <v>359.21</v>
          </cell>
          <cell r="K4683">
            <v>38.32</v>
          </cell>
          <cell r="L4683">
            <v>38.32</v>
          </cell>
          <cell r="M4683">
            <v>0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>
            <v>0</v>
          </cell>
          <cell r="S4683">
            <v>0</v>
          </cell>
          <cell r="T4683">
            <v>0</v>
          </cell>
          <cell r="U4683">
            <v>0</v>
          </cell>
          <cell r="V4683">
            <v>0</v>
          </cell>
          <cell r="W4683">
            <v>0</v>
          </cell>
          <cell r="X4683">
            <v>0</v>
          </cell>
          <cell r="Y4683">
            <v>0</v>
          </cell>
          <cell r="Z4683">
            <v>8.3699999999999992</v>
          </cell>
          <cell r="AA4683">
            <v>8.3699999999999992</v>
          </cell>
          <cell r="AB4683">
            <v>0</v>
          </cell>
          <cell r="AC4683">
            <v>0</v>
          </cell>
          <cell r="AD4683">
            <v>0</v>
          </cell>
          <cell r="AE4683">
            <v>0</v>
          </cell>
          <cell r="AF4683">
            <v>0</v>
          </cell>
          <cell r="AG4683">
            <v>0</v>
          </cell>
          <cell r="AH4683">
            <v>0</v>
          </cell>
          <cell r="AI4683">
            <v>0</v>
          </cell>
        </row>
        <row r="4684">
          <cell r="C4684" t="str">
            <v>1.815</v>
          </cell>
          <cell r="D4684" t="str">
            <v>Реконструкция ГРС "Кокрек"</v>
          </cell>
          <cell r="E4684" t="str">
            <v>051-2002940</v>
          </cell>
          <cell r="F4684" t="str">
            <v/>
          </cell>
          <cell r="G4684" t="str">
            <v>Стройки, обеспечивающие добычу и вывод газа из Надым-Пур-Таз</v>
          </cell>
          <cell r="H4684" t="str">
            <v>Транспорт газа</v>
          </cell>
          <cell r="I4684">
            <v>239.46</v>
          </cell>
          <cell r="J4684">
            <v>195.09</v>
          </cell>
          <cell r="K4684">
            <v>195.09</v>
          </cell>
          <cell r="L4684">
            <v>195.09</v>
          </cell>
          <cell r="M4684">
            <v>1.7400002400000001</v>
          </cell>
          <cell r="N4684">
            <v>0.89189617099999996</v>
          </cell>
          <cell r="O4684">
            <v>0.89189617099999996</v>
          </cell>
          <cell r="P4684">
            <v>0</v>
          </cell>
          <cell r="Q4684">
            <v>0</v>
          </cell>
          <cell r="R4684">
            <v>0</v>
          </cell>
          <cell r="S4684">
            <v>200.17499998</v>
          </cell>
          <cell r="T4684">
            <v>39.285000019999998</v>
          </cell>
          <cell r="U4684">
            <v>0</v>
          </cell>
          <cell r="V4684">
            <v>0</v>
          </cell>
          <cell r="W4684">
            <v>0</v>
          </cell>
          <cell r="X4684">
            <v>0</v>
          </cell>
          <cell r="Y4684">
            <v>0</v>
          </cell>
          <cell r="Z4684">
            <v>99.9</v>
          </cell>
          <cell r="AA4684">
            <v>99.9</v>
          </cell>
          <cell r="AB4684">
            <v>27.86</v>
          </cell>
          <cell r="AC4684">
            <v>0</v>
          </cell>
          <cell r="AD4684">
            <v>1.1600001600000001</v>
          </cell>
          <cell r="AE4684">
            <v>0</v>
          </cell>
          <cell r="AF4684">
            <v>1.1600001600000001</v>
          </cell>
          <cell r="AG4684">
            <v>0</v>
          </cell>
          <cell r="AH4684">
            <v>0</v>
          </cell>
          <cell r="AI4684">
            <v>1.161161321</v>
          </cell>
        </row>
        <row r="4685">
          <cell r="C4685" t="str">
            <v>1.815.1</v>
          </cell>
          <cell r="D4685" t="str">
            <v>Подрядные работы</v>
          </cell>
          <cell r="E4685" t="str">
            <v>051-2002940</v>
          </cell>
          <cell r="F4685" t="str">
            <v/>
          </cell>
          <cell r="G4685" t="str">
            <v/>
          </cell>
          <cell r="H4685" t="str">
            <v/>
          </cell>
          <cell r="I4685">
            <v>89.52</v>
          </cell>
          <cell r="J4685">
            <v>89.52</v>
          </cell>
          <cell r="K4685">
            <v>89.52</v>
          </cell>
          <cell r="L4685">
            <v>89.52</v>
          </cell>
          <cell r="M4685">
            <v>0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  <cell r="R4685">
            <v>0</v>
          </cell>
          <cell r="S4685">
            <v>74.599999999999994</v>
          </cell>
          <cell r="T4685">
            <v>14.92</v>
          </cell>
          <cell r="U4685">
            <v>0</v>
          </cell>
          <cell r="V4685">
            <v>0</v>
          </cell>
          <cell r="W4685">
            <v>0</v>
          </cell>
          <cell r="X4685">
            <v>0</v>
          </cell>
          <cell r="Y4685">
            <v>0</v>
          </cell>
          <cell r="Z4685">
            <v>83</v>
          </cell>
          <cell r="AA4685">
            <v>83</v>
          </cell>
          <cell r="AB4685">
            <v>26.86</v>
          </cell>
          <cell r="AC4685">
            <v>0</v>
          </cell>
          <cell r="AD4685">
            <v>0</v>
          </cell>
          <cell r="AE4685">
            <v>0</v>
          </cell>
          <cell r="AF4685">
            <v>0</v>
          </cell>
          <cell r="AG4685">
            <v>0</v>
          </cell>
          <cell r="AH4685">
            <v>0</v>
          </cell>
          <cell r="AI4685">
            <v>0</v>
          </cell>
        </row>
        <row r="4686">
          <cell r="C4686">
            <v>0</v>
          </cell>
          <cell r="D4686" t="str">
            <v>КОМОКС</v>
          </cell>
          <cell r="E4686" t="str">
            <v>051-2002940</v>
          </cell>
          <cell r="F4686" t="str">
            <v/>
          </cell>
          <cell r="G4686" t="str">
            <v/>
          </cell>
          <cell r="H4686" t="str">
            <v/>
          </cell>
          <cell r="I4686">
            <v>0</v>
          </cell>
          <cell r="J4686">
            <v>0</v>
          </cell>
          <cell r="K4686">
            <v>89.52</v>
          </cell>
          <cell r="L4686">
            <v>89.52</v>
          </cell>
          <cell r="M4686">
            <v>0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>
            <v>0</v>
          </cell>
          <cell r="T4686">
            <v>0</v>
          </cell>
          <cell r="U4686">
            <v>0</v>
          </cell>
          <cell r="V4686">
            <v>0</v>
          </cell>
          <cell r="W4686">
            <v>0</v>
          </cell>
          <cell r="X4686">
            <v>0</v>
          </cell>
          <cell r="Y4686">
            <v>0</v>
          </cell>
          <cell r="Z4686">
            <v>83</v>
          </cell>
          <cell r="AA4686">
            <v>83</v>
          </cell>
          <cell r="AB4686">
            <v>26.86</v>
          </cell>
          <cell r="AC4686">
            <v>0</v>
          </cell>
          <cell r="AD4686">
            <v>0</v>
          </cell>
          <cell r="AE4686">
            <v>0</v>
          </cell>
          <cell r="AF4686">
            <v>0</v>
          </cell>
          <cell r="AG4686">
            <v>0</v>
          </cell>
          <cell r="AH4686">
            <v>0</v>
          </cell>
          <cell r="AI4686">
            <v>0</v>
          </cell>
        </row>
        <row r="4687">
          <cell r="C4687">
            <v>0</v>
          </cell>
          <cell r="D4687" t="str">
            <v>Прочие подрядчики</v>
          </cell>
          <cell r="E4687" t="str">
            <v>051-2002940</v>
          </cell>
          <cell r="F4687" t="str">
            <v/>
          </cell>
          <cell r="G4687" t="str">
            <v/>
          </cell>
          <cell r="H4687" t="str">
            <v/>
          </cell>
          <cell r="I4687">
            <v>89.52</v>
          </cell>
          <cell r="J4687">
            <v>89.52</v>
          </cell>
          <cell r="K4687">
            <v>0</v>
          </cell>
          <cell r="L4687">
            <v>0</v>
          </cell>
          <cell r="M4687">
            <v>0</v>
          </cell>
          <cell r="N4687">
            <v>0</v>
          </cell>
          <cell r="O4687">
            <v>0</v>
          </cell>
          <cell r="P4687">
            <v>0</v>
          </cell>
          <cell r="Q4687">
            <v>0</v>
          </cell>
          <cell r="R4687">
            <v>0</v>
          </cell>
          <cell r="S4687">
            <v>74.599999999999994</v>
          </cell>
          <cell r="T4687">
            <v>14.92</v>
          </cell>
          <cell r="U4687">
            <v>0</v>
          </cell>
          <cell r="V4687">
            <v>0</v>
          </cell>
          <cell r="W4687">
            <v>0</v>
          </cell>
          <cell r="X4687">
            <v>0</v>
          </cell>
          <cell r="Y4687">
            <v>0</v>
          </cell>
          <cell r="Z4687">
            <v>0</v>
          </cell>
          <cell r="AA4687">
            <v>0</v>
          </cell>
          <cell r="AB4687">
            <v>0</v>
          </cell>
          <cell r="AC4687">
            <v>0</v>
          </cell>
          <cell r="AD4687">
            <v>0</v>
          </cell>
          <cell r="AE4687">
            <v>0</v>
          </cell>
          <cell r="AF4687">
            <v>0</v>
          </cell>
          <cell r="AG4687">
            <v>0</v>
          </cell>
          <cell r="AH4687">
            <v>0</v>
          </cell>
          <cell r="AI4687">
            <v>0</v>
          </cell>
        </row>
        <row r="4688">
          <cell r="C4688" t="str">
            <v>1.815.2</v>
          </cell>
          <cell r="D4688" t="str">
            <v>Оборудование</v>
          </cell>
          <cell r="E4688" t="str">
            <v>051-2002940</v>
          </cell>
          <cell r="F4688" t="str">
            <v/>
          </cell>
          <cell r="G4688" t="str">
            <v/>
          </cell>
          <cell r="H4688" t="str">
            <v/>
          </cell>
          <cell r="I4688">
            <v>85.34</v>
          </cell>
          <cell r="J4688">
            <v>85.34</v>
          </cell>
          <cell r="K4688">
            <v>85.34</v>
          </cell>
          <cell r="L4688">
            <v>85.34</v>
          </cell>
          <cell r="M4688">
            <v>0</v>
          </cell>
          <cell r="N4688">
            <v>0</v>
          </cell>
          <cell r="O4688">
            <v>0</v>
          </cell>
          <cell r="P4688">
            <v>0</v>
          </cell>
          <cell r="Q4688">
            <v>0</v>
          </cell>
          <cell r="R4688">
            <v>0</v>
          </cell>
          <cell r="S4688">
            <v>71.116666670000001</v>
          </cell>
          <cell r="T4688">
            <v>14.223333330000001</v>
          </cell>
          <cell r="U4688">
            <v>0</v>
          </cell>
          <cell r="V4688">
            <v>0</v>
          </cell>
          <cell r="W4688">
            <v>0</v>
          </cell>
          <cell r="X4688">
            <v>0</v>
          </cell>
          <cell r="Y4688">
            <v>0</v>
          </cell>
          <cell r="Z4688">
            <v>15.9</v>
          </cell>
          <cell r="AA4688">
            <v>15.9</v>
          </cell>
          <cell r="AB4688">
            <v>0</v>
          </cell>
          <cell r="AC4688">
            <v>0</v>
          </cell>
          <cell r="AD4688">
            <v>0</v>
          </cell>
          <cell r="AE4688">
            <v>0</v>
          </cell>
          <cell r="AF4688">
            <v>0</v>
          </cell>
          <cell r="AG4688">
            <v>0</v>
          </cell>
          <cell r="AH4688">
            <v>0</v>
          </cell>
          <cell r="AI4688">
            <v>0</v>
          </cell>
        </row>
        <row r="4689">
          <cell r="C4689" t="str">
            <v>1.815.3</v>
          </cell>
          <cell r="D4689" t="str">
            <v>Прочие, всего</v>
          </cell>
          <cell r="E4689" t="str">
            <v>051-2002940</v>
          </cell>
          <cell r="F4689" t="str">
            <v/>
          </cell>
          <cell r="G4689" t="str">
            <v/>
          </cell>
          <cell r="H4689" t="str">
            <v/>
          </cell>
          <cell r="I4689">
            <v>64.599999999999994</v>
          </cell>
          <cell r="J4689">
            <v>20.23</v>
          </cell>
          <cell r="K4689">
            <v>20.23</v>
          </cell>
          <cell r="L4689">
            <v>20.23</v>
          </cell>
          <cell r="M4689">
            <v>1.7400002400000001</v>
          </cell>
          <cell r="N4689">
            <v>8.6010886800000002</v>
          </cell>
          <cell r="O4689">
            <v>8.6010886800000002</v>
          </cell>
          <cell r="P4689">
            <v>0</v>
          </cell>
          <cell r="Q4689">
            <v>0</v>
          </cell>
          <cell r="R4689">
            <v>0</v>
          </cell>
          <cell r="S4689">
            <v>54.45833331</v>
          </cell>
          <cell r="T4689">
            <v>10.141666689999999</v>
          </cell>
          <cell r="U4689">
            <v>0</v>
          </cell>
          <cell r="V4689">
            <v>0</v>
          </cell>
          <cell r="W4689">
            <v>0</v>
          </cell>
          <cell r="X4689">
            <v>0</v>
          </cell>
          <cell r="Y4689">
            <v>0</v>
          </cell>
          <cell r="Z4689">
            <v>1</v>
          </cell>
          <cell r="AA4689">
            <v>1</v>
          </cell>
          <cell r="AB4689">
            <v>1</v>
          </cell>
          <cell r="AC4689">
            <v>0</v>
          </cell>
          <cell r="AD4689">
            <v>1.1600001600000001</v>
          </cell>
          <cell r="AE4689">
            <v>0</v>
          </cell>
          <cell r="AF4689">
            <v>1.1600001600000001</v>
          </cell>
          <cell r="AG4689">
            <v>0</v>
          </cell>
          <cell r="AH4689">
            <v>0</v>
          </cell>
          <cell r="AI4689">
            <v>116.000016</v>
          </cell>
        </row>
        <row r="4690">
          <cell r="C4690" t="str">
            <v>1.815.4</v>
          </cell>
          <cell r="D4690" t="str">
            <v>Землеотвод, всего</v>
          </cell>
          <cell r="E4690" t="str">
            <v>051-2002940</v>
          </cell>
          <cell r="F4690" t="str">
            <v/>
          </cell>
          <cell r="G4690" t="str">
            <v/>
          </cell>
          <cell r="H4690" t="str">
            <v/>
          </cell>
          <cell r="I4690">
            <v>0</v>
          </cell>
          <cell r="J4690">
            <v>0</v>
          </cell>
          <cell r="K4690">
            <v>2</v>
          </cell>
          <cell r="L4690">
            <v>2</v>
          </cell>
          <cell r="M4690">
            <v>0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>
            <v>0</v>
          </cell>
          <cell r="T4690">
            <v>0</v>
          </cell>
          <cell r="U4690">
            <v>0</v>
          </cell>
          <cell r="V4690">
            <v>0</v>
          </cell>
          <cell r="W4690">
            <v>0</v>
          </cell>
          <cell r="X4690">
            <v>0</v>
          </cell>
          <cell r="Y4690">
            <v>0</v>
          </cell>
          <cell r="Z4690">
            <v>1</v>
          </cell>
          <cell r="AA4690">
            <v>1</v>
          </cell>
          <cell r="AB4690">
            <v>1</v>
          </cell>
          <cell r="AC4690">
            <v>0</v>
          </cell>
          <cell r="AD4690">
            <v>0</v>
          </cell>
          <cell r="AE4690">
            <v>0</v>
          </cell>
          <cell r="AF4690">
            <v>0</v>
          </cell>
          <cell r="AG4690">
            <v>0</v>
          </cell>
          <cell r="AH4690">
            <v>0</v>
          </cell>
          <cell r="AI4690">
            <v>0</v>
          </cell>
        </row>
        <row r="4691">
          <cell r="C4691" t="str">
            <v>1.815.5</v>
          </cell>
          <cell r="D4691" t="str">
            <v>Проектные работы</v>
          </cell>
          <cell r="E4691" t="str">
            <v>051-2002940</v>
          </cell>
          <cell r="F4691" t="str">
            <v/>
          </cell>
          <cell r="G4691" t="str">
            <v/>
          </cell>
          <cell r="H4691" t="str">
            <v/>
          </cell>
          <cell r="I4691">
            <v>0</v>
          </cell>
          <cell r="J4691">
            <v>0</v>
          </cell>
          <cell r="K4691">
            <v>1</v>
          </cell>
          <cell r="L4691">
            <v>1</v>
          </cell>
          <cell r="M4691">
            <v>0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  <cell r="R4691">
            <v>0</v>
          </cell>
          <cell r="S4691">
            <v>0</v>
          </cell>
          <cell r="T4691">
            <v>0</v>
          </cell>
          <cell r="U4691">
            <v>0</v>
          </cell>
          <cell r="V4691">
            <v>0</v>
          </cell>
          <cell r="W4691">
            <v>0</v>
          </cell>
          <cell r="X4691">
            <v>0</v>
          </cell>
          <cell r="Y4691">
            <v>0</v>
          </cell>
          <cell r="Z4691">
            <v>0</v>
          </cell>
          <cell r="AA4691">
            <v>0</v>
          </cell>
          <cell r="AB4691">
            <v>0</v>
          </cell>
          <cell r="AC4691">
            <v>0</v>
          </cell>
          <cell r="AD4691">
            <v>0</v>
          </cell>
          <cell r="AE4691">
            <v>0</v>
          </cell>
          <cell r="AF4691">
            <v>0</v>
          </cell>
          <cell r="AG4691">
            <v>0</v>
          </cell>
          <cell r="AH4691">
            <v>0</v>
          </cell>
          <cell r="AI4691">
            <v>0</v>
          </cell>
        </row>
        <row r="4692">
          <cell r="C4692" t="str">
            <v>1.815.6</v>
          </cell>
          <cell r="D4692" t="str">
            <v>Услуги Заказчика</v>
          </cell>
          <cell r="E4692" t="str">
            <v>051-2002940</v>
          </cell>
          <cell r="F4692" t="str">
            <v/>
          </cell>
          <cell r="G4692" t="str">
            <v/>
          </cell>
          <cell r="H4692" t="str">
            <v/>
          </cell>
          <cell r="I4692">
            <v>0</v>
          </cell>
          <cell r="J4692">
            <v>0</v>
          </cell>
          <cell r="K4692">
            <v>6.96</v>
          </cell>
          <cell r="L4692">
            <v>6.96</v>
          </cell>
          <cell r="M4692">
            <v>1.7400002400000001</v>
          </cell>
          <cell r="N4692">
            <v>25.000003448000001</v>
          </cell>
          <cell r="O4692">
            <v>25.000003448000001</v>
          </cell>
          <cell r="P4692">
            <v>0</v>
          </cell>
          <cell r="Q4692">
            <v>0</v>
          </cell>
          <cell r="R4692">
            <v>0</v>
          </cell>
          <cell r="S4692">
            <v>0</v>
          </cell>
          <cell r="T4692">
            <v>0</v>
          </cell>
          <cell r="U4692">
            <v>0</v>
          </cell>
          <cell r="V4692">
            <v>0</v>
          </cell>
          <cell r="W4692">
            <v>0</v>
          </cell>
          <cell r="X4692">
            <v>0</v>
          </cell>
          <cell r="Y4692">
            <v>0</v>
          </cell>
          <cell r="Z4692">
            <v>0</v>
          </cell>
          <cell r="AA4692">
            <v>0</v>
          </cell>
          <cell r="AB4692">
            <v>0</v>
          </cell>
          <cell r="AC4692">
            <v>0</v>
          </cell>
          <cell r="AD4692">
            <v>1.1600001600000001</v>
          </cell>
          <cell r="AE4692">
            <v>0</v>
          </cell>
          <cell r="AF4692">
            <v>1.1600001600000001</v>
          </cell>
          <cell r="AG4692">
            <v>0</v>
          </cell>
          <cell r="AH4692">
            <v>0</v>
          </cell>
          <cell r="AI4692">
            <v>0</v>
          </cell>
        </row>
        <row r="4693">
          <cell r="C4693" t="str">
            <v>1.815.7</v>
          </cell>
          <cell r="D4693" t="str">
            <v>Иные прочие</v>
          </cell>
          <cell r="E4693" t="str">
            <v>051-2002940</v>
          </cell>
          <cell r="F4693" t="str">
            <v/>
          </cell>
          <cell r="G4693" t="str">
            <v/>
          </cell>
          <cell r="H4693" t="str">
            <v/>
          </cell>
          <cell r="I4693">
            <v>64.599999999999994</v>
          </cell>
          <cell r="J4693">
            <v>20.23</v>
          </cell>
          <cell r="K4693">
            <v>6.27</v>
          </cell>
          <cell r="L4693">
            <v>6.27</v>
          </cell>
          <cell r="M4693">
            <v>0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>
            <v>54.45833331</v>
          </cell>
          <cell r="T4693">
            <v>10.141666689999999</v>
          </cell>
          <cell r="U4693">
            <v>0</v>
          </cell>
          <cell r="V4693">
            <v>0</v>
          </cell>
          <cell r="W4693">
            <v>0</v>
          </cell>
          <cell r="X4693">
            <v>0</v>
          </cell>
          <cell r="Y4693">
            <v>0</v>
          </cell>
          <cell r="Z4693">
            <v>0</v>
          </cell>
          <cell r="AA4693">
            <v>0</v>
          </cell>
          <cell r="AB4693">
            <v>0</v>
          </cell>
          <cell r="AC4693">
            <v>0</v>
          </cell>
          <cell r="AD4693">
            <v>0</v>
          </cell>
          <cell r="AE4693">
            <v>0</v>
          </cell>
          <cell r="AF4693">
            <v>0</v>
          </cell>
          <cell r="AG4693">
            <v>0</v>
          </cell>
          <cell r="AH4693">
            <v>0</v>
          </cell>
          <cell r="AI4693">
            <v>0</v>
          </cell>
        </row>
        <row r="4694">
          <cell r="C4694" t="str">
            <v>1.815.8</v>
          </cell>
          <cell r="D4694" t="str">
            <v>Пуско наладочные работы "вхолостую"</v>
          </cell>
          <cell r="E4694" t="str">
            <v>051-2002940</v>
          </cell>
          <cell r="F4694" t="str">
            <v/>
          </cell>
          <cell r="G4694" t="str">
            <v/>
          </cell>
          <cell r="H4694" t="str">
            <v/>
          </cell>
          <cell r="I4694">
            <v>0</v>
          </cell>
          <cell r="J4694">
            <v>0</v>
          </cell>
          <cell r="K4694">
            <v>4</v>
          </cell>
          <cell r="L4694">
            <v>4</v>
          </cell>
          <cell r="M4694">
            <v>0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>
            <v>0</v>
          </cell>
          <cell r="T4694">
            <v>0</v>
          </cell>
          <cell r="U4694">
            <v>0</v>
          </cell>
          <cell r="V4694">
            <v>0</v>
          </cell>
          <cell r="W4694">
            <v>0</v>
          </cell>
          <cell r="X4694">
            <v>0</v>
          </cell>
          <cell r="Y4694">
            <v>0</v>
          </cell>
          <cell r="Z4694">
            <v>0</v>
          </cell>
          <cell r="AA4694">
            <v>0</v>
          </cell>
          <cell r="AB4694">
            <v>0</v>
          </cell>
          <cell r="AC4694">
            <v>0</v>
          </cell>
          <cell r="AD4694">
            <v>0</v>
          </cell>
          <cell r="AE4694">
            <v>0</v>
          </cell>
          <cell r="AF4694">
            <v>0</v>
          </cell>
          <cell r="AG4694">
            <v>0</v>
          </cell>
          <cell r="AH4694">
            <v>0</v>
          </cell>
          <cell r="AI4694">
            <v>0</v>
          </cell>
        </row>
        <row r="4695">
          <cell r="C4695" t="str">
            <v>1.816</v>
          </cell>
          <cell r="D4695" t="str">
            <v>Реконструкция ГРС "Мужукай"</v>
          </cell>
          <cell r="E4695" t="str">
            <v>051-2002941</v>
          </cell>
          <cell r="F4695" t="str">
            <v/>
          </cell>
          <cell r="G4695" t="str">
            <v>Стройки, обеспечивающие добычу и вывод газа из Надым-Пур-Таз</v>
          </cell>
          <cell r="H4695" t="str">
            <v>Транспорт газа</v>
          </cell>
          <cell r="I4695">
            <v>0</v>
          </cell>
          <cell r="J4695">
            <v>0</v>
          </cell>
          <cell r="K4695">
            <v>0</v>
          </cell>
          <cell r="L4695">
            <v>0</v>
          </cell>
          <cell r="M4695">
            <v>13.06179727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>
            <v>0</v>
          </cell>
          <cell r="S4695">
            <v>0</v>
          </cell>
          <cell r="T4695">
            <v>0</v>
          </cell>
          <cell r="U4695">
            <v>0</v>
          </cell>
          <cell r="V4695">
            <v>0</v>
          </cell>
          <cell r="W4695">
            <v>0</v>
          </cell>
          <cell r="X4695">
            <v>0</v>
          </cell>
          <cell r="Y4695">
            <v>51.54741241</v>
          </cell>
          <cell r="Z4695">
            <v>190.76333324000001</v>
          </cell>
          <cell r="AA4695">
            <v>190.76333324000001</v>
          </cell>
          <cell r="AB4695">
            <v>0</v>
          </cell>
          <cell r="AC4695">
            <v>0</v>
          </cell>
          <cell r="AD4695">
            <v>46.071467409999997</v>
          </cell>
          <cell r="AE4695">
            <v>46.071467409999997</v>
          </cell>
          <cell r="AF4695">
            <v>0</v>
          </cell>
          <cell r="AG4695">
            <v>0</v>
          </cell>
          <cell r="AH4695">
            <v>0</v>
          </cell>
          <cell r="AI4695">
            <v>24.151112600000001</v>
          </cell>
        </row>
        <row r="4696">
          <cell r="C4696" t="str">
            <v>1.816.1</v>
          </cell>
          <cell r="D4696" t="str">
            <v>Подрядные работы</v>
          </cell>
          <cell r="E4696" t="str">
            <v>051-2002941</v>
          </cell>
          <cell r="F4696" t="str">
            <v/>
          </cell>
          <cell r="G4696" t="str">
            <v/>
          </cell>
          <cell r="H4696" t="str">
            <v/>
          </cell>
          <cell r="I4696">
            <v>0</v>
          </cell>
          <cell r="J4696">
            <v>0</v>
          </cell>
          <cell r="K4696">
            <v>0</v>
          </cell>
          <cell r="L4696">
            <v>0</v>
          </cell>
          <cell r="M4696">
            <v>13.06179727</v>
          </cell>
          <cell r="N4696">
            <v>0</v>
          </cell>
          <cell r="O4696">
            <v>0</v>
          </cell>
          <cell r="P4696">
            <v>0</v>
          </cell>
          <cell r="Q4696">
            <v>0</v>
          </cell>
          <cell r="R4696">
            <v>0</v>
          </cell>
          <cell r="S4696">
            <v>0</v>
          </cell>
          <cell r="T4696">
            <v>0</v>
          </cell>
          <cell r="U4696">
            <v>0</v>
          </cell>
          <cell r="V4696">
            <v>0</v>
          </cell>
          <cell r="W4696">
            <v>0</v>
          </cell>
          <cell r="X4696">
            <v>0</v>
          </cell>
          <cell r="Y4696">
            <v>0</v>
          </cell>
          <cell r="Z4696">
            <v>69.180000000000007</v>
          </cell>
          <cell r="AA4696">
            <v>69.180000000000007</v>
          </cell>
          <cell r="AB4696">
            <v>0</v>
          </cell>
          <cell r="AC4696">
            <v>0</v>
          </cell>
          <cell r="AD4696">
            <v>0</v>
          </cell>
          <cell r="AE4696">
            <v>0</v>
          </cell>
          <cell r="AF4696">
            <v>0</v>
          </cell>
          <cell r="AG4696">
            <v>0</v>
          </cell>
          <cell r="AH4696">
            <v>0</v>
          </cell>
          <cell r="AI4696">
            <v>0</v>
          </cell>
        </row>
        <row r="4697">
          <cell r="C4697">
            <v>0</v>
          </cell>
          <cell r="D4697" t="str">
            <v>КОМОКС</v>
          </cell>
          <cell r="E4697" t="str">
            <v>051-2002941</v>
          </cell>
          <cell r="F4697" t="str">
            <v/>
          </cell>
          <cell r="G4697" t="str">
            <v/>
          </cell>
          <cell r="H4697" t="str">
            <v/>
          </cell>
          <cell r="I4697">
            <v>0</v>
          </cell>
          <cell r="J4697">
            <v>0</v>
          </cell>
          <cell r="K4697">
            <v>0</v>
          </cell>
          <cell r="L4697">
            <v>0</v>
          </cell>
          <cell r="M4697">
            <v>13.06179727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>
            <v>0</v>
          </cell>
          <cell r="T4697">
            <v>0</v>
          </cell>
          <cell r="U4697">
            <v>0</v>
          </cell>
          <cell r="V4697">
            <v>0</v>
          </cell>
          <cell r="W4697">
            <v>0</v>
          </cell>
          <cell r="X4697">
            <v>0</v>
          </cell>
          <cell r="Y4697">
            <v>0</v>
          </cell>
          <cell r="Z4697">
            <v>69.180000000000007</v>
          </cell>
          <cell r="AA4697">
            <v>69.180000000000007</v>
          </cell>
          <cell r="AB4697">
            <v>0</v>
          </cell>
          <cell r="AC4697">
            <v>0</v>
          </cell>
          <cell r="AD4697">
            <v>0</v>
          </cell>
          <cell r="AE4697">
            <v>0</v>
          </cell>
          <cell r="AF4697">
            <v>0</v>
          </cell>
          <cell r="AG4697">
            <v>0</v>
          </cell>
          <cell r="AH4697">
            <v>0</v>
          </cell>
          <cell r="AI4697">
            <v>0</v>
          </cell>
        </row>
        <row r="4698">
          <cell r="C4698" t="str">
            <v>1.816.2</v>
          </cell>
          <cell r="D4698" t="str">
            <v>Оборудование</v>
          </cell>
          <cell r="E4698" t="str">
            <v>051-2002941</v>
          </cell>
          <cell r="F4698" t="str">
            <v/>
          </cell>
          <cell r="G4698" t="str">
            <v/>
          </cell>
          <cell r="H4698" t="str">
            <v/>
          </cell>
          <cell r="I4698">
            <v>0</v>
          </cell>
          <cell r="J4698">
            <v>0</v>
          </cell>
          <cell r="K4698">
            <v>0</v>
          </cell>
          <cell r="L4698">
            <v>0</v>
          </cell>
          <cell r="M4698">
            <v>0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>
            <v>0</v>
          </cell>
          <cell r="T4698">
            <v>0</v>
          </cell>
          <cell r="U4698">
            <v>0</v>
          </cell>
          <cell r="V4698">
            <v>0</v>
          </cell>
          <cell r="W4698">
            <v>0</v>
          </cell>
          <cell r="X4698">
            <v>0</v>
          </cell>
          <cell r="Y4698">
            <v>49.844385260000003</v>
          </cell>
          <cell r="Z4698">
            <v>101.87</v>
          </cell>
          <cell r="AA4698">
            <v>101.87</v>
          </cell>
          <cell r="AB4698">
            <v>0</v>
          </cell>
          <cell r="AC4698">
            <v>0</v>
          </cell>
          <cell r="AD4698">
            <v>44.36844026</v>
          </cell>
          <cell r="AE4698">
            <v>44.36844026</v>
          </cell>
          <cell r="AF4698">
            <v>0</v>
          </cell>
          <cell r="AG4698">
            <v>0</v>
          </cell>
          <cell r="AH4698">
            <v>0</v>
          </cell>
          <cell r="AI4698">
            <v>43.553980819000003</v>
          </cell>
        </row>
        <row r="4699">
          <cell r="C4699" t="str">
            <v>1.816.3</v>
          </cell>
          <cell r="D4699" t="str">
            <v>Прочие, всего</v>
          </cell>
          <cell r="E4699" t="str">
            <v>051-2002941</v>
          </cell>
          <cell r="F4699" t="str">
            <v/>
          </cell>
          <cell r="G4699" t="str">
            <v/>
          </cell>
          <cell r="H4699" t="str">
            <v/>
          </cell>
          <cell r="I4699">
            <v>0</v>
          </cell>
          <cell r="J4699">
            <v>0</v>
          </cell>
          <cell r="K4699">
            <v>0</v>
          </cell>
          <cell r="L4699">
            <v>0</v>
          </cell>
          <cell r="M4699">
            <v>0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>
            <v>0</v>
          </cell>
          <cell r="T4699">
            <v>0</v>
          </cell>
          <cell r="U4699">
            <v>0</v>
          </cell>
          <cell r="V4699">
            <v>0</v>
          </cell>
          <cell r="W4699">
            <v>0</v>
          </cell>
          <cell r="X4699">
            <v>0</v>
          </cell>
          <cell r="Y4699">
            <v>1.70302715</v>
          </cell>
          <cell r="Z4699">
            <v>19.713333240000001</v>
          </cell>
          <cell r="AA4699">
            <v>19.713333240000001</v>
          </cell>
          <cell r="AB4699">
            <v>0</v>
          </cell>
          <cell r="AC4699">
            <v>0</v>
          </cell>
          <cell r="AD4699">
            <v>1.70302715</v>
          </cell>
          <cell r="AE4699">
            <v>1.70302715</v>
          </cell>
          <cell r="AF4699">
            <v>0</v>
          </cell>
          <cell r="AG4699">
            <v>0</v>
          </cell>
          <cell r="AH4699">
            <v>0</v>
          </cell>
          <cell r="AI4699">
            <v>8.6389608960000004</v>
          </cell>
        </row>
        <row r="4700">
          <cell r="C4700" t="str">
            <v>1.816.4</v>
          </cell>
          <cell r="D4700" t="str">
            <v>Землеотвод, всего</v>
          </cell>
          <cell r="E4700" t="str">
            <v>051-2002941</v>
          </cell>
          <cell r="F4700" t="str">
            <v/>
          </cell>
          <cell r="G4700" t="str">
            <v/>
          </cell>
          <cell r="H4700" t="str">
            <v/>
          </cell>
          <cell r="I4700">
            <v>0</v>
          </cell>
          <cell r="J4700">
            <v>0</v>
          </cell>
          <cell r="K4700">
            <v>0</v>
          </cell>
          <cell r="L4700">
            <v>0</v>
          </cell>
          <cell r="M4700">
            <v>0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>
            <v>0</v>
          </cell>
          <cell r="S4700">
            <v>0</v>
          </cell>
          <cell r="T4700">
            <v>0</v>
          </cell>
          <cell r="U4700">
            <v>0</v>
          </cell>
          <cell r="V4700">
            <v>0</v>
          </cell>
          <cell r="W4700">
            <v>0</v>
          </cell>
          <cell r="X4700">
            <v>0</v>
          </cell>
          <cell r="Y4700">
            <v>0.13895909000000001</v>
          </cell>
          <cell r="Z4700">
            <v>0</v>
          </cell>
          <cell r="AA4700">
            <v>0</v>
          </cell>
          <cell r="AB4700">
            <v>0</v>
          </cell>
          <cell r="AC4700">
            <v>0</v>
          </cell>
          <cell r="AD4700">
            <v>0.13895909000000001</v>
          </cell>
          <cell r="AE4700">
            <v>0.13895909000000001</v>
          </cell>
          <cell r="AF4700">
            <v>0</v>
          </cell>
          <cell r="AG4700">
            <v>0</v>
          </cell>
          <cell r="AH4700">
            <v>0</v>
          </cell>
          <cell r="AI4700">
            <v>0</v>
          </cell>
        </row>
        <row r="4701">
          <cell r="C4701" t="str">
            <v>1.816.5</v>
          </cell>
          <cell r="D4701" t="str">
            <v>Услуги Заказчика</v>
          </cell>
          <cell r="E4701" t="str">
            <v>051-2002941</v>
          </cell>
          <cell r="F4701" t="str">
            <v/>
          </cell>
          <cell r="G4701" t="str">
            <v/>
          </cell>
          <cell r="H4701" t="str">
            <v/>
          </cell>
          <cell r="I4701">
            <v>0</v>
          </cell>
          <cell r="J4701">
            <v>0</v>
          </cell>
          <cell r="K4701">
            <v>0</v>
          </cell>
          <cell r="L4701">
            <v>0</v>
          </cell>
          <cell r="M4701">
            <v>0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>
            <v>0</v>
          </cell>
          <cell r="T4701">
            <v>0</v>
          </cell>
          <cell r="U4701">
            <v>0</v>
          </cell>
          <cell r="V4701">
            <v>0</v>
          </cell>
          <cell r="W4701">
            <v>0</v>
          </cell>
          <cell r="X4701">
            <v>0</v>
          </cell>
          <cell r="Y4701">
            <v>0</v>
          </cell>
          <cell r="Z4701">
            <v>19.713333240000001</v>
          </cell>
          <cell r="AA4701">
            <v>19.713333240000001</v>
          </cell>
          <cell r="AB4701">
            <v>0</v>
          </cell>
          <cell r="AC4701">
            <v>0</v>
          </cell>
          <cell r="AD4701">
            <v>0</v>
          </cell>
          <cell r="AE4701">
            <v>0</v>
          </cell>
          <cell r="AF4701">
            <v>0</v>
          </cell>
          <cell r="AG4701">
            <v>0</v>
          </cell>
          <cell r="AH4701">
            <v>0</v>
          </cell>
          <cell r="AI4701">
            <v>0</v>
          </cell>
        </row>
        <row r="4702">
          <cell r="C4702" t="str">
            <v>1.816.6</v>
          </cell>
          <cell r="D4702" t="str">
            <v>Иные прочие</v>
          </cell>
          <cell r="E4702" t="str">
            <v>051-2002941</v>
          </cell>
          <cell r="F4702" t="str">
            <v/>
          </cell>
          <cell r="G4702" t="str">
            <v/>
          </cell>
          <cell r="H4702" t="str">
            <v/>
          </cell>
          <cell r="I4702">
            <v>0</v>
          </cell>
          <cell r="J4702">
            <v>0</v>
          </cell>
          <cell r="K4702">
            <v>0</v>
          </cell>
          <cell r="L4702">
            <v>0</v>
          </cell>
          <cell r="M4702">
            <v>0</v>
          </cell>
          <cell r="N4702">
            <v>0</v>
          </cell>
          <cell r="O4702">
            <v>0</v>
          </cell>
          <cell r="P4702">
            <v>0</v>
          </cell>
          <cell r="Q4702">
            <v>0</v>
          </cell>
          <cell r="R4702">
            <v>0</v>
          </cell>
          <cell r="S4702">
            <v>0</v>
          </cell>
          <cell r="T4702">
            <v>0</v>
          </cell>
          <cell r="U4702">
            <v>0</v>
          </cell>
          <cell r="V4702">
            <v>0</v>
          </cell>
          <cell r="W4702">
            <v>0</v>
          </cell>
          <cell r="X4702">
            <v>0</v>
          </cell>
          <cell r="Y4702">
            <v>1.5640680600000001</v>
          </cell>
          <cell r="Z4702">
            <v>0</v>
          </cell>
          <cell r="AA4702">
            <v>0</v>
          </cell>
          <cell r="AB4702">
            <v>0</v>
          </cell>
          <cell r="AC4702">
            <v>0</v>
          </cell>
          <cell r="AD4702">
            <v>1.5640680600000001</v>
          </cell>
          <cell r="AE4702">
            <v>1.5640680600000001</v>
          </cell>
          <cell r="AF4702">
            <v>0</v>
          </cell>
          <cell r="AG4702">
            <v>0</v>
          </cell>
          <cell r="AH4702">
            <v>0</v>
          </cell>
          <cell r="AI4702">
            <v>0</v>
          </cell>
        </row>
        <row r="4703">
          <cell r="C4703" t="str">
            <v>1.817</v>
          </cell>
          <cell r="D4703" t="str">
            <v>Реконструкция газопровода-подключения Краснодарского ПХГ с обеспечением возможности очистки внутренней полости газопровода и проведения ВТД</v>
          </cell>
          <cell r="E4703" t="str">
            <v>051-2002945</v>
          </cell>
          <cell r="F4703" t="str">
            <v/>
          </cell>
          <cell r="G4703" t="str">
            <v>Комплексная целевая программа по совершенствованию системы о</v>
          </cell>
          <cell r="H4703" t="str">
            <v>Транспорт газа</v>
          </cell>
          <cell r="I4703">
            <v>0</v>
          </cell>
          <cell r="J4703">
            <v>0</v>
          </cell>
          <cell r="K4703">
            <v>0</v>
          </cell>
          <cell r="L4703">
            <v>0</v>
          </cell>
          <cell r="M4703">
            <v>0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>
            <v>0</v>
          </cell>
          <cell r="T4703">
            <v>0</v>
          </cell>
          <cell r="U4703">
            <v>0</v>
          </cell>
          <cell r="V4703">
            <v>0</v>
          </cell>
          <cell r="W4703">
            <v>0</v>
          </cell>
          <cell r="X4703">
            <v>0</v>
          </cell>
          <cell r="Y4703">
            <v>0</v>
          </cell>
          <cell r="Z4703">
            <v>0</v>
          </cell>
          <cell r="AA4703">
            <v>0</v>
          </cell>
          <cell r="AB4703">
            <v>0</v>
          </cell>
          <cell r="AC4703">
            <v>0</v>
          </cell>
          <cell r="AD4703">
            <v>0</v>
          </cell>
          <cell r="AE4703">
            <v>0</v>
          </cell>
          <cell r="AF4703">
            <v>0</v>
          </cell>
          <cell r="AG4703">
            <v>0</v>
          </cell>
          <cell r="AH4703">
            <v>0</v>
          </cell>
          <cell r="AI4703">
            <v>0</v>
          </cell>
        </row>
        <row r="4704">
          <cell r="C4704" t="str">
            <v>1.817.1</v>
          </cell>
          <cell r="D4704" t="str">
            <v>Прочие, всего</v>
          </cell>
          <cell r="E4704" t="str">
            <v>051-2002945</v>
          </cell>
          <cell r="F4704" t="str">
            <v/>
          </cell>
          <cell r="G4704" t="str">
            <v/>
          </cell>
          <cell r="H4704" t="str">
            <v/>
          </cell>
          <cell r="I4704">
            <v>0</v>
          </cell>
          <cell r="J4704">
            <v>0</v>
          </cell>
          <cell r="K4704">
            <v>0</v>
          </cell>
          <cell r="L4704">
            <v>0</v>
          </cell>
          <cell r="M4704">
            <v>0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>
            <v>0</v>
          </cell>
          <cell r="T4704">
            <v>0</v>
          </cell>
          <cell r="U4704">
            <v>0</v>
          </cell>
          <cell r="V4704">
            <v>0</v>
          </cell>
          <cell r="W4704">
            <v>0</v>
          </cell>
          <cell r="X4704">
            <v>0</v>
          </cell>
          <cell r="Y4704">
            <v>0</v>
          </cell>
          <cell r="Z4704">
            <v>0</v>
          </cell>
          <cell r="AA4704">
            <v>0</v>
          </cell>
          <cell r="AB4704">
            <v>0</v>
          </cell>
          <cell r="AC4704">
            <v>0</v>
          </cell>
          <cell r="AD4704">
            <v>0</v>
          </cell>
          <cell r="AE4704">
            <v>0</v>
          </cell>
          <cell r="AF4704">
            <v>0</v>
          </cell>
          <cell r="AG4704">
            <v>0</v>
          </cell>
          <cell r="AH4704">
            <v>0</v>
          </cell>
          <cell r="AI4704">
            <v>0</v>
          </cell>
        </row>
        <row r="4705">
          <cell r="C4705" t="str">
            <v>1.817.2</v>
          </cell>
          <cell r="D4705" t="str">
            <v>Услуги Заказчика</v>
          </cell>
          <cell r="E4705" t="str">
            <v>051-2002945</v>
          </cell>
          <cell r="F4705" t="str">
            <v/>
          </cell>
          <cell r="G4705" t="str">
            <v/>
          </cell>
          <cell r="H4705" t="str">
            <v/>
          </cell>
          <cell r="I4705">
            <v>0</v>
          </cell>
          <cell r="J4705">
            <v>0</v>
          </cell>
          <cell r="K4705">
            <v>0</v>
          </cell>
          <cell r="L4705">
            <v>0</v>
          </cell>
          <cell r="M4705">
            <v>0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>
            <v>0</v>
          </cell>
          <cell r="T4705">
            <v>0</v>
          </cell>
          <cell r="U4705">
            <v>0</v>
          </cell>
          <cell r="V4705">
            <v>0</v>
          </cell>
          <cell r="W4705">
            <v>0</v>
          </cell>
          <cell r="X4705">
            <v>0</v>
          </cell>
          <cell r="Y4705">
            <v>0</v>
          </cell>
          <cell r="Z4705">
            <v>0</v>
          </cell>
          <cell r="AA4705">
            <v>0</v>
          </cell>
          <cell r="AB4705">
            <v>0</v>
          </cell>
          <cell r="AC4705">
            <v>0</v>
          </cell>
          <cell r="AD4705">
            <v>0</v>
          </cell>
          <cell r="AE4705">
            <v>0</v>
          </cell>
          <cell r="AF4705">
            <v>0</v>
          </cell>
          <cell r="AG4705">
            <v>0</v>
          </cell>
          <cell r="AH4705">
            <v>0</v>
          </cell>
          <cell r="AI4705">
            <v>0</v>
          </cell>
        </row>
        <row r="4706">
          <cell r="C4706" t="str">
            <v>1.818</v>
          </cell>
          <cell r="D4706" t="str">
            <v>Реконструкция ГРС-3 г. Уфа (Ново-Александровка)</v>
          </cell>
          <cell r="E4706" t="str">
            <v>051-2002990</v>
          </cell>
          <cell r="F4706" t="str">
            <v/>
          </cell>
          <cell r="G4706" t="str">
            <v>Стройки, обеспечивающие добычу и вывод газа из Надым-Пур-Таз</v>
          </cell>
          <cell r="H4706" t="str">
            <v>Транспорт газа</v>
          </cell>
          <cell r="I4706">
            <v>0</v>
          </cell>
          <cell r="J4706">
            <v>0</v>
          </cell>
          <cell r="K4706">
            <v>0</v>
          </cell>
          <cell r="L4706">
            <v>0</v>
          </cell>
          <cell r="M4706">
            <v>40.704370859999997</v>
          </cell>
          <cell r="N4706">
            <v>0</v>
          </cell>
          <cell r="O4706">
            <v>0</v>
          </cell>
          <cell r="P4706">
            <v>0</v>
          </cell>
          <cell r="Q4706">
            <v>0</v>
          </cell>
          <cell r="R4706">
            <v>0</v>
          </cell>
          <cell r="S4706">
            <v>0</v>
          </cell>
          <cell r="T4706">
            <v>0</v>
          </cell>
          <cell r="U4706">
            <v>0</v>
          </cell>
          <cell r="V4706">
            <v>0</v>
          </cell>
          <cell r="W4706">
            <v>0</v>
          </cell>
          <cell r="X4706">
            <v>24.680181510000001</v>
          </cell>
          <cell r="Y4706">
            <v>290.30740122999998</v>
          </cell>
          <cell r="Z4706">
            <v>456.48083295999999</v>
          </cell>
          <cell r="AA4706">
            <v>456.48083295999999</v>
          </cell>
          <cell r="AB4706">
            <v>0</v>
          </cell>
          <cell r="AC4706">
            <v>0</v>
          </cell>
          <cell r="AD4706">
            <v>288.13247482000003</v>
          </cell>
          <cell r="AE4706">
            <v>288.13239702999999</v>
          </cell>
          <cell r="AF4706">
            <v>0</v>
          </cell>
          <cell r="AG4706">
            <v>7.7789999999999999E-5</v>
          </cell>
          <cell r="AH4706">
            <v>0</v>
          </cell>
          <cell r="AI4706">
            <v>63.120388417999997</v>
          </cell>
        </row>
        <row r="4707">
          <cell r="C4707" t="str">
            <v>1.818.1</v>
          </cell>
          <cell r="D4707" t="str">
            <v>Подрядные работы</v>
          </cell>
          <cell r="E4707" t="str">
            <v>051-2002990</v>
          </cell>
          <cell r="F4707" t="str">
            <v/>
          </cell>
          <cell r="G4707" t="str">
            <v/>
          </cell>
          <cell r="H4707" t="str">
            <v/>
          </cell>
          <cell r="I4707">
            <v>0</v>
          </cell>
          <cell r="J4707">
            <v>0</v>
          </cell>
          <cell r="K4707">
            <v>0</v>
          </cell>
          <cell r="L4707">
            <v>0</v>
          </cell>
          <cell r="M4707">
            <v>0</v>
          </cell>
          <cell r="N4707">
            <v>0</v>
          </cell>
          <cell r="O4707">
            <v>0</v>
          </cell>
          <cell r="P4707">
            <v>0</v>
          </cell>
          <cell r="Q4707">
            <v>0</v>
          </cell>
          <cell r="R4707">
            <v>0</v>
          </cell>
          <cell r="S4707">
            <v>0</v>
          </cell>
          <cell r="T4707">
            <v>0</v>
          </cell>
          <cell r="U4707">
            <v>0</v>
          </cell>
          <cell r="V4707">
            <v>0</v>
          </cell>
          <cell r="W4707">
            <v>0</v>
          </cell>
          <cell r="X4707">
            <v>24.68</v>
          </cell>
          <cell r="Y4707">
            <v>16.124978179999999</v>
          </cell>
          <cell r="Z4707">
            <v>55.32</v>
          </cell>
          <cell r="AA4707">
            <v>55.32</v>
          </cell>
          <cell r="AB4707">
            <v>0</v>
          </cell>
          <cell r="AC4707">
            <v>0</v>
          </cell>
          <cell r="AD4707">
            <v>16.124978179999999</v>
          </cell>
          <cell r="AE4707">
            <v>16.124978179999999</v>
          </cell>
          <cell r="AF4707">
            <v>0</v>
          </cell>
          <cell r="AG4707">
            <v>0</v>
          </cell>
          <cell r="AH4707">
            <v>0</v>
          </cell>
          <cell r="AI4707">
            <v>29.148550577999998</v>
          </cell>
        </row>
        <row r="4708">
          <cell r="C4708">
            <v>0</v>
          </cell>
          <cell r="D4708" t="str">
            <v>ГазЭнергоСервис</v>
          </cell>
          <cell r="E4708" t="str">
            <v>051-2002990</v>
          </cell>
          <cell r="F4708" t="str">
            <v/>
          </cell>
          <cell r="G4708" t="str">
            <v/>
          </cell>
          <cell r="H4708" t="str">
            <v/>
          </cell>
          <cell r="I4708">
            <v>0</v>
          </cell>
          <cell r="J4708">
            <v>0</v>
          </cell>
          <cell r="K4708">
            <v>0</v>
          </cell>
          <cell r="L4708">
            <v>0</v>
          </cell>
          <cell r="M4708">
            <v>0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>
            <v>0</v>
          </cell>
          <cell r="S4708">
            <v>0</v>
          </cell>
          <cell r="T4708">
            <v>0</v>
          </cell>
          <cell r="U4708">
            <v>0</v>
          </cell>
          <cell r="V4708">
            <v>0</v>
          </cell>
          <cell r="W4708">
            <v>0</v>
          </cell>
          <cell r="X4708">
            <v>24.68</v>
          </cell>
          <cell r="Y4708">
            <v>16.124978179999999</v>
          </cell>
          <cell r="Z4708">
            <v>55.32</v>
          </cell>
          <cell r="AA4708">
            <v>55.32</v>
          </cell>
          <cell r="AB4708">
            <v>0</v>
          </cell>
          <cell r="AC4708">
            <v>0</v>
          </cell>
          <cell r="AD4708">
            <v>16.124978179999999</v>
          </cell>
          <cell r="AE4708">
            <v>16.124978179999999</v>
          </cell>
          <cell r="AF4708">
            <v>0</v>
          </cell>
          <cell r="AG4708">
            <v>0</v>
          </cell>
          <cell r="AH4708">
            <v>0</v>
          </cell>
          <cell r="AI4708">
            <v>29.148550577999998</v>
          </cell>
        </row>
        <row r="4709">
          <cell r="C4709" t="str">
            <v>1.818.2</v>
          </cell>
          <cell r="D4709" t="str">
            <v>Оборудование</v>
          </cell>
          <cell r="E4709" t="str">
            <v>051-2002990</v>
          </cell>
          <cell r="F4709" t="str">
            <v/>
          </cell>
          <cell r="G4709" t="str">
            <v/>
          </cell>
          <cell r="H4709" t="str">
            <v/>
          </cell>
          <cell r="I4709">
            <v>0</v>
          </cell>
          <cell r="J4709">
            <v>0</v>
          </cell>
          <cell r="K4709">
            <v>0</v>
          </cell>
          <cell r="L4709">
            <v>0</v>
          </cell>
          <cell r="M4709">
            <v>40.704267139999999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>
            <v>0</v>
          </cell>
          <cell r="T4709">
            <v>0</v>
          </cell>
          <cell r="U4709">
            <v>0</v>
          </cell>
          <cell r="V4709">
            <v>0</v>
          </cell>
          <cell r="W4709">
            <v>0</v>
          </cell>
          <cell r="X4709">
            <v>0</v>
          </cell>
          <cell r="Y4709">
            <v>272.68648657</v>
          </cell>
          <cell r="Z4709">
            <v>370.2</v>
          </cell>
          <cell r="AA4709">
            <v>370.2</v>
          </cell>
          <cell r="AB4709">
            <v>0</v>
          </cell>
          <cell r="AC4709">
            <v>0</v>
          </cell>
          <cell r="AD4709">
            <v>271.13498657000002</v>
          </cell>
          <cell r="AE4709">
            <v>271.13498657000002</v>
          </cell>
          <cell r="AF4709">
            <v>0</v>
          </cell>
          <cell r="AG4709">
            <v>0</v>
          </cell>
          <cell r="AH4709">
            <v>0</v>
          </cell>
          <cell r="AI4709">
            <v>73.240136836999994</v>
          </cell>
        </row>
        <row r="4710">
          <cell r="C4710" t="str">
            <v>1.818.3</v>
          </cell>
          <cell r="D4710" t="str">
            <v>Прочие, всего</v>
          </cell>
          <cell r="E4710" t="str">
            <v>051-2002990</v>
          </cell>
          <cell r="F4710" t="str">
            <v/>
          </cell>
          <cell r="G4710" t="str">
            <v/>
          </cell>
          <cell r="H4710" t="str">
            <v/>
          </cell>
          <cell r="I4710">
            <v>0</v>
          </cell>
          <cell r="J4710">
            <v>0</v>
          </cell>
          <cell r="K4710">
            <v>0</v>
          </cell>
          <cell r="L4710">
            <v>0</v>
          </cell>
          <cell r="M4710">
            <v>1.0372E-4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>
            <v>0</v>
          </cell>
          <cell r="S4710">
            <v>0</v>
          </cell>
          <cell r="T4710">
            <v>0</v>
          </cell>
          <cell r="U4710">
            <v>0</v>
          </cell>
          <cell r="V4710">
            <v>0</v>
          </cell>
          <cell r="W4710">
            <v>0</v>
          </cell>
          <cell r="X4710">
            <v>1.8150999999999999E-4</v>
          </cell>
          <cell r="Y4710">
            <v>1.4959364799999999</v>
          </cell>
          <cell r="Z4710">
            <v>30.960832960000001</v>
          </cell>
          <cell r="AA4710">
            <v>30.960832960000001</v>
          </cell>
          <cell r="AB4710">
            <v>0</v>
          </cell>
          <cell r="AC4710">
            <v>0</v>
          </cell>
          <cell r="AD4710">
            <v>0.87251007000000003</v>
          </cell>
          <cell r="AE4710">
            <v>0.87243227999999995</v>
          </cell>
          <cell r="AF4710">
            <v>0</v>
          </cell>
          <cell r="AG4710">
            <v>7.7789999999999999E-5</v>
          </cell>
          <cell r="AH4710">
            <v>0</v>
          </cell>
          <cell r="AI4710">
            <v>2.8181091610000002</v>
          </cell>
        </row>
        <row r="4711">
          <cell r="C4711" t="str">
            <v>1.818.4</v>
          </cell>
          <cell r="D4711" t="str">
            <v>Землеотвод, всего</v>
          </cell>
          <cell r="E4711" t="str">
            <v>051-2002990</v>
          </cell>
          <cell r="F4711" t="str">
            <v/>
          </cell>
          <cell r="G4711" t="str">
            <v/>
          </cell>
          <cell r="H4711" t="str">
            <v/>
          </cell>
          <cell r="I4711">
            <v>0</v>
          </cell>
          <cell r="J4711">
            <v>0</v>
          </cell>
          <cell r="K4711">
            <v>0</v>
          </cell>
          <cell r="L4711">
            <v>0</v>
          </cell>
          <cell r="M4711">
            <v>1.0372E-4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>
            <v>0</v>
          </cell>
          <cell r="T4711">
            <v>0</v>
          </cell>
          <cell r="U4711">
            <v>0</v>
          </cell>
          <cell r="V4711">
            <v>0</v>
          </cell>
          <cell r="W4711">
            <v>0</v>
          </cell>
          <cell r="X4711">
            <v>1.8150999999999999E-4</v>
          </cell>
          <cell r="Y4711">
            <v>6.5607769999999996E-2</v>
          </cell>
          <cell r="Z4711">
            <v>0</v>
          </cell>
          <cell r="AA4711">
            <v>0</v>
          </cell>
          <cell r="AB4711">
            <v>0</v>
          </cell>
          <cell r="AC4711">
            <v>0</v>
          </cell>
          <cell r="AD4711">
            <v>6.5529980000000002E-2</v>
          </cell>
          <cell r="AE4711">
            <v>6.5452189999999993E-2</v>
          </cell>
          <cell r="AF4711">
            <v>0</v>
          </cell>
          <cell r="AG4711">
            <v>7.7789999999999999E-5</v>
          </cell>
          <cell r="AH4711">
            <v>0</v>
          </cell>
          <cell r="AI4711">
            <v>0</v>
          </cell>
        </row>
        <row r="4712">
          <cell r="C4712" t="str">
            <v>1.818.5</v>
          </cell>
          <cell r="D4712" t="str">
            <v>Услуги Заказчика</v>
          </cell>
          <cell r="E4712" t="str">
            <v>051-2002990</v>
          </cell>
          <cell r="F4712" t="str">
            <v/>
          </cell>
          <cell r="G4712" t="str">
            <v/>
          </cell>
          <cell r="H4712" t="str">
            <v/>
          </cell>
          <cell r="I4712">
            <v>0</v>
          </cell>
          <cell r="J4712">
            <v>0</v>
          </cell>
          <cell r="K4712">
            <v>0</v>
          </cell>
          <cell r="L4712">
            <v>0</v>
          </cell>
          <cell r="M4712">
            <v>0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>
            <v>0</v>
          </cell>
          <cell r="S4712">
            <v>0</v>
          </cell>
          <cell r="T4712">
            <v>0</v>
          </cell>
          <cell r="U4712">
            <v>0</v>
          </cell>
          <cell r="V4712">
            <v>0</v>
          </cell>
          <cell r="W4712">
            <v>0</v>
          </cell>
          <cell r="X4712">
            <v>0</v>
          </cell>
          <cell r="Y4712">
            <v>0</v>
          </cell>
          <cell r="Z4712">
            <v>30.120388179999999</v>
          </cell>
          <cell r="AA4712">
            <v>30.120388179999999</v>
          </cell>
          <cell r="AB4712">
            <v>0</v>
          </cell>
          <cell r="AC4712">
            <v>0</v>
          </cell>
          <cell r="AD4712">
            <v>0</v>
          </cell>
          <cell r="AE4712">
            <v>0</v>
          </cell>
          <cell r="AF4712">
            <v>0</v>
          </cell>
          <cell r="AG4712">
            <v>0</v>
          </cell>
          <cell r="AH4712">
            <v>0</v>
          </cell>
          <cell r="AI4712">
            <v>0</v>
          </cell>
        </row>
        <row r="4713">
          <cell r="C4713" t="str">
            <v>1.818.6</v>
          </cell>
          <cell r="D4713" t="str">
            <v>Иные прочие</v>
          </cell>
          <cell r="E4713" t="str">
            <v>051-2002990</v>
          </cell>
          <cell r="F4713" t="str">
            <v/>
          </cell>
          <cell r="G4713" t="str">
            <v/>
          </cell>
          <cell r="H4713" t="str">
            <v/>
          </cell>
          <cell r="I4713">
            <v>0</v>
          </cell>
          <cell r="J4713">
            <v>0</v>
          </cell>
          <cell r="K4713">
            <v>0</v>
          </cell>
          <cell r="L4713">
            <v>0</v>
          </cell>
          <cell r="M4713">
            <v>0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>
            <v>0</v>
          </cell>
          <cell r="T4713">
            <v>0</v>
          </cell>
          <cell r="U4713">
            <v>0</v>
          </cell>
          <cell r="V4713">
            <v>0</v>
          </cell>
          <cell r="W4713">
            <v>0</v>
          </cell>
          <cell r="X4713">
            <v>0</v>
          </cell>
          <cell r="Y4713">
            <v>1.4303287099999999</v>
          </cell>
          <cell r="Z4713">
            <v>0</v>
          </cell>
          <cell r="AA4713">
            <v>0</v>
          </cell>
          <cell r="AB4713">
            <v>0</v>
          </cell>
          <cell r="AC4713">
            <v>0</v>
          </cell>
          <cell r="AD4713">
            <v>0.80698009000000004</v>
          </cell>
          <cell r="AE4713">
            <v>0.80698009000000004</v>
          </cell>
          <cell r="AF4713">
            <v>0</v>
          </cell>
          <cell r="AG4713">
            <v>0</v>
          </cell>
          <cell r="AH4713">
            <v>0</v>
          </cell>
          <cell r="AI4713">
            <v>0</v>
          </cell>
        </row>
        <row r="4714">
          <cell r="C4714" t="str">
            <v>1.818.7</v>
          </cell>
          <cell r="D4714" t="str">
            <v>Пуско наладочные работы "вхолостую"</v>
          </cell>
          <cell r="E4714" t="str">
            <v>051-2002990</v>
          </cell>
          <cell r="F4714" t="str">
            <v/>
          </cell>
          <cell r="G4714" t="str">
            <v/>
          </cell>
          <cell r="H4714" t="str">
            <v/>
          </cell>
          <cell r="I4714">
            <v>0</v>
          </cell>
          <cell r="J4714">
            <v>0</v>
          </cell>
          <cell r="K4714">
            <v>0</v>
          </cell>
          <cell r="L4714">
            <v>0</v>
          </cell>
          <cell r="M4714">
            <v>0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>
            <v>0</v>
          </cell>
          <cell r="S4714">
            <v>0</v>
          </cell>
          <cell r="T4714">
            <v>0</v>
          </cell>
          <cell r="U4714">
            <v>0</v>
          </cell>
          <cell r="V4714">
            <v>0</v>
          </cell>
          <cell r="W4714">
            <v>0</v>
          </cell>
          <cell r="X4714">
            <v>0</v>
          </cell>
          <cell r="Y4714">
            <v>0</v>
          </cell>
          <cell r="Z4714">
            <v>0.84044478</v>
          </cell>
          <cell r="AA4714">
            <v>0.84044478</v>
          </cell>
          <cell r="AB4714">
            <v>0</v>
          </cell>
          <cell r="AC4714">
            <v>0</v>
          </cell>
          <cell r="AD4714">
            <v>0</v>
          </cell>
          <cell r="AE4714">
            <v>0</v>
          </cell>
          <cell r="AF4714">
            <v>0</v>
          </cell>
          <cell r="AG4714">
            <v>0</v>
          </cell>
          <cell r="AH4714">
            <v>0</v>
          </cell>
          <cell r="AI4714">
            <v>0</v>
          </cell>
        </row>
        <row r="4715">
          <cell r="C4715" t="str">
            <v>1.819</v>
          </cell>
          <cell r="D4715" t="str">
            <v>Расширение газотранспортных мощностей для поставок газа потребителям центральных районов Ростовской области на участке г. Шахты - г. Волгодонск</v>
          </cell>
          <cell r="E4715" t="str">
            <v>051-2003208</v>
          </cell>
          <cell r="F4715" t="str">
            <v/>
          </cell>
          <cell r="G4715" t="str">
            <v>Стройки, обеспечивающие добычу и вывод газа из Надым-Пур-Таз</v>
          </cell>
          <cell r="H4715" t="str">
            <v>Транспорт газа</v>
          </cell>
          <cell r="I4715">
            <v>3618.09</v>
          </cell>
          <cell r="J4715">
            <v>2640.61</v>
          </cell>
          <cell r="K4715">
            <v>1308.98</v>
          </cell>
          <cell r="L4715">
            <v>1308.98</v>
          </cell>
          <cell r="M4715">
            <v>48.503206460000001</v>
          </cell>
          <cell r="N4715">
            <v>3.7054199799999998</v>
          </cell>
          <cell r="O4715">
            <v>3.7054199799999998</v>
          </cell>
          <cell r="P4715">
            <v>0</v>
          </cell>
          <cell r="Q4715">
            <v>0</v>
          </cell>
          <cell r="R4715">
            <v>0</v>
          </cell>
          <cell r="S4715">
            <v>1908.50000002</v>
          </cell>
          <cell r="T4715">
            <v>377.00999997999998</v>
          </cell>
          <cell r="U4715">
            <v>0</v>
          </cell>
          <cell r="V4715">
            <v>0</v>
          </cell>
          <cell r="W4715">
            <v>0</v>
          </cell>
          <cell r="X4715">
            <v>0</v>
          </cell>
          <cell r="Y4715">
            <v>92.246951899999999</v>
          </cell>
          <cell r="Z4715">
            <v>1867.23</v>
          </cell>
          <cell r="AA4715">
            <v>1867.23</v>
          </cell>
          <cell r="AB4715">
            <v>402.59</v>
          </cell>
          <cell r="AC4715">
            <v>69.11</v>
          </cell>
          <cell r="AD4715">
            <v>502.61695198000001</v>
          </cell>
          <cell r="AE4715">
            <v>92.246951899999999</v>
          </cell>
          <cell r="AF4715">
            <v>7.7800000799999998</v>
          </cell>
          <cell r="AG4715">
            <v>402.59</v>
          </cell>
          <cell r="AH4715">
            <v>0</v>
          </cell>
          <cell r="AI4715">
            <v>26.917784738999998</v>
          </cell>
        </row>
        <row r="4716">
          <cell r="C4716" t="str">
            <v>1.819.1</v>
          </cell>
          <cell r="D4716" t="str">
            <v>Подрядные работы</v>
          </cell>
          <cell r="E4716" t="str">
            <v>051-2003208</v>
          </cell>
          <cell r="F4716" t="str">
            <v/>
          </cell>
          <cell r="G4716" t="str">
            <v/>
          </cell>
          <cell r="H4716" t="str">
            <v/>
          </cell>
          <cell r="I4716">
            <v>2099.7199999999998</v>
          </cell>
          <cell r="J4716">
            <v>1797.38</v>
          </cell>
          <cell r="K4716">
            <v>1025.26</v>
          </cell>
          <cell r="L4716">
            <v>1025.26</v>
          </cell>
          <cell r="M4716">
            <v>0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>
            <v>0</v>
          </cell>
          <cell r="S4716">
            <v>1106.33333333</v>
          </cell>
          <cell r="T4716">
            <v>221.26666667000001</v>
          </cell>
          <cell r="U4716">
            <v>0</v>
          </cell>
          <cell r="V4716">
            <v>0</v>
          </cell>
          <cell r="W4716">
            <v>0</v>
          </cell>
          <cell r="X4716">
            <v>0</v>
          </cell>
          <cell r="Y4716">
            <v>0</v>
          </cell>
          <cell r="Z4716">
            <v>1271.45</v>
          </cell>
          <cell r="AA4716">
            <v>1271.45</v>
          </cell>
          <cell r="AB4716">
            <v>402.59</v>
          </cell>
          <cell r="AC4716">
            <v>69.11</v>
          </cell>
          <cell r="AD4716">
            <v>402.59</v>
          </cell>
          <cell r="AE4716">
            <v>0</v>
          </cell>
          <cell r="AF4716">
            <v>0</v>
          </cell>
          <cell r="AG4716">
            <v>402.59</v>
          </cell>
          <cell r="AH4716">
            <v>0</v>
          </cell>
          <cell r="AI4716">
            <v>31.663848362</v>
          </cell>
        </row>
        <row r="4717">
          <cell r="C4717">
            <v>0</v>
          </cell>
          <cell r="D4717" t="str">
            <v>Газстройпроект</v>
          </cell>
          <cell r="E4717" t="str">
            <v>051-2003208</v>
          </cell>
          <cell r="F4717" t="str">
            <v/>
          </cell>
          <cell r="G4717" t="str">
            <v/>
          </cell>
          <cell r="H4717" t="str">
            <v/>
          </cell>
          <cell r="I4717">
            <v>0</v>
          </cell>
          <cell r="J4717">
            <v>0</v>
          </cell>
          <cell r="K4717">
            <v>1025.26</v>
          </cell>
          <cell r="L4717">
            <v>1025.26</v>
          </cell>
          <cell r="M4717">
            <v>0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>
            <v>0</v>
          </cell>
          <cell r="T4717">
            <v>0</v>
          </cell>
          <cell r="U4717">
            <v>0</v>
          </cell>
          <cell r="V4717">
            <v>0</v>
          </cell>
          <cell r="W4717">
            <v>0</v>
          </cell>
          <cell r="X4717">
            <v>0</v>
          </cell>
          <cell r="Y4717">
            <v>0</v>
          </cell>
          <cell r="Z4717">
            <v>1271.45</v>
          </cell>
          <cell r="AA4717">
            <v>1271.45</v>
          </cell>
          <cell r="AB4717">
            <v>402.59</v>
          </cell>
          <cell r="AC4717">
            <v>69.11</v>
          </cell>
          <cell r="AD4717">
            <v>402.59</v>
          </cell>
          <cell r="AE4717">
            <v>0</v>
          </cell>
          <cell r="AF4717">
            <v>0</v>
          </cell>
          <cell r="AG4717">
            <v>402.59</v>
          </cell>
          <cell r="AH4717">
            <v>0</v>
          </cell>
          <cell r="AI4717">
            <v>31.663848362</v>
          </cell>
        </row>
        <row r="4718">
          <cell r="C4718">
            <v>0</v>
          </cell>
          <cell r="D4718" t="str">
            <v>Прочие подрядчики</v>
          </cell>
          <cell r="E4718" t="str">
            <v>051-2003208</v>
          </cell>
          <cell r="F4718" t="str">
            <v/>
          </cell>
          <cell r="G4718" t="str">
            <v/>
          </cell>
          <cell r="H4718" t="str">
            <v/>
          </cell>
          <cell r="I4718">
            <v>2099.7199999999998</v>
          </cell>
          <cell r="J4718">
            <v>1797.38</v>
          </cell>
          <cell r="K4718">
            <v>0</v>
          </cell>
          <cell r="L4718">
            <v>0</v>
          </cell>
          <cell r="M4718">
            <v>0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>
            <v>0</v>
          </cell>
          <cell r="S4718">
            <v>1106.33333333</v>
          </cell>
          <cell r="T4718">
            <v>221.26666667000001</v>
          </cell>
          <cell r="U4718">
            <v>0</v>
          </cell>
          <cell r="V4718">
            <v>0</v>
          </cell>
          <cell r="W4718">
            <v>0</v>
          </cell>
          <cell r="X4718">
            <v>0</v>
          </cell>
          <cell r="Y4718">
            <v>0</v>
          </cell>
          <cell r="Z4718">
            <v>0</v>
          </cell>
          <cell r="AA4718">
            <v>0</v>
          </cell>
          <cell r="AB4718">
            <v>0</v>
          </cell>
          <cell r="AC4718">
            <v>0</v>
          </cell>
          <cell r="AD4718">
            <v>0</v>
          </cell>
          <cell r="AE4718">
            <v>0</v>
          </cell>
          <cell r="AF4718">
            <v>0</v>
          </cell>
          <cell r="AG4718">
            <v>0</v>
          </cell>
          <cell r="AH4718">
            <v>0</v>
          </cell>
          <cell r="AI4718">
            <v>0</v>
          </cell>
        </row>
        <row r="4719">
          <cell r="C4719" t="str">
            <v>1.819.2</v>
          </cell>
          <cell r="D4719" t="str">
            <v>Материалы(в составе подрядных работ)</v>
          </cell>
          <cell r="E4719" t="str">
            <v>051-2003208</v>
          </cell>
          <cell r="F4719" t="str">
            <v/>
          </cell>
          <cell r="G4719" t="str">
            <v/>
          </cell>
          <cell r="H4719" t="str">
            <v/>
          </cell>
          <cell r="I4719">
            <v>0</v>
          </cell>
          <cell r="J4719">
            <v>0</v>
          </cell>
          <cell r="K4719">
            <v>0</v>
          </cell>
          <cell r="L4719">
            <v>0</v>
          </cell>
          <cell r="M4719">
            <v>0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>
            <v>0</v>
          </cell>
          <cell r="S4719">
            <v>0</v>
          </cell>
          <cell r="T4719">
            <v>0</v>
          </cell>
          <cell r="U4719">
            <v>0</v>
          </cell>
          <cell r="V4719">
            <v>0</v>
          </cell>
          <cell r="W4719">
            <v>0</v>
          </cell>
          <cell r="X4719">
            <v>0</v>
          </cell>
          <cell r="Y4719">
            <v>0</v>
          </cell>
          <cell r="Z4719">
            <v>69.11</v>
          </cell>
          <cell r="AA4719">
            <v>69.11</v>
          </cell>
          <cell r="AB4719">
            <v>0</v>
          </cell>
          <cell r="AC4719">
            <v>69.11</v>
          </cell>
          <cell r="AD4719">
            <v>0</v>
          </cell>
          <cell r="AE4719">
            <v>0</v>
          </cell>
          <cell r="AF4719">
            <v>0</v>
          </cell>
          <cell r="AG4719">
            <v>0</v>
          </cell>
          <cell r="AH4719">
            <v>0</v>
          </cell>
          <cell r="AI4719">
            <v>0</v>
          </cell>
        </row>
        <row r="4720">
          <cell r="C4720" t="str">
            <v>1.819.3</v>
          </cell>
          <cell r="D4720" t="str">
            <v>Оборудование</v>
          </cell>
          <cell r="E4720" t="str">
            <v>051-2003208</v>
          </cell>
          <cell r="F4720" t="str">
            <v/>
          </cell>
          <cell r="G4720" t="str">
            <v/>
          </cell>
          <cell r="H4720" t="str">
            <v/>
          </cell>
          <cell r="I4720">
            <v>702.71</v>
          </cell>
          <cell r="J4720">
            <v>344.86</v>
          </cell>
          <cell r="K4720">
            <v>172.43</v>
          </cell>
          <cell r="L4720">
            <v>172.43</v>
          </cell>
          <cell r="M4720">
            <v>36.833206339999997</v>
          </cell>
          <cell r="N4720">
            <v>21.361251719999998</v>
          </cell>
          <cell r="O4720">
            <v>21.361251719999998</v>
          </cell>
          <cell r="P4720">
            <v>0</v>
          </cell>
          <cell r="Q4720">
            <v>0</v>
          </cell>
          <cell r="R4720">
            <v>0</v>
          </cell>
          <cell r="S4720">
            <v>441.9</v>
          </cell>
          <cell r="T4720">
            <v>88.38</v>
          </cell>
          <cell r="U4720">
            <v>0</v>
          </cell>
          <cell r="V4720">
            <v>0</v>
          </cell>
          <cell r="W4720">
            <v>0</v>
          </cell>
          <cell r="X4720">
            <v>0</v>
          </cell>
          <cell r="Y4720">
            <v>88.917992040000001</v>
          </cell>
          <cell r="Z4720">
            <v>529.08000000000004</v>
          </cell>
          <cell r="AA4720">
            <v>529.08000000000004</v>
          </cell>
          <cell r="AB4720">
            <v>0</v>
          </cell>
          <cell r="AC4720">
            <v>0</v>
          </cell>
          <cell r="AD4720">
            <v>88.917992040000001</v>
          </cell>
          <cell r="AE4720">
            <v>88.917992040000001</v>
          </cell>
          <cell r="AF4720">
            <v>0</v>
          </cell>
          <cell r="AG4720">
            <v>0</v>
          </cell>
          <cell r="AH4720">
            <v>0</v>
          </cell>
          <cell r="AI4720">
            <v>16.806152573999999</v>
          </cell>
        </row>
        <row r="4721">
          <cell r="C4721" t="str">
            <v>1.819.4</v>
          </cell>
          <cell r="D4721" t="str">
            <v>Прочие, всего</v>
          </cell>
          <cell r="E4721" t="str">
            <v>051-2003208</v>
          </cell>
          <cell r="F4721" t="str">
            <v/>
          </cell>
          <cell r="G4721" t="str">
            <v/>
          </cell>
          <cell r="H4721" t="str">
            <v/>
          </cell>
          <cell r="I4721">
            <v>815.66</v>
          </cell>
          <cell r="J4721">
            <v>498.37</v>
          </cell>
          <cell r="K4721">
            <v>111.29</v>
          </cell>
          <cell r="L4721">
            <v>111.29</v>
          </cell>
          <cell r="M4721">
            <v>11.670000119999999</v>
          </cell>
          <cell r="N4721">
            <v>10.486117459000001</v>
          </cell>
          <cell r="O4721">
            <v>10.486117459000001</v>
          </cell>
          <cell r="P4721">
            <v>0</v>
          </cell>
          <cell r="Q4721">
            <v>0</v>
          </cell>
          <cell r="R4721">
            <v>0</v>
          </cell>
          <cell r="S4721">
            <v>360.26666669000002</v>
          </cell>
          <cell r="T4721">
            <v>67.363333310000002</v>
          </cell>
          <cell r="U4721">
            <v>0</v>
          </cell>
          <cell r="V4721">
            <v>0</v>
          </cell>
          <cell r="W4721">
            <v>0</v>
          </cell>
          <cell r="X4721">
            <v>0</v>
          </cell>
          <cell r="Y4721">
            <v>3.3289598599999999</v>
          </cell>
          <cell r="Z4721">
            <v>66.7</v>
          </cell>
          <cell r="AA4721">
            <v>66.7</v>
          </cell>
          <cell r="AB4721">
            <v>0</v>
          </cell>
          <cell r="AC4721">
            <v>0</v>
          </cell>
          <cell r="AD4721">
            <v>11.10895994</v>
          </cell>
          <cell r="AE4721">
            <v>3.3289598599999999</v>
          </cell>
          <cell r="AF4721">
            <v>7.7800000799999998</v>
          </cell>
          <cell r="AG4721">
            <v>0</v>
          </cell>
          <cell r="AH4721">
            <v>0</v>
          </cell>
          <cell r="AI4721">
            <v>16.655112354</v>
          </cell>
        </row>
        <row r="4722">
          <cell r="C4722" t="str">
            <v>1.819.5</v>
          </cell>
          <cell r="D4722" t="str">
            <v>Землеотвод, всего</v>
          </cell>
          <cell r="E4722" t="str">
            <v>051-2003208</v>
          </cell>
          <cell r="F4722" t="str">
            <v/>
          </cell>
          <cell r="G4722" t="str">
            <v/>
          </cell>
          <cell r="H4722" t="str">
            <v/>
          </cell>
          <cell r="I4722">
            <v>0</v>
          </cell>
          <cell r="J4722">
            <v>0</v>
          </cell>
          <cell r="K4722">
            <v>1.93</v>
          </cell>
          <cell r="L4722">
            <v>1.93</v>
          </cell>
          <cell r="M4722">
            <v>0</v>
          </cell>
          <cell r="N4722">
            <v>0</v>
          </cell>
          <cell r="O4722">
            <v>0</v>
          </cell>
          <cell r="P4722">
            <v>0</v>
          </cell>
          <cell r="Q4722">
            <v>0</v>
          </cell>
          <cell r="R4722">
            <v>0</v>
          </cell>
          <cell r="S4722">
            <v>0</v>
          </cell>
          <cell r="T4722">
            <v>0</v>
          </cell>
          <cell r="U4722">
            <v>0</v>
          </cell>
          <cell r="V4722">
            <v>0</v>
          </cell>
          <cell r="W4722">
            <v>0</v>
          </cell>
          <cell r="X4722">
            <v>0</v>
          </cell>
          <cell r="Y4722">
            <v>0.53666822000000003</v>
          </cell>
          <cell r="Z4722">
            <v>0</v>
          </cell>
          <cell r="AA4722">
            <v>0</v>
          </cell>
          <cell r="AB4722">
            <v>0</v>
          </cell>
          <cell r="AC4722">
            <v>0</v>
          </cell>
          <cell r="AD4722">
            <v>0.53666822000000003</v>
          </cell>
          <cell r="AE4722">
            <v>0.53666822000000003</v>
          </cell>
          <cell r="AF4722">
            <v>0</v>
          </cell>
          <cell r="AG4722">
            <v>0</v>
          </cell>
          <cell r="AH4722">
            <v>0</v>
          </cell>
          <cell r="AI4722">
            <v>0</v>
          </cell>
        </row>
        <row r="4723">
          <cell r="C4723" t="str">
            <v>1.819.6</v>
          </cell>
          <cell r="D4723" t="str">
            <v>Проектные работы</v>
          </cell>
          <cell r="E4723" t="str">
            <v>051-2003208</v>
          </cell>
          <cell r="F4723" t="str">
            <v/>
          </cell>
          <cell r="G4723" t="str">
            <v/>
          </cell>
          <cell r="H4723" t="str">
            <v/>
          </cell>
          <cell r="I4723">
            <v>0</v>
          </cell>
          <cell r="J4723">
            <v>0</v>
          </cell>
          <cell r="K4723">
            <v>4.09</v>
          </cell>
          <cell r="L4723">
            <v>4.09</v>
          </cell>
          <cell r="M4723">
            <v>0</v>
          </cell>
          <cell r="N4723">
            <v>0</v>
          </cell>
          <cell r="O4723">
            <v>0</v>
          </cell>
          <cell r="P4723">
            <v>0</v>
          </cell>
          <cell r="Q4723">
            <v>0</v>
          </cell>
          <cell r="R4723">
            <v>0</v>
          </cell>
          <cell r="S4723">
            <v>0</v>
          </cell>
          <cell r="T4723">
            <v>0</v>
          </cell>
          <cell r="U4723">
            <v>0</v>
          </cell>
          <cell r="V4723">
            <v>0</v>
          </cell>
          <cell r="W4723">
            <v>0</v>
          </cell>
          <cell r="X4723">
            <v>0</v>
          </cell>
          <cell r="Y4723">
            <v>0</v>
          </cell>
          <cell r="Z4723">
            <v>0</v>
          </cell>
          <cell r="AA4723">
            <v>0</v>
          </cell>
          <cell r="AB4723">
            <v>0</v>
          </cell>
          <cell r="AC4723">
            <v>0</v>
          </cell>
          <cell r="AD4723">
            <v>0</v>
          </cell>
          <cell r="AE4723">
            <v>0</v>
          </cell>
          <cell r="AF4723">
            <v>0</v>
          </cell>
          <cell r="AG4723">
            <v>0</v>
          </cell>
          <cell r="AH4723">
            <v>0</v>
          </cell>
          <cell r="AI4723">
            <v>0</v>
          </cell>
        </row>
        <row r="4724">
          <cell r="C4724" t="str">
            <v>1.819.7</v>
          </cell>
          <cell r="D4724" t="str">
            <v>Услуги Заказчика</v>
          </cell>
          <cell r="E4724" t="str">
            <v>051-2003208</v>
          </cell>
          <cell r="F4724" t="str">
            <v/>
          </cell>
          <cell r="G4724" t="str">
            <v/>
          </cell>
          <cell r="H4724" t="str">
            <v/>
          </cell>
          <cell r="I4724">
            <v>0</v>
          </cell>
          <cell r="J4724">
            <v>0</v>
          </cell>
          <cell r="K4724">
            <v>46.68</v>
          </cell>
          <cell r="L4724">
            <v>46.68</v>
          </cell>
          <cell r="M4724">
            <v>11.670000119999999</v>
          </cell>
          <cell r="N4724">
            <v>25.000000257</v>
          </cell>
          <cell r="O4724">
            <v>25.000000257</v>
          </cell>
          <cell r="P4724">
            <v>0</v>
          </cell>
          <cell r="Q4724">
            <v>0</v>
          </cell>
          <cell r="R4724">
            <v>0</v>
          </cell>
          <cell r="S4724">
            <v>0</v>
          </cell>
          <cell r="T4724">
            <v>0</v>
          </cell>
          <cell r="U4724">
            <v>0</v>
          </cell>
          <cell r="V4724">
            <v>0</v>
          </cell>
          <cell r="W4724">
            <v>0</v>
          </cell>
          <cell r="X4724">
            <v>0</v>
          </cell>
          <cell r="Y4724">
            <v>2.7922916400000002</v>
          </cell>
          <cell r="Z4724">
            <v>46.39</v>
          </cell>
          <cell r="AA4724">
            <v>46.39</v>
          </cell>
          <cell r="AB4724">
            <v>0</v>
          </cell>
          <cell r="AC4724">
            <v>0</v>
          </cell>
          <cell r="AD4724">
            <v>10.572291720000001</v>
          </cell>
          <cell r="AE4724">
            <v>2.7922916400000002</v>
          </cell>
          <cell r="AF4724">
            <v>7.7800000799999998</v>
          </cell>
          <cell r="AG4724">
            <v>0</v>
          </cell>
          <cell r="AH4724">
            <v>0</v>
          </cell>
          <cell r="AI4724">
            <v>22.790023108</v>
          </cell>
        </row>
        <row r="4725">
          <cell r="C4725" t="str">
            <v>1.819.8</v>
          </cell>
          <cell r="D4725" t="str">
            <v>Иные прочие</v>
          </cell>
          <cell r="E4725" t="str">
            <v>051-2003208</v>
          </cell>
          <cell r="F4725" t="str">
            <v/>
          </cell>
          <cell r="G4725" t="str">
            <v/>
          </cell>
          <cell r="H4725" t="str">
            <v/>
          </cell>
          <cell r="I4725">
            <v>815.66</v>
          </cell>
          <cell r="J4725">
            <v>498.37</v>
          </cell>
          <cell r="K4725">
            <v>44.59</v>
          </cell>
          <cell r="L4725">
            <v>44.59</v>
          </cell>
          <cell r="M4725">
            <v>0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>
            <v>0</v>
          </cell>
          <cell r="S4725">
            <v>360.26666669000002</v>
          </cell>
          <cell r="T4725">
            <v>67.363333310000002</v>
          </cell>
          <cell r="U4725">
            <v>0</v>
          </cell>
          <cell r="V4725">
            <v>0</v>
          </cell>
          <cell r="W4725">
            <v>0</v>
          </cell>
          <cell r="X4725">
            <v>0</v>
          </cell>
          <cell r="Y4725">
            <v>0</v>
          </cell>
          <cell r="Z4725">
            <v>15.32</v>
          </cell>
          <cell r="AA4725">
            <v>15.32</v>
          </cell>
          <cell r="AB4725">
            <v>0</v>
          </cell>
          <cell r="AC4725">
            <v>0</v>
          </cell>
          <cell r="AD4725">
            <v>0</v>
          </cell>
          <cell r="AE4725">
            <v>0</v>
          </cell>
          <cell r="AF4725">
            <v>0</v>
          </cell>
          <cell r="AG4725">
            <v>0</v>
          </cell>
          <cell r="AH4725">
            <v>0</v>
          </cell>
          <cell r="AI4725">
            <v>0</v>
          </cell>
        </row>
        <row r="4726">
          <cell r="C4726" t="str">
            <v>1.819.9</v>
          </cell>
          <cell r="D4726" t="str">
            <v>Пуско наладочные работы "вхолостую"</v>
          </cell>
          <cell r="E4726" t="str">
            <v>051-2003208</v>
          </cell>
          <cell r="F4726" t="str">
            <v/>
          </cell>
          <cell r="G4726" t="str">
            <v/>
          </cell>
          <cell r="H4726" t="str">
            <v/>
          </cell>
          <cell r="I4726">
            <v>0</v>
          </cell>
          <cell r="J4726">
            <v>0</v>
          </cell>
          <cell r="K4726">
            <v>14</v>
          </cell>
          <cell r="L4726">
            <v>14</v>
          </cell>
          <cell r="M4726">
            <v>0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>
            <v>0</v>
          </cell>
          <cell r="S4726">
            <v>0</v>
          </cell>
          <cell r="T4726">
            <v>0</v>
          </cell>
          <cell r="U4726">
            <v>0</v>
          </cell>
          <cell r="V4726">
            <v>0</v>
          </cell>
          <cell r="W4726">
            <v>0</v>
          </cell>
          <cell r="X4726">
            <v>0</v>
          </cell>
          <cell r="Y4726">
            <v>0</v>
          </cell>
          <cell r="Z4726">
            <v>4.99</v>
          </cell>
          <cell r="AA4726">
            <v>4.99</v>
          </cell>
          <cell r="AB4726">
            <v>0</v>
          </cell>
          <cell r="AC4726">
            <v>0</v>
          </cell>
          <cell r="AD4726">
            <v>0</v>
          </cell>
          <cell r="AE4726">
            <v>0</v>
          </cell>
          <cell r="AF4726">
            <v>0</v>
          </cell>
          <cell r="AG4726">
            <v>0</v>
          </cell>
          <cell r="AH4726">
            <v>0</v>
          </cell>
          <cell r="AI4726">
            <v>0</v>
          </cell>
        </row>
        <row r="4727">
          <cell r="C4727" t="str">
            <v>1.820</v>
          </cell>
          <cell r="D4727" t="str">
            <v>Реконструкция ГРС Михайлов и газопровод-отвод</v>
          </cell>
          <cell r="E4727" t="str">
            <v>051-2003222</v>
          </cell>
          <cell r="F4727" t="str">
            <v>51-061</v>
          </cell>
          <cell r="G4727" t="str">
            <v>Комплексная программа метрологического обеспечения производс</v>
          </cell>
          <cell r="H4727" t="str">
            <v>Транспорт газа</v>
          </cell>
          <cell r="I4727">
            <v>0</v>
          </cell>
          <cell r="J4727">
            <v>0</v>
          </cell>
          <cell r="K4727">
            <v>0</v>
          </cell>
          <cell r="L4727">
            <v>0</v>
          </cell>
          <cell r="M4727">
            <v>0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>
            <v>0</v>
          </cell>
          <cell r="T4727">
            <v>0</v>
          </cell>
          <cell r="U4727">
            <v>0</v>
          </cell>
          <cell r="V4727">
            <v>0</v>
          </cell>
          <cell r="W4727">
            <v>0</v>
          </cell>
          <cell r="X4727">
            <v>0</v>
          </cell>
          <cell r="Y4727">
            <v>8.1136769999999997E-2</v>
          </cell>
          <cell r="Z4727">
            <v>0.02</v>
          </cell>
          <cell r="AA4727">
            <v>0.02</v>
          </cell>
          <cell r="AB4727">
            <v>0</v>
          </cell>
          <cell r="AC4727">
            <v>0</v>
          </cell>
          <cell r="AD4727">
            <v>8.1136769999999997E-2</v>
          </cell>
          <cell r="AE4727">
            <v>8.1136769999999997E-2</v>
          </cell>
          <cell r="AF4727">
            <v>0</v>
          </cell>
          <cell r="AG4727">
            <v>0</v>
          </cell>
          <cell r="AH4727">
            <v>0</v>
          </cell>
          <cell r="AI4727">
            <v>405.68385000000001</v>
          </cell>
        </row>
        <row r="4728">
          <cell r="C4728" t="str">
            <v>1.820.1</v>
          </cell>
          <cell r="D4728" t="str">
            <v>Прочие, всего</v>
          </cell>
          <cell r="E4728" t="str">
            <v>051-2003222</v>
          </cell>
          <cell r="F4728" t="str">
            <v/>
          </cell>
          <cell r="G4728" t="str">
            <v/>
          </cell>
          <cell r="H4728" t="str">
            <v/>
          </cell>
          <cell r="I4728">
            <v>0</v>
          </cell>
          <cell r="J4728">
            <v>0</v>
          </cell>
          <cell r="K4728">
            <v>0</v>
          </cell>
          <cell r="L4728">
            <v>0</v>
          </cell>
          <cell r="M4728">
            <v>0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>
            <v>0</v>
          </cell>
          <cell r="S4728">
            <v>0</v>
          </cell>
          <cell r="T4728">
            <v>0</v>
          </cell>
          <cell r="U4728">
            <v>0</v>
          </cell>
          <cell r="V4728">
            <v>0</v>
          </cell>
          <cell r="W4728">
            <v>0</v>
          </cell>
          <cell r="X4728">
            <v>0</v>
          </cell>
          <cell r="Y4728">
            <v>8.1136769999999997E-2</v>
          </cell>
          <cell r="Z4728">
            <v>0.02</v>
          </cell>
          <cell r="AA4728">
            <v>0.02</v>
          </cell>
          <cell r="AB4728">
            <v>0</v>
          </cell>
          <cell r="AC4728">
            <v>0</v>
          </cell>
          <cell r="AD4728">
            <v>8.1136769999999997E-2</v>
          </cell>
          <cell r="AE4728">
            <v>8.1136769999999997E-2</v>
          </cell>
          <cell r="AF4728">
            <v>0</v>
          </cell>
          <cell r="AG4728">
            <v>0</v>
          </cell>
          <cell r="AH4728">
            <v>0</v>
          </cell>
          <cell r="AI4728">
            <v>405.68385000000001</v>
          </cell>
        </row>
        <row r="4729">
          <cell r="C4729" t="str">
            <v>1.820.2</v>
          </cell>
          <cell r="D4729" t="str">
            <v>Землеотвод, всего</v>
          </cell>
          <cell r="E4729" t="str">
            <v>051-2003222</v>
          </cell>
          <cell r="F4729" t="str">
            <v/>
          </cell>
          <cell r="G4729" t="str">
            <v/>
          </cell>
          <cell r="H4729" t="str">
            <v/>
          </cell>
          <cell r="I4729">
            <v>0</v>
          </cell>
          <cell r="J4729">
            <v>0</v>
          </cell>
          <cell r="K4729">
            <v>0</v>
          </cell>
          <cell r="L4729">
            <v>0</v>
          </cell>
          <cell r="M4729">
            <v>0</v>
          </cell>
          <cell r="N4729">
            <v>0</v>
          </cell>
          <cell r="O4729">
            <v>0</v>
          </cell>
          <cell r="P4729">
            <v>0</v>
          </cell>
          <cell r="Q4729">
            <v>0</v>
          </cell>
          <cell r="R4729">
            <v>0</v>
          </cell>
          <cell r="S4729">
            <v>0</v>
          </cell>
          <cell r="T4729">
            <v>0</v>
          </cell>
          <cell r="U4729">
            <v>0</v>
          </cell>
          <cell r="V4729">
            <v>0</v>
          </cell>
          <cell r="W4729">
            <v>0</v>
          </cell>
          <cell r="X4729">
            <v>0</v>
          </cell>
          <cell r="Y4729">
            <v>8.1136769999999997E-2</v>
          </cell>
          <cell r="Z4729">
            <v>0.02</v>
          </cell>
          <cell r="AA4729">
            <v>0.02</v>
          </cell>
          <cell r="AB4729">
            <v>0</v>
          </cell>
          <cell r="AC4729">
            <v>0</v>
          </cell>
          <cell r="AD4729">
            <v>8.1136769999999997E-2</v>
          </cell>
          <cell r="AE4729">
            <v>8.1136769999999997E-2</v>
          </cell>
          <cell r="AF4729">
            <v>0</v>
          </cell>
          <cell r="AG4729">
            <v>0</v>
          </cell>
          <cell r="AH4729">
            <v>0</v>
          </cell>
          <cell r="AI4729">
            <v>405.68385000000001</v>
          </cell>
        </row>
        <row r="4730">
          <cell r="C4730" t="str">
            <v>1.821</v>
          </cell>
          <cell r="D4730" t="str">
            <v>Реконструкция газопровода "Уренгой-Новопсков" на участке "Петровск-Писаревка" к началу поставок газа по газопроводу "Южный поток"</v>
          </cell>
          <cell r="E4730" t="str">
            <v>051-2003247</v>
          </cell>
          <cell r="F4730" t="str">
            <v/>
          </cell>
          <cell r="G4730" t="str">
            <v>Стройки, обеспечивающие добычу и вывод газа из Надым-Пур-Таз</v>
          </cell>
          <cell r="H4730" t="str">
            <v>Транспорт газа</v>
          </cell>
          <cell r="I4730">
            <v>0</v>
          </cell>
          <cell r="J4730">
            <v>0</v>
          </cell>
          <cell r="K4730">
            <v>0</v>
          </cell>
          <cell r="L4730">
            <v>0</v>
          </cell>
          <cell r="M4730">
            <v>0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>
            <v>0</v>
          </cell>
          <cell r="T4730">
            <v>0</v>
          </cell>
          <cell r="U4730">
            <v>0</v>
          </cell>
          <cell r="V4730">
            <v>0</v>
          </cell>
          <cell r="W4730">
            <v>0</v>
          </cell>
          <cell r="X4730">
            <v>1.4688749699999999</v>
          </cell>
          <cell r="Y4730">
            <v>1112.6037998300001</v>
          </cell>
          <cell r="Z4730">
            <v>1010.63</v>
          </cell>
          <cell r="AA4730">
            <v>1010.63</v>
          </cell>
          <cell r="AB4730">
            <v>0</v>
          </cell>
          <cell r="AC4730">
            <v>0</v>
          </cell>
          <cell r="AD4730">
            <v>894.10896974000002</v>
          </cell>
          <cell r="AE4730">
            <v>810.35016241000005</v>
          </cell>
          <cell r="AF4730">
            <v>0</v>
          </cell>
          <cell r="AG4730">
            <v>83.758807329999996</v>
          </cell>
          <cell r="AH4730">
            <v>0</v>
          </cell>
          <cell r="AI4730">
            <v>88.470456025999994</v>
          </cell>
        </row>
        <row r="4731">
          <cell r="C4731" t="str">
            <v>1.821.1</v>
          </cell>
          <cell r="D4731" t="str">
            <v>Подрядные работы</v>
          </cell>
          <cell r="E4731" t="str">
            <v>051-2003247</v>
          </cell>
          <cell r="F4731" t="str">
            <v/>
          </cell>
          <cell r="G4731" t="str">
            <v/>
          </cell>
          <cell r="H4731" t="str">
            <v/>
          </cell>
          <cell r="I4731">
            <v>0</v>
          </cell>
          <cell r="J4731">
            <v>0</v>
          </cell>
          <cell r="K4731">
            <v>0</v>
          </cell>
          <cell r="L4731">
            <v>0</v>
          </cell>
          <cell r="M4731">
            <v>0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>
            <v>0</v>
          </cell>
          <cell r="T4731">
            <v>0</v>
          </cell>
          <cell r="U4731">
            <v>0</v>
          </cell>
          <cell r="V4731">
            <v>0</v>
          </cell>
          <cell r="W4731">
            <v>0</v>
          </cell>
          <cell r="X4731">
            <v>0</v>
          </cell>
          <cell r="Y4731">
            <v>312.96660715000002</v>
          </cell>
          <cell r="Z4731">
            <v>100</v>
          </cell>
          <cell r="AA4731">
            <v>100</v>
          </cell>
          <cell r="AB4731">
            <v>0</v>
          </cell>
          <cell r="AC4731">
            <v>0</v>
          </cell>
          <cell r="AD4731">
            <v>226.28236261999999</v>
          </cell>
          <cell r="AE4731">
            <v>226.28236261999999</v>
          </cell>
          <cell r="AF4731">
            <v>0</v>
          </cell>
          <cell r="AG4731">
            <v>0</v>
          </cell>
          <cell r="AH4731">
            <v>0</v>
          </cell>
          <cell r="AI4731">
            <v>226.28236261999999</v>
          </cell>
        </row>
        <row r="4732">
          <cell r="C4732">
            <v>0</v>
          </cell>
          <cell r="D4732" t="str">
            <v>СМТ</v>
          </cell>
          <cell r="E4732" t="str">
            <v>051-2003247</v>
          </cell>
          <cell r="F4732" t="str">
            <v/>
          </cell>
          <cell r="G4732" t="str">
            <v/>
          </cell>
          <cell r="H4732" t="str">
            <v/>
          </cell>
          <cell r="I4732">
            <v>0</v>
          </cell>
          <cell r="J4732">
            <v>0</v>
          </cell>
          <cell r="K4732">
            <v>0</v>
          </cell>
          <cell r="L4732">
            <v>0</v>
          </cell>
          <cell r="M4732">
            <v>0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>
            <v>0</v>
          </cell>
          <cell r="S4732">
            <v>0</v>
          </cell>
          <cell r="T4732">
            <v>0</v>
          </cell>
          <cell r="U4732">
            <v>0</v>
          </cell>
          <cell r="V4732">
            <v>0</v>
          </cell>
          <cell r="W4732">
            <v>0</v>
          </cell>
          <cell r="X4732">
            <v>0</v>
          </cell>
          <cell r="Y4732">
            <v>37.889524010000002</v>
          </cell>
          <cell r="Z4732">
            <v>100</v>
          </cell>
          <cell r="AA4732">
            <v>100</v>
          </cell>
          <cell r="AB4732">
            <v>0</v>
          </cell>
          <cell r="AC4732">
            <v>0</v>
          </cell>
          <cell r="AD4732">
            <v>0</v>
          </cell>
          <cell r="AE4732">
            <v>0</v>
          </cell>
          <cell r="AF4732">
            <v>0</v>
          </cell>
          <cell r="AG4732">
            <v>0</v>
          </cell>
          <cell r="AH4732">
            <v>0</v>
          </cell>
          <cell r="AI4732">
            <v>0</v>
          </cell>
        </row>
        <row r="4733">
          <cell r="C4733">
            <v>0</v>
          </cell>
          <cell r="D4733" t="str">
            <v>СвязьСтройСервис-44</v>
          </cell>
          <cell r="E4733" t="str">
            <v>051-2003247</v>
          </cell>
          <cell r="F4733" t="str">
            <v/>
          </cell>
          <cell r="G4733" t="str">
            <v/>
          </cell>
          <cell r="H4733" t="str">
            <v/>
          </cell>
          <cell r="I4733">
            <v>0</v>
          </cell>
          <cell r="J4733">
            <v>0</v>
          </cell>
          <cell r="K4733">
            <v>0</v>
          </cell>
          <cell r="L4733">
            <v>0</v>
          </cell>
          <cell r="M4733">
            <v>0</v>
          </cell>
          <cell r="N4733">
            <v>0</v>
          </cell>
          <cell r="O4733">
            <v>0</v>
          </cell>
          <cell r="P4733">
            <v>0</v>
          </cell>
          <cell r="Q4733">
            <v>0</v>
          </cell>
          <cell r="R4733">
            <v>0</v>
          </cell>
          <cell r="S4733">
            <v>0</v>
          </cell>
          <cell r="T4733">
            <v>0</v>
          </cell>
          <cell r="U4733">
            <v>0</v>
          </cell>
          <cell r="V4733">
            <v>0</v>
          </cell>
          <cell r="W4733">
            <v>0</v>
          </cell>
          <cell r="X4733">
            <v>0</v>
          </cell>
          <cell r="Y4733">
            <v>1.12695521</v>
          </cell>
          <cell r="Z4733">
            <v>0</v>
          </cell>
          <cell r="AA4733">
            <v>0</v>
          </cell>
          <cell r="AB4733">
            <v>0</v>
          </cell>
          <cell r="AC4733">
            <v>0</v>
          </cell>
          <cell r="AD4733">
            <v>0</v>
          </cell>
          <cell r="AE4733">
            <v>0</v>
          </cell>
          <cell r="AF4733">
            <v>0</v>
          </cell>
          <cell r="AG4733">
            <v>0</v>
          </cell>
          <cell r="AH4733">
            <v>0</v>
          </cell>
          <cell r="AI4733">
            <v>0</v>
          </cell>
        </row>
        <row r="4734">
          <cell r="C4734">
            <v>0</v>
          </cell>
          <cell r="D4734" t="str">
            <v>ГазЭнергоСервис</v>
          </cell>
          <cell r="E4734" t="str">
            <v>051-2003247</v>
          </cell>
          <cell r="F4734" t="str">
            <v/>
          </cell>
          <cell r="G4734" t="str">
            <v/>
          </cell>
          <cell r="H4734" t="str">
            <v/>
          </cell>
          <cell r="I4734">
            <v>0</v>
          </cell>
          <cell r="J4734">
            <v>0</v>
          </cell>
          <cell r="K4734">
            <v>0</v>
          </cell>
          <cell r="L4734">
            <v>0</v>
          </cell>
          <cell r="M4734">
            <v>0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>
            <v>0</v>
          </cell>
          <cell r="S4734">
            <v>0</v>
          </cell>
          <cell r="T4734">
            <v>0</v>
          </cell>
          <cell r="U4734">
            <v>0</v>
          </cell>
          <cell r="V4734">
            <v>0</v>
          </cell>
          <cell r="W4734">
            <v>0</v>
          </cell>
          <cell r="X4734">
            <v>0</v>
          </cell>
          <cell r="Y4734">
            <v>57.873002339999999</v>
          </cell>
          <cell r="Z4734">
            <v>0</v>
          </cell>
          <cell r="AA4734">
            <v>0</v>
          </cell>
          <cell r="AB4734">
            <v>0</v>
          </cell>
          <cell r="AC4734">
            <v>0</v>
          </cell>
          <cell r="AD4734">
            <v>57.873002339999999</v>
          </cell>
          <cell r="AE4734">
            <v>57.873002339999999</v>
          </cell>
          <cell r="AF4734">
            <v>0</v>
          </cell>
          <cell r="AG4734">
            <v>0</v>
          </cell>
          <cell r="AH4734">
            <v>0</v>
          </cell>
          <cell r="AI4734">
            <v>0</v>
          </cell>
        </row>
        <row r="4735">
          <cell r="C4735">
            <v>0</v>
          </cell>
          <cell r="D4735" t="str">
            <v>Спектор-С</v>
          </cell>
          <cell r="E4735" t="str">
            <v>051-2003247</v>
          </cell>
          <cell r="F4735" t="str">
            <v/>
          </cell>
          <cell r="G4735" t="str">
            <v/>
          </cell>
          <cell r="H4735" t="str">
            <v/>
          </cell>
          <cell r="I4735">
            <v>0</v>
          </cell>
          <cell r="J4735">
            <v>0</v>
          </cell>
          <cell r="K4735">
            <v>0</v>
          </cell>
          <cell r="L4735">
            <v>0</v>
          </cell>
          <cell r="M4735">
            <v>0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>
            <v>0</v>
          </cell>
          <cell r="S4735">
            <v>0</v>
          </cell>
          <cell r="T4735">
            <v>0</v>
          </cell>
          <cell r="U4735">
            <v>0</v>
          </cell>
          <cell r="V4735">
            <v>0</v>
          </cell>
          <cell r="W4735">
            <v>0</v>
          </cell>
          <cell r="X4735">
            <v>0</v>
          </cell>
          <cell r="Y4735">
            <v>4.4178828000000001</v>
          </cell>
          <cell r="Z4735">
            <v>0</v>
          </cell>
          <cell r="AA4735">
            <v>0</v>
          </cell>
          <cell r="AB4735">
            <v>0</v>
          </cell>
          <cell r="AC4735">
            <v>0</v>
          </cell>
          <cell r="AD4735">
            <v>0</v>
          </cell>
          <cell r="AE4735">
            <v>0</v>
          </cell>
          <cell r="AF4735">
            <v>0</v>
          </cell>
          <cell r="AG4735">
            <v>0</v>
          </cell>
          <cell r="AH4735">
            <v>0</v>
          </cell>
          <cell r="AI4735">
            <v>0</v>
          </cell>
        </row>
        <row r="4736">
          <cell r="C4736">
            <v>0</v>
          </cell>
          <cell r="D4736" t="str">
            <v>ТехноСпецСтрой</v>
          </cell>
          <cell r="E4736" t="str">
            <v>051-2003247</v>
          </cell>
          <cell r="F4736" t="str">
            <v/>
          </cell>
          <cell r="G4736" t="str">
            <v/>
          </cell>
          <cell r="H4736" t="str">
            <v/>
          </cell>
          <cell r="I4736">
            <v>0</v>
          </cell>
          <cell r="J4736">
            <v>0</v>
          </cell>
          <cell r="K4736">
            <v>0</v>
          </cell>
          <cell r="L4736">
            <v>0</v>
          </cell>
          <cell r="M4736">
            <v>0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>
            <v>0</v>
          </cell>
          <cell r="S4736">
            <v>0</v>
          </cell>
          <cell r="T4736">
            <v>0</v>
          </cell>
          <cell r="U4736">
            <v>0</v>
          </cell>
          <cell r="V4736">
            <v>0</v>
          </cell>
          <cell r="W4736">
            <v>0</v>
          </cell>
          <cell r="X4736">
            <v>0</v>
          </cell>
          <cell r="Y4736">
            <v>211.65924279000001</v>
          </cell>
          <cell r="Z4736">
            <v>0</v>
          </cell>
          <cell r="AA4736">
            <v>0</v>
          </cell>
          <cell r="AB4736">
            <v>0</v>
          </cell>
          <cell r="AC4736">
            <v>0</v>
          </cell>
          <cell r="AD4736">
            <v>168.40936027999999</v>
          </cell>
          <cell r="AE4736">
            <v>168.40936027999999</v>
          </cell>
          <cell r="AF4736">
            <v>0</v>
          </cell>
          <cell r="AG4736">
            <v>0</v>
          </cell>
          <cell r="AH4736">
            <v>0</v>
          </cell>
          <cell r="AI4736">
            <v>0</v>
          </cell>
        </row>
        <row r="4737">
          <cell r="C4737" t="str">
            <v>1.821.2</v>
          </cell>
          <cell r="D4737" t="str">
            <v>Оборудование</v>
          </cell>
          <cell r="E4737" t="str">
            <v>051-2003247</v>
          </cell>
          <cell r="F4737" t="str">
            <v/>
          </cell>
          <cell r="G4737" t="str">
            <v/>
          </cell>
          <cell r="H4737" t="str">
            <v/>
          </cell>
          <cell r="I4737">
            <v>0</v>
          </cell>
          <cell r="J4737">
            <v>0</v>
          </cell>
          <cell r="K4737">
            <v>0</v>
          </cell>
          <cell r="L4737">
            <v>0</v>
          </cell>
          <cell r="M4737">
            <v>0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>
            <v>0</v>
          </cell>
          <cell r="T4737">
            <v>0</v>
          </cell>
          <cell r="U4737">
            <v>0</v>
          </cell>
          <cell r="V4737">
            <v>0</v>
          </cell>
          <cell r="W4737">
            <v>0</v>
          </cell>
          <cell r="X4737">
            <v>0</v>
          </cell>
          <cell r="Y4737">
            <v>618.43553710000003</v>
          </cell>
          <cell r="Z4737">
            <v>503.45</v>
          </cell>
          <cell r="AA4737">
            <v>503.45</v>
          </cell>
          <cell r="AB4737">
            <v>0</v>
          </cell>
          <cell r="AC4737">
            <v>0</v>
          </cell>
          <cell r="AD4737">
            <v>421.65105505999998</v>
          </cell>
          <cell r="AE4737">
            <v>421.65105505999998</v>
          </cell>
          <cell r="AF4737">
            <v>0</v>
          </cell>
          <cell r="AG4737">
            <v>0</v>
          </cell>
          <cell r="AH4737">
            <v>0</v>
          </cell>
          <cell r="AI4737">
            <v>83.752320003999998</v>
          </cell>
        </row>
        <row r="4738">
          <cell r="C4738" t="str">
            <v>1.821.3</v>
          </cell>
          <cell r="D4738" t="str">
            <v>Прочие, всего</v>
          </cell>
          <cell r="E4738" t="str">
            <v>051-2003247</v>
          </cell>
          <cell r="F4738" t="str">
            <v/>
          </cell>
          <cell r="G4738" t="str">
            <v/>
          </cell>
          <cell r="H4738" t="str">
            <v/>
          </cell>
          <cell r="I4738">
            <v>0</v>
          </cell>
          <cell r="J4738">
            <v>0</v>
          </cell>
          <cell r="K4738">
            <v>0</v>
          </cell>
          <cell r="L4738">
            <v>0</v>
          </cell>
          <cell r="M4738">
            <v>0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>
            <v>0</v>
          </cell>
          <cell r="S4738">
            <v>0</v>
          </cell>
          <cell r="T4738">
            <v>0</v>
          </cell>
          <cell r="U4738">
            <v>0</v>
          </cell>
          <cell r="V4738">
            <v>0</v>
          </cell>
          <cell r="W4738">
            <v>0</v>
          </cell>
          <cell r="X4738">
            <v>1.4688749699999999</v>
          </cell>
          <cell r="Y4738">
            <v>181.20165557999999</v>
          </cell>
          <cell r="Z4738">
            <v>407.18</v>
          </cell>
          <cell r="AA4738">
            <v>407.18</v>
          </cell>
          <cell r="AB4738">
            <v>0</v>
          </cell>
          <cell r="AC4738">
            <v>0</v>
          </cell>
          <cell r="AD4738">
            <v>246.17555206</v>
          </cell>
          <cell r="AE4738">
            <v>162.41674473</v>
          </cell>
          <cell r="AF4738">
            <v>0</v>
          </cell>
          <cell r="AG4738">
            <v>83.758807329999996</v>
          </cell>
          <cell r="AH4738">
            <v>0</v>
          </cell>
          <cell r="AI4738">
            <v>60.458655155000002</v>
          </cell>
        </row>
        <row r="4739">
          <cell r="C4739" t="str">
            <v>1.821.4</v>
          </cell>
          <cell r="D4739" t="str">
            <v>Землеотвод, всего</v>
          </cell>
          <cell r="E4739" t="str">
            <v>051-2003247</v>
          </cell>
          <cell r="F4739" t="str">
            <v/>
          </cell>
          <cell r="G4739" t="str">
            <v/>
          </cell>
          <cell r="H4739" t="str">
            <v/>
          </cell>
          <cell r="I4739">
            <v>0</v>
          </cell>
          <cell r="J4739">
            <v>0</v>
          </cell>
          <cell r="K4739">
            <v>0</v>
          </cell>
          <cell r="L4739">
            <v>0</v>
          </cell>
          <cell r="M4739">
            <v>0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>
            <v>0</v>
          </cell>
          <cell r="S4739">
            <v>0</v>
          </cell>
          <cell r="T4739">
            <v>0</v>
          </cell>
          <cell r="U4739">
            <v>0</v>
          </cell>
          <cell r="V4739">
            <v>0</v>
          </cell>
          <cell r="W4739">
            <v>0</v>
          </cell>
          <cell r="X4739">
            <v>1.4688749699999999</v>
          </cell>
          <cell r="Y4739">
            <v>32.306528319999998</v>
          </cell>
          <cell r="Z4739">
            <v>0</v>
          </cell>
          <cell r="AA4739">
            <v>0</v>
          </cell>
          <cell r="AB4739">
            <v>0</v>
          </cell>
          <cell r="AC4739">
            <v>0</v>
          </cell>
          <cell r="AD4739">
            <v>26.469219429999999</v>
          </cell>
          <cell r="AE4739">
            <v>20.818262820000001</v>
          </cell>
          <cell r="AF4739">
            <v>0</v>
          </cell>
          <cell r="AG4739">
            <v>5.6509566099999997</v>
          </cell>
          <cell r="AH4739">
            <v>0</v>
          </cell>
          <cell r="AI4739">
            <v>0</v>
          </cell>
        </row>
        <row r="4740">
          <cell r="C4740" t="str">
            <v>1.821.5</v>
          </cell>
          <cell r="D4740" t="str">
            <v>Услуги Заказчика</v>
          </cell>
          <cell r="E4740" t="str">
            <v>051-2003247</v>
          </cell>
          <cell r="F4740" t="str">
            <v/>
          </cell>
          <cell r="G4740" t="str">
            <v/>
          </cell>
          <cell r="H4740" t="str">
            <v/>
          </cell>
          <cell r="I4740">
            <v>0</v>
          </cell>
          <cell r="J4740">
            <v>0</v>
          </cell>
          <cell r="K4740">
            <v>0</v>
          </cell>
          <cell r="L4740">
            <v>0</v>
          </cell>
          <cell r="M4740">
            <v>0</v>
          </cell>
          <cell r="N4740">
            <v>0</v>
          </cell>
          <cell r="O4740">
            <v>0</v>
          </cell>
          <cell r="P4740">
            <v>0</v>
          </cell>
          <cell r="Q4740">
            <v>0</v>
          </cell>
          <cell r="R4740">
            <v>0</v>
          </cell>
          <cell r="S4740">
            <v>0</v>
          </cell>
          <cell r="T4740">
            <v>0</v>
          </cell>
          <cell r="U4740">
            <v>0</v>
          </cell>
          <cell r="V4740">
            <v>0</v>
          </cell>
          <cell r="W4740">
            <v>0</v>
          </cell>
          <cell r="X4740">
            <v>0</v>
          </cell>
          <cell r="Y4740">
            <v>0</v>
          </cell>
          <cell r="Z4740">
            <v>0</v>
          </cell>
          <cell r="AA4740">
            <v>0</v>
          </cell>
          <cell r="AB4740">
            <v>0</v>
          </cell>
          <cell r="AC4740">
            <v>0</v>
          </cell>
          <cell r="AD4740">
            <v>78.107850720000002</v>
          </cell>
          <cell r="AE4740">
            <v>0</v>
          </cell>
          <cell r="AF4740">
            <v>0</v>
          </cell>
          <cell r="AG4740">
            <v>78.107850720000002</v>
          </cell>
          <cell r="AH4740">
            <v>0</v>
          </cell>
          <cell r="AI4740">
            <v>0</v>
          </cell>
        </row>
        <row r="4741">
          <cell r="C4741" t="str">
            <v>1.821.6</v>
          </cell>
          <cell r="D4741" t="str">
            <v>Иные прочие</v>
          </cell>
          <cell r="E4741" t="str">
            <v>051-2003247</v>
          </cell>
          <cell r="F4741" t="str">
            <v/>
          </cell>
          <cell r="G4741" t="str">
            <v/>
          </cell>
          <cell r="H4741" t="str">
            <v/>
          </cell>
          <cell r="I4741">
            <v>0</v>
          </cell>
          <cell r="J4741">
            <v>0</v>
          </cell>
          <cell r="K4741">
            <v>0</v>
          </cell>
          <cell r="L4741">
            <v>0</v>
          </cell>
          <cell r="M4741">
            <v>0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>
            <v>0</v>
          </cell>
          <cell r="S4741">
            <v>0</v>
          </cell>
          <cell r="T4741">
            <v>0</v>
          </cell>
          <cell r="U4741">
            <v>0</v>
          </cell>
          <cell r="V4741">
            <v>0</v>
          </cell>
          <cell r="W4741">
            <v>0</v>
          </cell>
          <cell r="X4741">
            <v>0</v>
          </cell>
          <cell r="Y4741">
            <v>13.153797750000001</v>
          </cell>
          <cell r="Z4741">
            <v>0</v>
          </cell>
          <cell r="AA4741">
            <v>0</v>
          </cell>
          <cell r="AB4741">
            <v>0</v>
          </cell>
          <cell r="AC4741">
            <v>0</v>
          </cell>
          <cell r="AD4741">
            <v>5.8571524000000004</v>
          </cell>
          <cell r="AE4741">
            <v>5.8571524000000004</v>
          </cell>
          <cell r="AF4741">
            <v>0</v>
          </cell>
          <cell r="AG4741">
            <v>0</v>
          </cell>
          <cell r="AH4741">
            <v>0</v>
          </cell>
          <cell r="AI4741">
            <v>0</v>
          </cell>
        </row>
        <row r="4742">
          <cell r="C4742" t="str">
            <v>1.821.7</v>
          </cell>
          <cell r="D4742" t="str">
            <v>Пуско наладочные работы "вхолостую"</v>
          </cell>
          <cell r="E4742" t="str">
            <v>051-2003247</v>
          </cell>
          <cell r="F4742" t="str">
            <v/>
          </cell>
          <cell r="G4742" t="str">
            <v/>
          </cell>
          <cell r="H4742" t="str">
            <v/>
          </cell>
          <cell r="I4742">
            <v>0</v>
          </cell>
          <cell r="J4742">
            <v>0</v>
          </cell>
          <cell r="K4742">
            <v>0</v>
          </cell>
          <cell r="L4742">
            <v>0</v>
          </cell>
          <cell r="M4742">
            <v>0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>
            <v>0</v>
          </cell>
          <cell r="S4742">
            <v>0</v>
          </cell>
          <cell r="T4742">
            <v>0</v>
          </cell>
          <cell r="U4742">
            <v>0</v>
          </cell>
          <cell r="V4742">
            <v>0</v>
          </cell>
          <cell r="W4742">
            <v>0</v>
          </cell>
          <cell r="X4742">
            <v>0</v>
          </cell>
          <cell r="Y4742">
            <v>135.74132951000001</v>
          </cell>
          <cell r="Z4742">
            <v>407.18</v>
          </cell>
          <cell r="AA4742">
            <v>407.18</v>
          </cell>
          <cell r="AB4742">
            <v>0</v>
          </cell>
          <cell r="AC4742">
            <v>0</v>
          </cell>
          <cell r="AD4742">
            <v>135.74132951000001</v>
          </cell>
          <cell r="AE4742">
            <v>135.74132951000001</v>
          </cell>
          <cell r="AF4742">
            <v>0</v>
          </cell>
          <cell r="AG4742">
            <v>0</v>
          </cell>
          <cell r="AH4742">
            <v>0</v>
          </cell>
          <cell r="AI4742">
            <v>33.336934405000001</v>
          </cell>
        </row>
        <row r="4743">
          <cell r="C4743" t="str">
            <v>1.822</v>
          </cell>
          <cell r="D4743" t="str">
            <v>Реконструкция ГРС "Сальск" Ростовской области</v>
          </cell>
          <cell r="E4743" t="str">
            <v>051-2003298</v>
          </cell>
          <cell r="F4743" t="str">
            <v/>
          </cell>
          <cell r="G4743" t="str">
            <v>Стройки, обеспечивающие добычу и вывод газа из Надым-Пур-Таз</v>
          </cell>
          <cell r="H4743" t="str">
            <v>Транспорт газа</v>
          </cell>
          <cell r="I4743">
            <v>1216.7</v>
          </cell>
          <cell r="J4743">
            <v>1216.7</v>
          </cell>
          <cell r="K4743">
            <v>1216.7</v>
          </cell>
          <cell r="L4743">
            <v>1216.7</v>
          </cell>
          <cell r="M4743">
            <v>10.34250012</v>
          </cell>
          <cell r="N4743">
            <v>0.85004521399999999</v>
          </cell>
          <cell r="O4743">
            <v>0.85004521399999999</v>
          </cell>
          <cell r="P4743">
            <v>0</v>
          </cell>
          <cell r="Q4743">
            <v>0</v>
          </cell>
          <cell r="R4743">
            <v>0</v>
          </cell>
          <cell r="S4743">
            <v>1013.91666666</v>
          </cell>
          <cell r="T4743">
            <v>202.78333334000001</v>
          </cell>
          <cell r="U4743">
            <v>0</v>
          </cell>
          <cell r="V4743">
            <v>0</v>
          </cell>
          <cell r="W4743">
            <v>0</v>
          </cell>
          <cell r="X4743">
            <v>0</v>
          </cell>
          <cell r="Y4743">
            <v>0</v>
          </cell>
          <cell r="Z4743">
            <v>593.71</v>
          </cell>
          <cell r="AA4743">
            <v>593.71</v>
          </cell>
          <cell r="AB4743">
            <v>213.48</v>
          </cell>
          <cell r="AC4743">
            <v>0</v>
          </cell>
          <cell r="AD4743">
            <v>6.89500008</v>
          </cell>
          <cell r="AE4743">
            <v>0</v>
          </cell>
          <cell r="AF4743">
            <v>6.89500008</v>
          </cell>
          <cell r="AG4743">
            <v>0</v>
          </cell>
          <cell r="AH4743">
            <v>0</v>
          </cell>
          <cell r="AI4743">
            <v>1.161341409</v>
          </cell>
        </row>
        <row r="4744">
          <cell r="C4744" t="str">
            <v>1.822.1</v>
          </cell>
          <cell r="D4744" t="str">
            <v>Подрядные работы</v>
          </cell>
          <cell r="E4744" t="str">
            <v>051-2003298</v>
          </cell>
          <cell r="F4744" t="str">
            <v/>
          </cell>
          <cell r="G4744" t="str">
            <v/>
          </cell>
          <cell r="H4744" t="str">
            <v/>
          </cell>
          <cell r="I4744">
            <v>711.6</v>
          </cell>
          <cell r="J4744">
            <v>711.6</v>
          </cell>
          <cell r="K4744">
            <v>711.6</v>
          </cell>
          <cell r="L4744">
            <v>711.6</v>
          </cell>
          <cell r="M4744">
            <v>0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>
            <v>0</v>
          </cell>
          <cell r="S4744">
            <v>592.99999998999999</v>
          </cell>
          <cell r="T4744">
            <v>118.60000001</v>
          </cell>
          <cell r="U4744">
            <v>0</v>
          </cell>
          <cell r="V4744">
            <v>0</v>
          </cell>
          <cell r="W4744">
            <v>0</v>
          </cell>
          <cell r="X4744">
            <v>0</v>
          </cell>
          <cell r="Y4744">
            <v>0</v>
          </cell>
          <cell r="Z4744">
            <v>493.48</v>
          </cell>
          <cell r="AA4744">
            <v>493.48</v>
          </cell>
          <cell r="AB4744">
            <v>213.48</v>
          </cell>
          <cell r="AC4744">
            <v>0</v>
          </cell>
          <cell r="AD4744">
            <v>0</v>
          </cell>
          <cell r="AE4744">
            <v>0</v>
          </cell>
          <cell r="AF4744">
            <v>0</v>
          </cell>
          <cell r="AG4744">
            <v>0</v>
          </cell>
          <cell r="AH4744">
            <v>0</v>
          </cell>
          <cell r="AI4744">
            <v>0</v>
          </cell>
        </row>
        <row r="4745">
          <cell r="C4745">
            <v>0</v>
          </cell>
          <cell r="D4745" t="str">
            <v>Конкурс</v>
          </cell>
          <cell r="E4745" t="str">
            <v>051-2003298</v>
          </cell>
          <cell r="F4745" t="str">
            <v/>
          </cell>
          <cell r="G4745" t="str">
            <v/>
          </cell>
          <cell r="H4745" t="str">
            <v/>
          </cell>
          <cell r="I4745">
            <v>0</v>
          </cell>
          <cell r="J4745">
            <v>0</v>
          </cell>
          <cell r="K4745">
            <v>711.6</v>
          </cell>
          <cell r="L4745">
            <v>711.6</v>
          </cell>
          <cell r="M4745">
            <v>0</v>
          </cell>
          <cell r="N4745">
            <v>0</v>
          </cell>
          <cell r="O4745">
            <v>0</v>
          </cell>
          <cell r="P4745">
            <v>0</v>
          </cell>
          <cell r="Q4745">
            <v>0</v>
          </cell>
          <cell r="R4745">
            <v>0</v>
          </cell>
          <cell r="S4745">
            <v>0</v>
          </cell>
          <cell r="T4745">
            <v>0</v>
          </cell>
          <cell r="U4745">
            <v>0</v>
          </cell>
          <cell r="V4745">
            <v>0</v>
          </cell>
          <cell r="W4745">
            <v>0</v>
          </cell>
          <cell r="X4745">
            <v>0</v>
          </cell>
          <cell r="Y4745">
            <v>0</v>
          </cell>
          <cell r="Z4745">
            <v>493.48</v>
          </cell>
          <cell r="AA4745">
            <v>493.48</v>
          </cell>
          <cell r="AB4745">
            <v>213.48</v>
          </cell>
          <cell r="AC4745">
            <v>0</v>
          </cell>
          <cell r="AD4745">
            <v>0</v>
          </cell>
          <cell r="AE4745">
            <v>0</v>
          </cell>
          <cell r="AF4745">
            <v>0</v>
          </cell>
          <cell r="AG4745">
            <v>0</v>
          </cell>
          <cell r="AH4745">
            <v>0</v>
          </cell>
          <cell r="AI4745">
            <v>0</v>
          </cell>
        </row>
        <row r="4746">
          <cell r="C4746">
            <v>0</v>
          </cell>
          <cell r="D4746" t="str">
            <v>Прочие подрядчики</v>
          </cell>
          <cell r="E4746" t="str">
            <v>051-2003298</v>
          </cell>
          <cell r="F4746" t="str">
            <v/>
          </cell>
          <cell r="G4746" t="str">
            <v/>
          </cell>
          <cell r="H4746" t="str">
            <v/>
          </cell>
          <cell r="I4746">
            <v>711.6</v>
          </cell>
          <cell r="J4746">
            <v>711.6</v>
          </cell>
          <cell r="K4746">
            <v>0</v>
          </cell>
          <cell r="L4746">
            <v>0</v>
          </cell>
          <cell r="M4746">
            <v>0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>
            <v>0</v>
          </cell>
          <cell r="S4746">
            <v>592.99999998999999</v>
          </cell>
          <cell r="T4746">
            <v>118.60000001</v>
          </cell>
          <cell r="U4746">
            <v>0</v>
          </cell>
          <cell r="V4746">
            <v>0</v>
          </cell>
          <cell r="W4746">
            <v>0</v>
          </cell>
          <cell r="X4746">
            <v>0</v>
          </cell>
          <cell r="Y4746">
            <v>0</v>
          </cell>
          <cell r="Z4746">
            <v>0</v>
          </cell>
          <cell r="AA4746">
            <v>0</v>
          </cell>
          <cell r="AB4746">
            <v>0</v>
          </cell>
          <cell r="AC4746">
            <v>0</v>
          </cell>
          <cell r="AD4746">
            <v>0</v>
          </cell>
          <cell r="AE4746">
            <v>0</v>
          </cell>
          <cell r="AF4746">
            <v>0</v>
          </cell>
          <cell r="AG4746">
            <v>0</v>
          </cell>
          <cell r="AH4746">
            <v>0</v>
          </cell>
          <cell r="AI4746">
            <v>0</v>
          </cell>
        </row>
        <row r="4747">
          <cell r="C4747" t="str">
            <v>1.822.2</v>
          </cell>
          <cell r="D4747" t="str">
            <v>Оборудование</v>
          </cell>
          <cell r="E4747" t="str">
            <v>051-2003298</v>
          </cell>
          <cell r="F4747" t="str">
            <v/>
          </cell>
          <cell r="G4747" t="str">
            <v/>
          </cell>
          <cell r="H4747" t="str">
            <v/>
          </cell>
          <cell r="I4747">
            <v>288.39999999999998</v>
          </cell>
          <cell r="J4747">
            <v>288.39999999999998</v>
          </cell>
          <cell r="K4747">
            <v>288.39999999999998</v>
          </cell>
          <cell r="L4747">
            <v>288.39999999999998</v>
          </cell>
          <cell r="M4747">
            <v>0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>
            <v>0</v>
          </cell>
          <cell r="S4747">
            <v>240.33333334</v>
          </cell>
          <cell r="T4747">
            <v>48.066666660000003</v>
          </cell>
          <cell r="U4747">
            <v>0</v>
          </cell>
          <cell r="V4747">
            <v>0</v>
          </cell>
          <cell r="W4747">
            <v>0</v>
          </cell>
          <cell r="X4747">
            <v>0</v>
          </cell>
          <cell r="Y4747">
            <v>0</v>
          </cell>
          <cell r="Z4747">
            <v>57.2</v>
          </cell>
          <cell r="AA4747">
            <v>57.2</v>
          </cell>
          <cell r="AB4747">
            <v>0</v>
          </cell>
          <cell r="AC4747">
            <v>0</v>
          </cell>
          <cell r="AD4747">
            <v>0</v>
          </cell>
          <cell r="AE4747">
            <v>0</v>
          </cell>
          <cell r="AF4747">
            <v>0</v>
          </cell>
          <cell r="AG4747">
            <v>0</v>
          </cell>
          <cell r="AH4747">
            <v>0</v>
          </cell>
          <cell r="AI4747">
            <v>0</v>
          </cell>
        </row>
        <row r="4748">
          <cell r="C4748" t="str">
            <v>1.822.3</v>
          </cell>
          <cell r="D4748" t="str">
            <v>Прочие, всего</v>
          </cell>
          <cell r="E4748" t="str">
            <v>051-2003298</v>
          </cell>
          <cell r="F4748" t="str">
            <v/>
          </cell>
          <cell r="G4748" t="str">
            <v/>
          </cell>
          <cell r="H4748" t="str">
            <v/>
          </cell>
          <cell r="I4748">
            <v>216.7</v>
          </cell>
          <cell r="J4748">
            <v>216.7</v>
          </cell>
          <cell r="K4748">
            <v>216.7</v>
          </cell>
          <cell r="L4748">
            <v>216.7</v>
          </cell>
          <cell r="M4748">
            <v>10.34250012</v>
          </cell>
          <cell r="N4748">
            <v>4.7727273280000002</v>
          </cell>
          <cell r="O4748">
            <v>4.7727273280000002</v>
          </cell>
          <cell r="P4748">
            <v>0</v>
          </cell>
          <cell r="Q4748">
            <v>0</v>
          </cell>
          <cell r="R4748">
            <v>0</v>
          </cell>
          <cell r="S4748">
            <v>180.58333332999999</v>
          </cell>
          <cell r="T4748">
            <v>36.116666670000001</v>
          </cell>
          <cell r="U4748">
            <v>0</v>
          </cell>
          <cell r="V4748">
            <v>0</v>
          </cell>
          <cell r="W4748">
            <v>0</v>
          </cell>
          <cell r="X4748">
            <v>0</v>
          </cell>
          <cell r="Y4748">
            <v>0</v>
          </cell>
          <cell r="Z4748">
            <v>43.03</v>
          </cell>
          <cell r="AA4748">
            <v>43.03</v>
          </cell>
          <cell r="AB4748">
            <v>0</v>
          </cell>
          <cell r="AC4748">
            <v>0</v>
          </cell>
          <cell r="AD4748">
            <v>6.89500008</v>
          </cell>
          <cell r="AE4748">
            <v>0</v>
          </cell>
          <cell r="AF4748">
            <v>6.89500008</v>
          </cell>
          <cell r="AG4748">
            <v>0</v>
          </cell>
          <cell r="AH4748">
            <v>0</v>
          </cell>
          <cell r="AI4748">
            <v>16.023704578</v>
          </cell>
        </row>
        <row r="4749">
          <cell r="C4749" t="str">
            <v>1.822.4</v>
          </cell>
          <cell r="D4749" t="str">
            <v>Проектные работы</v>
          </cell>
          <cell r="E4749" t="str">
            <v>051-2003298</v>
          </cell>
          <cell r="F4749" t="str">
            <v/>
          </cell>
          <cell r="G4749" t="str">
            <v/>
          </cell>
          <cell r="H4749" t="str">
            <v/>
          </cell>
          <cell r="I4749">
            <v>0</v>
          </cell>
          <cell r="J4749">
            <v>0</v>
          </cell>
          <cell r="K4749">
            <v>0.8</v>
          </cell>
          <cell r="L4749">
            <v>0.8</v>
          </cell>
          <cell r="M4749">
            <v>0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>
            <v>0</v>
          </cell>
          <cell r="T4749">
            <v>0</v>
          </cell>
          <cell r="U4749">
            <v>0</v>
          </cell>
          <cell r="V4749">
            <v>0</v>
          </cell>
          <cell r="W4749">
            <v>0</v>
          </cell>
          <cell r="X4749">
            <v>0</v>
          </cell>
          <cell r="Y4749">
            <v>0</v>
          </cell>
          <cell r="Z4749">
            <v>0</v>
          </cell>
          <cell r="AA4749">
            <v>0</v>
          </cell>
          <cell r="AB4749">
            <v>0</v>
          </cell>
          <cell r="AC4749">
            <v>0</v>
          </cell>
          <cell r="AD4749">
            <v>0</v>
          </cell>
          <cell r="AE4749">
            <v>0</v>
          </cell>
          <cell r="AF4749">
            <v>0</v>
          </cell>
          <cell r="AG4749">
            <v>0</v>
          </cell>
          <cell r="AH4749">
            <v>0</v>
          </cell>
          <cell r="AI4749">
            <v>0</v>
          </cell>
        </row>
        <row r="4750">
          <cell r="C4750" t="str">
            <v>1.822.5</v>
          </cell>
          <cell r="D4750" t="str">
            <v>Экспертиза</v>
          </cell>
          <cell r="E4750" t="str">
            <v>051-2003298</v>
          </cell>
          <cell r="F4750" t="str">
            <v/>
          </cell>
          <cell r="G4750" t="str">
            <v/>
          </cell>
          <cell r="H4750" t="str">
            <v/>
          </cell>
          <cell r="I4750">
            <v>0</v>
          </cell>
          <cell r="J4750">
            <v>0</v>
          </cell>
          <cell r="K4750">
            <v>0.2</v>
          </cell>
          <cell r="L4750">
            <v>0.2</v>
          </cell>
          <cell r="M4750">
            <v>0</v>
          </cell>
          <cell r="N4750">
            <v>0</v>
          </cell>
          <cell r="O4750">
            <v>0</v>
          </cell>
          <cell r="P4750">
            <v>0</v>
          </cell>
          <cell r="Q4750">
            <v>0</v>
          </cell>
          <cell r="R4750">
            <v>0</v>
          </cell>
          <cell r="S4750">
            <v>0</v>
          </cell>
          <cell r="T4750">
            <v>0</v>
          </cell>
          <cell r="U4750">
            <v>0</v>
          </cell>
          <cell r="V4750">
            <v>0</v>
          </cell>
          <cell r="W4750">
            <v>0</v>
          </cell>
          <cell r="X4750">
            <v>0</v>
          </cell>
          <cell r="Y4750">
            <v>0</v>
          </cell>
          <cell r="Z4750">
            <v>0</v>
          </cell>
          <cell r="AA4750">
            <v>0</v>
          </cell>
          <cell r="AB4750">
            <v>0</v>
          </cell>
          <cell r="AC4750">
            <v>0</v>
          </cell>
          <cell r="AD4750">
            <v>0</v>
          </cell>
          <cell r="AE4750">
            <v>0</v>
          </cell>
          <cell r="AF4750">
            <v>0</v>
          </cell>
          <cell r="AG4750">
            <v>0</v>
          </cell>
          <cell r="AH4750">
            <v>0</v>
          </cell>
          <cell r="AI4750">
            <v>0</v>
          </cell>
        </row>
        <row r="4751">
          <cell r="C4751" t="str">
            <v>1.822.6</v>
          </cell>
          <cell r="D4751" t="str">
            <v>Услуги Заказчика</v>
          </cell>
          <cell r="E4751" t="str">
            <v>051-2003298</v>
          </cell>
          <cell r="F4751" t="str">
            <v/>
          </cell>
          <cell r="G4751" t="str">
            <v/>
          </cell>
          <cell r="H4751" t="str">
            <v/>
          </cell>
          <cell r="I4751">
            <v>0</v>
          </cell>
          <cell r="J4751">
            <v>0</v>
          </cell>
          <cell r="K4751">
            <v>41.37</v>
          </cell>
          <cell r="L4751">
            <v>41.37</v>
          </cell>
          <cell r="M4751">
            <v>10.34250012</v>
          </cell>
          <cell r="N4751">
            <v>25.000000289999999</v>
          </cell>
          <cell r="O4751">
            <v>25.000000289999999</v>
          </cell>
          <cell r="P4751">
            <v>0</v>
          </cell>
          <cell r="Q4751">
            <v>0</v>
          </cell>
          <cell r="R4751">
            <v>0</v>
          </cell>
          <cell r="S4751">
            <v>0</v>
          </cell>
          <cell r="T4751">
            <v>0</v>
          </cell>
          <cell r="U4751">
            <v>0</v>
          </cell>
          <cell r="V4751">
            <v>0</v>
          </cell>
          <cell r="W4751">
            <v>0</v>
          </cell>
          <cell r="X4751">
            <v>0</v>
          </cell>
          <cell r="Y4751">
            <v>0</v>
          </cell>
          <cell r="Z4751">
            <v>32.14</v>
          </cell>
          <cell r="AA4751">
            <v>32.14</v>
          </cell>
          <cell r="AB4751">
            <v>0</v>
          </cell>
          <cell r="AC4751">
            <v>0</v>
          </cell>
          <cell r="AD4751">
            <v>6.89500008</v>
          </cell>
          <cell r="AE4751">
            <v>0</v>
          </cell>
          <cell r="AF4751">
            <v>6.89500008</v>
          </cell>
          <cell r="AG4751">
            <v>0</v>
          </cell>
          <cell r="AH4751">
            <v>0</v>
          </cell>
          <cell r="AI4751">
            <v>21.453018295</v>
          </cell>
        </row>
        <row r="4752">
          <cell r="C4752" t="str">
            <v>1.822.7</v>
          </cell>
          <cell r="D4752" t="str">
            <v>Иные прочие</v>
          </cell>
          <cell r="E4752" t="str">
            <v>051-2003298</v>
          </cell>
          <cell r="F4752" t="str">
            <v/>
          </cell>
          <cell r="G4752" t="str">
            <v/>
          </cell>
          <cell r="H4752" t="str">
            <v/>
          </cell>
          <cell r="I4752">
            <v>216.7</v>
          </cell>
          <cell r="J4752">
            <v>216.7</v>
          </cell>
          <cell r="K4752">
            <v>160.33000000000001</v>
          </cell>
          <cell r="L4752">
            <v>160.33000000000001</v>
          </cell>
          <cell r="M4752">
            <v>0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>
            <v>0</v>
          </cell>
          <cell r="S4752">
            <v>180.58333332999999</v>
          </cell>
          <cell r="T4752">
            <v>36.116666670000001</v>
          </cell>
          <cell r="U4752">
            <v>0</v>
          </cell>
          <cell r="V4752">
            <v>0</v>
          </cell>
          <cell r="W4752">
            <v>0</v>
          </cell>
          <cell r="X4752">
            <v>0</v>
          </cell>
          <cell r="Y4752">
            <v>0</v>
          </cell>
          <cell r="Z4752">
            <v>10.89</v>
          </cell>
          <cell r="AA4752">
            <v>10.89</v>
          </cell>
          <cell r="AB4752">
            <v>0</v>
          </cell>
          <cell r="AC4752">
            <v>0</v>
          </cell>
          <cell r="AD4752">
            <v>0</v>
          </cell>
          <cell r="AE4752">
            <v>0</v>
          </cell>
          <cell r="AF4752">
            <v>0</v>
          </cell>
          <cell r="AG4752">
            <v>0</v>
          </cell>
          <cell r="AH4752">
            <v>0</v>
          </cell>
          <cell r="AI4752">
            <v>0</v>
          </cell>
        </row>
        <row r="4753">
          <cell r="C4753" t="str">
            <v>1.822.8</v>
          </cell>
          <cell r="D4753" t="str">
            <v>Пуско наладочные работы "вхолостую"</v>
          </cell>
          <cell r="E4753" t="str">
            <v>051-2003298</v>
          </cell>
          <cell r="F4753" t="str">
            <v/>
          </cell>
          <cell r="G4753" t="str">
            <v/>
          </cell>
          <cell r="H4753" t="str">
            <v/>
          </cell>
          <cell r="I4753">
            <v>0</v>
          </cell>
          <cell r="J4753">
            <v>0</v>
          </cell>
          <cell r="K4753">
            <v>14</v>
          </cell>
          <cell r="L4753">
            <v>14</v>
          </cell>
          <cell r="M4753">
            <v>0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>
            <v>0</v>
          </cell>
          <cell r="S4753">
            <v>0</v>
          </cell>
          <cell r="T4753">
            <v>0</v>
          </cell>
          <cell r="U4753">
            <v>0</v>
          </cell>
          <cell r="V4753">
            <v>0</v>
          </cell>
          <cell r="W4753">
            <v>0</v>
          </cell>
          <cell r="X4753">
            <v>0</v>
          </cell>
          <cell r="Y4753">
            <v>0</v>
          </cell>
          <cell r="Z4753">
            <v>0</v>
          </cell>
          <cell r="AA4753">
            <v>0</v>
          </cell>
          <cell r="AB4753">
            <v>0</v>
          </cell>
          <cell r="AC4753">
            <v>0</v>
          </cell>
          <cell r="AD4753">
            <v>0</v>
          </cell>
          <cell r="AE4753">
            <v>0</v>
          </cell>
          <cell r="AF4753">
            <v>0</v>
          </cell>
          <cell r="AG4753">
            <v>0</v>
          </cell>
          <cell r="AH4753">
            <v>0</v>
          </cell>
          <cell r="AI4753">
            <v>0</v>
          </cell>
        </row>
        <row r="4754">
          <cell r="C4754" t="str">
            <v>1.823</v>
          </cell>
          <cell r="D4754" t="str">
            <v>Геологоразведочные работы на м/р</v>
          </cell>
          <cell r="E4754" t="str">
            <v>051-2003799</v>
          </cell>
          <cell r="F4754" t="str">
            <v/>
          </cell>
          <cell r="G4754" t="str">
            <v>Стройки, обеспечивающие добычу и вывод газа из Надым-Пур-Таз</v>
          </cell>
          <cell r="H4754" t="str">
            <v>Добыча газа</v>
          </cell>
          <cell r="I4754">
            <v>3943.980004</v>
          </cell>
          <cell r="J4754">
            <v>1062.9300040000001</v>
          </cell>
          <cell r="K4754">
            <v>3.9999999999999998E-6</v>
          </cell>
          <cell r="L4754">
            <v>3.9999999999999998E-6</v>
          </cell>
          <cell r="M4754">
            <v>1.08E-6</v>
          </cell>
          <cell r="N4754">
            <v>27</v>
          </cell>
          <cell r="O4754">
            <v>27</v>
          </cell>
          <cell r="P4754">
            <v>0</v>
          </cell>
          <cell r="Q4754">
            <v>0</v>
          </cell>
          <cell r="R4754">
            <v>0</v>
          </cell>
          <cell r="S4754">
            <v>0</v>
          </cell>
          <cell r="T4754">
            <v>0</v>
          </cell>
          <cell r="U4754">
            <v>0</v>
          </cell>
          <cell r="V4754">
            <v>0</v>
          </cell>
          <cell r="W4754">
            <v>0</v>
          </cell>
          <cell r="X4754">
            <v>0</v>
          </cell>
          <cell r="Y4754">
            <v>0</v>
          </cell>
          <cell r="Z4754">
            <v>8.3200000000000003E-5</v>
          </cell>
          <cell r="AA4754">
            <v>8.3200000000000003E-5</v>
          </cell>
          <cell r="AB4754">
            <v>3.9999999999999998E-6</v>
          </cell>
          <cell r="AC4754">
            <v>7.9200000000000001E-5</v>
          </cell>
          <cell r="AD4754">
            <v>7.1999999999999999E-7</v>
          </cell>
          <cell r="AE4754">
            <v>0</v>
          </cell>
          <cell r="AF4754">
            <v>7.1999999999999999E-7</v>
          </cell>
          <cell r="AG4754">
            <v>0</v>
          </cell>
          <cell r="AH4754">
            <v>0</v>
          </cell>
          <cell r="AI4754">
            <v>0.86538461499999997</v>
          </cell>
        </row>
        <row r="4755">
          <cell r="C4755" t="str">
            <v>1.823.1</v>
          </cell>
          <cell r="D4755" t="str">
            <v>Подрядные работы</v>
          </cell>
          <cell r="E4755" t="str">
            <v>051-2003799</v>
          </cell>
          <cell r="F4755" t="str">
            <v/>
          </cell>
          <cell r="G4755" t="str">
            <v/>
          </cell>
          <cell r="H4755" t="str">
            <v/>
          </cell>
          <cell r="I4755">
            <v>3413.56</v>
          </cell>
          <cell r="J4755">
            <v>1025.49</v>
          </cell>
          <cell r="K4755">
            <v>0</v>
          </cell>
          <cell r="L4755">
            <v>0</v>
          </cell>
          <cell r="M4755">
            <v>0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>
            <v>0</v>
          </cell>
          <cell r="S4755">
            <v>0</v>
          </cell>
          <cell r="T4755">
            <v>0</v>
          </cell>
          <cell r="U4755">
            <v>0</v>
          </cell>
          <cell r="V4755">
            <v>0</v>
          </cell>
          <cell r="W4755">
            <v>0</v>
          </cell>
          <cell r="X4755">
            <v>0</v>
          </cell>
          <cell r="Y4755">
            <v>0</v>
          </cell>
          <cell r="Z4755">
            <v>0</v>
          </cell>
          <cell r="AA4755">
            <v>0</v>
          </cell>
          <cell r="AB4755">
            <v>0</v>
          </cell>
          <cell r="AC4755">
            <v>0</v>
          </cell>
          <cell r="AD4755">
            <v>0</v>
          </cell>
          <cell r="AE4755">
            <v>0</v>
          </cell>
          <cell r="AF4755">
            <v>0</v>
          </cell>
          <cell r="AG4755">
            <v>0</v>
          </cell>
          <cell r="AH4755">
            <v>0</v>
          </cell>
          <cell r="AI4755">
            <v>0</v>
          </cell>
        </row>
        <row r="4756">
          <cell r="C4756">
            <v>0</v>
          </cell>
          <cell r="D4756" t="str">
            <v>Прочие подрядчики</v>
          </cell>
          <cell r="E4756" t="str">
            <v>051-2003799</v>
          </cell>
          <cell r="F4756" t="str">
            <v/>
          </cell>
          <cell r="G4756" t="str">
            <v/>
          </cell>
          <cell r="H4756" t="str">
            <v/>
          </cell>
          <cell r="I4756">
            <v>3413.56</v>
          </cell>
          <cell r="J4756">
            <v>1025.49</v>
          </cell>
          <cell r="K4756">
            <v>0</v>
          </cell>
          <cell r="L4756">
            <v>0</v>
          </cell>
          <cell r="M4756">
            <v>0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  <cell r="R4756">
            <v>0</v>
          </cell>
          <cell r="S4756">
            <v>0</v>
          </cell>
          <cell r="T4756">
            <v>0</v>
          </cell>
          <cell r="U4756">
            <v>0</v>
          </cell>
          <cell r="V4756">
            <v>0</v>
          </cell>
          <cell r="W4756">
            <v>0</v>
          </cell>
          <cell r="X4756">
            <v>0</v>
          </cell>
          <cell r="Y4756">
            <v>0</v>
          </cell>
          <cell r="Z4756">
            <v>0</v>
          </cell>
          <cell r="AA4756">
            <v>0</v>
          </cell>
          <cell r="AB4756">
            <v>0</v>
          </cell>
          <cell r="AC4756">
            <v>0</v>
          </cell>
          <cell r="AD4756">
            <v>0</v>
          </cell>
          <cell r="AE4756">
            <v>0</v>
          </cell>
          <cell r="AF4756">
            <v>0</v>
          </cell>
          <cell r="AG4756">
            <v>0</v>
          </cell>
          <cell r="AH4756">
            <v>0</v>
          </cell>
          <cell r="AI4756">
            <v>0</v>
          </cell>
        </row>
        <row r="4757">
          <cell r="C4757" t="str">
            <v>1.823.2</v>
          </cell>
          <cell r="D4757" t="str">
            <v>Оборудование</v>
          </cell>
          <cell r="E4757" t="str">
            <v>051-2003799</v>
          </cell>
          <cell r="F4757" t="str">
            <v/>
          </cell>
          <cell r="G4757" t="str">
            <v/>
          </cell>
          <cell r="H4757" t="str">
            <v/>
          </cell>
          <cell r="I4757">
            <v>123.7</v>
          </cell>
          <cell r="J4757">
            <v>15</v>
          </cell>
          <cell r="K4757">
            <v>0</v>
          </cell>
          <cell r="L4757">
            <v>0</v>
          </cell>
          <cell r="M4757">
            <v>0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  <cell r="R4757">
            <v>0</v>
          </cell>
          <cell r="S4757">
            <v>0</v>
          </cell>
          <cell r="T4757">
            <v>0</v>
          </cell>
          <cell r="U4757">
            <v>0</v>
          </cell>
          <cell r="V4757">
            <v>0</v>
          </cell>
          <cell r="W4757">
            <v>0</v>
          </cell>
          <cell r="X4757">
            <v>0</v>
          </cell>
          <cell r="Y4757">
            <v>0</v>
          </cell>
          <cell r="Z4757">
            <v>0</v>
          </cell>
          <cell r="AA4757">
            <v>0</v>
          </cell>
          <cell r="AB4757">
            <v>0</v>
          </cell>
          <cell r="AC4757">
            <v>0</v>
          </cell>
          <cell r="AD4757">
            <v>0</v>
          </cell>
          <cell r="AE4757">
            <v>0</v>
          </cell>
          <cell r="AF4757">
            <v>0</v>
          </cell>
          <cell r="AG4757">
            <v>0</v>
          </cell>
          <cell r="AH4757">
            <v>0</v>
          </cell>
          <cell r="AI4757">
            <v>0</v>
          </cell>
        </row>
        <row r="4758">
          <cell r="C4758" t="str">
            <v>1.823.3</v>
          </cell>
          <cell r="D4758" t="str">
            <v>Прочие, всего</v>
          </cell>
          <cell r="E4758" t="str">
            <v>051-2003799</v>
          </cell>
          <cell r="F4758" t="str">
            <v/>
          </cell>
          <cell r="G4758" t="str">
            <v/>
          </cell>
          <cell r="H4758" t="str">
            <v/>
          </cell>
          <cell r="I4758">
            <v>406.72000400000002</v>
          </cell>
          <cell r="J4758">
            <v>22.440003999999998</v>
          </cell>
          <cell r="K4758">
            <v>3.9999999999999998E-6</v>
          </cell>
          <cell r="L4758">
            <v>3.9999999999999998E-6</v>
          </cell>
          <cell r="M4758">
            <v>1.08E-6</v>
          </cell>
          <cell r="N4758">
            <v>27</v>
          </cell>
          <cell r="O4758">
            <v>27</v>
          </cell>
          <cell r="P4758">
            <v>0</v>
          </cell>
          <cell r="Q4758">
            <v>0</v>
          </cell>
          <cell r="R4758">
            <v>0</v>
          </cell>
          <cell r="S4758">
            <v>0</v>
          </cell>
          <cell r="T4758">
            <v>0</v>
          </cell>
          <cell r="U4758">
            <v>0</v>
          </cell>
          <cell r="V4758">
            <v>0</v>
          </cell>
          <cell r="W4758">
            <v>0</v>
          </cell>
          <cell r="X4758">
            <v>0</v>
          </cell>
          <cell r="Y4758">
            <v>0</v>
          </cell>
          <cell r="Z4758">
            <v>8.3200000000000003E-5</v>
          </cell>
          <cell r="AA4758">
            <v>8.3200000000000003E-5</v>
          </cell>
          <cell r="AB4758">
            <v>3.9999999999999998E-6</v>
          </cell>
          <cell r="AC4758">
            <v>7.9200000000000001E-5</v>
          </cell>
          <cell r="AD4758">
            <v>7.1999999999999999E-7</v>
          </cell>
          <cell r="AE4758">
            <v>0</v>
          </cell>
          <cell r="AF4758">
            <v>7.1999999999999999E-7</v>
          </cell>
          <cell r="AG4758">
            <v>0</v>
          </cell>
          <cell r="AH4758">
            <v>0</v>
          </cell>
          <cell r="AI4758">
            <v>0.86538461499999997</v>
          </cell>
        </row>
        <row r="4759">
          <cell r="C4759" t="str">
            <v>1.823.4</v>
          </cell>
          <cell r="D4759" t="str">
            <v>Землеотвод, всего</v>
          </cell>
          <cell r="E4759" t="str">
            <v>051-2003799</v>
          </cell>
          <cell r="F4759" t="str">
            <v/>
          </cell>
          <cell r="G4759" t="str">
            <v/>
          </cell>
          <cell r="H4759" t="str">
            <v/>
          </cell>
          <cell r="I4759">
            <v>0</v>
          </cell>
          <cell r="J4759">
            <v>0</v>
          </cell>
          <cell r="K4759">
            <v>0</v>
          </cell>
          <cell r="L4759">
            <v>0</v>
          </cell>
          <cell r="M4759">
            <v>0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>
            <v>0</v>
          </cell>
          <cell r="T4759">
            <v>0</v>
          </cell>
          <cell r="U4759">
            <v>0</v>
          </cell>
          <cell r="V4759">
            <v>0</v>
          </cell>
          <cell r="W4759">
            <v>0</v>
          </cell>
          <cell r="X4759">
            <v>0</v>
          </cell>
          <cell r="Y4759">
            <v>0</v>
          </cell>
          <cell r="Z4759">
            <v>3.9999999999999998E-6</v>
          </cell>
          <cell r="AA4759">
            <v>3.9999999999999998E-6</v>
          </cell>
          <cell r="AB4759">
            <v>3.9999999999999998E-6</v>
          </cell>
          <cell r="AC4759">
            <v>0</v>
          </cell>
          <cell r="AD4759">
            <v>0</v>
          </cell>
          <cell r="AE4759">
            <v>0</v>
          </cell>
          <cell r="AF4759">
            <v>0</v>
          </cell>
          <cell r="AG4759">
            <v>0</v>
          </cell>
          <cell r="AH4759">
            <v>0</v>
          </cell>
          <cell r="AI4759">
            <v>0</v>
          </cell>
        </row>
        <row r="4760">
          <cell r="C4760" t="str">
            <v>1.823.5</v>
          </cell>
          <cell r="D4760" t="str">
            <v>Проектные работы</v>
          </cell>
          <cell r="E4760" t="str">
            <v>051-2003799</v>
          </cell>
          <cell r="F4760" t="str">
            <v/>
          </cell>
          <cell r="G4760" t="str">
            <v/>
          </cell>
          <cell r="H4760" t="str">
            <v/>
          </cell>
          <cell r="I4760">
            <v>0</v>
          </cell>
          <cell r="J4760">
            <v>0</v>
          </cell>
          <cell r="K4760">
            <v>0</v>
          </cell>
          <cell r="L4760">
            <v>0</v>
          </cell>
          <cell r="M4760">
            <v>0</v>
          </cell>
          <cell r="N4760">
            <v>0</v>
          </cell>
          <cell r="O4760">
            <v>0</v>
          </cell>
          <cell r="P4760">
            <v>0</v>
          </cell>
          <cell r="Q4760">
            <v>0</v>
          </cell>
          <cell r="R4760">
            <v>0</v>
          </cell>
          <cell r="S4760">
            <v>0</v>
          </cell>
          <cell r="T4760">
            <v>0</v>
          </cell>
          <cell r="U4760">
            <v>0</v>
          </cell>
          <cell r="V4760">
            <v>0</v>
          </cell>
          <cell r="W4760">
            <v>0</v>
          </cell>
          <cell r="X4760">
            <v>0</v>
          </cell>
          <cell r="Y4760">
            <v>0</v>
          </cell>
          <cell r="Z4760">
            <v>7.9200000000000001E-5</v>
          </cell>
          <cell r="AA4760">
            <v>7.9200000000000001E-5</v>
          </cell>
          <cell r="AB4760">
            <v>0</v>
          </cell>
          <cell r="AC4760">
            <v>7.9200000000000001E-5</v>
          </cell>
          <cell r="AD4760">
            <v>0</v>
          </cell>
          <cell r="AE4760">
            <v>0</v>
          </cell>
          <cell r="AF4760">
            <v>0</v>
          </cell>
          <cell r="AG4760">
            <v>0</v>
          </cell>
          <cell r="AH4760">
            <v>0</v>
          </cell>
          <cell r="AI4760">
            <v>0</v>
          </cell>
        </row>
        <row r="4761">
          <cell r="C4761" t="str">
            <v>1.823.6</v>
          </cell>
          <cell r="D4761" t="str">
            <v>Услуги Заказчика</v>
          </cell>
          <cell r="E4761" t="str">
            <v>051-2003799</v>
          </cell>
          <cell r="F4761" t="str">
            <v/>
          </cell>
          <cell r="G4761" t="str">
            <v/>
          </cell>
          <cell r="H4761" t="str">
            <v/>
          </cell>
          <cell r="I4761">
            <v>3.9999999999999998E-6</v>
          </cell>
          <cell r="J4761">
            <v>3.9999999999999998E-6</v>
          </cell>
          <cell r="K4761">
            <v>3.9999999999999998E-6</v>
          </cell>
          <cell r="L4761">
            <v>3.9999999999999998E-6</v>
          </cell>
          <cell r="M4761">
            <v>1.08E-6</v>
          </cell>
          <cell r="N4761">
            <v>27</v>
          </cell>
          <cell r="O4761">
            <v>27</v>
          </cell>
          <cell r="P4761">
            <v>0</v>
          </cell>
          <cell r="Q4761">
            <v>0</v>
          </cell>
          <cell r="R4761">
            <v>0</v>
          </cell>
          <cell r="S4761">
            <v>0</v>
          </cell>
          <cell r="T4761">
            <v>0</v>
          </cell>
          <cell r="U4761">
            <v>0</v>
          </cell>
          <cell r="V4761">
            <v>0</v>
          </cell>
          <cell r="W4761">
            <v>0</v>
          </cell>
          <cell r="X4761">
            <v>0</v>
          </cell>
          <cell r="Y4761">
            <v>0</v>
          </cell>
          <cell r="Z4761">
            <v>0</v>
          </cell>
          <cell r="AA4761">
            <v>0</v>
          </cell>
          <cell r="AB4761">
            <v>0</v>
          </cell>
          <cell r="AC4761">
            <v>0</v>
          </cell>
          <cell r="AD4761">
            <v>7.1999999999999999E-7</v>
          </cell>
          <cell r="AE4761">
            <v>0</v>
          </cell>
          <cell r="AF4761">
            <v>7.1999999999999999E-7</v>
          </cell>
          <cell r="AG4761">
            <v>0</v>
          </cell>
          <cell r="AH4761">
            <v>0</v>
          </cell>
          <cell r="AI4761">
            <v>0</v>
          </cell>
        </row>
        <row r="4762">
          <cell r="C4762" t="str">
            <v>1.823.7</v>
          </cell>
          <cell r="D4762" t="str">
            <v>Иные прочие</v>
          </cell>
          <cell r="E4762" t="str">
            <v>051-2003799</v>
          </cell>
          <cell r="F4762" t="str">
            <v/>
          </cell>
          <cell r="G4762" t="str">
            <v/>
          </cell>
          <cell r="H4762" t="str">
            <v/>
          </cell>
          <cell r="I4762">
            <v>406.72</v>
          </cell>
          <cell r="J4762">
            <v>22.44</v>
          </cell>
          <cell r="K4762">
            <v>0</v>
          </cell>
          <cell r="L4762">
            <v>0</v>
          </cell>
          <cell r="M4762">
            <v>0</v>
          </cell>
          <cell r="N4762">
            <v>0</v>
          </cell>
          <cell r="O4762">
            <v>0</v>
          </cell>
          <cell r="P4762">
            <v>0</v>
          </cell>
          <cell r="Q4762">
            <v>0</v>
          </cell>
          <cell r="R4762">
            <v>0</v>
          </cell>
          <cell r="S4762">
            <v>0</v>
          </cell>
          <cell r="T4762">
            <v>0</v>
          </cell>
          <cell r="U4762">
            <v>0</v>
          </cell>
          <cell r="V4762">
            <v>0</v>
          </cell>
          <cell r="W4762">
            <v>0</v>
          </cell>
          <cell r="X4762">
            <v>0</v>
          </cell>
          <cell r="Y4762">
            <v>0</v>
          </cell>
          <cell r="Z4762">
            <v>0</v>
          </cell>
          <cell r="AA4762">
            <v>0</v>
          </cell>
          <cell r="AB4762">
            <v>0</v>
          </cell>
          <cell r="AC4762">
            <v>0</v>
          </cell>
          <cell r="AD4762">
            <v>0</v>
          </cell>
          <cell r="AE4762">
            <v>0</v>
          </cell>
          <cell r="AF4762">
            <v>0</v>
          </cell>
          <cell r="AG4762">
            <v>0</v>
          </cell>
          <cell r="AH4762">
            <v>0</v>
          </cell>
          <cell r="AI4762">
            <v>0</v>
          </cell>
        </row>
        <row r="4763">
          <cell r="C4763" t="str">
            <v>1.824</v>
          </cell>
          <cell r="D4763" t="str">
            <v>Реконструкция ГРС Новотульская</v>
          </cell>
          <cell r="E4763" t="str">
            <v>051-2004007</v>
          </cell>
          <cell r="F4763" t="str">
            <v/>
          </cell>
          <cell r="G4763" t="str">
            <v>Стройки, обеспечивающие добычу и вывод газа из Надым-Пур-Таз</v>
          </cell>
          <cell r="H4763" t="str">
            <v>Транспорт газа</v>
          </cell>
          <cell r="I4763">
            <v>0</v>
          </cell>
          <cell r="J4763">
            <v>0</v>
          </cell>
          <cell r="K4763">
            <v>0</v>
          </cell>
          <cell r="L4763">
            <v>0</v>
          </cell>
          <cell r="M4763">
            <v>0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>
            <v>0</v>
          </cell>
          <cell r="T4763">
            <v>0</v>
          </cell>
          <cell r="U4763">
            <v>0</v>
          </cell>
          <cell r="V4763">
            <v>0</v>
          </cell>
          <cell r="W4763">
            <v>0</v>
          </cell>
          <cell r="X4763">
            <v>11.285024079999999</v>
          </cell>
          <cell r="Y4763">
            <v>206.71851710999999</v>
          </cell>
          <cell r="Z4763">
            <v>185.55070136000001</v>
          </cell>
          <cell r="AA4763">
            <v>185.55070136000001</v>
          </cell>
          <cell r="AB4763">
            <v>0</v>
          </cell>
          <cell r="AC4763">
            <v>0</v>
          </cell>
          <cell r="AD4763">
            <v>220.49190132999999</v>
          </cell>
          <cell r="AE4763">
            <v>204.68674655999999</v>
          </cell>
          <cell r="AF4763">
            <v>0</v>
          </cell>
          <cell r="AG4763">
            <v>15.80515477</v>
          </cell>
          <cell r="AH4763">
            <v>0</v>
          </cell>
          <cell r="AI4763">
            <v>118.831079438</v>
          </cell>
        </row>
        <row r="4764">
          <cell r="C4764" t="str">
            <v>1.824.1</v>
          </cell>
          <cell r="D4764" t="str">
            <v>Подрядные работы</v>
          </cell>
          <cell r="E4764" t="str">
            <v>051-2004007</v>
          </cell>
          <cell r="F4764" t="str">
            <v/>
          </cell>
          <cell r="G4764" t="str">
            <v/>
          </cell>
          <cell r="H4764" t="str">
            <v/>
          </cell>
          <cell r="I4764">
            <v>0</v>
          </cell>
          <cell r="J4764">
            <v>0</v>
          </cell>
          <cell r="K4764">
            <v>0</v>
          </cell>
          <cell r="L4764">
            <v>0</v>
          </cell>
          <cell r="M4764">
            <v>0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>
            <v>0</v>
          </cell>
          <cell r="S4764">
            <v>0</v>
          </cell>
          <cell r="T4764">
            <v>0</v>
          </cell>
          <cell r="U4764">
            <v>0</v>
          </cell>
          <cell r="V4764">
            <v>0</v>
          </cell>
          <cell r="W4764">
            <v>0</v>
          </cell>
          <cell r="X4764">
            <v>9.3350770500000007</v>
          </cell>
          <cell r="Y4764">
            <v>189.80014611999999</v>
          </cell>
          <cell r="Z4764">
            <v>140.44</v>
          </cell>
          <cell r="AA4764">
            <v>140.44</v>
          </cell>
          <cell r="AB4764">
            <v>0</v>
          </cell>
          <cell r="AC4764">
            <v>0</v>
          </cell>
          <cell r="AD4764">
            <v>189.78814331999999</v>
          </cell>
          <cell r="AE4764">
            <v>189.78814331999999</v>
          </cell>
          <cell r="AF4764">
            <v>0</v>
          </cell>
          <cell r="AG4764">
            <v>0</v>
          </cell>
          <cell r="AH4764">
            <v>0</v>
          </cell>
          <cell r="AI4764">
            <v>135.13823933399999</v>
          </cell>
        </row>
        <row r="4765">
          <cell r="C4765">
            <v>0</v>
          </cell>
          <cell r="D4765" t="str">
            <v>Газпром центрэнергогаз</v>
          </cell>
          <cell r="E4765" t="str">
            <v>051-2004007</v>
          </cell>
          <cell r="F4765" t="str">
            <v/>
          </cell>
          <cell r="G4765" t="str">
            <v/>
          </cell>
          <cell r="H4765" t="str">
            <v/>
          </cell>
          <cell r="I4765">
            <v>0</v>
          </cell>
          <cell r="J4765">
            <v>0</v>
          </cell>
          <cell r="K4765">
            <v>0</v>
          </cell>
          <cell r="L4765">
            <v>0</v>
          </cell>
          <cell r="M4765">
            <v>0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>
            <v>0</v>
          </cell>
          <cell r="S4765">
            <v>0</v>
          </cell>
          <cell r="T4765">
            <v>0</v>
          </cell>
          <cell r="U4765">
            <v>0</v>
          </cell>
          <cell r="V4765">
            <v>0</v>
          </cell>
          <cell r="W4765">
            <v>0</v>
          </cell>
          <cell r="X4765">
            <v>9.3350770500000007</v>
          </cell>
          <cell r="Y4765">
            <v>186.05659549999999</v>
          </cell>
          <cell r="Z4765">
            <v>140.44</v>
          </cell>
          <cell r="AA4765">
            <v>140.44</v>
          </cell>
          <cell r="AB4765">
            <v>0</v>
          </cell>
          <cell r="AC4765">
            <v>0</v>
          </cell>
          <cell r="AD4765">
            <v>186.04459270000001</v>
          </cell>
          <cell r="AE4765">
            <v>186.04459270000001</v>
          </cell>
          <cell r="AF4765">
            <v>0</v>
          </cell>
          <cell r="AG4765">
            <v>0</v>
          </cell>
          <cell r="AH4765">
            <v>0</v>
          </cell>
          <cell r="AI4765">
            <v>132.472652165</v>
          </cell>
        </row>
        <row r="4766">
          <cell r="C4766">
            <v>0</v>
          </cell>
          <cell r="D4766" t="str">
            <v>СПЕЦСТРОЙИНЖИНИРИНГ</v>
          </cell>
          <cell r="E4766" t="str">
            <v>051-2004007</v>
          </cell>
          <cell r="F4766" t="str">
            <v/>
          </cell>
          <cell r="G4766" t="str">
            <v/>
          </cell>
          <cell r="H4766" t="str">
            <v/>
          </cell>
          <cell r="I4766">
            <v>0</v>
          </cell>
          <cell r="J4766">
            <v>0</v>
          </cell>
          <cell r="K4766">
            <v>0</v>
          </cell>
          <cell r="L4766">
            <v>0</v>
          </cell>
          <cell r="M4766">
            <v>0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>
            <v>0</v>
          </cell>
          <cell r="T4766">
            <v>0</v>
          </cell>
          <cell r="U4766">
            <v>0</v>
          </cell>
          <cell r="V4766">
            <v>0</v>
          </cell>
          <cell r="W4766">
            <v>0</v>
          </cell>
          <cell r="X4766">
            <v>0</v>
          </cell>
          <cell r="Y4766">
            <v>3.7435506200000002</v>
          </cell>
          <cell r="Z4766">
            <v>0</v>
          </cell>
          <cell r="AA4766">
            <v>0</v>
          </cell>
          <cell r="AB4766">
            <v>0</v>
          </cell>
          <cell r="AC4766">
            <v>0</v>
          </cell>
          <cell r="AD4766">
            <v>3.7435506200000002</v>
          </cell>
          <cell r="AE4766">
            <v>3.7435506200000002</v>
          </cell>
          <cell r="AF4766">
            <v>0</v>
          </cell>
          <cell r="AG4766">
            <v>0</v>
          </cell>
          <cell r="AH4766">
            <v>0</v>
          </cell>
          <cell r="AI4766">
            <v>0</v>
          </cell>
        </row>
        <row r="4767">
          <cell r="C4767" t="str">
            <v>1.824.2</v>
          </cell>
          <cell r="D4767" t="str">
            <v>Оборудование</v>
          </cell>
          <cell r="E4767" t="str">
            <v>051-2004007</v>
          </cell>
          <cell r="F4767" t="str">
            <v/>
          </cell>
          <cell r="G4767" t="str">
            <v/>
          </cell>
          <cell r="H4767" t="str">
            <v/>
          </cell>
          <cell r="I4767">
            <v>0</v>
          </cell>
          <cell r="J4767">
            <v>0</v>
          </cell>
          <cell r="K4767">
            <v>0</v>
          </cell>
          <cell r="L4767">
            <v>0</v>
          </cell>
          <cell r="M4767">
            <v>0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>
            <v>0</v>
          </cell>
          <cell r="S4767">
            <v>0</v>
          </cell>
          <cell r="T4767">
            <v>0</v>
          </cell>
          <cell r="U4767">
            <v>0</v>
          </cell>
          <cell r="V4767">
            <v>0</v>
          </cell>
          <cell r="W4767">
            <v>0</v>
          </cell>
          <cell r="X4767">
            <v>0</v>
          </cell>
          <cell r="Y4767">
            <v>0.58070136000000006</v>
          </cell>
          <cell r="Z4767">
            <v>0.58070136000000006</v>
          </cell>
          <cell r="AA4767">
            <v>0.58070136000000006</v>
          </cell>
          <cell r="AB4767">
            <v>0</v>
          </cell>
          <cell r="AC4767">
            <v>0</v>
          </cell>
          <cell r="AD4767">
            <v>0.58070136000000006</v>
          </cell>
          <cell r="AE4767">
            <v>0.58070136000000006</v>
          </cell>
          <cell r="AF4767">
            <v>0</v>
          </cell>
          <cell r="AG4767">
            <v>0</v>
          </cell>
          <cell r="AH4767">
            <v>0</v>
          </cell>
          <cell r="AI4767">
            <v>100</v>
          </cell>
        </row>
        <row r="4768">
          <cell r="C4768" t="str">
            <v>1.824.3</v>
          </cell>
          <cell r="D4768" t="str">
            <v>Прочие, всего</v>
          </cell>
          <cell r="E4768" t="str">
            <v>051-2004007</v>
          </cell>
          <cell r="F4768" t="str">
            <v/>
          </cell>
          <cell r="G4768" t="str">
            <v/>
          </cell>
          <cell r="H4768" t="str">
            <v/>
          </cell>
          <cell r="I4768">
            <v>0</v>
          </cell>
          <cell r="J4768">
            <v>0</v>
          </cell>
          <cell r="K4768">
            <v>0</v>
          </cell>
          <cell r="L4768">
            <v>0</v>
          </cell>
          <cell r="M4768">
            <v>0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>
            <v>0</v>
          </cell>
          <cell r="T4768">
            <v>0</v>
          </cell>
          <cell r="U4768">
            <v>0</v>
          </cell>
          <cell r="V4768">
            <v>0</v>
          </cell>
          <cell r="W4768">
            <v>0</v>
          </cell>
          <cell r="X4768">
            <v>1.9499470299999999</v>
          </cell>
          <cell r="Y4768">
            <v>16.337669630000001</v>
          </cell>
          <cell r="Z4768">
            <v>44.53</v>
          </cell>
          <cell r="AA4768">
            <v>44.53</v>
          </cell>
          <cell r="AB4768">
            <v>0</v>
          </cell>
          <cell r="AC4768">
            <v>0</v>
          </cell>
          <cell r="AD4768">
            <v>30.123056649999999</v>
          </cell>
          <cell r="AE4768">
            <v>14.317901880000001</v>
          </cell>
          <cell r="AF4768">
            <v>0</v>
          </cell>
          <cell r="AG4768">
            <v>15.80515477</v>
          </cell>
          <cell r="AH4768">
            <v>0</v>
          </cell>
          <cell r="AI4768">
            <v>67.646657646999998</v>
          </cell>
        </row>
        <row r="4769">
          <cell r="C4769" t="str">
            <v>1.824.4</v>
          </cell>
          <cell r="D4769" t="str">
            <v>Землеотвод, всего</v>
          </cell>
          <cell r="E4769" t="str">
            <v>051-2004007</v>
          </cell>
          <cell r="F4769" t="str">
            <v/>
          </cell>
          <cell r="G4769" t="str">
            <v/>
          </cell>
          <cell r="H4769" t="str">
            <v/>
          </cell>
          <cell r="I4769">
            <v>0</v>
          </cell>
          <cell r="J4769">
            <v>0</v>
          </cell>
          <cell r="K4769">
            <v>0</v>
          </cell>
          <cell r="L4769">
            <v>0</v>
          </cell>
          <cell r="M4769">
            <v>0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>
            <v>0</v>
          </cell>
          <cell r="T4769">
            <v>0</v>
          </cell>
          <cell r="U4769">
            <v>0</v>
          </cell>
          <cell r="V4769">
            <v>0</v>
          </cell>
          <cell r="W4769">
            <v>0</v>
          </cell>
          <cell r="X4769">
            <v>1.9499470299999999</v>
          </cell>
          <cell r="Y4769">
            <v>3.6108503399999998</v>
          </cell>
          <cell r="Z4769">
            <v>4.033639</v>
          </cell>
          <cell r="AA4769">
            <v>4.033639</v>
          </cell>
          <cell r="AB4769">
            <v>0</v>
          </cell>
          <cell r="AC4769">
            <v>0</v>
          </cell>
          <cell r="AD4769">
            <v>17.996787359999999</v>
          </cell>
          <cell r="AE4769">
            <v>2.1916325900000002</v>
          </cell>
          <cell r="AF4769">
            <v>0</v>
          </cell>
          <cell r="AG4769">
            <v>15.80515477</v>
          </cell>
          <cell r="AH4769">
            <v>0</v>
          </cell>
          <cell r="AI4769">
            <v>446.16752664299997</v>
          </cell>
        </row>
        <row r="4770">
          <cell r="C4770" t="str">
            <v>1.824.5</v>
          </cell>
          <cell r="D4770" t="str">
            <v>Проектные работы</v>
          </cell>
          <cell r="E4770" t="str">
            <v>051-2004007</v>
          </cell>
          <cell r="F4770" t="str">
            <v/>
          </cell>
          <cell r="G4770" t="str">
            <v/>
          </cell>
          <cell r="H4770" t="str">
            <v/>
          </cell>
          <cell r="I4770">
            <v>0</v>
          </cell>
          <cell r="J4770">
            <v>0</v>
          </cell>
          <cell r="K4770">
            <v>0</v>
          </cell>
          <cell r="L4770">
            <v>0</v>
          </cell>
          <cell r="M4770">
            <v>0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>
            <v>0</v>
          </cell>
          <cell r="S4770">
            <v>0</v>
          </cell>
          <cell r="T4770">
            <v>0</v>
          </cell>
          <cell r="U4770">
            <v>0</v>
          </cell>
          <cell r="V4770">
            <v>0</v>
          </cell>
          <cell r="W4770">
            <v>0</v>
          </cell>
          <cell r="X4770">
            <v>0</v>
          </cell>
          <cell r="Y4770">
            <v>1.9664999999999999</v>
          </cell>
          <cell r="Z4770">
            <v>2.4663607500000002</v>
          </cell>
          <cell r="AA4770">
            <v>2.4663607500000002</v>
          </cell>
          <cell r="AB4770">
            <v>0</v>
          </cell>
          <cell r="AC4770">
            <v>0</v>
          </cell>
          <cell r="AD4770">
            <v>1.9664999999999999</v>
          </cell>
          <cell r="AE4770">
            <v>1.9664999999999999</v>
          </cell>
          <cell r="AF4770">
            <v>0</v>
          </cell>
          <cell r="AG4770">
            <v>0</v>
          </cell>
          <cell r="AH4770">
            <v>0</v>
          </cell>
          <cell r="AI4770">
            <v>79.732861463999996</v>
          </cell>
        </row>
        <row r="4771">
          <cell r="C4771" t="str">
            <v>1.824.6</v>
          </cell>
          <cell r="D4771" t="str">
            <v>Иные прочие</v>
          </cell>
          <cell r="E4771" t="str">
            <v>051-2004007</v>
          </cell>
          <cell r="F4771" t="str">
            <v/>
          </cell>
          <cell r="G4771" t="str">
            <v/>
          </cell>
          <cell r="H4771" t="str">
            <v/>
          </cell>
          <cell r="I4771">
            <v>0</v>
          </cell>
          <cell r="J4771">
            <v>0</v>
          </cell>
          <cell r="K4771">
            <v>0</v>
          </cell>
          <cell r="L4771">
            <v>0</v>
          </cell>
          <cell r="M4771">
            <v>0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>
            <v>0</v>
          </cell>
          <cell r="S4771">
            <v>0</v>
          </cell>
          <cell r="T4771">
            <v>0</v>
          </cell>
          <cell r="U4771">
            <v>0</v>
          </cell>
          <cell r="V4771">
            <v>0</v>
          </cell>
          <cell r="W4771">
            <v>0</v>
          </cell>
          <cell r="X4771">
            <v>0</v>
          </cell>
          <cell r="Y4771">
            <v>3.65797587</v>
          </cell>
          <cell r="Z4771">
            <v>12.5</v>
          </cell>
          <cell r="AA4771">
            <v>12.5</v>
          </cell>
          <cell r="AB4771">
            <v>0</v>
          </cell>
          <cell r="AC4771">
            <v>0</v>
          </cell>
          <cell r="AD4771">
            <v>3.0574258699999999</v>
          </cell>
          <cell r="AE4771">
            <v>3.0574258699999999</v>
          </cell>
          <cell r="AF4771">
            <v>0</v>
          </cell>
          <cell r="AG4771">
            <v>0</v>
          </cell>
          <cell r="AH4771">
            <v>0</v>
          </cell>
          <cell r="AI4771">
            <v>24.459406959999999</v>
          </cell>
        </row>
        <row r="4772">
          <cell r="C4772" t="str">
            <v>1.824.7</v>
          </cell>
          <cell r="D4772" t="str">
            <v>Пуско наладочные работы "вхолостую"</v>
          </cell>
          <cell r="E4772" t="str">
            <v>051-2004007</v>
          </cell>
          <cell r="F4772" t="str">
            <v/>
          </cell>
          <cell r="G4772" t="str">
            <v/>
          </cell>
          <cell r="H4772" t="str">
            <v/>
          </cell>
          <cell r="I4772">
            <v>0</v>
          </cell>
          <cell r="J4772">
            <v>0</v>
          </cell>
          <cell r="K4772">
            <v>0</v>
          </cell>
          <cell r="L4772">
            <v>0</v>
          </cell>
          <cell r="M4772">
            <v>0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>
            <v>0</v>
          </cell>
          <cell r="S4772">
            <v>0</v>
          </cell>
          <cell r="T4772">
            <v>0</v>
          </cell>
          <cell r="U4772">
            <v>0</v>
          </cell>
          <cell r="V4772">
            <v>0</v>
          </cell>
          <cell r="W4772">
            <v>0</v>
          </cell>
          <cell r="X4772">
            <v>0</v>
          </cell>
          <cell r="Y4772">
            <v>7.1023434200000004</v>
          </cell>
          <cell r="Z4772">
            <v>25.530000250000001</v>
          </cell>
          <cell r="AA4772">
            <v>25.530000250000001</v>
          </cell>
          <cell r="AB4772">
            <v>0</v>
          </cell>
          <cell r="AC4772">
            <v>0</v>
          </cell>
          <cell r="AD4772">
            <v>7.1023434200000004</v>
          </cell>
          <cell r="AE4772">
            <v>7.1023434200000004</v>
          </cell>
          <cell r="AF4772">
            <v>0</v>
          </cell>
          <cell r="AG4772">
            <v>0</v>
          </cell>
          <cell r="AH4772">
            <v>0</v>
          </cell>
          <cell r="AI4772">
            <v>27.819597926</v>
          </cell>
        </row>
        <row r="4773">
          <cell r="C4773" t="str">
            <v>1.825</v>
          </cell>
          <cell r="D4773" t="str">
            <v>Реконструкция действующих и строительство новых объектов водорассольного комплекса, водозабора и сброса рассола в Балтийское море Калининградского ПХГ до проектного активного объема 800 млн. куб.м.</v>
          </cell>
          <cell r="E4773" t="str">
            <v>051-2004018</v>
          </cell>
          <cell r="F4773" t="str">
            <v>051-548</v>
          </cell>
          <cell r="G4773" t="str">
            <v>Стройки ПХГ</v>
          </cell>
          <cell r="H4773" t="str">
            <v>ПХГ</v>
          </cell>
          <cell r="I4773">
            <v>23285.369477200002</v>
          </cell>
          <cell r="J4773">
            <v>8619.2199999999993</v>
          </cell>
          <cell r="K4773">
            <v>1529.47</v>
          </cell>
          <cell r="L4773">
            <v>1529.47</v>
          </cell>
          <cell r="M4773">
            <v>766.68692211999996</v>
          </cell>
          <cell r="N4773">
            <v>50.127620817999997</v>
          </cell>
          <cell r="O4773">
            <v>50.127620817999997</v>
          </cell>
          <cell r="P4773">
            <v>0</v>
          </cell>
          <cell r="Q4773">
            <v>0</v>
          </cell>
          <cell r="R4773">
            <v>0</v>
          </cell>
          <cell r="S4773">
            <v>1695.9045767600001</v>
          </cell>
          <cell r="T4773">
            <v>332.12386533</v>
          </cell>
          <cell r="U4773">
            <v>0</v>
          </cell>
          <cell r="V4773">
            <v>0</v>
          </cell>
          <cell r="W4773">
            <v>0</v>
          </cell>
          <cell r="X4773">
            <v>343.05077814999999</v>
          </cell>
          <cell r="Y4773">
            <v>1001.4843843899999</v>
          </cell>
          <cell r="Z4773">
            <v>2474.6999999999998</v>
          </cell>
          <cell r="AA4773">
            <v>2474.6999999999998</v>
          </cell>
          <cell r="AB4773">
            <v>0</v>
          </cell>
          <cell r="AC4773">
            <v>0</v>
          </cell>
          <cell r="AD4773">
            <v>1153.2367177199999</v>
          </cell>
          <cell r="AE4773">
            <v>999.22579175999999</v>
          </cell>
          <cell r="AF4773">
            <v>67.975198750000004</v>
          </cell>
          <cell r="AG4773">
            <v>86.035727210000005</v>
          </cell>
          <cell r="AH4773">
            <v>0</v>
          </cell>
          <cell r="AI4773">
            <v>46.601071552999997</v>
          </cell>
        </row>
        <row r="4774">
          <cell r="C4774" t="str">
            <v>1.825.1</v>
          </cell>
          <cell r="D4774" t="str">
            <v>Подрядные работы</v>
          </cell>
          <cell r="E4774" t="str">
            <v>051-2004018</v>
          </cell>
          <cell r="F4774" t="str">
            <v/>
          </cell>
          <cell r="G4774" t="str">
            <v/>
          </cell>
          <cell r="H4774" t="str">
            <v/>
          </cell>
          <cell r="I4774">
            <v>11708.932745849999</v>
          </cell>
          <cell r="J4774">
            <v>4453.34</v>
          </cell>
          <cell r="K4774">
            <v>964</v>
          </cell>
          <cell r="L4774">
            <v>964</v>
          </cell>
          <cell r="M4774">
            <v>634.94671812000001</v>
          </cell>
          <cell r="N4774">
            <v>65.865842129000001</v>
          </cell>
          <cell r="O4774">
            <v>65.865842129000001</v>
          </cell>
          <cell r="P4774">
            <v>0</v>
          </cell>
          <cell r="Q4774">
            <v>0</v>
          </cell>
          <cell r="R4774">
            <v>0</v>
          </cell>
          <cell r="S4774">
            <v>984.77954248000003</v>
          </cell>
          <cell r="T4774">
            <v>192.49625447</v>
          </cell>
          <cell r="U4774">
            <v>0</v>
          </cell>
          <cell r="V4774">
            <v>0</v>
          </cell>
          <cell r="W4774">
            <v>0</v>
          </cell>
          <cell r="X4774">
            <v>301.59869409999999</v>
          </cell>
          <cell r="Y4774">
            <v>796.60203301000001</v>
          </cell>
          <cell r="Z4774">
            <v>1760.77</v>
          </cell>
          <cell r="AA4774">
            <v>1760.77</v>
          </cell>
          <cell r="AB4774">
            <v>0</v>
          </cell>
          <cell r="AC4774">
            <v>0</v>
          </cell>
          <cell r="AD4774">
            <v>840.46830672999999</v>
          </cell>
          <cell r="AE4774">
            <v>796.60203301000001</v>
          </cell>
          <cell r="AF4774">
            <v>43.866273720000002</v>
          </cell>
          <cell r="AG4774">
            <v>0</v>
          </cell>
          <cell r="AH4774">
            <v>0</v>
          </cell>
          <cell r="AI4774">
            <v>47.732997877999999</v>
          </cell>
        </row>
        <row r="4775">
          <cell r="C4775">
            <v>0</v>
          </cell>
          <cell r="D4775" t="str">
            <v>Газпром геотехнологии</v>
          </cell>
          <cell r="E4775" t="str">
            <v>051-2004018</v>
          </cell>
          <cell r="F4775" t="str">
            <v/>
          </cell>
          <cell r="G4775" t="str">
            <v/>
          </cell>
          <cell r="H4775" t="str">
            <v/>
          </cell>
          <cell r="I4775">
            <v>1038.6757969499999</v>
          </cell>
          <cell r="J4775">
            <v>92.75</v>
          </cell>
          <cell r="K4775">
            <v>709.68</v>
          </cell>
          <cell r="L4775">
            <v>709.68</v>
          </cell>
          <cell r="M4775">
            <v>102.45348035000001</v>
          </cell>
          <cell r="N4775">
            <v>14.43657428</v>
          </cell>
          <cell r="O4775">
            <v>14.43657428</v>
          </cell>
          <cell r="P4775">
            <v>0</v>
          </cell>
          <cell r="Q4775">
            <v>0</v>
          </cell>
          <cell r="R4775">
            <v>0</v>
          </cell>
          <cell r="S4775">
            <v>869.27787581999996</v>
          </cell>
          <cell r="T4775">
            <v>169.39792112999999</v>
          </cell>
          <cell r="U4775">
            <v>0</v>
          </cell>
          <cell r="V4775">
            <v>0</v>
          </cell>
          <cell r="W4775">
            <v>0</v>
          </cell>
          <cell r="X4775">
            <v>0</v>
          </cell>
          <cell r="Y4775">
            <v>132.88884035999999</v>
          </cell>
          <cell r="Z4775">
            <v>783.91</v>
          </cell>
          <cell r="AA4775">
            <v>783.91</v>
          </cell>
          <cell r="AB4775">
            <v>0</v>
          </cell>
          <cell r="AC4775">
            <v>0</v>
          </cell>
          <cell r="AD4775">
            <v>176.75511408</v>
          </cell>
          <cell r="AE4775">
            <v>132.88884035999999</v>
          </cell>
          <cell r="AF4775">
            <v>43.866273720000002</v>
          </cell>
          <cell r="AG4775">
            <v>0</v>
          </cell>
          <cell r="AH4775">
            <v>0</v>
          </cell>
          <cell r="AI4775">
            <v>22.547883568</v>
          </cell>
        </row>
        <row r="4776">
          <cell r="C4776">
            <v>0</v>
          </cell>
          <cell r="D4776" t="str">
            <v>СТНГ</v>
          </cell>
          <cell r="E4776" t="str">
            <v>051-2004018</v>
          </cell>
          <cell r="F4776" t="str">
            <v/>
          </cell>
          <cell r="G4776" t="str">
            <v/>
          </cell>
          <cell r="H4776" t="str">
            <v/>
          </cell>
          <cell r="I4776">
            <v>8588.8369488999997</v>
          </cell>
          <cell r="J4776">
            <v>2279.1799999999998</v>
          </cell>
          <cell r="K4776">
            <v>0</v>
          </cell>
          <cell r="L4776">
            <v>0</v>
          </cell>
          <cell r="M4776">
            <v>0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>
            <v>0</v>
          </cell>
          <cell r="S4776">
            <v>115.49166666000001</v>
          </cell>
          <cell r="T4776">
            <v>23.09833334</v>
          </cell>
          <cell r="U4776">
            <v>0</v>
          </cell>
          <cell r="V4776">
            <v>0</v>
          </cell>
          <cell r="W4776">
            <v>0</v>
          </cell>
          <cell r="X4776">
            <v>0</v>
          </cell>
          <cell r="Y4776">
            <v>0</v>
          </cell>
          <cell r="Z4776">
            <v>313.14999999999998</v>
          </cell>
          <cell r="AA4776">
            <v>313.14999999999998</v>
          </cell>
          <cell r="AB4776">
            <v>0</v>
          </cell>
          <cell r="AC4776">
            <v>0</v>
          </cell>
          <cell r="AD4776">
            <v>0</v>
          </cell>
          <cell r="AE4776">
            <v>0</v>
          </cell>
          <cell r="AF4776">
            <v>0</v>
          </cell>
          <cell r="AG4776">
            <v>0</v>
          </cell>
          <cell r="AH4776">
            <v>0</v>
          </cell>
          <cell r="AI4776">
            <v>0</v>
          </cell>
        </row>
        <row r="4777">
          <cell r="C4777">
            <v>0</v>
          </cell>
          <cell r="D4777" t="str">
            <v>Газстройпром</v>
          </cell>
          <cell r="E4777" t="str">
            <v>051-2004018</v>
          </cell>
          <cell r="F4777" t="str">
            <v/>
          </cell>
          <cell r="G4777" t="str">
            <v/>
          </cell>
          <cell r="H4777" t="str">
            <v/>
          </cell>
          <cell r="I4777">
            <v>0</v>
          </cell>
          <cell r="J4777">
            <v>0</v>
          </cell>
          <cell r="K4777">
            <v>0</v>
          </cell>
          <cell r="L4777">
            <v>0</v>
          </cell>
          <cell r="M4777">
            <v>532.49323776999995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>
            <v>0</v>
          </cell>
          <cell r="S4777">
            <v>0</v>
          </cell>
          <cell r="T4777">
            <v>0</v>
          </cell>
          <cell r="U4777">
            <v>0</v>
          </cell>
          <cell r="V4777">
            <v>0</v>
          </cell>
          <cell r="W4777">
            <v>0</v>
          </cell>
          <cell r="X4777">
            <v>301.59869409999999</v>
          </cell>
          <cell r="Y4777">
            <v>517.61970482000004</v>
          </cell>
          <cell r="Z4777">
            <v>517.62</v>
          </cell>
          <cell r="AA4777">
            <v>517.62</v>
          </cell>
          <cell r="AB4777">
            <v>0</v>
          </cell>
          <cell r="AC4777">
            <v>0</v>
          </cell>
          <cell r="AD4777">
            <v>517.61970482000004</v>
          </cell>
          <cell r="AE4777">
            <v>517.61970482000004</v>
          </cell>
          <cell r="AF4777">
            <v>0</v>
          </cell>
          <cell r="AG4777">
            <v>0</v>
          </cell>
          <cell r="AH4777">
            <v>0</v>
          </cell>
          <cell r="AI4777">
            <v>99.999942974000007</v>
          </cell>
        </row>
        <row r="4778">
          <cell r="C4778">
            <v>0</v>
          </cell>
          <cell r="D4778" t="str">
            <v>ЭлитСтрой</v>
          </cell>
          <cell r="E4778" t="str">
            <v>051-2004018</v>
          </cell>
          <cell r="F4778" t="str">
            <v/>
          </cell>
          <cell r="G4778" t="str">
            <v/>
          </cell>
          <cell r="H4778" t="str">
            <v/>
          </cell>
          <cell r="I4778">
            <v>0</v>
          </cell>
          <cell r="J4778">
            <v>0</v>
          </cell>
          <cell r="K4778">
            <v>104</v>
          </cell>
          <cell r="L4778">
            <v>104</v>
          </cell>
          <cell r="M4778">
            <v>0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>
            <v>0</v>
          </cell>
          <cell r="S4778">
            <v>0</v>
          </cell>
          <cell r="T4778">
            <v>0</v>
          </cell>
          <cell r="U4778">
            <v>0</v>
          </cell>
          <cell r="V4778">
            <v>0</v>
          </cell>
          <cell r="W4778">
            <v>0</v>
          </cell>
          <cell r="X4778">
            <v>0</v>
          </cell>
          <cell r="Y4778">
            <v>146.09348782999999</v>
          </cell>
          <cell r="Z4778">
            <v>146.09</v>
          </cell>
          <cell r="AA4778">
            <v>146.09</v>
          </cell>
          <cell r="AB4778">
            <v>0</v>
          </cell>
          <cell r="AC4778">
            <v>0</v>
          </cell>
          <cell r="AD4778">
            <v>146.09348782999999</v>
          </cell>
          <cell r="AE4778">
            <v>146.09348782999999</v>
          </cell>
          <cell r="AF4778">
            <v>0</v>
          </cell>
          <cell r="AG4778">
            <v>0</v>
          </cell>
          <cell r="AH4778">
            <v>0</v>
          </cell>
          <cell r="AI4778">
            <v>100.002387453</v>
          </cell>
        </row>
        <row r="4779">
          <cell r="C4779">
            <v>0</v>
          </cell>
          <cell r="D4779" t="str">
            <v>Конкурс</v>
          </cell>
          <cell r="E4779" t="str">
            <v>051-2004018</v>
          </cell>
          <cell r="F4779" t="str">
            <v/>
          </cell>
          <cell r="G4779" t="str">
            <v/>
          </cell>
          <cell r="H4779" t="str">
            <v/>
          </cell>
          <cell r="I4779">
            <v>2081.41</v>
          </cell>
          <cell r="J4779">
            <v>2081.41</v>
          </cell>
          <cell r="K4779">
            <v>150.32</v>
          </cell>
          <cell r="L4779">
            <v>150.32</v>
          </cell>
          <cell r="M4779">
            <v>0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>
            <v>0</v>
          </cell>
          <cell r="T4779">
            <v>0</v>
          </cell>
          <cell r="U4779">
            <v>0</v>
          </cell>
          <cell r="V4779">
            <v>0</v>
          </cell>
          <cell r="W4779">
            <v>0</v>
          </cell>
          <cell r="X4779">
            <v>0</v>
          </cell>
          <cell r="Y4779">
            <v>0</v>
          </cell>
          <cell r="Z4779">
            <v>0</v>
          </cell>
          <cell r="AA4779">
            <v>0</v>
          </cell>
          <cell r="AB4779">
            <v>0</v>
          </cell>
          <cell r="AC4779">
            <v>0</v>
          </cell>
          <cell r="AD4779">
            <v>0</v>
          </cell>
          <cell r="AE4779">
            <v>0</v>
          </cell>
          <cell r="AF4779">
            <v>0</v>
          </cell>
          <cell r="AG4779">
            <v>0</v>
          </cell>
          <cell r="AH4779">
            <v>0</v>
          </cell>
          <cell r="AI4779">
            <v>0</v>
          </cell>
        </row>
        <row r="4780">
          <cell r="C4780">
            <v>0</v>
          </cell>
          <cell r="D4780" t="str">
            <v>Прочие подрядчики</v>
          </cell>
          <cell r="E4780" t="str">
            <v>051-2004018</v>
          </cell>
          <cell r="F4780" t="str">
            <v/>
          </cell>
          <cell r="G4780" t="str">
            <v/>
          </cell>
          <cell r="H4780" t="str">
            <v/>
          </cell>
          <cell r="I4780">
            <v>0.01</v>
          </cell>
          <cell r="J4780">
            <v>0</v>
          </cell>
          <cell r="K4780">
            <v>0</v>
          </cell>
          <cell r="L4780">
            <v>0</v>
          </cell>
          <cell r="M4780">
            <v>0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>
            <v>0</v>
          </cell>
          <cell r="S4780">
            <v>0.01</v>
          </cell>
          <cell r="T4780">
            <v>0</v>
          </cell>
          <cell r="U4780">
            <v>0</v>
          </cell>
          <cell r="V4780">
            <v>0</v>
          </cell>
          <cell r="W4780">
            <v>0</v>
          </cell>
          <cell r="X4780">
            <v>0</v>
          </cell>
          <cell r="Y4780">
            <v>0</v>
          </cell>
          <cell r="Z4780">
            <v>0</v>
          </cell>
          <cell r="AA4780">
            <v>0</v>
          </cell>
          <cell r="AB4780">
            <v>0</v>
          </cell>
          <cell r="AC4780">
            <v>0</v>
          </cell>
          <cell r="AD4780">
            <v>0</v>
          </cell>
          <cell r="AE4780">
            <v>0</v>
          </cell>
          <cell r="AF4780">
            <v>0</v>
          </cell>
          <cell r="AG4780">
            <v>0</v>
          </cell>
          <cell r="AH4780">
            <v>0</v>
          </cell>
          <cell r="AI4780">
            <v>0</v>
          </cell>
        </row>
        <row r="4781">
          <cell r="C4781" t="str">
            <v>1.825.2</v>
          </cell>
          <cell r="D4781" t="str">
            <v>Материалы(в составе подрядных работ)</v>
          </cell>
          <cell r="E4781" t="str">
            <v>051-2004018</v>
          </cell>
          <cell r="F4781" t="str">
            <v/>
          </cell>
          <cell r="G4781" t="str">
            <v/>
          </cell>
          <cell r="H4781" t="str">
            <v/>
          </cell>
          <cell r="I4781">
            <v>0.01</v>
          </cell>
          <cell r="J4781">
            <v>0</v>
          </cell>
          <cell r="K4781">
            <v>0</v>
          </cell>
          <cell r="L4781">
            <v>0</v>
          </cell>
          <cell r="M4781">
            <v>0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>
            <v>0.01</v>
          </cell>
          <cell r="T4781">
            <v>0</v>
          </cell>
          <cell r="U4781">
            <v>0</v>
          </cell>
          <cell r="V4781">
            <v>0</v>
          </cell>
          <cell r="W4781">
            <v>0</v>
          </cell>
          <cell r="X4781">
            <v>0</v>
          </cell>
          <cell r="Y4781">
            <v>0</v>
          </cell>
          <cell r="Z4781">
            <v>0</v>
          </cell>
          <cell r="AA4781">
            <v>0</v>
          </cell>
          <cell r="AB4781">
            <v>0</v>
          </cell>
          <cell r="AC4781">
            <v>0</v>
          </cell>
          <cell r="AD4781">
            <v>0</v>
          </cell>
          <cell r="AE4781">
            <v>0</v>
          </cell>
          <cell r="AF4781">
            <v>0</v>
          </cell>
          <cell r="AG4781">
            <v>0</v>
          </cell>
          <cell r="AH4781">
            <v>0</v>
          </cell>
          <cell r="AI4781">
            <v>0</v>
          </cell>
        </row>
        <row r="4782">
          <cell r="C4782" t="str">
            <v>1.825.3</v>
          </cell>
          <cell r="D4782" t="str">
            <v>Оборудование</v>
          </cell>
          <cell r="E4782" t="str">
            <v>051-2004018</v>
          </cell>
          <cell r="F4782" t="str">
            <v/>
          </cell>
          <cell r="G4782" t="str">
            <v/>
          </cell>
          <cell r="H4782" t="str">
            <v/>
          </cell>
          <cell r="I4782">
            <v>4896.3307234499998</v>
          </cell>
          <cell r="J4782">
            <v>507.86</v>
          </cell>
          <cell r="K4782">
            <v>58.59</v>
          </cell>
          <cell r="L4782">
            <v>58.59</v>
          </cell>
          <cell r="M4782">
            <v>86.1</v>
          </cell>
          <cell r="N4782">
            <v>146.95340501800001</v>
          </cell>
          <cell r="O4782">
            <v>146.95340501800001</v>
          </cell>
          <cell r="P4782">
            <v>0</v>
          </cell>
          <cell r="Q4782">
            <v>0</v>
          </cell>
          <cell r="R4782">
            <v>0</v>
          </cell>
          <cell r="S4782">
            <v>206.8499218</v>
          </cell>
          <cell r="T4782">
            <v>39.95613797</v>
          </cell>
          <cell r="U4782">
            <v>0</v>
          </cell>
          <cell r="V4782">
            <v>0</v>
          </cell>
          <cell r="W4782">
            <v>0</v>
          </cell>
          <cell r="X4782">
            <v>8.5048739900000001</v>
          </cell>
          <cell r="Y4782">
            <v>184.56525440999999</v>
          </cell>
          <cell r="Z4782">
            <v>51.31</v>
          </cell>
          <cell r="AA4782">
            <v>51.31</v>
          </cell>
          <cell r="AB4782">
            <v>0</v>
          </cell>
          <cell r="AC4782">
            <v>0</v>
          </cell>
          <cell r="AD4782">
            <v>184.78977254</v>
          </cell>
          <cell r="AE4782">
            <v>184.56525440999999</v>
          </cell>
          <cell r="AF4782">
            <v>0</v>
          </cell>
          <cell r="AG4782">
            <v>0.22451813000000001</v>
          </cell>
          <cell r="AH4782">
            <v>0</v>
          </cell>
          <cell r="AI4782">
            <v>360.14377809400003</v>
          </cell>
        </row>
        <row r="4783">
          <cell r="C4783">
            <v>0</v>
          </cell>
          <cell r="D4783" t="str">
            <v>ООО "Газпром комплектация"</v>
          </cell>
          <cell r="E4783" t="str">
            <v>051-2004018</v>
          </cell>
          <cell r="F4783" t="str">
            <v/>
          </cell>
          <cell r="G4783" t="str">
            <v/>
          </cell>
          <cell r="H4783" t="str">
            <v/>
          </cell>
          <cell r="I4783">
            <v>0</v>
          </cell>
          <cell r="J4783">
            <v>0</v>
          </cell>
          <cell r="K4783">
            <v>7.78</v>
          </cell>
          <cell r="L4783">
            <v>7.78</v>
          </cell>
          <cell r="M4783">
            <v>0</v>
          </cell>
          <cell r="N4783">
            <v>0</v>
          </cell>
          <cell r="O4783">
            <v>0</v>
          </cell>
          <cell r="P4783">
            <v>0</v>
          </cell>
          <cell r="Q4783">
            <v>0</v>
          </cell>
          <cell r="R4783">
            <v>0</v>
          </cell>
          <cell r="S4783">
            <v>0</v>
          </cell>
          <cell r="T4783">
            <v>0</v>
          </cell>
          <cell r="U4783">
            <v>0</v>
          </cell>
          <cell r="V4783">
            <v>0</v>
          </cell>
          <cell r="W4783">
            <v>0</v>
          </cell>
          <cell r="X4783">
            <v>0</v>
          </cell>
          <cell r="Y4783">
            <v>0</v>
          </cell>
          <cell r="Z4783">
            <v>0</v>
          </cell>
          <cell r="AA4783">
            <v>0</v>
          </cell>
          <cell r="AB4783">
            <v>0</v>
          </cell>
          <cell r="AC4783">
            <v>0</v>
          </cell>
          <cell r="AD4783">
            <v>0</v>
          </cell>
          <cell r="AE4783">
            <v>0</v>
          </cell>
          <cell r="AF4783">
            <v>0</v>
          </cell>
          <cell r="AG4783">
            <v>0</v>
          </cell>
          <cell r="AH4783">
            <v>0</v>
          </cell>
          <cell r="AI4783">
            <v>0</v>
          </cell>
        </row>
        <row r="4784">
          <cell r="C4784" t="str">
            <v>1.825.4</v>
          </cell>
          <cell r="D4784" t="str">
            <v>Прочие, всего</v>
          </cell>
          <cell r="E4784" t="str">
            <v>051-2004018</v>
          </cell>
          <cell r="F4784" t="str">
            <v/>
          </cell>
          <cell r="G4784" t="str">
            <v/>
          </cell>
          <cell r="H4784" t="str">
            <v/>
          </cell>
          <cell r="I4784">
            <v>6680.1060078999999</v>
          </cell>
          <cell r="J4784">
            <v>3658.02</v>
          </cell>
          <cell r="K4784">
            <v>506.88</v>
          </cell>
          <cell r="L4784">
            <v>506.88</v>
          </cell>
          <cell r="M4784">
            <v>45.640203999999997</v>
          </cell>
          <cell r="N4784">
            <v>9.0041437819999999</v>
          </cell>
          <cell r="O4784">
            <v>9.0041437819999999</v>
          </cell>
          <cell r="P4784">
            <v>0</v>
          </cell>
          <cell r="Q4784">
            <v>0</v>
          </cell>
          <cell r="R4784">
            <v>0</v>
          </cell>
          <cell r="S4784">
            <v>504.27511248000002</v>
          </cell>
          <cell r="T4784">
            <v>99.671472890000004</v>
          </cell>
          <cell r="U4784">
            <v>0</v>
          </cell>
          <cell r="V4784">
            <v>0</v>
          </cell>
          <cell r="W4784">
            <v>0</v>
          </cell>
          <cell r="X4784">
            <v>32.947210060000003</v>
          </cell>
          <cell r="Y4784">
            <v>20.317096970000001</v>
          </cell>
          <cell r="Z4784">
            <v>662.62</v>
          </cell>
          <cell r="AA4784">
            <v>662.62</v>
          </cell>
          <cell r="AB4784">
            <v>0</v>
          </cell>
          <cell r="AC4784">
            <v>0</v>
          </cell>
          <cell r="AD4784">
            <v>127.97863845000001</v>
          </cell>
          <cell r="AE4784">
            <v>18.058504339999999</v>
          </cell>
          <cell r="AF4784">
            <v>24.108925030000002</v>
          </cell>
          <cell r="AG4784">
            <v>85.811209079999998</v>
          </cell>
          <cell r="AH4784">
            <v>0</v>
          </cell>
          <cell r="AI4784">
            <v>19.314031941</v>
          </cell>
        </row>
        <row r="4785">
          <cell r="C4785" t="str">
            <v>1.825.5</v>
          </cell>
          <cell r="D4785" t="str">
            <v>Землеотвод, всего</v>
          </cell>
          <cell r="E4785" t="str">
            <v>051-2004018</v>
          </cell>
          <cell r="F4785" t="str">
            <v/>
          </cell>
          <cell r="G4785" t="str">
            <v/>
          </cell>
          <cell r="H4785" t="str">
            <v/>
          </cell>
          <cell r="I4785">
            <v>138.15436879999999</v>
          </cell>
          <cell r="J4785">
            <v>7.65</v>
          </cell>
          <cell r="K4785">
            <v>7.65</v>
          </cell>
          <cell r="L4785">
            <v>7.65</v>
          </cell>
          <cell r="M4785">
            <v>0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>
            <v>0</v>
          </cell>
          <cell r="S4785">
            <v>0</v>
          </cell>
          <cell r="T4785">
            <v>0</v>
          </cell>
          <cell r="U4785">
            <v>0</v>
          </cell>
          <cell r="V4785">
            <v>0</v>
          </cell>
          <cell r="W4785">
            <v>0</v>
          </cell>
          <cell r="X4785">
            <v>2.2487529999999999E-2</v>
          </cell>
          <cell r="Y4785">
            <v>2.0304697200000001</v>
          </cell>
          <cell r="Z4785">
            <v>2.0299999999999998</v>
          </cell>
          <cell r="AA4785">
            <v>2.0299999999999998</v>
          </cell>
          <cell r="AB4785">
            <v>0</v>
          </cell>
          <cell r="AC4785">
            <v>0</v>
          </cell>
          <cell r="AD4785">
            <v>7.8058055199999998</v>
          </cell>
          <cell r="AE4785">
            <v>2.0304697200000001</v>
          </cell>
          <cell r="AF4785">
            <v>0</v>
          </cell>
          <cell r="AG4785">
            <v>5.7753357999999997</v>
          </cell>
          <cell r="AH4785">
            <v>0</v>
          </cell>
          <cell r="AI4785">
            <v>384.52243940900001</v>
          </cell>
        </row>
        <row r="4786">
          <cell r="C4786" t="str">
            <v>1.825.6</v>
          </cell>
          <cell r="D4786" t="str">
            <v>Проектные работы</v>
          </cell>
          <cell r="E4786" t="str">
            <v>051-2004018</v>
          </cell>
          <cell r="F4786" t="str">
            <v/>
          </cell>
          <cell r="G4786" t="str">
            <v/>
          </cell>
          <cell r="H4786" t="str">
            <v/>
          </cell>
          <cell r="I4786">
            <v>494.39712729000001</v>
          </cell>
          <cell r="J4786">
            <v>0</v>
          </cell>
          <cell r="K4786">
            <v>0</v>
          </cell>
          <cell r="L4786">
            <v>0</v>
          </cell>
          <cell r="M4786">
            <v>0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>
            <v>0</v>
          </cell>
          <cell r="S4786">
            <v>68.790000000000006</v>
          </cell>
          <cell r="T4786">
            <v>12.45</v>
          </cell>
          <cell r="U4786">
            <v>0</v>
          </cell>
          <cell r="V4786">
            <v>0</v>
          </cell>
          <cell r="W4786">
            <v>0</v>
          </cell>
          <cell r="X4786">
            <v>0</v>
          </cell>
          <cell r="Y4786">
            <v>0</v>
          </cell>
          <cell r="Z4786">
            <v>0</v>
          </cell>
          <cell r="AA4786">
            <v>0</v>
          </cell>
          <cell r="AB4786">
            <v>0</v>
          </cell>
          <cell r="AC4786">
            <v>0</v>
          </cell>
          <cell r="AD4786">
            <v>0</v>
          </cell>
          <cell r="AE4786">
            <v>0</v>
          </cell>
          <cell r="AF4786">
            <v>0</v>
          </cell>
          <cell r="AG4786">
            <v>0</v>
          </cell>
          <cell r="AH4786">
            <v>0</v>
          </cell>
          <cell r="AI4786">
            <v>0</v>
          </cell>
        </row>
        <row r="4787">
          <cell r="C4787" t="str">
            <v>1.825.7</v>
          </cell>
          <cell r="D4787" t="str">
            <v>Экспертиза</v>
          </cell>
          <cell r="E4787" t="str">
            <v>051-2004018</v>
          </cell>
          <cell r="F4787" t="str">
            <v/>
          </cell>
          <cell r="G4787" t="str">
            <v/>
          </cell>
          <cell r="H4787" t="str">
            <v/>
          </cell>
          <cell r="I4787">
            <v>2.1429575000000001</v>
          </cell>
          <cell r="J4787">
            <v>0</v>
          </cell>
          <cell r="K4787">
            <v>0</v>
          </cell>
          <cell r="L4787">
            <v>0</v>
          </cell>
          <cell r="M4787">
            <v>0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>
            <v>0</v>
          </cell>
          <cell r="S4787">
            <v>0</v>
          </cell>
          <cell r="T4787">
            <v>0</v>
          </cell>
          <cell r="U4787">
            <v>0</v>
          </cell>
          <cell r="V4787">
            <v>0</v>
          </cell>
          <cell r="W4787">
            <v>0</v>
          </cell>
          <cell r="X4787">
            <v>0</v>
          </cell>
          <cell r="Y4787">
            <v>0</v>
          </cell>
          <cell r="Z4787">
            <v>0</v>
          </cell>
          <cell r="AA4787">
            <v>0</v>
          </cell>
          <cell r="AB4787">
            <v>0</v>
          </cell>
          <cell r="AC4787">
            <v>0</v>
          </cell>
          <cell r="AD4787">
            <v>0</v>
          </cell>
          <cell r="AE4787">
            <v>0</v>
          </cell>
          <cell r="AF4787">
            <v>0</v>
          </cell>
          <cell r="AG4787">
            <v>0</v>
          </cell>
          <cell r="AH4787">
            <v>0</v>
          </cell>
          <cell r="AI4787">
            <v>0</v>
          </cell>
        </row>
        <row r="4788">
          <cell r="C4788" t="str">
            <v>1.825.8</v>
          </cell>
          <cell r="D4788" t="str">
            <v>Услуги Заказчика</v>
          </cell>
          <cell r="E4788" t="str">
            <v>051-2004018</v>
          </cell>
          <cell r="F4788" t="str">
            <v/>
          </cell>
          <cell r="G4788" t="str">
            <v/>
          </cell>
          <cell r="H4788" t="str">
            <v/>
          </cell>
          <cell r="I4788">
            <v>525.32211439000002</v>
          </cell>
          <cell r="J4788">
            <v>54.55</v>
          </cell>
          <cell r="K4788">
            <v>54.55</v>
          </cell>
          <cell r="L4788">
            <v>54.55</v>
          </cell>
          <cell r="M4788">
            <v>13.637500019999999</v>
          </cell>
          <cell r="N4788">
            <v>25.000000037</v>
          </cell>
          <cell r="O4788">
            <v>25.000000037</v>
          </cell>
          <cell r="P4788">
            <v>0</v>
          </cell>
          <cell r="Q4788">
            <v>0</v>
          </cell>
          <cell r="R4788">
            <v>0</v>
          </cell>
          <cell r="S4788">
            <v>72.592357460000002</v>
          </cell>
          <cell r="T4788">
            <v>14.056742740000001</v>
          </cell>
          <cell r="U4788">
            <v>0</v>
          </cell>
          <cell r="V4788">
            <v>0</v>
          </cell>
          <cell r="W4788">
            <v>0</v>
          </cell>
          <cell r="X4788">
            <v>0</v>
          </cell>
          <cell r="Y4788">
            <v>2.9999999999999997E-8</v>
          </cell>
          <cell r="Z4788">
            <v>6.42</v>
          </cell>
          <cell r="AA4788">
            <v>6.42</v>
          </cell>
          <cell r="AB4788">
            <v>0</v>
          </cell>
          <cell r="AC4788">
            <v>0</v>
          </cell>
          <cell r="AD4788">
            <v>89.125649960000004</v>
          </cell>
          <cell r="AE4788">
            <v>0</v>
          </cell>
          <cell r="AF4788">
            <v>9.0916666799999994</v>
          </cell>
          <cell r="AG4788">
            <v>80.033983280000001</v>
          </cell>
          <cell r="AH4788">
            <v>0</v>
          </cell>
          <cell r="AI4788">
            <v>1388.249999377</v>
          </cell>
        </row>
        <row r="4789">
          <cell r="C4789" t="str">
            <v>1.825.9</v>
          </cell>
          <cell r="D4789" t="str">
            <v>Иные прочие</v>
          </cell>
          <cell r="E4789" t="str">
            <v>051-2004018</v>
          </cell>
          <cell r="F4789" t="str">
            <v/>
          </cell>
          <cell r="G4789" t="str">
            <v/>
          </cell>
          <cell r="H4789" t="str">
            <v/>
          </cell>
          <cell r="I4789">
            <v>5437.6945863299998</v>
          </cell>
          <cell r="J4789">
            <v>3592.09</v>
          </cell>
          <cell r="K4789">
            <v>440.95</v>
          </cell>
          <cell r="L4789">
            <v>440.95</v>
          </cell>
          <cell r="M4789">
            <v>32.00270398</v>
          </cell>
          <cell r="N4789">
            <v>7.2576718400000004</v>
          </cell>
          <cell r="O4789">
            <v>7.2576718400000004</v>
          </cell>
          <cell r="P4789">
            <v>0</v>
          </cell>
          <cell r="Q4789">
            <v>0</v>
          </cell>
          <cell r="R4789">
            <v>0</v>
          </cell>
          <cell r="S4789">
            <v>359.78442168999999</v>
          </cell>
          <cell r="T4789">
            <v>72.543063480000001</v>
          </cell>
          <cell r="U4789">
            <v>0</v>
          </cell>
          <cell r="V4789">
            <v>0</v>
          </cell>
          <cell r="W4789">
            <v>0</v>
          </cell>
          <cell r="X4789">
            <v>32.924722529999997</v>
          </cell>
          <cell r="Y4789">
            <v>15.24667751</v>
          </cell>
          <cell r="Z4789">
            <v>651.13</v>
          </cell>
          <cell r="AA4789">
            <v>651.13</v>
          </cell>
          <cell r="AB4789">
            <v>0</v>
          </cell>
          <cell r="AC4789">
            <v>0</v>
          </cell>
          <cell r="AD4789">
            <v>28.00723326</v>
          </cell>
          <cell r="AE4789">
            <v>12.98808491</v>
          </cell>
          <cell r="AF4789">
            <v>15.017258350000001</v>
          </cell>
          <cell r="AG4789">
            <v>1.89E-3</v>
          </cell>
          <cell r="AH4789">
            <v>0</v>
          </cell>
          <cell r="AI4789">
            <v>4.3013274250000002</v>
          </cell>
        </row>
        <row r="4790">
          <cell r="C4790" t="str">
            <v>1.825.10</v>
          </cell>
          <cell r="D4790" t="str">
            <v>Пуско наладочные работы "вхолостую"</v>
          </cell>
          <cell r="E4790" t="str">
            <v>051-2004018</v>
          </cell>
          <cell r="F4790" t="str">
            <v/>
          </cell>
          <cell r="G4790" t="str">
            <v/>
          </cell>
          <cell r="H4790" t="str">
            <v/>
          </cell>
          <cell r="I4790">
            <v>82.394853589999997</v>
          </cell>
          <cell r="J4790">
            <v>3.73</v>
          </cell>
          <cell r="K4790">
            <v>3.73</v>
          </cell>
          <cell r="L4790">
            <v>3.73</v>
          </cell>
          <cell r="M4790">
            <v>0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>
            <v>3.1083333299999998</v>
          </cell>
          <cell r="T4790">
            <v>0.62166666999999998</v>
          </cell>
          <cell r="U4790">
            <v>0</v>
          </cell>
          <cell r="V4790">
            <v>0</v>
          </cell>
          <cell r="W4790">
            <v>0</v>
          </cell>
          <cell r="X4790">
            <v>0</v>
          </cell>
          <cell r="Y4790">
            <v>3.0399497100000001</v>
          </cell>
          <cell r="Z4790">
            <v>3.04</v>
          </cell>
          <cell r="AA4790">
            <v>3.04</v>
          </cell>
          <cell r="AB4790">
            <v>0</v>
          </cell>
          <cell r="AC4790">
            <v>0</v>
          </cell>
          <cell r="AD4790">
            <v>3.0399497100000001</v>
          </cell>
          <cell r="AE4790">
            <v>3.0399497100000001</v>
          </cell>
          <cell r="AF4790">
            <v>0</v>
          </cell>
          <cell r="AG4790">
            <v>0</v>
          </cell>
          <cell r="AH4790">
            <v>0</v>
          </cell>
          <cell r="AI4790">
            <v>99.998345724000004</v>
          </cell>
        </row>
        <row r="4791">
          <cell r="C4791" t="str">
            <v>1.826</v>
          </cell>
          <cell r="D4791" t="str">
            <v>Реконструкция газосборной сети с применением МКУ и объединением УКПГ Ямбургского НГКМ</v>
          </cell>
          <cell r="E4791" t="str">
            <v>051-2004023</v>
          </cell>
          <cell r="F4791" t="str">
            <v/>
          </cell>
          <cell r="G4791" t="str">
            <v>Стройки, обеспечивающие добычу и вывод газа из Надым-Пур-Таз</v>
          </cell>
          <cell r="H4791" t="str">
            <v>Добыча газа</v>
          </cell>
          <cell r="I4791">
            <v>29269.24</v>
          </cell>
          <cell r="J4791">
            <v>28117.11</v>
          </cell>
          <cell r="K4791">
            <v>4881.08</v>
          </cell>
          <cell r="L4791">
            <v>4881.08</v>
          </cell>
          <cell r="M4791">
            <v>43.520489040000001</v>
          </cell>
          <cell r="N4791">
            <v>0.89161597500000001</v>
          </cell>
          <cell r="O4791">
            <v>0.89161597500000001</v>
          </cell>
          <cell r="P4791">
            <v>0</v>
          </cell>
          <cell r="Q4791">
            <v>0</v>
          </cell>
          <cell r="R4791">
            <v>0</v>
          </cell>
          <cell r="S4791">
            <v>449.91083336000003</v>
          </cell>
          <cell r="T4791">
            <v>89.978166639999998</v>
          </cell>
          <cell r="U4791">
            <v>0</v>
          </cell>
          <cell r="V4791">
            <v>0</v>
          </cell>
          <cell r="W4791">
            <v>0</v>
          </cell>
          <cell r="X4791">
            <v>1365.12</v>
          </cell>
          <cell r="Y4791">
            <v>425.11552762999997</v>
          </cell>
          <cell r="Z4791">
            <v>1372.3204659999999</v>
          </cell>
          <cell r="AA4791">
            <v>1372.3204659999999</v>
          </cell>
          <cell r="AB4791">
            <v>0</v>
          </cell>
          <cell r="AC4791">
            <v>788.76046599999995</v>
          </cell>
          <cell r="AD4791">
            <v>1232.18377624</v>
          </cell>
          <cell r="AE4791">
            <v>414.41044288000001</v>
          </cell>
          <cell r="AF4791">
            <v>29.013333360000001</v>
          </cell>
          <cell r="AG4791">
            <v>0</v>
          </cell>
          <cell r="AH4791">
            <v>788.76</v>
          </cell>
          <cell r="AI4791">
            <v>89.788340753</v>
          </cell>
        </row>
        <row r="4792">
          <cell r="C4792" t="str">
            <v>1.826.1</v>
          </cell>
          <cell r="D4792" t="str">
            <v>Подрядные работы</v>
          </cell>
          <cell r="E4792" t="str">
            <v>051-2004023</v>
          </cell>
          <cell r="F4792" t="str">
            <v/>
          </cell>
          <cell r="G4792" t="str">
            <v/>
          </cell>
          <cell r="H4792" t="str">
            <v/>
          </cell>
          <cell r="I4792">
            <v>9856.27</v>
          </cell>
          <cell r="J4792">
            <v>9742.35</v>
          </cell>
          <cell r="K4792">
            <v>0</v>
          </cell>
          <cell r="L4792">
            <v>0</v>
          </cell>
          <cell r="M4792">
            <v>0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>
            <v>0</v>
          </cell>
          <cell r="S4792">
            <v>54.1</v>
          </cell>
          <cell r="T4792">
            <v>10.82</v>
          </cell>
          <cell r="U4792">
            <v>0</v>
          </cell>
          <cell r="V4792">
            <v>0</v>
          </cell>
          <cell r="W4792">
            <v>0</v>
          </cell>
          <cell r="X4792">
            <v>0</v>
          </cell>
          <cell r="Y4792">
            <v>32.509485720000001</v>
          </cell>
          <cell r="Z4792">
            <v>54.26</v>
          </cell>
          <cell r="AA4792">
            <v>54.26</v>
          </cell>
          <cell r="AB4792">
            <v>0</v>
          </cell>
          <cell r="AC4792">
            <v>0</v>
          </cell>
          <cell r="AD4792">
            <v>21.809485720000001</v>
          </cell>
          <cell r="AE4792">
            <v>21.809485720000001</v>
          </cell>
          <cell r="AF4792">
            <v>0</v>
          </cell>
          <cell r="AG4792">
            <v>0</v>
          </cell>
          <cell r="AH4792">
            <v>0</v>
          </cell>
          <cell r="AI4792">
            <v>40.194407888000001</v>
          </cell>
        </row>
        <row r="4793">
          <cell r="C4793">
            <v>0</v>
          </cell>
          <cell r="D4793" t="str">
            <v>ИнтехСтрой</v>
          </cell>
          <cell r="E4793" t="str">
            <v>051-2004023</v>
          </cell>
          <cell r="F4793" t="str">
            <v/>
          </cell>
          <cell r="G4793" t="str">
            <v/>
          </cell>
          <cell r="H4793" t="str">
            <v/>
          </cell>
          <cell r="I4793">
            <v>1875.68</v>
          </cell>
          <cell r="J4793">
            <v>1810.76</v>
          </cell>
          <cell r="K4793">
            <v>0</v>
          </cell>
          <cell r="L4793">
            <v>0</v>
          </cell>
          <cell r="M4793">
            <v>0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>
            <v>0</v>
          </cell>
          <cell r="S4793">
            <v>54.1</v>
          </cell>
          <cell r="T4793">
            <v>10.82</v>
          </cell>
          <cell r="U4793">
            <v>0</v>
          </cell>
          <cell r="V4793">
            <v>0</v>
          </cell>
          <cell r="W4793">
            <v>0</v>
          </cell>
          <cell r="X4793">
            <v>0</v>
          </cell>
          <cell r="Y4793">
            <v>32.509485720000001</v>
          </cell>
          <cell r="Z4793">
            <v>54.26</v>
          </cell>
          <cell r="AA4793">
            <v>54.26</v>
          </cell>
          <cell r="AB4793">
            <v>0</v>
          </cell>
          <cell r="AC4793">
            <v>0</v>
          </cell>
          <cell r="AD4793">
            <v>21.809485720000001</v>
          </cell>
          <cell r="AE4793">
            <v>21.809485720000001</v>
          </cell>
          <cell r="AF4793">
            <v>0</v>
          </cell>
          <cell r="AG4793">
            <v>0</v>
          </cell>
          <cell r="AH4793">
            <v>0</v>
          </cell>
          <cell r="AI4793">
            <v>40.194407888000001</v>
          </cell>
        </row>
        <row r="4794">
          <cell r="C4794">
            <v>0</v>
          </cell>
          <cell r="D4794" t="str">
            <v>Прочие подрядчики</v>
          </cell>
          <cell r="E4794" t="str">
            <v>051-2004023</v>
          </cell>
          <cell r="F4794" t="str">
            <v/>
          </cell>
          <cell r="G4794" t="str">
            <v/>
          </cell>
          <cell r="H4794" t="str">
            <v/>
          </cell>
          <cell r="I4794">
            <v>7980.59</v>
          </cell>
          <cell r="J4794">
            <v>7931.59</v>
          </cell>
          <cell r="K4794">
            <v>0</v>
          </cell>
          <cell r="L4794">
            <v>0</v>
          </cell>
          <cell r="M4794">
            <v>0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>
            <v>0</v>
          </cell>
          <cell r="S4794">
            <v>0</v>
          </cell>
          <cell r="T4794">
            <v>0</v>
          </cell>
          <cell r="U4794">
            <v>0</v>
          </cell>
          <cell r="V4794">
            <v>0</v>
          </cell>
          <cell r="W4794">
            <v>0</v>
          </cell>
          <cell r="X4794">
            <v>0</v>
          </cell>
          <cell r="Y4794">
            <v>0</v>
          </cell>
          <cell r="Z4794">
            <v>0</v>
          </cell>
          <cell r="AA4794">
            <v>0</v>
          </cell>
          <cell r="AB4794">
            <v>0</v>
          </cell>
          <cell r="AC4794">
            <v>0</v>
          </cell>
          <cell r="AD4794">
            <v>0</v>
          </cell>
          <cell r="AE4794">
            <v>0</v>
          </cell>
          <cell r="AF4794">
            <v>0</v>
          </cell>
          <cell r="AG4794">
            <v>0</v>
          </cell>
          <cell r="AH4794">
            <v>0</v>
          </cell>
          <cell r="AI4794">
            <v>0</v>
          </cell>
        </row>
        <row r="4795">
          <cell r="C4795" t="str">
            <v>1.826.2</v>
          </cell>
          <cell r="D4795" t="str">
            <v>Оборудование</v>
          </cell>
          <cell r="E4795" t="str">
            <v>051-2004023</v>
          </cell>
          <cell r="F4795" t="str">
            <v/>
          </cell>
          <cell r="G4795" t="str">
            <v/>
          </cell>
          <cell r="H4795" t="str">
            <v/>
          </cell>
          <cell r="I4795">
            <v>17636.97</v>
          </cell>
          <cell r="J4795">
            <v>16897.47</v>
          </cell>
          <cell r="K4795">
            <v>4707</v>
          </cell>
          <cell r="L4795">
            <v>4707</v>
          </cell>
          <cell r="M4795">
            <v>0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>
            <v>0</v>
          </cell>
          <cell r="S4795">
            <v>357.25833333000003</v>
          </cell>
          <cell r="T4795">
            <v>71.451666669999994</v>
          </cell>
          <cell r="U4795">
            <v>0</v>
          </cell>
          <cell r="V4795">
            <v>0</v>
          </cell>
          <cell r="W4795">
            <v>0</v>
          </cell>
          <cell r="X4795">
            <v>1365.12</v>
          </cell>
          <cell r="Y4795">
            <v>361.38069324999998</v>
          </cell>
          <cell r="Z4795">
            <v>1151.04</v>
          </cell>
          <cell r="AA4795">
            <v>1151.04</v>
          </cell>
          <cell r="AB4795">
            <v>0</v>
          </cell>
          <cell r="AC4795">
            <v>788.76</v>
          </cell>
          <cell r="AD4795">
            <v>1150.1356085</v>
          </cell>
          <cell r="AE4795">
            <v>361.3756085</v>
          </cell>
          <cell r="AF4795">
            <v>0</v>
          </cell>
          <cell r="AG4795">
            <v>0</v>
          </cell>
          <cell r="AH4795">
            <v>788.76</v>
          </cell>
          <cell r="AI4795">
            <v>99.921428316999993</v>
          </cell>
        </row>
        <row r="4796">
          <cell r="C4796" t="str">
            <v>1.826.3</v>
          </cell>
          <cell r="D4796" t="str">
            <v>Прочие, всего</v>
          </cell>
          <cell r="E4796" t="str">
            <v>051-2004023</v>
          </cell>
          <cell r="F4796" t="str">
            <v/>
          </cell>
          <cell r="G4796" t="str">
            <v/>
          </cell>
          <cell r="H4796" t="str">
            <v/>
          </cell>
          <cell r="I4796">
            <v>1776</v>
          </cell>
          <cell r="J4796">
            <v>1477.29</v>
          </cell>
          <cell r="K4796">
            <v>174.08</v>
          </cell>
          <cell r="L4796">
            <v>174.08</v>
          </cell>
          <cell r="M4796">
            <v>43.520489040000001</v>
          </cell>
          <cell r="N4796">
            <v>25.000280927999999</v>
          </cell>
          <cell r="O4796">
            <v>25.000280927999999</v>
          </cell>
          <cell r="P4796">
            <v>0</v>
          </cell>
          <cell r="Q4796">
            <v>0</v>
          </cell>
          <cell r="R4796">
            <v>0</v>
          </cell>
          <cell r="S4796">
            <v>38.552500029999997</v>
          </cell>
          <cell r="T4796">
            <v>7.7064999700000003</v>
          </cell>
          <cell r="U4796">
            <v>0</v>
          </cell>
          <cell r="V4796">
            <v>0</v>
          </cell>
          <cell r="W4796">
            <v>0</v>
          </cell>
          <cell r="X4796">
            <v>0</v>
          </cell>
          <cell r="Y4796">
            <v>31.225348660000002</v>
          </cell>
          <cell r="Z4796">
            <v>167.020466</v>
          </cell>
          <cell r="AA4796">
            <v>167.020466</v>
          </cell>
          <cell r="AB4796">
            <v>0</v>
          </cell>
          <cell r="AC4796">
            <v>4.66E-4</v>
          </cell>
          <cell r="AD4796">
            <v>60.238682019999999</v>
          </cell>
          <cell r="AE4796">
            <v>31.225348660000002</v>
          </cell>
          <cell r="AF4796">
            <v>29.013333360000001</v>
          </cell>
          <cell r="AG4796">
            <v>0</v>
          </cell>
          <cell r="AH4796">
            <v>0</v>
          </cell>
          <cell r="AI4796">
            <v>36.066647078000003</v>
          </cell>
        </row>
        <row r="4797">
          <cell r="C4797" t="str">
            <v>1.826.4</v>
          </cell>
          <cell r="D4797" t="str">
            <v>Землеотвод, всего</v>
          </cell>
          <cell r="E4797" t="str">
            <v>051-2004023</v>
          </cell>
          <cell r="F4797" t="str">
            <v/>
          </cell>
          <cell r="G4797" t="str">
            <v/>
          </cell>
          <cell r="H4797" t="str">
            <v/>
          </cell>
          <cell r="I4797">
            <v>1E-3</v>
          </cell>
          <cell r="J4797">
            <v>0</v>
          </cell>
          <cell r="K4797">
            <v>0</v>
          </cell>
          <cell r="L4797">
            <v>0</v>
          </cell>
          <cell r="M4797">
            <v>4.8899999999999996E-4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>
            <v>0</v>
          </cell>
          <cell r="S4797">
            <v>0</v>
          </cell>
          <cell r="T4797">
            <v>0</v>
          </cell>
          <cell r="U4797">
            <v>0</v>
          </cell>
          <cell r="V4797">
            <v>0</v>
          </cell>
          <cell r="W4797">
            <v>0</v>
          </cell>
          <cell r="X4797">
            <v>0</v>
          </cell>
          <cell r="Y4797">
            <v>0</v>
          </cell>
          <cell r="Z4797">
            <v>4.66E-4</v>
          </cell>
          <cell r="AA4797">
            <v>4.66E-4</v>
          </cell>
          <cell r="AB4797">
            <v>0</v>
          </cell>
          <cell r="AC4797">
            <v>4.66E-4</v>
          </cell>
          <cell r="AD4797">
            <v>0</v>
          </cell>
          <cell r="AE4797">
            <v>0</v>
          </cell>
          <cell r="AF4797">
            <v>0</v>
          </cell>
          <cell r="AG4797">
            <v>0</v>
          </cell>
          <cell r="AH4797">
            <v>0</v>
          </cell>
          <cell r="AI4797">
            <v>0</v>
          </cell>
        </row>
        <row r="4798">
          <cell r="C4798" t="str">
            <v>1.826.5</v>
          </cell>
          <cell r="D4798" t="str">
            <v>Услуги Заказчика</v>
          </cell>
          <cell r="E4798" t="str">
            <v>051-2004023</v>
          </cell>
          <cell r="F4798" t="str">
            <v/>
          </cell>
          <cell r="G4798" t="str">
            <v/>
          </cell>
          <cell r="H4798" t="str">
            <v/>
          </cell>
          <cell r="I4798">
            <v>199.79</v>
          </cell>
          <cell r="J4798">
            <v>174.08</v>
          </cell>
          <cell r="K4798">
            <v>174.08</v>
          </cell>
          <cell r="L4798">
            <v>174.08</v>
          </cell>
          <cell r="M4798">
            <v>43.520000039999999</v>
          </cell>
          <cell r="N4798">
            <v>25.000000022999998</v>
          </cell>
          <cell r="O4798">
            <v>25.000000022999998</v>
          </cell>
          <cell r="P4798">
            <v>0</v>
          </cell>
          <cell r="Q4798">
            <v>0</v>
          </cell>
          <cell r="R4798">
            <v>0</v>
          </cell>
          <cell r="S4798">
            <v>21.42500003</v>
          </cell>
          <cell r="T4798">
            <v>4.2849999700000003</v>
          </cell>
          <cell r="U4798">
            <v>0</v>
          </cell>
          <cell r="V4798">
            <v>0</v>
          </cell>
          <cell r="W4798">
            <v>0</v>
          </cell>
          <cell r="X4798">
            <v>0</v>
          </cell>
          <cell r="Y4798">
            <v>8.8415250000000007</v>
          </cell>
          <cell r="Z4798">
            <v>145.24</v>
          </cell>
          <cell r="AA4798">
            <v>145.24</v>
          </cell>
          <cell r="AB4798">
            <v>0</v>
          </cell>
          <cell r="AC4798">
            <v>0</v>
          </cell>
          <cell r="AD4798">
            <v>37.854858360000001</v>
          </cell>
          <cell r="AE4798">
            <v>8.8415250000000007</v>
          </cell>
          <cell r="AF4798">
            <v>29.013333360000001</v>
          </cell>
          <cell r="AG4798">
            <v>0</v>
          </cell>
          <cell r="AH4798">
            <v>0</v>
          </cell>
          <cell r="AI4798">
            <v>26.063659019999999</v>
          </cell>
        </row>
        <row r="4799">
          <cell r="C4799" t="str">
            <v>1.826.6</v>
          </cell>
          <cell r="D4799" t="str">
            <v>Иные прочие</v>
          </cell>
          <cell r="E4799" t="str">
            <v>051-2004023</v>
          </cell>
          <cell r="F4799" t="str">
            <v/>
          </cell>
          <cell r="G4799" t="str">
            <v/>
          </cell>
          <cell r="H4799" t="str">
            <v/>
          </cell>
          <cell r="I4799">
            <v>1563.9690000000001</v>
          </cell>
          <cell r="J4799">
            <v>1303.21</v>
          </cell>
          <cell r="K4799">
            <v>0</v>
          </cell>
          <cell r="L4799">
            <v>0</v>
          </cell>
          <cell r="M4799">
            <v>0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>
            <v>6.9275000000000002</v>
          </cell>
          <cell r="T4799">
            <v>1.3815</v>
          </cell>
          <cell r="U4799">
            <v>0</v>
          </cell>
          <cell r="V4799">
            <v>0</v>
          </cell>
          <cell r="W4799">
            <v>0</v>
          </cell>
          <cell r="X4799">
            <v>0</v>
          </cell>
          <cell r="Y4799">
            <v>10.60463942</v>
          </cell>
          <cell r="Z4799">
            <v>10.00081576</v>
          </cell>
          <cell r="AA4799">
            <v>10.00081576</v>
          </cell>
          <cell r="AB4799">
            <v>0</v>
          </cell>
          <cell r="AC4799">
            <v>0</v>
          </cell>
          <cell r="AD4799">
            <v>10.60463942</v>
          </cell>
          <cell r="AE4799">
            <v>10.60463942</v>
          </cell>
          <cell r="AF4799">
            <v>0</v>
          </cell>
          <cell r="AG4799">
            <v>0</v>
          </cell>
          <cell r="AH4799">
            <v>0</v>
          </cell>
          <cell r="AI4799">
            <v>106.037744065</v>
          </cell>
        </row>
        <row r="4800">
          <cell r="C4800" t="str">
            <v>1.826.7</v>
          </cell>
          <cell r="D4800" t="str">
            <v>Пуско наладочные работы "вхолостую"</v>
          </cell>
          <cell r="E4800" t="str">
            <v>051-2004023</v>
          </cell>
          <cell r="F4800" t="str">
            <v/>
          </cell>
          <cell r="G4800" t="str">
            <v/>
          </cell>
          <cell r="H4800" t="str">
            <v/>
          </cell>
          <cell r="I4800">
            <v>12.24</v>
          </cell>
          <cell r="J4800">
            <v>0</v>
          </cell>
          <cell r="K4800">
            <v>0</v>
          </cell>
          <cell r="L4800">
            <v>0</v>
          </cell>
          <cell r="M4800">
            <v>0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>
            <v>10.199999999999999</v>
          </cell>
          <cell r="T4800">
            <v>2.04</v>
          </cell>
          <cell r="U4800">
            <v>0</v>
          </cell>
          <cell r="V4800">
            <v>0</v>
          </cell>
          <cell r="W4800">
            <v>0</v>
          </cell>
          <cell r="X4800">
            <v>0</v>
          </cell>
          <cell r="Y4800">
            <v>11.779184239999999</v>
          </cell>
          <cell r="Z4800">
            <v>11.779184239999999</v>
          </cell>
          <cell r="AA4800">
            <v>11.779184239999999</v>
          </cell>
          <cell r="AB4800">
            <v>0</v>
          </cell>
          <cell r="AC4800">
            <v>0</v>
          </cell>
          <cell r="AD4800">
            <v>11.779184239999999</v>
          </cell>
          <cell r="AE4800">
            <v>11.779184239999999</v>
          </cell>
          <cell r="AF4800">
            <v>0</v>
          </cell>
          <cell r="AG4800">
            <v>0</v>
          </cell>
          <cell r="AH4800">
            <v>0</v>
          </cell>
          <cell r="AI4800">
            <v>100</v>
          </cell>
        </row>
        <row r="4801">
          <cell r="C4801" t="str">
            <v>1.827</v>
          </cell>
          <cell r="D4801" t="str">
            <v>Расширение газосборной сети Ямсовейского НГКМ (Ярейская площадь)</v>
          </cell>
          <cell r="E4801" t="str">
            <v>051-2004024</v>
          </cell>
          <cell r="F4801" t="str">
            <v/>
          </cell>
          <cell r="G4801" t="str">
            <v>Стройки, обеспечивающие добычу и вывод газа из Надым-Пур-Таз</v>
          </cell>
          <cell r="H4801" t="str">
            <v>Добыча газа</v>
          </cell>
          <cell r="I4801">
            <v>2464.61</v>
          </cell>
          <cell r="J4801">
            <v>1684.97</v>
          </cell>
          <cell r="K4801">
            <v>1684.97</v>
          </cell>
          <cell r="L4801">
            <v>1684.97</v>
          </cell>
          <cell r="M4801">
            <v>18.84091694</v>
          </cell>
          <cell r="N4801">
            <v>1.118175216</v>
          </cell>
          <cell r="O4801">
            <v>1.118175216</v>
          </cell>
          <cell r="P4801">
            <v>0</v>
          </cell>
          <cell r="Q4801">
            <v>0</v>
          </cell>
          <cell r="R4801">
            <v>0</v>
          </cell>
          <cell r="S4801">
            <v>2054.5340000199999</v>
          </cell>
          <cell r="T4801">
            <v>410.07599998000001</v>
          </cell>
          <cell r="U4801">
            <v>0</v>
          </cell>
          <cell r="V4801">
            <v>0</v>
          </cell>
          <cell r="W4801">
            <v>0</v>
          </cell>
          <cell r="X4801">
            <v>9.2984659999999997E-2</v>
          </cell>
          <cell r="Y4801">
            <v>500.67022288999999</v>
          </cell>
          <cell r="Z4801">
            <v>2228.66</v>
          </cell>
          <cell r="AA4801">
            <v>2228.66</v>
          </cell>
          <cell r="AB4801">
            <v>0.08</v>
          </cell>
          <cell r="AC4801">
            <v>0</v>
          </cell>
          <cell r="AD4801">
            <v>504.05302447999998</v>
          </cell>
          <cell r="AE4801">
            <v>493.77106843000001</v>
          </cell>
          <cell r="AF4801">
            <v>10.01500008</v>
          </cell>
          <cell r="AG4801">
            <v>0.26695596999999999</v>
          </cell>
          <cell r="AH4801">
            <v>0</v>
          </cell>
          <cell r="AI4801">
            <v>22.616865044000001</v>
          </cell>
        </row>
        <row r="4802">
          <cell r="C4802" t="str">
            <v>1.827.1</v>
          </cell>
          <cell r="D4802" t="str">
            <v>Подрядные работы</v>
          </cell>
          <cell r="E4802" t="str">
            <v>051-2004024</v>
          </cell>
          <cell r="F4802" t="str">
            <v/>
          </cell>
          <cell r="G4802" t="str">
            <v/>
          </cell>
          <cell r="H4802" t="str">
            <v/>
          </cell>
          <cell r="I4802">
            <v>1865.92</v>
          </cell>
          <cell r="J4802">
            <v>1183.32</v>
          </cell>
          <cell r="K4802">
            <v>1183.32</v>
          </cell>
          <cell r="L4802">
            <v>1183.32</v>
          </cell>
          <cell r="M4802">
            <v>0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>
            <v>0</v>
          </cell>
          <cell r="S4802">
            <v>1554.93333334</v>
          </cell>
          <cell r="T4802">
            <v>310.98666666000003</v>
          </cell>
          <cell r="U4802">
            <v>0</v>
          </cell>
          <cell r="V4802">
            <v>0</v>
          </cell>
          <cell r="W4802">
            <v>0</v>
          </cell>
          <cell r="X4802">
            <v>0</v>
          </cell>
          <cell r="Y4802">
            <v>489.25410205999998</v>
          </cell>
          <cell r="Z4802">
            <v>1717.98</v>
          </cell>
          <cell r="AA4802">
            <v>1717.98</v>
          </cell>
          <cell r="AB4802">
            <v>0</v>
          </cell>
          <cell r="AC4802">
            <v>0</v>
          </cell>
          <cell r="AD4802">
            <v>489.25410205999998</v>
          </cell>
          <cell r="AE4802">
            <v>489.25410205999998</v>
          </cell>
          <cell r="AF4802">
            <v>0</v>
          </cell>
          <cell r="AG4802">
            <v>0</v>
          </cell>
          <cell r="AH4802">
            <v>0</v>
          </cell>
          <cell r="AI4802">
            <v>28.478451557</v>
          </cell>
        </row>
        <row r="4803">
          <cell r="C4803">
            <v>0</v>
          </cell>
          <cell r="D4803" t="str">
            <v>ВПТ-НЕФТЕМАШ</v>
          </cell>
          <cell r="E4803" t="str">
            <v>051-2004024</v>
          </cell>
          <cell r="F4803" t="str">
            <v/>
          </cell>
          <cell r="G4803" t="str">
            <v/>
          </cell>
          <cell r="H4803" t="str">
            <v/>
          </cell>
          <cell r="I4803">
            <v>1865.92</v>
          </cell>
          <cell r="J4803">
            <v>1183.32</v>
          </cell>
          <cell r="K4803">
            <v>1183.32</v>
          </cell>
          <cell r="L4803">
            <v>1183.32</v>
          </cell>
          <cell r="M4803">
            <v>0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>
            <v>1554.93333334</v>
          </cell>
          <cell r="T4803">
            <v>310.98666666000003</v>
          </cell>
          <cell r="U4803">
            <v>0</v>
          </cell>
          <cell r="V4803">
            <v>0</v>
          </cell>
          <cell r="W4803">
            <v>0</v>
          </cell>
          <cell r="X4803">
            <v>0</v>
          </cell>
          <cell r="Y4803">
            <v>489.25410205999998</v>
          </cell>
          <cell r="Z4803">
            <v>1717.98</v>
          </cell>
          <cell r="AA4803">
            <v>1717.98</v>
          </cell>
          <cell r="AB4803">
            <v>0</v>
          </cell>
          <cell r="AC4803">
            <v>0</v>
          </cell>
          <cell r="AD4803">
            <v>489.25410205999998</v>
          </cell>
          <cell r="AE4803">
            <v>489.25410205999998</v>
          </cell>
          <cell r="AF4803">
            <v>0</v>
          </cell>
          <cell r="AG4803">
            <v>0</v>
          </cell>
          <cell r="AH4803">
            <v>0</v>
          </cell>
          <cell r="AI4803">
            <v>28.478451557</v>
          </cell>
        </row>
        <row r="4804">
          <cell r="C4804" t="str">
            <v>1.827.2</v>
          </cell>
          <cell r="D4804" t="str">
            <v>Оборудование</v>
          </cell>
          <cell r="E4804" t="str">
            <v>051-2004024</v>
          </cell>
          <cell r="F4804" t="str">
            <v/>
          </cell>
          <cell r="G4804" t="str">
            <v/>
          </cell>
          <cell r="H4804" t="str">
            <v/>
          </cell>
          <cell r="I4804">
            <v>372.46</v>
          </cell>
          <cell r="J4804">
            <v>372.46</v>
          </cell>
          <cell r="K4804">
            <v>372.46</v>
          </cell>
          <cell r="L4804">
            <v>372.46</v>
          </cell>
          <cell r="M4804">
            <v>2.9532340800000001</v>
          </cell>
          <cell r="N4804">
            <v>0.79289966199999995</v>
          </cell>
          <cell r="O4804">
            <v>0.79289966199999995</v>
          </cell>
          <cell r="P4804">
            <v>0</v>
          </cell>
          <cell r="Q4804">
            <v>0</v>
          </cell>
          <cell r="R4804">
            <v>0</v>
          </cell>
          <cell r="S4804">
            <v>310.38333333999998</v>
          </cell>
          <cell r="T4804">
            <v>62.076666660000001</v>
          </cell>
          <cell r="U4804">
            <v>0</v>
          </cell>
          <cell r="V4804">
            <v>0</v>
          </cell>
          <cell r="W4804">
            <v>0</v>
          </cell>
          <cell r="X4804">
            <v>0</v>
          </cell>
          <cell r="Y4804">
            <v>0</v>
          </cell>
          <cell r="Z4804">
            <v>372.46</v>
          </cell>
          <cell r="AA4804">
            <v>372.46</v>
          </cell>
          <cell r="AB4804">
            <v>0</v>
          </cell>
          <cell r="AC4804">
            <v>0</v>
          </cell>
          <cell r="AD4804">
            <v>0</v>
          </cell>
          <cell r="AE4804">
            <v>0</v>
          </cell>
          <cell r="AF4804">
            <v>0</v>
          </cell>
          <cell r="AG4804">
            <v>0</v>
          </cell>
          <cell r="AH4804">
            <v>0</v>
          </cell>
          <cell r="AI4804">
            <v>0</v>
          </cell>
        </row>
        <row r="4805">
          <cell r="C4805" t="str">
            <v>1.827.3</v>
          </cell>
          <cell r="D4805" t="str">
            <v>Прочие, всего</v>
          </cell>
          <cell r="E4805" t="str">
            <v>051-2004024</v>
          </cell>
          <cell r="F4805" t="str">
            <v/>
          </cell>
          <cell r="G4805" t="str">
            <v/>
          </cell>
          <cell r="H4805" t="str">
            <v/>
          </cell>
          <cell r="I4805">
            <v>226.23</v>
          </cell>
          <cell r="J4805">
            <v>129.19</v>
          </cell>
          <cell r="K4805">
            <v>129.19</v>
          </cell>
          <cell r="L4805">
            <v>129.19</v>
          </cell>
          <cell r="M4805">
            <v>15.88768286</v>
          </cell>
          <cell r="N4805">
            <v>12.297920009</v>
          </cell>
          <cell r="O4805">
            <v>12.297920009</v>
          </cell>
          <cell r="P4805">
            <v>0</v>
          </cell>
          <cell r="Q4805">
            <v>0</v>
          </cell>
          <cell r="R4805">
            <v>0</v>
          </cell>
          <cell r="S4805">
            <v>189.21733334000001</v>
          </cell>
          <cell r="T4805">
            <v>37.012666660000001</v>
          </cell>
          <cell r="U4805">
            <v>0</v>
          </cell>
          <cell r="V4805">
            <v>0</v>
          </cell>
          <cell r="W4805">
            <v>0</v>
          </cell>
          <cell r="X4805">
            <v>9.2984659999999997E-2</v>
          </cell>
          <cell r="Y4805">
            <v>11.416120830000001</v>
          </cell>
          <cell r="Z4805">
            <v>138.22</v>
          </cell>
          <cell r="AA4805">
            <v>138.22</v>
          </cell>
          <cell r="AB4805">
            <v>0.08</v>
          </cell>
          <cell r="AC4805">
            <v>0</v>
          </cell>
          <cell r="AD4805">
            <v>14.79892242</v>
          </cell>
          <cell r="AE4805">
            <v>4.5169663699999996</v>
          </cell>
          <cell r="AF4805">
            <v>10.01500008</v>
          </cell>
          <cell r="AG4805">
            <v>0.26695596999999999</v>
          </cell>
          <cell r="AH4805">
            <v>0</v>
          </cell>
          <cell r="AI4805">
            <v>10.706788034000001</v>
          </cell>
        </row>
        <row r="4806">
          <cell r="C4806" t="str">
            <v>1.827.4</v>
          </cell>
          <cell r="D4806" t="str">
            <v>Землеотвод, всего</v>
          </cell>
          <cell r="E4806" t="str">
            <v>051-2004024</v>
          </cell>
          <cell r="F4806" t="str">
            <v/>
          </cell>
          <cell r="G4806" t="str">
            <v/>
          </cell>
          <cell r="H4806" t="str">
            <v/>
          </cell>
          <cell r="I4806">
            <v>1.62</v>
          </cell>
          <cell r="J4806">
            <v>1.0900000000000001</v>
          </cell>
          <cell r="K4806">
            <v>1.0900000000000001</v>
          </cell>
          <cell r="L4806">
            <v>1.0900000000000001</v>
          </cell>
          <cell r="M4806">
            <v>0.26995546999999998</v>
          </cell>
          <cell r="N4806">
            <v>24.766556881</v>
          </cell>
          <cell r="O4806">
            <v>24.766556881</v>
          </cell>
          <cell r="P4806">
            <v>0</v>
          </cell>
          <cell r="Q4806">
            <v>0</v>
          </cell>
          <cell r="R4806">
            <v>0</v>
          </cell>
          <cell r="S4806">
            <v>1.35</v>
          </cell>
          <cell r="T4806">
            <v>0.27</v>
          </cell>
          <cell r="U4806">
            <v>0</v>
          </cell>
          <cell r="V4806">
            <v>0</v>
          </cell>
          <cell r="W4806">
            <v>0</v>
          </cell>
          <cell r="X4806">
            <v>9.2984659999999997E-2</v>
          </cell>
          <cell r="Y4806">
            <v>1E-8</v>
          </cell>
          <cell r="Z4806">
            <v>1</v>
          </cell>
          <cell r="AA4806">
            <v>1</v>
          </cell>
          <cell r="AB4806">
            <v>0.08</v>
          </cell>
          <cell r="AC4806">
            <v>0</v>
          </cell>
          <cell r="AD4806">
            <v>0.26695597999999998</v>
          </cell>
          <cell r="AE4806">
            <v>1E-8</v>
          </cell>
          <cell r="AF4806">
            <v>0</v>
          </cell>
          <cell r="AG4806">
            <v>0.26695596999999999</v>
          </cell>
          <cell r="AH4806">
            <v>0</v>
          </cell>
          <cell r="AI4806">
            <v>26.695598</v>
          </cell>
        </row>
        <row r="4807">
          <cell r="C4807" t="str">
            <v>1.827.5</v>
          </cell>
          <cell r="D4807" t="str">
            <v>Проектные работы</v>
          </cell>
          <cell r="E4807" t="str">
            <v>051-2004024</v>
          </cell>
          <cell r="F4807" t="str">
            <v/>
          </cell>
          <cell r="G4807" t="str">
            <v/>
          </cell>
          <cell r="H4807" t="str">
            <v/>
          </cell>
          <cell r="I4807">
            <v>48.04</v>
          </cell>
          <cell r="J4807">
            <v>0</v>
          </cell>
          <cell r="K4807">
            <v>0</v>
          </cell>
          <cell r="L4807">
            <v>0</v>
          </cell>
          <cell r="M4807">
            <v>0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>
            <v>0</v>
          </cell>
          <cell r="S4807">
            <v>40.71</v>
          </cell>
          <cell r="T4807">
            <v>7.33</v>
          </cell>
          <cell r="U4807">
            <v>0</v>
          </cell>
          <cell r="V4807">
            <v>0</v>
          </cell>
          <cell r="W4807">
            <v>0</v>
          </cell>
          <cell r="X4807">
            <v>0</v>
          </cell>
          <cell r="Y4807">
            <v>0</v>
          </cell>
          <cell r="Z4807">
            <v>0</v>
          </cell>
          <cell r="AA4807">
            <v>0</v>
          </cell>
          <cell r="AB4807">
            <v>0</v>
          </cell>
          <cell r="AC4807">
            <v>0</v>
          </cell>
          <cell r="AD4807">
            <v>0</v>
          </cell>
          <cell r="AE4807">
            <v>0</v>
          </cell>
          <cell r="AF4807">
            <v>0</v>
          </cell>
          <cell r="AG4807">
            <v>0</v>
          </cell>
          <cell r="AH4807">
            <v>0</v>
          </cell>
          <cell r="AI4807">
            <v>0</v>
          </cell>
        </row>
        <row r="4808">
          <cell r="C4808" t="str">
            <v>1.827.6</v>
          </cell>
          <cell r="D4808" t="str">
            <v>Экспертиза</v>
          </cell>
          <cell r="E4808" t="str">
            <v>051-2004024</v>
          </cell>
          <cell r="F4808" t="str">
            <v/>
          </cell>
          <cell r="G4808" t="str">
            <v/>
          </cell>
          <cell r="H4808" t="str">
            <v/>
          </cell>
          <cell r="I4808">
            <v>4.33</v>
          </cell>
          <cell r="J4808">
            <v>0</v>
          </cell>
          <cell r="K4808">
            <v>0</v>
          </cell>
          <cell r="L4808">
            <v>0</v>
          </cell>
          <cell r="M4808">
            <v>0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>
            <v>3.609</v>
          </cell>
          <cell r="T4808">
            <v>0.72099999999999997</v>
          </cell>
          <cell r="U4808">
            <v>0</v>
          </cell>
          <cell r="V4808">
            <v>0</v>
          </cell>
          <cell r="W4808">
            <v>0</v>
          </cell>
          <cell r="X4808">
            <v>0</v>
          </cell>
          <cell r="Y4808">
            <v>0</v>
          </cell>
          <cell r="Z4808">
            <v>0</v>
          </cell>
          <cell r="AA4808">
            <v>0</v>
          </cell>
          <cell r="AB4808">
            <v>0</v>
          </cell>
          <cell r="AC4808">
            <v>0</v>
          </cell>
          <cell r="AD4808">
            <v>0</v>
          </cell>
          <cell r="AE4808">
            <v>0</v>
          </cell>
          <cell r="AF4808">
            <v>0</v>
          </cell>
          <cell r="AG4808">
            <v>0</v>
          </cell>
          <cell r="AH4808">
            <v>0</v>
          </cell>
          <cell r="AI4808">
            <v>0</v>
          </cell>
        </row>
        <row r="4809">
          <cell r="C4809" t="str">
            <v>1.827.7</v>
          </cell>
          <cell r="D4809" t="str">
            <v>Услуги Заказчика</v>
          </cell>
          <cell r="E4809" t="str">
            <v>051-2004024</v>
          </cell>
          <cell r="F4809" t="str">
            <v/>
          </cell>
          <cell r="G4809" t="str">
            <v/>
          </cell>
          <cell r="H4809" t="str">
            <v/>
          </cell>
          <cell r="I4809">
            <v>95.86</v>
          </cell>
          <cell r="J4809">
            <v>60.09</v>
          </cell>
          <cell r="K4809">
            <v>60.09</v>
          </cell>
          <cell r="L4809">
            <v>60.09</v>
          </cell>
          <cell r="M4809">
            <v>15.47772739</v>
          </cell>
          <cell r="N4809">
            <v>25.757575953</v>
          </cell>
          <cell r="O4809">
            <v>25.757575953</v>
          </cell>
          <cell r="P4809">
            <v>0</v>
          </cell>
          <cell r="Q4809">
            <v>0</v>
          </cell>
          <cell r="R4809">
            <v>0</v>
          </cell>
          <cell r="S4809">
            <v>79.893333339999998</v>
          </cell>
          <cell r="T4809">
            <v>15.96666666</v>
          </cell>
          <cell r="U4809">
            <v>0</v>
          </cell>
          <cell r="V4809">
            <v>0</v>
          </cell>
          <cell r="W4809">
            <v>0</v>
          </cell>
          <cell r="X4809">
            <v>0</v>
          </cell>
          <cell r="Y4809">
            <v>2.8808750399999998</v>
          </cell>
          <cell r="Z4809">
            <v>62.97</v>
          </cell>
          <cell r="AA4809">
            <v>62.97</v>
          </cell>
          <cell r="AB4809">
            <v>0</v>
          </cell>
          <cell r="AC4809">
            <v>0</v>
          </cell>
          <cell r="AD4809">
            <v>12.895875119999999</v>
          </cell>
          <cell r="AE4809">
            <v>2.8808750399999998</v>
          </cell>
          <cell r="AF4809">
            <v>10.01500008</v>
          </cell>
          <cell r="AG4809">
            <v>0</v>
          </cell>
          <cell r="AH4809">
            <v>0</v>
          </cell>
          <cell r="AI4809">
            <v>20.479395141000001</v>
          </cell>
        </row>
        <row r="4810">
          <cell r="C4810" t="str">
            <v>1.827.8</v>
          </cell>
          <cell r="D4810" t="str">
            <v>Иные прочие</v>
          </cell>
          <cell r="E4810" t="str">
            <v>051-2004024</v>
          </cell>
          <cell r="F4810" t="str">
            <v/>
          </cell>
          <cell r="G4810" t="str">
            <v/>
          </cell>
          <cell r="H4810" t="str">
            <v/>
          </cell>
          <cell r="I4810">
            <v>29.91</v>
          </cell>
          <cell r="J4810">
            <v>21.54</v>
          </cell>
          <cell r="K4810">
            <v>21.54</v>
          </cell>
          <cell r="L4810">
            <v>21.54</v>
          </cell>
          <cell r="M4810">
            <v>0.14000000000000001</v>
          </cell>
          <cell r="N4810">
            <v>0.64995357499999995</v>
          </cell>
          <cell r="O4810">
            <v>0.64995357499999995</v>
          </cell>
          <cell r="P4810">
            <v>0</v>
          </cell>
          <cell r="Q4810">
            <v>0</v>
          </cell>
          <cell r="R4810">
            <v>0</v>
          </cell>
          <cell r="S4810">
            <v>24.93</v>
          </cell>
          <cell r="T4810">
            <v>4.9800000000000004</v>
          </cell>
          <cell r="U4810">
            <v>0</v>
          </cell>
          <cell r="V4810">
            <v>0</v>
          </cell>
          <cell r="W4810">
            <v>0</v>
          </cell>
          <cell r="X4810">
            <v>0</v>
          </cell>
          <cell r="Y4810">
            <v>8.5352457800000003</v>
          </cell>
          <cell r="Z4810">
            <v>27.78</v>
          </cell>
          <cell r="AA4810">
            <v>27.78</v>
          </cell>
          <cell r="AB4810">
            <v>0</v>
          </cell>
          <cell r="AC4810">
            <v>0</v>
          </cell>
          <cell r="AD4810">
            <v>1.63609132</v>
          </cell>
          <cell r="AE4810">
            <v>1.63609132</v>
          </cell>
          <cell r="AF4810">
            <v>0</v>
          </cell>
          <cell r="AG4810">
            <v>0</v>
          </cell>
          <cell r="AH4810">
            <v>0</v>
          </cell>
          <cell r="AI4810">
            <v>5.8894575949999997</v>
          </cell>
        </row>
        <row r="4811">
          <cell r="C4811" t="str">
            <v>1.827.9</v>
          </cell>
          <cell r="D4811" t="str">
            <v>Пуско наладочные работы "вхолостую"</v>
          </cell>
          <cell r="E4811" t="str">
            <v>051-2004024</v>
          </cell>
          <cell r="F4811" t="str">
            <v/>
          </cell>
          <cell r="G4811" t="str">
            <v/>
          </cell>
          <cell r="H4811" t="str">
            <v/>
          </cell>
          <cell r="I4811">
            <v>46.47</v>
          </cell>
          <cell r="J4811">
            <v>46.47</v>
          </cell>
          <cell r="K4811">
            <v>46.47</v>
          </cell>
          <cell r="L4811">
            <v>46.47</v>
          </cell>
          <cell r="M4811">
            <v>0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>
            <v>38.725000000000001</v>
          </cell>
          <cell r="T4811">
            <v>7.7450000000000001</v>
          </cell>
          <cell r="U4811">
            <v>0</v>
          </cell>
          <cell r="V4811">
            <v>0</v>
          </cell>
          <cell r="W4811">
            <v>0</v>
          </cell>
          <cell r="X4811">
            <v>0</v>
          </cell>
          <cell r="Y4811">
            <v>0</v>
          </cell>
          <cell r="Z4811">
            <v>46.47</v>
          </cell>
          <cell r="AA4811">
            <v>46.47</v>
          </cell>
          <cell r="AB4811">
            <v>0</v>
          </cell>
          <cell r="AC4811">
            <v>0</v>
          </cell>
          <cell r="AD4811">
            <v>0</v>
          </cell>
          <cell r="AE4811">
            <v>0</v>
          </cell>
          <cell r="AF4811">
            <v>0</v>
          </cell>
          <cell r="AG4811">
            <v>0</v>
          </cell>
          <cell r="AH4811">
            <v>0</v>
          </cell>
          <cell r="AI4811">
            <v>0</v>
          </cell>
        </row>
        <row r="4812">
          <cell r="C4812" t="str">
            <v>1.828</v>
          </cell>
          <cell r="D4812" t="str">
            <v>Дообустройство Песцовой площади Уренгойского НГКМ. УКПГ-16</v>
          </cell>
          <cell r="E4812" t="str">
            <v>051-2004033</v>
          </cell>
          <cell r="F4812" t="str">
            <v/>
          </cell>
          <cell r="G4812" t="str">
            <v>Стройки, обеспечивающие добычу и вывод газа из Надым-Пур-Таз</v>
          </cell>
          <cell r="H4812" t="str">
            <v>Добыча газа</v>
          </cell>
          <cell r="I4812">
            <v>17582.64</v>
          </cell>
          <cell r="J4812">
            <v>15055.08</v>
          </cell>
          <cell r="K4812">
            <v>15055.08</v>
          </cell>
          <cell r="L4812">
            <v>15055.08</v>
          </cell>
          <cell r="M4812">
            <v>671.99842655999998</v>
          </cell>
          <cell r="N4812">
            <v>4.4635991739999996</v>
          </cell>
          <cell r="O4812">
            <v>4.4635991739999996</v>
          </cell>
          <cell r="P4812">
            <v>0</v>
          </cell>
          <cell r="Q4812">
            <v>0</v>
          </cell>
          <cell r="R4812">
            <v>0</v>
          </cell>
          <cell r="S4812">
            <v>14652.11700018</v>
          </cell>
          <cell r="T4812">
            <v>2930.5229998200002</v>
          </cell>
          <cell r="U4812">
            <v>0</v>
          </cell>
          <cell r="V4812">
            <v>0</v>
          </cell>
          <cell r="W4812">
            <v>0</v>
          </cell>
          <cell r="X4812">
            <v>3219.1611550299999</v>
          </cell>
          <cell r="Y4812">
            <v>901.25500163000004</v>
          </cell>
          <cell r="Z4812">
            <v>11992</v>
          </cell>
          <cell r="AA4812">
            <v>11992</v>
          </cell>
          <cell r="AB4812">
            <v>4884.71</v>
          </cell>
          <cell r="AC4812">
            <v>0</v>
          </cell>
          <cell r="AD4812">
            <v>4749.9409462599997</v>
          </cell>
          <cell r="AE4812">
            <v>814.39060768000002</v>
          </cell>
          <cell r="AF4812">
            <v>553.49033224000004</v>
          </cell>
          <cell r="AG4812">
            <v>3382.0600063400002</v>
          </cell>
          <cell r="AH4812">
            <v>0</v>
          </cell>
          <cell r="AI4812">
            <v>39.609247384</v>
          </cell>
        </row>
        <row r="4813">
          <cell r="C4813" t="str">
            <v>1.828.1</v>
          </cell>
          <cell r="D4813" t="str">
            <v>Подрядные работы</v>
          </cell>
          <cell r="E4813" t="str">
            <v>051-2004033</v>
          </cell>
          <cell r="F4813" t="str">
            <v/>
          </cell>
          <cell r="G4813" t="str">
            <v/>
          </cell>
          <cell r="H4813" t="str">
            <v/>
          </cell>
          <cell r="I4813">
            <v>15427.96</v>
          </cell>
          <cell r="J4813">
            <v>13277.8</v>
          </cell>
          <cell r="K4813">
            <v>13277.8</v>
          </cell>
          <cell r="L4813">
            <v>13277.8</v>
          </cell>
          <cell r="M4813">
            <v>515.12317462999999</v>
          </cell>
          <cell r="N4813">
            <v>3.8795822700000002</v>
          </cell>
          <cell r="O4813">
            <v>3.8795822700000002</v>
          </cell>
          <cell r="P4813">
            <v>0</v>
          </cell>
          <cell r="Q4813">
            <v>0</v>
          </cell>
          <cell r="R4813">
            <v>0</v>
          </cell>
          <cell r="S4813">
            <v>12856.62166669</v>
          </cell>
          <cell r="T4813">
            <v>2571.3383333100001</v>
          </cell>
          <cell r="U4813">
            <v>0</v>
          </cell>
          <cell r="V4813">
            <v>0</v>
          </cell>
          <cell r="W4813">
            <v>0</v>
          </cell>
          <cell r="X4813">
            <v>3219.15914664</v>
          </cell>
          <cell r="Y4813">
            <v>818.74947665000002</v>
          </cell>
          <cell r="Z4813">
            <v>10518.19</v>
          </cell>
          <cell r="AA4813">
            <v>10518.19</v>
          </cell>
          <cell r="AB4813">
            <v>4884.71</v>
          </cell>
          <cell r="AC4813">
            <v>0</v>
          </cell>
          <cell r="AD4813">
            <v>4622.68260422</v>
          </cell>
          <cell r="AE4813">
            <v>771.86051530999998</v>
          </cell>
          <cell r="AF4813">
            <v>468.76208890999999</v>
          </cell>
          <cell r="AG4813">
            <v>3382.06</v>
          </cell>
          <cell r="AH4813">
            <v>0</v>
          </cell>
          <cell r="AI4813">
            <v>43.949411488000003</v>
          </cell>
        </row>
        <row r="4814">
          <cell r="C4814">
            <v>0</v>
          </cell>
          <cell r="D4814" t="str">
            <v>Газстройпром</v>
          </cell>
          <cell r="E4814" t="str">
            <v>051-2004033</v>
          </cell>
          <cell r="F4814" t="str">
            <v/>
          </cell>
          <cell r="G4814" t="str">
            <v/>
          </cell>
          <cell r="H4814" t="str">
            <v/>
          </cell>
          <cell r="I4814">
            <v>15427.96</v>
          </cell>
          <cell r="J4814">
            <v>13277.8</v>
          </cell>
          <cell r="K4814">
            <v>13277.8</v>
          </cell>
          <cell r="L4814">
            <v>13277.8</v>
          </cell>
          <cell r="M4814">
            <v>515.12317462999999</v>
          </cell>
          <cell r="N4814">
            <v>3.8795822700000002</v>
          </cell>
          <cell r="O4814">
            <v>3.8795822700000002</v>
          </cell>
          <cell r="P4814">
            <v>0</v>
          </cell>
          <cell r="Q4814">
            <v>0</v>
          </cell>
          <cell r="R4814">
            <v>0</v>
          </cell>
          <cell r="S4814">
            <v>12856.62166669</v>
          </cell>
          <cell r="T4814">
            <v>2571.3383333100001</v>
          </cell>
          <cell r="U4814">
            <v>0</v>
          </cell>
          <cell r="V4814">
            <v>0</v>
          </cell>
          <cell r="W4814">
            <v>0</v>
          </cell>
          <cell r="X4814">
            <v>3219.15914664</v>
          </cell>
          <cell r="Y4814">
            <v>818.74947665000002</v>
          </cell>
          <cell r="Z4814">
            <v>10518.19</v>
          </cell>
          <cell r="AA4814">
            <v>10518.19</v>
          </cell>
          <cell r="AB4814">
            <v>4884.71</v>
          </cell>
          <cell r="AC4814">
            <v>0</v>
          </cell>
          <cell r="AD4814">
            <v>4622.68260422</v>
          </cell>
          <cell r="AE4814">
            <v>771.86051530999998</v>
          </cell>
          <cell r="AF4814">
            <v>468.76208890999999</v>
          </cell>
          <cell r="AG4814">
            <v>3382.06</v>
          </cell>
          <cell r="AH4814">
            <v>0</v>
          </cell>
          <cell r="AI4814">
            <v>43.949411488000003</v>
          </cell>
        </row>
        <row r="4815">
          <cell r="C4815" t="str">
            <v>1.828.2</v>
          </cell>
          <cell r="D4815" t="str">
            <v>Оборудование</v>
          </cell>
          <cell r="E4815" t="str">
            <v>051-2004033</v>
          </cell>
          <cell r="F4815" t="str">
            <v/>
          </cell>
          <cell r="G4815" t="str">
            <v/>
          </cell>
          <cell r="H4815" t="str">
            <v/>
          </cell>
          <cell r="I4815">
            <v>1123.5899999999999</v>
          </cell>
          <cell r="J4815">
            <v>1023.59</v>
          </cell>
          <cell r="K4815">
            <v>1023.59</v>
          </cell>
          <cell r="L4815">
            <v>1023.59</v>
          </cell>
          <cell r="M4815">
            <v>7.2239999999999999E-2</v>
          </cell>
          <cell r="N4815">
            <v>7.0575129999999996E-3</v>
          </cell>
          <cell r="O4815">
            <v>7.0575129999999996E-3</v>
          </cell>
          <cell r="P4815">
            <v>0</v>
          </cell>
          <cell r="Q4815">
            <v>0</v>
          </cell>
          <cell r="R4815">
            <v>0</v>
          </cell>
          <cell r="S4815">
            <v>936.31833332999997</v>
          </cell>
          <cell r="T4815">
            <v>187.27166667</v>
          </cell>
          <cell r="U4815">
            <v>0</v>
          </cell>
          <cell r="V4815">
            <v>0</v>
          </cell>
          <cell r="W4815">
            <v>0</v>
          </cell>
          <cell r="X4815">
            <v>0</v>
          </cell>
          <cell r="Y4815">
            <v>5.0211247500000002</v>
          </cell>
          <cell r="Z4815">
            <v>914.03</v>
          </cell>
          <cell r="AA4815">
            <v>914.03</v>
          </cell>
          <cell r="AB4815">
            <v>0</v>
          </cell>
          <cell r="AC4815">
            <v>0</v>
          </cell>
          <cell r="AD4815">
            <v>5.0933647500000001</v>
          </cell>
          <cell r="AE4815">
            <v>5.0211247500000002</v>
          </cell>
          <cell r="AF4815">
            <v>7.2239999999999999E-2</v>
          </cell>
          <cell r="AG4815">
            <v>0</v>
          </cell>
          <cell r="AH4815">
            <v>0</v>
          </cell>
          <cell r="AI4815">
            <v>0.55724262300000005</v>
          </cell>
        </row>
        <row r="4816">
          <cell r="C4816" t="str">
            <v>1.828.3</v>
          </cell>
          <cell r="D4816" t="str">
            <v>Прочие, всего</v>
          </cell>
          <cell r="E4816" t="str">
            <v>051-2004033</v>
          </cell>
          <cell r="F4816" t="str">
            <v/>
          </cell>
          <cell r="G4816" t="str">
            <v/>
          </cell>
          <cell r="H4816" t="str">
            <v/>
          </cell>
          <cell r="I4816">
            <v>1031.0899999999999</v>
          </cell>
          <cell r="J4816">
            <v>753.69</v>
          </cell>
          <cell r="K4816">
            <v>753.69</v>
          </cell>
          <cell r="L4816">
            <v>753.69</v>
          </cell>
          <cell r="M4816">
            <v>156.80301193</v>
          </cell>
          <cell r="N4816">
            <v>20.804709088999999</v>
          </cell>
          <cell r="O4816">
            <v>20.804709088999999</v>
          </cell>
          <cell r="P4816">
            <v>0</v>
          </cell>
          <cell r="Q4816">
            <v>0</v>
          </cell>
          <cell r="R4816">
            <v>0</v>
          </cell>
          <cell r="S4816">
            <v>859.17700016000003</v>
          </cell>
          <cell r="T4816">
            <v>171.91299984</v>
          </cell>
          <cell r="U4816">
            <v>0</v>
          </cell>
          <cell r="V4816">
            <v>0</v>
          </cell>
          <cell r="W4816">
            <v>0</v>
          </cell>
          <cell r="X4816">
            <v>2.0083900000000001E-3</v>
          </cell>
          <cell r="Y4816">
            <v>77.484400230000006</v>
          </cell>
          <cell r="Z4816">
            <v>559.78</v>
          </cell>
          <cell r="AA4816">
            <v>559.78</v>
          </cell>
          <cell r="AB4816">
            <v>0</v>
          </cell>
          <cell r="AC4816">
            <v>0</v>
          </cell>
          <cell r="AD4816">
            <v>122.16497729</v>
          </cell>
          <cell r="AE4816">
            <v>37.50896762</v>
          </cell>
          <cell r="AF4816">
            <v>84.656003330000004</v>
          </cell>
          <cell r="AG4816">
            <v>6.3400000000000003E-6</v>
          </cell>
          <cell r="AH4816">
            <v>0</v>
          </cell>
          <cell r="AI4816">
            <v>21.823748130999999</v>
          </cell>
        </row>
        <row r="4817">
          <cell r="C4817" t="str">
            <v>1.828.4</v>
          </cell>
          <cell r="D4817" t="str">
            <v>Землеотвод, всего</v>
          </cell>
          <cell r="E4817" t="str">
            <v>051-2004033</v>
          </cell>
          <cell r="F4817" t="str">
            <v/>
          </cell>
          <cell r="G4817" t="str">
            <v/>
          </cell>
          <cell r="H4817" t="str">
            <v/>
          </cell>
          <cell r="I4817">
            <v>0</v>
          </cell>
          <cell r="J4817">
            <v>0</v>
          </cell>
          <cell r="K4817">
            <v>0</v>
          </cell>
          <cell r="L4817">
            <v>0</v>
          </cell>
          <cell r="M4817">
            <v>0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>
            <v>0</v>
          </cell>
          <cell r="T4817">
            <v>0</v>
          </cell>
          <cell r="U4817">
            <v>0</v>
          </cell>
          <cell r="V4817">
            <v>0</v>
          </cell>
          <cell r="W4817">
            <v>0</v>
          </cell>
          <cell r="X4817">
            <v>2.0083900000000001E-3</v>
          </cell>
          <cell r="Y4817">
            <v>0</v>
          </cell>
          <cell r="Z4817">
            <v>0</v>
          </cell>
          <cell r="AA4817">
            <v>0</v>
          </cell>
          <cell r="AB4817">
            <v>0</v>
          </cell>
          <cell r="AC4817">
            <v>0</v>
          </cell>
          <cell r="AD4817">
            <v>6.3400000000000003E-6</v>
          </cell>
          <cell r="AE4817">
            <v>0</v>
          </cell>
          <cell r="AF4817">
            <v>0</v>
          </cell>
          <cell r="AG4817">
            <v>6.3400000000000003E-6</v>
          </cell>
          <cell r="AH4817">
            <v>0</v>
          </cell>
          <cell r="AI4817">
            <v>0</v>
          </cell>
        </row>
        <row r="4818">
          <cell r="C4818" t="str">
            <v>1.828.5</v>
          </cell>
          <cell r="D4818" t="str">
            <v>Услуги Заказчика</v>
          </cell>
          <cell r="E4818" t="str">
            <v>051-2004033</v>
          </cell>
          <cell r="F4818" t="str">
            <v/>
          </cell>
          <cell r="G4818" t="str">
            <v/>
          </cell>
          <cell r="H4818" t="str">
            <v/>
          </cell>
          <cell r="I4818">
            <v>671.16</v>
          </cell>
          <cell r="J4818">
            <v>536.91999999999996</v>
          </cell>
          <cell r="K4818">
            <v>536.91999999999996</v>
          </cell>
          <cell r="L4818">
            <v>536.91999999999996</v>
          </cell>
          <cell r="M4818">
            <v>134.23000013999999</v>
          </cell>
          <cell r="N4818">
            <v>25.000000025999999</v>
          </cell>
          <cell r="O4818">
            <v>25.000000025999999</v>
          </cell>
          <cell r="P4818">
            <v>0</v>
          </cell>
          <cell r="Q4818">
            <v>0</v>
          </cell>
          <cell r="R4818">
            <v>0</v>
          </cell>
          <cell r="S4818">
            <v>559.27066663999994</v>
          </cell>
          <cell r="T4818">
            <v>111.88933335999999</v>
          </cell>
          <cell r="U4818">
            <v>0</v>
          </cell>
          <cell r="V4818">
            <v>0</v>
          </cell>
          <cell r="W4818">
            <v>0</v>
          </cell>
          <cell r="X4818">
            <v>0</v>
          </cell>
          <cell r="Y4818">
            <v>11.1866667</v>
          </cell>
          <cell r="Z4818">
            <v>447.4</v>
          </cell>
          <cell r="AA4818">
            <v>447.4</v>
          </cell>
          <cell r="AB4818">
            <v>0</v>
          </cell>
          <cell r="AC4818">
            <v>0</v>
          </cell>
          <cell r="AD4818">
            <v>95.842670029999994</v>
          </cell>
          <cell r="AE4818">
            <v>11.1866667</v>
          </cell>
          <cell r="AF4818">
            <v>84.656003330000004</v>
          </cell>
          <cell r="AG4818">
            <v>0</v>
          </cell>
          <cell r="AH4818">
            <v>0</v>
          </cell>
          <cell r="AI4818">
            <v>21.422143502000001</v>
          </cell>
        </row>
        <row r="4819">
          <cell r="C4819" t="str">
            <v>1.828.6</v>
          </cell>
          <cell r="D4819" t="str">
            <v>Иные прочие</v>
          </cell>
          <cell r="E4819" t="str">
            <v>051-2004033</v>
          </cell>
          <cell r="F4819" t="str">
            <v/>
          </cell>
          <cell r="G4819" t="str">
            <v/>
          </cell>
          <cell r="H4819" t="str">
            <v/>
          </cell>
          <cell r="I4819">
            <v>308.81</v>
          </cell>
          <cell r="J4819">
            <v>165.65</v>
          </cell>
          <cell r="K4819">
            <v>165.65</v>
          </cell>
          <cell r="L4819">
            <v>165.65</v>
          </cell>
          <cell r="M4819">
            <v>22.573011789999999</v>
          </cell>
          <cell r="N4819">
            <v>13.626931355</v>
          </cell>
          <cell r="O4819">
            <v>13.626931355</v>
          </cell>
          <cell r="P4819">
            <v>0</v>
          </cell>
          <cell r="Q4819">
            <v>0</v>
          </cell>
          <cell r="R4819">
            <v>0</v>
          </cell>
          <cell r="S4819">
            <v>257.31133349999999</v>
          </cell>
          <cell r="T4819">
            <v>51.498666499999999</v>
          </cell>
          <cell r="U4819">
            <v>0</v>
          </cell>
          <cell r="V4819">
            <v>0</v>
          </cell>
          <cell r="W4819">
            <v>0</v>
          </cell>
          <cell r="X4819">
            <v>0</v>
          </cell>
          <cell r="Y4819">
            <v>66.297733530000002</v>
          </cell>
          <cell r="Z4819">
            <v>112.38</v>
          </cell>
          <cell r="AA4819">
            <v>112.38</v>
          </cell>
          <cell r="AB4819">
            <v>0</v>
          </cell>
          <cell r="AC4819">
            <v>0</v>
          </cell>
          <cell r="AD4819">
            <v>26.32230092</v>
          </cell>
          <cell r="AE4819">
            <v>26.32230092</v>
          </cell>
          <cell r="AF4819">
            <v>0</v>
          </cell>
          <cell r="AG4819">
            <v>0</v>
          </cell>
          <cell r="AH4819">
            <v>0</v>
          </cell>
          <cell r="AI4819">
            <v>23.422584908000001</v>
          </cell>
        </row>
        <row r="4820">
          <cell r="C4820" t="str">
            <v>1.828.7</v>
          </cell>
          <cell r="D4820" t="str">
            <v>Пуско наладочные работы "вхолостую"</v>
          </cell>
          <cell r="E4820" t="str">
            <v>051-2004033</v>
          </cell>
          <cell r="F4820" t="str">
            <v/>
          </cell>
          <cell r="G4820" t="str">
            <v/>
          </cell>
          <cell r="H4820" t="str">
            <v/>
          </cell>
          <cell r="I4820">
            <v>51.12</v>
          </cell>
          <cell r="J4820">
            <v>51.12</v>
          </cell>
          <cell r="K4820">
            <v>51.12</v>
          </cell>
          <cell r="L4820">
            <v>51.12</v>
          </cell>
          <cell r="M4820">
            <v>0</v>
          </cell>
          <cell r="N4820">
            <v>0</v>
          </cell>
          <cell r="O4820">
            <v>0</v>
          </cell>
          <cell r="P4820">
            <v>0</v>
          </cell>
          <cell r="Q4820">
            <v>0</v>
          </cell>
          <cell r="R4820">
            <v>0</v>
          </cell>
          <cell r="S4820">
            <v>42.595000020000001</v>
          </cell>
          <cell r="T4820">
            <v>8.5249999800000005</v>
          </cell>
          <cell r="U4820">
            <v>0</v>
          </cell>
          <cell r="V4820">
            <v>0</v>
          </cell>
          <cell r="W4820">
            <v>0</v>
          </cell>
          <cell r="X4820">
            <v>0</v>
          </cell>
          <cell r="Y4820">
            <v>0</v>
          </cell>
          <cell r="Z4820">
            <v>0</v>
          </cell>
          <cell r="AA4820">
            <v>0</v>
          </cell>
          <cell r="AB4820">
            <v>0</v>
          </cell>
          <cell r="AC4820">
            <v>0</v>
          </cell>
          <cell r="AD4820">
            <v>0</v>
          </cell>
          <cell r="AE4820">
            <v>0</v>
          </cell>
          <cell r="AF4820">
            <v>0</v>
          </cell>
          <cell r="AG4820">
            <v>0</v>
          </cell>
          <cell r="AH4820">
            <v>0</v>
          </cell>
          <cell r="AI4820">
            <v>0</v>
          </cell>
        </row>
        <row r="4821">
          <cell r="C4821" t="str">
            <v>1.829</v>
          </cell>
          <cell r="D4821" t="str">
            <v>Дообустройство Уренгойской площади, в т.ч. Таб-Яхинский участок УКПГ-10</v>
          </cell>
          <cell r="E4821" t="str">
            <v>051-2004034</v>
          </cell>
          <cell r="F4821" t="str">
            <v/>
          </cell>
          <cell r="G4821" t="str">
            <v>Стройки, обеспечивающие добычу и вывод газа из Надым-Пур-Таз</v>
          </cell>
          <cell r="H4821" t="str">
            <v>Добыча газа</v>
          </cell>
          <cell r="I4821">
            <v>6370.2126545399997</v>
          </cell>
          <cell r="J4821">
            <v>2942.4826545400001</v>
          </cell>
          <cell r="K4821">
            <v>2341.2800000000002</v>
          </cell>
          <cell r="L4821">
            <v>2341.2800000000002</v>
          </cell>
          <cell r="M4821">
            <v>312.68494985000001</v>
          </cell>
          <cell r="N4821">
            <v>13.355299232</v>
          </cell>
          <cell r="O4821">
            <v>13.355299232</v>
          </cell>
          <cell r="P4821">
            <v>0</v>
          </cell>
          <cell r="Q4821">
            <v>0</v>
          </cell>
          <cell r="R4821">
            <v>0</v>
          </cell>
          <cell r="S4821">
            <v>3144.5238134900001</v>
          </cell>
          <cell r="T4821">
            <v>627.23596266000004</v>
          </cell>
          <cell r="U4821">
            <v>0</v>
          </cell>
          <cell r="V4821">
            <v>0</v>
          </cell>
          <cell r="W4821">
            <v>0</v>
          </cell>
          <cell r="X4821">
            <v>0.33591633999999998</v>
          </cell>
          <cell r="Y4821">
            <v>1356.00816706</v>
          </cell>
          <cell r="Z4821">
            <v>4274.76</v>
          </cell>
          <cell r="AA4821">
            <v>4274.76</v>
          </cell>
          <cell r="AB4821">
            <v>0</v>
          </cell>
          <cell r="AC4821">
            <v>0</v>
          </cell>
          <cell r="AD4821">
            <v>1425.6993765499999</v>
          </cell>
          <cell r="AE4821">
            <v>1340.56134258</v>
          </cell>
          <cell r="AF4821">
            <v>22.85733338</v>
          </cell>
          <cell r="AG4821">
            <v>62.280700590000002</v>
          </cell>
          <cell r="AH4821">
            <v>0</v>
          </cell>
          <cell r="AI4821">
            <v>33.351565387000001</v>
          </cell>
        </row>
        <row r="4822">
          <cell r="C4822" t="str">
            <v>1.829.1</v>
          </cell>
          <cell r="D4822" t="str">
            <v>Подрядные работы</v>
          </cell>
          <cell r="E4822" t="str">
            <v>051-2004034</v>
          </cell>
          <cell r="F4822" t="str">
            <v/>
          </cell>
          <cell r="G4822" t="str">
            <v/>
          </cell>
          <cell r="H4822" t="str">
            <v/>
          </cell>
          <cell r="I4822">
            <v>4805.6326545399997</v>
          </cell>
          <cell r="J4822">
            <v>2465.6926545400001</v>
          </cell>
          <cell r="K4822">
            <v>2007.51</v>
          </cell>
          <cell r="L4822">
            <v>2007.51</v>
          </cell>
          <cell r="M4822">
            <v>207.60907147</v>
          </cell>
          <cell r="N4822">
            <v>10.341620787</v>
          </cell>
          <cell r="O4822">
            <v>10.341620787</v>
          </cell>
          <cell r="P4822">
            <v>0</v>
          </cell>
          <cell r="Q4822">
            <v>0</v>
          </cell>
          <cell r="R4822">
            <v>0</v>
          </cell>
          <cell r="S4822">
            <v>2375.1301468000001</v>
          </cell>
          <cell r="T4822">
            <v>475.02962934999999</v>
          </cell>
          <cell r="U4822">
            <v>0</v>
          </cell>
          <cell r="V4822">
            <v>0</v>
          </cell>
          <cell r="W4822">
            <v>0</v>
          </cell>
          <cell r="X4822">
            <v>0.33591633999999998</v>
          </cell>
          <cell r="Y4822">
            <v>1041.7270988</v>
          </cell>
          <cell r="Z4822">
            <v>3611.97</v>
          </cell>
          <cell r="AA4822">
            <v>3611.97</v>
          </cell>
          <cell r="AB4822">
            <v>0</v>
          </cell>
          <cell r="AC4822">
            <v>0</v>
          </cell>
          <cell r="AD4822">
            <v>1041.39118246</v>
          </cell>
          <cell r="AE4822">
            <v>1041.39118246</v>
          </cell>
          <cell r="AF4822">
            <v>0</v>
          </cell>
          <cell r="AG4822">
            <v>0</v>
          </cell>
          <cell r="AH4822">
            <v>0</v>
          </cell>
          <cell r="AI4822">
            <v>28.831667551999999</v>
          </cell>
        </row>
        <row r="4823">
          <cell r="C4823">
            <v>0</v>
          </cell>
          <cell r="D4823" t="str">
            <v>ГазЭнергоСервис</v>
          </cell>
          <cell r="E4823" t="str">
            <v>051-2004034</v>
          </cell>
          <cell r="F4823" t="str">
            <v/>
          </cell>
          <cell r="G4823" t="str">
            <v/>
          </cell>
          <cell r="H4823" t="str">
            <v/>
          </cell>
          <cell r="I4823">
            <v>4805.6326545399997</v>
          </cell>
          <cell r="J4823">
            <v>2465.6926545400001</v>
          </cell>
          <cell r="K4823">
            <v>2007.51</v>
          </cell>
          <cell r="L4823">
            <v>2007.51</v>
          </cell>
          <cell r="M4823">
            <v>207.60907147</v>
          </cell>
          <cell r="N4823">
            <v>10.341620787</v>
          </cell>
          <cell r="O4823">
            <v>10.341620787</v>
          </cell>
          <cell r="P4823">
            <v>0</v>
          </cell>
          <cell r="Q4823">
            <v>0</v>
          </cell>
          <cell r="R4823">
            <v>0</v>
          </cell>
          <cell r="S4823">
            <v>2375.1301468000001</v>
          </cell>
          <cell r="T4823">
            <v>475.02962934999999</v>
          </cell>
          <cell r="U4823">
            <v>0</v>
          </cell>
          <cell r="V4823">
            <v>0</v>
          </cell>
          <cell r="W4823">
            <v>0</v>
          </cell>
          <cell r="X4823">
            <v>0.33591633999999998</v>
          </cell>
          <cell r="Y4823">
            <v>1041.7270988</v>
          </cell>
          <cell r="Z4823">
            <v>3611.97</v>
          </cell>
          <cell r="AA4823">
            <v>3611.97</v>
          </cell>
          <cell r="AB4823">
            <v>0</v>
          </cell>
          <cell r="AC4823">
            <v>0</v>
          </cell>
          <cell r="AD4823">
            <v>1041.39118246</v>
          </cell>
          <cell r="AE4823">
            <v>1041.39118246</v>
          </cell>
          <cell r="AF4823">
            <v>0</v>
          </cell>
          <cell r="AG4823">
            <v>0</v>
          </cell>
          <cell r="AH4823">
            <v>0</v>
          </cell>
          <cell r="AI4823">
            <v>28.831667551999999</v>
          </cell>
        </row>
        <row r="4824">
          <cell r="C4824" t="str">
            <v>1.829.2</v>
          </cell>
          <cell r="D4824" t="str">
            <v>Оборудование</v>
          </cell>
          <cell r="E4824" t="str">
            <v>051-2004034</v>
          </cell>
          <cell r="F4824" t="str">
            <v/>
          </cell>
          <cell r="G4824" t="str">
            <v/>
          </cell>
          <cell r="H4824" t="str">
            <v/>
          </cell>
          <cell r="I4824">
            <v>803.1</v>
          </cell>
          <cell r="J4824">
            <v>192.69</v>
          </cell>
          <cell r="K4824">
            <v>160.03</v>
          </cell>
          <cell r="L4824">
            <v>160.03</v>
          </cell>
          <cell r="M4824">
            <v>74.370867329999996</v>
          </cell>
          <cell r="N4824">
            <v>46.473078379</v>
          </cell>
          <cell r="O4824">
            <v>46.473078379</v>
          </cell>
          <cell r="P4824">
            <v>0</v>
          </cell>
          <cell r="Q4824">
            <v>0</v>
          </cell>
          <cell r="R4824">
            <v>0</v>
          </cell>
          <cell r="S4824">
            <v>430.67</v>
          </cell>
          <cell r="T4824">
            <v>86.14</v>
          </cell>
          <cell r="U4824">
            <v>0</v>
          </cell>
          <cell r="V4824">
            <v>0</v>
          </cell>
          <cell r="W4824">
            <v>0</v>
          </cell>
          <cell r="X4824">
            <v>0</v>
          </cell>
          <cell r="Y4824">
            <v>269.16595182999998</v>
          </cell>
          <cell r="Z4824">
            <v>461.12</v>
          </cell>
          <cell r="AA4824">
            <v>461.12</v>
          </cell>
          <cell r="AB4824">
            <v>0</v>
          </cell>
          <cell r="AC4824">
            <v>0</v>
          </cell>
          <cell r="AD4824">
            <v>275.99224492000002</v>
          </cell>
          <cell r="AE4824">
            <v>267.07357830000001</v>
          </cell>
          <cell r="AF4824">
            <v>8.9186666199999998</v>
          </cell>
          <cell r="AG4824">
            <v>0</v>
          </cell>
          <cell r="AH4824">
            <v>0</v>
          </cell>
          <cell r="AI4824">
            <v>59.852586076999998</v>
          </cell>
        </row>
        <row r="4825">
          <cell r="C4825" t="str">
            <v>1.829.3</v>
          </cell>
          <cell r="D4825" t="str">
            <v>Прочие, всего</v>
          </cell>
          <cell r="E4825" t="str">
            <v>051-2004034</v>
          </cell>
          <cell r="F4825" t="str">
            <v/>
          </cell>
          <cell r="G4825" t="str">
            <v/>
          </cell>
          <cell r="H4825" t="str">
            <v/>
          </cell>
          <cell r="I4825">
            <v>761.48</v>
          </cell>
          <cell r="J4825">
            <v>284.10000000000002</v>
          </cell>
          <cell r="K4825">
            <v>173.74</v>
          </cell>
          <cell r="L4825">
            <v>173.74</v>
          </cell>
          <cell r="M4825">
            <v>30.70501105</v>
          </cell>
          <cell r="N4825">
            <v>17.672965954999999</v>
          </cell>
          <cell r="O4825">
            <v>17.672965954999999</v>
          </cell>
          <cell r="P4825">
            <v>0</v>
          </cell>
          <cell r="Q4825">
            <v>0</v>
          </cell>
          <cell r="R4825">
            <v>0</v>
          </cell>
          <cell r="S4825">
            <v>338.72366669000002</v>
          </cell>
          <cell r="T4825">
            <v>66.066333310000005</v>
          </cell>
          <cell r="U4825">
            <v>0</v>
          </cell>
          <cell r="V4825">
            <v>0</v>
          </cell>
          <cell r="W4825">
            <v>0</v>
          </cell>
          <cell r="X4825">
            <v>0</v>
          </cell>
          <cell r="Y4825">
            <v>45.11511643</v>
          </cell>
          <cell r="Z4825">
            <v>201.67</v>
          </cell>
          <cell r="AA4825">
            <v>201.67</v>
          </cell>
          <cell r="AB4825">
            <v>0</v>
          </cell>
          <cell r="AC4825">
            <v>0</v>
          </cell>
          <cell r="AD4825">
            <v>108.31594917</v>
          </cell>
          <cell r="AE4825">
            <v>32.096581819999997</v>
          </cell>
          <cell r="AF4825">
            <v>13.93866676</v>
          </cell>
          <cell r="AG4825">
            <v>62.280700590000002</v>
          </cell>
          <cell r="AH4825">
            <v>0</v>
          </cell>
          <cell r="AI4825">
            <v>53.709500257999998</v>
          </cell>
        </row>
        <row r="4826">
          <cell r="C4826" t="str">
            <v>1.829.4</v>
          </cell>
          <cell r="D4826" t="str">
            <v>Землеотвод, всего</v>
          </cell>
          <cell r="E4826" t="str">
            <v>051-2004034</v>
          </cell>
          <cell r="F4826" t="str">
            <v/>
          </cell>
          <cell r="G4826" t="str">
            <v/>
          </cell>
          <cell r="H4826" t="str">
            <v/>
          </cell>
          <cell r="I4826">
            <v>18.34</v>
          </cell>
          <cell r="J4826">
            <v>18.18</v>
          </cell>
          <cell r="K4826">
            <v>7.0000000000000007E-2</v>
          </cell>
          <cell r="L4826">
            <v>7.0000000000000007E-2</v>
          </cell>
          <cell r="M4826">
            <v>0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>
            <v>0.14166667999999999</v>
          </cell>
          <cell r="T4826">
            <v>2.8333319999999999E-2</v>
          </cell>
          <cell r="U4826">
            <v>0</v>
          </cell>
          <cell r="V4826">
            <v>0</v>
          </cell>
          <cell r="W4826">
            <v>0</v>
          </cell>
          <cell r="X4826">
            <v>0</v>
          </cell>
          <cell r="Y4826">
            <v>13.018534580000001</v>
          </cell>
          <cell r="Z4826">
            <v>13.088534579999999</v>
          </cell>
          <cell r="AA4826">
            <v>13.088534579999999</v>
          </cell>
          <cell r="AB4826">
            <v>0</v>
          </cell>
          <cell r="AC4826">
            <v>0</v>
          </cell>
          <cell r="AD4826">
            <v>1.711741E-2</v>
          </cell>
          <cell r="AE4826">
            <v>0</v>
          </cell>
          <cell r="AF4826">
            <v>0</v>
          </cell>
          <cell r="AG4826">
            <v>1.711741E-2</v>
          </cell>
          <cell r="AH4826">
            <v>0</v>
          </cell>
          <cell r="AI4826">
            <v>0.13078171499999999</v>
          </cell>
        </row>
        <row r="4827">
          <cell r="C4827" t="str">
            <v>1.829.5</v>
          </cell>
          <cell r="D4827" t="str">
            <v>Услуги Заказчика</v>
          </cell>
          <cell r="E4827" t="str">
            <v>051-2004034</v>
          </cell>
          <cell r="F4827" t="str">
            <v/>
          </cell>
          <cell r="G4827" t="str">
            <v/>
          </cell>
          <cell r="H4827" t="str">
            <v/>
          </cell>
          <cell r="I4827">
            <v>314.87</v>
          </cell>
          <cell r="J4827">
            <v>131.32</v>
          </cell>
          <cell r="K4827">
            <v>83.5</v>
          </cell>
          <cell r="L4827">
            <v>83.5</v>
          </cell>
          <cell r="M4827">
            <v>20.875000140000001</v>
          </cell>
          <cell r="N4827">
            <v>25.000000168</v>
          </cell>
          <cell r="O4827">
            <v>25.000000168</v>
          </cell>
          <cell r="P4827">
            <v>0</v>
          </cell>
          <cell r="Q4827">
            <v>0</v>
          </cell>
          <cell r="R4827">
            <v>0</v>
          </cell>
          <cell r="S4827">
            <v>120.80833333</v>
          </cell>
          <cell r="T4827">
            <v>24.161666669999999</v>
          </cell>
          <cell r="U4827">
            <v>0</v>
          </cell>
          <cell r="V4827">
            <v>0</v>
          </cell>
          <cell r="W4827">
            <v>0</v>
          </cell>
          <cell r="X4827">
            <v>0</v>
          </cell>
          <cell r="Y4827">
            <v>2.9999999999999997E-8</v>
          </cell>
          <cell r="Z4827">
            <v>118.1748836</v>
          </cell>
          <cell r="AA4827">
            <v>118.1748836</v>
          </cell>
          <cell r="AB4827">
            <v>0</v>
          </cell>
          <cell r="AC4827">
            <v>0</v>
          </cell>
          <cell r="AD4827">
            <v>76.180249939999996</v>
          </cell>
          <cell r="AE4827">
            <v>0</v>
          </cell>
          <cell r="AF4827">
            <v>13.91666676</v>
          </cell>
          <cell r="AG4827">
            <v>62.263583179999998</v>
          </cell>
          <cell r="AH4827">
            <v>0</v>
          </cell>
          <cell r="AI4827">
            <v>64.463994056000004</v>
          </cell>
        </row>
        <row r="4828">
          <cell r="C4828" t="str">
            <v>1.829.6</v>
          </cell>
          <cell r="D4828" t="str">
            <v>Иные прочие</v>
          </cell>
          <cell r="E4828" t="str">
            <v>051-2004034</v>
          </cell>
          <cell r="F4828" t="str">
            <v/>
          </cell>
          <cell r="G4828" t="str">
            <v/>
          </cell>
          <cell r="H4828" t="str">
            <v/>
          </cell>
          <cell r="I4828">
            <v>383.88</v>
          </cell>
          <cell r="J4828">
            <v>93.8</v>
          </cell>
          <cell r="K4828">
            <v>59.19</v>
          </cell>
          <cell r="L4828">
            <v>59.19</v>
          </cell>
          <cell r="M4828">
            <v>9.8300109100000004</v>
          </cell>
          <cell r="N4828">
            <v>16.607553489000001</v>
          </cell>
          <cell r="O4828">
            <v>16.607553489000001</v>
          </cell>
          <cell r="P4828">
            <v>0</v>
          </cell>
          <cell r="Q4828">
            <v>0</v>
          </cell>
          <cell r="R4828">
            <v>0</v>
          </cell>
          <cell r="S4828">
            <v>191.95700002000001</v>
          </cell>
          <cell r="T4828">
            <v>36.712999979999999</v>
          </cell>
          <cell r="U4828">
            <v>0</v>
          </cell>
          <cell r="V4828">
            <v>0</v>
          </cell>
          <cell r="W4828">
            <v>0</v>
          </cell>
          <cell r="X4828">
            <v>0</v>
          </cell>
          <cell r="Y4828">
            <v>20.387641599999998</v>
          </cell>
          <cell r="Z4828">
            <v>58.697641599999997</v>
          </cell>
          <cell r="AA4828">
            <v>58.697641599999997</v>
          </cell>
          <cell r="AB4828">
            <v>0</v>
          </cell>
          <cell r="AC4828">
            <v>0</v>
          </cell>
          <cell r="AD4828">
            <v>20.4096416</v>
          </cell>
          <cell r="AE4828">
            <v>20.387641599999998</v>
          </cell>
          <cell r="AF4828">
            <v>2.1999999999999999E-2</v>
          </cell>
          <cell r="AG4828">
            <v>0</v>
          </cell>
          <cell r="AH4828">
            <v>0</v>
          </cell>
          <cell r="AI4828">
            <v>34.770803465999997</v>
          </cell>
        </row>
        <row r="4829">
          <cell r="C4829" t="str">
            <v>1.829.7</v>
          </cell>
          <cell r="D4829" t="str">
            <v>Пуско наладочные работы "вхолостую"</v>
          </cell>
          <cell r="E4829" t="str">
            <v>051-2004034</v>
          </cell>
          <cell r="F4829" t="str">
            <v/>
          </cell>
          <cell r="G4829" t="str">
            <v/>
          </cell>
          <cell r="H4829" t="str">
            <v/>
          </cell>
          <cell r="I4829">
            <v>44.39</v>
          </cell>
          <cell r="J4829">
            <v>40.799999999999997</v>
          </cell>
          <cell r="K4829">
            <v>30.98</v>
          </cell>
          <cell r="L4829">
            <v>30.98</v>
          </cell>
          <cell r="M4829">
            <v>0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>
            <v>0</v>
          </cell>
          <cell r="S4829">
            <v>25.816666659999999</v>
          </cell>
          <cell r="T4829">
            <v>5.1633333400000003</v>
          </cell>
          <cell r="U4829">
            <v>0</v>
          </cell>
          <cell r="V4829">
            <v>0</v>
          </cell>
          <cell r="W4829">
            <v>0</v>
          </cell>
          <cell r="X4829">
            <v>0</v>
          </cell>
          <cell r="Y4829">
            <v>11.708940220000001</v>
          </cell>
          <cell r="Z4829">
            <v>11.708940220000001</v>
          </cell>
          <cell r="AA4829">
            <v>11.708940220000001</v>
          </cell>
          <cell r="AB4829">
            <v>0</v>
          </cell>
          <cell r="AC4829">
            <v>0</v>
          </cell>
          <cell r="AD4829">
            <v>11.708940220000001</v>
          </cell>
          <cell r="AE4829">
            <v>11.708940220000001</v>
          </cell>
          <cell r="AF4829">
            <v>0</v>
          </cell>
          <cell r="AG4829">
            <v>0</v>
          </cell>
          <cell r="AH4829">
            <v>0</v>
          </cell>
          <cell r="AI4829">
            <v>100</v>
          </cell>
        </row>
        <row r="4830">
          <cell r="C4830" t="str">
            <v>1.830</v>
          </cell>
          <cell r="D4830" t="str">
            <v>Узлы измерений нестабильного конденсата ОНГКМ и КНГКМ на Оренбургском ГПЗ</v>
          </cell>
          <cell r="E4830" t="str">
            <v>051-2004037</v>
          </cell>
          <cell r="F4830" t="str">
            <v/>
          </cell>
          <cell r="G4830" t="str">
            <v>Стройки, обеспечивающие добычу и вывод газа из Надым-Пур-Таз</v>
          </cell>
          <cell r="H4830" t="str">
            <v>Прочие</v>
          </cell>
          <cell r="I4830">
            <v>1774.03</v>
          </cell>
          <cell r="J4830">
            <v>1774.03</v>
          </cell>
          <cell r="K4830">
            <v>278.42</v>
          </cell>
          <cell r="L4830">
            <v>278.42</v>
          </cell>
          <cell r="M4830">
            <v>2.4825002399999998</v>
          </cell>
          <cell r="N4830">
            <v>0.89163861799999999</v>
          </cell>
          <cell r="O4830">
            <v>0.89163861799999999</v>
          </cell>
          <cell r="P4830">
            <v>0</v>
          </cell>
          <cell r="Q4830">
            <v>0</v>
          </cell>
          <cell r="R4830">
            <v>0</v>
          </cell>
          <cell r="S4830">
            <v>232.01666667999999</v>
          </cell>
          <cell r="T4830">
            <v>46.403333320000002</v>
          </cell>
          <cell r="U4830">
            <v>0</v>
          </cell>
          <cell r="V4830">
            <v>0</v>
          </cell>
          <cell r="W4830">
            <v>0</v>
          </cell>
          <cell r="X4830">
            <v>0</v>
          </cell>
          <cell r="Y4830">
            <v>0</v>
          </cell>
          <cell r="Z4830">
            <v>115.71</v>
          </cell>
          <cell r="AA4830">
            <v>115.71</v>
          </cell>
          <cell r="AB4830">
            <v>0</v>
          </cell>
          <cell r="AC4830">
            <v>0</v>
          </cell>
          <cell r="AD4830">
            <v>1.6550001599999999</v>
          </cell>
          <cell r="AE4830">
            <v>0</v>
          </cell>
          <cell r="AF4830">
            <v>1.6550001599999999</v>
          </cell>
          <cell r="AG4830">
            <v>0</v>
          </cell>
          <cell r="AH4830">
            <v>0</v>
          </cell>
          <cell r="AI4830">
            <v>1.4303000260000001</v>
          </cell>
        </row>
        <row r="4831">
          <cell r="C4831" t="str">
            <v>1.830.1</v>
          </cell>
          <cell r="D4831" t="str">
            <v>Подрядные работы</v>
          </cell>
          <cell r="E4831" t="str">
            <v>051-2004037</v>
          </cell>
          <cell r="F4831" t="str">
            <v/>
          </cell>
          <cell r="G4831" t="str">
            <v/>
          </cell>
          <cell r="H4831" t="str">
            <v/>
          </cell>
          <cell r="I4831">
            <v>206.11</v>
          </cell>
          <cell r="J4831">
            <v>206.11</v>
          </cell>
          <cell r="K4831">
            <v>48.3</v>
          </cell>
          <cell r="L4831">
            <v>48.3</v>
          </cell>
          <cell r="M4831">
            <v>0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>
            <v>40.25</v>
          </cell>
          <cell r="T4831">
            <v>8.0500000000000007</v>
          </cell>
          <cell r="U4831">
            <v>0</v>
          </cell>
          <cell r="V4831">
            <v>0</v>
          </cell>
          <cell r="W4831">
            <v>0</v>
          </cell>
          <cell r="X4831">
            <v>0</v>
          </cell>
          <cell r="Y4831">
            <v>0</v>
          </cell>
          <cell r="Z4831">
            <v>0</v>
          </cell>
          <cell r="AA4831">
            <v>0</v>
          </cell>
          <cell r="AB4831">
            <v>0</v>
          </cell>
          <cell r="AC4831">
            <v>0</v>
          </cell>
          <cell r="AD4831">
            <v>0</v>
          </cell>
          <cell r="AE4831">
            <v>0</v>
          </cell>
          <cell r="AF4831">
            <v>0</v>
          </cell>
          <cell r="AG4831">
            <v>0</v>
          </cell>
          <cell r="AH4831">
            <v>0</v>
          </cell>
          <cell r="AI4831">
            <v>0</v>
          </cell>
        </row>
        <row r="4832">
          <cell r="C4832">
            <v>0</v>
          </cell>
          <cell r="D4832" t="str">
            <v>СК ССМ</v>
          </cell>
          <cell r="E4832" t="str">
            <v>051-2004037</v>
          </cell>
          <cell r="F4832" t="str">
            <v/>
          </cell>
          <cell r="G4832" t="str">
            <v/>
          </cell>
          <cell r="H4832" t="str">
            <v/>
          </cell>
          <cell r="I4832">
            <v>0</v>
          </cell>
          <cell r="J4832">
            <v>0</v>
          </cell>
          <cell r="K4832">
            <v>48.3</v>
          </cell>
          <cell r="L4832">
            <v>48.3</v>
          </cell>
          <cell r="M4832">
            <v>0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>
            <v>0</v>
          </cell>
          <cell r="S4832">
            <v>0</v>
          </cell>
          <cell r="T4832">
            <v>0</v>
          </cell>
          <cell r="U4832">
            <v>0</v>
          </cell>
          <cell r="V4832">
            <v>0</v>
          </cell>
          <cell r="W4832">
            <v>0</v>
          </cell>
          <cell r="X4832">
            <v>0</v>
          </cell>
          <cell r="Y4832">
            <v>0</v>
          </cell>
          <cell r="Z4832">
            <v>0</v>
          </cell>
          <cell r="AA4832">
            <v>0</v>
          </cell>
          <cell r="AB4832">
            <v>0</v>
          </cell>
          <cell r="AC4832">
            <v>0</v>
          </cell>
          <cell r="AD4832">
            <v>0</v>
          </cell>
          <cell r="AE4832">
            <v>0</v>
          </cell>
          <cell r="AF4832">
            <v>0</v>
          </cell>
          <cell r="AG4832">
            <v>0</v>
          </cell>
          <cell r="AH4832">
            <v>0</v>
          </cell>
          <cell r="AI4832">
            <v>0</v>
          </cell>
        </row>
        <row r="4833">
          <cell r="C4833">
            <v>0</v>
          </cell>
          <cell r="D4833" t="str">
            <v>Прочие подрядчики</v>
          </cell>
          <cell r="E4833" t="str">
            <v>051-2004037</v>
          </cell>
          <cell r="F4833" t="str">
            <v/>
          </cell>
          <cell r="G4833" t="str">
            <v/>
          </cell>
          <cell r="H4833" t="str">
            <v/>
          </cell>
          <cell r="I4833">
            <v>206.11</v>
          </cell>
          <cell r="J4833">
            <v>206.11</v>
          </cell>
          <cell r="K4833">
            <v>0</v>
          </cell>
          <cell r="L4833">
            <v>0</v>
          </cell>
          <cell r="M4833">
            <v>0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>
            <v>0</v>
          </cell>
          <cell r="S4833">
            <v>40.25</v>
          </cell>
          <cell r="T4833">
            <v>8.0500000000000007</v>
          </cell>
          <cell r="U4833">
            <v>0</v>
          </cell>
          <cell r="V4833">
            <v>0</v>
          </cell>
          <cell r="W4833">
            <v>0</v>
          </cell>
          <cell r="X4833">
            <v>0</v>
          </cell>
          <cell r="Y4833">
            <v>0</v>
          </cell>
          <cell r="Z4833">
            <v>0</v>
          </cell>
          <cell r="AA4833">
            <v>0</v>
          </cell>
          <cell r="AB4833">
            <v>0</v>
          </cell>
          <cell r="AC4833">
            <v>0</v>
          </cell>
          <cell r="AD4833">
            <v>0</v>
          </cell>
          <cell r="AE4833">
            <v>0</v>
          </cell>
          <cell r="AF4833">
            <v>0</v>
          </cell>
          <cell r="AG4833">
            <v>0</v>
          </cell>
          <cell r="AH4833">
            <v>0</v>
          </cell>
          <cell r="AI4833">
            <v>0</v>
          </cell>
        </row>
        <row r="4834">
          <cell r="C4834" t="str">
            <v>1.830.2</v>
          </cell>
          <cell r="D4834" t="str">
            <v>Оборудование</v>
          </cell>
          <cell r="E4834" t="str">
            <v>051-2004037</v>
          </cell>
          <cell r="F4834" t="str">
            <v/>
          </cell>
          <cell r="G4834" t="str">
            <v/>
          </cell>
          <cell r="H4834" t="str">
            <v/>
          </cell>
          <cell r="I4834">
            <v>1481.97</v>
          </cell>
          <cell r="J4834">
            <v>1481.97</v>
          </cell>
          <cell r="K4834">
            <v>199.43</v>
          </cell>
          <cell r="L4834">
            <v>199.43</v>
          </cell>
          <cell r="M4834">
            <v>0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>
            <v>0</v>
          </cell>
          <cell r="S4834">
            <v>166.19166666999999</v>
          </cell>
          <cell r="T4834">
            <v>33.238333330000003</v>
          </cell>
          <cell r="U4834">
            <v>0</v>
          </cell>
          <cell r="V4834">
            <v>0</v>
          </cell>
          <cell r="W4834">
            <v>0</v>
          </cell>
          <cell r="X4834">
            <v>0</v>
          </cell>
          <cell r="Y4834">
            <v>0</v>
          </cell>
          <cell r="Z4834">
            <v>102.5</v>
          </cell>
          <cell r="AA4834">
            <v>102.5</v>
          </cell>
          <cell r="AB4834">
            <v>0</v>
          </cell>
          <cell r="AC4834">
            <v>0</v>
          </cell>
          <cell r="AD4834">
            <v>0</v>
          </cell>
          <cell r="AE4834">
            <v>0</v>
          </cell>
          <cell r="AF4834">
            <v>0</v>
          </cell>
          <cell r="AG4834">
            <v>0</v>
          </cell>
          <cell r="AH4834">
            <v>0</v>
          </cell>
          <cell r="AI4834">
            <v>0</v>
          </cell>
        </row>
        <row r="4835">
          <cell r="C4835" t="str">
            <v>1.830.3</v>
          </cell>
          <cell r="D4835" t="str">
            <v>Прочие, всего</v>
          </cell>
          <cell r="E4835" t="str">
            <v>051-2004037</v>
          </cell>
          <cell r="F4835" t="str">
            <v/>
          </cell>
          <cell r="G4835" t="str">
            <v/>
          </cell>
          <cell r="H4835" t="str">
            <v/>
          </cell>
          <cell r="I4835">
            <v>85.95</v>
          </cell>
          <cell r="J4835">
            <v>85.95</v>
          </cell>
          <cell r="K4835">
            <v>30.69</v>
          </cell>
          <cell r="L4835">
            <v>30.69</v>
          </cell>
          <cell r="M4835">
            <v>2.4825002399999998</v>
          </cell>
          <cell r="N4835">
            <v>8.0889548389999995</v>
          </cell>
          <cell r="O4835">
            <v>8.0889548389999995</v>
          </cell>
          <cell r="P4835">
            <v>0</v>
          </cell>
          <cell r="Q4835">
            <v>0</v>
          </cell>
          <cell r="R4835">
            <v>0</v>
          </cell>
          <cell r="S4835">
            <v>25.57500001</v>
          </cell>
          <cell r="T4835">
            <v>5.1149999900000003</v>
          </cell>
          <cell r="U4835">
            <v>0</v>
          </cell>
          <cell r="V4835">
            <v>0</v>
          </cell>
          <cell r="W4835">
            <v>0</v>
          </cell>
          <cell r="X4835">
            <v>0</v>
          </cell>
          <cell r="Y4835">
            <v>0</v>
          </cell>
          <cell r="Z4835">
            <v>13.21</v>
          </cell>
          <cell r="AA4835">
            <v>13.21</v>
          </cell>
          <cell r="AB4835">
            <v>0</v>
          </cell>
          <cell r="AC4835">
            <v>0</v>
          </cell>
          <cell r="AD4835">
            <v>1.6550001599999999</v>
          </cell>
          <cell r="AE4835">
            <v>0</v>
          </cell>
          <cell r="AF4835">
            <v>1.6550001599999999</v>
          </cell>
          <cell r="AG4835">
            <v>0</v>
          </cell>
          <cell r="AH4835">
            <v>0</v>
          </cell>
          <cell r="AI4835">
            <v>12.528388796</v>
          </cell>
        </row>
        <row r="4836">
          <cell r="C4836" t="str">
            <v>1.830.4</v>
          </cell>
          <cell r="D4836" t="str">
            <v>Землеотвод, всего</v>
          </cell>
          <cell r="E4836" t="str">
            <v>051-2004037</v>
          </cell>
          <cell r="F4836" t="str">
            <v/>
          </cell>
          <cell r="G4836" t="str">
            <v/>
          </cell>
          <cell r="H4836" t="str">
            <v/>
          </cell>
          <cell r="I4836">
            <v>0</v>
          </cell>
          <cell r="J4836">
            <v>0</v>
          </cell>
          <cell r="K4836">
            <v>4</v>
          </cell>
          <cell r="L4836">
            <v>4</v>
          </cell>
          <cell r="M4836">
            <v>0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>
            <v>0</v>
          </cell>
          <cell r="S4836">
            <v>0</v>
          </cell>
          <cell r="T4836">
            <v>0</v>
          </cell>
          <cell r="U4836">
            <v>0</v>
          </cell>
          <cell r="V4836">
            <v>0</v>
          </cell>
          <cell r="W4836">
            <v>0</v>
          </cell>
          <cell r="X4836">
            <v>0</v>
          </cell>
          <cell r="Y4836">
            <v>0</v>
          </cell>
          <cell r="Z4836">
            <v>0</v>
          </cell>
          <cell r="AA4836">
            <v>0</v>
          </cell>
          <cell r="AB4836">
            <v>0</v>
          </cell>
          <cell r="AC4836">
            <v>0</v>
          </cell>
          <cell r="AD4836">
            <v>0</v>
          </cell>
          <cell r="AE4836">
            <v>0</v>
          </cell>
          <cell r="AF4836">
            <v>0</v>
          </cell>
          <cell r="AG4836">
            <v>0</v>
          </cell>
          <cell r="AH4836">
            <v>0</v>
          </cell>
          <cell r="AI4836">
            <v>0</v>
          </cell>
        </row>
        <row r="4837">
          <cell r="C4837" t="str">
            <v>1.830.5</v>
          </cell>
          <cell r="D4837" t="str">
            <v>Проектные работы</v>
          </cell>
          <cell r="E4837" t="str">
            <v>051-2004037</v>
          </cell>
          <cell r="F4837" t="str">
            <v/>
          </cell>
          <cell r="G4837" t="str">
            <v/>
          </cell>
          <cell r="H4837" t="str">
            <v/>
          </cell>
          <cell r="I4837">
            <v>0</v>
          </cell>
          <cell r="J4837">
            <v>0</v>
          </cell>
          <cell r="K4837">
            <v>1</v>
          </cell>
          <cell r="L4837">
            <v>1</v>
          </cell>
          <cell r="M4837">
            <v>0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  <cell r="R4837">
            <v>0</v>
          </cell>
          <cell r="S4837">
            <v>0</v>
          </cell>
          <cell r="T4837">
            <v>0</v>
          </cell>
          <cell r="U4837">
            <v>0</v>
          </cell>
          <cell r="V4837">
            <v>0</v>
          </cell>
          <cell r="W4837">
            <v>0</v>
          </cell>
          <cell r="X4837">
            <v>0</v>
          </cell>
          <cell r="Y4837">
            <v>0</v>
          </cell>
          <cell r="Z4837">
            <v>0</v>
          </cell>
          <cell r="AA4837">
            <v>0</v>
          </cell>
          <cell r="AB4837">
            <v>0</v>
          </cell>
          <cell r="AC4837">
            <v>0</v>
          </cell>
          <cell r="AD4837">
            <v>0</v>
          </cell>
          <cell r="AE4837">
            <v>0</v>
          </cell>
          <cell r="AF4837">
            <v>0</v>
          </cell>
          <cell r="AG4837">
            <v>0</v>
          </cell>
          <cell r="AH4837">
            <v>0</v>
          </cell>
          <cell r="AI4837">
            <v>0</v>
          </cell>
        </row>
        <row r="4838">
          <cell r="C4838" t="str">
            <v>1.830.6</v>
          </cell>
          <cell r="D4838" t="str">
            <v>Услуги Заказчика</v>
          </cell>
          <cell r="E4838" t="str">
            <v>051-2004037</v>
          </cell>
          <cell r="F4838" t="str">
            <v/>
          </cell>
          <cell r="G4838" t="str">
            <v/>
          </cell>
          <cell r="H4838" t="str">
            <v/>
          </cell>
          <cell r="I4838">
            <v>0</v>
          </cell>
          <cell r="J4838">
            <v>0</v>
          </cell>
          <cell r="K4838">
            <v>9.93</v>
          </cell>
          <cell r="L4838">
            <v>9.93</v>
          </cell>
          <cell r="M4838">
            <v>2.4825002399999998</v>
          </cell>
          <cell r="N4838">
            <v>25.000002417000001</v>
          </cell>
          <cell r="O4838">
            <v>25.000002417000001</v>
          </cell>
          <cell r="P4838">
            <v>0</v>
          </cell>
          <cell r="Q4838">
            <v>0</v>
          </cell>
          <cell r="R4838">
            <v>0</v>
          </cell>
          <cell r="S4838">
            <v>0</v>
          </cell>
          <cell r="T4838">
            <v>0</v>
          </cell>
          <cell r="U4838">
            <v>0</v>
          </cell>
          <cell r="V4838">
            <v>0</v>
          </cell>
          <cell r="W4838">
            <v>0</v>
          </cell>
          <cell r="X4838">
            <v>0</v>
          </cell>
          <cell r="Y4838">
            <v>0</v>
          </cell>
          <cell r="Z4838">
            <v>8.2799999999999994</v>
          </cell>
          <cell r="AA4838">
            <v>8.2799999999999994</v>
          </cell>
          <cell r="AB4838">
            <v>0</v>
          </cell>
          <cell r="AC4838">
            <v>0</v>
          </cell>
          <cell r="AD4838">
            <v>1.6550001599999999</v>
          </cell>
          <cell r="AE4838">
            <v>0</v>
          </cell>
          <cell r="AF4838">
            <v>1.6550001599999999</v>
          </cell>
          <cell r="AG4838">
            <v>0</v>
          </cell>
          <cell r="AH4838">
            <v>0</v>
          </cell>
          <cell r="AI4838">
            <v>19.987924637999999</v>
          </cell>
        </row>
        <row r="4839">
          <cell r="C4839" t="str">
            <v>1.830.7</v>
          </cell>
          <cell r="D4839" t="str">
            <v>Иные прочие</v>
          </cell>
          <cell r="E4839" t="str">
            <v>051-2004037</v>
          </cell>
          <cell r="F4839" t="str">
            <v/>
          </cell>
          <cell r="G4839" t="str">
            <v/>
          </cell>
          <cell r="H4839" t="str">
            <v/>
          </cell>
          <cell r="I4839">
            <v>85.95</v>
          </cell>
          <cell r="J4839">
            <v>85.95</v>
          </cell>
          <cell r="K4839">
            <v>10.76</v>
          </cell>
          <cell r="L4839">
            <v>10.76</v>
          </cell>
          <cell r="M4839">
            <v>0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>
            <v>25.57500001</v>
          </cell>
          <cell r="T4839">
            <v>5.1149999900000003</v>
          </cell>
          <cell r="U4839">
            <v>0</v>
          </cell>
          <cell r="V4839">
            <v>0</v>
          </cell>
          <cell r="W4839">
            <v>0</v>
          </cell>
          <cell r="X4839">
            <v>0</v>
          </cell>
          <cell r="Y4839">
            <v>0</v>
          </cell>
          <cell r="Z4839">
            <v>4.93</v>
          </cell>
          <cell r="AA4839">
            <v>4.93</v>
          </cell>
          <cell r="AB4839">
            <v>0</v>
          </cell>
          <cell r="AC4839">
            <v>0</v>
          </cell>
          <cell r="AD4839">
            <v>0</v>
          </cell>
          <cell r="AE4839">
            <v>0</v>
          </cell>
          <cell r="AF4839">
            <v>0</v>
          </cell>
          <cell r="AG4839">
            <v>0</v>
          </cell>
          <cell r="AH4839">
            <v>0</v>
          </cell>
          <cell r="AI4839">
            <v>0</v>
          </cell>
        </row>
        <row r="4840">
          <cell r="C4840" t="str">
            <v>1.830.8</v>
          </cell>
          <cell r="D4840" t="str">
            <v>Пуско наладочные работы "вхолостую"</v>
          </cell>
          <cell r="E4840" t="str">
            <v>051-2004037</v>
          </cell>
          <cell r="F4840" t="str">
            <v/>
          </cell>
          <cell r="G4840" t="str">
            <v/>
          </cell>
          <cell r="H4840" t="str">
            <v/>
          </cell>
          <cell r="I4840">
            <v>0</v>
          </cell>
          <cell r="J4840">
            <v>0</v>
          </cell>
          <cell r="K4840">
            <v>5</v>
          </cell>
          <cell r="L4840">
            <v>5</v>
          </cell>
          <cell r="M4840">
            <v>0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>
            <v>0</v>
          </cell>
          <cell r="S4840">
            <v>0</v>
          </cell>
          <cell r="T4840">
            <v>0</v>
          </cell>
          <cell r="U4840">
            <v>0</v>
          </cell>
          <cell r="V4840">
            <v>0</v>
          </cell>
          <cell r="W4840">
            <v>0</v>
          </cell>
          <cell r="X4840">
            <v>0</v>
          </cell>
          <cell r="Y4840">
            <v>0</v>
          </cell>
          <cell r="Z4840">
            <v>0</v>
          </cell>
          <cell r="AA4840">
            <v>0</v>
          </cell>
          <cell r="AB4840">
            <v>0</v>
          </cell>
          <cell r="AC4840">
            <v>0</v>
          </cell>
          <cell r="AD4840">
            <v>0</v>
          </cell>
          <cell r="AE4840">
            <v>0</v>
          </cell>
          <cell r="AF4840">
            <v>0</v>
          </cell>
          <cell r="AG4840">
            <v>0</v>
          </cell>
          <cell r="AH4840">
            <v>0</v>
          </cell>
          <cell r="AI4840">
            <v>0</v>
          </cell>
        </row>
        <row r="4841">
          <cell r="C4841" t="str">
            <v>1.831</v>
          </cell>
          <cell r="D4841" t="str">
            <v>Реконструкция систем электроснабжения Пуровского ЛПУ МГ</v>
          </cell>
          <cell r="E4841" t="str">
            <v>051-2004119</v>
          </cell>
          <cell r="F4841" t="str">
            <v/>
          </cell>
          <cell r="G4841" t="str">
            <v>Стройки, обеспечивающие добычу и вывод газа из Надым-Пур-Таз</v>
          </cell>
          <cell r="H4841" t="str">
            <v>Транспорт газа</v>
          </cell>
          <cell r="I4841">
            <v>870.08199999999999</v>
          </cell>
          <cell r="J4841">
            <v>708.75099999999998</v>
          </cell>
          <cell r="K4841">
            <v>0.82099999999999995</v>
          </cell>
          <cell r="L4841">
            <v>0.82099999999999995</v>
          </cell>
          <cell r="M4841">
            <v>0.59564921999999998</v>
          </cell>
          <cell r="N4841">
            <v>72.551671132999999</v>
          </cell>
          <cell r="O4841">
            <v>72.551671132999999</v>
          </cell>
          <cell r="P4841">
            <v>0</v>
          </cell>
          <cell r="Q4841">
            <v>0</v>
          </cell>
          <cell r="R4841">
            <v>0</v>
          </cell>
          <cell r="S4841">
            <v>0</v>
          </cell>
          <cell r="T4841">
            <v>0</v>
          </cell>
          <cell r="U4841">
            <v>0</v>
          </cell>
          <cell r="V4841">
            <v>0</v>
          </cell>
          <cell r="W4841">
            <v>0</v>
          </cell>
          <cell r="X4841">
            <v>0</v>
          </cell>
          <cell r="Y4841">
            <v>5.0003999999999999E-4</v>
          </cell>
          <cell r="Z4841">
            <v>0.82</v>
          </cell>
          <cell r="AA4841">
            <v>0.82</v>
          </cell>
          <cell r="AB4841">
            <v>0</v>
          </cell>
          <cell r="AC4841">
            <v>0</v>
          </cell>
          <cell r="AD4841">
            <v>6.6671999999999999E-4</v>
          </cell>
          <cell r="AE4841">
            <v>5.0003999999999999E-4</v>
          </cell>
          <cell r="AF4841">
            <v>1.6668E-4</v>
          </cell>
          <cell r="AG4841">
            <v>0</v>
          </cell>
          <cell r="AH4841">
            <v>0</v>
          </cell>
          <cell r="AI4841">
            <v>8.1307317000000004E-2</v>
          </cell>
        </row>
        <row r="4842">
          <cell r="C4842" t="str">
            <v>1.831.1</v>
          </cell>
          <cell r="D4842" t="str">
            <v>Подрядные работы</v>
          </cell>
          <cell r="E4842" t="str">
            <v>051-2004119</v>
          </cell>
          <cell r="F4842" t="str">
            <v/>
          </cell>
          <cell r="G4842" t="str">
            <v/>
          </cell>
          <cell r="H4842" t="str">
            <v/>
          </cell>
          <cell r="I4842">
            <v>237.47</v>
          </cell>
          <cell r="J4842">
            <v>237.47</v>
          </cell>
          <cell r="K4842">
            <v>0</v>
          </cell>
          <cell r="L4842">
            <v>0</v>
          </cell>
          <cell r="M4842">
            <v>0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>
            <v>0</v>
          </cell>
          <cell r="T4842">
            <v>0</v>
          </cell>
          <cell r="U4842">
            <v>0</v>
          </cell>
          <cell r="V4842">
            <v>0</v>
          </cell>
          <cell r="W4842">
            <v>0</v>
          </cell>
          <cell r="X4842">
            <v>0</v>
          </cell>
          <cell r="Y4842">
            <v>0</v>
          </cell>
          <cell r="Z4842">
            <v>0</v>
          </cell>
          <cell r="AA4842">
            <v>0</v>
          </cell>
          <cell r="AB4842">
            <v>0</v>
          </cell>
          <cell r="AC4842">
            <v>0</v>
          </cell>
          <cell r="AD4842">
            <v>0</v>
          </cell>
          <cell r="AE4842">
            <v>0</v>
          </cell>
          <cell r="AF4842">
            <v>0</v>
          </cell>
          <cell r="AG4842">
            <v>0</v>
          </cell>
          <cell r="AH4842">
            <v>0</v>
          </cell>
          <cell r="AI4842">
            <v>0</v>
          </cell>
        </row>
        <row r="4843">
          <cell r="C4843">
            <v>0</v>
          </cell>
          <cell r="D4843" t="str">
            <v>Прочие подрядчики</v>
          </cell>
          <cell r="E4843" t="str">
            <v>051-2004119</v>
          </cell>
          <cell r="F4843" t="str">
            <v/>
          </cell>
          <cell r="G4843" t="str">
            <v/>
          </cell>
          <cell r="H4843" t="str">
            <v/>
          </cell>
          <cell r="I4843">
            <v>237.47</v>
          </cell>
          <cell r="J4843">
            <v>237.47</v>
          </cell>
          <cell r="K4843">
            <v>0</v>
          </cell>
          <cell r="L4843">
            <v>0</v>
          </cell>
          <cell r="M4843">
            <v>0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>
            <v>0</v>
          </cell>
          <cell r="T4843">
            <v>0</v>
          </cell>
          <cell r="U4843">
            <v>0</v>
          </cell>
          <cell r="V4843">
            <v>0</v>
          </cell>
          <cell r="W4843">
            <v>0</v>
          </cell>
          <cell r="X4843">
            <v>0</v>
          </cell>
          <cell r="Y4843">
            <v>0</v>
          </cell>
          <cell r="Z4843">
            <v>0</v>
          </cell>
          <cell r="AA4843">
            <v>0</v>
          </cell>
          <cell r="AB4843">
            <v>0</v>
          </cell>
          <cell r="AC4843">
            <v>0</v>
          </cell>
          <cell r="AD4843">
            <v>0</v>
          </cell>
          <cell r="AE4843">
            <v>0</v>
          </cell>
          <cell r="AF4843">
            <v>0</v>
          </cell>
          <cell r="AG4843">
            <v>0</v>
          </cell>
          <cell r="AH4843">
            <v>0</v>
          </cell>
          <cell r="AI4843">
            <v>0</v>
          </cell>
        </row>
        <row r="4844">
          <cell r="C4844" t="str">
            <v>1.831.2</v>
          </cell>
          <cell r="D4844" t="str">
            <v>Оборудование</v>
          </cell>
          <cell r="E4844" t="str">
            <v>051-2004119</v>
          </cell>
          <cell r="F4844" t="str">
            <v/>
          </cell>
          <cell r="G4844" t="str">
            <v/>
          </cell>
          <cell r="H4844" t="str">
            <v/>
          </cell>
          <cell r="I4844">
            <v>556.86</v>
          </cell>
          <cell r="J4844">
            <v>448.8</v>
          </cell>
          <cell r="K4844">
            <v>0.82</v>
          </cell>
          <cell r="L4844">
            <v>0.82</v>
          </cell>
          <cell r="M4844">
            <v>0.59539920000000002</v>
          </cell>
          <cell r="N4844">
            <v>72.609658537000001</v>
          </cell>
          <cell r="O4844">
            <v>72.609658537000001</v>
          </cell>
          <cell r="P4844">
            <v>0</v>
          </cell>
          <cell r="Q4844">
            <v>0</v>
          </cell>
          <cell r="R4844">
            <v>0</v>
          </cell>
          <cell r="S4844">
            <v>0</v>
          </cell>
          <cell r="T4844">
            <v>0</v>
          </cell>
          <cell r="U4844">
            <v>0</v>
          </cell>
          <cell r="V4844">
            <v>0</v>
          </cell>
          <cell r="W4844">
            <v>0</v>
          </cell>
          <cell r="X4844">
            <v>0</v>
          </cell>
          <cell r="Y4844">
            <v>0</v>
          </cell>
          <cell r="Z4844">
            <v>0.82</v>
          </cell>
          <cell r="AA4844">
            <v>0.82</v>
          </cell>
          <cell r="AB4844">
            <v>0</v>
          </cell>
          <cell r="AC4844">
            <v>0</v>
          </cell>
          <cell r="AD4844">
            <v>0</v>
          </cell>
          <cell r="AE4844">
            <v>0</v>
          </cell>
          <cell r="AF4844">
            <v>0</v>
          </cell>
          <cell r="AG4844">
            <v>0</v>
          </cell>
          <cell r="AH4844">
            <v>0</v>
          </cell>
          <cell r="AI4844">
            <v>0</v>
          </cell>
        </row>
        <row r="4845">
          <cell r="C4845" t="str">
            <v>1.831.3</v>
          </cell>
          <cell r="D4845" t="str">
            <v>Прочие, всего</v>
          </cell>
          <cell r="E4845" t="str">
            <v>051-2004119</v>
          </cell>
          <cell r="F4845" t="str">
            <v/>
          </cell>
          <cell r="G4845" t="str">
            <v/>
          </cell>
          <cell r="H4845" t="str">
            <v/>
          </cell>
          <cell r="I4845">
            <v>75.751999999999995</v>
          </cell>
          <cell r="J4845">
            <v>22.481000000000002</v>
          </cell>
          <cell r="K4845">
            <v>1E-3</v>
          </cell>
          <cell r="L4845">
            <v>1E-3</v>
          </cell>
          <cell r="M4845">
            <v>2.5001999999999999E-4</v>
          </cell>
          <cell r="N4845">
            <v>25.001999999999999</v>
          </cell>
          <cell r="O4845">
            <v>25.001999999999999</v>
          </cell>
          <cell r="P4845">
            <v>0</v>
          </cell>
          <cell r="Q4845">
            <v>0</v>
          </cell>
          <cell r="R4845">
            <v>0</v>
          </cell>
          <cell r="S4845">
            <v>0</v>
          </cell>
          <cell r="T4845">
            <v>0</v>
          </cell>
          <cell r="U4845">
            <v>0</v>
          </cell>
          <cell r="V4845">
            <v>0</v>
          </cell>
          <cell r="W4845">
            <v>0</v>
          </cell>
          <cell r="X4845">
            <v>0</v>
          </cell>
          <cell r="Y4845">
            <v>5.0003999999999999E-4</v>
          </cell>
          <cell r="Z4845">
            <v>0</v>
          </cell>
          <cell r="AA4845">
            <v>0</v>
          </cell>
          <cell r="AB4845">
            <v>0</v>
          </cell>
          <cell r="AC4845">
            <v>0</v>
          </cell>
          <cell r="AD4845">
            <v>6.6671999999999999E-4</v>
          </cell>
          <cell r="AE4845">
            <v>5.0003999999999999E-4</v>
          </cell>
          <cell r="AF4845">
            <v>1.6668E-4</v>
          </cell>
          <cell r="AG4845">
            <v>0</v>
          </cell>
          <cell r="AH4845">
            <v>0</v>
          </cell>
          <cell r="AI4845">
            <v>0</v>
          </cell>
        </row>
        <row r="4846">
          <cell r="C4846" t="str">
            <v>1.831.4</v>
          </cell>
          <cell r="D4846" t="str">
            <v>Услуги Заказчика</v>
          </cell>
          <cell r="E4846" t="str">
            <v>051-2004119</v>
          </cell>
          <cell r="F4846" t="str">
            <v/>
          </cell>
          <cell r="G4846" t="str">
            <v/>
          </cell>
          <cell r="H4846" t="str">
            <v/>
          </cell>
          <cell r="I4846">
            <v>2E-3</v>
          </cell>
          <cell r="J4846">
            <v>1E-3</v>
          </cell>
          <cell r="K4846">
            <v>1E-3</v>
          </cell>
          <cell r="L4846">
            <v>1E-3</v>
          </cell>
          <cell r="M4846">
            <v>2.5001999999999999E-4</v>
          </cell>
          <cell r="N4846">
            <v>25.001999999999999</v>
          </cell>
          <cell r="O4846">
            <v>25.001999999999999</v>
          </cell>
          <cell r="P4846">
            <v>0</v>
          </cell>
          <cell r="Q4846">
            <v>0</v>
          </cell>
          <cell r="R4846">
            <v>0</v>
          </cell>
          <cell r="S4846">
            <v>0</v>
          </cell>
          <cell r="T4846">
            <v>0</v>
          </cell>
          <cell r="U4846">
            <v>0</v>
          </cell>
          <cell r="V4846">
            <v>0</v>
          </cell>
          <cell r="W4846">
            <v>0</v>
          </cell>
          <cell r="X4846">
            <v>0</v>
          </cell>
          <cell r="Y4846">
            <v>5.0003999999999999E-4</v>
          </cell>
          <cell r="Z4846">
            <v>0</v>
          </cell>
          <cell r="AA4846">
            <v>0</v>
          </cell>
          <cell r="AB4846">
            <v>0</v>
          </cell>
          <cell r="AC4846">
            <v>0</v>
          </cell>
          <cell r="AD4846">
            <v>6.6671999999999999E-4</v>
          </cell>
          <cell r="AE4846">
            <v>5.0003999999999999E-4</v>
          </cell>
          <cell r="AF4846">
            <v>1.6668E-4</v>
          </cell>
          <cell r="AG4846">
            <v>0</v>
          </cell>
          <cell r="AH4846">
            <v>0</v>
          </cell>
          <cell r="AI4846">
            <v>0</v>
          </cell>
        </row>
        <row r="4847">
          <cell r="C4847" t="str">
            <v>1.831.5</v>
          </cell>
          <cell r="D4847" t="str">
            <v>Иные прочие</v>
          </cell>
          <cell r="E4847" t="str">
            <v>051-2004119</v>
          </cell>
          <cell r="F4847" t="str">
            <v/>
          </cell>
          <cell r="G4847" t="str">
            <v/>
          </cell>
          <cell r="H4847" t="str">
            <v/>
          </cell>
          <cell r="I4847">
            <v>75.75</v>
          </cell>
          <cell r="J4847">
            <v>22.48</v>
          </cell>
          <cell r="K4847">
            <v>0</v>
          </cell>
          <cell r="L4847">
            <v>0</v>
          </cell>
          <cell r="M4847">
            <v>0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>
            <v>0</v>
          </cell>
          <cell r="S4847">
            <v>0</v>
          </cell>
          <cell r="T4847">
            <v>0</v>
          </cell>
          <cell r="U4847">
            <v>0</v>
          </cell>
          <cell r="V4847">
            <v>0</v>
          </cell>
          <cell r="W4847">
            <v>0</v>
          </cell>
          <cell r="X4847">
            <v>0</v>
          </cell>
          <cell r="Y4847">
            <v>0</v>
          </cell>
          <cell r="Z4847">
            <v>0</v>
          </cell>
          <cell r="AA4847">
            <v>0</v>
          </cell>
          <cell r="AB4847">
            <v>0</v>
          </cell>
          <cell r="AC4847">
            <v>0</v>
          </cell>
          <cell r="AD4847">
            <v>0</v>
          </cell>
          <cell r="AE4847">
            <v>0</v>
          </cell>
          <cell r="AF4847">
            <v>0</v>
          </cell>
          <cell r="AG4847">
            <v>0</v>
          </cell>
          <cell r="AH4847">
            <v>0</v>
          </cell>
          <cell r="AI4847">
            <v>0</v>
          </cell>
        </row>
        <row r="4848">
          <cell r="C4848" t="str">
            <v>1.832</v>
          </cell>
          <cell r="D4848" t="str">
            <v>Реконструкция ЭСН</v>
          </cell>
          <cell r="E4848" t="str">
            <v>051-2004289</v>
          </cell>
          <cell r="F4848" t="str">
            <v/>
          </cell>
          <cell r="G4848" t="str">
            <v>Стройки, обеспечивающие добычу и вывод газа из Надым-Пур-Таз</v>
          </cell>
          <cell r="H4848" t="str">
            <v>Транспорт газа</v>
          </cell>
          <cell r="I4848">
            <v>1406.53283334</v>
          </cell>
          <cell r="J4848">
            <v>1050.741</v>
          </cell>
          <cell r="K4848">
            <v>0.51100000000000001</v>
          </cell>
          <cell r="L4848">
            <v>0.51100000000000001</v>
          </cell>
          <cell r="M4848">
            <v>0.36593502</v>
          </cell>
          <cell r="N4848">
            <v>71.611549901999993</v>
          </cell>
          <cell r="O4848">
            <v>71.611549901999993</v>
          </cell>
          <cell r="P4848">
            <v>0</v>
          </cell>
          <cell r="Q4848">
            <v>0</v>
          </cell>
          <cell r="R4848">
            <v>0</v>
          </cell>
          <cell r="S4848">
            <v>0</v>
          </cell>
          <cell r="T4848">
            <v>0</v>
          </cell>
          <cell r="U4848">
            <v>0</v>
          </cell>
          <cell r="V4848">
            <v>0</v>
          </cell>
          <cell r="W4848">
            <v>0</v>
          </cell>
          <cell r="X4848">
            <v>0</v>
          </cell>
          <cell r="Y4848">
            <v>5.0003999999999999E-4</v>
          </cell>
          <cell r="Z4848">
            <v>0.48099999999999998</v>
          </cell>
          <cell r="AA4848">
            <v>0.48099999999999998</v>
          </cell>
          <cell r="AB4848">
            <v>0</v>
          </cell>
          <cell r="AC4848">
            <v>0</v>
          </cell>
          <cell r="AD4848">
            <v>6.6671999999999999E-4</v>
          </cell>
          <cell r="AE4848">
            <v>5.0003999999999999E-4</v>
          </cell>
          <cell r="AF4848">
            <v>1.6668E-4</v>
          </cell>
          <cell r="AG4848">
            <v>0</v>
          </cell>
          <cell r="AH4848">
            <v>0</v>
          </cell>
          <cell r="AI4848">
            <v>0.138611227</v>
          </cell>
        </row>
        <row r="4849">
          <cell r="C4849" t="str">
            <v>1.832.1</v>
          </cell>
          <cell r="D4849" t="str">
            <v>Подрядные работы</v>
          </cell>
          <cell r="E4849" t="str">
            <v>051-2004289</v>
          </cell>
          <cell r="F4849" t="str">
            <v/>
          </cell>
          <cell r="G4849" t="str">
            <v/>
          </cell>
          <cell r="H4849" t="str">
            <v/>
          </cell>
          <cell r="I4849">
            <v>722.41</v>
          </cell>
          <cell r="J4849">
            <v>540.65</v>
          </cell>
          <cell r="K4849">
            <v>0</v>
          </cell>
          <cell r="L4849">
            <v>0</v>
          </cell>
          <cell r="M4849">
            <v>0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>
            <v>0</v>
          </cell>
          <cell r="S4849">
            <v>0</v>
          </cell>
          <cell r="T4849">
            <v>0</v>
          </cell>
          <cell r="U4849">
            <v>0</v>
          </cell>
          <cell r="V4849">
            <v>0</v>
          </cell>
          <cell r="W4849">
            <v>0</v>
          </cell>
          <cell r="X4849">
            <v>0</v>
          </cell>
          <cell r="Y4849">
            <v>0</v>
          </cell>
          <cell r="Z4849">
            <v>0</v>
          </cell>
          <cell r="AA4849">
            <v>0</v>
          </cell>
          <cell r="AB4849">
            <v>0</v>
          </cell>
          <cell r="AC4849">
            <v>0</v>
          </cell>
          <cell r="AD4849">
            <v>0</v>
          </cell>
          <cell r="AE4849">
            <v>0</v>
          </cell>
          <cell r="AF4849">
            <v>0</v>
          </cell>
          <cell r="AG4849">
            <v>0</v>
          </cell>
          <cell r="AH4849">
            <v>0</v>
          </cell>
          <cell r="AI4849">
            <v>0</v>
          </cell>
        </row>
        <row r="4850">
          <cell r="C4850">
            <v>0</v>
          </cell>
          <cell r="D4850" t="str">
            <v>Прочие подрядчики</v>
          </cell>
          <cell r="E4850" t="str">
            <v>051-2004289</v>
          </cell>
          <cell r="F4850" t="str">
            <v/>
          </cell>
          <cell r="G4850" t="str">
            <v/>
          </cell>
          <cell r="H4850" t="str">
            <v/>
          </cell>
          <cell r="I4850">
            <v>722.41</v>
          </cell>
          <cell r="J4850">
            <v>540.65</v>
          </cell>
          <cell r="K4850">
            <v>0</v>
          </cell>
          <cell r="L4850">
            <v>0</v>
          </cell>
          <cell r="M4850">
            <v>0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>
            <v>0</v>
          </cell>
          <cell r="T4850">
            <v>0</v>
          </cell>
          <cell r="U4850">
            <v>0</v>
          </cell>
          <cell r="V4850">
            <v>0</v>
          </cell>
          <cell r="W4850">
            <v>0</v>
          </cell>
          <cell r="X4850">
            <v>0</v>
          </cell>
          <cell r="Y4850">
            <v>0</v>
          </cell>
          <cell r="Z4850">
            <v>0</v>
          </cell>
          <cell r="AA4850">
            <v>0</v>
          </cell>
          <cell r="AB4850">
            <v>0</v>
          </cell>
          <cell r="AC4850">
            <v>0</v>
          </cell>
          <cell r="AD4850">
            <v>0</v>
          </cell>
          <cell r="AE4850">
            <v>0</v>
          </cell>
          <cell r="AF4850">
            <v>0</v>
          </cell>
          <cell r="AG4850">
            <v>0</v>
          </cell>
          <cell r="AH4850">
            <v>0</v>
          </cell>
          <cell r="AI4850">
            <v>0</v>
          </cell>
        </row>
        <row r="4851">
          <cell r="C4851" t="str">
            <v>1.832.2</v>
          </cell>
          <cell r="D4851" t="str">
            <v>Оборудование</v>
          </cell>
          <cell r="E4851" t="str">
            <v>051-2004289</v>
          </cell>
          <cell r="F4851" t="str">
            <v/>
          </cell>
          <cell r="G4851" t="str">
            <v/>
          </cell>
          <cell r="H4851" t="str">
            <v/>
          </cell>
          <cell r="I4851">
            <v>375.22166666999999</v>
          </cell>
          <cell r="J4851">
            <v>270.3</v>
          </cell>
          <cell r="K4851">
            <v>0.51</v>
          </cell>
          <cell r="L4851">
            <v>0.51</v>
          </cell>
          <cell r="M4851">
            <v>0.36568499999999998</v>
          </cell>
          <cell r="N4851">
            <v>71.702941175999996</v>
          </cell>
          <cell r="O4851">
            <v>71.702941175999996</v>
          </cell>
          <cell r="P4851">
            <v>0</v>
          </cell>
          <cell r="Q4851">
            <v>0</v>
          </cell>
          <cell r="R4851">
            <v>0</v>
          </cell>
          <cell r="S4851">
            <v>0</v>
          </cell>
          <cell r="T4851">
            <v>0</v>
          </cell>
          <cell r="U4851">
            <v>0</v>
          </cell>
          <cell r="V4851">
            <v>0</v>
          </cell>
          <cell r="W4851">
            <v>0</v>
          </cell>
          <cell r="X4851">
            <v>0</v>
          </cell>
          <cell r="Y4851">
            <v>0</v>
          </cell>
          <cell r="Z4851">
            <v>0.48</v>
          </cell>
          <cell r="AA4851">
            <v>0.48</v>
          </cell>
          <cell r="AB4851">
            <v>0</v>
          </cell>
          <cell r="AC4851">
            <v>0</v>
          </cell>
          <cell r="AD4851">
            <v>0</v>
          </cell>
          <cell r="AE4851">
            <v>0</v>
          </cell>
          <cell r="AF4851">
            <v>0</v>
          </cell>
          <cell r="AG4851">
            <v>0</v>
          </cell>
          <cell r="AH4851">
            <v>0</v>
          </cell>
          <cell r="AI4851">
            <v>0</v>
          </cell>
        </row>
        <row r="4852">
          <cell r="C4852" t="str">
            <v>1.832.3</v>
          </cell>
          <cell r="D4852" t="str">
            <v>Прочие, всего</v>
          </cell>
          <cell r="E4852" t="str">
            <v>051-2004289</v>
          </cell>
          <cell r="F4852" t="str">
            <v/>
          </cell>
          <cell r="G4852" t="str">
            <v/>
          </cell>
          <cell r="H4852" t="str">
            <v/>
          </cell>
          <cell r="I4852">
            <v>308.90116667000001</v>
          </cell>
          <cell r="J4852">
            <v>239.791</v>
          </cell>
          <cell r="K4852">
            <v>1E-3</v>
          </cell>
          <cell r="L4852">
            <v>1E-3</v>
          </cell>
          <cell r="M4852">
            <v>2.5001999999999999E-4</v>
          </cell>
          <cell r="N4852">
            <v>25.001999999999999</v>
          </cell>
          <cell r="O4852">
            <v>25.001999999999999</v>
          </cell>
          <cell r="P4852">
            <v>0</v>
          </cell>
          <cell r="Q4852">
            <v>0</v>
          </cell>
          <cell r="R4852">
            <v>0</v>
          </cell>
          <cell r="S4852">
            <v>0</v>
          </cell>
          <cell r="T4852">
            <v>0</v>
          </cell>
          <cell r="U4852">
            <v>0</v>
          </cell>
          <cell r="V4852">
            <v>0</v>
          </cell>
          <cell r="W4852">
            <v>0</v>
          </cell>
          <cell r="X4852">
            <v>0</v>
          </cell>
          <cell r="Y4852">
            <v>5.0003999999999999E-4</v>
          </cell>
          <cell r="Z4852">
            <v>1E-3</v>
          </cell>
          <cell r="AA4852">
            <v>1E-3</v>
          </cell>
          <cell r="AB4852">
            <v>0</v>
          </cell>
          <cell r="AC4852">
            <v>0</v>
          </cell>
          <cell r="AD4852">
            <v>6.6671999999999999E-4</v>
          </cell>
          <cell r="AE4852">
            <v>5.0003999999999999E-4</v>
          </cell>
          <cell r="AF4852">
            <v>1.6668E-4</v>
          </cell>
          <cell r="AG4852">
            <v>0</v>
          </cell>
          <cell r="AH4852">
            <v>0</v>
          </cell>
          <cell r="AI4852">
            <v>66.671999999999997</v>
          </cell>
        </row>
        <row r="4853">
          <cell r="C4853" t="str">
            <v>1.832.4</v>
          </cell>
          <cell r="D4853" t="str">
            <v>Услуги Заказчика</v>
          </cell>
          <cell r="E4853" t="str">
            <v>051-2004289</v>
          </cell>
          <cell r="F4853" t="str">
            <v/>
          </cell>
          <cell r="G4853" t="str">
            <v/>
          </cell>
          <cell r="H4853" t="str">
            <v/>
          </cell>
          <cell r="I4853">
            <v>1E-3</v>
          </cell>
          <cell r="J4853">
            <v>1E-3</v>
          </cell>
          <cell r="K4853">
            <v>1E-3</v>
          </cell>
          <cell r="L4853">
            <v>1E-3</v>
          </cell>
          <cell r="M4853">
            <v>2.5001999999999999E-4</v>
          </cell>
          <cell r="N4853">
            <v>25.001999999999999</v>
          </cell>
          <cell r="O4853">
            <v>25.001999999999999</v>
          </cell>
          <cell r="P4853">
            <v>0</v>
          </cell>
          <cell r="Q4853">
            <v>0</v>
          </cell>
          <cell r="R4853">
            <v>0</v>
          </cell>
          <cell r="S4853">
            <v>0</v>
          </cell>
          <cell r="T4853">
            <v>0</v>
          </cell>
          <cell r="U4853">
            <v>0</v>
          </cell>
          <cell r="V4853">
            <v>0</v>
          </cell>
          <cell r="W4853">
            <v>0</v>
          </cell>
          <cell r="X4853">
            <v>0</v>
          </cell>
          <cell r="Y4853">
            <v>5.0003999999999999E-4</v>
          </cell>
          <cell r="Z4853">
            <v>1E-3</v>
          </cell>
          <cell r="AA4853">
            <v>1E-3</v>
          </cell>
          <cell r="AB4853">
            <v>0</v>
          </cell>
          <cell r="AC4853">
            <v>0</v>
          </cell>
          <cell r="AD4853">
            <v>6.6671999999999999E-4</v>
          </cell>
          <cell r="AE4853">
            <v>5.0003999999999999E-4</v>
          </cell>
          <cell r="AF4853">
            <v>1.6668E-4</v>
          </cell>
          <cell r="AG4853">
            <v>0</v>
          </cell>
          <cell r="AH4853">
            <v>0</v>
          </cell>
          <cell r="AI4853">
            <v>66.671999999999997</v>
          </cell>
        </row>
        <row r="4854">
          <cell r="C4854" t="str">
            <v>1.832.5</v>
          </cell>
          <cell r="D4854" t="str">
            <v>Иные прочие</v>
          </cell>
          <cell r="E4854" t="str">
            <v>051-2004289</v>
          </cell>
          <cell r="F4854" t="str">
            <v/>
          </cell>
          <cell r="G4854" t="str">
            <v/>
          </cell>
          <cell r="H4854" t="str">
            <v/>
          </cell>
          <cell r="I4854">
            <v>308.90016666999998</v>
          </cell>
          <cell r="J4854">
            <v>239.79</v>
          </cell>
          <cell r="K4854">
            <v>0</v>
          </cell>
          <cell r="L4854">
            <v>0</v>
          </cell>
          <cell r="M4854">
            <v>0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>
            <v>0</v>
          </cell>
          <cell r="S4854">
            <v>0</v>
          </cell>
          <cell r="T4854">
            <v>0</v>
          </cell>
          <cell r="U4854">
            <v>0</v>
          </cell>
          <cell r="V4854">
            <v>0</v>
          </cell>
          <cell r="W4854">
            <v>0</v>
          </cell>
          <cell r="X4854">
            <v>0</v>
          </cell>
          <cell r="Y4854">
            <v>0</v>
          </cell>
          <cell r="Z4854">
            <v>0</v>
          </cell>
          <cell r="AA4854">
            <v>0</v>
          </cell>
          <cell r="AB4854">
            <v>0</v>
          </cell>
          <cell r="AC4854">
            <v>0</v>
          </cell>
          <cell r="AD4854">
            <v>0</v>
          </cell>
          <cell r="AE4854">
            <v>0</v>
          </cell>
          <cell r="AF4854">
            <v>0</v>
          </cell>
          <cell r="AG4854">
            <v>0</v>
          </cell>
          <cell r="AH4854">
            <v>0</v>
          </cell>
          <cell r="AI4854">
            <v>0</v>
          </cell>
        </row>
        <row r="4855">
          <cell r="C4855" t="str">
            <v>1.833</v>
          </cell>
          <cell r="D4855" t="str">
            <v>Реконструкция технологической связи</v>
          </cell>
          <cell r="E4855" t="str">
            <v>051-2004306</v>
          </cell>
          <cell r="F4855" t="str">
            <v/>
          </cell>
          <cell r="G4855" t="str">
            <v>Стройки, обеспечивающие добычу и вывод газа из Надым-Пур-Таз</v>
          </cell>
          <cell r="H4855" t="str">
            <v>Прочие</v>
          </cell>
          <cell r="I4855">
            <v>1827.6418332600001</v>
          </cell>
          <cell r="J4855">
            <v>1153.671</v>
          </cell>
          <cell r="K4855">
            <v>1.641</v>
          </cell>
          <cell r="L4855">
            <v>1.641</v>
          </cell>
          <cell r="M4855">
            <v>2.5001999999999999E-4</v>
          </cell>
          <cell r="N4855">
            <v>1.5235832E-2</v>
          </cell>
          <cell r="O4855">
            <v>1.5235832E-2</v>
          </cell>
          <cell r="P4855">
            <v>0</v>
          </cell>
          <cell r="Q4855">
            <v>0</v>
          </cell>
          <cell r="R4855">
            <v>0</v>
          </cell>
          <cell r="S4855">
            <v>0</v>
          </cell>
          <cell r="T4855">
            <v>0</v>
          </cell>
          <cell r="U4855">
            <v>0</v>
          </cell>
          <cell r="V4855">
            <v>0</v>
          </cell>
          <cell r="W4855">
            <v>0</v>
          </cell>
          <cell r="X4855">
            <v>0</v>
          </cell>
          <cell r="Y4855">
            <v>5.0003999999999999E-4</v>
          </cell>
          <cell r="Z4855">
            <v>1.641</v>
          </cell>
          <cell r="AA4855">
            <v>1.641</v>
          </cell>
          <cell r="AB4855">
            <v>0</v>
          </cell>
          <cell r="AC4855">
            <v>0</v>
          </cell>
          <cell r="AD4855">
            <v>6.6671999999999999E-4</v>
          </cell>
          <cell r="AE4855">
            <v>5.0003999999999999E-4</v>
          </cell>
          <cell r="AF4855">
            <v>1.6668E-4</v>
          </cell>
          <cell r="AG4855">
            <v>0</v>
          </cell>
          <cell r="AH4855">
            <v>0</v>
          </cell>
          <cell r="AI4855">
            <v>4.0628885000000003E-2</v>
          </cell>
        </row>
        <row r="4856">
          <cell r="C4856" t="str">
            <v>1.833.1</v>
          </cell>
          <cell r="D4856" t="str">
            <v>Подрядные работы</v>
          </cell>
          <cell r="E4856" t="str">
            <v>051-2004306</v>
          </cell>
          <cell r="F4856" t="str">
            <v/>
          </cell>
          <cell r="G4856" t="str">
            <v/>
          </cell>
          <cell r="H4856" t="str">
            <v/>
          </cell>
          <cell r="I4856">
            <v>717.65</v>
          </cell>
          <cell r="J4856">
            <v>547.61</v>
          </cell>
          <cell r="K4856">
            <v>0</v>
          </cell>
          <cell r="L4856">
            <v>0</v>
          </cell>
          <cell r="M4856">
            <v>0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>
            <v>0</v>
          </cell>
          <cell r="T4856">
            <v>0</v>
          </cell>
          <cell r="U4856">
            <v>0</v>
          </cell>
          <cell r="V4856">
            <v>0</v>
          </cell>
          <cell r="W4856">
            <v>0</v>
          </cell>
          <cell r="X4856">
            <v>0</v>
          </cell>
          <cell r="Y4856">
            <v>0</v>
          </cell>
          <cell r="Z4856">
            <v>0</v>
          </cell>
          <cell r="AA4856">
            <v>0</v>
          </cell>
          <cell r="AB4856">
            <v>0</v>
          </cell>
          <cell r="AC4856">
            <v>0</v>
          </cell>
          <cell r="AD4856">
            <v>0</v>
          </cell>
          <cell r="AE4856">
            <v>0</v>
          </cell>
          <cell r="AF4856">
            <v>0</v>
          </cell>
          <cell r="AG4856">
            <v>0</v>
          </cell>
          <cell r="AH4856">
            <v>0</v>
          </cell>
          <cell r="AI4856">
            <v>0</v>
          </cell>
        </row>
        <row r="4857">
          <cell r="C4857">
            <v>0</v>
          </cell>
          <cell r="D4857" t="str">
            <v>Прочие подрядчики</v>
          </cell>
          <cell r="E4857" t="str">
            <v>051-2004306</v>
          </cell>
          <cell r="F4857" t="str">
            <v/>
          </cell>
          <cell r="G4857" t="str">
            <v/>
          </cell>
          <cell r="H4857" t="str">
            <v/>
          </cell>
          <cell r="I4857">
            <v>717.65</v>
          </cell>
          <cell r="J4857">
            <v>547.61</v>
          </cell>
          <cell r="K4857">
            <v>0</v>
          </cell>
          <cell r="L4857">
            <v>0</v>
          </cell>
          <cell r="M4857">
            <v>0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>
            <v>0</v>
          </cell>
          <cell r="T4857">
            <v>0</v>
          </cell>
          <cell r="U4857">
            <v>0</v>
          </cell>
          <cell r="V4857">
            <v>0</v>
          </cell>
          <cell r="W4857">
            <v>0</v>
          </cell>
          <cell r="X4857">
            <v>0</v>
          </cell>
          <cell r="Y4857">
            <v>0</v>
          </cell>
          <cell r="Z4857">
            <v>0</v>
          </cell>
          <cell r="AA4857">
            <v>0</v>
          </cell>
          <cell r="AB4857">
            <v>0</v>
          </cell>
          <cell r="AC4857">
            <v>0</v>
          </cell>
          <cell r="AD4857">
            <v>0</v>
          </cell>
          <cell r="AE4857">
            <v>0</v>
          </cell>
          <cell r="AF4857">
            <v>0</v>
          </cell>
          <cell r="AG4857">
            <v>0</v>
          </cell>
          <cell r="AH4857">
            <v>0</v>
          </cell>
          <cell r="AI4857">
            <v>0</v>
          </cell>
        </row>
        <row r="4858">
          <cell r="C4858" t="str">
            <v>1.833.2</v>
          </cell>
          <cell r="D4858" t="str">
            <v>Оборудование</v>
          </cell>
          <cell r="E4858" t="str">
            <v>051-2004306</v>
          </cell>
          <cell r="F4858" t="str">
            <v/>
          </cell>
          <cell r="G4858" t="str">
            <v/>
          </cell>
          <cell r="H4858" t="str">
            <v/>
          </cell>
          <cell r="I4858">
            <v>848.57</v>
          </cell>
          <cell r="J4858">
            <v>498.37</v>
          </cell>
          <cell r="K4858">
            <v>1.63</v>
          </cell>
          <cell r="L4858">
            <v>1.63</v>
          </cell>
          <cell r="M4858">
            <v>0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>
            <v>0</v>
          </cell>
          <cell r="T4858">
            <v>0</v>
          </cell>
          <cell r="U4858">
            <v>0</v>
          </cell>
          <cell r="V4858">
            <v>0</v>
          </cell>
          <cell r="W4858">
            <v>0</v>
          </cell>
          <cell r="X4858">
            <v>0</v>
          </cell>
          <cell r="Y4858">
            <v>0</v>
          </cell>
          <cell r="Z4858">
            <v>1.63</v>
          </cell>
          <cell r="AA4858">
            <v>1.63</v>
          </cell>
          <cell r="AB4858">
            <v>0</v>
          </cell>
          <cell r="AC4858">
            <v>0</v>
          </cell>
          <cell r="AD4858">
            <v>0</v>
          </cell>
          <cell r="AE4858">
            <v>0</v>
          </cell>
          <cell r="AF4858">
            <v>0</v>
          </cell>
          <cell r="AG4858">
            <v>0</v>
          </cell>
          <cell r="AH4858">
            <v>0</v>
          </cell>
          <cell r="AI4858">
            <v>0</v>
          </cell>
        </row>
        <row r="4859">
          <cell r="C4859" t="str">
            <v>1.833.3</v>
          </cell>
          <cell r="D4859" t="str">
            <v>Прочие, всего</v>
          </cell>
          <cell r="E4859" t="str">
            <v>051-2004306</v>
          </cell>
          <cell r="F4859" t="str">
            <v/>
          </cell>
          <cell r="G4859" t="str">
            <v/>
          </cell>
          <cell r="H4859" t="str">
            <v/>
          </cell>
          <cell r="I4859">
            <v>261.42183326000003</v>
          </cell>
          <cell r="J4859">
            <v>107.691</v>
          </cell>
          <cell r="K4859">
            <v>1.0999999999999999E-2</v>
          </cell>
          <cell r="L4859">
            <v>1.0999999999999999E-2</v>
          </cell>
          <cell r="M4859">
            <v>2.5001999999999999E-4</v>
          </cell>
          <cell r="N4859">
            <v>2.2729090909999998</v>
          </cell>
          <cell r="O4859">
            <v>2.2729090909999998</v>
          </cell>
          <cell r="P4859">
            <v>0</v>
          </cell>
          <cell r="Q4859">
            <v>0</v>
          </cell>
          <cell r="R4859">
            <v>0</v>
          </cell>
          <cell r="S4859">
            <v>0</v>
          </cell>
          <cell r="T4859">
            <v>0</v>
          </cell>
          <cell r="U4859">
            <v>0</v>
          </cell>
          <cell r="V4859">
            <v>0</v>
          </cell>
          <cell r="W4859">
            <v>0</v>
          </cell>
          <cell r="X4859">
            <v>0</v>
          </cell>
          <cell r="Y4859">
            <v>5.0003999999999999E-4</v>
          </cell>
          <cell r="Z4859">
            <v>1.0999999999999999E-2</v>
          </cell>
          <cell r="AA4859">
            <v>1.0999999999999999E-2</v>
          </cell>
          <cell r="AB4859">
            <v>0</v>
          </cell>
          <cell r="AC4859">
            <v>0</v>
          </cell>
          <cell r="AD4859">
            <v>6.6671999999999999E-4</v>
          </cell>
          <cell r="AE4859">
            <v>5.0003999999999999E-4</v>
          </cell>
          <cell r="AF4859">
            <v>1.6668E-4</v>
          </cell>
          <cell r="AG4859">
            <v>0</v>
          </cell>
          <cell r="AH4859">
            <v>0</v>
          </cell>
          <cell r="AI4859">
            <v>6.0610909089999998</v>
          </cell>
        </row>
        <row r="4860">
          <cell r="C4860" t="str">
            <v>1.833.4</v>
          </cell>
          <cell r="D4860" t="str">
            <v>Землеотвод, всего</v>
          </cell>
          <cell r="E4860" t="str">
            <v>051-2004306</v>
          </cell>
          <cell r="F4860" t="str">
            <v/>
          </cell>
          <cell r="G4860" t="str">
            <v/>
          </cell>
          <cell r="H4860" t="str">
            <v/>
          </cell>
          <cell r="I4860">
            <v>0</v>
          </cell>
          <cell r="J4860">
            <v>0</v>
          </cell>
          <cell r="K4860">
            <v>0.01</v>
          </cell>
          <cell r="L4860">
            <v>0.01</v>
          </cell>
          <cell r="M4860">
            <v>0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>
            <v>0</v>
          </cell>
          <cell r="T4860">
            <v>0</v>
          </cell>
          <cell r="U4860">
            <v>0</v>
          </cell>
          <cell r="V4860">
            <v>0</v>
          </cell>
          <cell r="W4860">
            <v>0</v>
          </cell>
          <cell r="X4860">
            <v>0</v>
          </cell>
          <cell r="Y4860">
            <v>0</v>
          </cell>
          <cell r="Z4860">
            <v>0</v>
          </cell>
          <cell r="AA4860">
            <v>0</v>
          </cell>
          <cell r="AB4860">
            <v>0</v>
          </cell>
          <cell r="AC4860">
            <v>0</v>
          </cell>
          <cell r="AD4860">
            <v>0</v>
          </cell>
          <cell r="AE4860">
            <v>0</v>
          </cell>
          <cell r="AF4860">
            <v>0</v>
          </cell>
          <cell r="AG4860">
            <v>0</v>
          </cell>
          <cell r="AH4860">
            <v>0</v>
          </cell>
          <cell r="AI4860">
            <v>0</v>
          </cell>
        </row>
        <row r="4861">
          <cell r="C4861" t="str">
            <v>1.833.5</v>
          </cell>
          <cell r="D4861" t="str">
            <v>Услуги Заказчика</v>
          </cell>
          <cell r="E4861" t="str">
            <v>051-2004306</v>
          </cell>
          <cell r="F4861" t="str">
            <v/>
          </cell>
          <cell r="G4861" t="str">
            <v/>
          </cell>
          <cell r="H4861" t="str">
            <v/>
          </cell>
          <cell r="I4861">
            <v>-1.00008E-3</v>
          </cell>
          <cell r="J4861">
            <v>0</v>
          </cell>
          <cell r="K4861">
            <v>1E-3</v>
          </cell>
          <cell r="L4861">
            <v>1E-3</v>
          </cell>
          <cell r="M4861">
            <v>2.5001999999999999E-4</v>
          </cell>
          <cell r="N4861">
            <v>25.001999999999999</v>
          </cell>
          <cell r="O4861">
            <v>25.001999999999999</v>
          </cell>
          <cell r="P4861">
            <v>0</v>
          </cell>
          <cell r="Q4861">
            <v>0</v>
          </cell>
          <cell r="R4861">
            <v>0</v>
          </cell>
          <cell r="S4861">
            <v>0</v>
          </cell>
          <cell r="T4861">
            <v>0</v>
          </cell>
          <cell r="U4861">
            <v>0</v>
          </cell>
          <cell r="V4861">
            <v>0</v>
          </cell>
          <cell r="W4861">
            <v>0</v>
          </cell>
          <cell r="X4861">
            <v>0</v>
          </cell>
          <cell r="Y4861">
            <v>5.0003999999999999E-4</v>
          </cell>
          <cell r="Z4861">
            <v>1.0999999999999999E-2</v>
          </cell>
          <cell r="AA4861">
            <v>1.0999999999999999E-2</v>
          </cell>
          <cell r="AB4861">
            <v>0</v>
          </cell>
          <cell r="AC4861">
            <v>0</v>
          </cell>
          <cell r="AD4861">
            <v>6.6671999999999999E-4</v>
          </cell>
          <cell r="AE4861">
            <v>5.0003999999999999E-4</v>
          </cell>
          <cell r="AF4861">
            <v>1.6668E-4</v>
          </cell>
          <cell r="AG4861">
            <v>0</v>
          </cell>
          <cell r="AH4861">
            <v>0</v>
          </cell>
          <cell r="AI4861">
            <v>6.0610909089999998</v>
          </cell>
        </row>
        <row r="4862">
          <cell r="C4862" t="str">
            <v>1.833.6</v>
          </cell>
          <cell r="D4862" t="str">
            <v>Иные прочие</v>
          </cell>
          <cell r="E4862" t="str">
            <v>051-2004306</v>
          </cell>
          <cell r="F4862" t="str">
            <v/>
          </cell>
          <cell r="G4862" t="str">
            <v/>
          </cell>
          <cell r="H4862" t="str">
            <v/>
          </cell>
          <cell r="I4862">
            <v>261.42283334000001</v>
          </cell>
          <cell r="J4862">
            <v>107.691</v>
          </cell>
          <cell r="K4862">
            <v>0</v>
          </cell>
          <cell r="L4862">
            <v>0</v>
          </cell>
          <cell r="M4862">
            <v>0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>
            <v>0</v>
          </cell>
          <cell r="T4862">
            <v>0</v>
          </cell>
          <cell r="U4862">
            <v>0</v>
          </cell>
          <cell r="V4862">
            <v>0</v>
          </cell>
          <cell r="W4862">
            <v>0</v>
          </cell>
          <cell r="X4862">
            <v>0</v>
          </cell>
          <cell r="Y4862">
            <v>0</v>
          </cell>
          <cell r="Z4862">
            <v>0</v>
          </cell>
          <cell r="AA4862">
            <v>0</v>
          </cell>
          <cell r="AB4862">
            <v>0</v>
          </cell>
          <cell r="AC4862">
            <v>0</v>
          </cell>
          <cell r="AD4862">
            <v>0</v>
          </cell>
          <cell r="AE4862">
            <v>0</v>
          </cell>
          <cell r="AF4862">
            <v>0</v>
          </cell>
          <cell r="AG4862">
            <v>0</v>
          </cell>
          <cell r="AH4862">
            <v>0</v>
          </cell>
          <cell r="AI4862">
            <v>0</v>
          </cell>
        </row>
        <row r="4863">
          <cell r="C4863" t="str">
            <v>1.834</v>
          </cell>
          <cell r="D4863" t="str">
            <v>Увеличение подачи газа в юго-западные районы Краснодарского края</v>
          </cell>
          <cell r="E4863" t="str">
            <v>051-2004410</v>
          </cell>
          <cell r="F4863" t="str">
            <v>А.1009345.0547</v>
          </cell>
          <cell r="G4863" t="str">
            <v>Газопроводы, строящиеся по указанию федеральных органов влас</v>
          </cell>
          <cell r="H4863" t="str">
            <v>Транспорт газа</v>
          </cell>
          <cell r="I4863">
            <v>0</v>
          </cell>
          <cell r="J4863">
            <v>0</v>
          </cell>
          <cell r="K4863">
            <v>0</v>
          </cell>
          <cell r="L4863">
            <v>0</v>
          </cell>
          <cell r="M4863">
            <v>7.5944529999999996E-2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>
            <v>0</v>
          </cell>
          <cell r="T4863">
            <v>0</v>
          </cell>
          <cell r="U4863">
            <v>0</v>
          </cell>
          <cell r="V4863">
            <v>0</v>
          </cell>
          <cell r="W4863">
            <v>0</v>
          </cell>
          <cell r="X4863">
            <v>2.8309012400000002</v>
          </cell>
          <cell r="Y4863">
            <v>333.72345855999998</v>
          </cell>
          <cell r="Z4863">
            <v>125.15279561</v>
          </cell>
          <cell r="AA4863">
            <v>125.15279561</v>
          </cell>
          <cell r="AB4863">
            <v>0</v>
          </cell>
          <cell r="AC4863">
            <v>0</v>
          </cell>
          <cell r="AD4863">
            <v>198.27747428000001</v>
          </cell>
          <cell r="AE4863">
            <v>198.21732897999999</v>
          </cell>
          <cell r="AF4863">
            <v>0</v>
          </cell>
          <cell r="AG4863">
            <v>6.0145299999999999E-2</v>
          </cell>
          <cell r="AH4863">
            <v>0</v>
          </cell>
          <cell r="AI4863">
            <v>158.42832220700001</v>
          </cell>
        </row>
        <row r="4864">
          <cell r="C4864" t="str">
            <v>1.834.1</v>
          </cell>
          <cell r="D4864" t="str">
            <v>Подрядные работы</v>
          </cell>
          <cell r="E4864" t="str">
            <v>051-2004410</v>
          </cell>
          <cell r="F4864" t="str">
            <v/>
          </cell>
          <cell r="G4864" t="str">
            <v/>
          </cell>
          <cell r="H4864" t="str">
            <v/>
          </cell>
          <cell r="I4864">
            <v>0</v>
          </cell>
          <cell r="J4864">
            <v>0</v>
          </cell>
          <cell r="K4864">
            <v>0</v>
          </cell>
          <cell r="L4864">
            <v>0</v>
          </cell>
          <cell r="M4864">
            <v>0</v>
          </cell>
          <cell r="N4864">
            <v>0</v>
          </cell>
          <cell r="O4864">
            <v>0</v>
          </cell>
          <cell r="P4864">
            <v>0</v>
          </cell>
          <cell r="Q4864">
            <v>0</v>
          </cell>
          <cell r="R4864">
            <v>0</v>
          </cell>
          <cell r="S4864">
            <v>0</v>
          </cell>
          <cell r="T4864">
            <v>0</v>
          </cell>
          <cell r="U4864">
            <v>0</v>
          </cell>
          <cell r="V4864">
            <v>0</v>
          </cell>
          <cell r="W4864">
            <v>0</v>
          </cell>
          <cell r="X4864">
            <v>1.7936563999999999</v>
          </cell>
          <cell r="Y4864">
            <v>290.81292582999998</v>
          </cell>
          <cell r="Z4864">
            <v>21.804500480000002</v>
          </cell>
          <cell r="AA4864">
            <v>21.804500480000002</v>
          </cell>
          <cell r="AB4864">
            <v>0</v>
          </cell>
          <cell r="AC4864">
            <v>0</v>
          </cell>
          <cell r="AD4864">
            <v>159.28331774</v>
          </cell>
          <cell r="AE4864">
            <v>159.28331774</v>
          </cell>
          <cell r="AF4864">
            <v>0</v>
          </cell>
          <cell r="AG4864">
            <v>0</v>
          </cell>
          <cell r="AH4864">
            <v>0</v>
          </cell>
          <cell r="AI4864">
            <v>730.50661209199995</v>
          </cell>
        </row>
        <row r="4865">
          <cell r="C4865">
            <v>0</v>
          </cell>
          <cell r="D4865" t="str">
            <v>Газпром инвест</v>
          </cell>
          <cell r="E4865" t="str">
            <v>051-2004410</v>
          </cell>
          <cell r="F4865" t="str">
            <v/>
          </cell>
          <cell r="G4865" t="str">
            <v/>
          </cell>
          <cell r="H4865" t="str">
            <v/>
          </cell>
          <cell r="I4865">
            <v>0</v>
          </cell>
          <cell r="J4865">
            <v>0</v>
          </cell>
          <cell r="K4865">
            <v>0</v>
          </cell>
          <cell r="L4865">
            <v>0</v>
          </cell>
          <cell r="M4865">
            <v>0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>
            <v>0</v>
          </cell>
          <cell r="T4865">
            <v>0</v>
          </cell>
          <cell r="U4865">
            <v>0</v>
          </cell>
          <cell r="V4865">
            <v>0</v>
          </cell>
          <cell r="W4865">
            <v>0</v>
          </cell>
          <cell r="X4865">
            <v>1.7936563999999999</v>
          </cell>
          <cell r="Y4865">
            <v>0</v>
          </cell>
          <cell r="Z4865">
            <v>0</v>
          </cell>
          <cell r="AA4865">
            <v>0</v>
          </cell>
          <cell r="AB4865">
            <v>0</v>
          </cell>
          <cell r="AC4865">
            <v>0</v>
          </cell>
          <cell r="AD4865">
            <v>0</v>
          </cell>
          <cell r="AE4865">
            <v>0</v>
          </cell>
          <cell r="AF4865">
            <v>0</v>
          </cell>
          <cell r="AG4865">
            <v>0</v>
          </cell>
          <cell r="AH4865">
            <v>0</v>
          </cell>
          <cell r="AI4865">
            <v>0</v>
          </cell>
        </row>
        <row r="4866">
          <cell r="C4866">
            <v>0</v>
          </cell>
          <cell r="D4866" t="str">
            <v>СГМ</v>
          </cell>
          <cell r="E4866" t="str">
            <v>051-2004410</v>
          </cell>
          <cell r="F4866" t="str">
            <v/>
          </cell>
          <cell r="G4866" t="str">
            <v/>
          </cell>
          <cell r="H4866" t="str">
            <v/>
          </cell>
          <cell r="I4866">
            <v>0</v>
          </cell>
          <cell r="J4866">
            <v>0</v>
          </cell>
          <cell r="K4866">
            <v>0</v>
          </cell>
          <cell r="L4866">
            <v>0</v>
          </cell>
          <cell r="M4866">
            <v>0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>
            <v>0</v>
          </cell>
          <cell r="T4866">
            <v>0</v>
          </cell>
          <cell r="U4866">
            <v>0</v>
          </cell>
          <cell r="V4866">
            <v>0</v>
          </cell>
          <cell r="W4866">
            <v>0</v>
          </cell>
          <cell r="X4866">
            <v>0</v>
          </cell>
          <cell r="Y4866">
            <v>0</v>
          </cell>
          <cell r="Z4866">
            <v>0</v>
          </cell>
          <cell r="AA4866">
            <v>0</v>
          </cell>
          <cell r="AB4866">
            <v>0</v>
          </cell>
          <cell r="AC4866">
            <v>0</v>
          </cell>
          <cell r="AD4866">
            <v>0</v>
          </cell>
          <cell r="AE4866">
            <v>0</v>
          </cell>
          <cell r="AF4866">
            <v>0</v>
          </cell>
          <cell r="AG4866">
            <v>0</v>
          </cell>
          <cell r="AH4866">
            <v>0</v>
          </cell>
          <cell r="AI4866">
            <v>0</v>
          </cell>
        </row>
        <row r="4867">
          <cell r="C4867">
            <v>0</v>
          </cell>
          <cell r="D4867" t="str">
            <v>ТехноСпецСтрой</v>
          </cell>
          <cell r="E4867" t="str">
            <v>051-2004410</v>
          </cell>
          <cell r="F4867" t="str">
            <v/>
          </cell>
          <cell r="G4867" t="str">
            <v/>
          </cell>
          <cell r="H4867" t="str">
            <v/>
          </cell>
          <cell r="I4867">
            <v>0</v>
          </cell>
          <cell r="J4867">
            <v>0</v>
          </cell>
          <cell r="K4867">
            <v>0</v>
          </cell>
          <cell r="L4867">
            <v>0</v>
          </cell>
          <cell r="M4867">
            <v>0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>
            <v>0</v>
          </cell>
          <cell r="S4867">
            <v>0</v>
          </cell>
          <cell r="T4867">
            <v>0</v>
          </cell>
          <cell r="U4867">
            <v>0</v>
          </cell>
          <cell r="V4867">
            <v>0</v>
          </cell>
          <cell r="W4867">
            <v>0</v>
          </cell>
          <cell r="X4867">
            <v>0</v>
          </cell>
          <cell r="Y4867">
            <v>290.81292582999998</v>
          </cell>
          <cell r="Z4867">
            <v>21.804500480000002</v>
          </cell>
          <cell r="AA4867">
            <v>21.804500480000002</v>
          </cell>
          <cell r="AB4867">
            <v>0</v>
          </cell>
          <cell r="AC4867">
            <v>0</v>
          </cell>
          <cell r="AD4867">
            <v>159.28331774</v>
          </cell>
          <cell r="AE4867">
            <v>159.28331774</v>
          </cell>
          <cell r="AF4867">
            <v>0</v>
          </cell>
          <cell r="AG4867">
            <v>0</v>
          </cell>
          <cell r="AH4867">
            <v>0</v>
          </cell>
          <cell r="AI4867">
            <v>730.50661209199995</v>
          </cell>
        </row>
        <row r="4868">
          <cell r="C4868" t="str">
            <v>1.834.2</v>
          </cell>
          <cell r="D4868" t="str">
            <v>Материалы(в составе подрядных работ)</v>
          </cell>
          <cell r="E4868" t="str">
            <v>051-2004410</v>
          </cell>
          <cell r="F4868" t="str">
            <v/>
          </cell>
          <cell r="G4868" t="str">
            <v/>
          </cell>
          <cell r="H4868" t="str">
            <v/>
          </cell>
          <cell r="I4868">
            <v>0</v>
          </cell>
          <cell r="J4868">
            <v>0</v>
          </cell>
          <cell r="K4868">
            <v>0</v>
          </cell>
          <cell r="L4868">
            <v>0</v>
          </cell>
          <cell r="M4868">
            <v>0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>
            <v>0</v>
          </cell>
          <cell r="T4868">
            <v>0</v>
          </cell>
          <cell r="U4868">
            <v>0</v>
          </cell>
          <cell r="V4868">
            <v>0</v>
          </cell>
          <cell r="W4868">
            <v>0</v>
          </cell>
          <cell r="X4868">
            <v>1.7936563999999999</v>
          </cell>
          <cell r="Y4868">
            <v>0</v>
          </cell>
          <cell r="Z4868">
            <v>0</v>
          </cell>
          <cell r="AA4868">
            <v>0</v>
          </cell>
          <cell r="AB4868">
            <v>0</v>
          </cell>
          <cell r="AC4868">
            <v>0</v>
          </cell>
          <cell r="AD4868">
            <v>0</v>
          </cell>
          <cell r="AE4868">
            <v>0</v>
          </cell>
          <cell r="AF4868">
            <v>0</v>
          </cell>
          <cell r="AG4868">
            <v>0</v>
          </cell>
          <cell r="AH4868">
            <v>0</v>
          </cell>
          <cell r="AI4868">
            <v>0</v>
          </cell>
        </row>
        <row r="4869">
          <cell r="C4869" t="str">
            <v>1.834.3</v>
          </cell>
          <cell r="D4869" t="str">
            <v>Оборудование</v>
          </cell>
          <cell r="E4869" t="str">
            <v>051-2004410</v>
          </cell>
          <cell r="F4869" t="str">
            <v/>
          </cell>
          <cell r="G4869" t="str">
            <v/>
          </cell>
          <cell r="H4869" t="str">
            <v/>
          </cell>
          <cell r="I4869">
            <v>0</v>
          </cell>
          <cell r="J4869">
            <v>0</v>
          </cell>
          <cell r="K4869">
            <v>0</v>
          </cell>
          <cell r="L4869">
            <v>0</v>
          </cell>
          <cell r="M4869">
            <v>0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  <cell r="R4869">
            <v>0</v>
          </cell>
          <cell r="S4869">
            <v>0</v>
          </cell>
          <cell r="T4869">
            <v>0</v>
          </cell>
          <cell r="U4869">
            <v>0</v>
          </cell>
          <cell r="V4869">
            <v>0</v>
          </cell>
          <cell r="W4869">
            <v>0</v>
          </cell>
          <cell r="X4869">
            <v>0</v>
          </cell>
          <cell r="Y4869">
            <v>19.39048841</v>
          </cell>
          <cell r="Z4869">
            <v>5.1748459799999997</v>
          </cell>
          <cell r="AA4869">
            <v>5.1748459799999997</v>
          </cell>
          <cell r="AB4869">
            <v>0</v>
          </cell>
          <cell r="AC4869">
            <v>0</v>
          </cell>
          <cell r="AD4869">
            <v>19.39048841</v>
          </cell>
          <cell r="AE4869">
            <v>19.39048841</v>
          </cell>
          <cell r="AF4869">
            <v>0</v>
          </cell>
          <cell r="AG4869">
            <v>0</v>
          </cell>
          <cell r="AH4869">
            <v>0</v>
          </cell>
          <cell r="AI4869">
            <v>374.70658034899998</v>
          </cell>
        </row>
        <row r="4870">
          <cell r="C4870" t="str">
            <v>1.834.4</v>
          </cell>
          <cell r="D4870" t="str">
            <v>Прочие, всего</v>
          </cell>
          <cell r="E4870" t="str">
            <v>051-2004410</v>
          </cell>
          <cell r="F4870" t="str">
            <v/>
          </cell>
          <cell r="G4870" t="str">
            <v/>
          </cell>
          <cell r="H4870" t="str">
            <v/>
          </cell>
          <cell r="I4870">
            <v>0</v>
          </cell>
          <cell r="J4870">
            <v>0</v>
          </cell>
          <cell r="K4870">
            <v>0</v>
          </cell>
          <cell r="L4870">
            <v>0</v>
          </cell>
          <cell r="M4870">
            <v>7.5944529999999996E-2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  <cell r="R4870">
            <v>0</v>
          </cell>
          <cell r="S4870">
            <v>0</v>
          </cell>
          <cell r="T4870">
            <v>0</v>
          </cell>
          <cell r="U4870">
            <v>0</v>
          </cell>
          <cell r="V4870">
            <v>0</v>
          </cell>
          <cell r="W4870">
            <v>0</v>
          </cell>
          <cell r="X4870">
            <v>1.0372448400000001</v>
          </cell>
          <cell r="Y4870">
            <v>23.52004432</v>
          </cell>
          <cell r="Z4870">
            <v>98.173449149999996</v>
          </cell>
          <cell r="AA4870">
            <v>98.173449149999996</v>
          </cell>
          <cell r="AB4870">
            <v>0</v>
          </cell>
          <cell r="AC4870">
            <v>0</v>
          </cell>
          <cell r="AD4870">
            <v>19.603668129999999</v>
          </cell>
          <cell r="AE4870">
            <v>19.543522830000001</v>
          </cell>
          <cell r="AF4870">
            <v>0</v>
          </cell>
          <cell r="AG4870">
            <v>6.0145299999999999E-2</v>
          </cell>
          <cell r="AH4870">
            <v>0</v>
          </cell>
          <cell r="AI4870">
            <v>19.968401131</v>
          </cell>
        </row>
        <row r="4871">
          <cell r="C4871" t="str">
            <v>1.834.5</v>
          </cell>
          <cell r="D4871" t="str">
            <v>Землеотвод, всего</v>
          </cell>
          <cell r="E4871" t="str">
            <v>051-2004410</v>
          </cell>
          <cell r="F4871" t="str">
            <v/>
          </cell>
          <cell r="G4871" t="str">
            <v/>
          </cell>
          <cell r="H4871" t="str">
            <v/>
          </cell>
          <cell r="I4871">
            <v>0</v>
          </cell>
          <cell r="J4871">
            <v>0</v>
          </cell>
          <cell r="K4871">
            <v>0</v>
          </cell>
          <cell r="L4871">
            <v>0</v>
          </cell>
          <cell r="M4871">
            <v>7.5944529999999996E-2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>
            <v>0</v>
          </cell>
          <cell r="T4871">
            <v>0</v>
          </cell>
          <cell r="U4871">
            <v>0</v>
          </cell>
          <cell r="V4871">
            <v>0</v>
          </cell>
          <cell r="W4871">
            <v>0</v>
          </cell>
          <cell r="X4871">
            <v>0.13231119</v>
          </cell>
          <cell r="Y4871">
            <v>7.1572188499999996</v>
          </cell>
          <cell r="Z4871">
            <v>7.1572188499999996</v>
          </cell>
          <cell r="AA4871">
            <v>7.1572188499999996</v>
          </cell>
          <cell r="AB4871">
            <v>0</v>
          </cell>
          <cell r="AC4871">
            <v>0</v>
          </cell>
          <cell r="AD4871">
            <v>6.0032123100000003</v>
          </cell>
          <cell r="AE4871">
            <v>5.9528086099999999</v>
          </cell>
          <cell r="AF4871">
            <v>0</v>
          </cell>
          <cell r="AG4871">
            <v>5.0403700000000003E-2</v>
          </cell>
          <cell r="AH4871">
            <v>0</v>
          </cell>
          <cell r="AI4871">
            <v>83.876327325000005</v>
          </cell>
        </row>
        <row r="4872">
          <cell r="C4872" t="str">
            <v>1.834.6</v>
          </cell>
          <cell r="D4872" t="str">
            <v>Проектные работы</v>
          </cell>
          <cell r="E4872" t="str">
            <v>051-2004410</v>
          </cell>
          <cell r="F4872" t="str">
            <v/>
          </cell>
          <cell r="G4872" t="str">
            <v/>
          </cell>
          <cell r="H4872" t="str">
            <v/>
          </cell>
          <cell r="I4872">
            <v>0</v>
          </cell>
          <cell r="J4872">
            <v>0</v>
          </cell>
          <cell r="K4872">
            <v>0</v>
          </cell>
          <cell r="L4872">
            <v>0</v>
          </cell>
          <cell r="M4872">
            <v>0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>
            <v>0</v>
          </cell>
          <cell r="T4872">
            <v>0</v>
          </cell>
          <cell r="U4872">
            <v>0</v>
          </cell>
          <cell r="V4872">
            <v>0</v>
          </cell>
          <cell r="W4872">
            <v>0</v>
          </cell>
          <cell r="X4872">
            <v>0</v>
          </cell>
          <cell r="Y4872">
            <v>5.9164357799999996</v>
          </cell>
          <cell r="Z4872">
            <v>5.9164357799999996</v>
          </cell>
          <cell r="AA4872">
            <v>5.9164357799999996</v>
          </cell>
          <cell r="AB4872">
            <v>0</v>
          </cell>
          <cell r="AC4872">
            <v>0</v>
          </cell>
          <cell r="AD4872">
            <v>3.14432453</v>
          </cell>
          <cell r="AE4872">
            <v>3.14432453</v>
          </cell>
          <cell r="AF4872">
            <v>0</v>
          </cell>
          <cell r="AG4872">
            <v>0</v>
          </cell>
          <cell r="AH4872">
            <v>0</v>
          </cell>
          <cell r="AI4872">
            <v>53.145587089000003</v>
          </cell>
        </row>
        <row r="4873">
          <cell r="C4873" t="str">
            <v>1.834.7</v>
          </cell>
          <cell r="D4873" t="str">
            <v>Иные прочие</v>
          </cell>
          <cell r="E4873" t="str">
            <v>051-2004410</v>
          </cell>
          <cell r="F4873" t="str">
            <v/>
          </cell>
          <cell r="G4873" t="str">
            <v/>
          </cell>
          <cell r="H4873" t="str">
            <v/>
          </cell>
          <cell r="I4873">
            <v>0</v>
          </cell>
          <cell r="J4873">
            <v>0</v>
          </cell>
          <cell r="K4873">
            <v>0</v>
          </cell>
          <cell r="L4873">
            <v>0</v>
          </cell>
          <cell r="M4873">
            <v>0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>
            <v>0</v>
          </cell>
          <cell r="T4873">
            <v>0</v>
          </cell>
          <cell r="U4873">
            <v>0</v>
          </cell>
          <cell r="V4873">
            <v>0</v>
          </cell>
          <cell r="W4873">
            <v>0</v>
          </cell>
          <cell r="X4873">
            <v>0.90493365000000003</v>
          </cell>
          <cell r="Y4873">
            <v>4.4517054800000002</v>
          </cell>
          <cell r="Z4873">
            <v>79.105110310000001</v>
          </cell>
          <cell r="AA4873">
            <v>79.105110310000001</v>
          </cell>
          <cell r="AB4873">
            <v>0</v>
          </cell>
          <cell r="AC4873">
            <v>0</v>
          </cell>
          <cell r="AD4873">
            <v>4.4614470800000001</v>
          </cell>
          <cell r="AE4873">
            <v>4.4517054800000002</v>
          </cell>
          <cell r="AF4873">
            <v>0</v>
          </cell>
          <cell r="AG4873">
            <v>9.7415999999999996E-3</v>
          </cell>
          <cell r="AH4873">
            <v>0</v>
          </cell>
          <cell r="AI4873">
            <v>5.6398974260000001</v>
          </cell>
        </row>
        <row r="4874">
          <cell r="C4874" t="str">
            <v>1.834.8</v>
          </cell>
          <cell r="D4874" t="str">
            <v>Пуско наладочные работы "вхолостую"</v>
          </cell>
          <cell r="E4874" t="str">
            <v>051-2004410</v>
          </cell>
          <cell r="F4874" t="str">
            <v/>
          </cell>
          <cell r="G4874" t="str">
            <v/>
          </cell>
          <cell r="H4874" t="str">
            <v/>
          </cell>
          <cell r="I4874">
            <v>0</v>
          </cell>
          <cell r="J4874">
            <v>0</v>
          </cell>
          <cell r="K4874">
            <v>0</v>
          </cell>
          <cell r="L4874">
            <v>0</v>
          </cell>
          <cell r="M4874">
            <v>0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>
            <v>0</v>
          </cell>
          <cell r="T4874">
            <v>0</v>
          </cell>
          <cell r="U4874">
            <v>0</v>
          </cell>
          <cell r="V4874">
            <v>0</v>
          </cell>
          <cell r="W4874">
            <v>0</v>
          </cell>
          <cell r="X4874">
            <v>0</v>
          </cell>
          <cell r="Y4874">
            <v>5.99468421</v>
          </cell>
          <cell r="Z4874">
            <v>5.99468421</v>
          </cell>
          <cell r="AA4874">
            <v>5.99468421</v>
          </cell>
          <cell r="AB4874">
            <v>0</v>
          </cell>
          <cell r="AC4874">
            <v>0</v>
          </cell>
          <cell r="AD4874">
            <v>5.99468421</v>
          </cell>
          <cell r="AE4874">
            <v>5.99468421</v>
          </cell>
          <cell r="AF4874">
            <v>0</v>
          </cell>
          <cell r="AG4874">
            <v>0</v>
          </cell>
          <cell r="AH4874">
            <v>0</v>
          </cell>
          <cell r="AI4874">
            <v>100</v>
          </cell>
        </row>
        <row r="4875">
          <cell r="C4875" t="str">
            <v>1.835</v>
          </cell>
          <cell r="D4875" t="str">
            <v>Техперевооружение систем контроля качества газа. Установка потоковых анализаторов на объектах ООО "Газпром трансгаз Саратов"</v>
          </cell>
          <cell r="E4875" t="str">
            <v>051-2004411</v>
          </cell>
          <cell r="F4875" t="str">
            <v/>
          </cell>
          <cell r="G4875" t="str">
            <v>Стройки, обеспечивающие добычу и вывод газа из Надым-Пур-Таз</v>
          </cell>
          <cell r="H4875" t="str">
            <v>Транспорт газа</v>
          </cell>
          <cell r="I4875">
            <v>228.45</v>
          </cell>
          <cell r="J4875">
            <v>218.8</v>
          </cell>
          <cell r="K4875">
            <v>218.8</v>
          </cell>
          <cell r="L4875">
            <v>218.8</v>
          </cell>
          <cell r="M4875">
            <v>1.9500001199999999</v>
          </cell>
          <cell r="N4875">
            <v>0.89122491800000003</v>
          </cell>
          <cell r="O4875">
            <v>0.89122491800000003</v>
          </cell>
          <cell r="P4875">
            <v>0</v>
          </cell>
          <cell r="Q4875">
            <v>0</v>
          </cell>
          <cell r="R4875">
            <v>0</v>
          </cell>
          <cell r="S4875">
            <v>190.60333338000001</v>
          </cell>
          <cell r="T4875">
            <v>37.846666620000001</v>
          </cell>
          <cell r="U4875">
            <v>0</v>
          </cell>
          <cell r="V4875">
            <v>0</v>
          </cell>
          <cell r="W4875">
            <v>0</v>
          </cell>
          <cell r="X4875">
            <v>0</v>
          </cell>
          <cell r="Y4875">
            <v>0</v>
          </cell>
          <cell r="Z4875">
            <v>182.77</v>
          </cell>
          <cell r="AA4875">
            <v>182.77</v>
          </cell>
          <cell r="AB4875">
            <v>0</v>
          </cell>
          <cell r="AC4875">
            <v>1</v>
          </cell>
          <cell r="AD4875">
            <v>1.30000008</v>
          </cell>
          <cell r="AE4875">
            <v>0</v>
          </cell>
          <cell r="AF4875">
            <v>1.30000008</v>
          </cell>
          <cell r="AG4875">
            <v>0</v>
          </cell>
          <cell r="AH4875">
            <v>0</v>
          </cell>
          <cell r="AI4875">
            <v>0.711276511</v>
          </cell>
        </row>
        <row r="4876">
          <cell r="C4876" t="str">
            <v>1.835.1</v>
          </cell>
          <cell r="D4876" t="str">
            <v>Подрядные работы</v>
          </cell>
          <cell r="E4876" t="str">
            <v>051-2004411</v>
          </cell>
          <cell r="F4876" t="str">
            <v/>
          </cell>
          <cell r="G4876" t="str">
            <v/>
          </cell>
          <cell r="H4876" t="str">
            <v/>
          </cell>
          <cell r="I4876">
            <v>7.4</v>
          </cell>
          <cell r="J4876">
            <v>7.4</v>
          </cell>
          <cell r="K4876">
            <v>7.4</v>
          </cell>
          <cell r="L4876">
            <v>7.4</v>
          </cell>
          <cell r="M4876">
            <v>0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>
            <v>6.1666666699999997</v>
          </cell>
          <cell r="T4876">
            <v>1.23333333</v>
          </cell>
          <cell r="U4876">
            <v>0</v>
          </cell>
          <cell r="V4876">
            <v>0</v>
          </cell>
          <cell r="W4876">
            <v>0</v>
          </cell>
          <cell r="X4876">
            <v>0</v>
          </cell>
          <cell r="Y4876">
            <v>0</v>
          </cell>
          <cell r="Z4876">
            <v>2.4</v>
          </cell>
          <cell r="AA4876">
            <v>2.4</v>
          </cell>
          <cell r="AB4876">
            <v>0</v>
          </cell>
          <cell r="AC4876">
            <v>0</v>
          </cell>
          <cell r="AD4876">
            <v>0</v>
          </cell>
          <cell r="AE4876">
            <v>0</v>
          </cell>
          <cell r="AF4876">
            <v>0</v>
          </cell>
          <cell r="AG4876">
            <v>0</v>
          </cell>
          <cell r="AH4876">
            <v>0</v>
          </cell>
          <cell r="AI4876">
            <v>0</v>
          </cell>
        </row>
        <row r="4877">
          <cell r="C4877">
            <v>0</v>
          </cell>
          <cell r="D4877" t="str">
            <v>МЦЭ-Инжиниринг</v>
          </cell>
          <cell r="E4877" t="str">
            <v>051-2004411</v>
          </cell>
          <cell r="F4877" t="str">
            <v/>
          </cell>
          <cell r="G4877" t="str">
            <v/>
          </cell>
          <cell r="H4877" t="str">
            <v/>
          </cell>
          <cell r="I4877">
            <v>0</v>
          </cell>
          <cell r="J4877">
            <v>0</v>
          </cell>
          <cell r="K4877">
            <v>7.4</v>
          </cell>
          <cell r="L4877">
            <v>7.4</v>
          </cell>
          <cell r="M4877">
            <v>0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>
            <v>0</v>
          </cell>
          <cell r="S4877">
            <v>0</v>
          </cell>
          <cell r="T4877">
            <v>0</v>
          </cell>
          <cell r="U4877">
            <v>0</v>
          </cell>
          <cell r="V4877">
            <v>0</v>
          </cell>
          <cell r="W4877">
            <v>0</v>
          </cell>
          <cell r="X4877">
            <v>0</v>
          </cell>
          <cell r="Y4877">
            <v>0</v>
          </cell>
          <cell r="Z4877">
            <v>0</v>
          </cell>
          <cell r="AA4877">
            <v>0</v>
          </cell>
          <cell r="AB4877">
            <v>0</v>
          </cell>
          <cell r="AC4877">
            <v>0</v>
          </cell>
          <cell r="AD4877">
            <v>0</v>
          </cell>
          <cell r="AE4877">
            <v>0</v>
          </cell>
          <cell r="AF4877">
            <v>0</v>
          </cell>
          <cell r="AG4877">
            <v>0</v>
          </cell>
          <cell r="AH4877">
            <v>0</v>
          </cell>
          <cell r="AI4877">
            <v>0</v>
          </cell>
        </row>
        <row r="4878">
          <cell r="C4878">
            <v>0</v>
          </cell>
          <cell r="D4878" t="str">
            <v>Конкурс</v>
          </cell>
          <cell r="E4878" t="str">
            <v>051-2004411</v>
          </cell>
          <cell r="F4878" t="str">
            <v/>
          </cell>
          <cell r="G4878" t="str">
            <v/>
          </cell>
          <cell r="H4878" t="str">
            <v/>
          </cell>
          <cell r="I4878">
            <v>0</v>
          </cell>
          <cell r="J4878">
            <v>0</v>
          </cell>
          <cell r="K4878">
            <v>0</v>
          </cell>
          <cell r="L4878">
            <v>0</v>
          </cell>
          <cell r="M4878">
            <v>0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>
            <v>0</v>
          </cell>
          <cell r="T4878">
            <v>0</v>
          </cell>
          <cell r="U4878">
            <v>0</v>
          </cell>
          <cell r="V4878">
            <v>0</v>
          </cell>
          <cell r="W4878">
            <v>0</v>
          </cell>
          <cell r="X4878">
            <v>0</v>
          </cell>
          <cell r="Y4878">
            <v>0</v>
          </cell>
          <cell r="Z4878">
            <v>2.4</v>
          </cell>
          <cell r="AA4878">
            <v>2.4</v>
          </cell>
          <cell r="AB4878">
            <v>0</v>
          </cell>
          <cell r="AC4878">
            <v>0</v>
          </cell>
          <cell r="AD4878">
            <v>0</v>
          </cell>
          <cell r="AE4878">
            <v>0</v>
          </cell>
          <cell r="AF4878">
            <v>0</v>
          </cell>
          <cell r="AG4878">
            <v>0</v>
          </cell>
          <cell r="AH4878">
            <v>0</v>
          </cell>
          <cell r="AI4878">
            <v>0</v>
          </cell>
        </row>
        <row r="4879">
          <cell r="C4879">
            <v>0</v>
          </cell>
          <cell r="D4879" t="str">
            <v>Прочие подрядчики</v>
          </cell>
          <cell r="E4879" t="str">
            <v>051-2004411</v>
          </cell>
          <cell r="F4879" t="str">
            <v/>
          </cell>
          <cell r="G4879" t="str">
            <v/>
          </cell>
          <cell r="H4879" t="str">
            <v/>
          </cell>
          <cell r="I4879">
            <v>7.4</v>
          </cell>
          <cell r="J4879">
            <v>7.4</v>
          </cell>
          <cell r="K4879">
            <v>0</v>
          </cell>
          <cell r="L4879">
            <v>0</v>
          </cell>
          <cell r="M4879">
            <v>0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>
            <v>6.1666666699999997</v>
          </cell>
          <cell r="T4879">
            <v>1.23333333</v>
          </cell>
          <cell r="U4879">
            <v>0</v>
          </cell>
          <cell r="V4879">
            <v>0</v>
          </cell>
          <cell r="W4879">
            <v>0</v>
          </cell>
          <cell r="X4879">
            <v>0</v>
          </cell>
          <cell r="Y4879">
            <v>0</v>
          </cell>
          <cell r="Z4879">
            <v>0</v>
          </cell>
          <cell r="AA4879">
            <v>0</v>
          </cell>
          <cell r="AB4879">
            <v>0</v>
          </cell>
          <cell r="AC4879">
            <v>0</v>
          </cell>
          <cell r="AD4879">
            <v>0</v>
          </cell>
          <cell r="AE4879">
            <v>0</v>
          </cell>
          <cell r="AF4879">
            <v>0</v>
          </cell>
          <cell r="AG4879">
            <v>0</v>
          </cell>
          <cell r="AH4879">
            <v>0</v>
          </cell>
          <cell r="AI4879">
            <v>0</v>
          </cell>
        </row>
        <row r="4880">
          <cell r="C4880" t="str">
            <v>1.835.2</v>
          </cell>
          <cell r="D4880" t="str">
            <v>Оборудование</v>
          </cell>
          <cell r="E4880" t="str">
            <v>051-2004411</v>
          </cell>
          <cell r="F4880" t="str">
            <v/>
          </cell>
          <cell r="G4880" t="str">
            <v/>
          </cell>
          <cell r="H4880" t="str">
            <v/>
          </cell>
          <cell r="I4880">
            <v>169</v>
          </cell>
          <cell r="J4880">
            <v>169</v>
          </cell>
          <cell r="K4880">
            <v>169</v>
          </cell>
          <cell r="L4880">
            <v>169</v>
          </cell>
          <cell r="M4880">
            <v>0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>
            <v>140.83333334</v>
          </cell>
          <cell r="T4880">
            <v>28.166666660000001</v>
          </cell>
          <cell r="U4880">
            <v>0</v>
          </cell>
          <cell r="V4880">
            <v>0</v>
          </cell>
          <cell r="W4880">
            <v>0</v>
          </cell>
          <cell r="X4880">
            <v>0</v>
          </cell>
          <cell r="Y4880">
            <v>0</v>
          </cell>
          <cell r="Z4880">
            <v>167</v>
          </cell>
          <cell r="AA4880">
            <v>167</v>
          </cell>
          <cell r="AB4880">
            <v>0</v>
          </cell>
          <cell r="AC4880">
            <v>0</v>
          </cell>
          <cell r="AD4880">
            <v>0</v>
          </cell>
          <cell r="AE4880">
            <v>0</v>
          </cell>
          <cell r="AF4880">
            <v>0</v>
          </cell>
          <cell r="AG4880">
            <v>0</v>
          </cell>
          <cell r="AH4880">
            <v>0</v>
          </cell>
          <cell r="AI4880">
            <v>0</v>
          </cell>
        </row>
        <row r="4881">
          <cell r="C4881" t="str">
            <v>1.835.3</v>
          </cell>
          <cell r="D4881" t="str">
            <v>Прочие, всего</v>
          </cell>
          <cell r="E4881" t="str">
            <v>051-2004411</v>
          </cell>
          <cell r="F4881" t="str">
            <v/>
          </cell>
          <cell r="G4881" t="str">
            <v/>
          </cell>
          <cell r="H4881" t="str">
            <v/>
          </cell>
          <cell r="I4881">
            <v>52.05</v>
          </cell>
          <cell r="J4881">
            <v>42.4</v>
          </cell>
          <cell r="K4881">
            <v>42.4</v>
          </cell>
          <cell r="L4881">
            <v>42.4</v>
          </cell>
          <cell r="M4881">
            <v>1.9500001199999999</v>
          </cell>
          <cell r="N4881">
            <v>4.5990568869999997</v>
          </cell>
          <cell r="O4881">
            <v>4.5990568869999997</v>
          </cell>
          <cell r="P4881">
            <v>0</v>
          </cell>
          <cell r="Q4881">
            <v>0</v>
          </cell>
          <cell r="R4881">
            <v>0</v>
          </cell>
          <cell r="S4881">
            <v>43.603333370000001</v>
          </cell>
          <cell r="T4881">
            <v>8.4466666299999993</v>
          </cell>
          <cell r="U4881">
            <v>0</v>
          </cell>
          <cell r="V4881">
            <v>0</v>
          </cell>
          <cell r="W4881">
            <v>0</v>
          </cell>
          <cell r="X4881">
            <v>0</v>
          </cell>
          <cell r="Y4881">
            <v>0</v>
          </cell>
          <cell r="Z4881">
            <v>13.37</v>
          </cell>
          <cell r="AA4881">
            <v>13.37</v>
          </cell>
          <cell r="AB4881">
            <v>0</v>
          </cell>
          <cell r="AC4881">
            <v>1</v>
          </cell>
          <cell r="AD4881">
            <v>1.30000008</v>
          </cell>
          <cell r="AE4881">
            <v>0</v>
          </cell>
          <cell r="AF4881">
            <v>1.30000008</v>
          </cell>
          <cell r="AG4881">
            <v>0</v>
          </cell>
          <cell r="AH4881">
            <v>0</v>
          </cell>
          <cell r="AI4881">
            <v>9.7232616309999997</v>
          </cell>
        </row>
        <row r="4882">
          <cell r="C4882" t="str">
            <v>1.835.4</v>
          </cell>
          <cell r="D4882" t="str">
            <v>Землеотвод, всего</v>
          </cell>
          <cell r="E4882" t="str">
            <v>051-2004411</v>
          </cell>
          <cell r="F4882" t="str">
            <v/>
          </cell>
          <cell r="G4882" t="str">
            <v/>
          </cell>
          <cell r="H4882" t="str">
            <v/>
          </cell>
          <cell r="I4882">
            <v>0</v>
          </cell>
          <cell r="J4882">
            <v>0</v>
          </cell>
          <cell r="K4882">
            <v>6</v>
          </cell>
          <cell r="L4882">
            <v>6</v>
          </cell>
          <cell r="M4882">
            <v>0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>
            <v>0</v>
          </cell>
          <cell r="T4882">
            <v>0</v>
          </cell>
          <cell r="U4882">
            <v>0</v>
          </cell>
          <cell r="V4882">
            <v>0</v>
          </cell>
          <cell r="W4882">
            <v>0</v>
          </cell>
          <cell r="X4882">
            <v>0</v>
          </cell>
          <cell r="Y4882">
            <v>0</v>
          </cell>
          <cell r="Z4882">
            <v>1</v>
          </cell>
          <cell r="AA4882">
            <v>1</v>
          </cell>
          <cell r="AB4882">
            <v>0</v>
          </cell>
          <cell r="AC4882">
            <v>1</v>
          </cell>
          <cell r="AD4882">
            <v>0</v>
          </cell>
          <cell r="AE4882">
            <v>0</v>
          </cell>
          <cell r="AF4882">
            <v>0</v>
          </cell>
          <cell r="AG4882">
            <v>0</v>
          </cell>
          <cell r="AH4882">
            <v>0</v>
          </cell>
          <cell r="AI4882">
            <v>0</v>
          </cell>
        </row>
        <row r="4883">
          <cell r="C4883" t="str">
            <v>1.835.5</v>
          </cell>
          <cell r="D4883" t="str">
            <v>Проектные работы</v>
          </cell>
          <cell r="E4883" t="str">
            <v>051-2004411</v>
          </cell>
          <cell r="F4883" t="str">
            <v/>
          </cell>
          <cell r="G4883" t="str">
            <v/>
          </cell>
          <cell r="H4883" t="str">
            <v/>
          </cell>
          <cell r="I4883">
            <v>0</v>
          </cell>
          <cell r="J4883">
            <v>0</v>
          </cell>
          <cell r="K4883">
            <v>1</v>
          </cell>
          <cell r="L4883">
            <v>1</v>
          </cell>
          <cell r="M4883">
            <v>0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>
            <v>0</v>
          </cell>
          <cell r="T4883">
            <v>0</v>
          </cell>
          <cell r="U4883">
            <v>0</v>
          </cell>
          <cell r="V4883">
            <v>0</v>
          </cell>
          <cell r="W4883">
            <v>0</v>
          </cell>
          <cell r="X4883">
            <v>0</v>
          </cell>
          <cell r="Y4883">
            <v>0</v>
          </cell>
          <cell r="Z4883">
            <v>0</v>
          </cell>
          <cell r="AA4883">
            <v>0</v>
          </cell>
          <cell r="AB4883">
            <v>0</v>
          </cell>
          <cell r="AC4883">
            <v>0</v>
          </cell>
          <cell r="AD4883">
            <v>0</v>
          </cell>
          <cell r="AE4883">
            <v>0</v>
          </cell>
          <cell r="AF4883">
            <v>0</v>
          </cell>
          <cell r="AG4883">
            <v>0</v>
          </cell>
          <cell r="AH4883">
            <v>0</v>
          </cell>
          <cell r="AI4883">
            <v>0</v>
          </cell>
        </row>
        <row r="4884">
          <cell r="C4884" t="str">
            <v>1.835.6</v>
          </cell>
          <cell r="D4884" t="str">
            <v>Услуги Заказчика</v>
          </cell>
          <cell r="E4884" t="str">
            <v>051-2004411</v>
          </cell>
          <cell r="F4884" t="str">
            <v/>
          </cell>
          <cell r="G4884" t="str">
            <v/>
          </cell>
          <cell r="H4884" t="str">
            <v/>
          </cell>
          <cell r="I4884">
            <v>0</v>
          </cell>
          <cell r="J4884">
            <v>0</v>
          </cell>
          <cell r="K4884">
            <v>7.8</v>
          </cell>
          <cell r="L4884">
            <v>7.8</v>
          </cell>
          <cell r="M4884">
            <v>1.9500001199999999</v>
          </cell>
          <cell r="N4884">
            <v>25.000001537999999</v>
          </cell>
          <cell r="O4884">
            <v>25.000001537999999</v>
          </cell>
          <cell r="P4884">
            <v>0</v>
          </cell>
          <cell r="Q4884">
            <v>0</v>
          </cell>
          <cell r="R4884">
            <v>0</v>
          </cell>
          <cell r="S4884">
            <v>0</v>
          </cell>
          <cell r="T4884">
            <v>0</v>
          </cell>
          <cell r="U4884">
            <v>0</v>
          </cell>
          <cell r="V4884">
            <v>0</v>
          </cell>
          <cell r="W4884">
            <v>0</v>
          </cell>
          <cell r="X4884">
            <v>0</v>
          </cell>
          <cell r="Y4884">
            <v>0</v>
          </cell>
          <cell r="Z4884">
            <v>6.5</v>
          </cell>
          <cell r="AA4884">
            <v>6.5</v>
          </cell>
          <cell r="AB4884">
            <v>0</v>
          </cell>
          <cell r="AC4884">
            <v>0</v>
          </cell>
          <cell r="AD4884">
            <v>1.30000008</v>
          </cell>
          <cell r="AE4884">
            <v>0</v>
          </cell>
          <cell r="AF4884">
            <v>1.30000008</v>
          </cell>
          <cell r="AG4884">
            <v>0</v>
          </cell>
          <cell r="AH4884">
            <v>0</v>
          </cell>
          <cell r="AI4884">
            <v>20.000001230999999</v>
          </cell>
        </row>
        <row r="4885">
          <cell r="C4885" t="str">
            <v>1.835.7</v>
          </cell>
          <cell r="D4885" t="str">
            <v>Иные прочие</v>
          </cell>
          <cell r="E4885" t="str">
            <v>051-2004411</v>
          </cell>
          <cell r="F4885" t="str">
            <v/>
          </cell>
          <cell r="G4885" t="str">
            <v/>
          </cell>
          <cell r="H4885" t="str">
            <v/>
          </cell>
          <cell r="I4885">
            <v>52.05</v>
          </cell>
          <cell r="J4885">
            <v>42.4</v>
          </cell>
          <cell r="K4885">
            <v>13.6</v>
          </cell>
          <cell r="L4885">
            <v>13.6</v>
          </cell>
          <cell r="M4885">
            <v>0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>
            <v>43.603333370000001</v>
          </cell>
          <cell r="T4885">
            <v>8.4466666299999993</v>
          </cell>
          <cell r="U4885">
            <v>0</v>
          </cell>
          <cell r="V4885">
            <v>0</v>
          </cell>
          <cell r="W4885">
            <v>0</v>
          </cell>
          <cell r="X4885">
            <v>0</v>
          </cell>
          <cell r="Y4885">
            <v>0</v>
          </cell>
          <cell r="Z4885">
            <v>5.87</v>
          </cell>
          <cell r="AA4885">
            <v>5.87</v>
          </cell>
          <cell r="AB4885">
            <v>0</v>
          </cell>
          <cell r="AC4885">
            <v>0</v>
          </cell>
          <cell r="AD4885">
            <v>0</v>
          </cell>
          <cell r="AE4885">
            <v>0</v>
          </cell>
          <cell r="AF4885">
            <v>0</v>
          </cell>
          <cell r="AG4885">
            <v>0</v>
          </cell>
          <cell r="AH4885">
            <v>0</v>
          </cell>
          <cell r="AI4885">
            <v>0</v>
          </cell>
        </row>
        <row r="4886">
          <cell r="C4886" t="str">
            <v>1.835.8</v>
          </cell>
          <cell r="D4886" t="str">
            <v>Пуско наладочные работы "вхолостую"</v>
          </cell>
          <cell r="E4886" t="str">
            <v>051-2004411</v>
          </cell>
          <cell r="F4886" t="str">
            <v/>
          </cell>
          <cell r="G4886" t="str">
            <v/>
          </cell>
          <cell r="H4886" t="str">
            <v/>
          </cell>
          <cell r="I4886">
            <v>0</v>
          </cell>
          <cell r="J4886">
            <v>0</v>
          </cell>
          <cell r="K4886">
            <v>14</v>
          </cell>
          <cell r="L4886">
            <v>14</v>
          </cell>
          <cell r="M4886">
            <v>0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>
            <v>0</v>
          </cell>
          <cell r="S4886">
            <v>0</v>
          </cell>
          <cell r="T4886">
            <v>0</v>
          </cell>
          <cell r="U4886">
            <v>0</v>
          </cell>
          <cell r="V4886">
            <v>0</v>
          </cell>
          <cell r="W4886">
            <v>0</v>
          </cell>
          <cell r="X4886">
            <v>0</v>
          </cell>
          <cell r="Y4886">
            <v>0</v>
          </cell>
          <cell r="Z4886">
            <v>0</v>
          </cell>
          <cell r="AA4886">
            <v>0</v>
          </cell>
          <cell r="AB4886">
            <v>0</v>
          </cell>
          <cell r="AC4886">
            <v>0</v>
          </cell>
          <cell r="AD4886">
            <v>0</v>
          </cell>
          <cell r="AE4886">
            <v>0</v>
          </cell>
          <cell r="AF4886">
            <v>0</v>
          </cell>
          <cell r="AG4886">
            <v>0</v>
          </cell>
          <cell r="AH4886">
            <v>0</v>
          </cell>
          <cell r="AI4886">
            <v>0</v>
          </cell>
        </row>
        <row r="4887">
          <cell r="C4887" t="str">
            <v>1.836</v>
          </cell>
          <cell r="D4887" t="str">
            <v>Соединительные трассы между горнолыжными склонами "G" и "F" на площадке "Пихтовая поляна" Горно-туристского центра ОАО "Газпром"</v>
          </cell>
          <cell r="E4887" t="str">
            <v>051-2004415</v>
          </cell>
          <cell r="F4887" t="str">
            <v/>
          </cell>
          <cell r="G4887" t="str">
            <v>Стройки, обеспечивающие добычу и вывод газа из Надым-Пур-Таз</v>
          </cell>
          <cell r="H4887" t="str">
            <v>Прочие</v>
          </cell>
          <cell r="I4887">
            <v>15189.78</v>
          </cell>
          <cell r="J4887">
            <v>6743.18</v>
          </cell>
          <cell r="K4887">
            <v>5.22</v>
          </cell>
          <cell r="L4887">
            <v>5.22</v>
          </cell>
          <cell r="M4887">
            <v>2.5000199999999999E-3</v>
          </cell>
          <cell r="N4887">
            <v>4.7893102999999999E-2</v>
          </cell>
          <cell r="O4887">
            <v>4.7893102999999999E-2</v>
          </cell>
          <cell r="P4887">
            <v>0</v>
          </cell>
          <cell r="Q4887">
            <v>0</v>
          </cell>
          <cell r="R4887">
            <v>0</v>
          </cell>
          <cell r="S4887">
            <v>0</v>
          </cell>
          <cell r="T4887">
            <v>0</v>
          </cell>
          <cell r="U4887">
            <v>0</v>
          </cell>
          <cell r="V4887">
            <v>0</v>
          </cell>
          <cell r="W4887">
            <v>0</v>
          </cell>
          <cell r="X4887">
            <v>0</v>
          </cell>
          <cell r="Y4887">
            <v>0</v>
          </cell>
          <cell r="Z4887">
            <v>4.2</v>
          </cell>
          <cell r="AA4887">
            <v>4.2</v>
          </cell>
          <cell r="AB4887">
            <v>4.2</v>
          </cell>
          <cell r="AC4887">
            <v>0</v>
          </cell>
          <cell r="AD4887">
            <v>1.66668E-3</v>
          </cell>
          <cell r="AE4887">
            <v>0</v>
          </cell>
          <cell r="AF4887">
            <v>1.66668E-3</v>
          </cell>
          <cell r="AG4887">
            <v>0</v>
          </cell>
          <cell r="AH4887">
            <v>0</v>
          </cell>
          <cell r="AI4887">
            <v>3.9682857000000002E-2</v>
          </cell>
        </row>
        <row r="4888">
          <cell r="C4888" t="str">
            <v>1.836.1</v>
          </cell>
          <cell r="D4888" t="str">
            <v>Подрядные работы</v>
          </cell>
          <cell r="E4888" t="str">
            <v>051-2004415</v>
          </cell>
          <cell r="F4888" t="str">
            <v/>
          </cell>
          <cell r="G4888" t="str">
            <v/>
          </cell>
          <cell r="H4888" t="str">
            <v/>
          </cell>
          <cell r="I4888">
            <v>13923.07</v>
          </cell>
          <cell r="J4888">
            <v>6364.13</v>
          </cell>
          <cell r="K4888">
            <v>0</v>
          </cell>
          <cell r="L4888">
            <v>0</v>
          </cell>
          <cell r="M4888">
            <v>0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>
            <v>0</v>
          </cell>
          <cell r="T4888">
            <v>0</v>
          </cell>
          <cell r="U4888">
            <v>0</v>
          </cell>
          <cell r="V4888">
            <v>0</v>
          </cell>
          <cell r="W4888">
            <v>0</v>
          </cell>
          <cell r="X4888">
            <v>0</v>
          </cell>
          <cell r="Y4888">
            <v>0</v>
          </cell>
          <cell r="Z4888">
            <v>0</v>
          </cell>
          <cell r="AA4888">
            <v>0</v>
          </cell>
          <cell r="AB4888">
            <v>0</v>
          </cell>
          <cell r="AC4888">
            <v>0</v>
          </cell>
          <cell r="AD4888">
            <v>0</v>
          </cell>
          <cell r="AE4888">
            <v>0</v>
          </cell>
          <cell r="AF4888">
            <v>0</v>
          </cell>
          <cell r="AG4888">
            <v>0</v>
          </cell>
          <cell r="AH4888">
            <v>0</v>
          </cell>
          <cell r="AI4888">
            <v>0</v>
          </cell>
        </row>
        <row r="4889">
          <cell r="C4889">
            <v>0</v>
          </cell>
          <cell r="D4889" t="str">
            <v>ГК "Гранит</v>
          </cell>
          <cell r="E4889" t="str">
            <v>051-2004415</v>
          </cell>
          <cell r="F4889" t="str">
            <v/>
          </cell>
          <cell r="G4889" t="str">
            <v/>
          </cell>
          <cell r="H4889" t="str">
            <v/>
          </cell>
          <cell r="I4889">
            <v>13923.07</v>
          </cell>
          <cell r="J4889">
            <v>6364.13</v>
          </cell>
          <cell r="K4889">
            <v>0</v>
          </cell>
          <cell r="L4889">
            <v>0</v>
          </cell>
          <cell r="M4889">
            <v>0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>
            <v>0</v>
          </cell>
          <cell r="T4889">
            <v>0</v>
          </cell>
          <cell r="U4889">
            <v>0</v>
          </cell>
          <cell r="V4889">
            <v>0</v>
          </cell>
          <cell r="W4889">
            <v>0</v>
          </cell>
          <cell r="X4889">
            <v>0</v>
          </cell>
          <cell r="Y4889">
            <v>0</v>
          </cell>
          <cell r="Z4889">
            <v>0</v>
          </cell>
          <cell r="AA4889">
            <v>0</v>
          </cell>
          <cell r="AB4889">
            <v>0</v>
          </cell>
          <cell r="AC4889">
            <v>0</v>
          </cell>
          <cell r="AD4889">
            <v>0</v>
          </cell>
          <cell r="AE4889">
            <v>0</v>
          </cell>
          <cell r="AF4889">
            <v>0</v>
          </cell>
          <cell r="AG4889">
            <v>0</v>
          </cell>
          <cell r="AH4889">
            <v>0</v>
          </cell>
          <cell r="AI4889">
            <v>0</v>
          </cell>
        </row>
        <row r="4890">
          <cell r="C4890" t="str">
            <v>1.836.2</v>
          </cell>
          <cell r="D4890" t="str">
            <v>Оборудование</v>
          </cell>
          <cell r="E4890" t="str">
            <v>051-2004415</v>
          </cell>
          <cell r="F4890" t="str">
            <v/>
          </cell>
          <cell r="G4890" t="str">
            <v/>
          </cell>
          <cell r="H4890" t="str">
            <v/>
          </cell>
          <cell r="I4890">
            <v>57.99</v>
          </cell>
          <cell r="J4890">
            <v>1.24</v>
          </cell>
          <cell r="K4890">
            <v>0</v>
          </cell>
          <cell r="L4890">
            <v>0</v>
          </cell>
          <cell r="M4890">
            <v>0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>
            <v>0</v>
          </cell>
          <cell r="S4890">
            <v>0</v>
          </cell>
          <cell r="T4890">
            <v>0</v>
          </cell>
          <cell r="U4890">
            <v>0</v>
          </cell>
          <cell r="V4890">
            <v>0</v>
          </cell>
          <cell r="W4890">
            <v>0</v>
          </cell>
          <cell r="X4890">
            <v>0</v>
          </cell>
          <cell r="Y4890">
            <v>0</v>
          </cell>
          <cell r="Z4890">
            <v>0</v>
          </cell>
          <cell r="AA4890">
            <v>0</v>
          </cell>
          <cell r="AB4890">
            <v>0</v>
          </cell>
          <cell r="AC4890">
            <v>0</v>
          </cell>
          <cell r="AD4890">
            <v>0</v>
          </cell>
          <cell r="AE4890">
            <v>0</v>
          </cell>
          <cell r="AF4890">
            <v>0</v>
          </cell>
          <cell r="AG4890">
            <v>0</v>
          </cell>
          <cell r="AH4890">
            <v>0</v>
          </cell>
          <cell r="AI4890">
            <v>0</v>
          </cell>
        </row>
        <row r="4891">
          <cell r="C4891" t="str">
            <v>1.836.3</v>
          </cell>
          <cell r="D4891" t="str">
            <v>Прочие, всего</v>
          </cell>
          <cell r="E4891" t="str">
            <v>051-2004415</v>
          </cell>
          <cell r="F4891" t="str">
            <v/>
          </cell>
          <cell r="G4891" t="str">
            <v/>
          </cell>
          <cell r="H4891" t="str">
            <v/>
          </cell>
          <cell r="I4891">
            <v>1208.72</v>
          </cell>
          <cell r="J4891">
            <v>377.81</v>
          </cell>
          <cell r="K4891">
            <v>5.22</v>
          </cell>
          <cell r="L4891">
            <v>5.22</v>
          </cell>
          <cell r="M4891">
            <v>2.5000199999999999E-3</v>
          </cell>
          <cell r="N4891">
            <v>4.7893102999999999E-2</v>
          </cell>
          <cell r="O4891">
            <v>4.7893102999999999E-2</v>
          </cell>
          <cell r="P4891">
            <v>0</v>
          </cell>
          <cell r="Q4891">
            <v>0</v>
          </cell>
          <cell r="R4891">
            <v>0</v>
          </cell>
          <cell r="S4891">
            <v>0</v>
          </cell>
          <cell r="T4891">
            <v>0</v>
          </cell>
          <cell r="U4891">
            <v>0</v>
          </cell>
          <cell r="V4891">
            <v>0</v>
          </cell>
          <cell r="W4891">
            <v>0</v>
          </cell>
          <cell r="X4891">
            <v>0</v>
          </cell>
          <cell r="Y4891">
            <v>0</v>
          </cell>
          <cell r="Z4891">
            <v>4.2</v>
          </cell>
          <cell r="AA4891">
            <v>4.2</v>
          </cell>
          <cell r="AB4891">
            <v>4.2</v>
          </cell>
          <cell r="AC4891">
            <v>0</v>
          </cell>
          <cell r="AD4891">
            <v>1.66668E-3</v>
          </cell>
          <cell r="AE4891">
            <v>0</v>
          </cell>
          <cell r="AF4891">
            <v>1.66668E-3</v>
          </cell>
          <cell r="AG4891">
            <v>0</v>
          </cell>
          <cell r="AH4891">
            <v>0</v>
          </cell>
          <cell r="AI4891">
            <v>3.9682857000000002E-2</v>
          </cell>
        </row>
        <row r="4892">
          <cell r="C4892" t="str">
            <v>1.836.4</v>
          </cell>
          <cell r="D4892" t="str">
            <v>Землеотвод, всего</v>
          </cell>
          <cell r="E4892" t="str">
            <v>051-2004415</v>
          </cell>
          <cell r="F4892" t="str">
            <v/>
          </cell>
          <cell r="G4892" t="str">
            <v/>
          </cell>
          <cell r="H4892" t="str">
            <v/>
          </cell>
          <cell r="I4892">
            <v>45.34</v>
          </cell>
          <cell r="J4892">
            <v>12.3</v>
          </cell>
          <cell r="K4892">
            <v>5.21</v>
          </cell>
          <cell r="L4892">
            <v>5.21</v>
          </cell>
          <cell r="M4892">
            <v>0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>
            <v>0</v>
          </cell>
          <cell r="S4892">
            <v>0</v>
          </cell>
          <cell r="T4892">
            <v>0</v>
          </cell>
          <cell r="U4892">
            <v>0</v>
          </cell>
          <cell r="V4892">
            <v>0</v>
          </cell>
          <cell r="W4892">
            <v>0</v>
          </cell>
          <cell r="X4892">
            <v>0</v>
          </cell>
          <cell r="Y4892">
            <v>0</v>
          </cell>
          <cell r="Z4892">
            <v>4.2</v>
          </cell>
          <cell r="AA4892">
            <v>4.2</v>
          </cell>
          <cell r="AB4892">
            <v>4.2</v>
          </cell>
          <cell r="AC4892">
            <v>0</v>
          </cell>
          <cell r="AD4892">
            <v>0</v>
          </cell>
          <cell r="AE4892">
            <v>0</v>
          </cell>
          <cell r="AF4892">
            <v>0</v>
          </cell>
          <cell r="AG4892">
            <v>0</v>
          </cell>
          <cell r="AH4892">
            <v>0</v>
          </cell>
          <cell r="AI4892">
            <v>0</v>
          </cell>
        </row>
        <row r="4893">
          <cell r="C4893" t="str">
            <v>1.836.5</v>
          </cell>
          <cell r="D4893" t="str">
            <v>Проектные работы</v>
          </cell>
          <cell r="E4893" t="str">
            <v>051-2004415</v>
          </cell>
          <cell r="F4893" t="str">
            <v/>
          </cell>
          <cell r="G4893" t="str">
            <v/>
          </cell>
          <cell r="H4893" t="str">
            <v/>
          </cell>
          <cell r="I4893">
            <v>334.78</v>
          </cell>
          <cell r="J4893">
            <v>5.22</v>
          </cell>
          <cell r="K4893">
            <v>0</v>
          </cell>
          <cell r="L4893">
            <v>0</v>
          </cell>
          <cell r="M4893">
            <v>0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>
            <v>0</v>
          </cell>
          <cell r="T4893">
            <v>0</v>
          </cell>
          <cell r="U4893">
            <v>0</v>
          </cell>
          <cell r="V4893">
            <v>0</v>
          </cell>
          <cell r="W4893">
            <v>0</v>
          </cell>
          <cell r="X4893">
            <v>0</v>
          </cell>
          <cell r="Y4893">
            <v>0</v>
          </cell>
          <cell r="Z4893">
            <v>0</v>
          </cell>
          <cell r="AA4893">
            <v>0</v>
          </cell>
          <cell r="AB4893">
            <v>0</v>
          </cell>
          <cell r="AC4893">
            <v>0</v>
          </cell>
          <cell r="AD4893">
            <v>0</v>
          </cell>
          <cell r="AE4893">
            <v>0</v>
          </cell>
          <cell r="AF4893">
            <v>0</v>
          </cell>
          <cell r="AG4893">
            <v>0</v>
          </cell>
          <cell r="AH4893">
            <v>0</v>
          </cell>
          <cell r="AI4893">
            <v>0</v>
          </cell>
        </row>
        <row r="4894">
          <cell r="C4894" t="str">
            <v>1.836.6</v>
          </cell>
          <cell r="D4894" t="str">
            <v>Услуги Заказчика</v>
          </cell>
          <cell r="E4894" t="str">
            <v>051-2004415</v>
          </cell>
          <cell r="F4894" t="str">
            <v/>
          </cell>
          <cell r="G4894" t="str">
            <v/>
          </cell>
          <cell r="H4894" t="str">
            <v/>
          </cell>
          <cell r="I4894">
            <v>661.88</v>
          </cell>
          <cell r="J4894">
            <v>241.85</v>
          </cell>
          <cell r="K4894">
            <v>0.01</v>
          </cell>
          <cell r="L4894">
            <v>0.01</v>
          </cell>
          <cell r="M4894">
            <v>2.5000199999999999E-3</v>
          </cell>
          <cell r="N4894">
            <v>25.0002</v>
          </cell>
          <cell r="O4894">
            <v>25.0002</v>
          </cell>
          <cell r="P4894">
            <v>0</v>
          </cell>
          <cell r="Q4894">
            <v>0</v>
          </cell>
          <cell r="R4894">
            <v>0</v>
          </cell>
          <cell r="S4894">
            <v>0</v>
          </cell>
          <cell r="T4894">
            <v>0</v>
          </cell>
          <cell r="U4894">
            <v>0</v>
          </cell>
          <cell r="V4894">
            <v>0</v>
          </cell>
          <cell r="W4894">
            <v>0</v>
          </cell>
          <cell r="X4894">
            <v>0</v>
          </cell>
          <cell r="Y4894">
            <v>0</v>
          </cell>
          <cell r="Z4894">
            <v>0</v>
          </cell>
          <cell r="AA4894">
            <v>0</v>
          </cell>
          <cell r="AB4894">
            <v>0</v>
          </cell>
          <cell r="AC4894">
            <v>0</v>
          </cell>
          <cell r="AD4894">
            <v>1.66668E-3</v>
          </cell>
          <cell r="AE4894">
            <v>0</v>
          </cell>
          <cell r="AF4894">
            <v>1.66668E-3</v>
          </cell>
          <cell r="AG4894">
            <v>0</v>
          </cell>
          <cell r="AH4894">
            <v>0</v>
          </cell>
          <cell r="AI4894">
            <v>0</v>
          </cell>
        </row>
        <row r="4895">
          <cell r="C4895" t="str">
            <v>1.836.7</v>
          </cell>
          <cell r="D4895" t="str">
            <v>Иные прочие</v>
          </cell>
          <cell r="E4895" t="str">
            <v>051-2004415</v>
          </cell>
          <cell r="F4895" t="str">
            <v/>
          </cell>
          <cell r="G4895" t="str">
            <v/>
          </cell>
          <cell r="H4895" t="str">
            <v/>
          </cell>
          <cell r="I4895">
            <v>166.72</v>
          </cell>
          <cell r="J4895">
            <v>118.44</v>
          </cell>
          <cell r="K4895">
            <v>0</v>
          </cell>
          <cell r="L4895">
            <v>0</v>
          </cell>
          <cell r="M4895">
            <v>0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>
            <v>0</v>
          </cell>
          <cell r="S4895">
            <v>0</v>
          </cell>
          <cell r="T4895">
            <v>0</v>
          </cell>
          <cell r="U4895">
            <v>0</v>
          </cell>
          <cell r="V4895">
            <v>0</v>
          </cell>
          <cell r="W4895">
            <v>0</v>
          </cell>
          <cell r="X4895">
            <v>0</v>
          </cell>
          <cell r="Y4895">
            <v>0</v>
          </cell>
          <cell r="Z4895">
            <v>0</v>
          </cell>
          <cell r="AA4895">
            <v>0</v>
          </cell>
          <cell r="AB4895">
            <v>0</v>
          </cell>
          <cell r="AC4895">
            <v>0</v>
          </cell>
          <cell r="AD4895">
            <v>0</v>
          </cell>
          <cell r="AE4895">
            <v>0</v>
          </cell>
          <cell r="AF4895">
            <v>0</v>
          </cell>
          <cell r="AG4895">
            <v>0</v>
          </cell>
          <cell r="AH4895">
            <v>0</v>
          </cell>
          <cell r="AI4895">
            <v>0</v>
          </cell>
        </row>
        <row r="4896">
          <cell r="C4896" t="str">
            <v>1.837</v>
          </cell>
          <cell r="D4896" t="str">
            <v>Реконструкция объекта "Совмещенный комплекс для проведения соревнований по лыжным гонкам и биатлону, горная олимпийская деревня (1100 мест), подъездная автомобильная дорога, хребет Псехако (проектные и изыскательские работы, строительство). Шестой этап ст</v>
          </cell>
          <cell r="E4896" t="str">
            <v>051-2004416</v>
          </cell>
          <cell r="F4896" t="str">
            <v/>
          </cell>
          <cell r="G4896" t="str">
            <v>Стройки, обеспечивающие добычу и вывод газа из Надым-Пур-Таз</v>
          </cell>
          <cell r="H4896" t="str">
            <v>Прочие</v>
          </cell>
          <cell r="I4896">
            <v>21336.45</v>
          </cell>
          <cell r="J4896">
            <v>14132.16</v>
          </cell>
          <cell r="K4896">
            <v>1.17</v>
          </cell>
          <cell r="L4896">
            <v>1.17</v>
          </cell>
          <cell r="M4896">
            <v>2.5001999999999999E-4</v>
          </cell>
          <cell r="N4896">
            <v>2.1369230999999999E-2</v>
          </cell>
          <cell r="O4896">
            <v>2.1369230999999999E-2</v>
          </cell>
          <cell r="P4896">
            <v>0</v>
          </cell>
          <cell r="Q4896">
            <v>0</v>
          </cell>
          <cell r="R4896">
            <v>0</v>
          </cell>
          <cell r="S4896">
            <v>0</v>
          </cell>
          <cell r="T4896">
            <v>0</v>
          </cell>
          <cell r="U4896">
            <v>0</v>
          </cell>
          <cell r="V4896">
            <v>0</v>
          </cell>
          <cell r="W4896">
            <v>0</v>
          </cell>
          <cell r="X4896">
            <v>0</v>
          </cell>
          <cell r="Y4896">
            <v>0</v>
          </cell>
          <cell r="Z4896">
            <v>0.1</v>
          </cell>
          <cell r="AA4896">
            <v>0.1</v>
          </cell>
          <cell r="AB4896">
            <v>0.1</v>
          </cell>
          <cell r="AC4896">
            <v>0</v>
          </cell>
          <cell r="AD4896">
            <v>1.6668E-4</v>
          </cell>
          <cell r="AE4896">
            <v>0</v>
          </cell>
          <cell r="AF4896">
            <v>1.6668E-4</v>
          </cell>
          <cell r="AG4896">
            <v>0</v>
          </cell>
          <cell r="AH4896">
            <v>0</v>
          </cell>
          <cell r="AI4896">
            <v>0.16667999999999999</v>
          </cell>
        </row>
        <row r="4897">
          <cell r="C4897" t="str">
            <v>1.837.1</v>
          </cell>
          <cell r="D4897" t="str">
            <v>Подрядные работы</v>
          </cell>
          <cell r="E4897" t="str">
            <v>051-2004416</v>
          </cell>
          <cell r="F4897" t="str">
            <v/>
          </cell>
          <cell r="G4897" t="str">
            <v/>
          </cell>
          <cell r="H4897" t="str">
            <v/>
          </cell>
          <cell r="I4897">
            <v>19136.43</v>
          </cell>
          <cell r="J4897">
            <v>13136.19</v>
          </cell>
          <cell r="K4897">
            <v>0</v>
          </cell>
          <cell r="L4897">
            <v>0</v>
          </cell>
          <cell r="M4897">
            <v>0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>
            <v>0</v>
          </cell>
          <cell r="T4897">
            <v>0</v>
          </cell>
          <cell r="U4897">
            <v>0</v>
          </cell>
          <cell r="V4897">
            <v>0</v>
          </cell>
          <cell r="W4897">
            <v>0</v>
          </cell>
          <cell r="X4897">
            <v>0</v>
          </cell>
          <cell r="Y4897">
            <v>0</v>
          </cell>
          <cell r="Z4897">
            <v>0</v>
          </cell>
          <cell r="AA4897">
            <v>0</v>
          </cell>
          <cell r="AB4897">
            <v>0</v>
          </cell>
          <cell r="AC4897">
            <v>0</v>
          </cell>
          <cell r="AD4897">
            <v>0</v>
          </cell>
          <cell r="AE4897">
            <v>0</v>
          </cell>
          <cell r="AF4897">
            <v>0</v>
          </cell>
          <cell r="AG4897">
            <v>0</v>
          </cell>
          <cell r="AH4897">
            <v>0</v>
          </cell>
          <cell r="AI4897">
            <v>0</v>
          </cell>
        </row>
        <row r="4898">
          <cell r="C4898">
            <v>0</v>
          </cell>
          <cell r="D4898" t="str">
            <v>РОСИНЖИНИРИНГ</v>
          </cell>
          <cell r="E4898" t="str">
            <v>051-2004416</v>
          </cell>
          <cell r="F4898" t="str">
            <v/>
          </cell>
          <cell r="G4898" t="str">
            <v/>
          </cell>
          <cell r="H4898" t="str">
            <v/>
          </cell>
          <cell r="I4898">
            <v>19136.43</v>
          </cell>
          <cell r="J4898">
            <v>13136.19</v>
          </cell>
          <cell r="K4898">
            <v>0</v>
          </cell>
          <cell r="L4898">
            <v>0</v>
          </cell>
          <cell r="M4898">
            <v>0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>
            <v>0</v>
          </cell>
          <cell r="T4898">
            <v>0</v>
          </cell>
          <cell r="U4898">
            <v>0</v>
          </cell>
          <cell r="V4898">
            <v>0</v>
          </cell>
          <cell r="W4898">
            <v>0</v>
          </cell>
          <cell r="X4898">
            <v>0</v>
          </cell>
          <cell r="Y4898">
            <v>0</v>
          </cell>
          <cell r="Z4898">
            <v>0</v>
          </cell>
          <cell r="AA4898">
            <v>0</v>
          </cell>
          <cell r="AB4898">
            <v>0</v>
          </cell>
          <cell r="AC4898">
            <v>0</v>
          </cell>
          <cell r="AD4898">
            <v>0</v>
          </cell>
          <cell r="AE4898">
            <v>0</v>
          </cell>
          <cell r="AF4898">
            <v>0</v>
          </cell>
          <cell r="AG4898">
            <v>0</v>
          </cell>
          <cell r="AH4898">
            <v>0</v>
          </cell>
          <cell r="AI4898">
            <v>0</v>
          </cell>
        </row>
        <row r="4899">
          <cell r="C4899" t="str">
            <v>1.837.2</v>
          </cell>
          <cell r="D4899" t="str">
            <v>Оборудование</v>
          </cell>
          <cell r="E4899" t="str">
            <v>051-2004416</v>
          </cell>
          <cell r="F4899" t="str">
            <v/>
          </cell>
          <cell r="G4899" t="str">
            <v/>
          </cell>
          <cell r="H4899" t="str">
            <v/>
          </cell>
          <cell r="I4899">
            <v>47.77</v>
          </cell>
          <cell r="J4899">
            <v>46.3</v>
          </cell>
          <cell r="K4899">
            <v>0</v>
          </cell>
          <cell r="L4899">
            <v>0</v>
          </cell>
          <cell r="M4899">
            <v>0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>
            <v>0</v>
          </cell>
          <cell r="T4899">
            <v>0</v>
          </cell>
          <cell r="U4899">
            <v>0</v>
          </cell>
          <cell r="V4899">
            <v>0</v>
          </cell>
          <cell r="W4899">
            <v>0</v>
          </cell>
          <cell r="X4899">
            <v>0</v>
          </cell>
          <cell r="Y4899">
            <v>0</v>
          </cell>
          <cell r="Z4899">
            <v>0</v>
          </cell>
          <cell r="AA4899">
            <v>0</v>
          </cell>
          <cell r="AB4899">
            <v>0</v>
          </cell>
          <cell r="AC4899">
            <v>0</v>
          </cell>
          <cell r="AD4899">
            <v>0</v>
          </cell>
          <cell r="AE4899">
            <v>0</v>
          </cell>
          <cell r="AF4899">
            <v>0</v>
          </cell>
          <cell r="AG4899">
            <v>0</v>
          </cell>
          <cell r="AH4899">
            <v>0</v>
          </cell>
          <cell r="AI4899">
            <v>0</v>
          </cell>
        </row>
        <row r="4900">
          <cell r="C4900" t="str">
            <v>1.837.3</v>
          </cell>
          <cell r="D4900" t="str">
            <v>Прочие, всего</v>
          </cell>
          <cell r="E4900" t="str">
            <v>051-2004416</v>
          </cell>
          <cell r="F4900" t="str">
            <v/>
          </cell>
          <cell r="G4900" t="str">
            <v/>
          </cell>
          <cell r="H4900" t="str">
            <v/>
          </cell>
          <cell r="I4900">
            <v>2152.25</v>
          </cell>
          <cell r="J4900">
            <v>949.67</v>
          </cell>
          <cell r="K4900">
            <v>1.17</v>
          </cell>
          <cell r="L4900">
            <v>1.17</v>
          </cell>
          <cell r="M4900">
            <v>2.5001999999999999E-4</v>
          </cell>
          <cell r="N4900">
            <v>2.1369230999999999E-2</v>
          </cell>
          <cell r="O4900">
            <v>2.1369230999999999E-2</v>
          </cell>
          <cell r="P4900">
            <v>0</v>
          </cell>
          <cell r="Q4900">
            <v>0</v>
          </cell>
          <cell r="R4900">
            <v>0</v>
          </cell>
          <cell r="S4900">
            <v>0</v>
          </cell>
          <cell r="T4900">
            <v>0</v>
          </cell>
          <cell r="U4900">
            <v>0</v>
          </cell>
          <cell r="V4900">
            <v>0</v>
          </cell>
          <cell r="W4900">
            <v>0</v>
          </cell>
          <cell r="X4900">
            <v>0</v>
          </cell>
          <cell r="Y4900">
            <v>0</v>
          </cell>
          <cell r="Z4900">
            <v>0.1</v>
          </cell>
          <cell r="AA4900">
            <v>0.1</v>
          </cell>
          <cell r="AB4900">
            <v>0.1</v>
          </cell>
          <cell r="AC4900">
            <v>0</v>
          </cell>
          <cell r="AD4900">
            <v>1.6668E-4</v>
          </cell>
          <cell r="AE4900">
            <v>0</v>
          </cell>
          <cell r="AF4900">
            <v>1.6668E-4</v>
          </cell>
          <cell r="AG4900">
            <v>0</v>
          </cell>
          <cell r="AH4900">
            <v>0</v>
          </cell>
          <cell r="AI4900">
            <v>0.16667999999999999</v>
          </cell>
        </row>
        <row r="4901">
          <cell r="C4901" t="str">
            <v>1.837.4</v>
          </cell>
          <cell r="D4901" t="str">
            <v>Землеотвод, всего</v>
          </cell>
          <cell r="E4901" t="str">
            <v>051-2004416</v>
          </cell>
          <cell r="F4901" t="str">
            <v/>
          </cell>
          <cell r="G4901" t="str">
            <v/>
          </cell>
          <cell r="H4901" t="str">
            <v/>
          </cell>
          <cell r="I4901">
            <v>9.7100000000000009</v>
          </cell>
          <cell r="J4901">
            <v>2.2400000000000002</v>
          </cell>
          <cell r="K4901">
            <v>1.17</v>
          </cell>
          <cell r="L4901">
            <v>1.17</v>
          </cell>
          <cell r="M4901">
            <v>0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>
            <v>0</v>
          </cell>
          <cell r="T4901">
            <v>0</v>
          </cell>
          <cell r="U4901">
            <v>0</v>
          </cell>
          <cell r="V4901">
            <v>0</v>
          </cell>
          <cell r="W4901">
            <v>0</v>
          </cell>
          <cell r="X4901">
            <v>0</v>
          </cell>
          <cell r="Y4901">
            <v>0</v>
          </cell>
          <cell r="Z4901">
            <v>0.1</v>
          </cell>
          <cell r="AA4901">
            <v>0.1</v>
          </cell>
          <cell r="AB4901">
            <v>0.1</v>
          </cell>
          <cell r="AC4901">
            <v>0</v>
          </cell>
          <cell r="AD4901">
            <v>0</v>
          </cell>
          <cell r="AE4901">
            <v>0</v>
          </cell>
          <cell r="AF4901">
            <v>0</v>
          </cell>
          <cell r="AG4901">
            <v>0</v>
          </cell>
          <cell r="AH4901">
            <v>0</v>
          </cell>
          <cell r="AI4901">
            <v>0</v>
          </cell>
        </row>
        <row r="4902">
          <cell r="C4902" t="str">
            <v>1.837.5</v>
          </cell>
          <cell r="D4902" t="str">
            <v>Проектные работы</v>
          </cell>
          <cell r="E4902" t="str">
            <v>051-2004416</v>
          </cell>
          <cell r="F4902" t="str">
            <v/>
          </cell>
          <cell r="G4902" t="str">
            <v/>
          </cell>
          <cell r="H4902" t="str">
            <v/>
          </cell>
          <cell r="I4902">
            <v>445.93</v>
          </cell>
          <cell r="J4902">
            <v>0</v>
          </cell>
          <cell r="K4902">
            <v>0</v>
          </cell>
          <cell r="L4902">
            <v>0</v>
          </cell>
          <cell r="M4902">
            <v>0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>
            <v>0</v>
          </cell>
          <cell r="S4902">
            <v>0</v>
          </cell>
          <cell r="T4902">
            <v>0</v>
          </cell>
          <cell r="U4902">
            <v>0</v>
          </cell>
          <cell r="V4902">
            <v>0</v>
          </cell>
          <cell r="W4902">
            <v>0</v>
          </cell>
          <cell r="X4902">
            <v>0</v>
          </cell>
          <cell r="Y4902">
            <v>0</v>
          </cell>
          <cell r="Z4902">
            <v>0</v>
          </cell>
          <cell r="AA4902">
            <v>0</v>
          </cell>
          <cell r="AB4902">
            <v>0</v>
          </cell>
          <cell r="AC4902">
            <v>0</v>
          </cell>
          <cell r="AD4902">
            <v>0</v>
          </cell>
          <cell r="AE4902">
            <v>0</v>
          </cell>
          <cell r="AF4902">
            <v>0</v>
          </cell>
          <cell r="AG4902">
            <v>0</v>
          </cell>
          <cell r="AH4902">
            <v>0</v>
          </cell>
          <cell r="AI4902">
            <v>0</v>
          </cell>
        </row>
        <row r="4903">
          <cell r="C4903" t="str">
            <v>1.837.6</v>
          </cell>
          <cell r="D4903" t="str">
            <v>Услуги Заказчика</v>
          </cell>
          <cell r="E4903" t="str">
            <v>051-2004416</v>
          </cell>
          <cell r="F4903" t="str">
            <v/>
          </cell>
          <cell r="G4903" t="str">
            <v/>
          </cell>
          <cell r="H4903" t="str">
            <v/>
          </cell>
          <cell r="I4903">
            <v>1266.71</v>
          </cell>
          <cell r="J4903">
            <v>633.79</v>
          </cell>
          <cell r="K4903">
            <v>0</v>
          </cell>
          <cell r="L4903">
            <v>0</v>
          </cell>
          <cell r="M4903">
            <v>2.5001999999999999E-4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>
            <v>0</v>
          </cell>
          <cell r="T4903">
            <v>0</v>
          </cell>
          <cell r="U4903">
            <v>0</v>
          </cell>
          <cell r="V4903">
            <v>0</v>
          </cell>
          <cell r="W4903">
            <v>0</v>
          </cell>
          <cell r="X4903">
            <v>0</v>
          </cell>
          <cell r="Y4903">
            <v>0</v>
          </cell>
          <cell r="Z4903">
            <v>0</v>
          </cell>
          <cell r="AA4903">
            <v>0</v>
          </cell>
          <cell r="AB4903">
            <v>0</v>
          </cell>
          <cell r="AC4903">
            <v>0</v>
          </cell>
          <cell r="AD4903">
            <v>1.6668E-4</v>
          </cell>
          <cell r="AE4903">
            <v>0</v>
          </cell>
          <cell r="AF4903">
            <v>1.6668E-4</v>
          </cell>
          <cell r="AG4903">
            <v>0</v>
          </cell>
          <cell r="AH4903">
            <v>0</v>
          </cell>
          <cell r="AI4903">
            <v>0</v>
          </cell>
        </row>
        <row r="4904">
          <cell r="C4904" t="str">
            <v>1.837.7</v>
          </cell>
          <cell r="D4904" t="str">
            <v>Иные прочие</v>
          </cell>
          <cell r="E4904" t="str">
            <v>051-2004416</v>
          </cell>
          <cell r="F4904" t="str">
            <v/>
          </cell>
          <cell r="G4904" t="str">
            <v/>
          </cell>
          <cell r="H4904" t="str">
            <v/>
          </cell>
          <cell r="I4904">
            <v>429.9</v>
          </cell>
          <cell r="J4904">
            <v>313.64</v>
          </cell>
          <cell r="K4904">
            <v>0</v>
          </cell>
          <cell r="L4904">
            <v>0</v>
          </cell>
          <cell r="M4904">
            <v>0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>
            <v>0</v>
          </cell>
          <cell r="T4904">
            <v>0</v>
          </cell>
          <cell r="U4904">
            <v>0</v>
          </cell>
          <cell r="V4904">
            <v>0</v>
          </cell>
          <cell r="W4904">
            <v>0</v>
          </cell>
          <cell r="X4904">
            <v>0</v>
          </cell>
          <cell r="Y4904">
            <v>0</v>
          </cell>
          <cell r="Z4904">
            <v>0</v>
          </cell>
          <cell r="AA4904">
            <v>0</v>
          </cell>
          <cell r="AB4904">
            <v>0</v>
          </cell>
          <cell r="AC4904">
            <v>0</v>
          </cell>
          <cell r="AD4904">
            <v>0</v>
          </cell>
          <cell r="AE4904">
            <v>0</v>
          </cell>
          <cell r="AF4904">
            <v>0</v>
          </cell>
          <cell r="AG4904">
            <v>0</v>
          </cell>
          <cell r="AH4904">
            <v>0</v>
          </cell>
          <cell r="AI4904">
            <v>0</v>
          </cell>
        </row>
        <row r="4905">
          <cell r="C4905" t="str">
            <v>1.838</v>
          </cell>
          <cell r="D4905" t="str">
            <v>Магистральный газопровод "Сила Сибири". Участок "Ковыкта-Чаянда"</v>
          </cell>
          <cell r="E4905" t="str">
            <v>051-2004430</v>
          </cell>
          <cell r="F4905" t="str">
            <v/>
          </cell>
          <cell r="G4905" t="str">
            <v/>
          </cell>
          <cell r="H4905" t="str">
            <v>Транспорт газа</v>
          </cell>
          <cell r="I4905">
            <v>267027.30499999999</v>
          </cell>
          <cell r="J4905">
            <v>243462.58</v>
          </cell>
          <cell r="K4905">
            <v>111709.68</v>
          </cell>
          <cell r="L4905">
            <v>111709.68</v>
          </cell>
          <cell r="M4905">
            <v>18597.353178410001</v>
          </cell>
          <cell r="N4905">
            <v>16.647933445</v>
          </cell>
          <cell r="O4905">
            <v>16.647933445</v>
          </cell>
          <cell r="P4905">
            <v>0</v>
          </cell>
          <cell r="Q4905">
            <v>0</v>
          </cell>
          <cell r="R4905">
            <v>0</v>
          </cell>
          <cell r="S4905">
            <v>0</v>
          </cell>
          <cell r="T4905">
            <v>0</v>
          </cell>
          <cell r="U4905">
            <v>0</v>
          </cell>
          <cell r="V4905">
            <v>0</v>
          </cell>
          <cell r="W4905">
            <v>0</v>
          </cell>
          <cell r="X4905">
            <v>60169.330035979998</v>
          </cell>
          <cell r="Y4905">
            <v>5998.1935215100002</v>
          </cell>
          <cell r="Z4905">
            <v>64792.14</v>
          </cell>
          <cell r="AA4905">
            <v>64792.14</v>
          </cell>
          <cell r="AB4905">
            <v>15258.85</v>
          </cell>
          <cell r="AC4905">
            <v>20342.46</v>
          </cell>
          <cell r="AD4905">
            <v>39111.086508209999</v>
          </cell>
          <cell r="AE4905">
            <v>4119.4869578999997</v>
          </cell>
          <cell r="AF4905">
            <v>937.38805403000003</v>
          </cell>
          <cell r="AG4905">
            <v>10983.945138069999</v>
          </cell>
          <cell r="AH4905">
            <v>23070.266358209999</v>
          </cell>
          <cell r="AI4905">
            <v>60.363936903999999</v>
          </cell>
        </row>
        <row r="4906">
          <cell r="C4906" t="str">
            <v>1.838.1</v>
          </cell>
          <cell r="D4906" t="str">
            <v>Подрядные работы</v>
          </cell>
          <cell r="E4906" t="str">
            <v>051-2004430</v>
          </cell>
          <cell r="F4906" t="str">
            <v/>
          </cell>
          <cell r="G4906" t="str">
            <v/>
          </cell>
          <cell r="H4906" t="str">
            <v/>
          </cell>
          <cell r="I4906">
            <v>224377.86</v>
          </cell>
          <cell r="J4906">
            <v>203599.35999999999</v>
          </cell>
          <cell r="K4906">
            <v>105274.34</v>
          </cell>
          <cell r="L4906">
            <v>105274.34</v>
          </cell>
          <cell r="M4906">
            <v>17477.986217720001</v>
          </cell>
          <cell r="N4906">
            <v>16.602323242000001</v>
          </cell>
          <cell r="O4906">
            <v>16.602323242000001</v>
          </cell>
          <cell r="P4906">
            <v>0</v>
          </cell>
          <cell r="Q4906">
            <v>0</v>
          </cell>
          <cell r="R4906">
            <v>0</v>
          </cell>
          <cell r="S4906">
            <v>0</v>
          </cell>
          <cell r="T4906">
            <v>0</v>
          </cell>
          <cell r="U4906">
            <v>0</v>
          </cell>
          <cell r="V4906">
            <v>0</v>
          </cell>
          <cell r="W4906">
            <v>0</v>
          </cell>
          <cell r="X4906">
            <v>60147.81899711</v>
          </cell>
          <cell r="Y4906">
            <v>3966.5306663699998</v>
          </cell>
          <cell r="Z4906">
            <v>56671.61</v>
          </cell>
          <cell r="AA4906">
            <v>56671.61</v>
          </cell>
          <cell r="AB4906">
            <v>14702.81</v>
          </cell>
          <cell r="AC4906">
            <v>19030.41</v>
          </cell>
          <cell r="AD4906">
            <v>38238.046041779999</v>
          </cell>
          <cell r="AE4906">
            <v>3966.5306663699998</v>
          </cell>
          <cell r="AF4906">
            <v>538.30176632999996</v>
          </cell>
          <cell r="AG4906">
            <v>10662.97360908</v>
          </cell>
          <cell r="AH4906">
            <v>23070.240000000002</v>
          </cell>
          <cell r="AI4906">
            <v>67.473018750999998</v>
          </cell>
        </row>
        <row r="4907">
          <cell r="C4907">
            <v>0</v>
          </cell>
          <cell r="D4907" t="str">
            <v>Газпром инвест</v>
          </cell>
          <cell r="E4907" t="str">
            <v>051-2004430</v>
          </cell>
          <cell r="F4907" t="str">
            <v/>
          </cell>
          <cell r="G4907" t="str">
            <v/>
          </cell>
          <cell r="H4907" t="str">
            <v/>
          </cell>
          <cell r="I4907">
            <v>0</v>
          </cell>
          <cell r="J4907">
            <v>0</v>
          </cell>
          <cell r="K4907">
            <v>0</v>
          </cell>
          <cell r="L4907">
            <v>0</v>
          </cell>
          <cell r="M4907">
            <v>0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>
            <v>0</v>
          </cell>
          <cell r="T4907">
            <v>0</v>
          </cell>
          <cell r="U4907">
            <v>0</v>
          </cell>
          <cell r="V4907">
            <v>0</v>
          </cell>
          <cell r="W4907">
            <v>0</v>
          </cell>
          <cell r="X4907">
            <v>2136.3802577599999</v>
          </cell>
          <cell r="Y4907">
            <v>0</v>
          </cell>
          <cell r="Z4907">
            <v>0</v>
          </cell>
          <cell r="AA4907">
            <v>0</v>
          </cell>
          <cell r="AB4907">
            <v>0</v>
          </cell>
          <cell r="AC4907">
            <v>0</v>
          </cell>
          <cell r="AD4907">
            <v>0</v>
          </cell>
          <cell r="AE4907">
            <v>0</v>
          </cell>
          <cell r="AF4907">
            <v>0</v>
          </cell>
          <cell r="AG4907">
            <v>0</v>
          </cell>
          <cell r="AH4907">
            <v>0</v>
          </cell>
          <cell r="AI4907">
            <v>0</v>
          </cell>
        </row>
        <row r="4908">
          <cell r="C4908">
            <v>0</v>
          </cell>
          <cell r="D4908" t="str">
            <v>Газстройпром</v>
          </cell>
          <cell r="E4908" t="str">
            <v>051-2004430</v>
          </cell>
          <cell r="F4908" t="str">
            <v/>
          </cell>
          <cell r="G4908" t="str">
            <v/>
          </cell>
          <cell r="H4908" t="str">
            <v/>
          </cell>
          <cell r="I4908">
            <v>216522.28</v>
          </cell>
          <cell r="J4908">
            <v>195743.78</v>
          </cell>
          <cell r="K4908">
            <v>105274.34</v>
          </cell>
          <cell r="L4908">
            <v>105274.34</v>
          </cell>
          <cell r="M4908">
            <v>17477.986217720001</v>
          </cell>
          <cell r="N4908">
            <v>16.602323242000001</v>
          </cell>
          <cell r="O4908">
            <v>16.602323242000001</v>
          </cell>
          <cell r="P4908">
            <v>0</v>
          </cell>
          <cell r="Q4908">
            <v>0</v>
          </cell>
          <cell r="R4908">
            <v>0</v>
          </cell>
          <cell r="S4908">
            <v>0</v>
          </cell>
          <cell r="T4908">
            <v>0</v>
          </cell>
          <cell r="U4908">
            <v>0</v>
          </cell>
          <cell r="V4908">
            <v>0</v>
          </cell>
          <cell r="W4908">
            <v>0</v>
          </cell>
          <cell r="X4908">
            <v>58011.43873935</v>
          </cell>
          <cell r="Y4908">
            <v>3966.5306663699998</v>
          </cell>
          <cell r="Z4908">
            <v>56671.61</v>
          </cell>
          <cell r="AA4908">
            <v>56671.61</v>
          </cell>
          <cell r="AB4908">
            <v>14702.81</v>
          </cell>
          <cell r="AC4908">
            <v>19030.41</v>
          </cell>
          <cell r="AD4908">
            <v>38238.046041779999</v>
          </cell>
          <cell r="AE4908">
            <v>3966.5306663699998</v>
          </cell>
          <cell r="AF4908">
            <v>538.30176632999996</v>
          </cell>
          <cell r="AG4908">
            <v>10662.97360908</v>
          </cell>
          <cell r="AH4908">
            <v>23070.240000000002</v>
          </cell>
          <cell r="AI4908">
            <v>67.473018750999998</v>
          </cell>
        </row>
        <row r="4909">
          <cell r="C4909">
            <v>0</v>
          </cell>
          <cell r="D4909" t="str">
            <v>Прочие подрядчики</v>
          </cell>
          <cell r="E4909" t="str">
            <v>051-2004430</v>
          </cell>
          <cell r="F4909" t="str">
            <v/>
          </cell>
          <cell r="G4909" t="str">
            <v/>
          </cell>
          <cell r="H4909" t="str">
            <v/>
          </cell>
          <cell r="I4909">
            <v>7855.58</v>
          </cell>
          <cell r="J4909">
            <v>7855.58</v>
          </cell>
          <cell r="K4909">
            <v>0</v>
          </cell>
          <cell r="L4909">
            <v>0</v>
          </cell>
          <cell r="M4909">
            <v>0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>
            <v>0</v>
          </cell>
          <cell r="T4909">
            <v>0</v>
          </cell>
          <cell r="U4909">
            <v>0</v>
          </cell>
          <cell r="V4909">
            <v>0</v>
          </cell>
          <cell r="W4909">
            <v>0</v>
          </cell>
          <cell r="X4909">
            <v>0</v>
          </cell>
          <cell r="Y4909">
            <v>0</v>
          </cell>
          <cell r="Z4909">
            <v>0</v>
          </cell>
          <cell r="AA4909">
            <v>0</v>
          </cell>
          <cell r="AB4909">
            <v>0</v>
          </cell>
          <cell r="AC4909">
            <v>0</v>
          </cell>
          <cell r="AD4909">
            <v>0</v>
          </cell>
          <cell r="AE4909">
            <v>0</v>
          </cell>
          <cell r="AF4909">
            <v>0</v>
          </cell>
          <cell r="AG4909">
            <v>0</v>
          </cell>
          <cell r="AH4909">
            <v>0</v>
          </cell>
          <cell r="AI4909">
            <v>0</v>
          </cell>
        </row>
        <row r="4910">
          <cell r="C4910" t="str">
            <v>1.838.2</v>
          </cell>
          <cell r="D4910" t="str">
            <v>Материалы(в составе подрядных работ)</v>
          </cell>
          <cell r="E4910" t="str">
            <v>051-2004430</v>
          </cell>
          <cell r="F4910" t="str">
            <v/>
          </cell>
          <cell r="G4910" t="str">
            <v/>
          </cell>
          <cell r="H4910" t="str">
            <v/>
          </cell>
          <cell r="I4910">
            <v>310.92</v>
          </cell>
          <cell r="J4910">
            <v>0</v>
          </cell>
          <cell r="K4910">
            <v>0</v>
          </cell>
          <cell r="L4910">
            <v>0</v>
          </cell>
          <cell r="M4910">
            <v>0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>
            <v>0</v>
          </cell>
          <cell r="T4910">
            <v>0</v>
          </cell>
          <cell r="U4910">
            <v>0</v>
          </cell>
          <cell r="V4910">
            <v>0</v>
          </cell>
          <cell r="W4910">
            <v>0</v>
          </cell>
          <cell r="X4910">
            <v>2136.3802577599999</v>
          </cell>
          <cell r="Y4910">
            <v>0</v>
          </cell>
          <cell r="Z4910">
            <v>0</v>
          </cell>
          <cell r="AA4910">
            <v>0</v>
          </cell>
          <cell r="AB4910">
            <v>0</v>
          </cell>
          <cell r="AC4910">
            <v>0</v>
          </cell>
          <cell r="AD4910">
            <v>0</v>
          </cell>
          <cell r="AE4910">
            <v>0</v>
          </cell>
          <cell r="AF4910">
            <v>0</v>
          </cell>
          <cell r="AG4910">
            <v>0</v>
          </cell>
          <cell r="AH4910">
            <v>0</v>
          </cell>
          <cell r="AI4910">
            <v>0</v>
          </cell>
        </row>
        <row r="4911">
          <cell r="C4911" t="str">
            <v>1.838.3</v>
          </cell>
          <cell r="D4911" t="str">
            <v>Оборудование</v>
          </cell>
          <cell r="E4911" t="str">
            <v>051-2004430</v>
          </cell>
          <cell r="F4911" t="str">
            <v/>
          </cell>
          <cell r="G4911" t="str">
            <v/>
          </cell>
          <cell r="H4911" t="str">
            <v/>
          </cell>
          <cell r="I4911">
            <v>8459.77</v>
          </cell>
          <cell r="J4911">
            <v>8459.77</v>
          </cell>
          <cell r="K4911">
            <v>1142.69</v>
          </cell>
          <cell r="L4911">
            <v>1142.69</v>
          </cell>
          <cell r="M4911">
            <v>0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>
            <v>0</v>
          </cell>
          <cell r="T4911">
            <v>0</v>
          </cell>
          <cell r="U4911">
            <v>0</v>
          </cell>
          <cell r="V4911">
            <v>0</v>
          </cell>
          <cell r="W4911">
            <v>0</v>
          </cell>
          <cell r="X4911">
            <v>0</v>
          </cell>
          <cell r="Y4911">
            <v>0</v>
          </cell>
          <cell r="Z4911">
            <v>1991.13</v>
          </cell>
          <cell r="AA4911">
            <v>1991.13</v>
          </cell>
          <cell r="AB4911">
            <v>556.04</v>
          </cell>
          <cell r="AC4911">
            <v>1031.96</v>
          </cell>
          <cell r="AD4911">
            <v>0</v>
          </cell>
          <cell r="AE4911">
            <v>0</v>
          </cell>
          <cell r="AF4911">
            <v>0</v>
          </cell>
          <cell r="AG4911">
            <v>0</v>
          </cell>
          <cell r="AH4911">
            <v>0</v>
          </cell>
          <cell r="AI4911">
            <v>0</v>
          </cell>
        </row>
        <row r="4912">
          <cell r="C4912" t="str">
            <v>1.838.4</v>
          </cell>
          <cell r="D4912" t="str">
            <v>Прочие, всего</v>
          </cell>
          <cell r="E4912" t="str">
            <v>051-2004430</v>
          </cell>
          <cell r="F4912" t="str">
            <v/>
          </cell>
          <cell r="G4912" t="str">
            <v/>
          </cell>
          <cell r="H4912" t="str">
            <v/>
          </cell>
          <cell r="I4912">
            <v>34189.675000000003</v>
          </cell>
          <cell r="J4912">
            <v>31403.45</v>
          </cell>
          <cell r="K4912">
            <v>5292.65</v>
          </cell>
          <cell r="L4912">
            <v>5292.65</v>
          </cell>
          <cell r="M4912">
            <v>1119.36696069</v>
          </cell>
          <cell r="N4912">
            <v>21.149461247000001</v>
          </cell>
          <cell r="O4912">
            <v>21.149461247000001</v>
          </cell>
          <cell r="P4912">
            <v>0</v>
          </cell>
          <cell r="Q4912">
            <v>0</v>
          </cell>
          <cell r="R4912">
            <v>0</v>
          </cell>
          <cell r="S4912">
            <v>0</v>
          </cell>
          <cell r="T4912">
            <v>0</v>
          </cell>
          <cell r="U4912">
            <v>0</v>
          </cell>
          <cell r="V4912">
            <v>0</v>
          </cell>
          <cell r="W4912">
            <v>0</v>
          </cell>
          <cell r="X4912">
            <v>21.51103887</v>
          </cell>
          <cell r="Y4912">
            <v>2031.6628551399999</v>
          </cell>
          <cell r="Z4912">
            <v>6129.4</v>
          </cell>
          <cell r="AA4912">
            <v>6129.4</v>
          </cell>
          <cell r="AB4912">
            <v>0</v>
          </cell>
          <cell r="AC4912">
            <v>280.08999999999997</v>
          </cell>
          <cell r="AD4912">
            <v>873.04046643000004</v>
          </cell>
          <cell r="AE4912">
            <v>152.95629152999999</v>
          </cell>
          <cell r="AF4912">
            <v>399.08628770000001</v>
          </cell>
          <cell r="AG4912">
            <v>320.97152899000002</v>
          </cell>
          <cell r="AH4912">
            <v>2.635821E-2</v>
          </cell>
          <cell r="AI4912">
            <v>14.243489843000001</v>
          </cell>
        </row>
        <row r="4913">
          <cell r="C4913" t="str">
            <v>1.838.5</v>
          </cell>
          <cell r="D4913" t="str">
            <v>Землеотвод, всего</v>
          </cell>
          <cell r="E4913" t="str">
            <v>051-2004430</v>
          </cell>
          <cell r="F4913" t="str">
            <v/>
          </cell>
          <cell r="G4913" t="str">
            <v/>
          </cell>
          <cell r="H4913" t="str">
            <v/>
          </cell>
          <cell r="I4913">
            <v>1126.58</v>
          </cell>
          <cell r="J4913">
            <v>1004.53</v>
          </cell>
          <cell r="K4913">
            <v>65.69</v>
          </cell>
          <cell r="L4913">
            <v>65.69</v>
          </cell>
          <cell r="M4913">
            <v>0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>
            <v>0</v>
          </cell>
          <cell r="T4913">
            <v>0</v>
          </cell>
          <cell r="U4913">
            <v>0</v>
          </cell>
          <cell r="V4913">
            <v>0</v>
          </cell>
          <cell r="W4913">
            <v>0</v>
          </cell>
          <cell r="X4913">
            <v>21.51103887</v>
          </cell>
          <cell r="Y4913">
            <v>74.461389400000002</v>
          </cell>
          <cell r="Z4913">
            <v>137.91999999999999</v>
          </cell>
          <cell r="AA4913">
            <v>137.91999999999999</v>
          </cell>
          <cell r="AB4913">
            <v>0</v>
          </cell>
          <cell r="AC4913">
            <v>12.27</v>
          </cell>
          <cell r="AD4913">
            <v>79.280782630000004</v>
          </cell>
          <cell r="AE4913">
            <v>74.461389400000002</v>
          </cell>
          <cell r="AF4913">
            <v>0</v>
          </cell>
          <cell r="AG4913">
            <v>4.7930350199999996</v>
          </cell>
          <cell r="AH4913">
            <v>2.635821E-2</v>
          </cell>
          <cell r="AI4913">
            <v>57.483166060000002</v>
          </cell>
        </row>
        <row r="4914">
          <cell r="C4914" t="str">
            <v>1.838.6</v>
          </cell>
          <cell r="D4914" t="str">
            <v>Проектные работы</v>
          </cell>
          <cell r="E4914" t="str">
            <v>051-2004430</v>
          </cell>
          <cell r="F4914" t="str">
            <v/>
          </cell>
          <cell r="G4914" t="str">
            <v/>
          </cell>
          <cell r="H4914" t="str">
            <v/>
          </cell>
          <cell r="I4914">
            <v>5378.82</v>
          </cell>
          <cell r="J4914">
            <v>5378.82</v>
          </cell>
          <cell r="K4914">
            <v>0</v>
          </cell>
          <cell r="L4914">
            <v>0</v>
          </cell>
          <cell r="M4914">
            <v>0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>
            <v>0</v>
          </cell>
          <cell r="T4914">
            <v>0</v>
          </cell>
          <cell r="U4914">
            <v>0</v>
          </cell>
          <cell r="V4914">
            <v>0</v>
          </cell>
          <cell r="W4914">
            <v>0</v>
          </cell>
          <cell r="X4914">
            <v>0</v>
          </cell>
          <cell r="Y4914">
            <v>0</v>
          </cell>
          <cell r="Z4914">
            <v>0</v>
          </cell>
          <cell r="AA4914">
            <v>0</v>
          </cell>
          <cell r="AB4914">
            <v>0</v>
          </cell>
          <cell r="AC4914">
            <v>0</v>
          </cell>
          <cell r="AD4914">
            <v>0</v>
          </cell>
          <cell r="AE4914">
            <v>0</v>
          </cell>
          <cell r="AF4914">
            <v>0</v>
          </cell>
          <cell r="AG4914">
            <v>0</v>
          </cell>
          <cell r="AH4914">
            <v>0</v>
          </cell>
          <cell r="AI4914">
            <v>0</v>
          </cell>
        </row>
        <row r="4915">
          <cell r="C4915" t="str">
            <v>1.838.7</v>
          </cell>
          <cell r="D4915" t="str">
            <v>Экспертиза</v>
          </cell>
          <cell r="E4915" t="str">
            <v>051-2004430</v>
          </cell>
          <cell r="F4915" t="str">
            <v/>
          </cell>
          <cell r="G4915" t="str">
            <v/>
          </cell>
          <cell r="H4915" t="str">
            <v/>
          </cell>
          <cell r="I4915">
            <v>23.05</v>
          </cell>
          <cell r="J4915">
            <v>23.05</v>
          </cell>
          <cell r="K4915">
            <v>0</v>
          </cell>
          <cell r="L4915">
            <v>0</v>
          </cell>
          <cell r="M4915">
            <v>0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>
            <v>0</v>
          </cell>
          <cell r="S4915">
            <v>0</v>
          </cell>
          <cell r="T4915">
            <v>0</v>
          </cell>
          <cell r="U4915">
            <v>0</v>
          </cell>
          <cell r="V4915">
            <v>0</v>
          </cell>
          <cell r="W4915">
            <v>0</v>
          </cell>
          <cell r="X4915">
            <v>0</v>
          </cell>
          <cell r="Y4915">
            <v>0</v>
          </cell>
          <cell r="Z4915">
            <v>0</v>
          </cell>
          <cell r="AA4915">
            <v>0</v>
          </cell>
          <cell r="AB4915">
            <v>0</v>
          </cell>
          <cell r="AC4915">
            <v>0</v>
          </cell>
          <cell r="AD4915">
            <v>0</v>
          </cell>
          <cell r="AE4915">
            <v>0</v>
          </cell>
          <cell r="AF4915">
            <v>0</v>
          </cell>
          <cell r="AG4915">
            <v>0</v>
          </cell>
          <cell r="AH4915">
            <v>0</v>
          </cell>
          <cell r="AI4915">
            <v>0</v>
          </cell>
        </row>
        <row r="4916">
          <cell r="C4916" t="str">
            <v>1.838.8</v>
          </cell>
          <cell r="D4916" t="str">
            <v>Услуги Заказчика</v>
          </cell>
          <cell r="E4916" t="str">
            <v>051-2004430</v>
          </cell>
          <cell r="F4916" t="str">
            <v/>
          </cell>
          <cell r="G4916" t="str">
            <v/>
          </cell>
          <cell r="H4916" t="str">
            <v/>
          </cell>
          <cell r="I4916">
            <v>12206.965</v>
          </cell>
          <cell r="J4916">
            <v>10671.68</v>
          </cell>
          <cell r="K4916">
            <v>3926.73</v>
          </cell>
          <cell r="L4916">
            <v>3926.73</v>
          </cell>
          <cell r="M4916">
            <v>981.68250023999997</v>
          </cell>
          <cell r="N4916">
            <v>25.000000006</v>
          </cell>
          <cell r="O4916">
            <v>25.000000006</v>
          </cell>
          <cell r="P4916">
            <v>0</v>
          </cell>
          <cell r="Q4916">
            <v>0</v>
          </cell>
          <cell r="R4916">
            <v>0</v>
          </cell>
          <cell r="S4916">
            <v>0</v>
          </cell>
          <cell r="T4916">
            <v>0</v>
          </cell>
          <cell r="U4916">
            <v>0</v>
          </cell>
          <cell r="V4916">
            <v>0</v>
          </cell>
          <cell r="W4916">
            <v>0</v>
          </cell>
          <cell r="X4916">
            <v>0</v>
          </cell>
          <cell r="Y4916">
            <v>0</v>
          </cell>
          <cell r="Z4916">
            <v>3904.67</v>
          </cell>
          <cell r="AA4916">
            <v>3904.67</v>
          </cell>
          <cell r="AB4916">
            <v>0</v>
          </cell>
          <cell r="AC4916">
            <v>0</v>
          </cell>
          <cell r="AD4916">
            <v>643.40599405</v>
          </cell>
          <cell r="AE4916">
            <v>0</v>
          </cell>
          <cell r="AF4916">
            <v>327.22750008000003</v>
          </cell>
          <cell r="AG4916">
            <v>316.17849396999998</v>
          </cell>
          <cell r="AH4916">
            <v>0</v>
          </cell>
          <cell r="AI4916">
            <v>16.477858412</v>
          </cell>
        </row>
        <row r="4917">
          <cell r="C4917" t="str">
            <v>1.838.9</v>
          </cell>
          <cell r="D4917" t="str">
            <v>Иные прочие</v>
          </cell>
          <cell r="E4917" t="str">
            <v>051-2004430</v>
          </cell>
          <cell r="F4917" t="str">
            <v/>
          </cell>
          <cell r="G4917" t="str">
            <v/>
          </cell>
          <cell r="H4917" t="str">
            <v/>
          </cell>
          <cell r="I4917">
            <v>14640.33</v>
          </cell>
          <cell r="J4917">
            <v>13511.44</v>
          </cell>
          <cell r="K4917">
            <v>1300.23</v>
          </cell>
          <cell r="L4917">
            <v>1300.23</v>
          </cell>
          <cell r="M4917">
            <v>137.68446044999999</v>
          </cell>
          <cell r="N4917">
            <v>10.589238862</v>
          </cell>
          <cell r="O4917">
            <v>10.589238862</v>
          </cell>
          <cell r="P4917">
            <v>0</v>
          </cell>
          <cell r="Q4917">
            <v>0</v>
          </cell>
          <cell r="R4917">
            <v>0</v>
          </cell>
          <cell r="S4917">
            <v>0</v>
          </cell>
          <cell r="T4917">
            <v>0</v>
          </cell>
          <cell r="U4917">
            <v>0</v>
          </cell>
          <cell r="V4917">
            <v>0</v>
          </cell>
          <cell r="W4917">
            <v>0</v>
          </cell>
          <cell r="X4917">
            <v>0</v>
          </cell>
          <cell r="Y4917">
            <v>1957.20146574</v>
          </cell>
          <cell r="Z4917">
            <v>2086.81</v>
          </cell>
          <cell r="AA4917">
            <v>2086.81</v>
          </cell>
          <cell r="AB4917">
            <v>0</v>
          </cell>
          <cell r="AC4917">
            <v>267.82</v>
          </cell>
          <cell r="AD4917">
            <v>150.35368975</v>
          </cell>
          <cell r="AE4917">
            <v>78.49490213</v>
          </cell>
          <cell r="AF4917">
            <v>71.858787620000001</v>
          </cell>
          <cell r="AG4917">
            <v>0</v>
          </cell>
          <cell r="AH4917">
            <v>0</v>
          </cell>
          <cell r="AI4917">
            <v>7.2049534819999996</v>
          </cell>
        </row>
        <row r="4918">
          <cell r="C4918" t="str">
            <v>1.838.10</v>
          </cell>
          <cell r="D4918" t="str">
            <v>Пуско наладочные работы "вхолостую"</v>
          </cell>
          <cell r="E4918" t="str">
            <v>051-2004430</v>
          </cell>
          <cell r="F4918" t="str">
            <v/>
          </cell>
          <cell r="G4918" t="str">
            <v/>
          </cell>
          <cell r="H4918" t="str">
            <v/>
          </cell>
          <cell r="I4918">
            <v>813.93</v>
          </cell>
          <cell r="J4918">
            <v>813.93</v>
          </cell>
          <cell r="K4918">
            <v>0</v>
          </cell>
          <cell r="L4918">
            <v>0</v>
          </cell>
          <cell r="M4918">
            <v>0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>
            <v>0</v>
          </cell>
          <cell r="S4918">
            <v>0</v>
          </cell>
          <cell r="T4918">
            <v>0</v>
          </cell>
          <cell r="U4918">
            <v>0</v>
          </cell>
          <cell r="V4918">
            <v>0</v>
          </cell>
          <cell r="W4918">
            <v>0</v>
          </cell>
          <cell r="X4918">
            <v>0</v>
          </cell>
          <cell r="Y4918">
            <v>0</v>
          </cell>
          <cell r="Z4918">
            <v>0</v>
          </cell>
          <cell r="AA4918">
            <v>0</v>
          </cell>
          <cell r="AB4918">
            <v>0</v>
          </cell>
          <cell r="AC4918">
            <v>0</v>
          </cell>
          <cell r="AD4918">
            <v>0</v>
          </cell>
          <cell r="AE4918">
            <v>0</v>
          </cell>
          <cell r="AF4918">
            <v>0</v>
          </cell>
          <cell r="AG4918">
            <v>0</v>
          </cell>
          <cell r="AH4918">
            <v>0</v>
          </cell>
          <cell r="AI4918">
            <v>0</v>
          </cell>
        </row>
        <row r="4919">
          <cell r="C4919" t="str">
            <v>1.839</v>
          </cell>
          <cell r="D4919" t="str">
            <v>Дооснащение ИТСО объектов Белоусовского ЛПУМГ и Крюковского ЛПУМГ</v>
          </cell>
          <cell r="E4919" t="str">
            <v>051-2004435</v>
          </cell>
          <cell r="F4919" t="str">
            <v/>
          </cell>
          <cell r="G4919" t="str">
            <v>Комплексная целевая программа по совершенствованию системы о</v>
          </cell>
          <cell r="H4919" t="str">
            <v>Прочие</v>
          </cell>
          <cell r="I4919">
            <v>0</v>
          </cell>
          <cell r="J4919">
            <v>0</v>
          </cell>
          <cell r="K4919">
            <v>0</v>
          </cell>
          <cell r="L4919">
            <v>0</v>
          </cell>
          <cell r="M4919">
            <v>0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>
            <v>0</v>
          </cell>
          <cell r="T4919">
            <v>0</v>
          </cell>
          <cell r="U4919">
            <v>0</v>
          </cell>
          <cell r="V4919">
            <v>0</v>
          </cell>
          <cell r="W4919">
            <v>0</v>
          </cell>
          <cell r="X4919">
            <v>0</v>
          </cell>
          <cell r="Y4919">
            <v>0.48195059000000001</v>
          </cell>
          <cell r="Z4919">
            <v>14.49</v>
          </cell>
          <cell r="AA4919">
            <v>14.49</v>
          </cell>
          <cell r="AB4919">
            <v>0</v>
          </cell>
          <cell r="AC4919">
            <v>0</v>
          </cell>
          <cell r="AD4919">
            <v>0.48195059000000001</v>
          </cell>
          <cell r="AE4919">
            <v>0.48195059000000001</v>
          </cell>
          <cell r="AF4919">
            <v>0</v>
          </cell>
          <cell r="AG4919">
            <v>0</v>
          </cell>
          <cell r="AH4919">
            <v>0</v>
          </cell>
          <cell r="AI4919">
            <v>3.326091028</v>
          </cell>
        </row>
        <row r="4920">
          <cell r="C4920" t="str">
            <v>1.839.1</v>
          </cell>
          <cell r="D4920" t="str">
            <v>Прочие, всего</v>
          </cell>
          <cell r="E4920" t="str">
            <v>051-2004435</v>
          </cell>
          <cell r="F4920" t="str">
            <v/>
          </cell>
          <cell r="G4920" t="str">
            <v/>
          </cell>
          <cell r="H4920" t="str">
            <v/>
          </cell>
          <cell r="I4920">
            <v>0</v>
          </cell>
          <cell r="J4920">
            <v>0</v>
          </cell>
          <cell r="K4920">
            <v>0</v>
          </cell>
          <cell r="L4920">
            <v>0</v>
          </cell>
          <cell r="M4920">
            <v>0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>
            <v>0</v>
          </cell>
          <cell r="T4920">
            <v>0</v>
          </cell>
          <cell r="U4920">
            <v>0</v>
          </cell>
          <cell r="V4920">
            <v>0</v>
          </cell>
          <cell r="W4920">
            <v>0</v>
          </cell>
          <cell r="X4920">
            <v>0</v>
          </cell>
          <cell r="Y4920">
            <v>0.48195059000000001</v>
          </cell>
          <cell r="Z4920">
            <v>14.49</v>
          </cell>
          <cell r="AA4920">
            <v>14.49</v>
          </cell>
          <cell r="AB4920">
            <v>0</v>
          </cell>
          <cell r="AC4920">
            <v>0</v>
          </cell>
          <cell r="AD4920">
            <v>0.48195059000000001</v>
          </cell>
          <cell r="AE4920">
            <v>0.48195059000000001</v>
          </cell>
          <cell r="AF4920">
            <v>0</v>
          </cell>
          <cell r="AG4920">
            <v>0</v>
          </cell>
          <cell r="AH4920">
            <v>0</v>
          </cell>
          <cell r="AI4920">
            <v>3.326091028</v>
          </cell>
        </row>
        <row r="4921">
          <cell r="C4921" t="str">
            <v>1.839.2</v>
          </cell>
          <cell r="D4921" t="str">
            <v>Землеотвод, всего</v>
          </cell>
          <cell r="E4921" t="str">
            <v>051-2004435</v>
          </cell>
          <cell r="F4921" t="str">
            <v/>
          </cell>
          <cell r="G4921" t="str">
            <v/>
          </cell>
          <cell r="H4921" t="str">
            <v/>
          </cell>
          <cell r="I4921">
            <v>0</v>
          </cell>
          <cell r="J4921">
            <v>0</v>
          </cell>
          <cell r="K4921">
            <v>0</v>
          </cell>
          <cell r="L4921">
            <v>0</v>
          </cell>
          <cell r="M4921">
            <v>0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>
            <v>0</v>
          </cell>
          <cell r="T4921">
            <v>0</v>
          </cell>
          <cell r="U4921">
            <v>0</v>
          </cell>
          <cell r="V4921">
            <v>0</v>
          </cell>
          <cell r="W4921">
            <v>0</v>
          </cell>
          <cell r="X4921">
            <v>0</v>
          </cell>
          <cell r="Y4921">
            <v>0.48195059000000001</v>
          </cell>
          <cell r="Z4921">
            <v>0.48195059000000001</v>
          </cell>
          <cell r="AA4921">
            <v>0.48195059000000001</v>
          </cell>
          <cell r="AB4921">
            <v>0</v>
          </cell>
          <cell r="AC4921">
            <v>0</v>
          </cell>
          <cell r="AD4921">
            <v>0.48195059000000001</v>
          </cell>
          <cell r="AE4921">
            <v>0.48195059000000001</v>
          </cell>
          <cell r="AF4921">
            <v>0</v>
          </cell>
          <cell r="AG4921">
            <v>0</v>
          </cell>
          <cell r="AH4921">
            <v>0</v>
          </cell>
          <cell r="AI4921">
            <v>100</v>
          </cell>
        </row>
        <row r="4922">
          <cell r="C4922" t="str">
            <v>1.839.3</v>
          </cell>
          <cell r="D4922" t="str">
            <v>Услуги Заказчика</v>
          </cell>
          <cell r="E4922" t="str">
            <v>051-2004435</v>
          </cell>
          <cell r="F4922" t="str">
            <v/>
          </cell>
          <cell r="G4922" t="str">
            <v/>
          </cell>
          <cell r="H4922" t="str">
            <v/>
          </cell>
          <cell r="I4922">
            <v>0</v>
          </cell>
          <cell r="J4922">
            <v>0</v>
          </cell>
          <cell r="K4922">
            <v>0</v>
          </cell>
          <cell r="L4922">
            <v>0</v>
          </cell>
          <cell r="M4922">
            <v>0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>
            <v>0</v>
          </cell>
          <cell r="T4922">
            <v>0</v>
          </cell>
          <cell r="U4922">
            <v>0</v>
          </cell>
          <cell r="V4922">
            <v>0</v>
          </cell>
          <cell r="W4922">
            <v>0</v>
          </cell>
          <cell r="X4922">
            <v>0</v>
          </cell>
          <cell r="Y4922">
            <v>0</v>
          </cell>
          <cell r="Z4922">
            <v>14.00804941</v>
          </cell>
          <cell r="AA4922">
            <v>14.00804941</v>
          </cell>
          <cell r="AB4922">
            <v>0</v>
          </cell>
          <cell r="AC4922">
            <v>0</v>
          </cell>
          <cell r="AD4922">
            <v>0</v>
          </cell>
          <cell r="AE4922">
            <v>0</v>
          </cell>
          <cell r="AF4922">
            <v>0</v>
          </cell>
          <cell r="AG4922">
            <v>0</v>
          </cell>
          <cell r="AH4922">
            <v>0</v>
          </cell>
          <cell r="AI4922">
            <v>0</v>
          </cell>
        </row>
        <row r="4923">
          <cell r="C4923" t="str">
            <v>1.840</v>
          </cell>
          <cell r="D4923" t="str">
            <v>Дооснащение ИТСО КС Курского ЛПУМГ и Орловского ЛПУМГ</v>
          </cell>
          <cell r="E4923" t="str">
            <v>051-2004436</v>
          </cell>
          <cell r="F4923" t="str">
            <v/>
          </cell>
          <cell r="G4923" t="str">
            <v>Комплексная целевая программа по совершенствованию системы о</v>
          </cell>
          <cell r="H4923" t="str">
            <v>Прочие</v>
          </cell>
          <cell r="I4923">
            <v>0</v>
          </cell>
          <cell r="J4923">
            <v>0</v>
          </cell>
          <cell r="K4923">
            <v>0</v>
          </cell>
          <cell r="L4923">
            <v>0</v>
          </cell>
          <cell r="M4923">
            <v>0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>
            <v>0</v>
          </cell>
          <cell r="T4923">
            <v>0</v>
          </cell>
          <cell r="U4923">
            <v>0</v>
          </cell>
          <cell r="V4923">
            <v>0</v>
          </cell>
          <cell r="W4923">
            <v>0</v>
          </cell>
          <cell r="X4923">
            <v>0</v>
          </cell>
          <cell r="Y4923">
            <v>0</v>
          </cell>
          <cell r="Z4923">
            <v>18.86</v>
          </cell>
          <cell r="AA4923">
            <v>18.86</v>
          </cell>
          <cell r="AB4923">
            <v>0</v>
          </cell>
          <cell r="AC4923">
            <v>0</v>
          </cell>
          <cell r="AD4923">
            <v>0</v>
          </cell>
          <cell r="AE4923">
            <v>0</v>
          </cell>
          <cell r="AF4923">
            <v>0</v>
          </cell>
          <cell r="AG4923">
            <v>0</v>
          </cell>
          <cell r="AH4923">
            <v>0</v>
          </cell>
          <cell r="AI4923">
            <v>0</v>
          </cell>
        </row>
        <row r="4924">
          <cell r="C4924" t="str">
            <v>1.840.1</v>
          </cell>
          <cell r="D4924" t="str">
            <v>Прочие, всего</v>
          </cell>
          <cell r="E4924" t="str">
            <v>051-2004436</v>
          </cell>
          <cell r="F4924" t="str">
            <v/>
          </cell>
          <cell r="G4924" t="str">
            <v/>
          </cell>
          <cell r="H4924" t="str">
            <v/>
          </cell>
          <cell r="I4924">
            <v>0</v>
          </cell>
          <cell r="J4924">
            <v>0</v>
          </cell>
          <cell r="K4924">
            <v>0</v>
          </cell>
          <cell r="L4924">
            <v>0</v>
          </cell>
          <cell r="M4924">
            <v>0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>
            <v>0</v>
          </cell>
          <cell r="S4924">
            <v>0</v>
          </cell>
          <cell r="T4924">
            <v>0</v>
          </cell>
          <cell r="U4924">
            <v>0</v>
          </cell>
          <cell r="V4924">
            <v>0</v>
          </cell>
          <cell r="W4924">
            <v>0</v>
          </cell>
          <cell r="X4924">
            <v>0</v>
          </cell>
          <cell r="Y4924">
            <v>0</v>
          </cell>
          <cell r="Z4924">
            <v>18.86</v>
          </cell>
          <cell r="AA4924">
            <v>18.86</v>
          </cell>
          <cell r="AB4924">
            <v>0</v>
          </cell>
          <cell r="AC4924">
            <v>0</v>
          </cell>
          <cell r="AD4924">
            <v>0</v>
          </cell>
          <cell r="AE4924">
            <v>0</v>
          </cell>
          <cell r="AF4924">
            <v>0</v>
          </cell>
          <cell r="AG4924">
            <v>0</v>
          </cell>
          <cell r="AH4924">
            <v>0</v>
          </cell>
          <cell r="AI4924">
            <v>0</v>
          </cell>
        </row>
        <row r="4925">
          <cell r="C4925" t="str">
            <v>1.840.2</v>
          </cell>
          <cell r="D4925" t="str">
            <v>Услуги Заказчика</v>
          </cell>
          <cell r="E4925" t="str">
            <v>051-2004436</v>
          </cell>
          <cell r="F4925" t="str">
            <v/>
          </cell>
          <cell r="G4925" t="str">
            <v/>
          </cell>
          <cell r="H4925" t="str">
            <v/>
          </cell>
          <cell r="I4925">
            <v>0</v>
          </cell>
          <cell r="J4925">
            <v>0</v>
          </cell>
          <cell r="K4925">
            <v>0</v>
          </cell>
          <cell r="L4925">
            <v>0</v>
          </cell>
          <cell r="M4925">
            <v>0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>
            <v>0</v>
          </cell>
          <cell r="S4925">
            <v>0</v>
          </cell>
          <cell r="T4925">
            <v>0</v>
          </cell>
          <cell r="U4925">
            <v>0</v>
          </cell>
          <cell r="V4925">
            <v>0</v>
          </cell>
          <cell r="W4925">
            <v>0</v>
          </cell>
          <cell r="X4925">
            <v>0</v>
          </cell>
          <cell r="Y4925">
            <v>0</v>
          </cell>
          <cell r="Z4925">
            <v>18.86</v>
          </cell>
          <cell r="AA4925">
            <v>18.86</v>
          </cell>
          <cell r="AB4925">
            <v>0</v>
          </cell>
          <cell r="AC4925">
            <v>0</v>
          </cell>
          <cell r="AD4925">
            <v>0</v>
          </cell>
          <cell r="AE4925">
            <v>0</v>
          </cell>
          <cell r="AF4925">
            <v>0</v>
          </cell>
          <cell r="AG4925">
            <v>0</v>
          </cell>
          <cell r="AH4925">
            <v>0</v>
          </cell>
          <cell r="AI4925">
            <v>0</v>
          </cell>
        </row>
        <row r="4926">
          <cell r="C4926" t="str">
            <v>1.841</v>
          </cell>
          <cell r="D4926" t="str">
            <v>Дооснащение ИТСО КС Донского ЛПУМГ, Елецкого ЛПУМГ и Моршанского ЛПУМГ</v>
          </cell>
          <cell r="E4926" t="str">
            <v>051-2004437</v>
          </cell>
          <cell r="F4926" t="str">
            <v/>
          </cell>
          <cell r="G4926" t="str">
            <v>Комплексная целевая программа по совершенствованию системы о</v>
          </cell>
          <cell r="H4926" t="str">
            <v>Прочие</v>
          </cell>
          <cell r="I4926">
            <v>0</v>
          </cell>
          <cell r="J4926">
            <v>0</v>
          </cell>
          <cell r="K4926">
            <v>0</v>
          </cell>
          <cell r="L4926">
            <v>0</v>
          </cell>
          <cell r="M4926">
            <v>0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>
            <v>0</v>
          </cell>
          <cell r="T4926">
            <v>0</v>
          </cell>
          <cell r="U4926">
            <v>0</v>
          </cell>
          <cell r="V4926">
            <v>0</v>
          </cell>
          <cell r="W4926">
            <v>0</v>
          </cell>
          <cell r="X4926">
            <v>3.7018699999999999E-3</v>
          </cell>
          <cell r="Y4926">
            <v>1.1942000000000001E-4</v>
          </cell>
          <cell r="Z4926">
            <v>0</v>
          </cell>
          <cell r="AA4926">
            <v>0</v>
          </cell>
          <cell r="AB4926">
            <v>0</v>
          </cell>
          <cell r="AC4926">
            <v>0</v>
          </cell>
          <cell r="AD4926">
            <v>0</v>
          </cell>
          <cell r="AE4926">
            <v>0</v>
          </cell>
          <cell r="AF4926">
            <v>0</v>
          </cell>
          <cell r="AG4926">
            <v>0</v>
          </cell>
          <cell r="AH4926">
            <v>0</v>
          </cell>
          <cell r="AI4926">
            <v>0</v>
          </cell>
        </row>
        <row r="4927">
          <cell r="C4927" t="str">
            <v>1.841.1</v>
          </cell>
          <cell r="D4927" t="str">
            <v>Прочие, всего</v>
          </cell>
          <cell r="E4927" t="str">
            <v>051-2004437</v>
          </cell>
          <cell r="F4927" t="str">
            <v/>
          </cell>
          <cell r="G4927" t="str">
            <v/>
          </cell>
          <cell r="H4927" t="str">
            <v/>
          </cell>
          <cell r="I4927">
            <v>0</v>
          </cell>
          <cell r="J4927">
            <v>0</v>
          </cell>
          <cell r="K4927">
            <v>0</v>
          </cell>
          <cell r="L4927">
            <v>0</v>
          </cell>
          <cell r="M4927">
            <v>0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>
            <v>0</v>
          </cell>
          <cell r="T4927">
            <v>0</v>
          </cell>
          <cell r="U4927">
            <v>0</v>
          </cell>
          <cell r="V4927">
            <v>0</v>
          </cell>
          <cell r="W4927">
            <v>0</v>
          </cell>
          <cell r="X4927">
            <v>3.7018699999999999E-3</v>
          </cell>
          <cell r="Y4927">
            <v>1.1942000000000001E-4</v>
          </cell>
          <cell r="Z4927">
            <v>0</v>
          </cell>
          <cell r="AA4927">
            <v>0</v>
          </cell>
          <cell r="AB4927">
            <v>0</v>
          </cell>
          <cell r="AC4927">
            <v>0</v>
          </cell>
          <cell r="AD4927">
            <v>0</v>
          </cell>
          <cell r="AE4927">
            <v>0</v>
          </cell>
          <cell r="AF4927">
            <v>0</v>
          </cell>
          <cell r="AG4927">
            <v>0</v>
          </cell>
          <cell r="AH4927">
            <v>0</v>
          </cell>
          <cell r="AI4927">
            <v>0</v>
          </cell>
        </row>
        <row r="4928">
          <cell r="C4928" t="str">
            <v>1.841.2</v>
          </cell>
          <cell r="D4928" t="str">
            <v>Землеотвод, всего</v>
          </cell>
          <cell r="E4928" t="str">
            <v>051-2004437</v>
          </cell>
          <cell r="F4928" t="str">
            <v/>
          </cell>
          <cell r="G4928" t="str">
            <v/>
          </cell>
          <cell r="H4928" t="str">
            <v/>
          </cell>
          <cell r="I4928">
            <v>0</v>
          </cell>
          <cell r="J4928">
            <v>0</v>
          </cell>
          <cell r="K4928">
            <v>0</v>
          </cell>
          <cell r="L4928">
            <v>0</v>
          </cell>
          <cell r="M4928">
            <v>0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>
            <v>0</v>
          </cell>
          <cell r="S4928">
            <v>0</v>
          </cell>
          <cell r="T4928">
            <v>0</v>
          </cell>
          <cell r="U4928">
            <v>0</v>
          </cell>
          <cell r="V4928">
            <v>0</v>
          </cell>
          <cell r="W4928">
            <v>0</v>
          </cell>
          <cell r="X4928">
            <v>3.7018699999999999E-3</v>
          </cell>
          <cell r="Y4928">
            <v>1.1942000000000001E-4</v>
          </cell>
          <cell r="Z4928">
            <v>0</v>
          </cell>
          <cell r="AA4928">
            <v>0</v>
          </cell>
          <cell r="AB4928">
            <v>0</v>
          </cell>
          <cell r="AC4928">
            <v>0</v>
          </cell>
          <cell r="AD4928">
            <v>0</v>
          </cell>
          <cell r="AE4928">
            <v>0</v>
          </cell>
          <cell r="AF4928">
            <v>0</v>
          </cell>
          <cell r="AG4928">
            <v>0</v>
          </cell>
          <cell r="AH4928">
            <v>0</v>
          </cell>
          <cell r="AI4928">
            <v>0</v>
          </cell>
        </row>
        <row r="4929">
          <cell r="C4929" t="str">
            <v>1.842</v>
          </cell>
          <cell r="D4929" t="str">
            <v>Дооснащение ИТСО КС Гавриловского ЛПУМГ, Истьинского ЛПУМГ и Путятинского ЛПУМГ</v>
          </cell>
          <cell r="E4929" t="str">
            <v>051-2004439</v>
          </cell>
          <cell r="F4929" t="str">
            <v/>
          </cell>
          <cell r="G4929" t="str">
            <v>Комплексная целевая программа по совершенствованию системы о</v>
          </cell>
          <cell r="H4929" t="str">
            <v>Прочие</v>
          </cell>
          <cell r="I4929">
            <v>413.35</v>
          </cell>
          <cell r="J4929">
            <v>413.35</v>
          </cell>
          <cell r="K4929">
            <v>6.02</v>
          </cell>
          <cell r="L4929">
            <v>6.02</v>
          </cell>
          <cell r="M4929">
            <v>5.2500239999999997E-2</v>
          </cell>
          <cell r="N4929">
            <v>0.87209700999999995</v>
          </cell>
          <cell r="O4929">
            <v>0.87209700999999995</v>
          </cell>
          <cell r="P4929">
            <v>0</v>
          </cell>
          <cell r="Q4929">
            <v>0</v>
          </cell>
          <cell r="R4929">
            <v>0</v>
          </cell>
          <cell r="S4929">
            <v>0</v>
          </cell>
          <cell r="T4929">
            <v>0</v>
          </cell>
          <cell r="U4929">
            <v>0</v>
          </cell>
          <cell r="V4929">
            <v>0</v>
          </cell>
          <cell r="W4929">
            <v>0</v>
          </cell>
          <cell r="X4929">
            <v>0</v>
          </cell>
          <cell r="Y4929">
            <v>0</v>
          </cell>
          <cell r="Z4929">
            <v>54.24</v>
          </cell>
          <cell r="AA4929">
            <v>54.24</v>
          </cell>
          <cell r="AB4929">
            <v>5.46</v>
          </cell>
          <cell r="AC4929">
            <v>48.29</v>
          </cell>
          <cell r="AD4929">
            <v>3.5000160000000002E-2</v>
          </cell>
          <cell r="AE4929">
            <v>0</v>
          </cell>
          <cell r="AF4929">
            <v>3.5000160000000002E-2</v>
          </cell>
          <cell r="AG4929">
            <v>0</v>
          </cell>
          <cell r="AH4929">
            <v>0</v>
          </cell>
          <cell r="AI4929">
            <v>6.4528319000000001E-2</v>
          </cell>
        </row>
        <row r="4930">
          <cell r="C4930" t="str">
            <v>1.842.1</v>
          </cell>
          <cell r="D4930" t="str">
            <v>Подрядные работы</v>
          </cell>
          <cell r="E4930" t="str">
            <v>051-2004439</v>
          </cell>
          <cell r="F4930" t="str">
            <v/>
          </cell>
          <cell r="G4930" t="str">
            <v/>
          </cell>
          <cell r="H4930" t="str">
            <v/>
          </cell>
          <cell r="I4930">
            <v>284.41000000000003</v>
          </cell>
          <cell r="J4930">
            <v>284.41000000000003</v>
          </cell>
          <cell r="K4930">
            <v>5.46</v>
          </cell>
          <cell r="L4930">
            <v>5.46</v>
          </cell>
          <cell r="M4930">
            <v>0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>
            <v>0</v>
          </cell>
          <cell r="S4930">
            <v>0</v>
          </cell>
          <cell r="T4930">
            <v>0</v>
          </cell>
          <cell r="U4930">
            <v>0</v>
          </cell>
          <cell r="V4930">
            <v>0</v>
          </cell>
          <cell r="W4930">
            <v>0</v>
          </cell>
          <cell r="X4930">
            <v>0</v>
          </cell>
          <cell r="Y4930">
            <v>0</v>
          </cell>
          <cell r="Z4930">
            <v>40.56</v>
          </cell>
          <cell r="AA4930">
            <v>40.56</v>
          </cell>
          <cell r="AB4930">
            <v>5.46</v>
          </cell>
          <cell r="AC4930">
            <v>35.1</v>
          </cell>
          <cell r="AD4930">
            <v>0</v>
          </cell>
          <cell r="AE4930">
            <v>0</v>
          </cell>
          <cell r="AF4930">
            <v>0</v>
          </cell>
          <cell r="AG4930">
            <v>0</v>
          </cell>
          <cell r="AH4930">
            <v>0</v>
          </cell>
          <cell r="AI4930">
            <v>0</v>
          </cell>
        </row>
        <row r="4931">
          <cell r="C4931">
            <v>0</v>
          </cell>
          <cell r="D4931" t="str">
            <v>Инвестстрой</v>
          </cell>
          <cell r="E4931" t="str">
            <v>051-2004439</v>
          </cell>
          <cell r="F4931" t="str">
            <v/>
          </cell>
          <cell r="G4931" t="str">
            <v/>
          </cell>
          <cell r="H4931" t="str">
            <v/>
          </cell>
          <cell r="I4931">
            <v>284.41000000000003</v>
          </cell>
          <cell r="J4931">
            <v>284.41000000000003</v>
          </cell>
          <cell r="K4931">
            <v>5.46</v>
          </cell>
          <cell r="L4931">
            <v>5.46</v>
          </cell>
          <cell r="M4931">
            <v>0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>
            <v>0</v>
          </cell>
          <cell r="T4931">
            <v>0</v>
          </cell>
          <cell r="U4931">
            <v>0</v>
          </cell>
          <cell r="V4931">
            <v>0</v>
          </cell>
          <cell r="W4931">
            <v>0</v>
          </cell>
          <cell r="X4931">
            <v>0</v>
          </cell>
          <cell r="Y4931">
            <v>0</v>
          </cell>
          <cell r="Z4931">
            <v>40.56</v>
          </cell>
          <cell r="AA4931">
            <v>40.56</v>
          </cell>
          <cell r="AB4931">
            <v>5.46</v>
          </cell>
          <cell r="AC4931">
            <v>35.1</v>
          </cell>
          <cell r="AD4931">
            <v>0</v>
          </cell>
          <cell r="AE4931">
            <v>0</v>
          </cell>
          <cell r="AF4931">
            <v>0</v>
          </cell>
          <cell r="AG4931">
            <v>0</v>
          </cell>
          <cell r="AH4931">
            <v>0</v>
          </cell>
          <cell r="AI4931">
            <v>0</v>
          </cell>
        </row>
        <row r="4932">
          <cell r="C4932" t="str">
            <v>1.842.2</v>
          </cell>
          <cell r="D4932" t="str">
            <v>Оборудование</v>
          </cell>
          <cell r="E4932" t="str">
            <v>051-2004439</v>
          </cell>
          <cell r="F4932" t="str">
            <v/>
          </cell>
          <cell r="G4932" t="str">
            <v/>
          </cell>
          <cell r="H4932" t="str">
            <v/>
          </cell>
          <cell r="I4932">
            <v>56.82</v>
          </cell>
          <cell r="J4932">
            <v>56.82</v>
          </cell>
          <cell r="K4932">
            <v>0</v>
          </cell>
          <cell r="L4932">
            <v>0</v>
          </cell>
          <cell r="M4932">
            <v>0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>
            <v>0</v>
          </cell>
          <cell r="S4932">
            <v>0</v>
          </cell>
          <cell r="T4932">
            <v>0</v>
          </cell>
          <cell r="U4932">
            <v>0</v>
          </cell>
          <cell r="V4932">
            <v>0</v>
          </cell>
          <cell r="W4932">
            <v>0</v>
          </cell>
          <cell r="X4932">
            <v>0</v>
          </cell>
          <cell r="Y4932">
            <v>0</v>
          </cell>
          <cell r="Z4932">
            <v>13.19</v>
          </cell>
          <cell r="AA4932">
            <v>13.19</v>
          </cell>
          <cell r="AB4932">
            <v>0</v>
          </cell>
          <cell r="AC4932">
            <v>13.19</v>
          </cell>
          <cell r="AD4932">
            <v>0</v>
          </cell>
          <cell r="AE4932">
            <v>0</v>
          </cell>
          <cell r="AF4932">
            <v>0</v>
          </cell>
          <cell r="AG4932">
            <v>0</v>
          </cell>
          <cell r="AH4932">
            <v>0</v>
          </cell>
          <cell r="AI4932">
            <v>0</v>
          </cell>
        </row>
        <row r="4933">
          <cell r="C4933" t="str">
            <v>1.842.3</v>
          </cell>
          <cell r="D4933" t="str">
            <v>Прочие, всего</v>
          </cell>
          <cell r="E4933" t="str">
            <v>051-2004439</v>
          </cell>
          <cell r="F4933" t="str">
            <v/>
          </cell>
          <cell r="G4933" t="str">
            <v/>
          </cell>
          <cell r="H4933" t="str">
            <v/>
          </cell>
          <cell r="I4933">
            <v>72.12</v>
          </cell>
          <cell r="J4933">
            <v>72.12</v>
          </cell>
          <cell r="K4933">
            <v>0.56000000000000005</v>
          </cell>
          <cell r="L4933">
            <v>0.56000000000000005</v>
          </cell>
          <cell r="M4933">
            <v>5.2500239999999997E-2</v>
          </cell>
          <cell r="N4933">
            <v>9.3750428570000004</v>
          </cell>
          <cell r="O4933">
            <v>9.3750428570000004</v>
          </cell>
          <cell r="P4933">
            <v>0</v>
          </cell>
          <cell r="Q4933">
            <v>0</v>
          </cell>
          <cell r="R4933">
            <v>0</v>
          </cell>
          <cell r="S4933">
            <v>0</v>
          </cell>
          <cell r="T4933">
            <v>0</v>
          </cell>
          <cell r="U4933">
            <v>0</v>
          </cell>
          <cell r="V4933">
            <v>0</v>
          </cell>
          <cell r="W4933">
            <v>0</v>
          </cell>
          <cell r="X4933">
            <v>0</v>
          </cell>
          <cell r="Y4933">
            <v>0</v>
          </cell>
          <cell r="Z4933">
            <v>0.49</v>
          </cell>
          <cell r="AA4933">
            <v>0.49</v>
          </cell>
          <cell r="AB4933">
            <v>0</v>
          </cell>
          <cell r="AC4933">
            <v>0</v>
          </cell>
          <cell r="AD4933">
            <v>3.5000160000000002E-2</v>
          </cell>
          <cell r="AE4933">
            <v>0</v>
          </cell>
          <cell r="AF4933">
            <v>3.5000160000000002E-2</v>
          </cell>
          <cell r="AG4933">
            <v>0</v>
          </cell>
          <cell r="AH4933">
            <v>0</v>
          </cell>
          <cell r="AI4933">
            <v>7.1428897960000004</v>
          </cell>
        </row>
        <row r="4934">
          <cell r="C4934" t="str">
            <v>1.842.4</v>
          </cell>
          <cell r="D4934" t="str">
            <v>Землеотвод, всего</v>
          </cell>
          <cell r="E4934" t="str">
            <v>051-2004439</v>
          </cell>
          <cell r="F4934" t="str">
            <v/>
          </cell>
          <cell r="G4934" t="str">
            <v/>
          </cell>
          <cell r="H4934" t="str">
            <v/>
          </cell>
          <cell r="I4934">
            <v>0.81</v>
          </cell>
          <cell r="J4934">
            <v>0.81</v>
          </cell>
          <cell r="K4934">
            <v>0.3</v>
          </cell>
          <cell r="L4934">
            <v>0.3</v>
          </cell>
          <cell r="M4934">
            <v>0</v>
          </cell>
          <cell r="N4934">
            <v>0</v>
          </cell>
          <cell r="O4934">
            <v>0</v>
          </cell>
          <cell r="P4934">
            <v>0</v>
          </cell>
          <cell r="Q4934">
            <v>0</v>
          </cell>
          <cell r="R4934">
            <v>0</v>
          </cell>
          <cell r="S4934">
            <v>0</v>
          </cell>
          <cell r="T4934">
            <v>0</v>
          </cell>
          <cell r="U4934">
            <v>0</v>
          </cell>
          <cell r="V4934">
            <v>0</v>
          </cell>
          <cell r="W4934">
            <v>0</v>
          </cell>
          <cell r="X4934">
            <v>0</v>
          </cell>
          <cell r="Y4934">
            <v>0</v>
          </cell>
          <cell r="Z4934">
            <v>0.3</v>
          </cell>
          <cell r="AA4934">
            <v>0.3</v>
          </cell>
          <cell r="AB4934">
            <v>0</v>
          </cell>
          <cell r="AC4934">
            <v>0</v>
          </cell>
          <cell r="AD4934">
            <v>0</v>
          </cell>
          <cell r="AE4934">
            <v>0</v>
          </cell>
          <cell r="AF4934">
            <v>0</v>
          </cell>
          <cell r="AG4934">
            <v>0</v>
          </cell>
          <cell r="AH4934">
            <v>0</v>
          </cell>
          <cell r="AI4934">
            <v>0</v>
          </cell>
        </row>
        <row r="4935">
          <cell r="C4935" t="str">
            <v>1.842.5</v>
          </cell>
          <cell r="D4935" t="str">
            <v>Проектные работы</v>
          </cell>
          <cell r="E4935" t="str">
            <v>051-2004439</v>
          </cell>
          <cell r="F4935" t="str">
            <v/>
          </cell>
          <cell r="G4935" t="str">
            <v/>
          </cell>
          <cell r="H4935" t="str">
            <v/>
          </cell>
          <cell r="I4935">
            <v>41.91</v>
          </cell>
          <cell r="J4935">
            <v>41.91</v>
          </cell>
          <cell r="K4935">
            <v>0</v>
          </cell>
          <cell r="L4935">
            <v>0</v>
          </cell>
          <cell r="M4935">
            <v>0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>
            <v>0</v>
          </cell>
          <cell r="S4935">
            <v>0</v>
          </cell>
          <cell r="T4935">
            <v>0</v>
          </cell>
          <cell r="U4935">
            <v>0</v>
          </cell>
          <cell r="V4935">
            <v>0</v>
          </cell>
          <cell r="W4935">
            <v>0</v>
          </cell>
          <cell r="X4935">
            <v>0</v>
          </cell>
          <cell r="Y4935">
            <v>0</v>
          </cell>
          <cell r="Z4935">
            <v>0</v>
          </cell>
          <cell r="AA4935">
            <v>0</v>
          </cell>
          <cell r="AB4935">
            <v>0</v>
          </cell>
          <cell r="AC4935">
            <v>0</v>
          </cell>
          <cell r="AD4935">
            <v>0</v>
          </cell>
          <cell r="AE4935">
            <v>0</v>
          </cell>
          <cell r="AF4935">
            <v>0</v>
          </cell>
          <cell r="AG4935">
            <v>0</v>
          </cell>
          <cell r="AH4935">
            <v>0</v>
          </cell>
          <cell r="AI4935">
            <v>0</v>
          </cell>
        </row>
        <row r="4936">
          <cell r="C4936" t="str">
            <v>1.842.6</v>
          </cell>
          <cell r="D4936" t="str">
            <v>Услуги Заказчика</v>
          </cell>
          <cell r="E4936" t="str">
            <v>051-2004439</v>
          </cell>
          <cell r="F4936" t="str">
            <v/>
          </cell>
          <cell r="G4936" t="str">
            <v/>
          </cell>
          <cell r="H4936" t="str">
            <v/>
          </cell>
          <cell r="I4936">
            <v>7.34</v>
          </cell>
          <cell r="J4936">
            <v>7.34</v>
          </cell>
          <cell r="K4936">
            <v>0.21</v>
          </cell>
          <cell r="L4936">
            <v>0.21</v>
          </cell>
          <cell r="M4936">
            <v>5.2500239999999997E-2</v>
          </cell>
          <cell r="N4936">
            <v>25.000114285999999</v>
          </cell>
          <cell r="O4936">
            <v>25.000114285999999</v>
          </cell>
          <cell r="P4936">
            <v>0</v>
          </cell>
          <cell r="Q4936">
            <v>0</v>
          </cell>
          <cell r="R4936">
            <v>0</v>
          </cell>
          <cell r="S4936">
            <v>0</v>
          </cell>
          <cell r="T4936">
            <v>0</v>
          </cell>
          <cell r="U4936">
            <v>0</v>
          </cell>
          <cell r="V4936">
            <v>0</v>
          </cell>
          <cell r="W4936">
            <v>0</v>
          </cell>
          <cell r="X4936">
            <v>0</v>
          </cell>
          <cell r="Y4936">
            <v>0</v>
          </cell>
          <cell r="Z4936">
            <v>0.19</v>
          </cell>
          <cell r="AA4936">
            <v>0.19</v>
          </cell>
          <cell r="AB4936">
            <v>0</v>
          </cell>
          <cell r="AC4936">
            <v>0</v>
          </cell>
          <cell r="AD4936">
            <v>3.5000160000000002E-2</v>
          </cell>
          <cell r="AE4936">
            <v>0</v>
          </cell>
          <cell r="AF4936">
            <v>3.5000160000000002E-2</v>
          </cell>
          <cell r="AG4936">
            <v>0</v>
          </cell>
          <cell r="AH4936">
            <v>0</v>
          </cell>
          <cell r="AI4936">
            <v>18.421136841999999</v>
          </cell>
        </row>
        <row r="4937">
          <cell r="C4937" t="str">
            <v>1.842.7</v>
          </cell>
          <cell r="D4937" t="str">
            <v>Иные прочие</v>
          </cell>
          <cell r="E4937" t="str">
            <v>051-2004439</v>
          </cell>
          <cell r="F4937" t="str">
            <v/>
          </cell>
          <cell r="G4937" t="str">
            <v/>
          </cell>
          <cell r="H4937" t="str">
            <v/>
          </cell>
          <cell r="I4937">
            <v>11.88</v>
          </cell>
          <cell r="J4937">
            <v>11.88</v>
          </cell>
          <cell r="K4937">
            <v>0.05</v>
          </cell>
          <cell r="L4937">
            <v>0.05</v>
          </cell>
          <cell r="M4937">
            <v>0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>
            <v>0</v>
          </cell>
          <cell r="S4937">
            <v>0</v>
          </cell>
          <cell r="T4937">
            <v>0</v>
          </cell>
          <cell r="U4937">
            <v>0</v>
          </cell>
          <cell r="V4937">
            <v>0</v>
          </cell>
          <cell r="W4937">
            <v>0</v>
          </cell>
          <cell r="X4937">
            <v>0</v>
          </cell>
          <cell r="Y4937">
            <v>0</v>
          </cell>
          <cell r="Z4937">
            <v>0</v>
          </cell>
          <cell r="AA4937">
            <v>0</v>
          </cell>
          <cell r="AB4937">
            <v>0</v>
          </cell>
          <cell r="AC4937">
            <v>0</v>
          </cell>
          <cell r="AD4937">
            <v>0</v>
          </cell>
          <cell r="AE4937">
            <v>0</v>
          </cell>
          <cell r="AF4937">
            <v>0</v>
          </cell>
          <cell r="AG4937">
            <v>0</v>
          </cell>
          <cell r="AH4937">
            <v>0</v>
          </cell>
          <cell r="AI4937">
            <v>0</v>
          </cell>
        </row>
        <row r="4938">
          <cell r="C4938" t="str">
            <v>1.842.8</v>
          </cell>
          <cell r="D4938" t="str">
            <v>Пуско наладочные работы "вхолостую"</v>
          </cell>
          <cell r="E4938" t="str">
            <v>051-2004439</v>
          </cell>
          <cell r="F4938" t="str">
            <v/>
          </cell>
          <cell r="G4938" t="str">
            <v/>
          </cell>
          <cell r="H4938" t="str">
            <v/>
          </cell>
          <cell r="I4938">
            <v>10.18</v>
          </cell>
          <cell r="J4938">
            <v>10.18</v>
          </cell>
          <cell r="K4938">
            <v>0</v>
          </cell>
          <cell r="L4938">
            <v>0</v>
          </cell>
          <cell r="M4938">
            <v>0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>
            <v>0</v>
          </cell>
          <cell r="S4938">
            <v>0</v>
          </cell>
          <cell r="T4938">
            <v>0</v>
          </cell>
          <cell r="U4938">
            <v>0</v>
          </cell>
          <cell r="V4938">
            <v>0</v>
          </cell>
          <cell r="W4938">
            <v>0</v>
          </cell>
          <cell r="X4938">
            <v>0</v>
          </cell>
          <cell r="Y4938">
            <v>0</v>
          </cell>
          <cell r="Z4938">
            <v>0</v>
          </cell>
          <cell r="AA4938">
            <v>0</v>
          </cell>
          <cell r="AB4938">
            <v>0</v>
          </cell>
          <cell r="AC4938">
            <v>0</v>
          </cell>
          <cell r="AD4938">
            <v>0</v>
          </cell>
          <cell r="AE4938">
            <v>0</v>
          </cell>
          <cell r="AF4938">
            <v>0</v>
          </cell>
          <cell r="AG4938">
            <v>0</v>
          </cell>
          <cell r="AH4938">
            <v>0</v>
          </cell>
          <cell r="AI4938">
            <v>0</v>
          </cell>
        </row>
        <row r="4939">
          <cell r="C4939" t="str">
            <v>1.843</v>
          </cell>
          <cell r="D4939" t="str">
            <v>Дооснащение ИТСО КС Арзамасского ЛПУ МГ, Пильненского ЛПУ МГ, Починковского ЛПУ МГ, Сеченовского ЛПУ МГ и Торбеевского ЛПУ МГ</v>
          </cell>
          <cell r="E4939" t="str">
            <v>051-2004440</v>
          </cell>
          <cell r="F4939" t="str">
            <v/>
          </cell>
          <cell r="G4939" t="str">
            <v>Комплексная целевая программа по совершенствованию системы о</v>
          </cell>
          <cell r="H4939" t="str">
            <v>Прочие</v>
          </cell>
          <cell r="I4939">
            <v>1095.69</v>
          </cell>
          <cell r="J4939">
            <v>773.01</v>
          </cell>
          <cell r="K4939">
            <v>773.01</v>
          </cell>
          <cell r="L4939">
            <v>773.01</v>
          </cell>
          <cell r="M4939">
            <v>70.841324499999999</v>
          </cell>
          <cell r="N4939">
            <v>9.1643477450000006</v>
          </cell>
          <cell r="O4939">
            <v>9.1643477450000006</v>
          </cell>
          <cell r="P4939">
            <v>0</v>
          </cell>
          <cell r="Q4939">
            <v>0</v>
          </cell>
          <cell r="R4939">
            <v>0</v>
          </cell>
          <cell r="S4939">
            <v>914.65333334000002</v>
          </cell>
          <cell r="T4939">
            <v>181.03666666000001</v>
          </cell>
          <cell r="U4939">
            <v>0</v>
          </cell>
          <cell r="V4939">
            <v>0</v>
          </cell>
          <cell r="W4939">
            <v>0</v>
          </cell>
          <cell r="X4939">
            <v>0</v>
          </cell>
          <cell r="Y4939">
            <v>7.5542615900000003</v>
          </cell>
          <cell r="Z4939">
            <v>733.12</v>
          </cell>
          <cell r="AA4939">
            <v>733.12</v>
          </cell>
          <cell r="AB4939">
            <v>0</v>
          </cell>
          <cell r="AC4939">
            <v>0</v>
          </cell>
          <cell r="AD4939">
            <v>68.732326020000002</v>
          </cell>
          <cell r="AE4939">
            <v>7.5542615900000003</v>
          </cell>
          <cell r="AF4939">
            <v>61.178064429999999</v>
          </cell>
          <cell r="AG4939">
            <v>0</v>
          </cell>
          <cell r="AH4939">
            <v>0</v>
          </cell>
          <cell r="AI4939">
            <v>9.3753172770000006</v>
          </cell>
        </row>
        <row r="4940">
          <cell r="C4940" t="str">
            <v>1.843.1</v>
          </cell>
          <cell r="D4940" t="str">
            <v>Подрядные работы</v>
          </cell>
          <cell r="E4940" t="str">
            <v>051-2004440</v>
          </cell>
          <cell r="F4940" t="str">
            <v/>
          </cell>
          <cell r="G4940" t="str">
            <v/>
          </cell>
          <cell r="H4940" t="str">
            <v/>
          </cell>
          <cell r="I4940">
            <v>783.62</v>
          </cell>
          <cell r="J4940">
            <v>583.62</v>
          </cell>
          <cell r="K4940">
            <v>583.62</v>
          </cell>
          <cell r="L4940">
            <v>583.62</v>
          </cell>
          <cell r="M4940">
            <v>63.948824260000002</v>
          </cell>
          <cell r="N4940">
            <v>10.957270871</v>
          </cell>
          <cell r="O4940">
            <v>10.957270871</v>
          </cell>
          <cell r="P4940">
            <v>0</v>
          </cell>
          <cell r="Q4940">
            <v>0</v>
          </cell>
          <cell r="R4940">
            <v>0</v>
          </cell>
          <cell r="S4940">
            <v>653.01666666999995</v>
          </cell>
          <cell r="T4940">
            <v>130.60333333</v>
          </cell>
          <cell r="U4940">
            <v>0</v>
          </cell>
          <cell r="V4940">
            <v>0</v>
          </cell>
          <cell r="W4940">
            <v>0</v>
          </cell>
          <cell r="X4940">
            <v>0</v>
          </cell>
          <cell r="Y4940">
            <v>0</v>
          </cell>
          <cell r="Z4940">
            <v>576</v>
          </cell>
          <cell r="AA4940">
            <v>576</v>
          </cell>
          <cell r="AB4940">
            <v>0</v>
          </cell>
          <cell r="AC4940">
            <v>0</v>
          </cell>
          <cell r="AD4940">
            <v>56.583064270000001</v>
          </cell>
          <cell r="AE4940">
            <v>0</v>
          </cell>
          <cell r="AF4940">
            <v>56.583064270000001</v>
          </cell>
          <cell r="AG4940">
            <v>0</v>
          </cell>
          <cell r="AH4940">
            <v>0</v>
          </cell>
          <cell r="AI4940">
            <v>9.8234486580000002</v>
          </cell>
        </row>
        <row r="4941">
          <cell r="C4941">
            <v>0</v>
          </cell>
          <cell r="D4941" t="str">
            <v>Рубеж-М</v>
          </cell>
          <cell r="E4941" t="str">
            <v>051-2004440</v>
          </cell>
          <cell r="F4941" t="str">
            <v/>
          </cell>
          <cell r="G4941" t="str">
            <v/>
          </cell>
          <cell r="H4941" t="str">
            <v/>
          </cell>
          <cell r="I4941">
            <v>783.62</v>
          </cell>
          <cell r="J4941">
            <v>583.62</v>
          </cell>
          <cell r="K4941">
            <v>583.62</v>
          </cell>
          <cell r="L4941">
            <v>583.62</v>
          </cell>
          <cell r="M4941">
            <v>63.948824260000002</v>
          </cell>
          <cell r="N4941">
            <v>10.957270871</v>
          </cell>
          <cell r="O4941">
            <v>10.957270871</v>
          </cell>
          <cell r="P4941">
            <v>0</v>
          </cell>
          <cell r="Q4941">
            <v>0</v>
          </cell>
          <cell r="R4941">
            <v>0</v>
          </cell>
          <cell r="S4941">
            <v>653.01666666999995</v>
          </cell>
          <cell r="T4941">
            <v>130.60333333</v>
          </cell>
          <cell r="U4941">
            <v>0</v>
          </cell>
          <cell r="V4941">
            <v>0</v>
          </cell>
          <cell r="W4941">
            <v>0</v>
          </cell>
          <cell r="X4941">
            <v>0</v>
          </cell>
          <cell r="Y4941">
            <v>0</v>
          </cell>
          <cell r="Z4941">
            <v>576</v>
          </cell>
          <cell r="AA4941">
            <v>576</v>
          </cell>
          <cell r="AB4941">
            <v>0</v>
          </cell>
          <cell r="AC4941">
            <v>0</v>
          </cell>
          <cell r="AD4941">
            <v>56.583064270000001</v>
          </cell>
          <cell r="AE4941">
            <v>0</v>
          </cell>
          <cell r="AF4941">
            <v>56.583064270000001</v>
          </cell>
          <cell r="AG4941">
            <v>0</v>
          </cell>
          <cell r="AH4941">
            <v>0</v>
          </cell>
          <cell r="AI4941">
            <v>9.8234486580000002</v>
          </cell>
        </row>
        <row r="4942">
          <cell r="C4942" t="str">
            <v>1.843.2</v>
          </cell>
          <cell r="D4942" t="str">
            <v>Оборудование</v>
          </cell>
          <cell r="E4942" t="str">
            <v>051-2004440</v>
          </cell>
          <cell r="F4942" t="str">
            <v/>
          </cell>
          <cell r="G4942" t="str">
            <v/>
          </cell>
          <cell r="H4942" t="str">
            <v/>
          </cell>
          <cell r="I4942">
            <v>117.55</v>
          </cell>
          <cell r="J4942">
            <v>110.1</v>
          </cell>
          <cell r="K4942">
            <v>110.1</v>
          </cell>
          <cell r="L4942">
            <v>110.1</v>
          </cell>
          <cell r="M4942">
            <v>0</v>
          </cell>
          <cell r="N4942">
            <v>0</v>
          </cell>
          <cell r="O4942">
            <v>0</v>
          </cell>
          <cell r="P4942">
            <v>0</v>
          </cell>
          <cell r="Q4942">
            <v>0</v>
          </cell>
          <cell r="R4942">
            <v>0</v>
          </cell>
          <cell r="S4942">
            <v>97.958333330000002</v>
          </cell>
          <cell r="T4942">
            <v>19.591666669999999</v>
          </cell>
          <cell r="U4942">
            <v>0</v>
          </cell>
          <cell r="V4942">
            <v>0</v>
          </cell>
          <cell r="W4942">
            <v>0</v>
          </cell>
          <cell r="X4942">
            <v>0</v>
          </cell>
          <cell r="Y4942">
            <v>0</v>
          </cell>
          <cell r="Z4942">
            <v>117.55</v>
          </cell>
          <cell r="AA4942">
            <v>117.55</v>
          </cell>
          <cell r="AB4942">
            <v>0</v>
          </cell>
          <cell r="AC4942">
            <v>0</v>
          </cell>
          <cell r="AD4942">
            <v>0</v>
          </cell>
          <cell r="AE4942">
            <v>0</v>
          </cell>
          <cell r="AF4942">
            <v>0</v>
          </cell>
          <cell r="AG4942">
            <v>0</v>
          </cell>
          <cell r="AH4942">
            <v>0</v>
          </cell>
          <cell r="AI4942">
            <v>0</v>
          </cell>
        </row>
        <row r="4943">
          <cell r="C4943" t="str">
            <v>1.843.3</v>
          </cell>
          <cell r="D4943" t="str">
            <v>Прочие, всего</v>
          </cell>
          <cell r="E4943" t="str">
            <v>051-2004440</v>
          </cell>
          <cell r="F4943" t="str">
            <v/>
          </cell>
          <cell r="G4943" t="str">
            <v/>
          </cell>
          <cell r="H4943" t="str">
            <v/>
          </cell>
          <cell r="I4943">
            <v>194.52</v>
          </cell>
          <cell r="J4943">
            <v>79.290000000000006</v>
          </cell>
          <cell r="K4943">
            <v>79.290000000000006</v>
          </cell>
          <cell r="L4943">
            <v>79.290000000000006</v>
          </cell>
          <cell r="M4943">
            <v>6.8925002400000004</v>
          </cell>
          <cell r="N4943">
            <v>8.6927736660000008</v>
          </cell>
          <cell r="O4943">
            <v>8.6927736660000008</v>
          </cell>
          <cell r="P4943">
            <v>0</v>
          </cell>
          <cell r="Q4943">
            <v>0</v>
          </cell>
          <cell r="R4943">
            <v>0</v>
          </cell>
          <cell r="S4943">
            <v>163.67833333999999</v>
          </cell>
          <cell r="T4943">
            <v>30.841666660000001</v>
          </cell>
          <cell r="U4943">
            <v>0</v>
          </cell>
          <cell r="V4943">
            <v>0</v>
          </cell>
          <cell r="W4943">
            <v>0</v>
          </cell>
          <cell r="X4943">
            <v>0</v>
          </cell>
          <cell r="Y4943">
            <v>7.5542615900000003</v>
          </cell>
          <cell r="Z4943">
            <v>39.57</v>
          </cell>
          <cell r="AA4943">
            <v>39.57</v>
          </cell>
          <cell r="AB4943">
            <v>0</v>
          </cell>
          <cell r="AC4943">
            <v>0</v>
          </cell>
          <cell r="AD4943">
            <v>12.149261750000001</v>
          </cell>
          <cell r="AE4943">
            <v>7.5542615900000003</v>
          </cell>
          <cell r="AF4943">
            <v>4.5950001599999997</v>
          </cell>
          <cell r="AG4943">
            <v>0</v>
          </cell>
          <cell r="AH4943">
            <v>0</v>
          </cell>
          <cell r="AI4943">
            <v>30.703213925</v>
          </cell>
        </row>
        <row r="4944">
          <cell r="C4944" t="str">
            <v>1.843.4</v>
          </cell>
          <cell r="D4944" t="str">
            <v>Землеотвод, всего</v>
          </cell>
          <cell r="E4944" t="str">
            <v>051-2004440</v>
          </cell>
          <cell r="F4944" t="str">
            <v/>
          </cell>
          <cell r="G4944" t="str">
            <v/>
          </cell>
          <cell r="H4944" t="str">
            <v/>
          </cell>
          <cell r="I4944">
            <v>5.03</v>
          </cell>
          <cell r="J4944">
            <v>1.53</v>
          </cell>
          <cell r="K4944">
            <v>1.53</v>
          </cell>
          <cell r="L4944">
            <v>1.53</v>
          </cell>
          <cell r="M4944">
            <v>0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>
            <v>0</v>
          </cell>
          <cell r="S4944">
            <v>4.47</v>
          </cell>
          <cell r="T4944">
            <v>0.56000000000000005</v>
          </cell>
          <cell r="U4944">
            <v>0</v>
          </cell>
          <cell r="V4944">
            <v>0</v>
          </cell>
          <cell r="W4944">
            <v>0</v>
          </cell>
          <cell r="X4944">
            <v>0</v>
          </cell>
          <cell r="Y4944">
            <v>0</v>
          </cell>
          <cell r="Z4944">
            <v>1.2</v>
          </cell>
          <cell r="AA4944">
            <v>1.2</v>
          </cell>
          <cell r="AB4944">
            <v>0</v>
          </cell>
          <cell r="AC4944">
            <v>0</v>
          </cell>
          <cell r="AD4944">
            <v>0</v>
          </cell>
          <cell r="AE4944">
            <v>0</v>
          </cell>
          <cell r="AF4944">
            <v>0</v>
          </cell>
          <cell r="AG4944">
            <v>0</v>
          </cell>
          <cell r="AH4944">
            <v>0</v>
          </cell>
          <cell r="AI4944">
            <v>0</v>
          </cell>
        </row>
        <row r="4945">
          <cell r="C4945" t="str">
            <v>1.843.5</v>
          </cell>
          <cell r="D4945" t="str">
            <v>Проектные работы</v>
          </cell>
          <cell r="E4945" t="str">
            <v>051-2004440</v>
          </cell>
          <cell r="F4945" t="str">
            <v/>
          </cell>
          <cell r="G4945" t="str">
            <v/>
          </cell>
          <cell r="H4945" t="str">
            <v/>
          </cell>
          <cell r="I4945">
            <v>93.16</v>
          </cell>
          <cell r="J4945">
            <v>0</v>
          </cell>
          <cell r="K4945">
            <v>0</v>
          </cell>
          <cell r="L4945">
            <v>0</v>
          </cell>
          <cell r="M4945">
            <v>0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>
            <v>0</v>
          </cell>
          <cell r="S4945">
            <v>78.94</v>
          </cell>
          <cell r="T4945">
            <v>14.22</v>
          </cell>
          <cell r="U4945">
            <v>0</v>
          </cell>
          <cell r="V4945">
            <v>0</v>
          </cell>
          <cell r="W4945">
            <v>0</v>
          </cell>
          <cell r="X4945">
            <v>0</v>
          </cell>
          <cell r="Y4945">
            <v>0</v>
          </cell>
          <cell r="Z4945">
            <v>0</v>
          </cell>
          <cell r="AA4945">
            <v>0</v>
          </cell>
          <cell r="AB4945">
            <v>0</v>
          </cell>
          <cell r="AC4945">
            <v>0</v>
          </cell>
          <cell r="AD4945">
            <v>0</v>
          </cell>
          <cell r="AE4945">
            <v>0</v>
          </cell>
          <cell r="AF4945">
            <v>0</v>
          </cell>
          <cell r="AG4945">
            <v>0</v>
          </cell>
          <cell r="AH4945">
            <v>0</v>
          </cell>
          <cell r="AI4945">
            <v>0</v>
          </cell>
        </row>
        <row r="4946">
          <cell r="C4946" t="str">
            <v>1.843.6</v>
          </cell>
          <cell r="D4946" t="str">
            <v>Услуги Заказчика</v>
          </cell>
          <cell r="E4946" t="str">
            <v>051-2004440</v>
          </cell>
          <cell r="F4946" t="str">
            <v/>
          </cell>
          <cell r="G4946" t="str">
            <v/>
          </cell>
          <cell r="H4946" t="str">
            <v/>
          </cell>
          <cell r="I4946">
            <v>38.5</v>
          </cell>
          <cell r="J4946">
            <v>27.57</v>
          </cell>
          <cell r="K4946">
            <v>27.57</v>
          </cell>
          <cell r="L4946">
            <v>27.57</v>
          </cell>
          <cell r="M4946">
            <v>6.8925002400000004</v>
          </cell>
          <cell r="N4946">
            <v>25.000000871000001</v>
          </cell>
          <cell r="O4946">
            <v>25.000000871000001</v>
          </cell>
          <cell r="P4946">
            <v>0</v>
          </cell>
          <cell r="Q4946">
            <v>0</v>
          </cell>
          <cell r="R4946">
            <v>0</v>
          </cell>
          <cell r="S4946">
            <v>32.083333340000003</v>
          </cell>
          <cell r="T4946">
            <v>6.4166666599999997</v>
          </cell>
          <cell r="U4946">
            <v>0</v>
          </cell>
          <cell r="V4946">
            <v>0</v>
          </cell>
          <cell r="W4946">
            <v>0</v>
          </cell>
          <cell r="X4946">
            <v>0</v>
          </cell>
          <cell r="Y4946">
            <v>3.1689166000000002</v>
          </cell>
          <cell r="Z4946">
            <v>26.168916599999999</v>
          </cell>
          <cell r="AA4946">
            <v>26.168916599999999</v>
          </cell>
          <cell r="AB4946">
            <v>0</v>
          </cell>
          <cell r="AC4946">
            <v>0</v>
          </cell>
          <cell r="AD4946">
            <v>7.7639167599999999</v>
          </cell>
          <cell r="AE4946">
            <v>3.1689166000000002</v>
          </cell>
          <cell r="AF4946">
            <v>4.5950001599999997</v>
          </cell>
          <cell r="AG4946">
            <v>0</v>
          </cell>
          <cell r="AH4946">
            <v>0</v>
          </cell>
          <cell r="AI4946">
            <v>29.668468430000001</v>
          </cell>
        </row>
        <row r="4947">
          <cell r="C4947" t="str">
            <v>1.843.7</v>
          </cell>
          <cell r="D4947" t="str">
            <v>Иные прочие</v>
          </cell>
          <cell r="E4947" t="str">
            <v>051-2004440</v>
          </cell>
          <cell r="F4947" t="str">
            <v/>
          </cell>
          <cell r="G4947" t="str">
            <v/>
          </cell>
          <cell r="H4947" t="str">
            <v/>
          </cell>
          <cell r="I4947">
            <v>42.34</v>
          </cell>
          <cell r="J4947">
            <v>34.700000000000003</v>
          </cell>
          <cell r="K4947">
            <v>34.700000000000003</v>
          </cell>
          <cell r="L4947">
            <v>34.700000000000003</v>
          </cell>
          <cell r="M4947">
            <v>0</v>
          </cell>
          <cell r="N4947">
            <v>0</v>
          </cell>
          <cell r="O4947">
            <v>0</v>
          </cell>
          <cell r="P4947">
            <v>0</v>
          </cell>
          <cell r="Q4947">
            <v>0</v>
          </cell>
          <cell r="R4947">
            <v>0</v>
          </cell>
          <cell r="S4947">
            <v>35.276666669999997</v>
          </cell>
          <cell r="T4947">
            <v>7.0633333299999999</v>
          </cell>
          <cell r="U4947">
            <v>0</v>
          </cell>
          <cell r="V4947">
            <v>0</v>
          </cell>
          <cell r="W4947">
            <v>0</v>
          </cell>
          <cell r="X4947">
            <v>0</v>
          </cell>
          <cell r="Y4947">
            <v>4.3853449900000001</v>
          </cell>
          <cell r="Z4947">
            <v>12.2010834</v>
          </cell>
          <cell r="AA4947">
            <v>12.2010834</v>
          </cell>
          <cell r="AB4947">
            <v>0</v>
          </cell>
          <cell r="AC4947">
            <v>0</v>
          </cell>
          <cell r="AD4947">
            <v>4.3853449900000001</v>
          </cell>
          <cell r="AE4947">
            <v>4.3853449900000001</v>
          </cell>
          <cell r="AF4947">
            <v>0</v>
          </cell>
          <cell r="AG4947">
            <v>0</v>
          </cell>
          <cell r="AH4947">
            <v>0</v>
          </cell>
          <cell r="AI4947">
            <v>35.942258946999999</v>
          </cell>
        </row>
        <row r="4948">
          <cell r="C4948" t="str">
            <v>1.843.8</v>
          </cell>
          <cell r="D4948" t="str">
            <v>Пуско наладочные работы "вхолостую"</v>
          </cell>
          <cell r="E4948" t="str">
            <v>051-2004440</v>
          </cell>
          <cell r="F4948" t="str">
            <v/>
          </cell>
          <cell r="G4948" t="str">
            <v/>
          </cell>
          <cell r="H4948" t="str">
            <v/>
          </cell>
          <cell r="I4948">
            <v>15.49</v>
          </cell>
          <cell r="J4948">
            <v>15.49</v>
          </cell>
          <cell r="K4948">
            <v>15.49</v>
          </cell>
          <cell r="L4948">
            <v>15.49</v>
          </cell>
          <cell r="M4948">
            <v>0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>
            <v>12.90833333</v>
          </cell>
          <cell r="T4948">
            <v>2.5816666700000002</v>
          </cell>
          <cell r="U4948">
            <v>0</v>
          </cell>
          <cell r="V4948">
            <v>0</v>
          </cell>
          <cell r="W4948">
            <v>0</v>
          </cell>
          <cell r="X4948">
            <v>0</v>
          </cell>
          <cell r="Y4948">
            <v>0</v>
          </cell>
          <cell r="Z4948">
            <v>0</v>
          </cell>
          <cell r="AA4948">
            <v>0</v>
          </cell>
          <cell r="AB4948">
            <v>0</v>
          </cell>
          <cell r="AC4948">
            <v>0</v>
          </cell>
          <cell r="AD4948">
            <v>0</v>
          </cell>
          <cell r="AE4948">
            <v>0</v>
          </cell>
          <cell r="AF4948">
            <v>0</v>
          </cell>
          <cell r="AG4948">
            <v>0</v>
          </cell>
          <cell r="AH4948">
            <v>0</v>
          </cell>
          <cell r="AI4948">
            <v>0</v>
          </cell>
        </row>
        <row r="4949">
          <cell r="C4949" t="str">
            <v>1.844</v>
          </cell>
          <cell r="D4949" t="str">
            <v>Дооснащение ИТСО КС Владимирского ЛПУ МГ, Приокского ЛПУ МГ, Вятского ЛПУ МГ и Ивановского ЛПУ МГ</v>
          </cell>
          <cell r="E4949" t="str">
            <v>051-2004441</v>
          </cell>
          <cell r="F4949" t="str">
            <v/>
          </cell>
          <cell r="G4949" t="str">
            <v>Комплексная целевая программа по совершенствованию системы о</v>
          </cell>
          <cell r="H4949" t="str">
            <v>Прочие</v>
          </cell>
          <cell r="I4949">
            <v>705.77</v>
          </cell>
          <cell r="J4949">
            <v>705.77</v>
          </cell>
          <cell r="K4949">
            <v>5.09</v>
          </cell>
          <cell r="L4949">
            <v>5.09</v>
          </cell>
          <cell r="M4949">
            <v>4.4999999999999998E-2</v>
          </cell>
          <cell r="N4949">
            <v>0.88408644400000003</v>
          </cell>
          <cell r="O4949">
            <v>0.88408644400000003</v>
          </cell>
          <cell r="P4949">
            <v>0</v>
          </cell>
          <cell r="Q4949">
            <v>0</v>
          </cell>
          <cell r="R4949">
            <v>0</v>
          </cell>
          <cell r="S4949">
            <v>0</v>
          </cell>
          <cell r="T4949">
            <v>0</v>
          </cell>
          <cell r="U4949">
            <v>0</v>
          </cell>
          <cell r="V4949">
            <v>0</v>
          </cell>
          <cell r="W4949">
            <v>0</v>
          </cell>
          <cell r="X4949">
            <v>0</v>
          </cell>
          <cell r="Y4949">
            <v>0</v>
          </cell>
          <cell r="Z4949">
            <v>174.48</v>
          </cell>
          <cell r="AA4949">
            <v>174.48</v>
          </cell>
          <cell r="AB4949">
            <v>4.47</v>
          </cell>
          <cell r="AC4949">
            <v>169.55</v>
          </cell>
          <cell r="AD4949">
            <v>0.03</v>
          </cell>
          <cell r="AE4949">
            <v>0</v>
          </cell>
          <cell r="AF4949">
            <v>0.03</v>
          </cell>
          <cell r="AG4949">
            <v>0</v>
          </cell>
          <cell r="AH4949">
            <v>0</v>
          </cell>
          <cell r="AI4949">
            <v>1.7193948000000001E-2</v>
          </cell>
        </row>
        <row r="4950">
          <cell r="C4950" t="str">
            <v>1.844.1</v>
          </cell>
          <cell r="D4950" t="str">
            <v>Подрядные работы</v>
          </cell>
          <cell r="E4950" t="str">
            <v>051-2004441</v>
          </cell>
          <cell r="F4950" t="str">
            <v/>
          </cell>
          <cell r="G4950" t="str">
            <v/>
          </cell>
          <cell r="H4950" t="str">
            <v/>
          </cell>
          <cell r="I4950">
            <v>503.28</v>
          </cell>
          <cell r="J4950">
            <v>503.28</v>
          </cell>
          <cell r="K4950">
            <v>4.47</v>
          </cell>
          <cell r="L4950">
            <v>4.47</v>
          </cell>
          <cell r="M4950">
            <v>0</v>
          </cell>
          <cell r="N4950">
            <v>0</v>
          </cell>
          <cell r="O4950">
            <v>0</v>
          </cell>
          <cell r="P4950">
            <v>0</v>
          </cell>
          <cell r="Q4950">
            <v>0</v>
          </cell>
          <cell r="R4950">
            <v>0</v>
          </cell>
          <cell r="S4950">
            <v>0</v>
          </cell>
          <cell r="T4950">
            <v>0</v>
          </cell>
          <cell r="U4950">
            <v>0</v>
          </cell>
          <cell r="V4950">
            <v>0</v>
          </cell>
          <cell r="W4950">
            <v>0</v>
          </cell>
          <cell r="X4950">
            <v>0</v>
          </cell>
          <cell r="Y4950">
            <v>0</v>
          </cell>
          <cell r="Z4950">
            <v>147.91999999999999</v>
          </cell>
          <cell r="AA4950">
            <v>147.91999999999999</v>
          </cell>
          <cell r="AB4950">
            <v>4.47</v>
          </cell>
          <cell r="AC4950">
            <v>143.44999999999999</v>
          </cell>
          <cell r="AD4950">
            <v>0</v>
          </cell>
          <cell r="AE4950">
            <v>0</v>
          </cell>
          <cell r="AF4950">
            <v>0</v>
          </cell>
          <cell r="AG4950">
            <v>0</v>
          </cell>
          <cell r="AH4950">
            <v>0</v>
          </cell>
          <cell r="AI4950">
            <v>0</v>
          </cell>
        </row>
        <row r="4951">
          <cell r="C4951">
            <v>0</v>
          </cell>
          <cell r="D4951" t="str">
            <v>Рубеж-М</v>
          </cell>
          <cell r="E4951" t="str">
            <v>051-2004441</v>
          </cell>
          <cell r="F4951" t="str">
            <v/>
          </cell>
          <cell r="G4951" t="str">
            <v/>
          </cell>
          <cell r="H4951" t="str">
            <v/>
          </cell>
          <cell r="I4951">
            <v>503.28</v>
          </cell>
          <cell r="J4951">
            <v>503.28</v>
          </cell>
          <cell r="K4951">
            <v>4.47</v>
          </cell>
          <cell r="L4951">
            <v>4.47</v>
          </cell>
          <cell r="M4951">
            <v>0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>
            <v>0</v>
          </cell>
          <cell r="S4951">
            <v>0</v>
          </cell>
          <cell r="T4951">
            <v>0</v>
          </cell>
          <cell r="U4951">
            <v>0</v>
          </cell>
          <cell r="V4951">
            <v>0</v>
          </cell>
          <cell r="W4951">
            <v>0</v>
          </cell>
          <cell r="X4951">
            <v>0</v>
          </cell>
          <cell r="Y4951">
            <v>0</v>
          </cell>
          <cell r="Z4951">
            <v>147.91999999999999</v>
          </cell>
          <cell r="AA4951">
            <v>147.91999999999999</v>
          </cell>
          <cell r="AB4951">
            <v>4.47</v>
          </cell>
          <cell r="AC4951">
            <v>143.44999999999999</v>
          </cell>
          <cell r="AD4951">
            <v>0</v>
          </cell>
          <cell r="AE4951">
            <v>0</v>
          </cell>
          <cell r="AF4951">
            <v>0</v>
          </cell>
          <cell r="AG4951">
            <v>0</v>
          </cell>
          <cell r="AH4951">
            <v>0</v>
          </cell>
          <cell r="AI4951">
            <v>0</v>
          </cell>
        </row>
        <row r="4952">
          <cell r="C4952" t="str">
            <v>1.844.2</v>
          </cell>
          <cell r="D4952" t="str">
            <v>Оборудование</v>
          </cell>
          <cell r="E4952" t="str">
            <v>051-2004441</v>
          </cell>
          <cell r="F4952" t="str">
            <v/>
          </cell>
          <cell r="G4952" t="str">
            <v/>
          </cell>
          <cell r="H4952" t="str">
            <v/>
          </cell>
          <cell r="I4952">
            <v>89.94</v>
          </cell>
          <cell r="J4952">
            <v>89.94</v>
          </cell>
          <cell r="K4952">
            <v>0</v>
          </cell>
          <cell r="L4952">
            <v>0</v>
          </cell>
          <cell r="M4952">
            <v>0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>
            <v>0</v>
          </cell>
          <cell r="S4952">
            <v>0</v>
          </cell>
          <cell r="T4952">
            <v>0</v>
          </cell>
          <cell r="U4952">
            <v>0</v>
          </cell>
          <cell r="V4952">
            <v>0</v>
          </cell>
          <cell r="W4952">
            <v>0</v>
          </cell>
          <cell r="X4952">
            <v>0</v>
          </cell>
          <cell r="Y4952">
            <v>0</v>
          </cell>
          <cell r="Z4952">
            <v>26.1</v>
          </cell>
          <cell r="AA4952">
            <v>26.1</v>
          </cell>
          <cell r="AB4952">
            <v>0</v>
          </cell>
          <cell r="AC4952">
            <v>26.1</v>
          </cell>
          <cell r="AD4952">
            <v>0</v>
          </cell>
          <cell r="AE4952">
            <v>0</v>
          </cell>
          <cell r="AF4952">
            <v>0</v>
          </cell>
          <cell r="AG4952">
            <v>0</v>
          </cell>
          <cell r="AH4952">
            <v>0</v>
          </cell>
          <cell r="AI4952">
            <v>0</v>
          </cell>
        </row>
        <row r="4953">
          <cell r="C4953" t="str">
            <v>1.844.3</v>
          </cell>
          <cell r="D4953" t="str">
            <v>Прочие, всего</v>
          </cell>
          <cell r="E4953" t="str">
            <v>051-2004441</v>
          </cell>
          <cell r="F4953" t="str">
            <v/>
          </cell>
          <cell r="G4953" t="str">
            <v/>
          </cell>
          <cell r="H4953" t="str">
            <v/>
          </cell>
          <cell r="I4953">
            <v>112.55</v>
          </cell>
          <cell r="J4953">
            <v>112.55</v>
          </cell>
          <cell r="K4953">
            <v>0.62</v>
          </cell>
          <cell r="L4953">
            <v>0.62</v>
          </cell>
          <cell r="M4953">
            <v>4.4999999999999998E-2</v>
          </cell>
          <cell r="N4953">
            <v>7.2580645160000001</v>
          </cell>
          <cell r="O4953">
            <v>7.2580645160000001</v>
          </cell>
          <cell r="P4953">
            <v>0</v>
          </cell>
          <cell r="Q4953">
            <v>0</v>
          </cell>
          <cell r="R4953">
            <v>0</v>
          </cell>
          <cell r="S4953">
            <v>0</v>
          </cell>
          <cell r="T4953">
            <v>0</v>
          </cell>
          <cell r="U4953">
            <v>0</v>
          </cell>
          <cell r="V4953">
            <v>0</v>
          </cell>
          <cell r="W4953">
            <v>0</v>
          </cell>
          <cell r="X4953">
            <v>0</v>
          </cell>
          <cell r="Y4953">
            <v>0</v>
          </cell>
          <cell r="Z4953">
            <v>0.46</v>
          </cell>
          <cell r="AA4953">
            <v>0.46</v>
          </cell>
          <cell r="AB4953">
            <v>0</v>
          </cell>
          <cell r="AC4953">
            <v>0</v>
          </cell>
          <cell r="AD4953">
            <v>0.03</v>
          </cell>
          <cell r="AE4953">
            <v>0</v>
          </cell>
          <cell r="AF4953">
            <v>0.03</v>
          </cell>
          <cell r="AG4953">
            <v>0</v>
          </cell>
          <cell r="AH4953">
            <v>0</v>
          </cell>
          <cell r="AI4953">
            <v>6.5217391300000003</v>
          </cell>
        </row>
        <row r="4954">
          <cell r="C4954" t="str">
            <v>1.844.4</v>
          </cell>
          <cell r="D4954" t="str">
            <v>Землеотвод, всего</v>
          </cell>
          <cell r="E4954" t="str">
            <v>051-2004441</v>
          </cell>
          <cell r="F4954" t="str">
            <v/>
          </cell>
          <cell r="G4954" t="str">
            <v/>
          </cell>
          <cell r="H4954" t="str">
            <v/>
          </cell>
          <cell r="I4954">
            <v>2.95</v>
          </cell>
          <cell r="J4954">
            <v>2.95</v>
          </cell>
          <cell r="K4954">
            <v>0.3</v>
          </cell>
          <cell r="L4954">
            <v>0.3</v>
          </cell>
          <cell r="M4954">
            <v>0</v>
          </cell>
          <cell r="N4954">
            <v>0</v>
          </cell>
          <cell r="O4954">
            <v>0</v>
          </cell>
          <cell r="P4954">
            <v>0</v>
          </cell>
          <cell r="Q4954">
            <v>0</v>
          </cell>
          <cell r="R4954">
            <v>0</v>
          </cell>
          <cell r="S4954">
            <v>0</v>
          </cell>
          <cell r="T4954">
            <v>0</v>
          </cell>
          <cell r="U4954">
            <v>0</v>
          </cell>
          <cell r="V4954">
            <v>0</v>
          </cell>
          <cell r="W4954">
            <v>0</v>
          </cell>
          <cell r="X4954">
            <v>0</v>
          </cell>
          <cell r="Y4954">
            <v>0</v>
          </cell>
          <cell r="Z4954">
            <v>0.3</v>
          </cell>
          <cell r="AA4954">
            <v>0.3</v>
          </cell>
          <cell r="AB4954">
            <v>0</v>
          </cell>
          <cell r="AC4954">
            <v>0</v>
          </cell>
          <cell r="AD4954">
            <v>0</v>
          </cell>
          <cell r="AE4954">
            <v>0</v>
          </cell>
          <cell r="AF4954">
            <v>0</v>
          </cell>
          <cell r="AG4954">
            <v>0</v>
          </cell>
          <cell r="AH4954">
            <v>0</v>
          </cell>
          <cell r="AI4954">
            <v>0</v>
          </cell>
        </row>
        <row r="4955">
          <cell r="C4955" t="str">
            <v>1.844.5</v>
          </cell>
          <cell r="D4955" t="str">
            <v>Услуги Заказчика</v>
          </cell>
          <cell r="E4955" t="str">
            <v>051-2004441</v>
          </cell>
          <cell r="F4955" t="str">
            <v/>
          </cell>
          <cell r="G4955" t="str">
            <v/>
          </cell>
          <cell r="H4955" t="str">
            <v/>
          </cell>
          <cell r="I4955">
            <v>12.28</v>
          </cell>
          <cell r="J4955">
            <v>12.28</v>
          </cell>
          <cell r="K4955">
            <v>0.18</v>
          </cell>
          <cell r="L4955">
            <v>0.18</v>
          </cell>
          <cell r="M4955">
            <v>4.4999999999999998E-2</v>
          </cell>
          <cell r="N4955">
            <v>25</v>
          </cell>
          <cell r="O4955">
            <v>25</v>
          </cell>
          <cell r="P4955">
            <v>0</v>
          </cell>
          <cell r="Q4955">
            <v>0</v>
          </cell>
          <cell r="R4955">
            <v>0</v>
          </cell>
          <cell r="S4955">
            <v>0</v>
          </cell>
          <cell r="T4955">
            <v>0</v>
          </cell>
          <cell r="U4955">
            <v>0</v>
          </cell>
          <cell r="V4955">
            <v>0</v>
          </cell>
          <cell r="W4955">
            <v>0</v>
          </cell>
          <cell r="X4955">
            <v>0</v>
          </cell>
          <cell r="Y4955">
            <v>0</v>
          </cell>
          <cell r="Z4955">
            <v>0.16</v>
          </cell>
          <cell r="AA4955">
            <v>0.16</v>
          </cell>
          <cell r="AB4955">
            <v>0</v>
          </cell>
          <cell r="AC4955">
            <v>0</v>
          </cell>
          <cell r="AD4955">
            <v>0.03</v>
          </cell>
          <cell r="AE4955">
            <v>0</v>
          </cell>
          <cell r="AF4955">
            <v>0.03</v>
          </cell>
          <cell r="AG4955">
            <v>0</v>
          </cell>
          <cell r="AH4955">
            <v>0</v>
          </cell>
          <cell r="AI4955">
            <v>18.75</v>
          </cell>
        </row>
        <row r="4956">
          <cell r="C4956" t="str">
            <v>1.844.6</v>
          </cell>
          <cell r="D4956" t="str">
            <v>Иные прочие</v>
          </cell>
          <cell r="E4956" t="str">
            <v>051-2004441</v>
          </cell>
          <cell r="F4956" t="str">
            <v/>
          </cell>
          <cell r="G4956" t="str">
            <v/>
          </cell>
          <cell r="H4956" t="str">
            <v/>
          </cell>
          <cell r="I4956">
            <v>87</v>
          </cell>
          <cell r="J4956">
            <v>87</v>
          </cell>
          <cell r="K4956">
            <v>0.14000000000000001</v>
          </cell>
          <cell r="L4956">
            <v>0.14000000000000001</v>
          </cell>
          <cell r="M4956">
            <v>0</v>
          </cell>
          <cell r="N4956">
            <v>0</v>
          </cell>
          <cell r="O4956">
            <v>0</v>
          </cell>
          <cell r="P4956">
            <v>0</v>
          </cell>
          <cell r="Q4956">
            <v>0</v>
          </cell>
          <cell r="R4956">
            <v>0</v>
          </cell>
          <cell r="S4956">
            <v>0</v>
          </cell>
          <cell r="T4956">
            <v>0</v>
          </cell>
          <cell r="U4956">
            <v>0</v>
          </cell>
          <cell r="V4956">
            <v>0</v>
          </cell>
          <cell r="W4956">
            <v>0</v>
          </cell>
          <cell r="X4956">
            <v>0</v>
          </cell>
          <cell r="Y4956">
            <v>0</v>
          </cell>
          <cell r="Z4956">
            <v>0</v>
          </cell>
          <cell r="AA4956">
            <v>0</v>
          </cell>
          <cell r="AB4956">
            <v>0</v>
          </cell>
          <cell r="AC4956">
            <v>0</v>
          </cell>
          <cell r="AD4956">
            <v>0</v>
          </cell>
          <cell r="AE4956">
            <v>0</v>
          </cell>
          <cell r="AF4956">
            <v>0</v>
          </cell>
          <cell r="AG4956">
            <v>0</v>
          </cell>
          <cell r="AH4956">
            <v>0</v>
          </cell>
          <cell r="AI4956">
            <v>0</v>
          </cell>
        </row>
        <row r="4957">
          <cell r="C4957" t="str">
            <v>1.844.7</v>
          </cell>
          <cell r="D4957" t="str">
            <v>Пуско наладочные работы "вхолостую"</v>
          </cell>
          <cell r="E4957" t="str">
            <v>051-2004441</v>
          </cell>
          <cell r="F4957" t="str">
            <v/>
          </cell>
          <cell r="G4957" t="str">
            <v/>
          </cell>
          <cell r="H4957" t="str">
            <v/>
          </cell>
          <cell r="I4957">
            <v>10.32</v>
          </cell>
          <cell r="J4957">
            <v>10.32</v>
          </cell>
          <cell r="K4957">
            <v>0</v>
          </cell>
          <cell r="L4957">
            <v>0</v>
          </cell>
          <cell r="M4957">
            <v>0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>
            <v>0</v>
          </cell>
          <cell r="S4957">
            <v>0</v>
          </cell>
          <cell r="T4957">
            <v>0</v>
          </cell>
          <cell r="U4957">
            <v>0</v>
          </cell>
          <cell r="V4957">
            <v>0</v>
          </cell>
          <cell r="W4957">
            <v>0</v>
          </cell>
          <cell r="X4957">
            <v>0</v>
          </cell>
          <cell r="Y4957">
            <v>0</v>
          </cell>
          <cell r="Z4957">
            <v>0</v>
          </cell>
          <cell r="AA4957">
            <v>0</v>
          </cell>
          <cell r="AB4957">
            <v>0</v>
          </cell>
          <cell r="AC4957">
            <v>0</v>
          </cell>
          <cell r="AD4957">
            <v>0</v>
          </cell>
          <cell r="AE4957">
            <v>0</v>
          </cell>
          <cell r="AF4957">
            <v>0</v>
          </cell>
          <cell r="AG4957">
            <v>0</v>
          </cell>
          <cell r="AH4957">
            <v>0</v>
          </cell>
          <cell r="AI4957">
            <v>0</v>
          </cell>
        </row>
        <row r="4958">
          <cell r="C4958" t="str">
            <v>1.845</v>
          </cell>
          <cell r="D4958" t="str">
            <v>Дооснащение ИТСО КС Волжского ЛПУ МГ, Заволжского ЛПУ МГ, Моркинского ЛПУ МГ и Чебоксарского ЛПУ МГ</v>
          </cell>
          <cell r="E4958" t="str">
            <v>051-2004442</v>
          </cell>
          <cell r="F4958" t="str">
            <v/>
          </cell>
          <cell r="G4958" t="str">
            <v>Комплексная целевая программа по совершенствованию системы о</v>
          </cell>
          <cell r="H4958" t="str">
            <v>Прочие</v>
          </cell>
          <cell r="I4958">
            <v>483.72336942999999</v>
          </cell>
          <cell r="J4958">
            <v>96.74</v>
          </cell>
          <cell r="K4958">
            <v>96.74</v>
          </cell>
          <cell r="L4958">
            <v>96.74</v>
          </cell>
          <cell r="M4958">
            <v>23.706865820000001</v>
          </cell>
          <cell r="N4958">
            <v>24.505753380000002</v>
          </cell>
          <cell r="O4958">
            <v>24.505753380000002</v>
          </cell>
          <cell r="P4958">
            <v>0</v>
          </cell>
          <cell r="Q4958">
            <v>0</v>
          </cell>
          <cell r="R4958">
            <v>0</v>
          </cell>
          <cell r="S4958">
            <v>403.92937545000001</v>
          </cell>
          <cell r="T4958">
            <v>79.793993990000004</v>
          </cell>
          <cell r="U4958">
            <v>0</v>
          </cell>
          <cell r="V4958">
            <v>0</v>
          </cell>
          <cell r="W4958">
            <v>0</v>
          </cell>
          <cell r="X4958">
            <v>7.8519100000000001E-3</v>
          </cell>
          <cell r="Y4958">
            <v>7.1562435300000002</v>
          </cell>
          <cell r="Z4958">
            <v>121.84</v>
          </cell>
          <cell r="AA4958">
            <v>121.84</v>
          </cell>
          <cell r="AB4958">
            <v>0</v>
          </cell>
          <cell r="AC4958">
            <v>0</v>
          </cell>
          <cell r="AD4958">
            <v>17.231644620000001</v>
          </cell>
          <cell r="AE4958">
            <v>7.15027349</v>
          </cell>
          <cell r="AF4958">
            <v>10.07932063</v>
          </cell>
          <cell r="AG4958">
            <v>2.0504999999999998E-3</v>
          </cell>
          <cell r="AH4958">
            <v>0</v>
          </cell>
          <cell r="AI4958">
            <v>14.142846864999999</v>
          </cell>
        </row>
        <row r="4959">
          <cell r="C4959" t="str">
            <v>1.845.1</v>
          </cell>
          <cell r="D4959" t="str">
            <v>Подрядные работы</v>
          </cell>
          <cell r="E4959" t="str">
            <v>051-2004442</v>
          </cell>
          <cell r="F4959" t="str">
            <v/>
          </cell>
          <cell r="G4959" t="str">
            <v/>
          </cell>
          <cell r="H4959" t="str">
            <v/>
          </cell>
          <cell r="I4959">
            <v>316.64816633999999</v>
          </cell>
          <cell r="J4959">
            <v>60.22</v>
          </cell>
          <cell r="K4959">
            <v>60.22</v>
          </cell>
          <cell r="L4959">
            <v>60.22</v>
          </cell>
          <cell r="M4959">
            <v>18.243569180000001</v>
          </cell>
          <cell r="N4959">
            <v>30.294867452999998</v>
          </cell>
          <cell r="O4959">
            <v>30.294867452999998</v>
          </cell>
          <cell r="P4959">
            <v>0</v>
          </cell>
          <cell r="Q4959">
            <v>0</v>
          </cell>
          <cell r="R4959">
            <v>0</v>
          </cell>
          <cell r="S4959">
            <v>263.87337286000002</v>
          </cell>
          <cell r="T4959">
            <v>52.77479348</v>
          </cell>
          <cell r="U4959">
            <v>0</v>
          </cell>
          <cell r="V4959">
            <v>0</v>
          </cell>
          <cell r="W4959">
            <v>0</v>
          </cell>
          <cell r="X4959">
            <v>0</v>
          </cell>
          <cell r="Y4959">
            <v>0.16909468999999999</v>
          </cell>
          <cell r="Z4959">
            <v>81.180000000000007</v>
          </cell>
          <cell r="AA4959">
            <v>81.180000000000007</v>
          </cell>
          <cell r="AB4959">
            <v>0</v>
          </cell>
          <cell r="AC4959">
            <v>0</v>
          </cell>
          <cell r="AD4959">
            <v>9.6734151599999993</v>
          </cell>
          <cell r="AE4959">
            <v>0.16909468999999999</v>
          </cell>
          <cell r="AF4959">
            <v>9.5043204699999997</v>
          </cell>
          <cell r="AG4959">
            <v>0</v>
          </cell>
          <cell r="AH4959">
            <v>0</v>
          </cell>
          <cell r="AI4959">
            <v>11.916007834</v>
          </cell>
        </row>
        <row r="4960">
          <cell r="C4960">
            <v>0</v>
          </cell>
          <cell r="D4960" t="str">
            <v>СвязьСтройСервис-44</v>
          </cell>
          <cell r="E4960" t="str">
            <v>051-2004442</v>
          </cell>
          <cell r="F4960" t="str">
            <v/>
          </cell>
          <cell r="G4960" t="str">
            <v/>
          </cell>
          <cell r="H4960" t="str">
            <v/>
          </cell>
          <cell r="I4960">
            <v>316.64816633999999</v>
          </cell>
          <cell r="J4960">
            <v>60.22</v>
          </cell>
          <cell r="K4960">
            <v>60.22</v>
          </cell>
          <cell r="L4960">
            <v>60.22</v>
          </cell>
          <cell r="M4960">
            <v>18.243569180000001</v>
          </cell>
          <cell r="N4960">
            <v>30.294867452999998</v>
          </cell>
          <cell r="O4960">
            <v>30.294867452999998</v>
          </cell>
          <cell r="P4960">
            <v>0</v>
          </cell>
          <cell r="Q4960">
            <v>0</v>
          </cell>
          <cell r="R4960">
            <v>0</v>
          </cell>
          <cell r="S4960">
            <v>263.87337286000002</v>
          </cell>
          <cell r="T4960">
            <v>52.77479348</v>
          </cell>
          <cell r="U4960">
            <v>0</v>
          </cell>
          <cell r="V4960">
            <v>0</v>
          </cell>
          <cell r="W4960">
            <v>0</v>
          </cell>
          <cell r="X4960">
            <v>0</v>
          </cell>
          <cell r="Y4960">
            <v>0.16909468999999999</v>
          </cell>
          <cell r="Z4960">
            <v>81.180000000000007</v>
          </cell>
          <cell r="AA4960">
            <v>81.180000000000007</v>
          </cell>
          <cell r="AB4960">
            <v>0</v>
          </cell>
          <cell r="AC4960">
            <v>0</v>
          </cell>
          <cell r="AD4960">
            <v>9.6734151599999993</v>
          </cell>
          <cell r="AE4960">
            <v>0.16909468999999999</v>
          </cell>
          <cell r="AF4960">
            <v>9.5043204699999997</v>
          </cell>
          <cell r="AG4960">
            <v>0</v>
          </cell>
          <cell r="AH4960">
            <v>0</v>
          </cell>
          <cell r="AI4960">
            <v>11.916007834</v>
          </cell>
        </row>
        <row r="4961">
          <cell r="C4961" t="str">
            <v>1.845.2</v>
          </cell>
          <cell r="D4961" t="str">
            <v>Оборудование</v>
          </cell>
          <cell r="E4961" t="str">
            <v>051-2004442</v>
          </cell>
          <cell r="F4961" t="str">
            <v/>
          </cell>
          <cell r="G4961" t="str">
            <v/>
          </cell>
          <cell r="H4961" t="str">
            <v/>
          </cell>
          <cell r="I4961">
            <v>65.881521199999995</v>
          </cell>
          <cell r="J4961">
            <v>20.87</v>
          </cell>
          <cell r="K4961">
            <v>20.87</v>
          </cell>
          <cell r="L4961">
            <v>20.87</v>
          </cell>
          <cell r="M4961">
            <v>4.6007964000000001</v>
          </cell>
          <cell r="N4961">
            <v>22.045023479000001</v>
          </cell>
          <cell r="O4961">
            <v>22.045023479000001</v>
          </cell>
          <cell r="P4961">
            <v>0</v>
          </cell>
          <cell r="Q4961">
            <v>0</v>
          </cell>
          <cell r="R4961">
            <v>0</v>
          </cell>
          <cell r="S4961">
            <v>54.897934329999998</v>
          </cell>
          <cell r="T4961">
            <v>10.98358687</v>
          </cell>
          <cell r="U4961">
            <v>0</v>
          </cell>
          <cell r="V4961">
            <v>0</v>
          </cell>
          <cell r="W4961">
            <v>0</v>
          </cell>
          <cell r="X4961">
            <v>0</v>
          </cell>
          <cell r="Y4961">
            <v>2.9079288000000001</v>
          </cell>
          <cell r="Z4961">
            <v>26.52</v>
          </cell>
          <cell r="AA4961">
            <v>26.52</v>
          </cell>
          <cell r="AB4961">
            <v>0</v>
          </cell>
          <cell r="AC4961">
            <v>0</v>
          </cell>
          <cell r="AD4961">
            <v>2.9079288000000001</v>
          </cell>
          <cell r="AE4961">
            <v>2.9079288000000001</v>
          </cell>
          <cell r="AF4961">
            <v>0</v>
          </cell>
          <cell r="AG4961">
            <v>0</v>
          </cell>
          <cell r="AH4961">
            <v>0</v>
          </cell>
          <cell r="AI4961">
            <v>10.965040724</v>
          </cell>
        </row>
        <row r="4962">
          <cell r="C4962" t="str">
            <v>1.845.3</v>
          </cell>
          <cell r="D4962" t="str">
            <v>Прочие, всего</v>
          </cell>
          <cell r="E4962" t="str">
            <v>051-2004442</v>
          </cell>
          <cell r="F4962" t="str">
            <v/>
          </cell>
          <cell r="G4962" t="str">
            <v/>
          </cell>
          <cell r="H4962" t="str">
            <v/>
          </cell>
          <cell r="I4962">
            <v>101.19368188999999</v>
          </cell>
          <cell r="J4962">
            <v>15.65</v>
          </cell>
          <cell r="K4962">
            <v>15.65</v>
          </cell>
          <cell r="L4962">
            <v>15.65</v>
          </cell>
          <cell r="M4962">
            <v>0.86250024000000003</v>
          </cell>
          <cell r="N4962">
            <v>5.5111836419999998</v>
          </cell>
          <cell r="O4962">
            <v>5.5111836419999998</v>
          </cell>
          <cell r="P4962">
            <v>0</v>
          </cell>
          <cell r="Q4962">
            <v>0</v>
          </cell>
          <cell r="R4962">
            <v>0</v>
          </cell>
          <cell r="S4962">
            <v>85.158068259999993</v>
          </cell>
          <cell r="T4962">
            <v>16.035613640000001</v>
          </cell>
          <cell r="U4962">
            <v>0</v>
          </cell>
          <cell r="V4962">
            <v>0</v>
          </cell>
          <cell r="W4962">
            <v>0</v>
          </cell>
          <cell r="X4962">
            <v>7.8519100000000001E-3</v>
          </cell>
          <cell r="Y4962">
            <v>4.07922004</v>
          </cell>
          <cell r="Z4962">
            <v>14.14</v>
          </cell>
          <cell r="AA4962">
            <v>14.14</v>
          </cell>
          <cell r="AB4962">
            <v>0</v>
          </cell>
          <cell r="AC4962">
            <v>0</v>
          </cell>
          <cell r="AD4962">
            <v>4.6503006600000001</v>
          </cell>
          <cell r="AE4962">
            <v>4.0732499999999998</v>
          </cell>
          <cell r="AF4962">
            <v>0.57500015999999998</v>
          </cell>
          <cell r="AG4962">
            <v>2.0504999999999998E-3</v>
          </cell>
          <cell r="AH4962">
            <v>0</v>
          </cell>
          <cell r="AI4962">
            <v>32.887557708999999</v>
          </cell>
        </row>
        <row r="4963">
          <cell r="C4963" t="str">
            <v>1.845.4</v>
          </cell>
          <cell r="D4963" t="str">
            <v>Землеотвод, всего</v>
          </cell>
          <cell r="E4963" t="str">
            <v>051-2004442</v>
          </cell>
          <cell r="F4963" t="str">
            <v/>
          </cell>
          <cell r="G4963" t="str">
            <v/>
          </cell>
          <cell r="H4963" t="str">
            <v/>
          </cell>
          <cell r="I4963">
            <v>1.35</v>
          </cell>
          <cell r="J4963">
            <v>0.53</v>
          </cell>
          <cell r="K4963">
            <v>0.53</v>
          </cell>
          <cell r="L4963">
            <v>0.53</v>
          </cell>
          <cell r="M4963">
            <v>0</v>
          </cell>
          <cell r="N4963">
            <v>0</v>
          </cell>
          <cell r="O4963">
            <v>0</v>
          </cell>
          <cell r="P4963">
            <v>0</v>
          </cell>
          <cell r="Q4963">
            <v>0</v>
          </cell>
          <cell r="R4963">
            <v>0</v>
          </cell>
          <cell r="S4963">
            <v>1.1250000099999999</v>
          </cell>
          <cell r="T4963">
            <v>0.22500000000000001</v>
          </cell>
          <cell r="U4963">
            <v>0</v>
          </cell>
          <cell r="V4963">
            <v>0</v>
          </cell>
          <cell r="W4963">
            <v>0</v>
          </cell>
          <cell r="X4963">
            <v>7.8519100000000001E-3</v>
          </cell>
          <cell r="Y4963">
            <v>1.69298E-3</v>
          </cell>
          <cell r="Z4963">
            <v>0.36169298</v>
          </cell>
          <cell r="AA4963">
            <v>0.36169298</v>
          </cell>
          <cell r="AB4963">
            <v>0</v>
          </cell>
          <cell r="AC4963">
            <v>0</v>
          </cell>
          <cell r="AD4963">
            <v>2.0504999999999998E-3</v>
          </cell>
          <cell r="AE4963">
            <v>0</v>
          </cell>
          <cell r="AF4963">
            <v>0</v>
          </cell>
          <cell r="AG4963">
            <v>2.0504999999999998E-3</v>
          </cell>
          <cell r="AH4963">
            <v>0</v>
          </cell>
          <cell r="AI4963">
            <v>0.566917279</v>
          </cell>
        </row>
        <row r="4964">
          <cell r="C4964" t="str">
            <v>1.845.5</v>
          </cell>
          <cell r="D4964" t="str">
            <v>Проектные работы</v>
          </cell>
          <cell r="E4964" t="str">
            <v>051-2004442</v>
          </cell>
          <cell r="F4964" t="str">
            <v/>
          </cell>
          <cell r="G4964" t="str">
            <v/>
          </cell>
          <cell r="H4964" t="str">
            <v/>
          </cell>
          <cell r="I4964">
            <v>59.16</v>
          </cell>
          <cell r="J4964">
            <v>0</v>
          </cell>
          <cell r="K4964">
            <v>0</v>
          </cell>
          <cell r="L4964">
            <v>0</v>
          </cell>
          <cell r="M4964">
            <v>0</v>
          </cell>
          <cell r="N4964">
            <v>0</v>
          </cell>
          <cell r="O4964">
            <v>0</v>
          </cell>
          <cell r="P4964">
            <v>0</v>
          </cell>
          <cell r="Q4964">
            <v>0</v>
          </cell>
          <cell r="R4964">
            <v>0</v>
          </cell>
          <cell r="S4964">
            <v>50.13</v>
          </cell>
          <cell r="T4964">
            <v>9.0299999999999994</v>
          </cell>
          <cell r="U4964">
            <v>0</v>
          </cell>
          <cell r="V4964">
            <v>0</v>
          </cell>
          <cell r="W4964">
            <v>0</v>
          </cell>
          <cell r="X4964">
            <v>0</v>
          </cell>
          <cell r="Y4964">
            <v>0</v>
          </cell>
          <cell r="Z4964">
            <v>0</v>
          </cell>
          <cell r="AA4964">
            <v>0</v>
          </cell>
          <cell r="AB4964">
            <v>0</v>
          </cell>
          <cell r="AC4964">
            <v>0</v>
          </cell>
          <cell r="AD4964">
            <v>0</v>
          </cell>
          <cell r="AE4964">
            <v>0</v>
          </cell>
          <cell r="AF4964">
            <v>0</v>
          </cell>
          <cell r="AG4964">
            <v>0</v>
          </cell>
          <cell r="AH4964">
            <v>0</v>
          </cell>
          <cell r="AI4964">
            <v>0</v>
          </cell>
        </row>
        <row r="4965">
          <cell r="C4965" t="str">
            <v>1.845.6</v>
          </cell>
          <cell r="D4965" t="str">
            <v>Услуги Заказчика</v>
          </cell>
          <cell r="E4965" t="str">
            <v>051-2004442</v>
          </cell>
          <cell r="F4965" t="str">
            <v/>
          </cell>
          <cell r="G4965" t="str">
            <v/>
          </cell>
          <cell r="H4965" t="str">
            <v/>
          </cell>
          <cell r="I4965">
            <v>23.19000024</v>
          </cell>
          <cell r="J4965">
            <v>3.45</v>
          </cell>
          <cell r="K4965">
            <v>3.45</v>
          </cell>
          <cell r="L4965">
            <v>3.45</v>
          </cell>
          <cell r="M4965">
            <v>0.86250024000000003</v>
          </cell>
          <cell r="N4965">
            <v>25.000006957</v>
          </cell>
          <cell r="O4965">
            <v>25.000006957</v>
          </cell>
          <cell r="P4965">
            <v>0</v>
          </cell>
          <cell r="Q4965">
            <v>0</v>
          </cell>
          <cell r="R4965">
            <v>0</v>
          </cell>
          <cell r="S4965">
            <v>19.324666879999999</v>
          </cell>
          <cell r="T4965">
            <v>3.8653333600000002</v>
          </cell>
          <cell r="U4965">
            <v>0</v>
          </cell>
          <cell r="V4965">
            <v>0</v>
          </cell>
          <cell r="W4965">
            <v>0</v>
          </cell>
          <cell r="X4965">
            <v>0</v>
          </cell>
          <cell r="Y4965">
            <v>4.0732499999999998</v>
          </cell>
          <cell r="Z4965">
            <v>13.68402996</v>
          </cell>
          <cell r="AA4965">
            <v>13.68402996</v>
          </cell>
          <cell r="AB4965">
            <v>0</v>
          </cell>
          <cell r="AC4965">
            <v>0</v>
          </cell>
          <cell r="AD4965">
            <v>4.6482501599999999</v>
          </cell>
          <cell r="AE4965">
            <v>4.0732499999999998</v>
          </cell>
          <cell r="AF4965">
            <v>0.57500015999999998</v>
          </cell>
          <cell r="AG4965">
            <v>0</v>
          </cell>
          <cell r="AH4965">
            <v>0</v>
          </cell>
          <cell r="AI4965">
            <v>33.968430159999997</v>
          </cell>
        </row>
        <row r="4966">
          <cell r="C4966" t="str">
            <v>1.845.7</v>
          </cell>
          <cell r="D4966" t="str">
            <v>Иные прочие</v>
          </cell>
          <cell r="E4966" t="str">
            <v>051-2004442</v>
          </cell>
          <cell r="F4966" t="str">
            <v/>
          </cell>
          <cell r="G4966" t="str">
            <v/>
          </cell>
          <cell r="H4966" t="str">
            <v/>
          </cell>
          <cell r="I4966">
            <v>14.563681649999999</v>
          </cell>
          <cell r="J4966">
            <v>8.74</v>
          </cell>
          <cell r="K4966">
            <v>8.74</v>
          </cell>
          <cell r="L4966">
            <v>8.74</v>
          </cell>
          <cell r="M4966">
            <v>0</v>
          </cell>
          <cell r="N4966">
            <v>0</v>
          </cell>
          <cell r="O4966">
            <v>0</v>
          </cell>
          <cell r="P4966">
            <v>0</v>
          </cell>
          <cell r="Q4966">
            <v>0</v>
          </cell>
          <cell r="R4966">
            <v>0</v>
          </cell>
          <cell r="S4966">
            <v>12.13640137</v>
          </cell>
          <cell r="T4966">
            <v>2.4272802800000002</v>
          </cell>
          <cell r="U4966">
            <v>0</v>
          </cell>
          <cell r="V4966">
            <v>0</v>
          </cell>
          <cell r="W4966">
            <v>0</v>
          </cell>
          <cell r="X4966">
            <v>0</v>
          </cell>
          <cell r="Y4966">
            <v>4.2770600000000001E-3</v>
          </cell>
          <cell r="Z4966">
            <v>9.4277059999999996E-2</v>
          </cell>
          <cell r="AA4966">
            <v>9.4277059999999996E-2</v>
          </cell>
          <cell r="AB4966">
            <v>0</v>
          </cell>
          <cell r="AC4966">
            <v>0</v>
          </cell>
          <cell r="AD4966">
            <v>0</v>
          </cell>
          <cell r="AE4966">
            <v>0</v>
          </cell>
          <cell r="AF4966">
            <v>0</v>
          </cell>
          <cell r="AG4966">
            <v>0</v>
          </cell>
          <cell r="AH4966">
            <v>0</v>
          </cell>
          <cell r="AI4966">
            <v>0</v>
          </cell>
        </row>
        <row r="4967">
          <cell r="C4967" t="str">
            <v>1.845.8</v>
          </cell>
          <cell r="D4967" t="str">
            <v>Пуско наладочные работы "вхолостую"</v>
          </cell>
          <cell r="E4967" t="str">
            <v>051-2004442</v>
          </cell>
          <cell r="F4967" t="str">
            <v/>
          </cell>
          <cell r="G4967" t="str">
            <v/>
          </cell>
          <cell r="H4967" t="str">
            <v/>
          </cell>
          <cell r="I4967">
            <v>2.93</v>
          </cell>
          <cell r="J4967">
            <v>2.93</v>
          </cell>
          <cell r="K4967">
            <v>2.93</v>
          </cell>
          <cell r="L4967">
            <v>2.93</v>
          </cell>
          <cell r="M4967">
            <v>0</v>
          </cell>
          <cell r="N4967">
            <v>0</v>
          </cell>
          <cell r="O4967">
            <v>0</v>
          </cell>
          <cell r="P4967">
            <v>0</v>
          </cell>
          <cell r="Q4967">
            <v>0</v>
          </cell>
          <cell r="R4967">
            <v>0</v>
          </cell>
          <cell r="S4967">
            <v>2.4420000000000002</v>
          </cell>
          <cell r="T4967">
            <v>0.48799999999999999</v>
          </cell>
          <cell r="U4967">
            <v>0</v>
          </cell>
          <cell r="V4967">
            <v>0</v>
          </cell>
          <cell r="W4967">
            <v>0</v>
          </cell>
          <cell r="X4967">
            <v>0</v>
          </cell>
          <cell r="Y4967">
            <v>0</v>
          </cell>
          <cell r="Z4967">
            <v>0</v>
          </cell>
          <cell r="AA4967">
            <v>0</v>
          </cell>
          <cell r="AB4967">
            <v>0</v>
          </cell>
          <cell r="AC4967">
            <v>0</v>
          </cell>
          <cell r="AD4967">
            <v>0</v>
          </cell>
          <cell r="AE4967">
            <v>0</v>
          </cell>
          <cell r="AF4967">
            <v>0</v>
          </cell>
          <cell r="AG4967">
            <v>0</v>
          </cell>
          <cell r="AH4967">
            <v>0</v>
          </cell>
          <cell r="AI4967">
            <v>0</v>
          </cell>
        </row>
        <row r="4968">
          <cell r="C4968" t="str">
            <v>1.846</v>
          </cell>
          <cell r="D4968" t="str">
            <v>Дооснащение ИТСО ГРС Арзамасского ЛПУ МГ</v>
          </cell>
          <cell r="E4968" t="str">
            <v>051-2004443</v>
          </cell>
          <cell r="F4968" t="str">
            <v/>
          </cell>
          <cell r="G4968" t="str">
            <v>Комплексная целевая программа по совершенствованию системы о</v>
          </cell>
          <cell r="H4968" t="str">
            <v>Прочие</v>
          </cell>
          <cell r="I4968">
            <v>290.85000000000002</v>
          </cell>
          <cell r="J4968">
            <v>56.21</v>
          </cell>
          <cell r="K4968">
            <v>56.21</v>
          </cell>
          <cell r="L4968">
            <v>56.21</v>
          </cell>
          <cell r="M4968">
            <v>40.316886359999998</v>
          </cell>
          <cell r="N4968">
            <v>71.725469418000003</v>
          </cell>
          <cell r="O4968">
            <v>71.725469418000003</v>
          </cell>
          <cell r="P4968">
            <v>0</v>
          </cell>
          <cell r="Q4968">
            <v>0</v>
          </cell>
          <cell r="R4968">
            <v>0</v>
          </cell>
          <cell r="S4968">
            <v>243.04500003999999</v>
          </cell>
          <cell r="T4968">
            <v>47.804999960000004</v>
          </cell>
          <cell r="U4968">
            <v>0</v>
          </cell>
          <cell r="V4968">
            <v>0</v>
          </cell>
          <cell r="W4968">
            <v>0</v>
          </cell>
          <cell r="X4968">
            <v>0</v>
          </cell>
          <cell r="Y4968">
            <v>3.1392500399999999</v>
          </cell>
          <cell r="Z4968">
            <v>141.36000000000001</v>
          </cell>
          <cell r="AA4968">
            <v>141.36000000000001</v>
          </cell>
          <cell r="AB4968">
            <v>0</v>
          </cell>
          <cell r="AC4968">
            <v>0</v>
          </cell>
          <cell r="AD4968">
            <v>15.612940780000001</v>
          </cell>
          <cell r="AE4968">
            <v>3.1392500399999999</v>
          </cell>
          <cell r="AF4968">
            <v>12.47369074</v>
          </cell>
          <cell r="AG4968">
            <v>0</v>
          </cell>
          <cell r="AH4968">
            <v>0</v>
          </cell>
          <cell r="AI4968">
            <v>11.044808135</v>
          </cell>
        </row>
        <row r="4969">
          <cell r="C4969" t="str">
            <v>1.846.1</v>
          </cell>
          <cell r="D4969" t="str">
            <v>Подрядные работы</v>
          </cell>
          <cell r="E4969" t="str">
            <v>051-2004443</v>
          </cell>
          <cell r="F4969" t="str">
            <v/>
          </cell>
          <cell r="G4969" t="str">
            <v/>
          </cell>
          <cell r="H4969" t="str">
            <v/>
          </cell>
          <cell r="I4969">
            <v>159.32</v>
          </cell>
          <cell r="J4969">
            <v>29.57</v>
          </cell>
          <cell r="K4969">
            <v>29.57</v>
          </cell>
          <cell r="L4969">
            <v>29.57</v>
          </cell>
          <cell r="M4969">
            <v>25.25859312</v>
          </cell>
          <cell r="N4969">
            <v>85.419658842999993</v>
          </cell>
          <cell r="O4969">
            <v>85.419658842999993</v>
          </cell>
          <cell r="P4969">
            <v>0</v>
          </cell>
          <cell r="Q4969">
            <v>0</v>
          </cell>
          <cell r="R4969">
            <v>0</v>
          </cell>
          <cell r="S4969">
            <v>132.76666667000001</v>
          </cell>
          <cell r="T4969">
            <v>26.553333330000001</v>
          </cell>
          <cell r="U4969">
            <v>0</v>
          </cell>
          <cell r="V4969">
            <v>0</v>
          </cell>
          <cell r="W4969">
            <v>0</v>
          </cell>
          <cell r="X4969">
            <v>0</v>
          </cell>
          <cell r="Y4969">
            <v>0</v>
          </cell>
          <cell r="Z4969">
            <v>72.319999999999993</v>
          </cell>
          <cell r="AA4969">
            <v>72.319999999999993</v>
          </cell>
          <cell r="AB4969">
            <v>0</v>
          </cell>
          <cell r="AC4969">
            <v>0</v>
          </cell>
          <cell r="AD4969">
            <v>12.140357379999999</v>
          </cell>
          <cell r="AE4969">
            <v>0</v>
          </cell>
          <cell r="AF4969">
            <v>12.140357379999999</v>
          </cell>
          <cell r="AG4969">
            <v>0</v>
          </cell>
          <cell r="AH4969">
            <v>0</v>
          </cell>
          <cell r="AI4969">
            <v>16.78699859</v>
          </cell>
        </row>
        <row r="4970">
          <cell r="C4970">
            <v>0</v>
          </cell>
          <cell r="D4970" t="str">
            <v>Рубеж-М</v>
          </cell>
          <cell r="E4970" t="str">
            <v>051-2004443</v>
          </cell>
          <cell r="F4970" t="str">
            <v/>
          </cell>
          <cell r="G4970" t="str">
            <v/>
          </cell>
          <cell r="H4970" t="str">
            <v/>
          </cell>
          <cell r="I4970">
            <v>159.32</v>
          </cell>
          <cell r="J4970">
            <v>29.57</v>
          </cell>
          <cell r="K4970">
            <v>29.57</v>
          </cell>
          <cell r="L4970">
            <v>29.57</v>
          </cell>
          <cell r="M4970">
            <v>25.25859312</v>
          </cell>
          <cell r="N4970">
            <v>85.419658842999993</v>
          </cell>
          <cell r="O4970">
            <v>85.419658842999993</v>
          </cell>
          <cell r="P4970">
            <v>0</v>
          </cell>
          <cell r="Q4970">
            <v>0</v>
          </cell>
          <cell r="R4970">
            <v>0</v>
          </cell>
          <cell r="S4970">
            <v>132.76666667000001</v>
          </cell>
          <cell r="T4970">
            <v>26.553333330000001</v>
          </cell>
          <cell r="U4970">
            <v>0</v>
          </cell>
          <cell r="V4970">
            <v>0</v>
          </cell>
          <cell r="W4970">
            <v>0</v>
          </cell>
          <cell r="X4970">
            <v>0</v>
          </cell>
          <cell r="Y4970">
            <v>0</v>
          </cell>
          <cell r="Z4970">
            <v>72.319999999999993</v>
          </cell>
          <cell r="AA4970">
            <v>72.319999999999993</v>
          </cell>
          <cell r="AB4970">
            <v>0</v>
          </cell>
          <cell r="AC4970">
            <v>0</v>
          </cell>
          <cell r="AD4970">
            <v>12.140357379999999</v>
          </cell>
          <cell r="AE4970">
            <v>0</v>
          </cell>
          <cell r="AF4970">
            <v>12.140357379999999</v>
          </cell>
          <cell r="AG4970">
            <v>0</v>
          </cell>
          <cell r="AH4970">
            <v>0</v>
          </cell>
          <cell r="AI4970">
            <v>16.78699859</v>
          </cell>
        </row>
        <row r="4971">
          <cell r="C4971" t="str">
            <v>1.846.2</v>
          </cell>
          <cell r="D4971" t="str">
            <v>Оборудование</v>
          </cell>
          <cell r="E4971" t="str">
            <v>051-2004443</v>
          </cell>
          <cell r="F4971" t="str">
            <v/>
          </cell>
          <cell r="G4971" t="str">
            <v/>
          </cell>
          <cell r="H4971" t="str">
            <v/>
          </cell>
          <cell r="I4971">
            <v>59.1</v>
          </cell>
          <cell r="J4971">
            <v>13.16</v>
          </cell>
          <cell r="K4971">
            <v>13.16</v>
          </cell>
          <cell r="L4971">
            <v>13.16</v>
          </cell>
          <cell r="M4971">
            <v>14.5582932</v>
          </cell>
          <cell r="N4971">
            <v>110.625328267</v>
          </cell>
          <cell r="O4971">
            <v>110.625328267</v>
          </cell>
          <cell r="P4971">
            <v>0</v>
          </cell>
          <cell r="Q4971">
            <v>0</v>
          </cell>
          <cell r="R4971">
            <v>0</v>
          </cell>
          <cell r="S4971">
            <v>49.25</v>
          </cell>
          <cell r="T4971">
            <v>9.85</v>
          </cell>
          <cell r="U4971">
            <v>0</v>
          </cell>
          <cell r="V4971">
            <v>0</v>
          </cell>
          <cell r="W4971">
            <v>0</v>
          </cell>
          <cell r="X4971">
            <v>0</v>
          </cell>
          <cell r="Y4971">
            <v>0</v>
          </cell>
          <cell r="Z4971">
            <v>59.1</v>
          </cell>
          <cell r="AA4971">
            <v>59.1</v>
          </cell>
          <cell r="AB4971">
            <v>0</v>
          </cell>
          <cell r="AC4971">
            <v>0</v>
          </cell>
          <cell r="AD4971">
            <v>0</v>
          </cell>
          <cell r="AE4971">
            <v>0</v>
          </cell>
          <cell r="AF4971">
            <v>0</v>
          </cell>
          <cell r="AG4971">
            <v>0</v>
          </cell>
          <cell r="AH4971">
            <v>0</v>
          </cell>
          <cell r="AI4971">
            <v>0</v>
          </cell>
        </row>
        <row r="4972">
          <cell r="C4972" t="str">
            <v>1.846.3</v>
          </cell>
          <cell r="D4972" t="str">
            <v>Прочие, всего</v>
          </cell>
          <cell r="E4972" t="str">
            <v>051-2004443</v>
          </cell>
          <cell r="F4972" t="str">
            <v/>
          </cell>
          <cell r="G4972" t="str">
            <v/>
          </cell>
          <cell r="H4972" t="str">
            <v/>
          </cell>
          <cell r="I4972">
            <v>72.430000000000007</v>
          </cell>
          <cell r="J4972">
            <v>13.48</v>
          </cell>
          <cell r="K4972">
            <v>13.48</v>
          </cell>
          <cell r="L4972">
            <v>13.48</v>
          </cell>
          <cell r="M4972">
            <v>0.50000003999999998</v>
          </cell>
          <cell r="N4972">
            <v>3.7091991100000001</v>
          </cell>
          <cell r="O4972">
            <v>3.7091991100000001</v>
          </cell>
          <cell r="P4972">
            <v>0</v>
          </cell>
          <cell r="Q4972">
            <v>0</v>
          </cell>
          <cell r="R4972">
            <v>0</v>
          </cell>
          <cell r="S4972">
            <v>61.028333369999999</v>
          </cell>
          <cell r="T4972">
            <v>11.401666629999999</v>
          </cell>
          <cell r="U4972">
            <v>0</v>
          </cell>
          <cell r="V4972">
            <v>0</v>
          </cell>
          <cell r="W4972">
            <v>0</v>
          </cell>
          <cell r="X4972">
            <v>0</v>
          </cell>
          <cell r="Y4972">
            <v>3.1392500399999999</v>
          </cell>
          <cell r="Z4972">
            <v>9.94</v>
          </cell>
          <cell r="AA4972">
            <v>9.94</v>
          </cell>
          <cell r="AB4972">
            <v>0</v>
          </cell>
          <cell r="AC4972">
            <v>0</v>
          </cell>
          <cell r="AD4972">
            <v>3.4725834</v>
          </cell>
          <cell r="AE4972">
            <v>3.1392500399999999</v>
          </cell>
          <cell r="AF4972">
            <v>0.33333336000000002</v>
          </cell>
          <cell r="AG4972">
            <v>0</v>
          </cell>
          <cell r="AH4972">
            <v>0</v>
          </cell>
          <cell r="AI4972">
            <v>34.935446679999998</v>
          </cell>
        </row>
        <row r="4973">
          <cell r="C4973" t="str">
            <v>1.846.4</v>
          </cell>
          <cell r="D4973" t="str">
            <v>Землеотвод, всего</v>
          </cell>
          <cell r="E4973" t="str">
            <v>051-2004443</v>
          </cell>
          <cell r="F4973" t="str">
            <v/>
          </cell>
          <cell r="G4973" t="str">
            <v/>
          </cell>
          <cell r="H4973" t="str">
            <v/>
          </cell>
          <cell r="I4973">
            <v>0.77</v>
          </cell>
          <cell r="J4973">
            <v>0.14000000000000001</v>
          </cell>
          <cell r="K4973">
            <v>0.14000000000000001</v>
          </cell>
          <cell r="L4973">
            <v>0.14000000000000001</v>
          </cell>
          <cell r="M4973">
            <v>0</v>
          </cell>
          <cell r="N4973">
            <v>0</v>
          </cell>
          <cell r="O4973">
            <v>0</v>
          </cell>
          <cell r="P4973">
            <v>0</v>
          </cell>
          <cell r="Q4973">
            <v>0</v>
          </cell>
          <cell r="R4973">
            <v>0</v>
          </cell>
          <cell r="S4973">
            <v>0.63666666999999999</v>
          </cell>
          <cell r="T4973">
            <v>0.13333333</v>
          </cell>
          <cell r="U4973">
            <v>0</v>
          </cell>
          <cell r="V4973">
            <v>0</v>
          </cell>
          <cell r="W4973">
            <v>0</v>
          </cell>
          <cell r="X4973">
            <v>0</v>
          </cell>
          <cell r="Y4973">
            <v>0</v>
          </cell>
          <cell r="Z4973">
            <v>0.14000000000000001</v>
          </cell>
          <cell r="AA4973">
            <v>0.14000000000000001</v>
          </cell>
          <cell r="AB4973">
            <v>0</v>
          </cell>
          <cell r="AC4973">
            <v>0</v>
          </cell>
          <cell r="AD4973">
            <v>0</v>
          </cell>
          <cell r="AE4973">
            <v>0</v>
          </cell>
          <cell r="AF4973">
            <v>0</v>
          </cell>
          <cell r="AG4973">
            <v>0</v>
          </cell>
          <cell r="AH4973">
            <v>0</v>
          </cell>
          <cell r="AI4973">
            <v>0</v>
          </cell>
        </row>
        <row r="4974">
          <cell r="C4974" t="str">
            <v>1.846.5</v>
          </cell>
          <cell r="D4974" t="str">
            <v>Проектные работы</v>
          </cell>
          <cell r="E4974" t="str">
            <v>051-2004443</v>
          </cell>
          <cell r="F4974" t="str">
            <v/>
          </cell>
          <cell r="G4974" t="str">
            <v/>
          </cell>
          <cell r="H4974" t="str">
            <v/>
          </cell>
          <cell r="I4974">
            <v>47.67</v>
          </cell>
          <cell r="J4974">
            <v>0</v>
          </cell>
          <cell r="K4974">
            <v>0</v>
          </cell>
          <cell r="L4974">
            <v>0</v>
          </cell>
          <cell r="M4974">
            <v>0</v>
          </cell>
          <cell r="N4974">
            <v>0</v>
          </cell>
          <cell r="O4974">
            <v>0</v>
          </cell>
          <cell r="P4974">
            <v>0</v>
          </cell>
          <cell r="Q4974">
            <v>0</v>
          </cell>
          <cell r="R4974">
            <v>0</v>
          </cell>
          <cell r="S4974">
            <v>40.4</v>
          </cell>
          <cell r="T4974">
            <v>7.27</v>
          </cell>
          <cell r="U4974">
            <v>0</v>
          </cell>
          <cell r="V4974">
            <v>0</v>
          </cell>
          <cell r="W4974">
            <v>0</v>
          </cell>
          <cell r="X4974">
            <v>0</v>
          </cell>
          <cell r="Y4974">
            <v>0</v>
          </cell>
          <cell r="Z4974">
            <v>0</v>
          </cell>
          <cell r="AA4974">
            <v>0</v>
          </cell>
          <cell r="AB4974">
            <v>0</v>
          </cell>
          <cell r="AC4974">
            <v>0</v>
          </cell>
          <cell r="AD4974">
            <v>0</v>
          </cell>
          <cell r="AE4974">
            <v>0</v>
          </cell>
          <cell r="AF4974">
            <v>0</v>
          </cell>
          <cell r="AG4974">
            <v>0</v>
          </cell>
          <cell r="AH4974">
            <v>0</v>
          </cell>
          <cell r="AI4974">
            <v>0</v>
          </cell>
        </row>
        <row r="4975">
          <cell r="C4975" t="str">
            <v>1.846.6</v>
          </cell>
          <cell r="D4975" t="str">
            <v>Услуги Заказчика</v>
          </cell>
          <cell r="E4975" t="str">
            <v>051-2004443</v>
          </cell>
          <cell r="F4975" t="str">
            <v/>
          </cell>
          <cell r="G4975" t="str">
            <v/>
          </cell>
          <cell r="H4975" t="str">
            <v/>
          </cell>
          <cell r="I4975">
            <v>10.9</v>
          </cell>
          <cell r="J4975">
            <v>2</v>
          </cell>
          <cell r="K4975">
            <v>2</v>
          </cell>
          <cell r="L4975">
            <v>2</v>
          </cell>
          <cell r="M4975">
            <v>0.50000003999999998</v>
          </cell>
          <cell r="N4975">
            <v>25.000001999999999</v>
          </cell>
          <cell r="O4975">
            <v>25.000001999999999</v>
          </cell>
          <cell r="P4975">
            <v>0</v>
          </cell>
          <cell r="Q4975">
            <v>0</v>
          </cell>
          <cell r="R4975">
            <v>0</v>
          </cell>
          <cell r="S4975">
            <v>9.0833333599999992</v>
          </cell>
          <cell r="T4975">
            <v>1.81666664</v>
          </cell>
          <cell r="U4975">
            <v>0</v>
          </cell>
          <cell r="V4975">
            <v>0</v>
          </cell>
          <cell r="W4975">
            <v>0</v>
          </cell>
          <cell r="X4975">
            <v>0</v>
          </cell>
          <cell r="Y4975">
            <v>3.1392500399999999</v>
          </cell>
          <cell r="Z4975">
            <v>9.6199999999999992</v>
          </cell>
          <cell r="AA4975">
            <v>9.6199999999999992</v>
          </cell>
          <cell r="AB4975">
            <v>0</v>
          </cell>
          <cell r="AC4975">
            <v>0</v>
          </cell>
          <cell r="AD4975">
            <v>3.4725834</v>
          </cell>
          <cell r="AE4975">
            <v>3.1392500399999999</v>
          </cell>
          <cell r="AF4975">
            <v>0.33333336000000002</v>
          </cell>
          <cell r="AG4975">
            <v>0</v>
          </cell>
          <cell r="AH4975">
            <v>0</v>
          </cell>
          <cell r="AI4975">
            <v>36.097540541000001</v>
          </cell>
        </row>
        <row r="4976">
          <cell r="C4976" t="str">
            <v>1.846.7</v>
          </cell>
          <cell r="D4976" t="str">
            <v>Иные прочие</v>
          </cell>
          <cell r="E4976" t="str">
            <v>051-2004443</v>
          </cell>
          <cell r="F4976" t="str">
            <v/>
          </cell>
          <cell r="G4976" t="str">
            <v/>
          </cell>
          <cell r="H4976" t="str">
            <v/>
          </cell>
          <cell r="I4976">
            <v>7.38</v>
          </cell>
          <cell r="J4976">
            <v>5.63</v>
          </cell>
          <cell r="K4976">
            <v>5.63</v>
          </cell>
          <cell r="L4976">
            <v>5.63</v>
          </cell>
          <cell r="M4976">
            <v>0</v>
          </cell>
          <cell r="N4976">
            <v>0</v>
          </cell>
          <cell r="O4976">
            <v>0</v>
          </cell>
          <cell r="P4976">
            <v>0</v>
          </cell>
          <cell r="Q4976">
            <v>0</v>
          </cell>
          <cell r="R4976">
            <v>0</v>
          </cell>
          <cell r="S4976">
            <v>6.1500000100000003</v>
          </cell>
          <cell r="T4976">
            <v>1.22999999</v>
          </cell>
          <cell r="U4976">
            <v>0</v>
          </cell>
          <cell r="V4976">
            <v>0</v>
          </cell>
          <cell r="W4976">
            <v>0</v>
          </cell>
          <cell r="X4976">
            <v>0</v>
          </cell>
          <cell r="Y4976">
            <v>0</v>
          </cell>
          <cell r="Z4976">
            <v>0.18</v>
          </cell>
          <cell r="AA4976">
            <v>0.18</v>
          </cell>
          <cell r="AB4976">
            <v>0</v>
          </cell>
          <cell r="AC4976">
            <v>0</v>
          </cell>
          <cell r="AD4976">
            <v>0</v>
          </cell>
          <cell r="AE4976">
            <v>0</v>
          </cell>
          <cell r="AF4976">
            <v>0</v>
          </cell>
          <cell r="AG4976">
            <v>0</v>
          </cell>
          <cell r="AH4976">
            <v>0</v>
          </cell>
          <cell r="AI4976">
            <v>0</v>
          </cell>
        </row>
        <row r="4977">
          <cell r="C4977" t="str">
            <v>1.846.8</v>
          </cell>
          <cell r="D4977" t="str">
            <v>Пуско наладочные работы "вхолостую"</v>
          </cell>
          <cell r="E4977" t="str">
            <v>051-2004443</v>
          </cell>
          <cell r="F4977" t="str">
            <v/>
          </cell>
          <cell r="G4977" t="str">
            <v/>
          </cell>
          <cell r="H4977" t="str">
            <v/>
          </cell>
          <cell r="I4977">
            <v>5.71</v>
          </cell>
          <cell r="J4977">
            <v>5.71</v>
          </cell>
          <cell r="K4977">
            <v>5.71</v>
          </cell>
          <cell r="L4977">
            <v>5.71</v>
          </cell>
          <cell r="M4977">
            <v>0</v>
          </cell>
          <cell r="N4977">
            <v>0</v>
          </cell>
          <cell r="O4977">
            <v>0</v>
          </cell>
          <cell r="P4977">
            <v>0</v>
          </cell>
          <cell r="Q4977">
            <v>0</v>
          </cell>
          <cell r="R4977">
            <v>0</v>
          </cell>
          <cell r="S4977">
            <v>4.7583333300000001</v>
          </cell>
          <cell r="T4977">
            <v>0.95166667000000005</v>
          </cell>
          <cell r="U4977">
            <v>0</v>
          </cell>
          <cell r="V4977">
            <v>0</v>
          </cell>
          <cell r="W4977">
            <v>0</v>
          </cell>
          <cell r="X4977">
            <v>0</v>
          </cell>
          <cell r="Y4977">
            <v>0</v>
          </cell>
          <cell r="Z4977">
            <v>0</v>
          </cell>
          <cell r="AA4977">
            <v>0</v>
          </cell>
          <cell r="AB4977">
            <v>0</v>
          </cell>
          <cell r="AC4977">
            <v>0</v>
          </cell>
          <cell r="AD4977">
            <v>0</v>
          </cell>
          <cell r="AE4977">
            <v>0</v>
          </cell>
          <cell r="AF4977">
            <v>0</v>
          </cell>
          <cell r="AG4977">
            <v>0</v>
          </cell>
          <cell r="AH4977">
            <v>0</v>
          </cell>
          <cell r="AI4977">
            <v>0</v>
          </cell>
        </row>
        <row r="4978">
          <cell r="C4978" t="str">
            <v>1.847</v>
          </cell>
          <cell r="D4978" t="str">
            <v>Дооснащение ИТСО ГРС Заволжского ЛПУ МГ и Сеченовского ЛПУ МГ</v>
          </cell>
          <cell r="E4978" t="str">
            <v>051-2004444</v>
          </cell>
          <cell r="F4978" t="str">
            <v/>
          </cell>
          <cell r="G4978" t="str">
            <v>Комплексная целевая программа по совершенствованию системы о</v>
          </cell>
          <cell r="H4978" t="str">
            <v>Прочие</v>
          </cell>
          <cell r="I4978">
            <v>232.01</v>
          </cell>
          <cell r="J4978">
            <v>232.01</v>
          </cell>
          <cell r="K4978">
            <v>4.9800000000000004</v>
          </cell>
          <cell r="L4978">
            <v>4.9800000000000004</v>
          </cell>
          <cell r="M4978">
            <v>4.4999999999999998E-2</v>
          </cell>
          <cell r="N4978">
            <v>0.90361445799999995</v>
          </cell>
          <cell r="O4978">
            <v>0.90361445799999995</v>
          </cell>
          <cell r="P4978">
            <v>0</v>
          </cell>
          <cell r="Q4978">
            <v>0</v>
          </cell>
          <cell r="R4978">
            <v>0</v>
          </cell>
          <cell r="S4978">
            <v>0</v>
          </cell>
          <cell r="T4978">
            <v>0</v>
          </cell>
          <cell r="U4978">
            <v>0</v>
          </cell>
          <cell r="V4978">
            <v>0</v>
          </cell>
          <cell r="W4978">
            <v>0</v>
          </cell>
          <cell r="X4978">
            <v>0</v>
          </cell>
          <cell r="Y4978">
            <v>0</v>
          </cell>
          <cell r="Z4978">
            <v>54.21</v>
          </cell>
          <cell r="AA4978">
            <v>54.21</v>
          </cell>
          <cell r="AB4978">
            <v>4.4000000000000004</v>
          </cell>
          <cell r="AC4978">
            <v>49.35</v>
          </cell>
          <cell r="AD4978">
            <v>0.03</v>
          </cell>
          <cell r="AE4978">
            <v>0</v>
          </cell>
          <cell r="AF4978">
            <v>0.03</v>
          </cell>
          <cell r="AG4978">
            <v>0</v>
          </cell>
          <cell r="AH4978">
            <v>0</v>
          </cell>
          <cell r="AI4978">
            <v>5.5340343E-2</v>
          </cell>
        </row>
        <row r="4979">
          <cell r="C4979" t="str">
            <v>1.847.1</v>
          </cell>
          <cell r="D4979" t="str">
            <v>Подрядные работы</v>
          </cell>
          <cell r="E4979" t="str">
            <v>051-2004444</v>
          </cell>
          <cell r="F4979" t="str">
            <v/>
          </cell>
          <cell r="G4979" t="str">
            <v/>
          </cell>
          <cell r="H4979" t="str">
            <v/>
          </cell>
          <cell r="I4979">
            <v>136.30000000000001</v>
          </cell>
          <cell r="J4979">
            <v>136.30000000000001</v>
          </cell>
          <cell r="K4979">
            <v>4.4000000000000004</v>
          </cell>
          <cell r="L4979">
            <v>4.4000000000000004</v>
          </cell>
          <cell r="M4979">
            <v>0</v>
          </cell>
          <cell r="N4979">
            <v>0</v>
          </cell>
          <cell r="O4979">
            <v>0</v>
          </cell>
          <cell r="P4979">
            <v>0</v>
          </cell>
          <cell r="Q4979">
            <v>0</v>
          </cell>
          <cell r="R4979">
            <v>0</v>
          </cell>
          <cell r="S4979">
            <v>0</v>
          </cell>
          <cell r="T4979">
            <v>0</v>
          </cell>
          <cell r="U4979">
            <v>0</v>
          </cell>
          <cell r="V4979">
            <v>0</v>
          </cell>
          <cell r="W4979">
            <v>0</v>
          </cell>
          <cell r="X4979">
            <v>0</v>
          </cell>
          <cell r="Y4979">
            <v>0</v>
          </cell>
          <cell r="Z4979">
            <v>40.56</v>
          </cell>
          <cell r="AA4979">
            <v>40.56</v>
          </cell>
          <cell r="AB4979">
            <v>4.4000000000000004</v>
          </cell>
          <cell r="AC4979">
            <v>36.159999999999997</v>
          </cell>
          <cell r="AD4979">
            <v>0</v>
          </cell>
          <cell r="AE4979">
            <v>0</v>
          </cell>
          <cell r="AF4979">
            <v>0</v>
          </cell>
          <cell r="AG4979">
            <v>0</v>
          </cell>
          <cell r="AH4979">
            <v>0</v>
          </cell>
          <cell r="AI4979">
            <v>0</v>
          </cell>
        </row>
        <row r="4980">
          <cell r="C4980">
            <v>0</v>
          </cell>
          <cell r="D4980" t="str">
            <v>Рубеж-М</v>
          </cell>
          <cell r="E4980" t="str">
            <v>051-2004444</v>
          </cell>
          <cell r="F4980" t="str">
            <v/>
          </cell>
          <cell r="G4980" t="str">
            <v/>
          </cell>
          <cell r="H4980" t="str">
            <v/>
          </cell>
          <cell r="I4980">
            <v>136.30000000000001</v>
          </cell>
          <cell r="J4980">
            <v>136.30000000000001</v>
          </cell>
          <cell r="K4980">
            <v>4.4000000000000004</v>
          </cell>
          <cell r="L4980">
            <v>4.4000000000000004</v>
          </cell>
          <cell r="M4980">
            <v>0</v>
          </cell>
          <cell r="N4980">
            <v>0</v>
          </cell>
          <cell r="O4980">
            <v>0</v>
          </cell>
          <cell r="P4980">
            <v>0</v>
          </cell>
          <cell r="Q4980">
            <v>0</v>
          </cell>
          <cell r="R4980">
            <v>0</v>
          </cell>
          <cell r="S4980">
            <v>0</v>
          </cell>
          <cell r="T4980">
            <v>0</v>
          </cell>
          <cell r="U4980">
            <v>0</v>
          </cell>
          <cell r="V4980">
            <v>0</v>
          </cell>
          <cell r="W4980">
            <v>0</v>
          </cell>
          <cell r="X4980">
            <v>0</v>
          </cell>
          <cell r="Y4980">
            <v>0</v>
          </cell>
          <cell r="Z4980">
            <v>40.56</v>
          </cell>
          <cell r="AA4980">
            <v>40.56</v>
          </cell>
          <cell r="AB4980">
            <v>4.4000000000000004</v>
          </cell>
          <cell r="AC4980">
            <v>36.159999999999997</v>
          </cell>
          <cell r="AD4980">
            <v>0</v>
          </cell>
          <cell r="AE4980">
            <v>0</v>
          </cell>
          <cell r="AF4980">
            <v>0</v>
          </cell>
          <cell r="AG4980">
            <v>0</v>
          </cell>
          <cell r="AH4980">
            <v>0</v>
          </cell>
          <cell r="AI4980">
            <v>0</v>
          </cell>
        </row>
        <row r="4981">
          <cell r="C4981" t="str">
            <v>1.847.2</v>
          </cell>
          <cell r="D4981" t="str">
            <v>Оборудование</v>
          </cell>
          <cell r="E4981" t="str">
            <v>051-2004444</v>
          </cell>
          <cell r="F4981" t="str">
            <v/>
          </cell>
          <cell r="G4981" t="str">
            <v/>
          </cell>
          <cell r="H4981" t="str">
            <v/>
          </cell>
          <cell r="I4981">
            <v>45.26</v>
          </cell>
          <cell r="J4981">
            <v>45.26</v>
          </cell>
          <cell r="K4981">
            <v>0</v>
          </cell>
          <cell r="L4981">
            <v>0</v>
          </cell>
          <cell r="M4981">
            <v>0</v>
          </cell>
          <cell r="N4981">
            <v>0</v>
          </cell>
          <cell r="O4981">
            <v>0</v>
          </cell>
          <cell r="P4981">
            <v>0</v>
          </cell>
          <cell r="Q4981">
            <v>0</v>
          </cell>
          <cell r="R4981">
            <v>0</v>
          </cell>
          <cell r="S4981">
            <v>0</v>
          </cell>
          <cell r="T4981">
            <v>0</v>
          </cell>
          <cell r="U4981">
            <v>0</v>
          </cell>
          <cell r="V4981">
            <v>0</v>
          </cell>
          <cell r="W4981">
            <v>0</v>
          </cell>
          <cell r="X4981">
            <v>0</v>
          </cell>
          <cell r="Y4981">
            <v>0</v>
          </cell>
          <cell r="Z4981">
            <v>13.19</v>
          </cell>
          <cell r="AA4981">
            <v>13.19</v>
          </cell>
          <cell r="AB4981">
            <v>0</v>
          </cell>
          <cell r="AC4981">
            <v>13.19</v>
          </cell>
          <cell r="AD4981">
            <v>0</v>
          </cell>
          <cell r="AE4981">
            <v>0</v>
          </cell>
          <cell r="AF4981">
            <v>0</v>
          </cell>
          <cell r="AG4981">
            <v>0</v>
          </cell>
          <cell r="AH4981">
            <v>0</v>
          </cell>
          <cell r="AI4981">
            <v>0</v>
          </cell>
        </row>
        <row r="4982">
          <cell r="C4982" t="str">
            <v>1.847.3</v>
          </cell>
          <cell r="D4982" t="str">
            <v>Прочие, всего</v>
          </cell>
          <cell r="E4982" t="str">
            <v>051-2004444</v>
          </cell>
          <cell r="F4982" t="str">
            <v/>
          </cell>
          <cell r="G4982" t="str">
            <v/>
          </cell>
          <cell r="H4982" t="str">
            <v/>
          </cell>
          <cell r="I4982">
            <v>50.45</v>
          </cell>
          <cell r="J4982">
            <v>50.45</v>
          </cell>
          <cell r="K4982">
            <v>0.57999999999999996</v>
          </cell>
          <cell r="L4982">
            <v>0.57999999999999996</v>
          </cell>
          <cell r="M4982">
            <v>4.4999999999999998E-2</v>
          </cell>
          <cell r="N4982">
            <v>7.7586206899999999</v>
          </cell>
          <cell r="O4982">
            <v>7.7586206899999999</v>
          </cell>
          <cell r="P4982">
            <v>0</v>
          </cell>
          <cell r="Q4982">
            <v>0</v>
          </cell>
          <cell r="R4982">
            <v>0</v>
          </cell>
          <cell r="S4982">
            <v>0</v>
          </cell>
          <cell r="T4982">
            <v>0</v>
          </cell>
          <cell r="U4982">
            <v>0</v>
          </cell>
          <cell r="V4982">
            <v>0</v>
          </cell>
          <cell r="W4982">
            <v>0</v>
          </cell>
          <cell r="X4982">
            <v>0</v>
          </cell>
          <cell r="Y4982">
            <v>0</v>
          </cell>
          <cell r="Z4982">
            <v>0.46</v>
          </cell>
          <cell r="AA4982">
            <v>0.46</v>
          </cell>
          <cell r="AB4982">
            <v>0</v>
          </cell>
          <cell r="AC4982">
            <v>0</v>
          </cell>
          <cell r="AD4982">
            <v>0.03</v>
          </cell>
          <cell r="AE4982">
            <v>0</v>
          </cell>
          <cell r="AF4982">
            <v>0.03</v>
          </cell>
          <cell r="AG4982">
            <v>0</v>
          </cell>
          <cell r="AH4982">
            <v>0</v>
          </cell>
          <cell r="AI4982">
            <v>6.5217391300000003</v>
          </cell>
        </row>
        <row r="4983">
          <cell r="C4983" t="str">
            <v>1.847.4</v>
          </cell>
          <cell r="D4983" t="str">
            <v>Землеотвод, всего</v>
          </cell>
          <cell r="E4983" t="str">
            <v>051-2004444</v>
          </cell>
          <cell r="F4983" t="str">
            <v/>
          </cell>
          <cell r="G4983" t="str">
            <v/>
          </cell>
          <cell r="H4983" t="str">
            <v/>
          </cell>
          <cell r="I4983">
            <v>0.3</v>
          </cell>
          <cell r="J4983">
            <v>0.3</v>
          </cell>
          <cell r="K4983">
            <v>0.3</v>
          </cell>
          <cell r="L4983">
            <v>0.3</v>
          </cell>
          <cell r="M4983">
            <v>0</v>
          </cell>
          <cell r="N4983">
            <v>0</v>
          </cell>
          <cell r="O4983">
            <v>0</v>
          </cell>
          <cell r="P4983">
            <v>0</v>
          </cell>
          <cell r="Q4983">
            <v>0</v>
          </cell>
          <cell r="R4983">
            <v>0</v>
          </cell>
          <cell r="S4983">
            <v>0</v>
          </cell>
          <cell r="T4983">
            <v>0</v>
          </cell>
          <cell r="U4983">
            <v>0</v>
          </cell>
          <cell r="V4983">
            <v>0</v>
          </cell>
          <cell r="W4983">
            <v>0</v>
          </cell>
          <cell r="X4983">
            <v>0</v>
          </cell>
          <cell r="Y4983">
            <v>0</v>
          </cell>
          <cell r="Z4983">
            <v>0.3</v>
          </cell>
          <cell r="AA4983">
            <v>0.3</v>
          </cell>
          <cell r="AB4983">
            <v>0</v>
          </cell>
          <cell r="AC4983">
            <v>0</v>
          </cell>
          <cell r="AD4983">
            <v>0</v>
          </cell>
          <cell r="AE4983">
            <v>0</v>
          </cell>
          <cell r="AF4983">
            <v>0</v>
          </cell>
          <cell r="AG4983">
            <v>0</v>
          </cell>
          <cell r="AH4983">
            <v>0</v>
          </cell>
          <cell r="AI4983">
            <v>0</v>
          </cell>
        </row>
        <row r="4984">
          <cell r="C4984" t="str">
            <v>1.847.5</v>
          </cell>
          <cell r="D4984" t="str">
            <v>Проектные работы</v>
          </cell>
          <cell r="E4984" t="str">
            <v>051-2004444</v>
          </cell>
          <cell r="F4984" t="str">
            <v/>
          </cell>
          <cell r="G4984" t="str">
            <v/>
          </cell>
          <cell r="H4984" t="str">
            <v/>
          </cell>
          <cell r="I4984">
            <v>34.93</v>
          </cell>
          <cell r="J4984">
            <v>34.93</v>
          </cell>
          <cell r="K4984">
            <v>0</v>
          </cell>
          <cell r="L4984">
            <v>0</v>
          </cell>
          <cell r="M4984">
            <v>0</v>
          </cell>
          <cell r="N4984">
            <v>0</v>
          </cell>
          <cell r="O4984">
            <v>0</v>
          </cell>
          <cell r="P4984">
            <v>0</v>
          </cell>
          <cell r="Q4984">
            <v>0</v>
          </cell>
          <cell r="R4984">
            <v>0</v>
          </cell>
          <cell r="S4984">
            <v>0</v>
          </cell>
          <cell r="T4984">
            <v>0</v>
          </cell>
          <cell r="U4984">
            <v>0</v>
          </cell>
          <cell r="V4984">
            <v>0</v>
          </cell>
          <cell r="W4984">
            <v>0</v>
          </cell>
          <cell r="X4984">
            <v>0</v>
          </cell>
          <cell r="Y4984">
            <v>0</v>
          </cell>
          <cell r="Z4984">
            <v>0</v>
          </cell>
          <cell r="AA4984">
            <v>0</v>
          </cell>
          <cell r="AB4984">
            <v>0</v>
          </cell>
          <cell r="AC4984">
            <v>0</v>
          </cell>
          <cell r="AD4984">
            <v>0</v>
          </cell>
          <cell r="AE4984">
            <v>0</v>
          </cell>
          <cell r="AF4984">
            <v>0</v>
          </cell>
          <cell r="AG4984">
            <v>0</v>
          </cell>
          <cell r="AH4984">
            <v>0</v>
          </cell>
          <cell r="AI4984">
            <v>0</v>
          </cell>
        </row>
        <row r="4985">
          <cell r="C4985" t="str">
            <v>1.847.6</v>
          </cell>
          <cell r="D4985" t="str">
            <v>Услуги Заказчика</v>
          </cell>
          <cell r="E4985" t="str">
            <v>051-2004444</v>
          </cell>
          <cell r="F4985" t="str">
            <v/>
          </cell>
          <cell r="G4985" t="str">
            <v/>
          </cell>
          <cell r="H4985" t="str">
            <v/>
          </cell>
          <cell r="I4985">
            <v>5.85</v>
          </cell>
          <cell r="J4985">
            <v>5.85</v>
          </cell>
          <cell r="K4985">
            <v>0.18</v>
          </cell>
          <cell r="L4985">
            <v>0.18</v>
          </cell>
          <cell r="M4985">
            <v>4.4999999999999998E-2</v>
          </cell>
          <cell r="N4985">
            <v>25</v>
          </cell>
          <cell r="O4985">
            <v>25</v>
          </cell>
          <cell r="P4985">
            <v>0</v>
          </cell>
          <cell r="Q4985">
            <v>0</v>
          </cell>
          <cell r="R4985">
            <v>0</v>
          </cell>
          <cell r="S4985">
            <v>0</v>
          </cell>
          <cell r="T4985">
            <v>0</v>
          </cell>
          <cell r="U4985">
            <v>0</v>
          </cell>
          <cell r="V4985">
            <v>0</v>
          </cell>
          <cell r="W4985">
            <v>0</v>
          </cell>
          <cell r="X4985">
            <v>0</v>
          </cell>
          <cell r="Y4985">
            <v>0</v>
          </cell>
          <cell r="Z4985">
            <v>0.16</v>
          </cell>
          <cell r="AA4985">
            <v>0.16</v>
          </cell>
          <cell r="AB4985">
            <v>0</v>
          </cell>
          <cell r="AC4985">
            <v>0</v>
          </cell>
          <cell r="AD4985">
            <v>0.03</v>
          </cell>
          <cell r="AE4985">
            <v>0</v>
          </cell>
          <cell r="AF4985">
            <v>0.03</v>
          </cell>
          <cell r="AG4985">
            <v>0</v>
          </cell>
          <cell r="AH4985">
            <v>0</v>
          </cell>
          <cell r="AI4985">
            <v>18.75</v>
          </cell>
        </row>
        <row r="4986">
          <cell r="C4986" t="str">
            <v>1.847.7</v>
          </cell>
          <cell r="D4986" t="str">
            <v>Иные прочие</v>
          </cell>
          <cell r="E4986" t="str">
            <v>051-2004444</v>
          </cell>
          <cell r="F4986" t="str">
            <v/>
          </cell>
          <cell r="G4986" t="str">
            <v/>
          </cell>
          <cell r="H4986" t="str">
            <v/>
          </cell>
          <cell r="I4986">
            <v>6.1</v>
          </cell>
          <cell r="J4986">
            <v>6.1</v>
          </cell>
          <cell r="K4986">
            <v>0.1</v>
          </cell>
          <cell r="L4986">
            <v>0.1</v>
          </cell>
          <cell r="M4986">
            <v>0</v>
          </cell>
          <cell r="N4986">
            <v>0</v>
          </cell>
          <cell r="O4986">
            <v>0</v>
          </cell>
          <cell r="P4986">
            <v>0</v>
          </cell>
          <cell r="Q4986">
            <v>0</v>
          </cell>
          <cell r="R4986">
            <v>0</v>
          </cell>
          <cell r="S4986">
            <v>0</v>
          </cell>
          <cell r="T4986">
            <v>0</v>
          </cell>
          <cell r="U4986">
            <v>0</v>
          </cell>
          <cell r="V4986">
            <v>0</v>
          </cell>
          <cell r="W4986">
            <v>0</v>
          </cell>
          <cell r="X4986">
            <v>0</v>
          </cell>
          <cell r="Y4986">
            <v>0</v>
          </cell>
          <cell r="Z4986">
            <v>0</v>
          </cell>
          <cell r="AA4986">
            <v>0</v>
          </cell>
          <cell r="AB4986">
            <v>0</v>
          </cell>
          <cell r="AC4986">
            <v>0</v>
          </cell>
          <cell r="AD4986">
            <v>0</v>
          </cell>
          <cell r="AE4986">
            <v>0</v>
          </cell>
          <cell r="AF4986">
            <v>0</v>
          </cell>
          <cell r="AG4986">
            <v>0</v>
          </cell>
          <cell r="AH4986">
            <v>0</v>
          </cell>
          <cell r="AI4986">
            <v>0</v>
          </cell>
        </row>
        <row r="4987">
          <cell r="C4987" t="str">
            <v>1.847.8</v>
          </cell>
          <cell r="D4987" t="str">
            <v>Пуско наладочные работы "вхолостую"</v>
          </cell>
          <cell r="E4987" t="str">
            <v>051-2004444</v>
          </cell>
          <cell r="F4987" t="str">
            <v/>
          </cell>
          <cell r="G4987" t="str">
            <v/>
          </cell>
          <cell r="H4987" t="str">
            <v/>
          </cell>
          <cell r="I4987">
            <v>3.27</v>
          </cell>
          <cell r="J4987">
            <v>3.27</v>
          </cell>
          <cell r="K4987">
            <v>0</v>
          </cell>
          <cell r="L4987">
            <v>0</v>
          </cell>
          <cell r="M4987">
            <v>0</v>
          </cell>
          <cell r="N4987">
            <v>0</v>
          </cell>
          <cell r="O4987">
            <v>0</v>
          </cell>
          <cell r="P4987">
            <v>0</v>
          </cell>
          <cell r="Q4987">
            <v>0</v>
          </cell>
          <cell r="R4987">
            <v>0</v>
          </cell>
          <cell r="S4987">
            <v>0</v>
          </cell>
          <cell r="T4987">
            <v>0</v>
          </cell>
          <cell r="U4987">
            <v>0</v>
          </cell>
          <cell r="V4987">
            <v>0</v>
          </cell>
          <cell r="W4987">
            <v>0</v>
          </cell>
          <cell r="X4987">
            <v>0</v>
          </cell>
          <cell r="Y4987">
            <v>0</v>
          </cell>
          <cell r="Z4987">
            <v>0</v>
          </cell>
          <cell r="AA4987">
            <v>0</v>
          </cell>
          <cell r="AB4987">
            <v>0</v>
          </cell>
          <cell r="AC4987">
            <v>0</v>
          </cell>
          <cell r="AD4987">
            <v>0</v>
          </cell>
          <cell r="AE4987">
            <v>0</v>
          </cell>
          <cell r="AF4987">
            <v>0</v>
          </cell>
          <cell r="AG4987">
            <v>0</v>
          </cell>
          <cell r="AH4987">
            <v>0</v>
          </cell>
          <cell r="AI4987">
            <v>0</v>
          </cell>
        </row>
        <row r="4988">
          <cell r="C4988" t="str">
            <v>1.848</v>
          </cell>
          <cell r="D4988" t="str">
            <v>Дооснащение ИТСО ГРС Торбеевского ЛПУ МГ</v>
          </cell>
          <cell r="E4988" t="str">
            <v>051-2004445</v>
          </cell>
          <cell r="F4988" t="str">
            <v/>
          </cell>
          <cell r="G4988" t="str">
            <v>Комплексная целевая программа по совершенствованию системы о</v>
          </cell>
          <cell r="H4988" t="str">
            <v>Прочие</v>
          </cell>
          <cell r="I4988">
            <v>175.31</v>
          </cell>
          <cell r="J4988">
            <v>35.6</v>
          </cell>
          <cell r="K4988">
            <v>35.6</v>
          </cell>
          <cell r="L4988">
            <v>35.6</v>
          </cell>
          <cell r="M4988">
            <v>5.5382173699999999</v>
          </cell>
          <cell r="N4988">
            <v>15.556790364999999</v>
          </cell>
          <cell r="O4988">
            <v>15.556790364999999</v>
          </cell>
          <cell r="P4988">
            <v>0</v>
          </cell>
          <cell r="Q4988">
            <v>0</v>
          </cell>
          <cell r="R4988">
            <v>0</v>
          </cell>
          <cell r="S4988">
            <v>146.48030556000001</v>
          </cell>
          <cell r="T4988">
            <v>28.829694440000001</v>
          </cell>
          <cell r="U4988">
            <v>0</v>
          </cell>
          <cell r="V4988">
            <v>0</v>
          </cell>
          <cell r="W4988">
            <v>0</v>
          </cell>
          <cell r="X4988">
            <v>0</v>
          </cell>
          <cell r="Y4988">
            <v>1.8824166</v>
          </cell>
          <cell r="Z4988">
            <v>84.34</v>
          </cell>
          <cell r="AA4988">
            <v>84.34</v>
          </cell>
          <cell r="AB4988">
            <v>0</v>
          </cell>
          <cell r="AC4988">
            <v>0</v>
          </cell>
          <cell r="AD4988">
            <v>7.3148006299999997</v>
          </cell>
          <cell r="AE4988">
            <v>1.8824166</v>
          </cell>
          <cell r="AF4988">
            <v>5.4323840299999997</v>
          </cell>
          <cell r="AG4988">
            <v>0</v>
          </cell>
          <cell r="AH4988">
            <v>0</v>
          </cell>
          <cell r="AI4988">
            <v>8.6729910239999999</v>
          </cell>
        </row>
        <row r="4989">
          <cell r="C4989" t="str">
            <v>1.848.1</v>
          </cell>
          <cell r="D4989" t="str">
            <v>Подрядные работы</v>
          </cell>
          <cell r="E4989" t="str">
            <v>051-2004445</v>
          </cell>
          <cell r="F4989" t="str">
            <v/>
          </cell>
          <cell r="G4989" t="str">
            <v/>
          </cell>
          <cell r="H4989" t="str">
            <v/>
          </cell>
          <cell r="I4989">
            <v>97.8</v>
          </cell>
          <cell r="J4989">
            <v>18.45</v>
          </cell>
          <cell r="K4989">
            <v>18.45</v>
          </cell>
          <cell r="L4989">
            <v>18.45</v>
          </cell>
          <cell r="M4989">
            <v>5.2207173500000001</v>
          </cell>
          <cell r="N4989">
            <v>28.296571003</v>
          </cell>
          <cell r="O4989">
            <v>28.296571003</v>
          </cell>
          <cell r="P4989">
            <v>0</v>
          </cell>
          <cell r="Q4989">
            <v>0</v>
          </cell>
          <cell r="R4989">
            <v>0</v>
          </cell>
          <cell r="S4989">
            <v>81.5</v>
          </cell>
          <cell r="T4989">
            <v>16.3</v>
          </cell>
          <cell r="U4989">
            <v>0</v>
          </cell>
          <cell r="V4989">
            <v>0</v>
          </cell>
          <cell r="W4989">
            <v>0</v>
          </cell>
          <cell r="X4989">
            <v>0</v>
          </cell>
          <cell r="Y4989">
            <v>0</v>
          </cell>
          <cell r="Z4989">
            <v>44.8</v>
          </cell>
          <cell r="AA4989">
            <v>44.8</v>
          </cell>
          <cell r="AB4989">
            <v>0</v>
          </cell>
          <cell r="AC4989">
            <v>0</v>
          </cell>
          <cell r="AD4989">
            <v>5.2207173500000001</v>
          </cell>
          <cell r="AE4989">
            <v>0</v>
          </cell>
          <cell r="AF4989">
            <v>5.2207173500000001</v>
          </cell>
          <cell r="AG4989">
            <v>0</v>
          </cell>
          <cell r="AH4989">
            <v>0</v>
          </cell>
          <cell r="AI4989">
            <v>11.653386941999999</v>
          </cell>
        </row>
        <row r="4990">
          <cell r="C4990">
            <v>0</v>
          </cell>
          <cell r="D4990" t="str">
            <v>Рубеж-М</v>
          </cell>
          <cell r="E4990" t="str">
            <v>051-2004445</v>
          </cell>
          <cell r="F4990" t="str">
            <v/>
          </cell>
          <cell r="G4990" t="str">
            <v/>
          </cell>
          <cell r="H4990" t="str">
            <v/>
          </cell>
          <cell r="I4990">
            <v>97.8</v>
          </cell>
          <cell r="J4990">
            <v>18.45</v>
          </cell>
          <cell r="K4990">
            <v>18.45</v>
          </cell>
          <cell r="L4990">
            <v>18.45</v>
          </cell>
          <cell r="M4990">
            <v>5.2207173500000001</v>
          </cell>
          <cell r="N4990">
            <v>28.296571003</v>
          </cell>
          <cell r="O4990">
            <v>28.296571003</v>
          </cell>
          <cell r="P4990">
            <v>0</v>
          </cell>
          <cell r="Q4990">
            <v>0</v>
          </cell>
          <cell r="R4990">
            <v>0</v>
          </cell>
          <cell r="S4990">
            <v>81.5</v>
          </cell>
          <cell r="T4990">
            <v>16.3</v>
          </cell>
          <cell r="U4990">
            <v>0</v>
          </cell>
          <cell r="V4990">
            <v>0</v>
          </cell>
          <cell r="W4990">
            <v>0</v>
          </cell>
          <cell r="X4990">
            <v>0</v>
          </cell>
          <cell r="Y4990">
            <v>0</v>
          </cell>
          <cell r="Z4990">
            <v>44.8</v>
          </cell>
          <cell r="AA4990">
            <v>44.8</v>
          </cell>
          <cell r="AB4990">
            <v>0</v>
          </cell>
          <cell r="AC4990">
            <v>0</v>
          </cell>
          <cell r="AD4990">
            <v>5.2207173500000001</v>
          </cell>
          <cell r="AE4990">
            <v>0</v>
          </cell>
          <cell r="AF4990">
            <v>5.2207173500000001</v>
          </cell>
          <cell r="AG4990">
            <v>0</v>
          </cell>
          <cell r="AH4990">
            <v>0</v>
          </cell>
          <cell r="AI4990">
            <v>11.653386941999999</v>
          </cell>
        </row>
        <row r="4991">
          <cell r="C4991" t="str">
            <v>1.848.2</v>
          </cell>
          <cell r="D4991" t="str">
            <v>Оборудование</v>
          </cell>
          <cell r="E4991" t="str">
            <v>051-2004445</v>
          </cell>
          <cell r="F4991" t="str">
            <v/>
          </cell>
          <cell r="G4991" t="str">
            <v/>
          </cell>
          <cell r="H4991" t="str">
            <v/>
          </cell>
          <cell r="I4991">
            <v>33.39</v>
          </cell>
          <cell r="J4991">
            <v>7.03</v>
          </cell>
          <cell r="K4991">
            <v>7.03</v>
          </cell>
          <cell r="L4991">
            <v>7.03</v>
          </cell>
          <cell r="M4991">
            <v>0</v>
          </cell>
          <cell r="N4991">
            <v>0</v>
          </cell>
          <cell r="O4991">
            <v>0</v>
          </cell>
          <cell r="P4991">
            <v>0</v>
          </cell>
          <cell r="Q4991">
            <v>0</v>
          </cell>
          <cell r="R4991">
            <v>0</v>
          </cell>
          <cell r="S4991">
            <v>27.821666669999999</v>
          </cell>
          <cell r="T4991">
            <v>5.5683333299999997</v>
          </cell>
          <cell r="U4991">
            <v>0</v>
          </cell>
          <cell r="V4991">
            <v>0</v>
          </cell>
          <cell r="W4991">
            <v>0</v>
          </cell>
          <cell r="X4991">
            <v>0</v>
          </cell>
          <cell r="Y4991">
            <v>0</v>
          </cell>
          <cell r="Z4991">
            <v>33.39</v>
          </cell>
          <cell r="AA4991">
            <v>33.39</v>
          </cell>
          <cell r="AB4991">
            <v>0</v>
          </cell>
          <cell r="AC4991">
            <v>0</v>
          </cell>
          <cell r="AD4991">
            <v>0</v>
          </cell>
          <cell r="AE4991">
            <v>0</v>
          </cell>
          <cell r="AF4991">
            <v>0</v>
          </cell>
          <cell r="AG4991">
            <v>0</v>
          </cell>
          <cell r="AH4991">
            <v>0</v>
          </cell>
          <cell r="AI4991">
            <v>0</v>
          </cell>
        </row>
        <row r="4992">
          <cell r="C4992" t="str">
            <v>1.848.3</v>
          </cell>
          <cell r="D4992" t="str">
            <v>Прочие, всего</v>
          </cell>
          <cell r="E4992" t="str">
            <v>051-2004445</v>
          </cell>
          <cell r="F4992" t="str">
            <v/>
          </cell>
          <cell r="G4992" t="str">
            <v/>
          </cell>
          <cell r="H4992" t="str">
            <v/>
          </cell>
          <cell r="I4992">
            <v>44.12</v>
          </cell>
          <cell r="J4992">
            <v>10.119999999999999</v>
          </cell>
          <cell r="K4992">
            <v>10.119999999999999</v>
          </cell>
          <cell r="L4992">
            <v>10.119999999999999</v>
          </cell>
          <cell r="M4992">
            <v>0.31750001999999999</v>
          </cell>
          <cell r="N4992">
            <v>3.1373519760000002</v>
          </cell>
          <cell r="O4992">
            <v>3.1373519760000002</v>
          </cell>
          <cell r="P4992">
            <v>0</v>
          </cell>
          <cell r="Q4992">
            <v>0</v>
          </cell>
          <cell r="R4992">
            <v>0</v>
          </cell>
          <cell r="S4992">
            <v>37.158638889999999</v>
          </cell>
          <cell r="T4992">
            <v>6.9613611100000004</v>
          </cell>
          <cell r="U4992">
            <v>0</v>
          </cell>
          <cell r="V4992">
            <v>0</v>
          </cell>
          <cell r="W4992">
            <v>0</v>
          </cell>
          <cell r="X4992">
            <v>0</v>
          </cell>
          <cell r="Y4992">
            <v>1.8824166</v>
          </cell>
          <cell r="Z4992">
            <v>6.15</v>
          </cell>
          <cell r="AA4992">
            <v>6.15</v>
          </cell>
          <cell r="AB4992">
            <v>0</v>
          </cell>
          <cell r="AC4992">
            <v>0</v>
          </cell>
          <cell r="AD4992">
            <v>2.09408328</v>
          </cell>
          <cell r="AE4992">
            <v>1.8824166</v>
          </cell>
          <cell r="AF4992">
            <v>0.21166668</v>
          </cell>
          <cell r="AG4992">
            <v>0</v>
          </cell>
          <cell r="AH4992">
            <v>0</v>
          </cell>
          <cell r="AI4992">
            <v>34.050134634000003</v>
          </cell>
        </row>
        <row r="4993">
          <cell r="C4993" t="str">
            <v>1.848.4</v>
          </cell>
          <cell r="D4993" t="str">
            <v>Землеотвод, всего</v>
          </cell>
          <cell r="E4993" t="str">
            <v>051-2004445</v>
          </cell>
          <cell r="F4993" t="str">
            <v/>
          </cell>
          <cell r="G4993" t="str">
            <v/>
          </cell>
          <cell r="H4993" t="str">
            <v/>
          </cell>
          <cell r="I4993">
            <v>0.6</v>
          </cell>
          <cell r="J4993">
            <v>0.23</v>
          </cell>
          <cell r="K4993">
            <v>0.23</v>
          </cell>
          <cell r="L4993">
            <v>0.23</v>
          </cell>
          <cell r="M4993">
            <v>0</v>
          </cell>
          <cell r="N4993">
            <v>0</v>
          </cell>
          <cell r="O4993">
            <v>0</v>
          </cell>
          <cell r="P4993">
            <v>0</v>
          </cell>
          <cell r="Q4993">
            <v>0</v>
          </cell>
          <cell r="R4993">
            <v>0</v>
          </cell>
          <cell r="S4993">
            <v>0.5</v>
          </cell>
          <cell r="T4993">
            <v>0.1</v>
          </cell>
          <cell r="U4993">
            <v>0</v>
          </cell>
          <cell r="V4993">
            <v>0</v>
          </cell>
          <cell r="W4993">
            <v>0</v>
          </cell>
          <cell r="X4993">
            <v>0</v>
          </cell>
          <cell r="Y4993">
            <v>0</v>
          </cell>
          <cell r="Z4993">
            <v>0.23</v>
          </cell>
          <cell r="AA4993">
            <v>0.23</v>
          </cell>
          <cell r="AB4993">
            <v>0</v>
          </cell>
          <cell r="AC4993">
            <v>0</v>
          </cell>
          <cell r="AD4993">
            <v>0</v>
          </cell>
          <cell r="AE4993">
            <v>0</v>
          </cell>
          <cell r="AF4993">
            <v>0</v>
          </cell>
          <cell r="AG4993">
            <v>0</v>
          </cell>
          <cell r="AH4993">
            <v>0</v>
          </cell>
          <cell r="AI4993">
            <v>0</v>
          </cell>
        </row>
        <row r="4994">
          <cell r="C4994" t="str">
            <v>1.848.5</v>
          </cell>
          <cell r="D4994" t="str">
            <v>Проектные работы</v>
          </cell>
          <cell r="E4994" t="str">
            <v>051-2004445</v>
          </cell>
          <cell r="F4994" t="str">
            <v/>
          </cell>
          <cell r="G4994" t="str">
            <v/>
          </cell>
          <cell r="H4994" t="str">
            <v/>
          </cell>
          <cell r="I4994">
            <v>27.22</v>
          </cell>
          <cell r="J4994">
            <v>0</v>
          </cell>
          <cell r="K4994">
            <v>0</v>
          </cell>
          <cell r="L4994">
            <v>0</v>
          </cell>
          <cell r="M4994">
            <v>0</v>
          </cell>
          <cell r="N4994">
            <v>0</v>
          </cell>
          <cell r="O4994">
            <v>0</v>
          </cell>
          <cell r="P4994">
            <v>0</v>
          </cell>
          <cell r="Q4994">
            <v>0</v>
          </cell>
          <cell r="R4994">
            <v>0</v>
          </cell>
          <cell r="S4994">
            <v>23.07</v>
          </cell>
          <cell r="T4994">
            <v>4.1500000000000004</v>
          </cell>
          <cell r="U4994">
            <v>0</v>
          </cell>
          <cell r="V4994">
            <v>0</v>
          </cell>
          <cell r="W4994">
            <v>0</v>
          </cell>
          <cell r="X4994">
            <v>0</v>
          </cell>
          <cell r="Y4994">
            <v>0</v>
          </cell>
          <cell r="Z4994">
            <v>0</v>
          </cell>
          <cell r="AA4994">
            <v>0</v>
          </cell>
          <cell r="AB4994">
            <v>0</v>
          </cell>
          <cell r="AC4994">
            <v>0</v>
          </cell>
          <cell r="AD4994">
            <v>0</v>
          </cell>
          <cell r="AE4994">
            <v>0</v>
          </cell>
          <cell r="AF4994">
            <v>0</v>
          </cell>
          <cell r="AG4994">
            <v>0</v>
          </cell>
          <cell r="AH4994">
            <v>0</v>
          </cell>
          <cell r="AI4994">
            <v>0</v>
          </cell>
        </row>
        <row r="4995">
          <cell r="C4995" t="str">
            <v>1.848.6</v>
          </cell>
          <cell r="D4995" t="str">
            <v>Услуги Заказчика</v>
          </cell>
          <cell r="E4995" t="str">
            <v>051-2004445</v>
          </cell>
          <cell r="F4995" t="str">
            <v/>
          </cell>
          <cell r="G4995" t="str">
            <v/>
          </cell>
          <cell r="H4995" t="str">
            <v/>
          </cell>
          <cell r="I4995">
            <v>6.63</v>
          </cell>
          <cell r="J4995">
            <v>1.27</v>
          </cell>
          <cell r="K4995">
            <v>1.27</v>
          </cell>
          <cell r="L4995">
            <v>1.27</v>
          </cell>
          <cell r="M4995">
            <v>0.31750001999999999</v>
          </cell>
          <cell r="N4995">
            <v>25.000001574999999</v>
          </cell>
          <cell r="O4995">
            <v>25.000001574999999</v>
          </cell>
          <cell r="P4995">
            <v>0</v>
          </cell>
          <cell r="Q4995">
            <v>0</v>
          </cell>
          <cell r="R4995">
            <v>0</v>
          </cell>
          <cell r="S4995">
            <v>5.5326388900000003</v>
          </cell>
          <cell r="T4995">
            <v>1.09736111</v>
          </cell>
          <cell r="U4995">
            <v>0</v>
          </cell>
          <cell r="V4995">
            <v>0</v>
          </cell>
          <cell r="W4995">
            <v>0</v>
          </cell>
          <cell r="X4995">
            <v>0</v>
          </cell>
          <cell r="Y4995">
            <v>1.8824166</v>
          </cell>
          <cell r="Z4995">
            <v>5.83</v>
          </cell>
          <cell r="AA4995">
            <v>5.83</v>
          </cell>
          <cell r="AB4995">
            <v>0</v>
          </cell>
          <cell r="AC4995">
            <v>0</v>
          </cell>
          <cell r="AD4995">
            <v>2.09408328</v>
          </cell>
          <cell r="AE4995">
            <v>1.8824166</v>
          </cell>
          <cell r="AF4995">
            <v>0.21166668</v>
          </cell>
          <cell r="AG4995">
            <v>0</v>
          </cell>
          <cell r="AH4995">
            <v>0</v>
          </cell>
          <cell r="AI4995">
            <v>35.919095712000001</v>
          </cell>
        </row>
        <row r="4996">
          <cell r="C4996" t="str">
            <v>1.848.7</v>
          </cell>
          <cell r="D4996" t="str">
            <v>Иные прочие</v>
          </cell>
          <cell r="E4996" t="str">
            <v>051-2004445</v>
          </cell>
          <cell r="F4996" t="str">
            <v/>
          </cell>
          <cell r="G4996" t="str">
            <v/>
          </cell>
          <cell r="H4996" t="str">
            <v/>
          </cell>
          <cell r="I4996">
            <v>4.9400000000000004</v>
          </cell>
          <cell r="J4996">
            <v>3.89</v>
          </cell>
          <cell r="K4996">
            <v>3.89</v>
          </cell>
          <cell r="L4996">
            <v>3.89</v>
          </cell>
          <cell r="M4996">
            <v>0</v>
          </cell>
          <cell r="N4996">
            <v>0</v>
          </cell>
          <cell r="O4996">
            <v>0</v>
          </cell>
          <cell r="P4996">
            <v>0</v>
          </cell>
          <cell r="Q4996">
            <v>0</v>
          </cell>
          <cell r="R4996">
            <v>0</v>
          </cell>
          <cell r="S4996">
            <v>4.1159999999999997</v>
          </cell>
          <cell r="T4996">
            <v>0.82399999999999995</v>
          </cell>
          <cell r="U4996">
            <v>0</v>
          </cell>
          <cell r="V4996">
            <v>0</v>
          </cell>
          <cell r="W4996">
            <v>0</v>
          </cell>
          <cell r="X4996">
            <v>0</v>
          </cell>
          <cell r="Y4996">
            <v>0</v>
          </cell>
          <cell r="Z4996">
            <v>0.09</v>
          </cell>
          <cell r="AA4996">
            <v>0.09</v>
          </cell>
          <cell r="AB4996">
            <v>0</v>
          </cell>
          <cell r="AC4996">
            <v>0</v>
          </cell>
          <cell r="AD4996">
            <v>0</v>
          </cell>
          <cell r="AE4996">
            <v>0</v>
          </cell>
          <cell r="AF4996">
            <v>0</v>
          </cell>
          <cell r="AG4996">
            <v>0</v>
          </cell>
          <cell r="AH4996">
            <v>0</v>
          </cell>
          <cell r="AI4996">
            <v>0</v>
          </cell>
        </row>
        <row r="4997">
          <cell r="C4997" t="str">
            <v>1.848.8</v>
          </cell>
          <cell r="D4997" t="str">
            <v>Пуско наладочные работы "вхолостую"</v>
          </cell>
          <cell r="E4997" t="str">
            <v>051-2004445</v>
          </cell>
          <cell r="F4997" t="str">
            <v/>
          </cell>
          <cell r="G4997" t="str">
            <v/>
          </cell>
          <cell r="H4997" t="str">
            <v/>
          </cell>
          <cell r="I4997">
            <v>4.7300000000000004</v>
          </cell>
          <cell r="J4997">
            <v>4.7300000000000004</v>
          </cell>
          <cell r="K4997">
            <v>4.7300000000000004</v>
          </cell>
          <cell r="L4997">
            <v>4.7300000000000004</v>
          </cell>
          <cell r="M4997">
            <v>0</v>
          </cell>
          <cell r="N4997">
            <v>0</v>
          </cell>
          <cell r="O4997">
            <v>0</v>
          </cell>
          <cell r="P4997">
            <v>0</v>
          </cell>
          <cell r="Q4997">
            <v>0</v>
          </cell>
          <cell r="R4997">
            <v>0</v>
          </cell>
          <cell r="S4997">
            <v>3.94</v>
          </cell>
          <cell r="T4997">
            <v>0.79</v>
          </cell>
          <cell r="U4997">
            <v>0</v>
          </cell>
          <cell r="V4997">
            <v>0</v>
          </cell>
          <cell r="W4997">
            <v>0</v>
          </cell>
          <cell r="X4997">
            <v>0</v>
          </cell>
          <cell r="Y4997">
            <v>0</v>
          </cell>
          <cell r="Z4997">
            <v>0</v>
          </cell>
          <cell r="AA4997">
            <v>0</v>
          </cell>
          <cell r="AB4997">
            <v>0</v>
          </cell>
          <cell r="AC4997">
            <v>0</v>
          </cell>
          <cell r="AD4997">
            <v>0</v>
          </cell>
          <cell r="AE4997">
            <v>0</v>
          </cell>
          <cell r="AF4997">
            <v>0</v>
          </cell>
          <cell r="AG4997">
            <v>0</v>
          </cell>
          <cell r="AH4997">
            <v>0</v>
          </cell>
          <cell r="AI4997">
            <v>0</v>
          </cell>
        </row>
        <row r="4998">
          <cell r="C4998" t="str">
            <v>1.849</v>
          </cell>
          <cell r="D4998" t="str">
            <v>Дооснащение ИТСО УКПГ Заполярного НГКМ</v>
          </cell>
          <cell r="E4998" t="str">
            <v>051-2004447</v>
          </cell>
          <cell r="F4998" t="str">
            <v/>
          </cell>
          <cell r="G4998" t="str">
            <v>Комплексная целевая программа по совершенствованию системы о</v>
          </cell>
          <cell r="H4998" t="str">
            <v>Прочие</v>
          </cell>
          <cell r="I4998">
            <v>772.17</v>
          </cell>
          <cell r="J4998">
            <v>600.42999999999995</v>
          </cell>
          <cell r="K4998">
            <v>600.42999999999995</v>
          </cell>
          <cell r="L4998">
            <v>600.42999999999995</v>
          </cell>
          <cell r="M4998">
            <v>15.85772186</v>
          </cell>
          <cell r="N4998">
            <v>2.6410608830000002</v>
          </cell>
          <cell r="O4998">
            <v>2.6410608830000002</v>
          </cell>
          <cell r="P4998">
            <v>0</v>
          </cell>
          <cell r="Q4998">
            <v>0</v>
          </cell>
          <cell r="R4998">
            <v>0</v>
          </cell>
          <cell r="S4998">
            <v>644.16499997000005</v>
          </cell>
          <cell r="T4998">
            <v>128.00500002999999</v>
          </cell>
          <cell r="U4998">
            <v>0</v>
          </cell>
          <cell r="V4998">
            <v>0</v>
          </cell>
          <cell r="W4998">
            <v>0</v>
          </cell>
          <cell r="X4998">
            <v>0</v>
          </cell>
          <cell r="Y4998">
            <v>25.143145789999998</v>
          </cell>
          <cell r="Z4998">
            <v>565.5</v>
          </cell>
          <cell r="AA4998">
            <v>565.5</v>
          </cell>
          <cell r="AB4998">
            <v>62.02</v>
          </cell>
          <cell r="AC4998">
            <v>0</v>
          </cell>
          <cell r="AD4998">
            <v>90.731479109999995</v>
          </cell>
          <cell r="AE4998">
            <v>25.143145789999998</v>
          </cell>
          <cell r="AF4998">
            <v>3.5683333199999998</v>
          </cell>
          <cell r="AG4998">
            <v>62.02</v>
          </cell>
          <cell r="AH4998">
            <v>0</v>
          </cell>
          <cell r="AI4998">
            <v>16.044470223000001</v>
          </cell>
        </row>
        <row r="4999">
          <cell r="C4999" t="str">
            <v>1.849.1</v>
          </cell>
          <cell r="D4999" t="str">
            <v>Подрядные работы</v>
          </cell>
          <cell r="E4999" t="str">
            <v>051-2004447</v>
          </cell>
          <cell r="F4999" t="str">
            <v/>
          </cell>
          <cell r="G4999" t="str">
            <v/>
          </cell>
          <cell r="H4999" t="str">
            <v/>
          </cell>
          <cell r="I4999">
            <v>567</v>
          </cell>
          <cell r="J4999">
            <v>463.26</v>
          </cell>
          <cell r="K4999">
            <v>463.26</v>
          </cell>
          <cell r="L4999">
            <v>463.26</v>
          </cell>
          <cell r="M4999">
            <v>10.505221880000001</v>
          </cell>
          <cell r="N4999">
            <v>2.2676729870000001</v>
          </cell>
          <cell r="O4999">
            <v>2.2676729870000001</v>
          </cell>
          <cell r="P4999">
            <v>0</v>
          </cell>
          <cell r="Q4999">
            <v>0</v>
          </cell>
          <cell r="R4999">
            <v>0</v>
          </cell>
          <cell r="S4999">
            <v>472.5</v>
          </cell>
          <cell r="T4999">
            <v>94.5</v>
          </cell>
          <cell r="U4999">
            <v>0</v>
          </cell>
          <cell r="V4999">
            <v>0</v>
          </cell>
          <cell r="W4999">
            <v>0</v>
          </cell>
          <cell r="X4999">
            <v>0</v>
          </cell>
          <cell r="Y4999">
            <v>17.491057219999998</v>
          </cell>
          <cell r="Z4999">
            <v>456.99</v>
          </cell>
          <cell r="AA4999">
            <v>456.99</v>
          </cell>
          <cell r="AB4999">
            <v>62.02</v>
          </cell>
          <cell r="AC4999">
            <v>0</v>
          </cell>
          <cell r="AD4999">
            <v>79.511057219999998</v>
          </cell>
          <cell r="AE4999">
            <v>17.491057219999998</v>
          </cell>
          <cell r="AF4999">
            <v>0</v>
          </cell>
          <cell r="AG4999">
            <v>62.02</v>
          </cell>
          <cell r="AH4999">
            <v>0</v>
          </cell>
          <cell r="AI4999">
            <v>17.398861511</v>
          </cell>
        </row>
        <row r="5000">
          <cell r="C5000">
            <v>0</v>
          </cell>
          <cell r="D5000" t="str">
            <v>СБ "Марит</v>
          </cell>
          <cell r="E5000" t="str">
            <v>051-2004447</v>
          </cell>
          <cell r="F5000" t="str">
            <v/>
          </cell>
          <cell r="G5000" t="str">
            <v/>
          </cell>
          <cell r="H5000" t="str">
            <v/>
          </cell>
          <cell r="I5000">
            <v>567</v>
          </cell>
          <cell r="J5000">
            <v>463.26</v>
          </cell>
          <cell r="K5000">
            <v>463.26</v>
          </cell>
          <cell r="L5000">
            <v>463.26</v>
          </cell>
          <cell r="M5000">
            <v>10.505221880000001</v>
          </cell>
          <cell r="N5000">
            <v>2.2676729870000001</v>
          </cell>
          <cell r="O5000">
            <v>2.2676729870000001</v>
          </cell>
          <cell r="P5000">
            <v>0</v>
          </cell>
          <cell r="Q5000">
            <v>0</v>
          </cell>
          <cell r="R5000">
            <v>0</v>
          </cell>
          <cell r="S5000">
            <v>472.5</v>
          </cell>
          <cell r="T5000">
            <v>94.5</v>
          </cell>
          <cell r="U5000">
            <v>0</v>
          </cell>
          <cell r="V5000">
            <v>0</v>
          </cell>
          <cell r="W5000">
            <v>0</v>
          </cell>
          <cell r="X5000">
            <v>0</v>
          </cell>
          <cell r="Y5000">
            <v>17.491057219999998</v>
          </cell>
          <cell r="Z5000">
            <v>456.99</v>
          </cell>
          <cell r="AA5000">
            <v>456.99</v>
          </cell>
          <cell r="AB5000">
            <v>62.02</v>
          </cell>
          <cell r="AC5000">
            <v>0</v>
          </cell>
          <cell r="AD5000">
            <v>79.511057219999998</v>
          </cell>
          <cell r="AE5000">
            <v>17.491057219999998</v>
          </cell>
          <cell r="AF5000">
            <v>0</v>
          </cell>
          <cell r="AG5000">
            <v>62.02</v>
          </cell>
          <cell r="AH5000">
            <v>0</v>
          </cell>
          <cell r="AI5000">
            <v>17.398861511</v>
          </cell>
        </row>
        <row r="5001">
          <cell r="C5001" t="str">
            <v>1.849.2</v>
          </cell>
          <cell r="D5001" t="str">
            <v>Оборудование</v>
          </cell>
          <cell r="E5001" t="str">
            <v>051-2004447</v>
          </cell>
          <cell r="F5001" t="str">
            <v/>
          </cell>
          <cell r="G5001" t="str">
            <v/>
          </cell>
          <cell r="H5001" t="str">
            <v/>
          </cell>
          <cell r="I5001">
            <v>90.47</v>
          </cell>
          <cell r="J5001">
            <v>83.48</v>
          </cell>
          <cell r="K5001">
            <v>83.48</v>
          </cell>
          <cell r="L5001">
            <v>83.48</v>
          </cell>
          <cell r="M5001">
            <v>0</v>
          </cell>
          <cell r="N5001">
            <v>0</v>
          </cell>
          <cell r="O5001">
            <v>0</v>
          </cell>
          <cell r="P5001">
            <v>0</v>
          </cell>
          <cell r="Q5001">
            <v>0</v>
          </cell>
          <cell r="R5001">
            <v>0</v>
          </cell>
          <cell r="S5001">
            <v>75.391666659999999</v>
          </cell>
          <cell r="T5001">
            <v>15.07833334</v>
          </cell>
          <cell r="U5001">
            <v>0</v>
          </cell>
          <cell r="V5001">
            <v>0</v>
          </cell>
          <cell r="W5001">
            <v>0</v>
          </cell>
          <cell r="X5001">
            <v>0</v>
          </cell>
          <cell r="Y5001">
            <v>2.1298588000000001</v>
          </cell>
          <cell r="Z5001">
            <v>83.48</v>
          </cell>
          <cell r="AA5001">
            <v>83.48</v>
          </cell>
          <cell r="AB5001">
            <v>0</v>
          </cell>
          <cell r="AC5001">
            <v>0</v>
          </cell>
          <cell r="AD5001">
            <v>2.1298588000000001</v>
          </cell>
          <cell r="AE5001">
            <v>2.1298588000000001</v>
          </cell>
          <cell r="AF5001">
            <v>0</v>
          </cell>
          <cell r="AG5001">
            <v>0</v>
          </cell>
          <cell r="AH5001">
            <v>0</v>
          </cell>
          <cell r="AI5001">
            <v>2.5513402009999999</v>
          </cell>
        </row>
        <row r="5002">
          <cell r="C5002" t="str">
            <v>1.849.3</v>
          </cell>
          <cell r="D5002" t="str">
            <v>Прочие, всего</v>
          </cell>
          <cell r="E5002" t="str">
            <v>051-2004447</v>
          </cell>
          <cell r="F5002" t="str">
            <v/>
          </cell>
          <cell r="G5002" t="str">
            <v/>
          </cell>
          <cell r="H5002" t="str">
            <v/>
          </cell>
          <cell r="I5002">
            <v>114.7</v>
          </cell>
          <cell r="J5002">
            <v>53.69</v>
          </cell>
          <cell r="K5002">
            <v>53.69</v>
          </cell>
          <cell r="L5002">
            <v>53.69</v>
          </cell>
          <cell r="M5002">
            <v>5.3524999800000002</v>
          </cell>
          <cell r="N5002">
            <v>9.9692679829999999</v>
          </cell>
          <cell r="O5002">
            <v>9.9692679829999999</v>
          </cell>
          <cell r="P5002">
            <v>0</v>
          </cell>
          <cell r="Q5002">
            <v>0</v>
          </cell>
          <cell r="R5002">
            <v>0</v>
          </cell>
          <cell r="S5002">
            <v>96.273333309999998</v>
          </cell>
          <cell r="T5002">
            <v>18.426666690000001</v>
          </cell>
          <cell r="U5002">
            <v>0</v>
          </cell>
          <cell r="V5002">
            <v>0</v>
          </cell>
          <cell r="W5002">
            <v>0</v>
          </cell>
          <cell r="X5002">
            <v>0</v>
          </cell>
          <cell r="Y5002">
            <v>5.52222977</v>
          </cell>
          <cell r="Z5002">
            <v>25.03</v>
          </cell>
          <cell r="AA5002">
            <v>25.03</v>
          </cell>
          <cell r="AB5002">
            <v>0</v>
          </cell>
          <cell r="AC5002">
            <v>0</v>
          </cell>
          <cell r="AD5002">
            <v>9.0905630899999998</v>
          </cell>
          <cell r="AE5002">
            <v>5.52222977</v>
          </cell>
          <cell r="AF5002">
            <v>3.5683333199999998</v>
          </cell>
          <cell r="AG5002">
            <v>0</v>
          </cell>
          <cell r="AH5002">
            <v>0</v>
          </cell>
          <cell r="AI5002">
            <v>36.318669956000001</v>
          </cell>
        </row>
        <row r="5003">
          <cell r="C5003" t="str">
            <v>1.849.4</v>
          </cell>
          <cell r="D5003" t="str">
            <v>Проектные работы</v>
          </cell>
          <cell r="E5003" t="str">
            <v>051-2004447</v>
          </cell>
          <cell r="F5003" t="str">
            <v/>
          </cell>
          <cell r="G5003" t="str">
            <v/>
          </cell>
          <cell r="H5003" t="str">
            <v/>
          </cell>
          <cell r="I5003">
            <v>49.08</v>
          </cell>
          <cell r="J5003">
            <v>0</v>
          </cell>
          <cell r="K5003">
            <v>0</v>
          </cell>
          <cell r="L5003">
            <v>0</v>
          </cell>
          <cell r="M5003">
            <v>0</v>
          </cell>
          <cell r="N5003">
            <v>0</v>
          </cell>
          <cell r="O5003">
            <v>0</v>
          </cell>
          <cell r="P5003">
            <v>0</v>
          </cell>
          <cell r="Q5003">
            <v>0</v>
          </cell>
          <cell r="R5003">
            <v>0</v>
          </cell>
          <cell r="S5003">
            <v>41.59</v>
          </cell>
          <cell r="T5003">
            <v>7.49</v>
          </cell>
          <cell r="U5003">
            <v>0</v>
          </cell>
          <cell r="V5003">
            <v>0</v>
          </cell>
          <cell r="W5003">
            <v>0</v>
          </cell>
          <cell r="X5003">
            <v>0</v>
          </cell>
          <cell r="Y5003">
            <v>0</v>
          </cell>
          <cell r="Z5003">
            <v>0</v>
          </cell>
          <cell r="AA5003">
            <v>0</v>
          </cell>
          <cell r="AB5003">
            <v>0</v>
          </cell>
          <cell r="AC5003">
            <v>0</v>
          </cell>
          <cell r="AD5003">
            <v>0</v>
          </cell>
          <cell r="AE5003">
            <v>0</v>
          </cell>
          <cell r="AF5003">
            <v>0</v>
          </cell>
          <cell r="AG5003">
            <v>0</v>
          </cell>
          <cell r="AH5003">
            <v>0</v>
          </cell>
          <cell r="AI5003">
            <v>0</v>
          </cell>
        </row>
        <row r="5004">
          <cell r="C5004" t="str">
            <v>1.849.5</v>
          </cell>
          <cell r="D5004" t="str">
            <v>Услуги Заказчика</v>
          </cell>
          <cell r="E5004" t="str">
            <v>051-2004447</v>
          </cell>
          <cell r="F5004" t="str">
            <v/>
          </cell>
          <cell r="G5004" t="str">
            <v/>
          </cell>
          <cell r="H5004" t="str">
            <v/>
          </cell>
          <cell r="I5004">
            <v>27.25</v>
          </cell>
          <cell r="J5004">
            <v>21.41</v>
          </cell>
          <cell r="K5004">
            <v>21.41</v>
          </cell>
          <cell r="L5004">
            <v>21.41</v>
          </cell>
          <cell r="M5004">
            <v>5.3524999800000002</v>
          </cell>
          <cell r="N5004">
            <v>24.999999906999999</v>
          </cell>
          <cell r="O5004">
            <v>24.999999906999999</v>
          </cell>
          <cell r="P5004">
            <v>0</v>
          </cell>
          <cell r="Q5004">
            <v>0</v>
          </cell>
          <cell r="R5004">
            <v>0</v>
          </cell>
          <cell r="S5004">
            <v>22.70833331</v>
          </cell>
          <cell r="T5004">
            <v>4.5416666899999996</v>
          </cell>
          <cell r="U5004">
            <v>0</v>
          </cell>
          <cell r="V5004">
            <v>0</v>
          </cell>
          <cell r="W5004">
            <v>0</v>
          </cell>
          <cell r="X5004">
            <v>0</v>
          </cell>
          <cell r="Y5004">
            <v>1.7121666</v>
          </cell>
          <cell r="Z5004">
            <v>21.219936830000002</v>
          </cell>
          <cell r="AA5004">
            <v>21.219936830000002</v>
          </cell>
          <cell r="AB5004">
            <v>0</v>
          </cell>
          <cell r="AC5004">
            <v>0</v>
          </cell>
          <cell r="AD5004">
            <v>5.2804999199999996</v>
          </cell>
          <cell r="AE5004">
            <v>1.7121666</v>
          </cell>
          <cell r="AF5004">
            <v>3.5683333199999998</v>
          </cell>
          <cell r="AG5004">
            <v>0</v>
          </cell>
          <cell r="AH5004">
            <v>0</v>
          </cell>
          <cell r="AI5004">
            <v>24.884616586</v>
          </cell>
        </row>
        <row r="5005">
          <cell r="C5005" t="str">
            <v>1.849.6</v>
          </cell>
          <cell r="D5005" t="str">
            <v>Иные прочие</v>
          </cell>
          <cell r="E5005" t="str">
            <v>051-2004447</v>
          </cell>
          <cell r="F5005" t="str">
            <v/>
          </cell>
          <cell r="G5005" t="str">
            <v/>
          </cell>
          <cell r="H5005" t="str">
            <v/>
          </cell>
          <cell r="I5005">
            <v>31.13</v>
          </cell>
          <cell r="J5005">
            <v>25.04</v>
          </cell>
          <cell r="K5005">
            <v>25.04</v>
          </cell>
          <cell r="L5005">
            <v>25.04</v>
          </cell>
          <cell r="M5005">
            <v>0</v>
          </cell>
          <cell r="N5005">
            <v>0</v>
          </cell>
          <cell r="O5005">
            <v>0</v>
          </cell>
          <cell r="P5005">
            <v>0</v>
          </cell>
          <cell r="Q5005">
            <v>0</v>
          </cell>
          <cell r="R5005">
            <v>0</v>
          </cell>
          <cell r="S5005">
            <v>25.94166667</v>
          </cell>
          <cell r="T5005">
            <v>5.1883333299999999</v>
          </cell>
          <cell r="U5005">
            <v>0</v>
          </cell>
          <cell r="V5005">
            <v>0</v>
          </cell>
          <cell r="W5005">
            <v>0</v>
          </cell>
          <cell r="X5005">
            <v>0</v>
          </cell>
          <cell r="Y5005">
            <v>3.8100631699999998</v>
          </cell>
          <cell r="Z5005">
            <v>3.8100631699999998</v>
          </cell>
          <cell r="AA5005">
            <v>3.8100631699999998</v>
          </cell>
          <cell r="AB5005">
            <v>0</v>
          </cell>
          <cell r="AC5005">
            <v>0</v>
          </cell>
          <cell r="AD5005">
            <v>3.8100631699999998</v>
          </cell>
          <cell r="AE5005">
            <v>3.8100631699999998</v>
          </cell>
          <cell r="AF5005">
            <v>0</v>
          </cell>
          <cell r="AG5005">
            <v>0</v>
          </cell>
          <cell r="AH5005">
            <v>0</v>
          </cell>
          <cell r="AI5005">
            <v>100</v>
          </cell>
        </row>
        <row r="5006">
          <cell r="C5006" t="str">
            <v>1.849.7</v>
          </cell>
          <cell r="D5006" t="str">
            <v>Пуско наладочные работы "вхолостую"</v>
          </cell>
          <cell r="E5006" t="str">
            <v>051-2004447</v>
          </cell>
          <cell r="F5006" t="str">
            <v/>
          </cell>
          <cell r="G5006" t="str">
            <v/>
          </cell>
          <cell r="H5006" t="str">
            <v/>
          </cell>
          <cell r="I5006">
            <v>7.24</v>
          </cell>
          <cell r="J5006">
            <v>7.24</v>
          </cell>
          <cell r="K5006">
            <v>7.24</v>
          </cell>
          <cell r="L5006">
            <v>7.24</v>
          </cell>
          <cell r="M5006">
            <v>0</v>
          </cell>
          <cell r="N5006">
            <v>0</v>
          </cell>
          <cell r="O5006">
            <v>0</v>
          </cell>
          <cell r="P5006">
            <v>0</v>
          </cell>
          <cell r="Q5006">
            <v>0</v>
          </cell>
          <cell r="R5006">
            <v>0</v>
          </cell>
          <cell r="S5006">
            <v>6.0333333299999996</v>
          </cell>
          <cell r="T5006">
            <v>1.2066666699999999</v>
          </cell>
          <cell r="U5006">
            <v>0</v>
          </cell>
          <cell r="V5006">
            <v>0</v>
          </cell>
          <cell r="W5006">
            <v>0</v>
          </cell>
          <cell r="X5006">
            <v>0</v>
          </cell>
          <cell r="Y5006">
            <v>0</v>
          </cell>
          <cell r="Z5006">
            <v>0</v>
          </cell>
          <cell r="AA5006">
            <v>0</v>
          </cell>
          <cell r="AB5006">
            <v>0</v>
          </cell>
          <cell r="AC5006">
            <v>0</v>
          </cell>
          <cell r="AD5006">
            <v>0</v>
          </cell>
          <cell r="AE5006">
            <v>0</v>
          </cell>
          <cell r="AF5006">
            <v>0</v>
          </cell>
          <cell r="AG5006">
            <v>0</v>
          </cell>
          <cell r="AH5006">
            <v>0</v>
          </cell>
          <cell r="AI5006">
            <v>0</v>
          </cell>
        </row>
        <row r="5007">
          <cell r="C5007" t="str">
            <v>1.850</v>
          </cell>
          <cell r="D5007" t="str">
            <v>Дооснащение ИТСО КС Волгоградского ЛПУ МГ, Котельниковского ЛПУ МГ и Ольховского ЛПУ МГ</v>
          </cell>
          <cell r="E5007" t="str">
            <v>051-2004448</v>
          </cell>
          <cell r="F5007" t="str">
            <v/>
          </cell>
          <cell r="G5007" t="str">
            <v>Комплексная целевая программа по совершенствованию системы о</v>
          </cell>
          <cell r="H5007" t="str">
            <v>Прочие</v>
          </cell>
          <cell r="I5007">
            <v>445.53</v>
          </cell>
          <cell r="J5007">
            <v>252.88</v>
          </cell>
          <cell r="K5007">
            <v>252.88</v>
          </cell>
          <cell r="L5007">
            <v>252.88</v>
          </cell>
          <cell r="M5007">
            <v>32.789686029999999</v>
          </cell>
          <cell r="N5007">
            <v>12.966500328</v>
          </cell>
          <cell r="O5007">
            <v>12.966500328</v>
          </cell>
          <cell r="P5007">
            <v>0</v>
          </cell>
          <cell r="Q5007">
            <v>0</v>
          </cell>
          <cell r="R5007">
            <v>0</v>
          </cell>
          <cell r="S5007">
            <v>372.22499998000001</v>
          </cell>
          <cell r="T5007">
            <v>73.305000019999994</v>
          </cell>
          <cell r="U5007">
            <v>0</v>
          </cell>
          <cell r="V5007">
            <v>0</v>
          </cell>
          <cell r="W5007">
            <v>0</v>
          </cell>
          <cell r="X5007">
            <v>0</v>
          </cell>
          <cell r="Y5007">
            <v>66.696390320000006</v>
          </cell>
          <cell r="Z5007">
            <v>241.77</v>
          </cell>
          <cell r="AA5007">
            <v>241.77</v>
          </cell>
          <cell r="AB5007">
            <v>0</v>
          </cell>
          <cell r="AC5007">
            <v>0</v>
          </cell>
          <cell r="AD5007">
            <v>85.037834619999998</v>
          </cell>
          <cell r="AE5007">
            <v>66.696390289999997</v>
          </cell>
          <cell r="AF5007">
            <v>18.341444330000002</v>
          </cell>
          <cell r="AG5007">
            <v>0</v>
          </cell>
          <cell r="AH5007">
            <v>0</v>
          </cell>
          <cell r="AI5007">
            <v>35.173029995</v>
          </cell>
        </row>
        <row r="5008">
          <cell r="C5008" t="str">
            <v>1.850.1</v>
          </cell>
          <cell r="D5008" t="str">
            <v>Подрядные работы</v>
          </cell>
          <cell r="E5008" t="str">
            <v>051-2004448</v>
          </cell>
          <cell r="F5008" t="str">
            <v/>
          </cell>
          <cell r="G5008" t="str">
            <v/>
          </cell>
          <cell r="H5008" t="str">
            <v/>
          </cell>
          <cell r="I5008">
            <v>272.27</v>
          </cell>
          <cell r="J5008">
            <v>164.79</v>
          </cell>
          <cell r="K5008">
            <v>164.79</v>
          </cell>
          <cell r="L5008">
            <v>164.79</v>
          </cell>
          <cell r="M5008">
            <v>25.220639389999999</v>
          </cell>
          <cell r="N5008">
            <v>15.304714722</v>
          </cell>
          <cell r="O5008">
            <v>15.304714722</v>
          </cell>
          <cell r="P5008">
            <v>0</v>
          </cell>
          <cell r="Q5008">
            <v>0</v>
          </cell>
          <cell r="R5008">
            <v>0</v>
          </cell>
          <cell r="S5008">
            <v>226.88666665</v>
          </cell>
          <cell r="T5008">
            <v>45.383333350000001</v>
          </cell>
          <cell r="U5008">
            <v>0</v>
          </cell>
          <cell r="V5008">
            <v>0</v>
          </cell>
          <cell r="W5008">
            <v>0</v>
          </cell>
          <cell r="X5008">
            <v>0</v>
          </cell>
          <cell r="Y5008">
            <v>64.328806209999996</v>
          </cell>
          <cell r="Z5008">
            <v>176.25</v>
          </cell>
          <cell r="AA5008">
            <v>176.25</v>
          </cell>
          <cell r="AB5008">
            <v>0</v>
          </cell>
          <cell r="AC5008">
            <v>0</v>
          </cell>
          <cell r="AD5008">
            <v>76.792614200000003</v>
          </cell>
          <cell r="AE5008">
            <v>64.328806209999996</v>
          </cell>
          <cell r="AF5008">
            <v>12.463807989999999</v>
          </cell>
          <cell r="AG5008">
            <v>0</v>
          </cell>
          <cell r="AH5008">
            <v>0</v>
          </cell>
          <cell r="AI5008">
            <v>43.570277560000001</v>
          </cell>
        </row>
        <row r="5009">
          <cell r="C5009">
            <v>0</v>
          </cell>
          <cell r="D5009" t="str">
            <v>ИЦ РЕГИОНАЛЬНЫЕ СИСТЕМЫ</v>
          </cell>
          <cell r="E5009" t="str">
            <v>051-2004448</v>
          </cell>
          <cell r="F5009" t="str">
            <v/>
          </cell>
          <cell r="G5009" t="str">
            <v/>
          </cell>
          <cell r="H5009" t="str">
            <v/>
          </cell>
          <cell r="I5009">
            <v>272.27</v>
          </cell>
          <cell r="J5009">
            <v>164.79</v>
          </cell>
          <cell r="K5009">
            <v>164.79</v>
          </cell>
          <cell r="L5009">
            <v>164.79</v>
          </cell>
          <cell r="M5009">
            <v>25.220639389999999</v>
          </cell>
          <cell r="N5009">
            <v>15.304714722</v>
          </cell>
          <cell r="O5009">
            <v>15.304714722</v>
          </cell>
          <cell r="P5009">
            <v>0</v>
          </cell>
          <cell r="Q5009">
            <v>0</v>
          </cell>
          <cell r="R5009">
            <v>0</v>
          </cell>
          <cell r="S5009">
            <v>226.88666665</v>
          </cell>
          <cell r="T5009">
            <v>45.383333350000001</v>
          </cell>
          <cell r="U5009">
            <v>0</v>
          </cell>
          <cell r="V5009">
            <v>0</v>
          </cell>
          <cell r="W5009">
            <v>0</v>
          </cell>
          <cell r="X5009">
            <v>0</v>
          </cell>
          <cell r="Y5009">
            <v>64.328806209999996</v>
          </cell>
          <cell r="Z5009">
            <v>176.25</v>
          </cell>
          <cell r="AA5009">
            <v>176.25</v>
          </cell>
          <cell r="AB5009">
            <v>0</v>
          </cell>
          <cell r="AC5009">
            <v>0</v>
          </cell>
          <cell r="AD5009">
            <v>76.792614200000003</v>
          </cell>
          <cell r="AE5009">
            <v>64.328806209999996</v>
          </cell>
          <cell r="AF5009">
            <v>12.463807989999999</v>
          </cell>
          <cell r="AG5009">
            <v>0</v>
          </cell>
          <cell r="AH5009">
            <v>0</v>
          </cell>
          <cell r="AI5009">
            <v>43.570277560000001</v>
          </cell>
        </row>
        <row r="5010">
          <cell r="C5010" t="str">
            <v>1.850.2</v>
          </cell>
          <cell r="D5010" t="str">
            <v>Оборудование</v>
          </cell>
          <cell r="E5010" t="str">
            <v>051-2004448</v>
          </cell>
          <cell r="F5010" t="str">
            <v/>
          </cell>
          <cell r="G5010" t="str">
            <v/>
          </cell>
          <cell r="H5010" t="str">
            <v/>
          </cell>
          <cell r="I5010">
            <v>69.14</v>
          </cell>
          <cell r="J5010">
            <v>48.82</v>
          </cell>
          <cell r="K5010">
            <v>48.82</v>
          </cell>
          <cell r="L5010">
            <v>48.82</v>
          </cell>
          <cell r="M5010">
            <v>3.9191904000000002</v>
          </cell>
          <cell r="N5010">
            <v>8.0278377709999997</v>
          </cell>
          <cell r="O5010">
            <v>8.0278377709999997</v>
          </cell>
          <cell r="P5010">
            <v>0</v>
          </cell>
          <cell r="Q5010">
            <v>0</v>
          </cell>
          <cell r="R5010">
            <v>0</v>
          </cell>
          <cell r="S5010">
            <v>57.61666666</v>
          </cell>
          <cell r="T5010">
            <v>11.523333340000001</v>
          </cell>
          <cell r="U5010">
            <v>0</v>
          </cell>
          <cell r="V5010">
            <v>0</v>
          </cell>
          <cell r="W5010">
            <v>0</v>
          </cell>
          <cell r="X5010">
            <v>0</v>
          </cell>
          <cell r="Y5010">
            <v>7.9999999999999996E-7</v>
          </cell>
          <cell r="Z5010">
            <v>48.82</v>
          </cell>
          <cell r="AA5010">
            <v>48.82</v>
          </cell>
          <cell r="AB5010">
            <v>0</v>
          </cell>
          <cell r="AC5010">
            <v>0</v>
          </cell>
          <cell r="AD5010">
            <v>3.7239992000000002</v>
          </cell>
          <cell r="AE5010">
            <v>7.9999999999999996E-7</v>
          </cell>
          <cell r="AF5010">
            <v>3.7239984000000002</v>
          </cell>
          <cell r="AG5010">
            <v>0</v>
          </cell>
          <cell r="AH5010">
            <v>0</v>
          </cell>
          <cell r="AI5010">
            <v>7.628019664</v>
          </cell>
        </row>
        <row r="5011">
          <cell r="C5011" t="str">
            <v>1.850.3</v>
          </cell>
          <cell r="D5011" t="str">
            <v>Прочие, всего</v>
          </cell>
          <cell r="E5011" t="str">
            <v>051-2004448</v>
          </cell>
          <cell r="F5011" t="str">
            <v/>
          </cell>
          <cell r="G5011" t="str">
            <v/>
          </cell>
          <cell r="H5011" t="str">
            <v/>
          </cell>
          <cell r="I5011">
            <v>104.12</v>
          </cell>
          <cell r="J5011">
            <v>39.270000000000003</v>
          </cell>
          <cell r="K5011">
            <v>39.270000000000003</v>
          </cell>
          <cell r="L5011">
            <v>39.270000000000003</v>
          </cell>
          <cell r="M5011">
            <v>3.6498562400000001</v>
          </cell>
          <cell r="N5011">
            <v>9.2942608609999997</v>
          </cell>
          <cell r="O5011">
            <v>9.2942608609999997</v>
          </cell>
          <cell r="P5011">
            <v>0</v>
          </cell>
          <cell r="Q5011">
            <v>0</v>
          </cell>
          <cell r="R5011">
            <v>0</v>
          </cell>
          <cell r="S5011">
            <v>87.721666670000005</v>
          </cell>
          <cell r="T5011">
            <v>16.39833333</v>
          </cell>
          <cell r="U5011">
            <v>0</v>
          </cell>
          <cell r="V5011">
            <v>0</v>
          </cell>
          <cell r="W5011">
            <v>0</v>
          </cell>
          <cell r="X5011">
            <v>0</v>
          </cell>
          <cell r="Y5011">
            <v>2.3675833100000001</v>
          </cell>
          <cell r="Z5011">
            <v>16.7</v>
          </cell>
          <cell r="AA5011">
            <v>16.7</v>
          </cell>
          <cell r="AB5011">
            <v>0</v>
          </cell>
          <cell r="AC5011">
            <v>0</v>
          </cell>
          <cell r="AD5011">
            <v>4.5212212200000002</v>
          </cell>
          <cell r="AE5011">
            <v>2.3675832799999998</v>
          </cell>
          <cell r="AF5011">
            <v>2.1536379399999999</v>
          </cell>
          <cell r="AG5011">
            <v>0</v>
          </cell>
          <cell r="AH5011">
            <v>0</v>
          </cell>
          <cell r="AI5011">
            <v>27.073180957999998</v>
          </cell>
        </row>
        <row r="5012">
          <cell r="C5012" t="str">
            <v>1.850.4</v>
          </cell>
          <cell r="D5012" t="str">
            <v>Землеотвод, всего</v>
          </cell>
          <cell r="E5012" t="str">
            <v>051-2004448</v>
          </cell>
          <cell r="F5012" t="str">
            <v/>
          </cell>
          <cell r="G5012" t="str">
            <v/>
          </cell>
          <cell r="H5012" t="str">
            <v/>
          </cell>
          <cell r="I5012">
            <v>2.63</v>
          </cell>
          <cell r="J5012">
            <v>0.83</v>
          </cell>
          <cell r="K5012">
            <v>0.83</v>
          </cell>
          <cell r="L5012">
            <v>0.83</v>
          </cell>
          <cell r="M5012">
            <v>0</v>
          </cell>
          <cell r="N5012">
            <v>0</v>
          </cell>
          <cell r="O5012">
            <v>0</v>
          </cell>
          <cell r="P5012">
            <v>0</v>
          </cell>
          <cell r="Q5012">
            <v>0</v>
          </cell>
          <cell r="R5012">
            <v>0</v>
          </cell>
          <cell r="S5012">
            <v>2.3849999999999998</v>
          </cell>
          <cell r="T5012">
            <v>0.245</v>
          </cell>
          <cell r="U5012">
            <v>0</v>
          </cell>
          <cell r="V5012">
            <v>0</v>
          </cell>
          <cell r="W5012">
            <v>0</v>
          </cell>
          <cell r="X5012">
            <v>0</v>
          </cell>
          <cell r="Y5012">
            <v>0</v>
          </cell>
          <cell r="Z5012">
            <v>0.67</v>
          </cell>
          <cell r="AA5012">
            <v>0.67</v>
          </cell>
          <cell r="AB5012">
            <v>0</v>
          </cell>
          <cell r="AC5012">
            <v>0</v>
          </cell>
          <cell r="AD5012">
            <v>0</v>
          </cell>
          <cell r="AE5012">
            <v>0</v>
          </cell>
          <cell r="AF5012">
            <v>0</v>
          </cell>
          <cell r="AG5012">
            <v>0</v>
          </cell>
          <cell r="AH5012">
            <v>0</v>
          </cell>
          <cell r="AI5012">
            <v>0</v>
          </cell>
        </row>
        <row r="5013">
          <cell r="C5013" t="str">
            <v>1.850.5</v>
          </cell>
          <cell r="D5013" t="str">
            <v>Проектные работы</v>
          </cell>
          <cell r="E5013" t="str">
            <v>051-2004448</v>
          </cell>
          <cell r="F5013" t="str">
            <v/>
          </cell>
          <cell r="G5013" t="str">
            <v/>
          </cell>
          <cell r="H5013" t="str">
            <v/>
          </cell>
          <cell r="I5013">
            <v>53.66</v>
          </cell>
          <cell r="J5013">
            <v>0</v>
          </cell>
          <cell r="K5013">
            <v>0</v>
          </cell>
          <cell r="L5013">
            <v>0</v>
          </cell>
          <cell r="M5013">
            <v>0</v>
          </cell>
          <cell r="N5013">
            <v>0</v>
          </cell>
          <cell r="O5013">
            <v>0</v>
          </cell>
          <cell r="P5013">
            <v>0</v>
          </cell>
          <cell r="Q5013">
            <v>0</v>
          </cell>
          <cell r="R5013">
            <v>0</v>
          </cell>
          <cell r="S5013">
            <v>45.47</v>
          </cell>
          <cell r="T5013">
            <v>8.19</v>
          </cell>
          <cell r="U5013">
            <v>0</v>
          </cell>
          <cell r="V5013">
            <v>0</v>
          </cell>
          <cell r="W5013">
            <v>0</v>
          </cell>
          <cell r="X5013">
            <v>0</v>
          </cell>
          <cell r="Y5013">
            <v>0</v>
          </cell>
          <cell r="Z5013">
            <v>0</v>
          </cell>
          <cell r="AA5013">
            <v>0</v>
          </cell>
          <cell r="AB5013">
            <v>0</v>
          </cell>
          <cell r="AC5013">
            <v>0</v>
          </cell>
          <cell r="AD5013">
            <v>0</v>
          </cell>
          <cell r="AE5013">
            <v>0</v>
          </cell>
          <cell r="AF5013">
            <v>0</v>
          </cell>
          <cell r="AG5013">
            <v>0</v>
          </cell>
          <cell r="AH5013">
            <v>0</v>
          </cell>
          <cell r="AI5013">
            <v>0</v>
          </cell>
        </row>
        <row r="5014">
          <cell r="C5014" t="str">
            <v>1.850.6</v>
          </cell>
          <cell r="D5014" t="str">
            <v>Услуги Заказчика</v>
          </cell>
          <cell r="E5014" t="str">
            <v>051-2004448</v>
          </cell>
          <cell r="F5014" t="str">
            <v/>
          </cell>
          <cell r="G5014" t="str">
            <v/>
          </cell>
          <cell r="H5014" t="str">
            <v/>
          </cell>
          <cell r="I5014">
            <v>15.64</v>
          </cell>
          <cell r="J5014">
            <v>9.02</v>
          </cell>
          <cell r="K5014">
            <v>9.02</v>
          </cell>
          <cell r="L5014">
            <v>9.02</v>
          </cell>
          <cell r="M5014">
            <v>2.2550000400000001</v>
          </cell>
          <cell r="N5014">
            <v>25.000000443000001</v>
          </cell>
          <cell r="O5014">
            <v>25.000000443000001</v>
          </cell>
          <cell r="P5014">
            <v>0</v>
          </cell>
          <cell r="Q5014">
            <v>0</v>
          </cell>
          <cell r="R5014">
            <v>0</v>
          </cell>
          <cell r="S5014">
            <v>13.03333333</v>
          </cell>
          <cell r="T5014">
            <v>2.6066666700000001</v>
          </cell>
          <cell r="U5014">
            <v>0</v>
          </cell>
          <cell r="V5014">
            <v>0</v>
          </cell>
          <cell r="W5014">
            <v>0</v>
          </cell>
          <cell r="X5014">
            <v>0</v>
          </cell>
          <cell r="Y5014">
            <v>2.3675833100000001</v>
          </cell>
          <cell r="Z5014">
            <v>15.58</v>
          </cell>
          <cell r="AA5014">
            <v>15.58</v>
          </cell>
          <cell r="AB5014">
            <v>0</v>
          </cell>
          <cell r="AC5014">
            <v>0</v>
          </cell>
          <cell r="AD5014">
            <v>3.8709166399999999</v>
          </cell>
          <cell r="AE5014">
            <v>2.3675832799999998</v>
          </cell>
          <cell r="AF5014">
            <v>1.5033333600000001</v>
          </cell>
          <cell r="AG5014">
            <v>0</v>
          </cell>
          <cell r="AH5014">
            <v>0</v>
          </cell>
          <cell r="AI5014">
            <v>24.845421308999999</v>
          </cell>
        </row>
        <row r="5015">
          <cell r="C5015" t="str">
            <v>1.850.7</v>
          </cell>
          <cell r="D5015" t="str">
            <v>Иные прочие</v>
          </cell>
          <cell r="E5015" t="str">
            <v>051-2004448</v>
          </cell>
          <cell r="F5015" t="str">
            <v/>
          </cell>
          <cell r="G5015" t="str">
            <v/>
          </cell>
          <cell r="H5015" t="str">
            <v/>
          </cell>
          <cell r="I5015">
            <v>13.53</v>
          </cell>
          <cell r="J5015">
            <v>10.76</v>
          </cell>
          <cell r="K5015">
            <v>10.76</v>
          </cell>
          <cell r="L5015">
            <v>10.76</v>
          </cell>
          <cell r="M5015">
            <v>1.3948562</v>
          </cell>
          <cell r="N5015">
            <v>12.963347583999999</v>
          </cell>
          <cell r="O5015">
            <v>12.963347583999999</v>
          </cell>
          <cell r="P5015">
            <v>0</v>
          </cell>
          <cell r="Q5015">
            <v>0</v>
          </cell>
          <cell r="R5015">
            <v>0</v>
          </cell>
          <cell r="S5015">
            <v>11.28333334</v>
          </cell>
          <cell r="T5015">
            <v>2.2466666599999998</v>
          </cell>
          <cell r="U5015">
            <v>0</v>
          </cell>
          <cell r="V5015">
            <v>0</v>
          </cell>
          <cell r="W5015">
            <v>0</v>
          </cell>
          <cell r="X5015">
            <v>0</v>
          </cell>
          <cell r="Y5015">
            <v>0</v>
          </cell>
          <cell r="Z5015">
            <v>0.45</v>
          </cell>
          <cell r="AA5015">
            <v>0.45</v>
          </cell>
          <cell r="AB5015">
            <v>0</v>
          </cell>
          <cell r="AC5015">
            <v>0</v>
          </cell>
          <cell r="AD5015">
            <v>0.65030458000000002</v>
          </cell>
          <cell r="AE5015">
            <v>0</v>
          </cell>
          <cell r="AF5015">
            <v>0.65030458000000002</v>
          </cell>
          <cell r="AG5015">
            <v>0</v>
          </cell>
          <cell r="AH5015">
            <v>0</v>
          </cell>
          <cell r="AI5015">
            <v>144.512128889</v>
          </cell>
        </row>
        <row r="5016">
          <cell r="C5016" t="str">
            <v>1.850.8</v>
          </cell>
          <cell r="D5016" t="str">
            <v>Пуско наладочные работы "вхолостую"</v>
          </cell>
          <cell r="E5016" t="str">
            <v>051-2004448</v>
          </cell>
          <cell r="F5016" t="str">
            <v/>
          </cell>
          <cell r="G5016" t="str">
            <v/>
          </cell>
          <cell r="H5016" t="str">
            <v/>
          </cell>
          <cell r="I5016">
            <v>18.66</v>
          </cell>
          <cell r="J5016">
            <v>18.66</v>
          </cell>
          <cell r="K5016">
            <v>18.66</v>
          </cell>
          <cell r="L5016">
            <v>18.66</v>
          </cell>
          <cell r="M5016">
            <v>0</v>
          </cell>
          <cell r="N5016">
            <v>0</v>
          </cell>
          <cell r="O5016">
            <v>0</v>
          </cell>
          <cell r="P5016">
            <v>0</v>
          </cell>
          <cell r="Q5016">
            <v>0</v>
          </cell>
          <cell r="R5016">
            <v>0</v>
          </cell>
          <cell r="S5016">
            <v>15.55</v>
          </cell>
          <cell r="T5016">
            <v>3.11</v>
          </cell>
          <cell r="U5016">
            <v>0</v>
          </cell>
          <cell r="V5016">
            <v>0</v>
          </cell>
          <cell r="W5016">
            <v>0</v>
          </cell>
          <cell r="X5016">
            <v>0</v>
          </cell>
          <cell r="Y5016">
            <v>0</v>
          </cell>
          <cell r="Z5016">
            <v>0</v>
          </cell>
          <cell r="AA5016">
            <v>0</v>
          </cell>
          <cell r="AB5016">
            <v>0</v>
          </cell>
          <cell r="AC5016">
            <v>0</v>
          </cell>
          <cell r="AD5016">
            <v>0</v>
          </cell>
          <cell r="AE5016">
            <v>0</v>
          </cell>
          <cell r="AF5016">
            <v>0</v>
          </cell>
          <cell r="AG5016">
            <v>0</v>
          </cell>
          <cell r="AH5016">
            <v>0</v>
          </cell>
          <cell r="AI5016">
            <v>0</v>
          </cell>
        </row>
        <row r="5017">
          <cell r="C5017" t="str">
            <v>1.851</v>
          </cell>
          <cell r="D5017" t="str">
            <v>Дооснащение ИТСО КС Бубновского ЛПУ МГ, Усть-Бузулукского ЛПУ МГ и Калининского ЛПУ МГ</v>
          </cell>
          <cell r="E5017" t="str">
            <v>051-2004449</v>
          </cell>
          <cell r="F5017" t="str">
            <v/>
          </cell>
          <cell r="G5017" t="str">
            <v>Комплексная целевая программа по совершенствованию системы о</v>
          </cell>
          <cell r="H5017" t="str">
            <v>Прочие</v>
          </cell>
          <cell r="I5017">
            <v>368.5</v>
          </cell>
          <cell r="J5017">
            <v>368.5</v>
          </cell>
          <cell r="K5017">
            <v>5.76</v>
          </cell>
          <cell r="L5017">
            <v>5.76</v>
          </cell>
          <cell r="M5017">
            <v>5.2500239999999997E-2</v>
          </cell>
          <cell r="N5017">
            <v>0.91146249999999995</v>
          </cell>
          <cell r="O5017">
            <v>0.91146249999999995</v>
          </cell>
          <cell r="P5017">
            <v>0</v>
          </cell>
          <cell r="Q5017">
            <v>0</v>
          </cell>
          <cell r="R5017">
            <v>0</v>
          </cell>
          <cell r="S5017">
            <v>0</v>
          </cell>
          <cell r="T5017">
            <v>0</v>
          </cell>
          <cell r="U5017">
            <v>0</v>
          </cell>
          <cell r="V5017">
            <v>0</v>
          </cell>
          <cell r="W5017">
            <v>0</v>
          </cell>
          <cell r="X5017">
            <v>0</v>
          </cell>
          <cell r="Y5017">
            <v>0</v>
          </cell>
          <cell r="Z5017">
            <v>89.29</v>
          </cell>
          <cell r="AA5017">
            <v>89.29</v>
          </cell>
          <cell r="AB5017">
            <v>5.05</v>
          </cell>
          <cell r="AC5017">
            <v>83.75</v>
          </cell>
          <cell r="AD5017">
            <v>3.5000160000000002E-2</v>
          </cell>
          <cell r="AE5017">
            <v>0</v>
          </cell>
          <cell r="AF5017">
            <v>3.5000160000000002E-2</v>
          </cell>
          <cell r="AG5017">
            <v>0</v>
          </cell>
          <cell r="AH5017">
            <v>0</v>
          </cell>
          <cell r="AI5017">
            <v>3.9198297999999999E-2</v>
          </cell>
        </row>
        <row r="5018">
          <cell r="C5018" t="str">
            <v>1.851.1</v>
          </cell>
          <cell r="D5018" t="str">
            <v>Подрядные работы</v>
          </cell>
          <cell r="E5018" t="str">
            <v>051-2004449</v>
          </cell>
          <cell r="F5018" t="str">
            <v/>
          </cell>
          <cell r="G5018" t="str">
            <v/>
          </cell>
          <cell r="H5018" t="str">
            <v/>
          </cell>
          <cell r="I5018">
            <v>237.5</v>
          </cell>
          <cell r="J5018">
            <v>237.5</v>
          </cell>
          <cell r="K5018">
            <v>5.05</v>
          </cell>
          <cell r="L5018">
            <v>5.05</v>
          </cell>
          <cell r="M5018">
            <v>0</v>
          </cell>
          <cell r="N5018">
            <v>0</v>
          </cell>
          <cell r="O5018">
            <v>0</v>
          </cell>
          <cell r="P5018">
            <v>0</v>
          </cell>
          <cell r="Q5018">
            <v>0</v>
          </cell>
          <cell r="R5018">
            <v>0</v>
          </cell>
          <cell r="S5018">
            <v>0</v>
          </cell>
          <cell r="T5018">
            <v>0</v>
          </cell>
          <cell r="U5018">
            <v>0</v>
          </cell>
          <cell r="V5018">
            <v>0</v>
          </cell>
          <cell r="W5018">
            <v>0</v>
          </cell>
          <cell r="X5018">
            <v>0</v>
          </cell>
          <cell r="Y5018">
            <v>0</v>
          </cell>
          <cell r="Z5018">
            <v>71.62</v>
          </cell>
          <cell r="AA5018">
            <v>71.62</v>
          </cell>
          <cell r="AB5018">
            <v>5.05</v>
          </cell>
          <cell r="AC5018">
            <v>66.569999999999993</v>
          </cell>
          <cell r="AD5018">
            <v>0</v>
          </cell>
          <cell r="AE5018">
            <v>0</v>
          </cell>
          <cell r="AF5018">
            <v>0</v>
          </cell>
          <cell r="AG5018">
            <v>0</v>
          </cell>
          <cell r="AH5018">
            <v>0</v>
          </cell>
          <cell r="AI5018">
            <v>0</v>
          </cell>
        </row>
        <row r="5019">
          <cell r="C5019">
            <v>0</v>
          </cell>
          <cell r="D5019" t="str">
            <v>ИЦ РЕГИОНАЛЬНЫЕ СИСТЕМЫ</v>
          </cell>
          <cell r="E5019" t="str">
            <v>051-2004449</v>
          </cell>
          <cell r="F5019" t="str">
            <v/>
          </cell>
          <cell r="G5019" t="str">
            <v/>
          </cell>
          <cell r="H5019" t="str">
            <v/>
          </cell>
          <cell r="I5019">
            <v>237.5</v>
          </cell>
          <cell r="J5019">
            <v>237.5</v>
          </cell>
          <cell r="K5019">
            <v>5.05</v>
          </cell>
          <cell r="L5019">
            <v>5.05</v>
          </cell>
          <cell r="M5019">
            <v>0</v>
          </cell>
          <cell r="N5019">
            <v>0</v>
          </cell>
          <cell r="O5019">
            <v>0</v>
          </cell>
          <cell r="P5019">
            <v>0</v>
          </cell>
          <cell r="Q5019">
            <v>0</v>
          </cell>
          <cell r="R5019">
            <v>0</v>
          </cell>
          <cell r="S5019">
            <v>0</v>
          </cell>
          <cell r="T5019">
            <v>0</v>
          </cell>
          <cell r="U5019">
            <v>0</v>
          </cell>
          <cell r="V5019">
            <v>0</v>
          </cell>
          <cell r="W5019">
            <v>0</v>
          </cell>
          <cell r="X5019">
            <v>0</v>
          </cell>
          <cell r="Y5019">
            <v>0</v>
          </cell>
          <cell r="Z5019">
            <v>71.62</v>
          </cell>
          <cell r="AA5019">
            <v>71.62</v>
          </cell>
          <cell r="AB5019">
            <v>5.05</v>
          </cell>
          <cell r="AC5019">
            <v>66.569999999999993</v>
          </cell>
          <cell r="AD5019">
            <v>0</v>
          </cell>
          <cell r="AE5019">
            <v>0</v>
          </cell>
          <cell r="AF5019">
            <v>0</v>
          </cell>
          <cell r="AG5019">
            <v>0</v>
          </cell>
          <cell r="AH5019">
            <v>0</v>
          </cell>
          <cell r="AI5019">
            <v>0</v>
          </cell>
        </row>
        <row r="5020">
          <cell r="C5020" t="str">
            <v>1.851.2</v>
          </cell>
          <cell r="D5020" t="str">
            <v>Оборудование</v>
          </cell>
          <cell r="E5020" t="str">
            <v>051-2004449</v>
          </cell>
          <cell r="F5020" t="str">
            <v/>
          </cell>
          <cell r="G5020" t="str">
            <v/>
          </cell>
          <cell r="H5020" t="str">
            <v/>
          </cell>
          <cell r="I5020">
            <v>63.93</v>
          </cell>
          <cell r="J5020">
            <v>63.93</v>
          </cell>
          <cell r="K5020">
            <v>0</v>
          </cell>
          <cell r="L5020">
            <v>0</v>
          </cell>
          <cell r="M5020">
            <v>0</v>
          </cell>
          <cell r="N5020">
            <v>0</v>
          </cell>
          <cell r="O5020">
            <v>0</v>
          </cell>
          <cell r="P5020">
            <v>0</v>
          </cell>
          <cell r="Q5020">
            <v>0</v>
          </cell>
          <cell r="R5020">
            <v>0</v>
          </cell>
          <cell r="S5020">
            <v>0</v>
          </cell>
          <cell r="T5020">
            <v>0</v>
          </cell>
          <cell r="U5020">
            <v>0</v>
          </cell>
          <cell r="V5020">
            <v>0</v>
          </cell>
          <cell r="W5020">
            <v>0</v>
          </cell>
          <cell r="X5020">
            <v>0</v>
          </cell>
          <cell r="Y5020">
            <v>0</v>
          </cell>
          <cell r="Z5020">
            <v>17.18</v>
          </cell>
          <cell r="AA5020">
            <v>17.18</v>
          </cell>
          <cell r="AB5020">
            <v>0</v>
          </cell>
          <cell r="AC5020">
            <v>17.18</v>
          </cell>
          <cell r="AD5020">
            <v>0</v>
          </cell>
          <cell r="AE5020">
            <v>0</v>
          </cell>
          <cell r="AF5020">
            <v>0</v>
          </cell>
          <cell r="AG5020">
            <v>0</v>
          </cell>
          <cell r="AH5020">
            <v>0</v>
          </cell>
          <cell r="AI5020">
            <v>0</v>
          </cell>
        </row>
        <row r="5021">
          <cell r="C5021" t="str">
            <v>1.851.3</v>
          </cell>
          <cell r="D5021" t="str">
            <v>Прочие, всего</v>
          </cell>
          <cell r="E5021" t="str">
            <v>051-2004449</v>
          </cell>
          <cell r="F5021" t="str">
            <v/>
          </cell>
          <cell r="G5021" t="str">
            <v/>
          </cell>
          <cell r="H5021" t="str">
            <v/>
          </cell>
          <cell r="I5021">
            <v>67.069999999999993</v>
          </cell>
          <cell r="J5021">
            <v>67.069999999999993</v>
          </cell>
          <cell r="K5021">
            <v>0.71</v>
          </cell>
          <cell r="L5021">
            <v>0.71</v>
          </cell>
          <cell r="M5021">
            <v>5.2500239999999997E-2</v>
          </cell>
          <cell r="N5021">
            <v>7.3944000000000001</v>
          </cell>
          <cell r="O5021">
            <v>7.3944000000000001</v>
          </cell>
          <cell r="P5021">
            <v>0</v>
          </cell>
          <cell r="Q5021">
            <v>0</v>
          </cell>
          <cell r="R5021">
            <v>0</v>
          </cell>
          <cell r="S5021">
            <v>0</v>
          </cell>
          <cell r="T5021">
            <v>0</v>
          </cell>
          <cell r="U5021">
            <v>0</v>
          </cell>
          <cell r="V5021">
            <v>0</v>
          </cell>
          <cell r="W5021">
            <v>0</v>
          </cell>
          <cell r="X5021">
            <v>0</v>
          </cell>
          <cell r="Y5021">
            <v>0</v>
          </cell>
          <cell r="Z5021">
            <v>0.49</v>
          </cell>
          <cell r="AA5021">
            <v>0.49</v>
          </cell>
          <cell r="AB5021">
            <v>0</v>
          </cell>
          <cell r="AC5021">
            <v>0</v>
          </cell>
          <cell r="AD5021">
            <v>3.5000160000000002E-2</v>
          </cell>
          <cell r="AE5021">
            <v>0</v>
          </cell>
          <cell r="AF5021">
            <v>3.5000160000000002E-2</v>
          </cell>
          <cell r="AG5021">
            <v>0</v>
          </cell>
          <cell r="AH5021">
            <v>0</v>
          </cell>
          <cell r="AI5021">
            <v>7.1428897960000004</v>
          </cell>
        </row>
        <row r="5022">
          <cell r="C5022" t="str">
            <v>1.851.4</v>
          </cell>
          <cell r="D5022" t="str">
            <v>Землеотвод, всего</v>
          </cell>
          <cell r="E5022" t="str">
            <v>051-2004449</v>
          </cell>
          <cell r="F5022" t="str">
            <v/>
          </cell>
          <cell r="G5022" t="str">
            <v/>
          </cell>
          <cell r="H5022" t="str">
            <v/>
          </cell>
          <cell r="I5022">
            <v>0.6</v>
          </cell>
          <cell r="J5022">
            <v>0.6</v>
          </cell>
          <cell r="K5022">
            <v>0.3</v>
          </cell>
          <cell r="L5022">
            <v>0.3</v>
          </cell>
          <cell r="M5022">
            <v>0</v>
          </cell>
          <cell r="N5022">
            <v>0</v>
          </cell>
          <cell r="O5022">
            <v>0</v>
          </cell>
          <cell r="P5022">
            <v>0</v>
          </cell>
          <cell r="Q5022">
            <v>0</v>
          </cell>
          <cell r="R5022">
            <v>0</v>
          </cell>
          <cell r="S5022">
            <v>0</v>
          </cell>
          <cell r="T5022">
            <v>0</v>
          </cell>
          <cell r="U5022">
            <v>0</v>
          </cell>
          <cell r="V5022">
            <v>0</v>
          </cell>
          <cell r="W5022">
            <v>0</v>
          </cell>
          <cell r="X5022">
            <v>0</v>
          </cell>
          <cell r="Y5022">
            <v>0</v>
          </cell>
          <cell r="Z5022">
            <v>0.3</v>
          </cell>
          <cell r="AA5022">
            <v>0.3</v>
          </cell>
          <cell r="AB5022">
            <v>0</v>
          </cell>
          <cell r="AC5022">
            <v>0</v>
          </cell>
          <cell r="AD5022">
            <v>0</v>
          </cell>
          <cell r="AE5022">
            <v>0</v>
          </cell>
          <cell r="AF5022">
            <v>0</v>
          </cell>
          <cell r="AG5022">
            <v>0</v>
          </cell>
          <cell r="AH5022">
            <v>0</v>
          </cell>
          <cell r="AI5022">
            <v>0</v>
          </cell>
        </row>
        <row r="5023">
          <cell r="C5023" t="str">
            <v>1.851.5</v>
          </cell>
          <cell r="D5023" t="str">
            <v>Проектные работы</v>
          </cell>
          <cell r="E5023" t="str">
            <v>051-2004449</v>
          </cell>
          <cell r="F5023" t="str">
            <v/>
          </cell>
          <cell r="G5023" t="str">
            <v/>
          </cell>
          <cell r="H5023" t="str">
            <v/>
          </cell>
          <cell r="I5023">
            <v>39.99</v>
          </cell>
          <cell r="J5023">
            <v>39.99</v>
          </cell>
          <cell r="K5023">
            <v>0</v>
          </cell>
          <cell r="L5023">
            <v>0</v>
          </cell>
          <cell r="M5023">
            <v>0</v>
          </cell>
          <cell r="N5023">
            <v>0</v>
          </cell>
          <cell r="O5023">
            <v>0</v>
          </cell>
          <cell r="P5023">
            <v>0</v>
          </cell>
          <cell r="Q5023">
            <v>0</v>
          </cell>
          <cell r="R5023">
            <v>0</v>
          </cell>
          <cell r="S5023">
            <v>0</v>
          </cell>
          <cell r="T5023">
            <v>0</v>
          </cell>
          <cell r="U5023">
            <v>0</v>
          </cell>
          <cell r="V5023">
            <v>0</v>
          </cell>
          <cell r="W5023">
            <v>0</v>
          </cell>
          <cell r="X5023">
            <v>0</v>
          </cell>
          <cell r="Y5023">
            <v>0</v>
          </cell>
          <cell r="Z5023">
            <v>0</v>
          </cell>
          <cell r="AA5023">
            <v>0</v>
          </cell>
          <cell r="AB5023">
            <v>0</v>
          </cell>
          <cell r="AC5023">
            <v>0</v>
          </cell>
          <cell r="AD5023">
            <v>0</v>
          </cell>
          <cell r="AE5023">
            <v>0</v>
          </cell>
          <cell r="AF5023">
            <v>0</v>
          </cell>
          <cell r="AG5023">
            <v>0</v>
          </cell>
          <cell r="AH5023">
            <v>0</v>
          </cell>
          <cell r="AI5023">
            <v>0</v>
          </cell>
        </row>
        <row r="5024">
          <cell r="C5024" t="str">
            <v>1.851.6</v>
          </cell>
          <cell r="D5024" t="str">
            <v>Услуги Заказчика</v>
          </cell>
          <cell r="E5024" t="str">
            <v>051-2004449</v>
          </cell>
          <cell r="F5024" t="str">
            <v/>
          </cell>
          <cell r="G5024" t="str">
            <v/>
          </cell>
          <cell r="H5024" t="str">
            <v/>
          </cell>
          <cell r="I5024">
            <v>7.27</v>
          </cell>
          <cell r="J5024">
            <v>7.27</v>
          </cell>
          <cell r="K5024">
            <v>0.21</v>
          </cell>
          <cell r="L5024">
            <v>0.21</v>
          </cell>
          <cell r="M5024">
            <v>5.2500239999999997E-2</v>
          </cell>
          <cell r="N5024">
            <v>25.000114285999999</v>
          </cell>
          <cell r="O5024">
            <v>25.000114285999999</v>
          </cell>
          <cell r="P5024">
            <v>0</v>
          </cell>
          <cell r="Q5024">
            <v>0</v>
          </cell>
          <cell r="R5024">
            <v>0</v>
          </cell>
          <cell r="S5024">
            <v>0</v>
          </cell>
          <cell r="T5024">
            <v>0</v>
          </cell>
          <cell r="U5024">
            <v>0</v>
          </cell>
          <cell r="V5024">
            <v>0</v>
          </cell>
          <cell r="W5024">
            <v>0</v>
          </cell>
          <cell r="X5024">
            <v>0</v>
          </cell>
          <cell r="Y5024">
            <v>0</v>
          </cell>
          <cell r="Z5024">
            <v>0.19</v>
          </cell>
          <cell r="AA5024">
            <v>0.19</v>
          </cell>
          <cell r="AB5024">
            <v>0</v>
          </cell>
          <cell r="AC5024">
            <v>0</v>
          </cell>
          <cell r="AD5024">
            <v>3.5000160000000002E-2</v>
          </cell>
          <cell r="AE5024">
            <v>0</v>
          </cell>
          <cell r="AF5024">
            <v>3.5000160000000002E-2</v>
          </cell>
          <cell r="AG5024">
            <v>0</v>
          </cell>
          <cell r="AH5024">
            <v>0</v>
          </cell>
          <cell r="AI5024">
            <v>18.421136841999999</v>
          </cell>
        </row>
        <row r="5025">
          <cell r="C5025" t="str">
            <v>1.851.7</v>
          </cell>
          <cell r="D5025" t="str">
            <v>Иные прочие</v>
          </cell>
          <cell r="E5025" t="str">
            <v>051-2004449</v>
          </cell>
          <cell r="F5025" t="str">
            <v/>
          </cell>
          <cell r="G5025" t="str">
            <v/>
          </cell>
          <cell r="H5025" t="str">
            <v/>
          </cell>
          <cell r="I5025">
            <v>12.33</v>
          </cell>
          <cell r="J5025">
            <v>12.33</v>
          </cell>
          <cell r="K5025">
            <v>0.2</v>
          </cell>
          <cell r="L5025">
            <v>0.2</v>
          </cell>
          <cell r="M5025">
            <v>0</v>
          </cell>
          <cell r="N5025">
            <v>0</v>
          </cell>
          <cell r="O5025">
            <v>0</v>
          </cell>
          <cell r="P5025">
            <v>0</v>
          </cell>
          <cell r="Q5025">
            <v>0</v>
          </cell>
          <cell r="R5025">
            <v>0</v>
          </cell>
          <cell r="S5025">
            <v>0</v>
          </cell>
          <cell r="T5025">
            <v>0</v>
          </cell>
          <cell r="U5025">
            <v>0</v>
          </cell>
          <cell r="V5025">
            <v>0</v>
          </cell>
          <cell r="W5025">
            <v>0</v>
          </cell>
          <cell r="X5025">
            <v>0</v>
          </cell>
          <cell r="Y5025">
            <v>0</v>
          </cell>
          <cell r="Z5025">
            <v>0</v>
          </cell>
          <cell r="AA5025">
            <v>0</v>
          </cell>
          <cell r="AB5025">
            <v>0</v>
          </cell>
          <cell r="AC5025">
            <v>0</v>
          </cell>
          <cell r="AD5025">
            <v>0</v>
          </cell>
          <cell r="AE5025">
            <v>0</v>
          </cell>
          <cell r="AF5025">
            <v>0</v>
          </cell>
          <cell r="AG5025">
            <v>0</v>
          </cell>
          <cell r="AH5025">
            <v>0</v>
          </cell>
          <cell r="AI5025">
            <v>0</v>
          </cell>
        </row>
        <row r="5026">
          <cell r="C5026" t="str">
            <v>1.851.8</v>
          </cell>
          <cell r="D5026" t="str">
            <v>Пуско наладочные работы "вхолостую"</v>
          </cell>
          <cell r="E5026" t="str">
            <v>051-2004449</v>
          </cell>
          <cell r="F5026" t="str">
            <v/>
          </cell>
          <cell r="G5026" t="str">
            <v/>
          </cell>
          <cell r="H5026" t="str">
            <v/>
          </cell>
          <cell r="I5026">
            <v>6.88</v>
          </cell>
          <cell r="J5026">
            <v>6.88</v>
          </cell>
          <cell r="K5026">
            <v>0</v>
          </cell>
          <cell r="L5026">
            <v>0</v>
          </cell>
          <cell r="M5026">
            <v>0</v>
          </cell>
          <cell r="N5026">
            <v>0</v>
          </cell>
          <cell r="O5026">
            <v>0</v>
          </cell>
          <cell r="P5026">
            <v>0</v>
          </cell>
          <cell r="Q5026">
            <v>0</v>
          </cell>
          <cell r="R5026">
            <v>0</v>
          </cell>
          <cell r="S5026">
            <v>0</v>
          </cell>
          <cell r="T5026">
            <v>0</v>
          </cell>
          <cell r="U5026">
            <v>0</v>
          </cell>
          <cell r="V5026">
            <v>0</v>
          </cell>
          <cell r="W5026">
            <v>0</v>
          </cell>
          <cell r="X5026">
            <v>0</v>
          </cell>
          <cell r="Y5026">
            <v>0</v>
          </cell>
          <cell r="Z5026">
            <v>0</v>
          </cell>
          <cell r="AA5026">
            <v>0</v>
          </cell>
          <cell r="AB5026">
            <v>0</v>
          </cell>
          <cell r="AC5026">
            <v>0</v>
          </cell>
          <cell r="AD5026">
            <v>0</v>
          </cell>
          <cell r="AE5026">
            <v>0</v>
          </cell>
          <cell r="AF5026">
            <v>0</v>
          </cell>
          <cell r="AG5026">
            <v>0</v>
          </cell>
          <cell r="AH5026">
            <v>0</v>
          </cell>
          <cell r="AI5026">
            <v>0</v>
          </cell>
        </row>
        <row r="5027">
          <cell r="C5027" t="str">
            <v>1.852</v>
          </cell>
          <cell r="D5027" t="str">
            <v>Дооснащение ИТСО КС Калачеевского ЛПУ МГ, Писаревского ЛПУ МГ и Сохрановского ЛПУ МГ</v>
          </cell>
          <cell r="E5027" t="str">
            <v>051-2004450</v>
          </cell>
          <cell r="F5027" t="str">
            <v/>
          </cell>
          <cell r="G5027" t="str">
            <v>Комплексная целевая программа по совершенствованию системы о</v>
          </cell>
          <cell r="H5027" t="str">
            <v>Прочие</v>
          </cell>
          <cell r="I5027">
            <v>0</v>
          </cell>
          <cell r="J5027">
            <v>0</v>
          </cell>
          <cell r="K5027">
            <v>0</v>
          </cell>
          <cell r="L5027">
            <v>0</v>
          </cell>
          <cell r="M5027">
            <v>0</v>
          </cell>
          <cell r="N5027">
            <v>0</v>
          </cell>
          <cell r="O5027">
            <v>0</v>
          </cell>
          <cell r="P5027">
            <v>0</v>
          </cell>
          <cell r="Q5027">
            <v>0</v>
          </cell>
          <cell r="R5027">
            <v>0</v>
          </cell>
          <cell r="S5027">
            <v>0</v>
          </cell>
          <cell r="T5027">
            <v>0</v>
          </cell>
          <cell r="U5027">
            <v>0</v>
          </cell>
          <cell r="V5027">
            <v>0</v>
          </cell>
          <cell r="W5027">
            <v>0</v>
          </cell>
          <cell r="X5027">
            <v>0</v>
          </cell>
          <cell r="Y5027">
            <v>11.36981862</v>
          </cell>
          <cell r="Z5027">
            <v>19.773985830000001</v>
          </cell>
          <cell r="AA5027">
            <v>19.773985830000001</v>
          </cell>
          <cell r="AB5027">
            <v>0</v>
          </cell>
          <cell r="AC5027">
            <v>0</v>
          </cell>
          <cell r="AD5027">
            <v>10.27373094</v>
          </cell>
          <cell r="AE5027">
            <v>10.273709630000001</v>
          </cell>
          <cell r="AF5027">
            <v>0</v>
          </cell>
          <cell r="AG5027">
            <v>2.1310000000000001E-5</v>
          </cell>
          <cell r="AH5027">
            <v>0</v>
          </cell>
          <cell r="AI5027">
            <v>51.955791959999999</v>
          </cell>
        </row>
        <row r="5028">
          <cell r="C5028" t="str">
            <v>1.852.1</v>
          </cell>
          <cell r="D5028" t="str">
            <v>Подрядные работы</v>
          </cell>
          <cell r="E5028" t="str">
            <v>051-2004450</v>
          </cell>
          <cell r="F5028" t="str">
            <v/>
          </cell>
          <cell r="G5028" t="str">
            <v/>
          </cell>
          <cell r="H5028" t="str">
            <v/>
          </cell>
          <cell r="I5028">
            <v>0</v>
          </cell>
          <cell r="J5028">
            <v>0</v>
          </cell>
          <cell r="K5028">
            <v>0</v>
          </cell>
          <cell r="L5028">
            <v>0</v>
          </cell>
          <cell r="M5028">
            <v>0</v>
          </cell>
          <cell r="N5028">
            <v>0</v>
          </cell>
          <cell r="O5028">
            <v>0</v>
          </cell>
          <cell r="P5028">
            <v>0</v>
          </cell>
          <cell r="Q5028">
            <v>0</v>
          </cell>
          <cell r="R5028">
            <v>0</v>
          </cell>
          <cell r="S5028">
            <v>0</v>
          </cell>
          <cell r="T5028">
            <v>0</v>
          </cell>
          <cell r="U5028">
            <v>0</v>
          </cell>
          <cell r="V5028">
            <v>0</v>
          </cell>
          <cell r="W5028">
            <v>0</v>
          </cell>
          <cell r="X5028">
            <v>0</v>
          </cell>
          <cell r="Y5028">
            <v>4.50249217</v>
          </cell>
          <cell r="Z5028">
            <v>3.9858300000000001E-3</v>
          </cell>
          <cell r="AA5028">
            <v>3.9858300000000001E-3</v>
          </cell>
          <cell r="AB5028">
            <v>0</v>
          </cell>
          <cell r="AC5028">
            <v>0</v>
          </cell>
          <cell r="AD5028">
            <v>4.50249217</v>
          </cell>
          <cell r="AE5028">
            <v>4.50249217</v>
          </cell>
          <cell r="AF5028">
            <v>0</v>
          </cell>
          <cell r="AG5028">
            <v>0</v>
          </cell>
          <cell r="AH5028">
            <v>0</v>
          </cell>
          <cell r="AI5028">
            <v>112962.473813484</v>
          </cell>
        </row>
        <row r="5029">
          <cell r="C5029">
            <v>0</v>
          </cell>
          <cell r="D5029" t="str">
            <v>СвязьСтройСервис-44</v>
          </cell>
          <cell r="E5029" t="str">
            <v>051-2004450</v>
          </cell>
          <cell r="F5029" t="str">
            <v/>
          </cell>
          <cell r="G5029" t="str">
            <v/>
          </cell>
          <cell r="H5029" t="str">
            <v/>
          </cell>
          <cell r="I5029">
            <v>0</v>
          </cell>
          <cell r="J5029">
            <v>0</v>
          </cell>
          <cell r="K5029">
            <v>0</v>
          </cell>
          <cell r="L5029">
            <v>0</v>
          </cell>
          <cell r="M5029">
            <v>0</v>
          </cell>
          <cell r="N5029">
            <v>0</v>
          </cell>
          <cell r="O5029">
            <v>0</v>
          </cell>
          <cell r="P5029">
            <v>0</v>
          </cell>
          <cell r="Q5029">
            <v>0</v>
          </cell>
          <cell r="R5029">
            <v>0</v>
          </cell>
          <cell r="S5029">
            <v>0</v>
          </cell>
          <cell r="T5029">
            <v>0</v>
          </cell>
          <cell r="U5029">
            <v>0</v>
          </cell>
          <cell r="V5029">
            <v>0</v>
          </cell>
          <cell r="W5029">
            <v>0</v>
          </cell>
          <cell r="X5029">
            <v>0</v>
          </cell>
          <cell r="Y5029">
            <v>4.50249217</v>
          </cell>
          <cell r="Z5029">
            <v>3.9858300000000001E-3</v>
          </cell>
          <cell r="AA5029">
            <v>3.9858300000000001E-3</v>
          </cell>
          <cell r="AB5029">
            <v>0</v>
          </cell>
          <cell r="AC5029">
            <v>0</v>
          </cell>
          <cell r="AD5029">
            <v>4.50249217</v>
          </cell>
          <cell r="AE5029">
            <v>4.50249217</v>
          </cell>
          <cell r="AF5029">
            <v>0</v>
          </cell>
          <cell r="AG5029">
            <v>0</v>
          </cell>
          <cell r="AH5029">
            <v>0</v>
          </cell>
          <cell r="AI5029">
            <v>112962.473813484</v>
          </cell>
        </row>
        <row r="5030">
          <cell r="C5030" t="str">
            <v>1.852.2</v>
          </cell>
          <cell r="D5030" t="str">
            <v>Оборудование</v>
          </cell>
          <cell r="E5030" t="str">
            <v>051-2004450</v>
          </cell>
          <cell r="F5030" t="str">
            <v/>
          </cell>
          <cell r="G5030" t="str">
            <v/>
          </cell>
          <cell r="H5030" t="str">
            <v/>
          </cell>
          <cell r="I5030">
            <v>0</v>
          </cell>
          <cell r="J5030">
            <v>0</v>
          </cell>
          <cell r="K5030">
            <v>0</v>
          </cell>
          <cell r="L5030">
            <v>0</v>
          </cell>
          <cell r="M5030">
            <v>0</v>
          </cell>
          <cell r="N5030">
            <v>0</v>
          </cell>
          <cell r="O5030">
            <v>0</v>
          </cell>
          <cell r="P5030">
            <v>0</v>
          </cell>
          <cell r="Q5030">
            <v>0</v>
          </cell>
          <cell r="R5030">
            <v>0</v>
          </cell>
          <cell r="S5030">
            <v>0</v>
          </cell>
          <cell r="T5030">
            <v>0</v>
          </cell>
          <cell r="U5030">
            <v>0</v>
          </cell>
          <cell r="V5030">
            <v>0</v>
          </cell>
          <cell r="W5030">
            <v>0</v>
          </cell>
          <cell r="X5030">
            <v>0</v>
          </cell>
          <cell r="Y5030">
            <v>1.0689204000000001</v>
          </cell>
          <cell r="Z5030">
            <v>0</v>
          </cell>
          <cell r="AA5030">
            <v>0</v>
          </cell>
          <cell r="AB5030">
            <v>0</v>
          </cell>
          <cell r="AC5030">
            <v>0</v>
          </cell>
          <cell r="AD5030">
            <v>1.0689204000000001</v>
          </cell>
          <cell r="AE5030">
            <v>1.0689204000000001</v>
          </cell>
          <cell r="AF5030">
            <v>0</v>
          </cell>
          <cell r="AG5030">
            <v>0</v>
          </cell>
          <cell r="AH5030">
            <v>0</v>
          </cell>
          <cell r="AI5030">
            <v>0</v>
          </cell>
        </row>
        <row r="5031">
          <cell r="C5031" t="str">
            <v>1.852.3</v>
          </cell>
          <cell r="D5031" t="str">
            <v>Прочие, всего</v>
          </cell>
          <cell r="E5031" t="str">
            <v>051-2004450</v>
          </cell>
          <cell r="F5031" t="str">
            <v/>
          </cell>
          <cell r="G5031" t="str">
            <v/>
          </cell>
          <cell r="H5031" t="str">
            <v/>
          </cell>
          <cell r="I5031">
            <v>0</v>
          </cell>
          <cell r="J5031">
            <v>0</v>
          </cell>
          <cell r="K5031">
            <v>0</v>
          </cell>
          <cell r="L5031">
            <v>0</v>
          </cell>
          <cell r="M5031">
            <v>0</v>
          </cell>
          <cell r="N5031">
            <v>0</v>
          </cell>
          <cell r="O5031">
            <v>0</v>
          </cell>
          <cell r="P5031">
            <v>0</v>
          </cell>
          <cell r="Q5031">
            <v>0</v>
          </cell>
          <cell r="R5031">
            <v>0</v>
          </cell>
          <cell r="S5031">
            <v>0</v>
          </cell>
          <cell r="T5031">
            <v>0</v>
          </cell>
          <cell r="U5031">
            <v>0</v>
          </cell>
          <cell r="V5031">
            <v>0</v>
          </cell>
          <cell r="W5031">
            <v>0</v>
          </cell>
          <cell r="X5031">
            <v>0</v>
          </cell>
          <cell r="Y5031">
            <v>5.7984060499999996</v>
          </cell>
          <cell r="Z5031">
            <v>19.77</v>
          </cell>
          <cell r="AA5031">
            <v>19.77</v>
          </cell>
          <cell r="AB5031">
            <v>0</v>
          </cell>
          <cell r="AC5031">
            <v>0</v>
          </cell>
          <cell r="AD5031">
            <v>4.7023183700000004</v>
          </cell>
          <cell r="AE5031">
            <v>4.7022970600000003</v>
          </cell>
          <cell r="AF5031">
            <v>0</v>
          </cell>
          <cell r="AG5031">
            <v>2.1310000000000001E-5</v>
          </cell>
          <cell r="AH5031">
            <v>0</v>
          </cell>
          <cell r="AI5031">
            <v>23.785120738</v>
          </cell>
        </row>
        <row r="5032">
          <cell r="C5032" t="str">
            <v>1.852.4</v>
          </cell>
          <cell r="D5032" t="str">
            <v>Землеотвод, всего</v>
          </cell>
          <cell r="E5032" t="str">
            <v>051-2004450</v>
          </cell>
          <cell r="F5032" t="str">
            <v/>
          </cell>
          <cell r="G5032" t="str">
            <v/>
          </cell>
          <cell r="H5032" t="str">
            <v/>
          </cell>
          <cell r="I5032">
            <v>0</v>
          </cell>
          <cell r="J5032">
            <v>0</v>
          </cell>
          <cell r="K5032">
            <v>0</v>
          </cell>
          <cell r="L5032">
            <v>0</v>
          </cell>
          <cell r="M5032">
            <v>0</v>
          </cell>
          <cell r="N5032">
            <v>0</v>
          </cell>
          <cell r="O5032">
            <v>0</v>
          </cell>
          <cell r="P5032">
            <v>0</v>
          </cell>
          <cell r="Q5032">
            <v>0</v>
          </cell>
          <cell r="R5032">
            <v>0</v>
          </cell>
          <cell r="S5032">
            <v>0</v>
          </cell>
          <cell r="T5032">
            <v>0</v>
          </cell>
          <cell r="U5032">
            <v>0</v>
          </cell>
          <cell r="V5032">
            <v>0</v>
          </cell>
          <cell r="W5032">
            <v>0</v>
          </cell>
          <cell r="X5032">
            <v>0</v>
          </cell>
          <cell r="Y5032">
            <v>1.0961364499999999</v>
          </cell>
          <cell r="Z5032">
            <v>1.0961364499999999</v>
          </cell>
          <cell r="AA5032">
            <v>1.0961364499999999</v>
          </cell>
          <cell r="AB5032">
            <v>0</v>
          </cell>
          <cell r="AC5032">
            <v>0</v>
          </cell>
          <cell r="AD5032">
            <v>4.8770000000000002E-5</v>
          </cell>
          <cell r="AE5032">
            <v>2.7460000000000001E-5</v>
          </cell>
          <cell r="AF5032">
            <v>0</v>
          </cell>
          <cell r="AG5032">
            <v>2.1310000000000001E-5</v>
          </cell>
          <cell r="AH5032">
            <v>0</v>
          </cell>
          <cell r="AI5032">
            <v>4.4492639999999996E-3</v>
          </cell>
        </row>
        <row r="5033">
          <cell r="C5033" t="str">
            <v>1.852.5</v>
          </cell>
          <cell r="D5033" t="str">
            <v>Пуско наладочные работы "вхолостую"</v>
          </cell>
          <cell r="E5033" t="str">
            <v>051-2004450</v>
          </cell>
          <cell r="F5033" t="str">
            <v/>
          </cell>
          <cell r="G5033" t="str">
            <v/>
          </cell>
          <cell r="H5033" t="str">
            <v/>
          </cell>
          <cell r="I5033">
            <v>0</v>
          </cell>
          <cell r="J5033">
            <v>0</v>
          </cell>
          <cell r="K5033">
            <v>0</v>
          </cell>
          <cell r="L5033">
            <v>0</v>
          </cell>
          <cell r="M5033">
            <v>0</v>
          </cell>
          <cell r="N5033">
            <v>0</v>
          </cell>
          <cell r="O5033">
            <v>0</v>
          </cell>
          <cell r="P5033">
            <v>0</v>
          </cell>
          <cell r="Q5033">
            <v>0</v>
          </cell>
          <cell r="R5033">
            <v>0</v>
          </cell>
          <cell r="S5033">
            <v>0</v>
          </cell>
          <cell r="T5033">
            <v>0</v>
          </cell>
          <cell r="U5033">
            <v>0</v>
          </cell>
          <cell r="V5033">
            <v>0</v>
          </cell>
          <cell r="W5033">
            <v>0</v>
          </cell>
          <cell r="X5033">
            <v>0</v>
          </cell>
          <cell r="Y5033">
            <v>4.7022696000000002</v>
          </cell>
          <cell r="Z5033">
            <v>18.67386355</v>
          </cell>
          <cell r="AA5033">
            <v>18.67386355</v>
          </cell>
          <cell r="AB5033">
            <v>0</v>
          </cell>
          <cell r="AC5033">
            <v>0</v>
          </cell>
          <cell r="AD5033">
            <v>4.7022696000000002</v>
          </cell>
          <cell r="AE5033">
            <v>4.7022696000000002</v>
          </cell>
          <cell r="AF5033">
            <v>0</v>
          </cell>
          <cell r="AG5033">
            <v>0</v>
          </cell>
          <cell r="AH5033">
            <v>0</v>
          </cell>
          <cell r="AI5033">
            <v>25.181021524999998</v>
          </cell>
        </row>
        <row r="5034">
          <cell r="C5034" t="str">
            <v>1.853</v>
          </cell>
          <cell r="D5034" t="str">
            <v>Дооснащение ИТСО КС Арская</v>
          </cell>
          <cell r="E5034" t="str">
            <v>051-2004451</v>
          </cell>
          <cell r="F5034" t="str">
            <v/>
          </cell>
          <cell r="G5034" t="str">
            <v>Комплексная целевая программа по совершенствованию системы о</v>
          </cell>
          <cell r="H5034" t="str">
            <v>Прочие</v>
          </cell>
          <cell r="I5034">
            <v>0</v>
          </cell>
          <cell r="J5034">
            <v>0</v>
          </cell>
          <cell r="K5034">
            <v>0</v>
          </cell>
          <cell r="L5034">
            <v>0</v>
          </cell>
          <cell r="M5034">
            <v>0</v>
          </cell>
          <cell r="N5034">
            <v>0</v>
          </cell>
          <cell r="O5034">
            <v>0</v>
          </cell>
          <cell r="P5034">
            <v>0</v>
          </cell>
          <cell r="Q5034">
            <v>0</v>
          </cell>
          <cell r="R5034">
            <v>0</v>
          </cell>
          <cell r="S5034">
            <v>0</v>
          </cell>
          <cell r="T5034">
            <v>0</v>
          </cell>
          <cell r="U5034">
            <v>0</v>
          </cell>
          <cell r="V5034">
            <v>0</v>
          </cell>
          <cell r="W5034">
            <v>0</v>
          </cell>
          <cell r="X5034">
            <v>0</v>
          </cell>
          <cell r="Y5034">
            <v>0</v>
          </cell>
          <cell r="Z5034">
            <v>0</v>
          </cell>
          <cell r="AA5034">
            <v>0</v>
          </cell>
          <cell r="AB5034">
            <v>0</v>
          </cell>
          <cell r="AC5034">
            <v>0</v>
          </cell>
          <cell r="AD5034">
            <v>0</v>
          </cell>
          <cell r="AE5034">
            <v>0</v>
          </cell>
          <cell r="AF5034">
            <v>0</v>
          </cell>
          <cell r="AG5034">
            <v>0</v>
          </cell>
          <cell r="AH5034">
            <v>0</v>
          </cell>
          <cell r="AI5034">
            <v>0</v>
          </cell>
        </row>
        <row r="5035">
          <cell r="C5035" t="str">
            <v>1.853.1</v>
          </cell>
          <cell r="D5035" t="str">
            <v>Прочие, всего</v>
          </cell>
          <cell r="E5035" t="str">
            <v>051-2004451</v>
          </cell>
          <cell r="F5035" t="str">
            <v/>
          </cell>
          <cell r="G5035" t="str">
            <v/>
          </cell>
          <cell r="H5035" t="str">
            <v/>
          </cell>
          <cell r="I5035">
            <v>0</v>
          </cell>
          <cell r="J5035">
            <v>0</v>
          </cell>
          <cell r="K5035">
            <v>0</v>
          </cell>
          <cell r="L5035">
            <v>0</v>
          </cell>
          <cell r="M5035">
            <v>0</v>
          </cell>
          <cell r="N5035">
            <v>0</v>
          </cell>
          <cell r="O5035">
            <v>0</v>
          </cell>
          <cell r="P5035">
            <v>0</v>
          </cell>
          <cell r="Q5035">
            <v>0</v>
          </cell>
          <cell r="R5035">
            <v>0</v>
          </cell>
          <cell r="S5035">
            <v>0</v>
          </cell>
          <cell r="T5035">
            <v>0</v>
          </cell>
          <cell r="U5035">
            <v>0</v>
          </cell>
          <cell r="V5035">
            <v>0</v>
          </cell>
          <cell r="W5035">
            <v>0</v>
          </cell>
          <cell r="X5035">
            <v>0</v>
          </cell>
          <cell r="Y5035">
            <v>0</v>
          </cell>
          <cell r="Z5035">
            <v>0</v>
          </cell>
          <cell r="AA5035">
            <v>0</v>
          </cell>
          <cell r="AB5035">
            <v>0</v>
          </cell>
          <cell r="AC5035">
            <v>0</v>
          </cell>
          <cell r="AD5035">
            <v>0</v>
          </cell>
          <cell r="AE5035">
            <v>0</v>
          </cell>
          <cell r="AF5035">
            <v>0</v>
          </cell>
          <cell r="AG5035">
            <v>0</v>
          </cell>
          <cell r="AH5035">
            <v>0</v>
          </cell>
          <cell r="AI5035">
            <v>0</v>
          </cell>
        </row>
        <row r="5036">
          <cell r="C5036" t="str">
            <v>1.853.2</v>
          </cell>
          <cell r="D5036" t="str">
            <v>Землеотвод, всего</v>
          </cell>
          <cell r="E5036" t="str">
            <v>051-2004451</v>
          </cell>
          <cell r="F5036" t="str">
            <v/>
          </cell>
          <cell r="G5036" t="str">
            <v/>
          </cell>
          <cell r="H5036" t="str">
            <v/>
          </cell>
          <cell r="I5036">
            <v>0</v>
          </cell>
          <cell r="J5036">
            <v>0</v>
          </cell>
          <cell r="K5036">
            <v>0</v>
          </cell>
          <cell r="L5036">
            <v>0</v>
          </cell>
          <cell r="M5036">
            <v>0</v>
          </cell>
          <cell r="N5036">
            <v>0</v>
          </cell>
          <cell r="O5036">
            <v>0</v>
          </cell>
          <cell r="P5036">
            <v>0</v>
          </cell>
          <cell r="Q5036">
            <v>0</v>
          </cell>
          <cell r="R5036">
            <v>0</v>
          </cell>
          <cell r="S5036">
            <v>0</v>
          </cell>
          <cell r="T5036">
            <v>0</v>
          </cell>
          <cell r="U5036">
            <v>0</v>
          </cell>
          <cell r="V5036">
            <v>0</v>
          </cell>
          <cell r="W5036">
            <v>0</v>
          </cell>
          <cell r="X5036">
            <v>0</v>
          </cell>
          <cell r="Y5036">
            <v>0</v>
          </cell>
          <cell r="Z5036">
            <v>0</v>
          </cell>
          <cell r="AA5036">
            <v>0</v>
          </cell>
          <cell r="AB5036">
            <v>0</v>
          </cell>
          <cell r="AC5036">
            <v>0</v>
          </cell>
          <cell r="AD5036">
            <v>0</v>
          </cell>
          <cell r="AE5036">
            <v>0</v>
          </cell>
          <cell r="AF5036">
            <v>0</v>
          </cell>
          <cell r="AG5036">
            <v>0</v>
          </cell>
          <cell r="AH5036">
            <v>0</v>
          </cell>
          <cell r="AI5036">
            <v>0</v>
          </cell>
        </row>
        <row r="5037">
          <cell r="C5037" t="str">
            <v>1.854</v>
          </cell>
          <cell r="D5037" t="str">
            <v>Дооснащение ИТСО КС Ростовского ЛПУ МГ</v>
          </cell>
          <cell r="E5037" t="str">
            <v>051-2004453</v>
          </cell>
          <cell r="F5037" t="str">
            <v/>
          </cell>
          <cell r="G5037" t="str">
            <v>Комплексная целевая программа по совершенствованию системы о</v>
          </cell>
          <cell r="H5037" t="str">
            <v>Прочие</v>
          </cell>
          <cell r="I5037">
            <v>0</v>
          </cell>
          <cell r="J5037">
            <v>0</v>
          </cell>
          <cell r="K5037">
            <v>0</v>
          </cell>
          <cell r="L5037">
            <v>0</v>
          </cell>
          <cell r="M5037">
            <v>0</v>
          </cell>
          <cell r="N5037">
            <v>0</v>
          </cell>
          <cell r="O5037">
            <v>0</v>
          </cell>
          <cell r="P5037">
            <v>0</v>
          </cell>
          <cell r="Q5037">
            <v>0</v>
          </cell>
          <cell r="R5037">
            <v>0</v>
          </cell>
          <cell r="S5037">
            <v>0</v>
          </cell>
          <cell r="T5037">
            <v>0</v>
          </cell>
          <cell r="U5037">
            <v>0</v>
          </cell>
          <cell r="V5037">
            <v>0</v>
          </cell>
          <cell r="W5037">
            <v>0</v>
          </cell>
          <cell r="X5037">
            <v>0</v>
          </cell>
          <cell r="Y5037">
            <v>2.142345E-2</v>
          </cell>
          <cell r="Z5037">
            <v>0</v>
          </cell>
          <cell r="AA5037">
            <v>0</v>
          </cell>
          <cell r="AB5037">
            <v>0</v>
          </cell>
          <cell r="AC5037">
            <v>0</v>
          </cell>
          <cell r="AD5037">
            <v>0</v>
          </cell>
          <cell r="AE5037">
            <v>0</v>
          </cell>
          <cell r="AF5037">
            <v>0</v>
          </cell>
          <cell r="AG5037">
            <v>0</v>
          </cell>
          <cell r="AH5037">
            <v>0</v>
          </cell>
          <cell r="AI5037">
            <v>0</v>
          </cell>
        </row>
        <row r="5038">
          <cell r="C5038" t="str">
            <v>1.854.1</v>
          </cell>
          <cell r="D5038" t="str">
            <v>Прочие, всего</v>
          </cell>
          <cell r="E5038" t="str">
            <v>051-2004453</v>
          </cell>
          <cell r="F5038" t="str">
            <v/>
          </cell>
          <cell r="G5038" t="str">
            <v/>
          </cell>
          <cell r="H5038" t="str">
            <v/>
          </cell>
          <cell r="I5038">
            <v>0</v>
          </cell>
          <cell r="J5038">
            <v>0</v>
          </cell>
          <cell r="K5038">
            <v>0</v>
          </cell>
          <cell r="L5038">
            <v>0</v>
          </cell>
          <cell r="M5038">
            <v>0</v>
          </cell>
          <cell r="N5038">
            <v>0</v>
          </cell>
          <cell r="O5038">
            <v>0</v>
          </cell>
          <cell r="P5038">
            <v>0</v>
          </cell>
          <cell r="Q5038">
            <v>0</v>
          </cell>
          <cell r="R5038">
            <v>0</v>
          </cell>
          <cell r="S5038">
            <v>0</v>
          </cell>
          <cell r="T5038">
            <v>0</v>
          </cell>
          <cell r="U5038">
            <v>0</v>
          </cell>
          <cell r="V5038">
            <v>0</v>
          </cell>
          <cell r="W5038">
            <v>0</v>
          </cell>
          <cell r="X5038">
            <v>0</v>
          </cell>
          <cell r="Y5038">
            <v>2.142345E-2</v>
          </cell>
          <cell r="Z5038">
            <v>0</v>
          </cell>
          <cell r="AA5038">
            <v>0</v>
          </cell>
          <cell r="AB5038">
            <v>0</v>
          </cell>
          <cell r="AC5038">
            <v>0</v>
          </cell>
          <cell r="AD5038">
            <v>0</v>
          </cell>
          <cell r="AE5038">
            <v>0</v>
          </cell>
          <cell r="AF5038">
            <v>0</v>
          </cell>
          <cell r="AG5038">
            <v>0</v>
          </cell>
          <cell r="AH5038">
            <v>0</v>
          </cell>
          <cell r="AI5038">
            <v>0</v>
          </cell>
        </row>
        <row r="5039">
          <cell r="C5039" t="str">
            <v>1.854.2</v>
          </cell>
          <cell r="D5039" t="str">
            <v>Землеотвод, всего</v>
          </cell>
          <cell r="E5039" t="str">
            <v>051-2004453</v>
          </cell>
          <cell r="F5039" t="str">
            <v/>
          </cell>
          <cell r="G5039" t="str">
            <v/>
          </cell>
          <cell r="H5039" t="str">
            <v/>
          </cell>
          <cell r="I5039">
            <v>0</v>
          </cell>
          <cell r="J5039">
            <v>0</v>
          </cell>
          <cell r="K5039">
            <v>0</v>
          </cell>
          <cell r="L5039">
            <v>0</v>
          </cell>
          <cell r="M5039">
            <v>0</v>
          </cell>
          <cell r="N5039">
            <v>0</v>
          </cell>
          <cell r="O5039">
            <v>0</v>
          </cell>
          <cell r="P5039">
            <v>0</v>
          </cell>
          <cell r="Q5039">
            <v>0</v>
          </cell>
          <cell r="R5039">
            <v>0</v>
          </cell>
          <cell r="S5039">
            <v>0</v>
          </cell>
          <cell r="T5039">
            <v>0</v>
          </cell>
          <cell r="U5039">
            <v>0</v>
          </cell>
          <cell r="V5039">
            <v>0</v>
          </cell>
          <cell r="W5039">
            <v>0</v>
          </cell>
          <cell r="X5039">
            <v>0</v>
          </cell>
          <cell r="Y5039">
            <v>2.142345E-2</v>
          </cell>
          <cell r="Z5039">
            <v>0</v>
          </cell>
          <cell r="AA5039">
            <v>0</v>
          </cell>
          <cell r="AB5039">
            <v>0</v>
          </cell>
          <cell r="AC5039">
            <v>0</v>
          </cell>
          <cell r="AD5039">
            <v>0</v>
          </cell>
          <cell r="AE5039">
            <v>0</v>
          </cell>
          <cell r="AF5039">
            <v>0</v>
          </cell>
          <cell r="AG5039">
            <v>0</v>
          </cell>
          <cell r="AH5039">
            <v>0</v>
          </cell>
          <cell r="AI5039">
            <v>0</v>
          </cell>
        </row>
        <row r="5040">
          <cell r="C5040" t="str">
            <v>1.855</v>
          </cell>
          <cell r="D5040" t="str">
            <v>Дооснащение ИТСО ГРС Кизилюртовского ЛПУ МГ</v>
          </cell>
          <cell r="E5040" t="str">
            <v>051-2004456</v>
          </cell>
          <cell r="F5040" t="str">
            <v/>
          </cell>
          <cell r="G5040" t="str">
            <v>Комплексная целевая программа по совершенствованию системы о</v>
          </cell>
          <cell r="H5040" t="str">
            <v>Прочие</v>
          </cell>
          <cell r="I5040">
            <v>0</v>
          </cell>
          <cell r="J5040">
            <v>0</v>
          </cell>
          <cell r="K5040">
            <v>0</v>
          </cell>
          <cell r="L5040">
            <v>0</v>
          </cell>
          <cell r="M5040">
            <v>0</v>
          </cell>
          <cell r="N5040">
            <v>0</v>
          </cell>
          <cell r="O5040">
            <v>0</v>
          </cell>
          <cell r="P5040">
            <v>0</v>
          </cell>
          <cell r="Q5040">
            <v>0</v>
          </cell>
          <cell r="R5040">
            <v>0</v>
          </cell>
          <cell r="S5040">
            <v>0</v>
          </cell>
          <cell r="T5040">
            <v>0</v>
          </cell>
          <cell r="U5040">
            <v>0</v>
          </cell>
          <cell r="V5040">
            <v>0</v>
          </cell>
          <cell r="W5040">
            <v>0</v>
          </cell>
          <cell r="X5040">
            <v>0</v>
          </cell>
          <cell r="Y5040">
            <v>19.197285610000002</v>
          </cell>
          <cell r="Z5040">
            <v>6</v>
          </cell>
          <cell r="AA5040">
            <v>6</v>
          </cell>
          <cell r="AB5040">
            <v>0</v>
          </cell>
          <cell r="AC5040">
            <v>0</v>
          </cell>
          <cell r="AD5040">
            <v>19.197285610000002</v>
          </cell>
          <cell r="AE5040">
            <v>19.197285610000002</v>
          </cell>
          <cell r="AF5040">
            <v>0</v>
          </cell>
          <cell r="AG5040">
            <v>0</v>
          </cell>
          <cell r="AH5040">
            <v>0</v>
          </cell>
          <cell r="AI5040">
            <v>319.95476016700002</v>
          </cell>
        </row>
        <row r="5041">
          <cell r="C5041" t="str">
            <v>1.855.1</v>
          </cell>
          <cell r="D5041" t="str">
            <v>Подрядные работы</v>
          </cell>
          <cell r="E5041" t="str">
            <v>051-2004456</v>
          </cell>
          <cell r="F5041" t="str">
            <v/>
          </cell>
          <cell r="G5041" t="str">
            <v/>
          </cell>
          <cell r="H5041" t="str">
            <v/>
          </cell>
          <cell r="I5041">
            <v>0</v>
          </cell>
          <cell r="J5041">
            <v>0</v>
          </cell>
          <cell r="K5041">
            <v>0</v>
          </cell>
          <cell r="L5041">
            <v>0</v>
          </cell>
          <cell r="M5041">
            <v>0</v>
          </cell>
          <cell r="N5041">
            <v>0</v>
          </cell>
          <cell r="O5041">
            <v>0</v>
          </cell>
          <cell r="P5041">
            <v>0</v>
          </cell>
          <cell r="Q5041">
            <v>0</v>
          </cell>
          <cell r="R5041">
            <v>0</v>
          </cell>
          <cell r="S5041">
            <v>0</v>
          </cell>
          <cell r="T5041">
            <v>0</v>
          </cell>
          <cell r="U5041">
            <v>0</v>
          </cell>
          <cell r="V5041">
            <v>0</v>
          </cell>
          <cell r="W5041">
            <v>0</v>
          </cell>
          <cell r="X5041">
            <v>0</v>
          </cell>
          <cell r="Y5041">
            <v>11.84766121</v>
          </cell>
          <cell r="Z5041">
            <v>0</v>
          </cell>
          <cell r="AA5041">
            <v>0</v>
          </cell>
          <cell r="AB5041">
            <v>0</v>
          </cell>
          <cell r="AC5041">
            <v>0</v>
          </cell>
          <cell r="AD5041">
            <v>11.84766121</v>
          </cell>
          <cell r="AE5041">
            <v>11.84766121</v>
          </cell>
          <cell r="AF5041">
            <v>0</v>
          </cell>
          <cell r="AG5041">
            <v>0</v>
          </cell>
          <cell r="AH5041">
            <v>0</v>
          </cell>
          <cell r="AI5041">
            <v>0</v>
          </cell>
        </row>
        <row r="5042">
          <cell r="C5042">
            <v>0</v>
          </cell>
          <cell r="D5042" t="str">
            <v>КОМОКС</v>
          </cell>
          <cell r="E5042" t="str">
            <v>051-2004456</v>
          </cell>
          <cell r="F5042" t="str">
            <v/>
          </cell>
          <cell r="G5042" t="str">
            <v/>
          </cell>
          <cell r="H5042" t="str">
            <v/>
          </cell>
          <cell r="I5042">
            <v>0</v>
          </cell>
          <cell r="J5042">
            <v>0</v>
          </cell>
          <cell r="K5042">
            <v>0</v>
          </cell>
          <cell r="L5042">
            <v>0</v>
          </cell>
          <cell r="M5042">
            <v>0</v>
          </cell>
          <cell r="N5042">
            <v>0</v>
          </cell>
          <cell r="O5042">
            <v>0</v>
          </cell>
          <cell r="P5042">
            <v>0</v>
          </cell>
          <cell r="Q5042">
            <v>0</v>
          </cell>
          <cell r="R5042">
            <v>0</v>
          </cell>
          <cell r="S5042">
            <v>0</v>
          </cell>
          <cell r="T5042">
            <v>0</v>
          </cell>
          <cell r="U5042">
            <v>0</v>
          </cell>
          <cell r="V5042">
            <v>0</v>
          </cell>
          <cell r="W5042">
            <v>0</v>
          </cell>
          <cell r="X5042">
            <v>0</v>
          </cell>
          <cell r="Y5042">
            <v>11.84766121</v>
          </cell>
          <cell r="Z5042">
            <v>0</v>
          </cell>
          <cell r="AA5042">
            <v>0</v>
          </cell>
          <cell r="AB5042">
            <v>0</v>
          </cell>
          <cell r="AC5042">
            <v>0</v>
          </cell>
          <cell r="AD5042">
            <v>11.84766121</v>
          </cell>
          <cell r="AE5042">
            <v>11.84766121</v>
          </cell>
          <cell r="AF5042">
            <v>0</v>
          </cell>
          <cell r="AG5042">
            <v>0</v>
          </cell>
          <cell r="AH5042">
            <v>0</v>
          </cell>
          <cell r="AI5042">
            <v>0</v>
          </cell>
        </row>
        <row r="5043">
          <cell r="C5043" t="str">
            <v>1.855.2</v>
          </cell>
          <cell r="D5043" t="str">
            <v>Оборудование</v>
          </cell>
          <cell r="E5043" t="str">
            <v>051-2004456</v>
          </cell>
          <cell r="F5043" t="str">
            <v/>
          </cell>
          <cell r="G5043" t="str">
            <v/>
          </cell>
          <cell r="H5043" t="str">
            <v/>
          </cell>
          <cell r="I5043">
            <v>0</v>
          </cell>
          <cell r="J5043">
            <v>0</v>
          </cell>
          <cell r="K5043">
            <v>0</v>
          </cell>
          <cell r="L5043">
            <v>0</v>
          </cell>
          <cell r="M5043">
            <v>0</v>
          </cell>
          <cell r="N5043">
            <v>0</v>
          </cell>
          <cell r="O5043">
            <v>0</v>
          </cell>
          <cell r="P5043">
            <v>0</v>
          </cell>
          <cell r="Q5043">
            <v>0</v>
          </cell>
          <cell r="R5043">
            <v>0</v>
          </cell>
          <cell r="S5043">
            <v>0</v>
          </cell>
          <cell r="T5043">
            <v>0</v>
          </cell>
          <cell r="U5043">
            <v>0</v>
          </cell>
          <cell r="V5043">
            <v>0</v>
          </cell>
          <cell r="W5043">
            <v>0</v>
          </cell>
          <cell r="X5043">
            <v>0</v>
          </cell>
          <cell r="Y5043">
            <v>6.0340271999999997</v>
          </cell>
          <cell r="Z5043">
            <v>0</v>
          </cell>
          <cell r="AA5043">
            <v>0</v>
          </cell>
          <cell r="AB5043">
            <v>0</v>
          </cell>
          <cell r="AC5043">
            <v>0</v>
          </cell>
          <cell r="AD5043">
            <v>6.0340271999999997</v>
          </cell>
          <cell r="AE5043">
            <v>6.0340271999999997</v>
          </cell>
          <cell r="AF5043">
            <v>0</v>
          </cell>
          <cell r="AG5043">
            <v>0</v>
          </cell>
          <cell r="AH5043">
            <v>0</v>
          </cell>
          <cell r="AI5043">
            <v>0</v>
          </cell>
        </row>
        <row r="5044">
          <cell r="C5044" t="str">
            <v>1.855.3</v>
          </cell>
          <cell r="D5044" t="str">
            <v>Прочие, всего</v>
          </cell>
          <cell r="E5044" t="str">
            <v>051-2004456</v>
          </cell>
          <cell r="F5044" t="str">
            <v/>
          </cell>
          <cell r="G5044" t="str">
            <v/>
          </cell>
          <cell r="H5044" t="str">
            <v/>
          </cell>
          <cell r="I5044">
            <v>0</v>
          </cell>
          <cell r="J5044">
            <v>0</v>
          </cell>
          <cell r="K5044">
            <v>0</v>
          </cell>
          <cell r="L5044">
            <v>0</v>
          </cell>
          <cell r="M5044">
            <v>0</v>
          </cell>
          <cell r="N5044">
            <v>0</v>
          </cell>
          <cell r="O5044">
            <v>0</v>
          </cell>
          <cell r="P5044">
            <v>0</v>
          </cell>
          <cell r="Q5044">
            <v>0</v>
          </cell>
          <cell r="R5044">
            <v>0</v>
          </cell>
          <cell r="S5044">
            <v>0</v>
          </cell>
          <cell r="T5044">
            <v>0</v>
          </cell>
          <cell r="U5044">
            <v>0</v>
          </cell>
          <cell r="V5044">
            <v>0</v>
          </cell>
          <cell r="W5044">
            <v>0</v>
          </cell>
          <cell r="X5044">
            <v>0</v>
          </cell>
          <cell r="Y5044">
            <v>1.3155972</v>
          </cell>
          <cell r="Z5044">
            <v>6</v>
          </cell>
          <cell r="AA5044">
            <v>6</v>
          </cell>
          <cell r="AB5044">
            <v>0</v>
          </cell>
          <cell r="AC5044">
            <v>0</v>
          </cell>
          <cell r="AD5044">
            <v>1.3155972</v>
          </cell>
          <cell r="AE5044">
            <v>1.3155972</v>
          </cell>
          <cell r="AF5044">
            <v>0</v>
          </cell>
          <cell r="AG5044">
            <v>0</v>
          </cell>
          <cell r="AH5044">
            <v>0</v>
          </cell>
          <cell r="AI5044">
            <v>21.92662</v>
          </cell>
        </row>
        <row r="5045">
          <cell r="C5045" t="str">
            <v>1.855.4</v>
          </cell>
          <cell r="D5045" t="str">
            <v>Пуско наладочные работы "вхолостую"</v>
          </cell>
          <cell r="E5045" t="str">
            <v>051-2004456</v>
          </cell>
          <cell r="F5045" t="str">
            <v/>
          </cell>
          <cell r="G5045" t="str">
            <v/>
          </cell>
          <cell r="H5045" t="str">
            <v/>
          </cell>
          <cell r="I5045">
            <v>0</v>
          </cell>
          <cell r="J5045">
            <v>0</v>
          </cell>
          <cell r="K5045">
            <v>0</v>
          </cell>
          <cell r="L5045">
            <v>0</v>
          </cell>
          <cell r="M5045">
            <v>0</v>
          </cell>
          <cell r="N5045">
            <v>0</v>
          </cell>
          <cell r="O5045">
            <v>0</v>
          </cell>
          <cell r="P5045">
            <v>0</v>
          </cell>
          <cell r="Q5045">
            <v>0</v>
          </cell>
          <cell r="R5045">
            <v>0</v>
          </cell>
          <cell r="S5045">
            <v>0</v>
          </cell>
          <cell r="T5045">
            <v>0</v>
          </cell>
          <cell r="U5045">
            <v>0</v>
          </cell>
          <cell r="V5045">
            <v>0</v>
          </cell>
          <cell r="W5045">
            <v>0</v>
          </cell>
          <cell r="X5045">
            <v>0</v>
          </cell>
          <cell r="Y5045">
            <v>1.3155972</v>
          </cell>
          <cell r="Z5045">
            <v>6</v>
          </cell>
          <cell r="AA5045">
            <v>6</v>
          </cell>
          <cell r="AB5045">
            <v>0</v>
          </cell>
          <cell r="AC5045">
            <v>0</v>
          </cell>
          <cell r="AD5045">
            <v>1.3155972</v>
          </cell>
          <cell r="AE5045">
            <v>1.3155972</v>
          </cell>
          <cell r="AF5045">
            <v>0</v>
          </cell>
          <cell r="AG5045">
            <v>0</v>
          </cell>
          <cell r="AH5045">
            <v>0</v>
          </cell>
          <cell r="AI5045">
            <v>21.92662</v>
          </cell>
        </row>
        <row r="5046">
          <cell r="C5046" t="str">
            <v>1.856</v>
          </cell>
          <cell r="D5046" t="str">
            <v>Дооснащение ИТСО ГРС Избербашского ЛПУ МГ</v>
          </cell>
          <cell r="E5046" t="str">
            <v>051-2004458</v>
          </cell>
          <cell r="F5046" t="str">
            <v/>
          </cell>
          <cell r="G5046" t="str">
            <v>Комплексная целевая программа по совершенствованию системы о</v>
          </cell>
          <cell r="H5046" t="str">
            <v>Прочие</v>
          </cell>
          <cell r="I5046">
            <v>31.42</v>
          </cell>
          <cell r="J5046">
            <v>31.42</v>
          </cell>
          <cell r="K5046">
            <v>5.6</v>
          </cell>
          <cell r="L5046">
            <v>5.6</v>
          </cell>
          <cell r="M5046">
            <v>5.0000040000000003E-2</v>
          </cell>
          <cell r="N5046">
            <v>0.89285785699999998</v>
          </cell>
          <cell r="O5046">
            <v>0.89285785699999998</v>
          </cell>
          <cell r="P5046">
            <v>0</v>
          </cell>
          <cell r="Q5046">
            <v>0</v>
          </cell>
          <cell r="R5046">
            <v>0</v>
          </cell>
          <cell r="S5046">
            <v>0</v>
          </cell>
          <cell r="T5046">
            <v>0</v>
          </cell>
          <cell r="U5046">
            <v>0</v>
          </cell>
          <cell r="V5046">
            <v>0</v>
          </cell>
          <cell r="W5046">
            <v>0</v>
          </cell>
          <cell r="X5046">
            <v>0</v>
          </cell>
          <cell r="Y5046">
            <v>0</v>
          </cell>
          <cell r="Z5046">
            <v>0.18</v>
          </cell>
          <cell r="AA5046">
            <v>0.18</v>
          </cell>
          <cell r="AB5046">
            <v>0</v>
          </cell>
          <cell r="AC5046">
            <v>0</v>
          </cell>
          <cell r="AD5046">
            <v>3.3333359999999999E-2</v>
          </cell>
          <cell r="AE5046">
            <v>0</v>
          </cell>
          <cell r="AF5046">
            <v>3.3333359999999999E-2</v>
          </cell>
          <cell r="AG5046">
            <v>0</v>
          </cell>
          <cell r="AH5046">
            <v>0</v>
          </cell>
          <cell r="AI5046">
            <v>18.518533333000001</v>
          </cell>
        </row>
        <row r="5047">
          <cell r="C5047" t="str">
            <v>1.856.1</v>
          </cell>
          <cell r="D5047" t="str">
            <v>Подрядные работы</v>
          </cell>
          <cell r="E5047" t="str">
            <v>051-2004458</v>
          </cell>
          <cell r="F5047" t="str">
            <v/>
          </cell>
          <cell r="G5047" t="str">
            <v/>
          </cell>
          <cell r="H5047" t="str">
            <v/>
          </cell>
          <cell r="I5047">
            <v>18.72</v>
          </cell>
          <cell r="J5047">
            <v>18.72</v>
          </cell>
          <cell r="K5047">
            <v>5.08</v>
          </cell>
          <cell r="L5047">
            <v>5.08</v>
          </cell>
          <cell r="M5047">
            <v>0</v>
          </cell>
          <cell r="N5047">
            <v>0</v>
          </cell>
          <cell r="O5047">
            <v>0</v>
          </cell>
          <cell r="P5047">
            <v>0</v>
          </cell>
          <cell r="Q5047">
            <v>0</v>
          </cell>
          <cell r="R5047">
            <v>0</v>
          </cell>
          <cell r="S5047">
            <v>0</v>
          </cell>
          <cell r="T5047">
            <v>0</v>
          </cell>
          <cell r="U5047">
            <v>0</v>
          </cell>
          <cell r="V5047">
            <v>0</v>
          </cell>
          <cell r="W5047">
            <v>0</v>
          </cell>
          <cell r="X5047">
            <v>0</v>
          </cell>
          <cell r="Y5047">
            <v>0</v>
          </cell>
          <cell r="Z5047">
            <v>0</v>
          </cell>
          <cell r="AA5047">
            <v>0</v>
          </cell>
          <cell r="AB5047">
            <v>0</v>
          </cell>
          <cell r="AC5047">
            <v>0</v>
          </cell>
          <cell r="AD5047">
            <v>0</v>
          </cell>
          <cell r="AE5047">
            <v>0</v>
          </cell>
          <cell r="AF5047">
            <v>0</v>
          </cell>
          <cell r="AG5047">
            <v>0</v>
          </cell>
          <cell r="AH5047">
            <v>0</v>
          </cell>
          <cell r="AI5047">
            <v>0</v>
          </cell>
        </row>
        <row r="5048">
          <cell r="C5048">
            <v>0</v>
          </cell>
          <cell r="D5048" t="str">
            <v>КОМОКС</v>
          </cell>
          <cell r="E5048" t="str">
            <v>051-2004458</v>
          </cell>
          <cell r="F5048" t="str">
            <v/>
          </cell>
          <cell r="G5048" t="str">
            <v/>
          </cell>
          <cell r="H5048" t="str">
            <v/>
          </cell>
          <cell r="I5048">
            <v>18.72</v>
          </cell>
          <cell r="J5048">
            <v>18.72</v>
          </cell>
          <cell r="K5048">
            <v>5.08</v>
          </cell>
          <cell r="L5048">
            <v>5.08</v>
          </cell>
          <cell r="M5048">
            <v>0</v>
          </cell>
          <cell r="N5048">
            <v>0</v>
          </cell>
          <cell r="O5048">
            <v>0</v>
          </cell>
          <cell r="P5048">
            <v>0</v>
          </cell>
          <cell r="Q5048">
            <v>0</v>
          </cell>
          <cell r="R5048">
            <v>0</v>
          </cell>
          <cell r="S5048">
            <v>0</v>
          </cell>
          <cell r="T5048">
            <v>0</v>
          </cell>
          <cell r="U5048">
            <v>0</v>
          </cell>
          <cell r="V5048">
            <v>0</v>
          </cell>
          <cell r="W5048">
            <v>0</v>
          </cell>
          <cell r="X5048">
            <v>0</v>
          </cell>
          <cell r="Y5048">
            <v>0</v>
          </cell>
          <cell r="Z5048">
            <v>0</v>
          </cell>
          <cell r="AA5048">
            <v>0</v>
          </cell>
          <cell r="AB5048">
            <v>0</v>
          </cell>
          <cell r="AC5048">
            <v>0</v>
          </cell>
          <cell r="AD5048">
            <v>0</v>
          </cell>
          <cell r="AE5048">
            <v>0</v>
          </cell>
          <cell r="AF5048">
            <v>0</v>
          </cell>
          <cell r="AG5048">
            <v>0</v>
          </cell>
          <cell r="AH5048">
            <v>0</v>
          </cell>
          <cell r="AI5048">
            <v>0</v>
          </cell>
        </row>
        <row r="5049">
          <cell r="C5049" t="str">
            <v>1.856.2</v>
          </cell>
          <cell r="D5049" t="str">
            <v>Оборудование</v>
          </cell>
          <cell r="E5049" t="str">
            <v>051-2004458</v>
          </cell>
          <cell r="F5049" t="str">
            <v/>
          </cell>
          <cell r="G5049" t="str">
            <v/>
          </cell>
          <cell r="H5049" t="str">
            <v/>
          </cell>
          <cell r="I5049">
            <v>2.88</v>
          </cell>
          <cell r="J5049">
            <v>2.88</v>
          </cell>
          <cell r="K5049">
            <v>0</v>
          </cell>
          <cell r="L5049">
            <v>0</v>
          </cell>
          <cell r="M5049">
            <v>0</v>
          </cell>
          <cell r="N5049">
            <v>0</v>
          </cell>
          <cell r="O5049">
            <v>0</v>
          </cell>
          <cell r="P5049">
            <v>0</v>
          </cell>
          <cell r="Q5049">
            <v>0</v>
          </cell>
          <cell r="R5049">
            <v>0</v>
          </cell>
          <cell r="S5049">
            <v>0</v>
          </cell>
          <cell r="T5049">
            <v>0</v>
          </cell>
          <cell r="U5049">
            <v>0</v>
          </cell>
          <cell r="V5049">
            <v>0</v>
          </cell>
          <cell r="W5049">
            <v>0</v>
          </cell>
          <cell r="X5049">
            <v>0</v>
          </cell>
          <cell r="Y5049">
            <v>0</v>
          </cell>
          <cell r="Z5049">
            <v>0</v>
          </cell>
          <cell r="AA5049">
            <v>0</v>
          </cell>
          <cell r="AB5049">
            <v>0</v>
          </cell>
          <cell r="AC5049">
            <v>0</v>
          </cell>
          <cell r="AD5049">
            <v>0</v>
          </cell>
          <cell r="AE5049">
            <v>0</v>
          </cell>
          <cell r="AF5049">
            <v>0</v>
          </cell>
          <cell r="AG5049">
            <v>0</v>
          </cell>
          <cell r="AH5049">
            <v>0</v>
          </cell>
          <cell r="AI5049">
            <v>0</v>
          </cell>
        </row>
        <row r="5050">
          <cell r="C5050" t="str">
            <v>1.856.3</v>
          </cell>
          <cell r="D5050" t="str">
            <v>Прочие, всего</v>
          </cell>
          <cell r="E5050" t="str">
            <v>051-2004458</v>
          </cell>
          <cell r="F5050" t="str">
            <v/>
          </cell>
          <cell r="G5050" t="str">
            <v/>
          </cell>
          <cell r="H5050" t="str">
            <v/>
          </cell>
          <cell r="I5050">
            <v>9.82</v>
          </cell>
          <cell r="J5050">
            <v>9.82</v>
          </cell>
          <cell r="K5050">
            <v>0.52</v>
          </cell>
          <cell r="L5050">
            <v>0.52</v>
          </cell>
          <cell r="M5050">
            <v>5.0000040000000003E-2</v>
          </cell>
          <cell r="N5050">
            <v>9.6153923080000006</v>
          </cell>
          <cell r="O5050">
            <v>9.6153923080000006</v>
          </cell>
          <cell r="P5050">
            <v>0</v>
          </cell>
          <cell r="Q5050">
            <v>0</v>
          </cell>
          <cell r="R5050">
            <v>0</v>
          </cell>
          <cell r="S5050">
            <v>0</v>
          </cell>
          <cell r="T5050">
            <v>0</v>
          </cell>
          <cell r="U5050">
            <v>0</v>
          </cell>
          <cell r="V5050">
            <v>0</v>
          </cell>
          <cell r="W5050">
            <v>0</v>
          </cell>
          <cell r="X5050">
            <v>0</v>
          </cell>
          <cell r="Y5050">
            <v>0</v>
          </cell>
          <cell r="Z5050">
            <v>0.18</v>
          </cell>
          <cell r="AA5050">
            <v>0.18</v>
          </cell>
          <cell r="AB5050">
            <v>0</v>
          </cell>
          <cell r="AC5050">
            <v>0</v>
          </cell>
          <cell r="AD5050">
            <v>3.3333359999999999E-2</v>
          </cell>
          <cell r="AE5050">
            <v>0</v>
          </cell>
          <cell r="AF5050">
            <v>3.3333359999999999E-2</v>
          </cell>
          <cell r="AG5050">
            <v>0</v>
          </cell>
          <cell r="AH5050">
            <v>0</v>
          </cell>
          <cell r="AI5050">
            <v>18.518533333000001</v>
          </cell>
        </row>
        <row r="5051">
          <cell r="C5051" t="str">
            <v>1.856.4</v>
          </cell>
          <cell r="D5051" t="str">
            <v>Проектные работы</v>
          </cell>
          <cell r="E5051" t="str">
            <v>051-2004458</v>
          </cell>
          <cell r="F5051" t="str">
            <v/>
          </cell>
          <cell r="G5051" t="str">
            <v/>
          </cell>
          <cell r="H5051" t="str">
            <v/>
          </cell>
          <cell r="I5051">
            <v>6.83</v>
          </cell>
          <cell r="J5051">
            <v>6.83</v>
          </cell>
          <cell r="K5051">
            <v>0</v>
          </cell>
          <cell r="L5051">
            <v>0</v>
          </cell>
          <cell r="M5051">
            <v>0</v>
          </cell>
          <cell r="N5051">
            <v>0</v>
          </cell>
          <cell r="O5051">
            <v>0</v>
          </cell>
          <cell r="P5051">
            <v>0</v>
          </cell>
          <cell r="Q5051">
            <v>0</v>
          </cell>
          <cell r="R5051">
            <v>0</v>
          </cell>
          <cell r="S5051">
            <v>0</v>
          </cell>
          <cell r="T5051">
            <v>0</v>
          </cell>
          <cell r="U5051">
            <v>0</v>
          </cell>
          <cell r="V5051">
            <v>0</v>
          </cell>
          <cell r="W5051">
            <v>0</v>
          </cell>
          <cell r="X5051">
            <v>0</v>
          </cell>
          <cell r="Y5051">
            <v>0</v>
          </cell>
          <cell r="Z5051">
            <v>0</v>
          </cell>
          <cell r="AA5051">
            <v>0</v>
          </cell>
          <cell r="AB5051">
            <v>0</v>
          </cell>
          <cell r="AC5051">
            <v>0</v>
          </cell>
          <cell r="AD5051">
            <v>0</v>
          </cell>
          <cell r="AE5051">
            <v>0</v>
          </cell>
          <cell r="AF5051">
            <v>0</v>
          </cell>
          <cell r="AG5051">
            <v>0</v>
          </cell>
          <cell r="AH5051">
            <v>0</v>
          </cell>
          <cell r="AI5051">
            <v>0</v>
          </cell>
        </row>
        <row r="5052">
          <cell r="C5052" t="str">
            <v>1.856.5</v>
          </cell>
          <cell r="D5052" t="str">
            <v>Услуги Заказчика</v>
          </cell>
          <cell r="E5052" t="str">
            <v>051-2004458</v>
          </cell>
          <cell r="F5052" t="str">
            <v/>
          </cell>
          <cell r="G5052" t="str">
            <v/>
          </cell>
          <cell r="H5052" t="str">
            <v/>
          </cell>
          <cell r="I5052">
            <v>0.56000000000000005</v>
          </cell>
          <cell r="J5052">
            <v>0.56000000000000005</v>
          </cell>
          <cell r="K5052">
            <v>0.2</v>
          </cell>
          <cell r="L5052">
            <v>0.2</v>
          </cell>
          <cell r="M5052">
            <v>5.0000040000000003E-2</v>
          </cell>
          <cell r="N5052">
            <v>25.000019999999999</v>
          </cell>
          <cell r="O5052">
            <v>25.000019999999999</v>
          </cell>
          <cell r="P5052">
            <v>0</v>
          </cell>
          <cell r="Q5052">
            <v>0</v>
          </cell>
          <cell r="R5052">
            <v>0</v>
          </cell>
          <cell r="S5052">
            <v>0</v>
          </cell>
          <cell r="T5052">
            <v>0</v>
          </cell>
          <cell r="U5052">
            <v>0</v>
          </cell>
          <cell r="V5052">
            <v>0</v>
          </cell>
          <cell r="W5052">
            <v>0</v>
          </cell>
          <cell r="X5052">
            <v>0</v>
          </cell>
          <cell r="Y5052">
            <v>0</v>
          </cell>
          <cell r="Z5052">
            <v>0.18</v>
          </cell>
          <cell r="AA5052">
            <v>0.18</v>
          </cell>
          <cell r="AB5052">
            <v>0</v>
          </cell>
          <cell r="AC5052">
            <v>0</v>
          </cell>
          <cell r="AD5052">
            <v>3.3333359999999999E-2</v>
          </cell>
          <cell r="AE5052">
            <v>0</v>
          </cell>
          <cell r="AF5052">
            <v>3.3333359999999999E-2</v>
          </cell>
          <cell r="AG5052">
            <v>0</v>
          </cell>
          <cell r="AH5052">
            <v>0</v>
          </cell>
          <cell r="AI5052">
            <v>18.518533333000001</v>
          </cell>
        </row>
        <row r="5053">
          <cell r="C5053" t="str">
            <v>1.856.6</v>
          </cell>
          <cell r="D5053" t="str">
            <v>Иные прочие</v>
          </cell>
          <cell r="E5053" t="str">
            <v>051-2004458</v>
          </cell>
          <cell r="F5053" t="str">
            <v/>
          </cell>
          <cell r="G5053" t="str">
            <v/>
          </cell>
          <cell r="H5053" t="str">
            <v/>
          </cell>
          <cell r="I5053">
            <v>0.98</v>
          </cell>
          <cell r="J5053">
            <v>0.98</v>
          </cell>
          <cell r="K5053">
            <v>0.32</v>
          </cell>
          <cell r="L5053">
            <v>0.32</v>
          </cell>
          <cell r="M5053">
            <v>0</v>
          </cell>
          <cell r="N5053">
            <v>0</v>
          </cell>
          <cell r="O5053">
            <v>0</v>
          </cell>
          <cell r="P5053">
            <v>0</v>
          </cell>
          <cell r="Q5053">
            <v>0</v>
          </cell>
          <cell r="R5053">
            <v>0</v>
          </cell>
          <cell r="S5053">
            <v>0</v>
          </cell>
          <cell r="T5053">
            <v>0</v>
          </cell>
          <cell r="U5053">
            <v>0</v>
          </cell>
          <cell r="V5053">
            <v>0</v>
          </cell>
          <cell r="W5053">
            <v>0</v>
          </cell>
          <cell r="X5053">
            <v>0</v>
          </cell>
          <cell r="Y5053">
            <v>0</v>
          </cell>
          <cell r="Z5053">
            <v>0</v>
          </cell>
          <cell r="AA5053">
            <v>0</v>
          </cell>
          <cell r="AB5053">
            <v>0</v>
          </cell>
          <cell r="AC5053">
            <v>0</v>
          </cell>
          <cell r="AD5053">
            <v>0</v>
          </cell>
          <cell r="AE5053">
            <v>0</v>
          </cell>
          <cell r="AF5053">
            <v>0</v>
          </cell>
          <cell r="AG5053">
            <v>0</v>
          </cell>
          <cell r="AH5053">
            <v>0</v>
          </cell>
          <cell r="AI5053">
            <v>0</v>
          </cell>
        </row>
        <row r="5054">
          <cell r="C5054" t="str">
            <v>1.856.7</v>
          </cell>
          <cell r="D5054" t="str">
            <v>Пуско наладочные работы "вхолостую"</v>
          </cell>
          <cell r="E5054" t="str">
            <v>051-2004458</v>
          </cell>
          <cell r="F5054" t="str">
            <v/>
          </cell>
          <cell r="G5054" t="str">
            <v/>
          </cell>
          <cell r="H5054" t="str">
            <v/>
          </cell>
          <cell r="I5054">
            <v>1.45</v>
          </cell>
          <cell r="J5054">
            <v>1.45</v>
          </cell>
          <cell r="K5054">
            <v>0</v>
          </cell>
          <cell r="L5054">
            <v>0</v>
          </cell>
          <cell r="M5054">
            <v>0</v>
          </cell>
          <cell r="N5054">
            <v>0</v>
          </cell>
          <cell r="O5054">
            <v>0</v>
          </cell>
          <cell r="P5054">
            <v>0</v>
          </cell>
          <cell r="Q5054">
            <v>0</v>
          </cell>
          <cell r="R5054">
            <v>0</v>
          </cell>
          <cell r="S5054">
            <v>0</v>
          </cell>
          <cell r="T5054">
            <v>0</v>
          </cell>
          <cell r="U5054">
            <v>0</v>
          </cell>
          <cell r="V5054">
            <v>0</v>
          </cell>
          <cell r="W5054">
            <v>0</v>
          </cell>
          <cell r="X5054">
            <v>0</v>
          </cell>
          <cell r="Y5054">
            <v>0</v>
          </cell>
          <cell r="Z5054">
            <v>0</v>
          </cell>
          <cell r="AA5054">
            <v>0</v>
          </cell>
          <cell r="AB5054">
            <v>0</v>
          </cell>
          <cell r="AC5054">
            <v>0</v>
          </cell>
          <cell r="AD5054">
            <v>0</v>
          </cell>
          <cell r="AE5054">
            <v>0</v>
          </cell>
          <cell r="AF5054">
            <v>0</v>
          </cell>
          <cell r="AG5054">
            <v>0</v>
          </cell>
          <cell r="AH5054">
            <v>0</v>
          </cell>
          <cell r="AI5054">
            <v>0</v>
          </cell>
        </row>
        <row r="5055">
          <cell r="C5055" t="str">
            <v>1.857</v>
          </cell>
          <cell r="D5055" t="str">
            <v>Дооснащение ИТСО ГРС Дербентского ЛПУ МГ</v>
          </cell>
          <cell r="E5055" t="str">
            <v>051-2004459</v>
          </cell>
          <cell r="F5055" t="str">
            <v/>
          </cell>
          <cell r="G5055" t="str">
            <v>Комплексная целевая программа по совершенствованию системы о</v>
          </cell>
          <cell r="H5055" t="str">
            <v>Прочие</v>
          </cell>
          <cell r="I5055">
            <v>86.17</v>
          </cell>
          <cell r="J5055">
            <v>86.17</v>
          </cell>
          <cell r="K5055">
            <v>6.88</v>
          </cell>
          <cell r="L5055">
            <v>6.88</v>
          </cell>
          <cell r="M5055">
            <v>6.2500139999999996E-2</v>
          </cell>
          <cell r="N5055">
            <v>0.90843226700000002</v>
          </cell>
          <cell r="O5055">
            <v>0.90843226700000002</v>
          </cell>
          <cell r="P5055">
            <v>0</v>
          </cell>
          <cell r="Q5055">
            <v>0</v>
          </cell>
          <cell r="R5055">
            <v>0</v>
          </cell>
          <cell r="S5055">
            <v>0</v>
          </cell>
          <cell r="T5055">
            <v>0</v>
          </cell>
          <cell r="U5055">
            <v>0</v>
          </cell>
          <cell r="V5055">
            <v>0</v>
          </cell>
          <cell r="W5055">
            <v>0</v>
          </cell>
          <cell r="X5055">
            <v>0</v>
          </cell>
          <cell r="Y5055">
            <v>0</v>
          </cell>
          <cell r="Z5055">
            <v>0.2</v>
          </cell>
          <cell r="AA5055">
            <v>0.2</v>
          </cell>
          <cell r="AB5055">
            <v>0</v>
          </cell>
          <cell r="AC5055">
            <v>0</v>
          </cell>
          <cell r="AD5055">
            <v>4.1666759999999997E-2</v>
          </cell>
          <cell r="AE5055">
            <v>0</v>
          </cell>
          <cell r="AF5055">
            <v>4.1666759999999997E-2</v>
          </cell>
          <cell r="AG5055">
            <v>0</v>
          </cell>
          <cell r="AH5055">
            <v>0</v>
          </cell>
          <cell r="AI5055">
            <v>20.833379999999998</v>
          </cell>
        </row>
        <row r="5056">
          <cell r="C5056" t="str">
            <v>1.857.1</v>
          </cell>
          <cell r="D5056" t="str">
            <v>Подрядные работы</v>
          </cell>
          <cell r="E5056" t="str">
            <v>051-2004459</v>
          </cell>
          <cell r="F5056" t="str">
            <v/>
          </cell>
          <cell r="G5056" t="str">
            <v/>
          </cell>
          <cell r="H5056" t="str">
            <v/>
          </cell>
          <cell r="I5056">
            <v>61.41</v>
          </cell>
          <cell r="J5056">
            <v>61.41</v>
          </cell>
          <cell r="K5056">
            <v>6.28</v>
          </cell>
          <cell r="L5056">
            <v>6.28</v>
          </cell>
          <cell r="M5056">
            <v>0</v>
          </cell>
          <cell r="N5056">
            <v>0</v>
          </cell>
          <cell r="O5056">
            <v>0</v>
          </cell>
          <cell r="P5056">
            <v>0</v>
          </cell>
          <cell r="Q5056">
            <v>0</v>
          </cell>
          <cell r="R5056">
            <v>0</v>
          </cell>
          <cell r="S5056">
            <v>0</v>
          </cell>
          <cell r="T5056">
            <v>0</v>
          </cell>
          <cell r="U5056">
            <v>0</v>
          </cell>
          <cell r="V5056">
            <v>0</v>
          </cell>
          <cell r="W5056">
            <v>0</v>
          </cell>
          <cell r="X5056">
            <v>0</v>
          </cell>
          <cell r="Y5056">
            <v>0</v>
          </cell>
          <cell r="Z5056">
            <v>0</v>
          </cell>
          <cell r="AA5056">
            <v>0</v>
          </cell>
          <cell r="AB5056">
            <v>0</v>
          </cell>
          <cell r="AC5056">
            <v>0</v>
          </cell>
          <cell r="AD5056">
            <v>0</v>
          </cell>
          <cell r="AE5056">
            <v>0</v>
          </cell>
          <cell r="AF5056">
            <v>0</v>
          </cell>
          <cell r="AG5056">
            <v>0</v>
          </cell>
          <cell r="AH5056">
            <v>0</v>
          </cell>
          <cell r="AI5056">
            <v>0</v>
          </cell>
        </row>
        <row r="5057">
          <cell r="C5057">
            <v>0</v>
          </cell>
          <cell r="D5057" t="str">
            <v>КОМОКС</v>
          </cell>
          <cell r="E5057" t="str">
            <v>051-2004459</v>
          </cell>
          <cell r="F5057" t="str">
            <v/>
          </cell>
          <cell r="G5057" t="str">
            <v/>
          </cell>
          <cell r="H5057" t="str">
            <v/>
          </cell>
          <cell r="I5057">
            <v>61.41</v>
          </cell>
          <cell r="J5057">
            <v>61.41</v>
          </cell>
          <cell r="K5057">
            <v>6.28</v>
          </cell>
          <cell r="L5057">
            <v>6.28</v>
          </cell>
          <cell r="M5057">
            <v>0</v>
          </cell>
          <cell r="N5057">
            <v>0</v>
          </cell>
          <cell r="O5057">
            <v>0</v>
          </cell>
          <cell r="P5057">
            <v>0</v>
          </cell>
          <cell r="Q5057">
            <v>0</v>
          </cell>
          <cell r="R5057">
            <v>0</v>
          </cell>
          <cell r="S5057">
            <v>0</v>
          </cell>
          <cell r="T5057">
            <v>0</v>
          </cell>
          <cell r="U5057">
            <v>0</v>
          </cell>
          <cell r="V5057">
            <v>0</v>
          </cell>
          <cell r="W5057">
            <v>0</v>
          </cell>
          <cell r="X5057">
            <v>0</v>
          </cell>
          <cell r="Y5057">
            <v>0</v>
          </cell>
          <cell r="Z5057">
            <v>0</v>
          </cell>
          <cell r="AA5057">
            <v>0</v>
          </cell>
          <cell r="AB5057">
            <v>0</v>
          </cell>
          <cell r="AC5057">
            <v>0</v>
          </cell>
          <cell r="AD5057">
            <v>0</v>
          </cell>
          <cell r="AE5057">
            <v>0</v>
          </cell>
          <cell r="AF5057">
            <v>0</v>
          </cell>
          <cell r="AG5057">
            <v>0</v>
          </cell>
          <cell r="AH5057">
            <v>0</v>
          </cell>
          <cell r="AI5057">
            <v>0</v>
          </cell>
        </row>
        <row r="5058">
          <cell r="C5058" t="str">
            <v>1.857.2</v>
          </cell>
          <cell r="D5058" t="str">
            <v>Оборудование</v>
          </cell>
          <cell r="E5058" t="str">
            <v>051-2004459</v>
          </cell>
          <cell r="F5058" t="str">
            <v/>
          </cell>
          <cell r="G5058" t="str">
            <v/>
          </cell>
          <cell r="H5058" t="str">
            <v/>
          </cell>
          <cell r="I5058">
            <v>4.84</v>
          </cell>
          <cell r="J5058">
            <v>4.84</v>
          </cell>
          <cell r="K5058">
            <v>0</v>
          </cell>
          <cell r="L5058">
            <v>0</v>
          </cell>
          <cell r="M5058">
            <v>0</v>
          </cell>
          <cell r="N5058">
            <v>0</v>
          </cell>
          <cell r="O5058">
            <v>0</v>
          </cell>
          <cell r="P5058">
            <v>0</v>
          </cell>
          <cell r="Q5058">
            <v>0</v>
          </cell>
          <cell r="R5058">
            <v>0</v>
          </cell>
          <cell r="S5058">
            <v>0</v>
          </cell>
          <cell r="T5058">
            <v>0</v>
          </cell>
          <cell r="U5058">
            <v>0</v>
          </cell>
          <cell r="V5058">
            <v>0</v>
          </cell>
          <cell r="W5058">
            <v>0</v>
          </cell>
          <cell r="X5058">
            <v>0</v>
          </cell>
          <cell r="Y5058">
            <v>0</v>
          </cell>
          <cell r="Z5058">
            <v>0</v>
          </cell>
          <cell r="AA5058">
            <v>0</v>
          </cell>
          <cell r="AB5058">
            <v>0</v>
          </cell>
          <cell r="AC5058">
            <v>0</v>
          </cell>
          <cell r="AD5058">
            <v>0</v>
          </cell>
          <cell r="AE5058">
            <v>0</v>
          </cell>
          <cell r="AF5058">
            <v>0</v>
          </cell>
          <cell r="AG5058">
            <v>0</v>
          </cell>
          <cell r="AH5058">
            <v>0</v>
          </cell>
          <cell r="AI5058">
            <v>0</v>
          </cell>
        </row>
        <row r="5059">
          <cell r="C5059" t="str">
            <v>1.857.3</v>
          </cell>
          <cell r="D5059" t="str">
            <v>Прочие, всего</v>
          </cell>
          <cell r="E5059" t="str">
            <v>051-2004459</v>
          </cell>
          <cell r="F5059" t="str">
            <v/>
          </cell>
          <cell r="G5059" t="str">
            <v/>
          </cell>
          <cell r="H5059" t="str">
            <v/>
          </cell>
          <cell r="I5059">
            <v>19.920000000000002</v>
          </cell>
          <cell r="J5059">
            <v>19.920000000000002</v>
          </cell>
          <cell r="K5059">
            <v>0.6</v>
          </cell>
          <cell r="L5059">
            <v>0.6</v>
          </cell>
          <cell r="M5059">
            <v>6.2500139999999996E-2</v>
          </cell>
          <cell r="N5059">
            <v>10.416689999999999</v>
          </cell>
          <cell r="O5059">
            <v>10.416689999999999</v>
          </cell>
          <cell r="P5059">
            <v>0</v>
          </cell>
          <cell r="Q5059">
            <v>0</v>
          </cell>
          <cell r="R5059">
            <v>0</v>
          </cell>
          <cell r="S5059">
            <v>0</v>
          </cell>
          <cell r="T5059">
            <v>0</v>
          </cell>
          <cell r="U5059">
            <v>0</v>
          </cell>
          <cell r="V5059">
            <v>0</v>
          </cell>
          <cell r="W5059">
            <v>0</v>
          </cell>
          <cell r="X5059">
            <v>0</v>
          </cell>
          <cell r="Y5059">
            <v>0</v>
          </cell>
          <cell r="Z5059">
            <v>0.2</v>
          </cell>
          <cell r="AA5059">
            <v>0.2</v>
          </cell>
          <cell r="AB5059">
            <v>0</v>
          </cell>
          <cell r="AC5059">
            <v>0</v>
          </cell>
          <cell r="AD5059">
            <v>4.1666759999999997E-2</v>
          </cell>
          <cell r="AE5059">
            <v>0</v>
          </cell>
          <cell r="AF5059">
            <v>4.1666759999999997E-2</v>
          </cell>
          <cell r="AG5059">
            <v>0</v>
          </cell>
          <cell r="AH5059">
            <v>0</v>
          </cell>
          <cell r="AI5059">
            <v>20.833379999999998</v>
          </cell>
        </row>
        <row r="5060">
          <cell r="C5060" t="str">
            <v>1.857.4</v>
          </cell>
          <cell r="D5060" t="str">
            <v>Проектные работы</v>
          </cell>
          <cell r="E5060" t="str">
            <v>051-2004459</v>
          </cell>
          <cell r="F5060" t="str">
            <v/>
          </cell>
          <cell r="G5060" t="str">
            <v/>
          </cell>
          <cell r="H5060" t="str">
            <v/>
          </cell>
          <cell r="I5060">
            <v>14.34</v>
          </cell>
          <cell r="J5060">
            <v>14.34</v>
          </cell>
          <cell r="K5060">
            <v>0</v>
          </cell>
          <cell r="L5060">
            <v>0</v>
          </cell>
          <cell r="M5060">
            <v>0</v>
          </cell>
          <cell r="N5060">
            <v>0</v>
          </cell>
          <cell r="O5060">
            <v>0</v>
          </cell>
          <cell r="P5060">
            <v>0</v>
          </cell>
          <cell r="Q5060">
            <v>0</v>
          </cell>
          <cell r="R5060">
            <v>0</v>
          </cell>
          <cell r="S5060">
            <v>0</v>
          </cell>
          <cell r="T5060">
            <v>0</v>
          </cell>
          <cell r="U5060">
            <v>0</v>
          </cell>
          <cell r="V5060">
            <v>0</v>
          </cell>
          <cell r="W5060">
            <v>0</v>
          </cell>
          <cell r="X5060">
            <v>0</v>
          </cell>
          <cell r="Y5060">
            <v>0</v>
          </cell>
          <cell r="Z5060">
            <v>0</v>
          </cell>
          <cell r="AA5060">
            <v>0</v>
          </cell>
          <cell r="AB5060">
            <v>0</v>
          </cell>
          <cell r="AC5060">
            <v>0</v>
          </cell>
          <cell r="AD5060">
            <v>0</v>
          </cell>
          <cell r="AE5060">
            <v>0</v>
          </cell>
          <cell r="AF5060">
            <v>0</v>
          </cell>
          <cell r="AG5060">
            <v>0</v>
          </cell>
          <cell r="AH5060">
            <v>0</v>
          </cell>
          <cell r="AI5060">
            <v>0</v>
          </cell>
        </row>
        <row r="5061">
          <cell r="C5061" t="str">
            <v>1.857.5</v>
          </cell>
          <cell r="D5061" t="str">
            <v>Услуги Заказчика</v>
          </cell>
          <cell r="E5061" t="str">
            <v>051-2004459</v>
          </cell>
          <cell r="F5061" t="str">
            <v/>
          </cell>
          <cell r="G5061" t="str">
            <v/>
          </cell>
          <cell r="H5061" t="str">
            <v/>
          </cell>
          <cell r="I5061">
            <v>1.58</v>
          </cell>
          <cell r="J5061">
            <v>1.58</v>
          </cell>
          <cell r="K5061">
            <v>0.25</v>
          </cell>
          <cell r="L5061">
            <v>0.25</v>
          </cell>
          <cell r="M5061">
            <v>6.2500139999999996E-2</v>
          </cell>
          <cell r="N5061">
            <v>25.000056000000001</v>
          </cell>
          <cell r="O5061">
            <v>25.000056000000001</v>
          </cell>
          <cell r="P5061">
            <v>0</v>
          </cell>
          <cell r="Q5061">
            <v>0</v>
          </cell>
          <cell r="R5061">
            <v>0</v>
          </cell>
          <cell r="S5061">
            <v>0</v>
          </cell>
          <cell r="T5061">
            <v>0</v>
          </cell>
          <cell r="U5061">
            <v>0</v>
          </cell>
          <cell r="V5061">
            <v>0</v>
          </cell>
          <cell r="W5061">
            <v>0</v>
          </cell>
          <cell r="X5061">
            <v>0</v>
          </cell>
          <cell r="Y5061">
            <v>0</v>
          </cell>
          <cell r="Z5061">
            <v>0.2</v>
          </cell>
          <cell r="AA5061">
            <v>0.2</v>
          </cell>
          <cell r="AB5061">
            <v>0</v>
          </cell>
          <cell r="AC5061">
            <v>0</v>
          </cell>
          <cell r="AD5061">
            <v>4.1666759999999997E-2</v>
          </cell>
          <cell r="AE5061">
            <v>0</v>
          </cell>
          <cell r="AF5061">
            <v>4.1666759999999997E-2</v>
          </cell>
          <cell r="AG5061">
            <v>0</v>
          </cell>
          <cell r="AH5061">
            <v>0</v>
          </cell>
          <cell r="AI5061">
            <v>20.833379999999998</v>
          </cell>
        </row>
        <row r="5062">
          <cell r="C5062" t="str">
            <v>1.857.6</v>
          </cell>
          <cell r="D5062" t="str">
            <v>Иные прочие</v>
          </cell>
          <cell r="E5062" t="str">
            <v>051-2004459</v>
          </cell>
          <cell r="F5062" t="str">
            <v/>
          </cell>
          <cell r="G5062" t="str">
            <v/>
          </cell>
          <cell r="H5062" t="str">
            <v/>
          </cell>
          <cell r="I5062">
            <v>2.2000000000000002</v>
          </cell>
          <cell r="J5062">
            <v>2.2000000000000002</v>
          </cell>
          <cell r="K5062">
            <v>0.35</v>
          </cell>
          <cell r="L5062">
            <v>0.35</v>
          </cell>
          <cell r="M5062">
            <v>0</v>
          </cell>
          <cell r="N5062">
            <v>0</v>
          </cell>
          <cell r="O5062">
            <v>0</v>
          </cell>
          <cell r="P5062">
            <v>0</v>
          </cell>
          <cell r="Q5062">
            <v>0</v>
          </cell>
          <cell r="R5062">
            <v>0</v>
          </cell>
          <cell r="S5062">
            <v>0</v>
          </cell>
          <cell r="T5062">
            <v>0</v>
          </cell>
          <cell r="U5062">
            <v>0</v>
          </cell>
          <cell r="V5062">
            <v>0</v>
          </cell>
          <cell r="W5062">
            <v>0</v>
          </cell>
          <cell r="X5062">
            <v>0</v>
          </cell>
          <cell r="Y5062">
            <v>0</v>
          </cell>
          <cell r="Z5062">
            <v>0</v>
          </cell>
          <cell r="AA5062">
            <v>0</v>
          </cell>
          <cell r="AB5062">
            <v>0</v>
          </cell>
          <cell r="AC5062">
            <v>0</v>
          </cell>
          <cell r="AD5062">
            <v>0</v>
          </cell>
          <cell r="AE5062">
            <v>0</v>
          </cell>
          <cell r="AF5062">
            <v>0</v>
          </cell>
          <cell r="AG5062">
            <v>0</v>
          </cell>
          <cell r="AH5062">
            <v>0</v>
          </cell>
          <cell r="AI5062">
            <v>0</v>
          </cell>
        </row>
        <row r="5063">
          <cell r="C5063" t="str">
            <v>1.857.7</v>
          </cell>
          <cell r="D5063" t="str">
            <v>Пуско наладочные работы "вхолостую"</v>
          </cell>
          <cell r="E5063" t="str">
            <v>051-2004459</v>
          </cell>
          <cell r="F5063" t="str">
            <v/>
          </cell>
          <cell r="G5063" t="str">
            <v/>
          </cell>
          <cell r="H5063" t="str">
            <v/>
          </cell>
          <cell r="I5063">
            <v>1.8</v>
          </cell>
          <cell r="J5063">
            <v>1.8</v>
          </cell>
          <cell r="K5063">
            <v>0</v>
          </cell>
          <cell r="L5063">
            <v>0</v>
          </cell>
          <cell r="M5063">
            <v>0</v>
          </cell>
          <cell r="N5063">
            <v>0</v>
          </cell>
          <cell r="O5063">
            <v>0</v>
          </cell>
          <cell r="P5063">
            <v>0</v>
          </cell>
          <cell r="Q5063">
            <v>0</v>
          </cell>
          <cell r="R5063">
            <v>0</v>
          </cell>
          <cell r="S5063">
            <v>0</v>
          </cell>
          <cell r="T5063">
            <v>0</v>
          </cell>
          <cell r="U5063">
            <v>0</v>
          </cell>
          <cell r="V5063">
            <v>0</v>
          </cell>
          <cell r="W5063">
            <v>0</v>
          </cell>
          <cell r="X5063">
            <v>0</v>
          </cell>
          <cell r="Y5063">
            <v>0</v>
          </cell>
          <cell r="Z5063">
            <v>0</v>
          </cell>
          <cell r="AA5063">
            <v>0</v>
          </cell>
          <cell r="AB5063">
            <v>0</v>
          </cell>
          <cell r="AC5063">
            <v>0</v>
          </cell>
          <cell r="AD5063">
            <v>0</v>
          </cell>
          <cell r="AE5063">
            <v>0</v>
          </cell>
          <cell r="AF5063">
            <v>0</v>
          </cell>
          <cell r="AG5063">
            <v>0</v>
          </cell>
          <cell r="AH5063">
            <v>0</v>
          </cell>
          <cell r="AI5063">
            <v>0</v>
          </cell>
        </row>
        <row r="5064">
          <cell r="C5064" t="str">
            <v>1.858</v>
          </cell>
          <cell r="D5064" t="str">
            <v>Дооснащение ИТСО ГРС Моршанского ЛПУМГ</v>
          </cell>
          <cell r="E5064" t="str">
            <v>051-2004461</v>
          </cell>
          <cell r="F5064" t="str">
            <v/>
          </cell>
          <cell r="G5064" t="str">
            <v>Комплексная целевая программа по совершенствованию системы о</v>
          </cell>
          <cell r="H5064" t="str">
            <v>Прочие</v>
          </cell>
          <cell r="I5064">
            <v>132.18</v>
          </cell>
          <cell r="J5064">
            <v>18.72</v>
          </cell>
          <cell r="K5064">
            <v>18.72</v>
          </cell>
          <cell r="L5064">
            <v>18.72</v>
          </cell>
          <cell r="M5064">
            <v>14.425375649999999</v>
          </cell>
          <cell r="N5064">
            <v>77.058630609000005</v>
          </cell>
          <cell r="O5064">
            <v>77.058630609000005</v>
          </cell>
          <cell r="P5064">
            <v>0</v>
          </cell>
          <cell r="Q5064">
            <v>0</v>
          </cell>
          <cell r="R5064">
            <v>0</v>
          </cell>
          <cell r="S5064">
            <v>110.77666666</v>
          </cell>
          <cell r="T5064">
            <v>21.40333334</v>
          </cell>
          <cell r="U5064">
            <v>0</v>
          </cell>
          <cell r="V5064">
            <v>0</v>
          </cell>
          <cell r="W5064">
            <v>0</v>
          </cell>
          <cell r="X5064">
            <v>0</v>
          </cell>
          <cell r="Y5064">
            <v>13.89702619</v>
          </cell>
          <cell r="Z5064">
            <v>29.98</v>
          </cell>
          <cell r="AA5064">
            <v>29.98</v>
          </cell>
          <cell r="AB5064">
            <v>0</v>
          </cell>
          <cell r="AC5064">
            <v>0</v>
          </cell>
          <cell r="AD5064">
            <v>18.375405050000001</v>
          </cell>
          <cell r="AE5064">
            <v>13.89702619</v>
          </cell>
          <cell r="AF5064">
            <v>4.4783788600000003</v>
          </cell>
          <cell r="AG5064">
            <v>0</v>
          </cell>
          <cell r="AH5064">
            <v>0</v>
          </cell>
          <cell r="AI5064">
            <v>61.292211641000002</v>
          </cell>
        </row>
        <row r="5065">
          <cell r="C5065" t="str">
            <v>1.858.1</v>
          </cell>
          <cell r="D5065" t="str">
            <v>Подрядные работы</v>
          </cell>
          <cell r="E5065" t="str">
            <v>051-2004461</v>
          </cell>
          <cell r="F5065" t="str">
            <v/>
          </cell>
          <cell r="G5065" t="str">
            <v/>
          </cell>
          <cell r="H5065" t="str">
            <v/>
          </cell>
          <cell r="I5065">
            <v>68.12</v>
          </cell>
          <cell r="J5065">
            <v>9.11</v>
          </cell>
          <cell r="K5065">
            <v>9.11</v>
          </cell>
          <cell r="L5065">
            <v>9.11</v>
          </cell>
          <cell r="M5065">
            <v>8.8283950999999998</v>
          </cell>
          <cell r="N5065">
            <v>96.908837540999997</v>
          </cell>
          <cell r="O5065">
            <v>96.908837540999997</v>
          </cell>
          <cell r="P5065">
            <v>0</v>
          </cell>
          <cell r="Q5065">
            <v>0</v>
          </cell>
          <cell r="R5065">
            <v>0</v>
          </cell>
          <cell r="S5065">
            <v>56.763333320000001</v>
          </cell>
          <cell r="T5065">
            <v>11.35666668</v>
          </cell>
          <cell r="U5065">
            <v>0</v>
          </cell>
          <cell r="V5065">
            <v>0</v>
          </cell>
          <cell r="W5065">
            <v>0</v>
          </cell>
          <cell r="X5065">
            <v>0</v>
          </cell>
          <cell r="Y5065">
            <v>8.5621048799999997</v>
          </cell>
          <cell r="Z5065">
            <v>11.1</v>
          </cell>
          <cell r="AA5065">
            <v>11.1</v>
          </cell>
          <cell r="AB5065">
            <v>0</v>
          </cell>
          <cell r="AC5065">
            <v>0</v>
          </cell>
          <cell r="AD5065">
            <v>11.771345500000001</v>
          </cell>
          <cell r="AE5065">
            <v>8.5621048799999997</v>
          </cell>
          <cell r="AF5065">
            <v>3.2092406200000001</v>
          </cell>
          <cell r="AG5065">
            <v>0</v>
          </cell>
          <cell r="AH5065">
            <v>0</v>
          </cell>
          <cell r="AI5065">
            <v>106.04815765799999</v>
          </cell>
        </row>
        <row r="5066">
          <cell r="C5066">
            <v>0</v>
          </cell>
          <cell r="D5066" t="str">
            <v>Инвестстрой</v>
          </cell>
          <cell r="E5066" t="str">
            <v>051-2004461</v>
          </cell>
          <cell r="F5066" t="str">
            <v/>
          </cell>
          <cell r="G5066" t="str">
            <v/>
          </cell>
          <cell r="H5066" t="str">
            <v/>
          </cell>
          <cell r="I5066">
            <v>68.12</v>
          </cell>
          <cell r="J5066">
            <v>9.11</v>
          </cell>
          <cell r="K5066">
            <v>9.11</v>
          </cell>
          <cell r="L5066">
            <v>9.11</v>
          </cell>
          <cell r="M5066">
            <v>8.8283950999999998</v>
          </cell>
          <cell r="N5066">
            <v>96.908837540999997</v>
          </cell>
          <cell r="O5066">
            <v>96.908837540999997</v>
          </cell>
          <cell r="P5066">
            <v>0</v>
          </cell>
          <cell r="Q5066">
            <v>0</v>
          </cell>
          <cell r="R5066">
            <v>0</v>
          </cell>
          <cell r="S5066">
            <v>56.763333320000001</v>
          </cell>
          <cell r="T5066">
            <v>11.35666668</v>
          </cell>
          <cell r="U5066">
            <v>0</v>
          </cell>
          <cell r="V5066">
            <v>0</v>
          </cell>
          <cell r="W5066">
            <v>0</v>
          </cell>
          <cell r="X5066">
            <v>0</v>
          </cell>
          <cell r="Y5066">
            <v>8.5621048799999997</v>
          </cell>
          <cell r="Z5066">
            <v>11.1</v>
          </cell>
          <cell r="AA5066">
            <v>11.1</v>
          </cell>
          <cell r="AB5066">
            <v>0</v>
          </cell>
          <cell r="AC5066">
            <v>0</v>
          </cell>
          <cell r="AD5066">
            <v>11.771345500000001</v>
          </cell>
          <cell r="AE5066">
            <v>8.5621048799999997</v>
          </cell>
          <cell r="AF5066">
            <v>3.2092406200000001</v>
          </cell>
          <cell r="AG5066">
            <v>0</v>
          </cell>
          <cell r="AH5066">
            <v>0</v>
          </cell>
          <cell r="AI5066">
            <v>106.04815765799999</v>
          </cell>
        </row>
        <row r="5067">
          <cell r="C5067" t="str">
            <v>1.858.2</v>
          </cell>
          <cell r="D5067" t="str">
            <v>Оборудование</v>
          </cell>
          <cell r="E5067" t="str">
            <v>051-2004461</v>
          </cell>
          <cell r="F5067" t="str">
            <v/>
          </cell>
          <cell r="G5067" t="str">
            <v/>
          </cell>
          <cell r="H5067" t="str">
            <v/>
          </cell>
          <cell r="I5067">
            <v>16.12</v>
          </cell>
          <cell r="J5067">
            <v>4</v>
          </cell>
          <cell r="K5067">
            <v>4</v>
          </cell>
          <cell r="L5067">
            <v>4</v>
          </cell>
          <cell r="M5067">
            <v>4.0420031999999999</v>
          </cell>
          <cell r="N5067">
            <v>101.05007999999999</v>
          </cell>
          <cell r="O5067">
            <v>101.05007999999999</v>
          </cell>
          <cell r="P5067">
            <v>0</v>
          </cell>
          <cell r="Q5067">
            <v>0</v>
          </cell>
          <cell r="R5067">
            <v>0</v>
          </cell>
          <cell r="S5067">
            <v>13.43333333</v>
          </cell>
          <cell r="T5067">
            <v>2.6866666700000001</v>
          </cell>
          <cell r="U5067">
            <v>0</v>
          </cell>
          <cell r="V5067">
            <v>0</v>
          </cell>
          <cell r="W5067">
            <v>0</v>
          </cell>
          <cell r="X5067">
            <v>0</v>
          </cell>
          <cell r="Y5067">
            <v>1.1893632000000001</v>
          </cell>
          <cell r="Z5067">
            <v>6</v>
          </cell>
          <cell r="AA5067">
            <v>6</v>
          </cell>
          <cell r="AB5067">
            <v>0</v>
          </cell>
          <cell r="AC5067">
            <v>0</v>
          </cell>
          <cell r="AD5067">
            <v>2.3366832</v>
          </cell>
          <cell r="AE5067">
            <v>1.1893632000000001</v>
          </cell>
          <cell r="AF5067">
            <v>1.1473199999999999</v>
          </cell>
          <cell r="AG5067">
            <v>0</v>
          </cell>
          <cell r="AH5067">
            <v>0</v>
          </cell>
          <cell r="AI5067">
            <v>38.944719999999997</v>
          </cell>
        </row>
        <row r="5068">
          <cell r="C5068" t="str">
            <v>1.858.3</v>
          </cell>
          <cell r="D5068" t="str">
            <v>Прочие, всего</v>
          </cell>
          <cell r="E5068" t="str">
            <v>051-2004461</v>
          </cell>
          <cell r="F5068" t="str">
            <v/>
          </cell>
          <cell r="G5068" t="str">
            <v/>
          </cell>
          <cell r="H5068" t="str">
            <v/>
          </cell>
          <cell r="I5068">
            <v>47.94</v>
          </cell>
          <cell r="J5068">
            <v>5.61</v>
          </cell>
          <cell r="K5068">
            <v>5.61</v>
          </cell>
          <cell r="L5068">
            <v>5.61</v>
          </cell>
          <cell r="M5068">
            <v>1.5549773499999999</v>
          </cell>
          <cell r="N5068">
            <v>27.717956328</v>
          </cell>
          <cell r="O5068">
            <v>27.717956328</v>
          </cell>
          <cell r="P5068">
            <v>0</v>
          </cell>
          <cell r="Q5068">
            <v>0</v>
          </cell>
          <cell r="R5068">
            <v>0</v>
          </cell>
          <cell r="S5068">
            <v>40.580000009999999</v>
          </cell>
          <cell r="T5068">
            <v>7.3599999900000004</v>
          </cell>
          <cell r="U5068">
            <v>0</v>
          </cell>
          <cell r="V5068">
            <v>0</v>
          </cell>
          <cell r="W5068">
            <v>0</v>
          </cell>
          <cell r="X5068">
            <v>0</v>
          </cell>
          <cell r="Y5068">
            <v>4.1455581099999996</v>
          </cell>
          <cell r="Z5068">
            <v>12.88</v>
          </cell>
          <cell r="AA5068">
            <v>12.88</v>
          </cell>
          <cell r="AB5068">
            <v>0</v>
          </cell>
          <cell r="AC5068">
            <v>0</v>
          </cell>
          <cell r="AD5068">
            <v>4.2673763500000002</v>
          </cell>
          <cell r="AE5068">
            <v>4.1455581099999996</v>
          </cell>
          <cell r="AF5068">
            <v>0.12181823999999999</v>
          </cell>
          <cell r="AG5068">
            <v>0</v>
          </cell>
          <cell r="AH5068">
            <v>0</v>
          </cell>
          <cell r="AI5068">
            <v>33.131803959999999</v>
          </cell>
        </row>
        <row r="5069">
          <cell r="C5069" t="str">
            <v>1.858.4</v>
          </cell>
          <cell r="D5069" t="str">
            <v>Землеотвод, всего</v>
          </cell>
          <cell r="E5069" t="str">
            <v>051-2004461</v>
          </cell>
          <cell r="F5069" t="str">
            <v/>
          </cell>
          <cell r="G5069" t="str">
            <v/>
          </cell>
          <cell r="H5069" t="str">
            <v/>
          </cell>
          <cell r="I5069">
            <v>4.3099999999999996</v>
          </cell>
          <cell r="J5069">
            <v>0.15</v>
          </cell>
          <cell r="K5069">
            <v>0.15</v>
          </cell>
          <cell r="L5069">
            <v>0.15</v>
          </cell>
          <cell r="M5069">
            <v>0</v>
          </cell>
          <cell r="N5069">
            <v>0</v>
          </cell>
          <cell r="O5069">
            <v>0</v>
          </cell>
          <cell r="P5069">
            <v>0</v>
          </cell>
          <cell r="Q5069">
            <v>0</v>
          </cell>
          <cell r="R5069">
            <v>0</v>
          </cell>
          <cell r="S5069">
            <v>3.7516666700000001</v>
          </cell>
          <cell r="T5069">
            <v>0.55833332999999996</v>
          </cell>
          <cell r="U5069">
            <v>0</v>
          </cell>
          <cell r="V5069">
            <v>0</v>
          </cell>
          <cell r="W5069">
            <v>0</v>
          </cell>
          <cell r="X5069">
            <v>0</v>
          </cell>
          <cell r="Y5069">
            <v>2.7713081000000002</v>
          </cell>
          <cell r="Z5069">
            <v>2.9113080999999998</v>
          </cell>
          <cell r="AA5069">
            <v>2.9113080999999998</v>
          </cell>
          <cell r="AB5069">
            <v>0</v>
          </cell>
          <cell r="AC5069">
            <v>0</v>
          </cell>
          <cell r="AD5069">
            <v>2.7713081000000002</v>
          </cell>
          <cell r="AE5069">
            <v>2.7713081000000002</v>
          </cell>
          <cell r="AF5069">
            <v>0</v>
          </cell>
          <cell r="AG5069">
            <v>0</v>
          </cell>
          <cell r="AH5069">
            <v>0</v>
          </cell>
          <cell r="AI5069">
            <v>95.191165099000003</v>
          </cell>
        </row>
        <row r="5070">
          <cell r="C5070" t="str">
            <v>1.858.5</v>
          </cell>
          <cell r="D5070" t="str">
            <v>Проектные работы</v>
          </cell>
          <cell r="E5070" t="str">
            <v>051-2004461</v>
          </cell>
          <cell r="F5070" t="str">
            <v/>
          </cell>
          <cell r="G5070" t="str">
            <v/>
          </cell>
          <cell r="H5070" t="str">
            <v/>
          </cell>
          <cell r="I5070">
            <v>33.69</v>
          </cell>
          <cell r="J5070">
            <v>0</v>
          </cell>
          <cell r="K5070">
            <v>0</v>
          </cell>
          <cell r="L5070">
            <v>0</v>
          </cell>
          <cell r="M5070">
            <v>0</v>
          </cell>
          <cell r="N5070">
            <v>0</v>
          </cell>
          <cell r="O5070">
            <v>0</v>
          </cell>
          <cell r="P5070">
            <v>0</v>
          </cell>
          <cell r="Q5070">
            <v>0</v>
          </cell>
          <cell r="R5070">
            <v>0</v>
          </cell>
          <cell r="S5070">
            <v>28.55</v>
          </cell>
          <cell r="T5070">
            <v>5.14</v>
          </cell>
          <cell r="U5070">
            <v>0</v>
          </cell>
          <cell r="V5070">
            <v>0</v>
          </cell>
          <cell r="W5070">
            <v>0</v>
          </cell>
          <cell r="X5070">
            <v>0</v>
          </cell>
          <cell r="Y5070">
            <v>0</v>
          </cell>
          <cell r="Z5070">
            <v>0</v>
          </cell>
          <cell r="AA5070">
            <v>0</v>
          </cell>
          <cell r="AB5070">
            <v>0</v>
          </cell>
          <cell r="AC5070">
            <v>0</v>
          </cell>
          <cell r="AD5070">
            <v>0</v>
          </cell>
          <cell r="AE5070">
            <v>0</v>
          </cell>
          <cell r="AF5070">
            <v>0</v>
          </cell>
          <cell r="AG5070">
            <v>0</v>
          </cell>
          <cell r="AH5070">
            <v>0</v>
          </cell>
          <cell r="AI5070">
            <v>0</v>
          </cell>
        </row>
        <row r="5071">
          <cell r="C5071" t="str">
            <v>1.858.6</v>
          </cell>
          <cell r="D5071" t="str">
            <v>Услуги Заказчика</v>
          </cell>
          <cell r="E5071" t="str">
            <v>051-2004461</v>
          </cell>
          <cell r="F5071" t="str">
            <v/>
          </cell>
          <cell r="G5071" t="str">
            <v/>
          </cell>
          <cell r="H5071" t="str">
            <v/>
          </cell>
          <cell r="I5071">
            <v>4.47</v>
          </cell>
          <cell r="J5071">
            <v>0.67</v>
          </cell>
          <cell r="K5071">
            <v>0.67</v>
          </cell>
          <cell r="L5071">
            <v>0.67</v>
          </cell>
          <cell r="M5071">
            <v>0.18272736000000001</v>
          </cell>
          <cell r="N5071">
            <v>27.272740298999999</v>
          </cell>
          <cell r="O5071">
            <v>27.272740298999999</v>
          </cell>
          <cell r="P5071">
            <v>0</v>
          </cell>
          <cell r="Q5071">
            <v>0</v>
          </cell>
          <cell r="R5071">
            <v>0</v>
          </cell>
          <cell r="S5071">
            <v>3.72500001</v>
          </cell>
          <cell r="T5071">
            <v>0.74499998999999995</v>
          </cell>
          <cell r="U5071">
            <v>0</v>
          </cell>
          <cell r="V5071">
            <v>0</v>
          </cell>
          <cell r="W5071">
            <v>0</v>
          </cell>
          <cell r="X5071">
            <v>0</v>
          </cell>
          <cell r="Y5071">
            <v>1.3742500099999999</v>
          </cell>
          <cell r="Z5071">
            <v>5.1786918999999996</v>
          </cell>
          <cell r="AA5071">
            <v>5.1786918999999996</v>
          </cell>
          <cell r="AB5071">
            <v>0</v>
          </cell>
          <cell r="AC5071">
            <v>0</v>
          </cell>
          <cell r="AD5071">
            <v>1.49606825</v>
          </cell>
          <cell r="AE5071">
            <v>1.3742500099999999</v>
          </cell>
          <cell r="AF5071">
            <v>0.12181823999999999</v>
          </cell>
          <cell r="AG5071">
            <v>0</v>
          </cell>
          <cell r="AH5071">
            <v>0</v>
          </cell>
          <cell r="AI5071">
            <v>28.888921737</v>
          </cell>
        </row>
        <row r="5072">
          <cell r="C5072" t="str">
            <v>1.858.7</v>
          </cell>
          <cell r="D5072" t="str">
            <v>Иные прочие</v>
          </cell>
          <cell r="E5072" t="str">
            <v>051-2004461</v>
          </cell>
          <cell r="F5072" t="str">
            <v/>
          </cell>
          <cell r="G5072" t="str">
            <v/>
          </cell>
          <cell r="H5072" t="str">
            <v/>
          </cell>
          <cell r="I5072">
            <v>3.58</v>
          </cell>
          <cell r="J5072">
            <v>2.9</v>
          </cell>
          <cell r="K5072">
            <v>2.9</v>
          </cell>
          <cell r="L5072">
            <v>2.9</v>
          </cell>
          <cell r="M5072">
            <v>0</v>
          </cell>
          <cell r="N5072">
            <v>0</v>
          </cell>
          <cell r="O5072">
            <v>0</v>
          </cell>
          <cell r="P5072">
            <v>0</v>
          </cell>
          <cell r="Q5072">
            <v>0</v>
          </cell>
          <cell r="R5072">
            <v>0</v>
          </cell>
          <cell r="S5072">
            <v>2.9833333299999998</v>
          </cell>
          <cell r="T5072">
            <v>0.59666666999999995</v>
          </cell>
          <cell r="U5072">
            <v>0</v>
          </cell>
          <cell r="V5072">
            <v>0</v>
          </cell>
          <cell r="W5072">
            <v>0</v>
          </cell>
          <cell r="X5072">
            <v>0</v>
          </cell>
          <cell r="Y5072">
            <v>0</v>
          </cell>
          <cell r="Z5072">
            <v>2.9</v>
          </cell>
          <cell r="AA5072">
            <v>2.9</v>
          </cell>
          <cell r="AB5072">
            <v>0</v>
          </cell>
          <cell r="AC5072">
            <v>0</v>
          </cell>
          <cell r="AD5072">
            <v>0</v>
          </cell>
          <cell r="AE5072">
            <v>0</v>
          </cell>
          <cell r="AF5072">
            <v>0</v>
          </cell>
          <cell r="AG5072">
            <v>0</v>
          </cell>
          <cell r="AH5072">
            <v>0</v>
          </cell>
          <cell r="AI5072">
            <v>0</v>
          </cell>
        </row>
        <row r="5073">
          <cell r="C5073" t="str">
            <v>1.858.8</v>
          </cell>
          <cell r="D5073" t="str">
            <v>Пуско наладочные работы "вхолостую"</v>
          </cell>
          <cell r="E5073" t="str">
            <v>051-2004461</v>
          </cell>
          <cell r="F5073" t="str">
            <v/>
          </cell>
          <cell r="G5073" t="str">
            <v/>
          </cell>
          <cell r="H5073" t="str">
            <v/>
          </cell>
          <cell r="I5073">
            <v>1.89</v>
          </cell>
          <cell r="J5073">
            <v>1.89</v>
          </cell>
          <cell r="K5073">
            <v>1.89</v>
          </cell>
          <cell r="L5073">
            <v>1.89</v>
          </cell>
          <cell r="M5073">
            <v>1.37224999</v>
          </cell>
          <cell r="N5073">
            <v>72.605819577000005</v>
          </cell>
          <cell r="O5073">
            <v>72.605819577000005</v>
          </cell>
          <cell r="P5073">
            <v>0</v>
          </cell>
          <cell r="Q5073">
            <v>0</v>
          </cell>
          <cell r="R5073">
            <v>0</v>
          </cell>
          <cell r="S5073">
            <v>1.57</v>
          </cell>
          <cell r="T5073">
            <v>0.32</v>
          </cell>
          <cell r="U5073">
            <v>0</v>
          </cell>
          <cell r="V5073">
            <v>0</v>
          </cell>
          <cell r="W5073">
            <v>0</v>
          </cell>
          <cell r="X5073">
            <v>0</v>
          </cell>
          <cell r="Y5073">
            <v>0</v>
          </cell>
          <cell r="Z5073">
            <v>1.89</v>
          </cell>
          <cell r="AA5073">
            <v>1.89</v>
          </cell>
          <cell r="AB5073">
            <v>0</v>
          </cell>
          <cell r="AC5073">
            <v>0</v>
          </cell>
          <cell r="AD5073">
            <v>0</v>
          </cell>
          <cell r="AE5073">
            <v>0</v>
          </cell>
          <cell r="AF5073">
            <v>0</v>
          </cell>
          <cell r="AG5073">
            <v>0</v>
          </cell>
          <cell r="AH5073">
            <v>0</v>
          </cell>
          <cell r="AI5073">
            <v>0</v>
          </cell>
        </row>
        <row r="5074">
          <cell r="C5074" t="str">
            <v>1.859</v>
          </cell>
          <cell r="D5074" t="str">
            <v>Дооснащение ИТСО ГРС Волжского ЛПУ МГ, Вятского ЛПУ МГ, Кировского ЛПУ МГ и Моркинского ЛПУ МГ</v>
          </cell>
          <cell r="E5074" t="str">
            <v>051-2004462</v>
          </cell>
          <cell r="F5074" t="str">
            <v/>
          </cell>
          <cell r="G5074" t="str">
            <v>Комплексная целевая программа по совершенствованию системы о</v>
          </cell>
          <cell r="H5074" t="str">
            <v>Прочие</v>
          </cell>
          <cell r="I5074">
            <v>233.85</v>
          </cell>
          <cell r="J5074">
            <v>233.85</v>
          </cell>
          <cell r="K5074">
            <v>5.14</v>
          </cell>
          <cell r="L5074">
            <v>5.14</v>
          </cell>
          <cell r="M5074">
            <v>4.4999999999999998E-2</v>
          </cell>
          <cell r="N5074">
            <v>0.87548638099999998</v>
          </cell>
          <cell r="O5074">
            <v>0.87548638099999998</v>
          </cell>
          <cell r="P5074">
            <v>0</v>
          </cell>
          <cell r="Q5074">
            <v>0</v>
          </cell>
          <cell r="R5074">
            <v>0</v>
          </cell>
          <cell r="S5074">
            <v>0</v>
          </cell>
          <cell r="T5074">
            <v>0</v>
          </cell>
          <cell r="U5074">
            <v>0</v>
          </cell>
          <cell r="V5074">
            <v>0</v>
          </cell>
          <cell r="W5074">
            <v>0</v>
          </cell>
          <cell r="X5074">
            <v>0</v>
          </cell>
          <cell r="Y5074">
            <v>0</v>
          </cell>
          <cell r="Z5074">
            <v>51.88</v>
          </cell>
          <cell r="AA5074">
            <v>51.88</v>
          </cell>
          <cell r="AB5074">
            <v>4.5599999999999996</v>
          </cell>
          <cell r="AC5074">
            <v>46.86</v>
          </cell>
          <cell r="AD5074">
            <v>0.03</v>
          </cell>
          <cell r="AE5074">
            <v>0</v>
          </cell>
          <cell r="AF5074">
            <v>0.03</v>
          </cell>
          <cell r="AG5074">
            <v>0</v>
          </cell>
          <cell r="AH5074">
            <v>0</v>
          </cell>
          <cell r="AI5074">
            <v>5.7825752000000001E-2</v>
          </cell>
        </row>
        <row r="5075">
          <cell r="C5075" t="str">
            <v>1.859.1</v>
          </cell>
          <cell r="D5075" t="str">
            <v>Подрядные работы</v>
          </cell>
          <cell r="E5075" t="str">
            <v>051-2004462</v>
          </cell>
          <cell r="F5075" t="str">
            <v/>
          </cell>
          <cell r="G5075" t="str">
            <v/>
          </cell>
          <cell r="H5075" t="str">
            <v/>
          </cell>
          <cell r="I5075">
            <v>129.63999999999999</v>
          </cell>
          <cell r="J5075">
            <v>129.63999999999999</v>
          </cell>
          <cell r="K5075">
            <v>4.5599999999999996</v>
          </cell>
          <cell r="L5075">
            <v>4.5599999999999996</v>
          </cell>
          <cell r="M5075">
            <v>0</v>
          </cell>
          <cell r="N5075">
            <v>0</v>
          </cell>
          <cell r="O5075">
            <v>0</v>
          </cell>
          <cell r="P5075">
            <v>0</v>
          </cell>
          <cell r="Q5075">
            <v>0</v>
          </cell>
          <cell r="R5075">
            <v>0</v>
          </cell>
          <cell r="S5075">
            <v>0</v>
          </cell>
          <cell r="T5075">
            <v>0</v>
          </cell>
          <cell r="U5075">
            <v>0</v>
          </cell>
          <cell r="V5075">
            <v>0</v>
          </cell>
          <cell r="W5075">
            <v>0</v>
          </cell>
          <cell r="X5075">
            <v>0</v>
          </cell>
          <cell r="Y5075">
            <v>0</v>
          </cell>
          <cell r="Z5075">
            <v>38.25</v>
          </cell>
          <cell r="AA5075">
            <v>38.25</v>
          </cell>
          <cell r="AB5075">
            <v>4.5599999999999996</v>
          </cell>
          <cell r="AC5075">
            <v>33.69</v>
          </cell>
          <cell r="AD5075">
            <v>0</v>
          </cell>
          <cell r="AE5075">
            <v>0</v>
          </cell>
          <cell r="AF5075">
            <v>0</v>
          </cell>
          <cell r="AG5075">
            <v>0</v>
          </cell>
          <cell r="AH5075">
            <v>0</v>
          </cell>
          <cell r="AI5075">
            <v>0</v>
          </cell>
        </row>
        <row r="5076">
          <cell r="C5076">
            <v>0</v>
          </cell>
          <cell r="D5076" t="str">
            <v>Рубеж-М</v>
          </cell>
          <cell r="E5076" t="str">
            <v>051-2004462</v>
          </cell>
          <cell r="F5076" t="str">
            <v/>
          </cell>
          <cell r="G5076" t="str">
            <v/>
          </cell>
          <cell r="H5076" t="str">
            <v/>
          </cell>
          <cell r="I5076">
            <v>129.63999999999999</v>
          </cell>
          <cell r="J5076">
            <v>129.63999999999999</v>
          </cell>
          <cell r="K5076">
            <v>4.5599999999999996</v>
          </cell>
          <cell r="L5076">
            <v>4.5599999999999996</v>
          </cell>
          <cell r="M5076">
            <v>0</v>
          </cell>
          <cell r="N5076">
            <v>0</v>
          </cell>
          <cell r="O5076">
            <v>0</v>
          </cell>
          <cell r="P5076">
            <v>0</v>
          </cell>
          <cell r="Q5076">
            <v>0</v>
          </cell>
          <cell r="R5076">
            <v>0</v>
          </cell>
          <cell r="S5076">
            <v>0</v>
          </cell>
          <cell r="T5076">
            <v>0</v>
          </cell>
          <cell r="U5076">
            <v>0</v>
          </cell>
          <cell r="V5076">
            <v>0</v>
          </cell>
          <cell r="W5076">
            <v>0</v>
          </cell>
          <cell r="X5076">
            <v>0</v>
          </cell>
          <cell r="Y5076">
            <v>0</v>
          </cell>
          <cell r="Z5076">
            <v>38.25</v>
          </cell>
          <cell r="AA5076">
            <v>38.25</v>
          </cell>
          <cell r="AB5076">
            <v>4.5599999999999996</v>
          </cell>
          <cell r="AC5076">
            <v>33.69</v>
          </cell>
          <cell r="AD5076">
            <v>0</v>
          </cell>
          <cell r="AE5076">
            <v>0</v>
          </cell>
          <cell r="AF5076">
            <v>0</v>
          </cell>
          <cell r="AG5076">
            <v>0</v>
          </cell>
          <cell r="AH5076">
            <v>0</v>
          </cell>
          <cell r="AI5076">
            <v>0</v>
          </cell>
        </row>
        <row r="5077">
          <cell r="C5077" t="str">
            <v>1.859.2</v>
          </cell>
          <cell r="D5077" t="str">
            <v>Оборудование</v>
          </cell>
          <cell r="E5077" t="str">
            <v>051-2004462</v>
          </cell>
          <cell r="F5077" t="str">
            <v/>
          </cell>
          <cell r="G5077" t="str">
            <v/>
          </cell>
          <cell r="H5077" t="str">
            <v/>
          </cell>
          <cell r="I5077">
            <v>45.45</v>
          </cell>
          <cell r="J5077">
            <v>45.45</v>
          </cell>
          <cell r="K5077">
            <v>0</v>
          </cell>
          <cell r="L5077">
            <v>0</v>
          </cell>
          <cell r="M5077">
            <v>0</v>
          </cell>
          <cell r="N5077">
            <v>0</v>
          </cell>
          <cell r="O5077">
            <v>0</v>
          </cell>
          <cell r="P5077">
            <v>0</v>
          </cell>
          <cell r="Q5077">
            <v>0</v>
          </cell>
          <cell r="R5077">
            <v>0</v>
          </cell>
          <cell r="S5077">
            <v>0</v>
          </cell>
          <cell r="T5077">
            <v>0</v>
          </cell>
          <cell r="U5077">
            <v>0</v>
          </cell>
          <cell r="V5077">
            <v>0</v>
          </cell>
          <cell r="W5077">
            <v>0</v>
          </cell>
          <cell r="X5077">
            <v>0</v>
          </cell>
          <cell r="Y5077">
            <v>0</v>
          </cell>
          <cell r="Z5077">
            <v>13.17</v>
          </cell>
          <cell r="AA5077">
            <v>13.17</v>
          </cell>
          <cell r="AB5077">
            <v>0</v>
          </cell>
          <cell r="AC5077">
            <v>13.17</v>
          </cell>
          <cell r="AD5077">
            <v>0</v>
          </cell>
          <cell r="AE5077">
            <v>0</v>
          </cell>
          <cell r="AF5077">
            <v>0</v>
          </cell>
          <cell r="AG5077">
            <v>0</v>
          </cell>
          <cell r="AH5077">
            <v>0</v>
          </cell>
          <cell r="AI5077">
            <v>0</v>
          </cell>
        </row>
        <row r="5078">
          <cell r="C5078" t="str">
            <v>1.859.3</v>
          </cell>
          <cell r="D5078" t="str">
            <v>Прочие, всего</v>
          </cell>
          <cell r="E5078" t="str">
            <v>051-2004462</v>
          </cell>
          <cell r="F5078" t="str">
            <v/>
          </cell>
          <cell r="G5078" t="str">
            <v/>
          </cell>
          <cell r="H5078" t="str">
            <v/>
          </cell>
          <cell r="I5078">
            <v>58.76</v>
          </cell>
          <cell r="J5078">
            <v>58.76</v>
          </cell>
          <cell r="K5078">
            <v>0.57999999999999996</v>
          </cell>
          <cell r="L5078">
            <v>0.57999999999999996</v>
          </cell>
          <cell r="M5078">
            <v>4.4999999999999998E-2</v>
          </cell>
          <cell r="N5078">
            <v>7.7586206899999999</v>
          </cell>
          <cell r="O5078">
            <v>7.7586206899999999</v>
          </cell>
          <cell r="P5078">
            <v>0</v>
          </cell>
          <cell r="Q5078">
            <v>0</v>
          </cell>
          <cell r="R5078">
            <v>0</v>
          </cell>
          <cell r="S5078">
            <v>0</v>
          </cell>
          <cell r="T5078">
            <v>0</v>
          </cell>
          <cell r="U5078">
            <v>0</v>
          </cell>
          <cell r="V5078">
            <v>0</v>
          </cell>
          <cell r="W5078">
            <v>0</v>
          </cell>
          <cell r="X5078">
            <v>0</v>
          </cell>
          <cell r="Y5078">
            <v>0</v>
          </cell>
          <cell r="Z5078">
            <v>0.46</v>
          </cell>
          <cell r="AA5078">
            <v>0.46</v>
          </cell>
          <cell r="AB5078">
            <v>0</v>
          </cell>
          <cell r="AC5078">
            <v>0</v>
          </cell>
          <cell r="AD5078">
            <v>0.03</v>
          </cell>
          <cell r="AE5078">
            <v>0</v>
          </cell>
          <cell r="AF5078">
            <v>0.03</v>
          </cell>
          <cell r="AG5078">
            <v>0</v>
          </cell>
          <cell r="AH5078">
            <v>0</v>
          </cell>
          <cell r="AI5078">
            <v>6.5217391300000003</v>
          </cell>
        </row>
        <row r="5079">
          <cell r="C5079" t="str">
            <v>1.859.4</v>
          </cell>
          <cell r="D5079" t="str">
            <v>Землеотвод, всего</v>
          </cell>
          <cell r="E5079" t="str">
            <v>051-2004462</v>
          </cell>
          <cell r="F5079" t="str">
            <v/>
          </cell>
          <cell r="G5079" t="str">
            <v/>
          </cell>
          <cell r="H5079" t="str">
            <v/>
          </cell>
          <cell r="I5079">
            <v>1.73</v>
          </cell>
          <cell r="J5079">
            <v>1.73</v>
          </cell>
          <cell r="K5079">
            <v>0.3</v>
          </cell>
          <cell r="L5079">
            <v>0.3</v>
          </cell>
          <cell r="M5079">
            <v>0</v>
          </cell>
          <cell r="N5079">
            <v>0</v>
          </cell>
          <cell r="O5079">
            <v>0</v>
          </cell>
          <cell r="P5079">
            <v>0</v>
          </cell>
          <cell r="Q5079">
            <v>0</v>
          </cell>
          <cell r="R5079">
            <v>0</v>
          </cell>
          <cell r="S5079">
            <v>0</v>
          </cell>
          <cell r="T5079">
            <v>0</v>
          </cell>
          <cell r="U5079">
            <v>0</v>
          </cell>
          <cell r="V5079">
            <v>0</v>
          </cell>
          <cell r="W5079">
            <v>0</v>
          </cell>
          <cell r="X5079">
            <v>0</v>
          </cell>
          <cell r="Y5079">
            <v>0</v>
          </cell>
          <cell r="Z5079">
            <v>0.3</v>
          </cell>
          <cell r="AA5079">
            <v>0.3</v>
          </cell>
          <cell r="AB5079">
            <v>0</v>
          </cell>
          <cell r="AC5079">
            <v>0</v>
          </cell>
          <cell r="AD5079">
            <v>0</v>
          </cell>
          <cell r="AE5079">
            <v>0</v>
          </cell>
          <cell r="AF5079">
            <v>0</v>
          </cell>
          <cell r="AG5079">
            <v>0</v>
          </cell>
          <cell r="AH5079">
            <v>0</v>
          </cell>
          <cell r="AI5079">
            <v>0</v>
          </cell>
        </row>
        <row r="5080">
          <cell r="C5080" t="str">
            <v>1.859.5</v>
          </cell>
          <cell r="D5080" t="str">
            <v>Проектные работы</v>
          </cell>
          <cell r="E5080" t="str">
            <v>051-2004462</v>
          </cell>
          <cell r="F5080" t="str">
            <v/>
          </cell>
          <cell r="G5080" t="str">
            <v/>
          </cell>
          <cell r="H5080" t="str">
            <v/>
          </cell>
          <cell r="I5080">
            <v>40.94</v>
          </cell>
          <cell r="J5080">
            <v>40.94</v>
          </cell>
          <cell r="K5080">
            <v>0</v>
          </cell>
          <cell r="L5080">
            <v>0</v>
          </cell>
          <cell r="M5080">
            <v>0</v>
          </cell>
          <cell r="N5080">
            <v>0</v>
          </cell>
          <cell r="O5080">
            <v>0</v>
          </cell>
          <cell r="P5080">
            <v>0</v>
          </cell>
          <cell r="Q5080">
            <v>0</v>
          </cell>
          <cell r="R5080">
            <v>0</v>
          </cell>
          <cell r="S5080">
            <v>0</v>
          </cell>
          <cell r="T5080">
            <v>0</v>
          </cell>
          <cell r="U5080">
            <v>0</v>
          </cell>
          <cell r="V5080">
            <v>0</v>
          </cell>
          <cell r="W5080">
            <v>0</v>
          </cell>
          <cell r="X5080">
            <v>0</v>
          </cell>
          <cell r="Y5080">
            <v>0</v>
          </cell>
          <cell r="Z5080">
            <v>0</v>
          </cell>
          <cell r="AA5080">
            <v>0</v>
          </cell>
          <cell r="AB5080">
            <v>0</v>
          </cell>
          <cell r="AC5080">
            <v>0</v>
          </cell>
          <cell r="AD5080">
            <v>0</v>
          </cell>
          <cell r="AE5080">
            <v>0</v>
          </cell>
          <cell r="AF5080">
            <v>0</v>
          </cell>
          <cell r="AG5080">
            <v>0</v>
          </cell>
          <cell r="AH5080">
            <v>0</v>
          </cell>
          <cell r="AI5080">
            <v>0</v>
          </cell>
        </row>
        <row r="5081">
          <cell r="C5081" t="str">
            <v>1.859.6</v>
          </cell>
          <cell r="D5081" t="str">
            <v>Услуги Заказчика</v>
          </cell>
          <cell r="E5081" t="str">
            <v>051-2004462</v>
          </cell>
          <cell r="F5081" t="str">
            <v/>
          </cell>
          <cell r="G5081" t="str">
            <v/>
          </cell>
          <cell r="H5081" t="str">
            <v/>
          </cell>
          <cell r="I5081">
            <v>6.42</v>
          </cell>
          <cell r="J5081">
            <v>6.42</v>
          </cell>
          <cell r="K5081">
            <v>0.18</v>
          </cell>
          <cell r="L5081">
            <v>0.18</v>
          </cell>
          <cell r="M5081">
            <v>4.4999999999999998E-2</v>
          </cell>
          <cell r="N5081">
            <v>25</v>
          </cell>
          <cell r="O5081">
            <v>25</v>
          </cell>
          <cell r="P5081">
            <v>0</v>
          </cell>
          <cell r="Q5081">
            <v>0</v>
          </cell>
          <cell r="R5081">
            <v>0</v>
          </cell>
          <cell r="S5081">
            <v>0</v>
          </cell>
          <cell r="T5081">
            <v>0</v>
          </cell>
          <cell r="U5081">
            <v>0</v>
          </cell>
          <cell r="V5081">
            <v>0</v>
          </cell>
          <cell r="W5081">
            <v>0</v>
          </cell>
          <cell r="X5081">
            <v>0</v>
          </cell>
          <cell r="Y5081">
            <v>0</v>
          </cell>
          <cell r="Z5081">
            <v>0.16</v>
          </cell>
          <cell r="AA5081">
            <v>0.16</v>
          </cell>
          <cell r="AB5081">
            <v>0</v>
          </cell>
          <cell r="AC5081">
            <v>0</v>
          </cell>
          <cell r="AD5081">
            <v>0.03</v>
          </cell>
          <cell r="AE5081">
            <v>0</v>
          </cell>
          <cell r="AF5081">
            <v>0.03</v>
          </cell>
          <cell r="AG5081">
            <v>0</v>
          </cell>
          <cell r="AH5081">
            <v>0</v>
          </cell>
          <cell r="AI5081">
            <v>18.75</v>
          </cell>
        </row>
        <row r="5082">
          <cell r="C5082" t="str">
            <v>1.859.7</v>
          </cell>
          <cell r="D5082" t="str">
            <v>Иные прочие</v>
          </cell>
          <cell r="E5082" t="str">
            <v>051-2004462</v>
          </cell>
          <cell r="F5082" t="str">
            <v/>
          </cell>
          <cell r="G5082" t="str">
            <v/>
          </cell>
          <cell r="H5082" t="str">
            <v/>
          </cell>
          <cell r="I5082">
            <v>5.92</v>
          </cell>
          <cell r="J5082">
            <v>5.92</v>
          </cell>
          <cell r="K5082">
            <v>0.1</v>
          </cell>
          <cell r="L5082">
            <v>0.1</v>
          </cell>
          <cell r="M5082">
            <v>0</v>
          </cell>
          <cell r="N5082">
            <v>0</v>
          </cell>
          <cell r="O5082">
            <v>0</v>
          </cell>
          <cell r="P5082">
            <v>0</v>
          </cell>
          <cell r="Q5082">
            <v>0</v>
          </cell>
          <cell r="R5082">
            <v>0</v>
          </cell>
          <cell r="S5082">
            <v>0</v>
          </cell>
          <cell r="T5082">
            <v>0</v>
          </cell>
          <cell r="U5082">
            <v>0</v>
          </cell>
          <cell r="V5082">
            <v>0</v>
          </cell>
          <cell r="W5082">
            <v>0</v>
          </cell>
          <cell r="X5082">
            <v>0</v>
          </cell>
          <cell r="Y5082">
            <v>0</v>
          </cell>
          <cell r="Z5082">
            <v>0</v>
          </cell>
          <cell r="AA5082">
            <v>0</v>
          </cell>
          <cell r="AB5082">
            <v>0</v>
          </cell>
          <cell r="AC5082">
            <v>0</v>
          </cell>
          <cell r="AD5082">
            <v>0</v>
          </cell>
          <cell r="AE5082">
            <v>0</v>
          </cell>
          <cell r="AF5082">
            <v>0</v>
          </cell>
          <cell r="AG5082">
            <v>0</v>
          </cell>
          <cell r="AH5082">
            <v>0</v>
          </cell>
          <cell r="AI5082">
            <v>0</v>
          </cell>
        </row>
        <row r="5083">
          <cell r="C5083" t="str">
            <v>1.859.8</v>
          </cell>
          <cell r="D5083" t="str">
            <v>Пуско наладочные работы "вхолостую"</v>
          </cell>
          <cell r="E5083" t="str">
            <v>051-2004462</v>
          </cell>
          <cell r="F5083" t="str">
            <v/>
          </cell>
          <cell r="G5083" t="str">
            <v/>
          </cell>
          <cell r="H5083" t="str">
            <v/>
          </cell>
          <cell r="I5083">
            <v>3.75</v>
          </cell>
          <cell r="J5083">
            <v>3.75</v>
          </cell>
          <cell r="K5083">
            <v>0</v>
          </cell>
          <cell r="L5083">
            <v>0</v>
          </cell>
          <cell r="M5083">
            <v>0</v>
          </cell>
          <cell r="N5083">
            <v>0</v>
          </cell>
          <cell r="O5083">
            <v>0</v>
          </cell>
          <cell r="P5083">
            <v>0</v>
          </cell>
          <cell r="Q5083">
            <v>0</v>
          </cell>
          <cell r="R5083">
            <v>0</v>
          </cell>
          <cell r="S5083">
            <v>0</v>
          </cell>
          <cell r="T5083">
            <v>0</v>
          </cell>
          <cell r="U5083">
            <v>0</v>
          </cell>
          <cell r="V5083">
            <v>0</v>
          </cell>
          <cell r="W5083">
            <v>0</v>
          </cell>
          <cell r="X5083">
            <v>0</v>
          </cell>
          <cell r="Y5083">
            <v>0</v>
          </cell>
          <cell r="Z5083">
            <v>0</v>
          </cell>
          <cell r="AA5083">
            <v>0</v>
          </cell>
          <cell r="AB5083">
            <v>0</v>
          </cell>
          <cell r="AC5083">
            <v>0</v>
          </cell>
          <cell r="AD5083">
            <v>0</v>
          </cell>
          <cell r="AE5083">
            <v>0</v>
          </cell>
          <cell r="AF5083">
            <v>0</v>
          </cell>
          <cell r="AG5083">
            <v>0</v>
          </cell>
          <cell r="AH5083">
            <v>0</v>
          </cell>
          <cell r="AI5083">
            <v>0</v>
          </cell>
        </row>
        <row r="5084">
          <cell r="C5084" t="str">
            <v>1.860</v>
          </cell>
          <cell r="D5084" t="str">
            <v>Дооснащение ИТСО объектов ООО "Газпром трансгаз Самара"</v>
          </cell>
          <cell r="E5084" t="str">
            <v>051-2004463</v>
          </cell>
          <cell r="F5084" t="str">
            <v/>
          </cell>
          <cell r="G5084" t="str">
            <v>Комплексная целевая программа по совершенствованию системы о</v>
          </cell>
          <cell r="H5084" t="str">
            <v>Прочие</v>
          </cell>
          <cell r="I5084">
            <v>0</v>
          </cell>
          <cell r="J5084">
            <v>0</v>
          </cell>
          <cell r="K5084">
            <v>0</v>
          </cell>
          <cell r="L5084">
            <v>0</v>
          </cell>
          <cell r="M5084">
            <v>0</v>
          </cell>
          <cell r="N5084">
            <v>0</v>
          </cell>
          <cell r="O5084">
            <v>0</v>
          </cell>
          <cell r="P5084">
            <v>0</v>
          </cell>
          <cell r="Q5084">
            <v>0</v>
          </cell>
          <cell r="R5084">
            <v>0</v>
          </cell>
          <cell r="S5084">
            <v>0</v>
          </cell>
          <cell r="T5084">
            <v>0</v>
          </cell>
          <cell r="U5084">
            <v>0</v>
          </cell>
          <cell r="V5084">
            <v>0</v>
          </cell>
          <cell r="W5084">
            <v>0</v>
          </cell>
          <cell r="X5084">
            <v>3.6419E-3</v>
          </cell>
          <cell r="Y5084">
            <v>0.22462592000000001</v>
          </cell>
          <cell r="Z5084">
            <v>6.93</v>
          </cell>
          <cell r="AA5084">
            <v>6.93</v>
          </cell>
          <cell r="AB5084">
            <v>0</v>
          </cell>
          <cell r="AC5084">
            <v>0</v>
          </cell>
          <cell r="AD5084">
            <v>0.23147945</v>
          </cell>
          <cell r="AE5084">
            <v>0</v>
          </cell>
          <cell r="AF5084">
            <v>0</v>
          </cell>
          <cell r="AG5084">
            <v>0.23147945</v>
          </cell>
          <cell r="AH5084">
            <v>0</v>
          </cell>
          <cell r="AI5084">
            <v>3.3402518040000002</v>
          </cell>
        </row>
        <row r="5085">
          <cell r="C5085" t="str">
            <v>1.860.1</v>
          </cell>
          <cell r="D5085" t="str">
            <v>Прочие, всего</v>
          </cell>
          <cell r="E5085" t="str">
            <v>051-2004463</v>
          </cell>
          <cell r="F5085" t="str">
            <v/>
          </cell>
          <cell r="G5085" t="str">
            <v/>
          </cell>
          <cell r="H5085" t="str">
            <v/>
          </cell>
          <cell r="I5085">
            <v>0</v>
          </cell>
          <cell r="J5085">
            <v>0</v>
          </cell>
          <cell r="K5085">
            <v>0</v>
          </cell>
          <cell r="L5085">
            <v>0</v>
          </cell>
          <cell r="M5085">
            <v>0</v>
          </cell>
          <cell r="N5085">
            <v>0</v>
          </cell>
          <cell r="O5085">
            <v>0</v>
          </cell>
          <cell r="P5085">
            <v>0</v>
          </cell>
          <cell r="Q5085">
            <v>0</v>
          </cell>
          <cell r="R5085">
            <v>0</v>
          </cell>
          <cell r="S5085">
            <v>0</v>
          </cell>
          <cell r="T5085">
            <v>0</v>
          </cell>
          <cell r="U5085">
            <v>0</v>
          </cell>
          <cell r="V5085">
            <v>0</v>
          </cell>
          <cell r="W5085">
            <v>0</v>
          </cell>
          <cell r="X5085">
            <v>3.6419E-3</v>
          </cell>
          <cell r="Y5085">
            <v>0.22462592000000001</v>
          </cell>
          <cell r="Z5085">
            <v>6.93</v>
          </cell>
          <cell r="AA5085">
            <v>6.93</v>
          </cell>
          <cell r="AB5085">
            <v>0</v>
          </cell>
          <cell r="AC5085">
            <v>0</v>
          </cell>
          <cell r="AD5085">
            <v>0.23147945</v>
          </cell>
          <cell r="AE5085">
            <v>0</v>
          </cell>
          <cell r="AF5085">
            <v>0</v>
          </cell>
          <cell r="AG5085">
            <v>0.23147945</v>
          </cell>
          <cell r="AH5085">
            <v>0</v>
          </cell>
          <cell r="AI5085">
            <v>3.3402518040000002</v>
          </cell>
        </row>
        <row r="5086">
          <cell r="C5086" t="str">
            <v>1.860.2</v>
          </cell>
          <cell r="D5086" t="str">
            <v>Землеотвод, всего</v>
          </cell>
          <cell r="E5086" t="str">
            <v>051-2004463</v>
          </cell>
          <cell r="F5086" t="str">
            <v/>
          </cell>
          <cell r="G5086" t="str">
            <v/>
          </cell>
          <cell r="H5086" t="str">
            <v/>
          </cell>
          <cell r="I5086">
            <v>0</v>
          </cell>
          <cell r="J5086">
            <v>0</v>
          </cell>
          <cell r="K5086">
            <v>0</v>
          </cell>
          <cell r="L5086">
            <v>0</v>
          </cell>
          <cell r="M5086">
            <v>0</v>
          </cell>
          <cell r="N5086">
            <v>0</v>
          </cell>
          <cell r="O5086">
            <v>0</v>
          </cell>
          <cell r="P5086">
            <v>0</v>
          </cell>
          <cell r="Q5086">
            <v>0</v>
          </cell>
          <cell r="R5086">
            <v>0</v>
          </cell>
          <cell r="S5086">
            <v>0</v>
          </cell>
          <cell r="T5086">
            <v>0</v>
          </cell>
          <cell r="U5086">
            <v>0</v>
          </cell>
          <cell r="V5086">
            <v>0</v>
          </cell>
          <cell r="W5086">
            <v>0</v>
          </cell>
          <cell r="X5086">
            <v>0</v>
          </cell>
          <cell r="Y5086">
            <v>0.22462592000000001</v>
          </cell>
          <cell r="Z5086">
            <v>6.93</v>
          </cell>
          <cell r="AA5086">
            <v>6.93</v>
          </cell>
          <cell r="AB5086">
            <v>0</v>
          </cell>
          <cell r="AC5086">
            <v>0</v>
          </cell>
          <cell r="AD5086">
            <v>0.23147945</v>
          </cell>
          <cell r="AE5086">
            <v>0</v>
          </cell>
          <cell r="AF5086">
            <v>0</v>
          </cell>
          <cell r="AG5086">
            <v>0.23147945</v>
          </cell>
          <cell r="AH5086">
            <v>0</v>
          </cell>
          <cell r="AI5086">
            <v>3.3402518040000002</v>
          </cell>
        </row>
        <row r="5087">
          <cell r="C5087" t="str">
            <v>1.860.3</v>
          </cell>
          <cell r="D5087" t="str">
            <v>Иные прочие</v>
          </cell>
          <cell r="E5087" t="str">
            <v>051-2004463</v>
          </cell>
          <cell r="F5087" t="str">
            <v/>
          </cell>
          <cell r="G5087" t="str">
            <v/>
          </cell>
          <cell r="H5087" t="str">
            <v/>
          </cell>
          <cell r="I5087">
            <v>0</v>
          </cell>
          <cell r="J5087">
            <v>0</v>
          </cell>
          <cell r="K5087">
            <v>0</v>
          </cell>
          <cell r="L5087">
            <v>0</v>
          </cell>
          <cell r="M5087">
            <v>0</v>
          </cell>
          <cell r="N5087">
            <v>0</v>
          </cell>
          <cell r="O5087">
            <v>0</v>
          </cell>
          <cell r="P5087">
            <v>0</v>
          </cell>
          <cell r="Q5087">
            <v>0</v>
          </cell>
          <cell r="R5087">
            <v>0</v>
          </cell>
          <cell r="S5087">
            <v>0</v>
          </cell>
          <cell r="T5087">
            <v>0</v>
          </cell>
          <cell r="U5087">
            <v>0</v>
          </cell>
          <cell r="V5087">
            <v>0</v>
          </cell>
          <cell r="W5087">
            <v>0</v>
          </cell>
          <cell r="X5087">
            <v>3.6419E-3</v>
          </cell>
          <cell r="Y5087">
            <v>0</v>
          </cell>
          <cell r="Z5087">
            <v>0</v>
          </cell>
          <cell r="AA5087">
            <v>0</v>
          </cell>
          <cell r="AB5087">
            <v>0</v>
          </cell>
          <cell r="AC5087">
            <v>0</v>
          </cell>
          <cell r="AD5087">
            <v>0</v>
          </cell>
          <cell r="AE5087">
            <v>0</v>
          </cell>
          <cell r="AF5087">
            <v>0</v>
          </cell>
          <cell r="AG5087">
            <v>0</v>
          </cell>
          <cell r="AH5087">
            <v>0</v>
          </cell>
          <cell r="AI5087">
            <v>0</v>
          </cell>
        </row>
        <row r="5088">
          <cell r="C5088" t="str">
            <v>1.861</v>
          </cell>
          <cell r="D5088" t="str">
            <v>Дооснащение ИТСО объектов Юбилейного ГП</v>
          </cell>
          <cell r="E5088" t="str">
            <v>051-2004484</v>
          </cell>
          <cell r="F5088" t="str">
            <v/>
          </cell>
          <cell r="G5088" t="str">
            <v>Комплексная целевая программа по совершенствованию системы о</v>
          </cell>
          <cell r="H5088" t="str">
            <v>Прочие</v>
          </cell>
          <cell r="I5088">
            <v>377.92700000000002</v>
          </cell>
          <cell r="J5088">
            <v>146.91999999999999</v>
          </cell>
          <cell r="K5088">
            <v>146.91999999999999</v>
          </cell>
          <cell r="L5088">
            <v>146.91999999999999</v>
          </cell>
          <cell r="M5088">
            <v>23.106417789999998</v>
          </cell>
          <cell r="N5088">
            <v>15.727210584</v>
          </cell>
          <cell r="O5088">
            <v>15.727210584</v>
          </cell>
          <cell r="P5088">
            <v>0</v>
          </cell>
          <cell r="Q5088">
            <v>0</v>
          </cell>
          <cell r="R5088">
            <v>0</v>
          </cell>
          <cell r="S5088">
            <v>315.36600003000001</v>
          </cell>
          <cell r="T5088">
            <v>62.560999989999999</v>
          </cell>
          <cell r="U5088">
            <v>0</v>
          </cell>
          <cell r="V5088">
            <v>0</v>
          </cell>
          <cell r="W5088">
            <v>0</v>
          </cell>
          <cell r="X5088">
            <v>4.3604960400000001</v>
          </cell>
          <cell r="Y5088">
            <v>45.48975557</v>
          </cell>
          <cell r="Z5088">
            <v>183.65</v>
          </cell>
          <cell r="AA5088">
            <v>183.65</v>
          </cell>
          <cell r="AB5088">
            <v>0</v>
          </cell>
          <cell r="AC5088">
            <v>0</v>
          </cell>
          <cell r="AD5088">
            <v>46.363088930000004</v>
          </cell>
          <cell r="AE5088">
            <v>45.48975557</v>
          </cell>
          <cell r="AF5088">
            <v>0.87333335999999995</v>
          </cell>
          <cell r="AG5088">
            <v>0</v>
          </cell>
          <cell r="AH5088">
            <v>0</v>
          </cell>
          <cell r="AI5088">
            <v>25.24535199</v>
          </cell>
        </row>
        <row r="5089">
          <cell r="C5089" t="str">
            <v>1.861.1</v>
          </cell>
          <cell r="D5089" t="str">
            <v>Подрядные работы</v>
          </cell>
          <cell r="E5089" t="str">
            <v>051-2004484</v>
          </cell>
          <cell r="F5089" t="str">
            <v/>
          </cell>
          <cell r="G5089" t="str">
            <v/>
          </cell>
          <cell r="H5089" t="str">
            <v/>
          </cell>
          <cell r="I5089">
            <v>281.55</v>
          </cell>
          <cell r="J5089">
            <v>100</v>
          </cell>
          <cell r="K5089">
            <v>100</v>
          </cell>
          <cell r="L5089">
            <v>100</v>
          </cell>
          <cell r="M5089">
            <v>21.79641775</v>
          </cell>
          <cell r="N5089">
            <v>21.79641775</v>
          </cell>
          <cell r="O5089">
            <v>21.79641775</v>
          </cell>
          <cell r="P5089">
            <v>0</v>
          </cell>
          <cell r="Q5089">
            <v>0</v>
          </cell>
          <cell r="R5089">
            <v>0</v>
          </cell>
          <cell r="S5089">
            <v>234.625</v>
          </cell>
          <cell r="T5089">
            <v>46.924999999999997</v>
          </cell>
          <cell r="U5089">
            <v>0</v>
          </cell>
          <cell r="V5089">
            <v>0</v>
          </cell>
          <cell r="W5089">
            <v>0</v>
          </cell>
          <cell r="X5089">
            <v>0</v>
          </cell>
          <cell r="Y5089">
            <v>41.367248230000001</v>
          </cell>
          <cell r="Z5089">
            <v>146.55000000000001</v>
          </cell>
          <cell r="AA5089">
            <v>146.55000000000001</v>
          </cell>
          <cell r="AB5089">
            <v>0</v>
          </cell>
          <cell r="AC5089">
            <v>0</v>
          </cell>
          <cell r="AD5089">
            <v>41.367248230000001</v>
          </cell>
          <cell r="AE5089">
            <v>41.367248230000001</v>
          </cell>
          <cell r="AF5089">
            <v>0</v>
          </cell>
          <cell r="AG5089">
            <v>0</v>
          </cell>
          <cell r="AH5089">
            <v>0</v>
          </cell>
          <cell r="AI5089">
            <v>28.227395585</v>
          </cell>
        </row>
        <row r="5090">
          <cell r="C5090">
            <v>0</v>
          </cell>
          <cell r="D5090" t="str">
            <v>Инвестстрой</v>
          </cell>
          <cell r="E5090" t="str">
            <v>051-2004484</v>
          </cell>
          <cell r="F5090" t="str">
            <v/>
          </cell>
          <cell r="G5090" t="str">
            <v/>
          </cell>
          <cell r="H5090" t="str">
            <v/>
          </cell>
          <cell r="I5090">
            <v>281.55</v>
          </cell>
          <cell r="J5090">
            <v>100</v>
          </cell>
          <cell r="K5090">
            <v>100</v>
          </cell>
          <cell r="L5090">
            <v>100</v>
          </cell>
          <cell r="M5090">
            <v>21.79641775</v>
          </cell>
          <cell r="N5090">
            <v>21.79641775</v>
          </cell>
          <cell r="O5090">
            <v>21.79641775</v>
          </cell>
          <cell r="P5090">
            <v>0</v>
          </cell>
          <cell r="Q5090">
            <v>0</v>
          </cell>
          <cell r="R5090">
            <v>0</v>
          </cell>
          <cell r="S5090">
            <v>234.625</v>
          </cell>
          <cell r="T5090">
            <v>46.924999999999997</v>
          </cell>
          <cell r="U5090">
            <v>0</v>
          </cell>
          <cell r="V5090">
            <v>0</v>
          </cell>
          <cell r="W5090">
            <v>0</v>
          </cell>
          <cell r="X5090">
            <v>0</v>
          </cell>
          <cell r="Y5090">
            <v>41.367248230000001</v>
          </cell>
          <cell r="Z5090">
            <v>146.55000000000001</v>
          </cell>
          <cell r="AA5090">
            <v>146.55000000000001</v>
          </cell>
          <cell r="AB5090">
            <v>0</v>
          </cell>
          <cell r="AC5090">
            <v>0</v>
          </cell>
          <cell r="AD5090">
            <v>41.367248230000001</v>
          </cell>
          <cell r="AE5090">
            <v>41.367248230000001</v>
          </cell>
          <cell r="AF5090">
            <v>0</v>
          </cell>
          <cell r="AG5090">
            <v>0</v>
          </cell>
          <cell r="AH5090">
            <v>0</v>
          </cell>
          <cell r="AI5090">
            <v>28.227395585</v>
          </cell>
        </row>
        <row r="5091">
          <cell r="C5091" t="str">
            <v>1.861.2</v>
          </cell>
          <cell r="D5091" t="str">
            <v>Оборудование</v>
          </cell>
          <cell r="E5091" t="str">
            <v>051-2004484</v>
          </cell>
          <cell r="F5091" t="str">
            <v/>
          </cell>
          <cell r="G5091" t="str">
            <v/>
          </cell>
          <cell r="H5091" t="str">
            <v/>
          </cell>
          <cell r="I5091">
            <v>36.68</v>
          </cell>
          <cell r="J5091">
            <v>30</v>
          </cell>
          <cell r="K5091">
            <v>30</v>
          </cell>
          <cell r="L5091">
            <v>30</v>
          </cell>
          <cell r="M5091">
            <v>0</v>
          </cell>
          <cell r="N5091">
            <v>0</v>
          </cell>
          <cell r="O5091">
            <v>0</v>
          </cell>
          <cell r="P5091">
            <v>0</v>
          </cell>
          <cell r="Q5091">
            <v>0</v>
          </cell>
          <cell r="R5091">
            <v>0</v>
          </cell>
          <cell r="S5091">
            <v>30.566666680000001</v>
          </cell>
          <cell r="T5091">
            <v>6.1133333399999996</v>
          </cell>
          <cell r="U5091">
            <v>0</v>
          </cell>
          <cell r="V5091">
            <v>0</v>
          </cell>
          <cell r="W5091">
            <v>0</v>
          </cell>
          <cell r="X5091">
            <v>4.3604960400000001</v>
          </cell>
          <cell r="Y5091">
            <v>0</v>
          </cell>
          <cell r="Z5091">
            <v>25.68</v>
          </cell>
          <cell r="AA5091">
            <v>25.68</v>
          </cell>
          <cell r="AB5091">
            <v>0</v>
          </cell>
          <cell r="AC5091">
            <v>0</v>
          </cell>
          <cell r="AD5091">
            <v>0</v>
          </cell>
          <cell r="AE5091">
            <v>0</v>
          </cell>
          <cell r="AF5091">
            <v>0</v>
          </cell>
          <cell r="AG5091">
            <v>0</v>
          </cell>
          <cell r="AH5091">
            <v>0</v>
          </cell>
          <cell r="AI5091">
            <v>0</v>
          </cell>
        </row>
        <row r="5092">
          <cell r="C5092" t="str">
            <v>1.861.3</v>
          </cell>
          <cell r="D5092" t="str">
            <v>Прочие, всего</v>
          </cell>
          <cell r="E5092" t="str">
            <v>051-2004484</v>
          </cell>
          <cell r="F5092" t="str">
            <v/>
          </cell>
          <cell r="G5092" t="str">
            <v/>
          </cell>
          <cell r="H5092" t="str">
            <v/>
          </cell>
          <cell r="I5092">
            <v>59.697000000000003</v>
          </cell>
          <cell r="J5092">
            <v>16.920000000000002</v>
          </cell>
          <cell r="K5092">
            <v>16.920000000000002</v>
          </cell>
          <cell r="L5092">
            <v>16.920000000000002</v>
          </cell>
          <cell r="M5092">
            <v>1.31000004</v>
          </cell>
          <cell r="N5092">
            <v>7.7423170209999999</v>
          </cell>
          <cell r="O5092">
            <v>7.7423170209999999</v>
          </cell>
          <cell r="P5092">
            <v>0</v>
          </cell>
          <cell r="Q5092">
            <v>0</v>
          </cell>
          <cell r="R5092">
            <v>0</v>
          </cell>
          <cell r="S5092">
            <v>50.174333349999998</v>
          </cell>
          <cell r="T5092">
            <v>9.5226666499999997</v>
          </cell>
          <cell r="U5092">
            <v>0</v>
          </cell>
          <cell r="V5092">
            <v>0</v>
          </cell>
          <cell r="W5092">
            <v>0</v>
          </cell>
          <cell r="X5092">
            <v>0</v>
          </cell>
          <cell r="Y5092">
            <v>4.1225073400000003</v>
          </cell>
          <cell r="Z5092">
            <v>11.42</v>
          </cell>
          <cell r="AA5092">
            <v>11.42</v>
          </cell>
          <cell r="AB5092">
            <v>0</v>
          </cell>
          <cell r="AC5092">
            <v>0</v>
          </cell>
          <cell r="AD5092">
            <v>4.9958406999999996</v>
          </cell>
          <cell r="AE5092">
            <v>4.1225073400000003</v>
          </cell>
          <cell r="AF5092">
            <v>0.87333335999999995</v>
          </cell>
          <cell r="AG5092">
            <v>0</v>
          </cell>
          <cell r="AH5092">
            <v>0</v>
          </cell>
          <cell r="AI5092">
            <v>43.746415937000002</v>
          </cell>
        </row>
        <row r="5093">
          <cell r="C5093" t="str">
            <v>1.861.4</v>
          </cell>
          <cell r="D5093" t="str">
            <v>Проектные работы</v>
          </cell>
          <cell r="E5093" t="str">
            <v>051-2004484</v>
          </cell>
          <cell r="F5093" t="str">
            <v/>
          </cell>
          <cell r="G5093" t="str">
            <v/>
          </cell>
          <cell r="H5093" t="str">
            <v/>
          </cell>
          <cell r="I5093">
            <v>30.876999999999999</v>
          </cell>
          <cell r="J5093">
            <v>0</v>
          </cell>
          <cell r="K5093">
            <v>0</v>
          </cell>
          <cell r="L5093">
            <v>0</v>
          </cell>
          <cell r="M5093">
            <v>0</v>
          </cell>
          <cell r="N5093">
            <v>0</v>
          </cell>
          <cell r="O5093">
            <v>0</v>
          </cell>
          <cell r="P5093">
            <v>0</v>
          </cell>
          <cell r="Q5093">
            <v>0</v>
          </cell>
          <cell r="R5093">
            <v>0</v>
          </cell>
          <cell r="S5093">
            <v>26.167000000000002</v>
          </cell>
          <cell r="T5093">
            <v>4.71</v>
          </cell>
          <cell r="U5093">
            <v>0</v>
          </cell>
          <cell r="V5093">
            <v>0</v>
          </cell>
          <cell r="W5093">
            <v>0</v>
          </cell>
          <cell r="X5093">
            <v>0</v>
          </cell>
          <cell r="Y5093">
            <v>0</v>
          </cell>
          <cell r="Z5093">
            <v>0</v>
          </cell>
          <cell r="AA5093">
            <v>0</v>
          </cell>
          <cell r="AB5093">
            <v>0</v>
          </cell>
          <cell r="AC5093">
            <v>0</v>
          </cell>
          <cell r="AD5093">
            <v>0</v>
          </cell>
          <cell r="AE5093">
            <v>0</v>
          </cell>
          <cell r="AF5093">
            <v>0</v>
          </cell>
          <cell r="AG5093">
            <v>0</v>
          </cell>
          <cell r="AH5093">
            <v>0</v>
          </cell>
          <cell r="AI5093">
            <v>0</v>
          </cell>
        </row>
        <row r="5094">
          <cell r="C5094" t="str">
            <v>1.861.5</v>
          </cell>
          <cell r="D5094" t="str">
            <v>Услуги Заказчика</v>
          </cell>
          <cell r="E5094" t="str">
            <v>051-2004484</v>
          </cell>
          <cell r="F5094" t="str">
            <v/>
          </cell>
          <cell r="G5094" t="str">
            <v/>
          </cell>
          <cell r="H5094" t="str">
            <v/>
          </cell>
          <cell r="I5094">
            <v>14.77</v>
          </cell>
          <cell r="J5094">
            <v>5.24</v>
          </cell>
          <cell r="K5094">
            <v>5.24</v>
          </cell>
          <cell r="L5094">
            <v>5.24</v>
          </cell>
          <cell r="M5094">
            <v>1.31000004</v>
          </cell>
          <cell r="N5094">
            <v>25.000000762999999</v>
          </cell>
          <cell r="O5094">
            <v>25.000000762999999</v>
          </cell>
          <cell r="P5094">
            <v>0</v>
          </cell>
          <cell r="Q5094">
            <v>0</v>
          </cell>
          <cell r="R5094">
            <v>0</v>
          </cell>
          <cell r="S5094">
            <v>12.306333349999999</v>
          </cell>
          <cell r="T5094">
            <v>2.46366665</v>
          </cell>
          <cell r="U5094">
            <v>0</v>
          </cell>
          <cell r="V5094">
            <v>0</v>
          </cell>
          <cell r="W5094">
            <v>0</v>
          </cell>
          <cell r="X5094">
            <v>0</v>
          </cell>
          <cell r="Y5094">
            <v>2.8900000100000001</v>
          </cell>
          <cell r="Z5094">
            <v>7.29</v>
          </cell>
          <cell r="AA5094">
            <v>7.29</v>
          </cell>
          <cell r="AB5094">
            <v>0</v>
          </cell>
          <cell r="AC5094">
            <v>0</v>
          </cell>
          <cell r="AD5094">
            <v>3.7633333699999998</v>
          </cell>
          <cell r="AE5094">
            <v>2.8900000100000001</v>
          </cell>
          <cell r="AF5094">
            <v>0.87333335999999995</v>
          </cell>
          <cell r="AG5094">
            <v>0</v>
          </cell>
          <cell r="AH5094">
            <v>0</v>
          </cell>
          <cell r="AI5094">
            <v>51.623228669</v>
          </cell>
        </row>
        <row r="5095">
          <cell r="C5095" t="str">
            <v>1.861.6</v>
          </cell>
          <cell r="D5095" t="str">
            <v>Иные прочие</v>
          </cell>
          <cell r="E5095" t="str">
            <v>051-2004484</v>
          </cell>
          <cell r="F5095" t="str">
            <v/>
          </cell>
          <cell r="G5095" t="str">
            <v/>
          </cell>
          <cell r="H5095" t="str">
            <v/>
          </cell>
          <cell r="I5095">
            <v>10.66</v>
          </cell>
          <cell r="J5095">
            <v>8.2899999999999991</v>
          </cell>
          <cell r="K5095">
            <v>8.2899999999999991</v>
          </cell>
          <cell r="L5095">
            <v>8.2899999999999991</v>
          </cell>
          <cell r="M5095">
            <v>0</v>
          </cell>
          <cell r="N5095">
            <v>0</v>
          </cell>
          <cell r="O5095">
            <v>0</v>
          </cell>
          <cell r="P5095">
            <v>0</v>
          </cell>
          <cell r="Q5095">
            <v>0</v>
          </cell>
          <cell r="R5095">
            <v>0</v>
          </cell>
          <cell r="S5095">
            <v>8.8810000000000002</v>
          </cell>
          <cell r="T5095">
            <v>1.7789999999999999</v>
          </cell>
          <cell r="U5095">
            <v>0</v>
          </cell>
          <cell r="V5095">
            <v>0</v>
          </cell>
          <cell r="W5095">
            <v>0</v>
          </cell>
          <cell r="X5095">
            <v>0</v>
          </cell>
          <cell r="Y5095">
            <v>1.23250733</v>
          </cell>
          <cell r="Z5095">
            <v>4.13</v>
          </cell>
          <cell r="AA5095">
            <v>4.13</v>
          </cell>
          <cell r="AB5095">
            <v>0</v>
          </cell>
          <cell r="AC5095">
            <v>0</v>
          </cell>
          <cell r="AD5095">
            <v>1.23250733</v>
          </cell>
          <cell r="AE5095">
            <v>1.23250733</v>
          </cell>
          <cell r="AF5095">
            <v>0</v>
          </cell>
          <cell r="AG5095">
            <v>0</v>
          </cell>
          <cell r="AH5095">
            <v>0</v>
          </cell>
          <cell r="AI5095">
            <v>29.842792494000001</v>
          </cell>
        </row>
        <row r="5096">
          <cell r="C5096" t="str">
            <v>1.861.7</v>
          </cell>
          <cell r="D5096" t="str">
            <v>Пуско наладочные работы "вхолостую"</v>
          </cell>
          <cell r="E5096" t="str">
            <v>051-2004484</v>
          </cell>
          <cell r="F5096" t="str">
            <v/>
          </cell>
          <cell r="G5096" t="str">
            <v/>
          </cell>
          <cell r="H5096" t="str">
            <v/>
          </cell>
          <cell r="I5096">
            <v>3.39</v>
          </cell>
          <cell r="J5096">
            <v>3.39</v>
          </cell>
          <cell r="K5096">
            <v>3.39</v>
          </cell>
          <cell r="L5096">
            <v>3.39</v>
          </cell>
          <cell r="M5096">
            <v>0</v>
          </cell>
          <cell r="N5096">
            <v>0</v>
          </cell>
          <cell r="O5096">
            <v>0</v>
          </cell>
          <cell r="P5096">
            <v>0</v>
          </cell>
          <cell r="Q5096">
            <v>0</v>
          </cell>
          <cell r="R5096">
            <v>0</v>
          </cell>
          <cell r="S5096">
            <v>2.82</v>
          </cell>
          <cell r="T5096">
            <v>0.56999999999999995</v>
          </cell>
          <cell r="U5096">
            <v>0</v>
          </cell>
          <cell r="V5096">
            <v>0</v>
          </cell>
          <cell r="W5096">
            <v>0</v>
          </cell>
          <cell r="X5096">
            <v>0</v>
          </cell>
          <cell r="Y5096">
            <v>0</v>
          </cell>
          <cell r="Z5096">
            <v>0</v>
          </cell>
          <cell r="AA5096">
            <v>0</v>
          </cell>
          <cell r="AB5096">
            <v>0</v>
          </cell>
          <cell r="AC5096">
            <v>0</v>
          </cell>
          <cell r="AD5096">
            <v>0</v>
          </cell>
          <cell r="AE5096">
            <v>0</v>
          </cell>
          <cell r="AF5096">
            <v>0</v>
          </cell>
          <cell r="AG5096">
            <v>0</v>
          </cell>
          <cell r="AH5096">
            <v>0</v>
          </cell>
          <cell r="AI5096">
            <v>0</v>
          </cell>
        </row>
        <row r="5097">
          <cell r="C5097" t="str">
            <v>1.862</v>
          </cell>
          <cell r="D5097" t="str">
            <v>Дооснащение ИТСО объектов Вынгаяхинского ГП</v>
          </cell>
          <cell r="E5097" t="str">
            <v>051-2004493</v>
          </cell>
          <cell r="F5097" t="str">
            <v/>
          </cell>
          <cell r="G5097" t="str">
            <v>Комплексная целевая программа по совершенствованию системы о</v>
          </cell>
          <cell r="H5097" t="str">
            <v>Прочие</v>
          </cell>
          <cell r="I5097">
            <v>268.33</v>
          </cell>
          <cell r="J5097">
            <v>91.86</v>
          </cell>
          <cell r="K5097">
            <v>91.86</v>
          </cell>
          <cell r="L5097">
            <v>91.86</v>
          </cell>
          <cell r="M5097">
            <v>8.7493924599999993</v>
          </cell>
          <cell r="N5097">
            <v>9.5247033089999995</v>
          </cell>
          <cell r="O5097">
            <v>9.5247033089999995</v>
          </cell>
          <cell r="P5097">
            <v>0</v>
          </cell>
          <cell r="Q5097">
            <v>0</v>
          </cell>
          <cell r="R5097">
            <v>0</v>
          </cell>
          <cell r="S5097">
            <v>223.96966667999999</v>
          </cell>
          <cell r="T5097">
            <v>44.360333320000002</v>
          </cell>
          <cell r="U5097">
            <v>0</v>
          </cell>
          <cell r="V5097">
            <v>0</v>
          </cell>
          <cell r="W5097">
            <v>0</v>
          </cell>
          <cell r="X5097">
            <v>0</v>
          </cell>
          <cell r="Y5097">
            <v>49.930217540000001</v>
          </cell>
          <cell r="Z5097">
            <v>120.21</v>
          </cell>
          <cell r="AA5097">
            <v>120.21</v>
          </cell>
          <cell r="AB5097">
            <v>0</v>
          </cell>
          <cell r="AC5097">
            <v>0</v>
          </cell>
          <cell r="AD5097">
            <v>50.476884259999999</v>
          </cell>
          <cell r="AE5097">
            <v>49.930217540000001</v>
          </cell>
          <cell r="AF5097">
            <v>0.54666672000000005</v>
          </cell>
          <cell r="AG5097">
            <v>0</v>
          </cell>
          <cell r="AH5097">
            <v>0</v>
          </cell>
          <cell r="AI5097">
            <v>41.990586690000001</v>
          </cell>
        </row>
        <row r="5098">
          <cell r="C5098" t="str">
            <v>1.862.1</v>
          </cell>
          <cell r="D5098" t="str">
            <v>Подрядные работы</v>
          </cell>
          <cell r="E5098" t="str">
            <v>051-2004493</v>
          </cell>
          <cell r="F5098" t="str">
            <v/>
          </cell>
          <cell r="G5098" t="str">
            <v/>
          </cell>
          <cell r="H5098" t="str">
            <v/>
          </cell>
          <cell r="I5098">
            <v>174.68</v>
          </cell>
          <cell r="J5098">
            <v>63.28</v>
          </cell>
          <cell r="K5098">
            <v>63.28</v>
          </cell>
          <cell r="L5098">
            <v>63.28</v>
          </cell>
          <cell r="M5098">
            <v>6.8673215799999996</v>
          </cell>
          <cell r="N5098">
            <v>10.852278096999999</v>
          </cell>
          <cell r="O5098">
            <v>10.852278096999999</v>
          </cell>
          <cell r="P5098">
            <v>0</v>
          </cell>
          <cell r="Q5098">
            <v>0</v>
          </cell>
          <cell r="R5098">
            <v>0</v>
          </cell>
          <cell r="S5098">
            <v>145.56299999999999</v>
          </cell>
          <cell r="T5098">
            <v>29.117000000000001</v>
          </cell>
          <cell r="U5098">
            <v>0</v>
          </cell>
          <cell r="V5098">
            <v>0</v>
          </cell>
          <cell r="W5098">
            <v>0</v>
          </cell>
          <cell r="X5098">
            <v>0</v>
          </cell>
          <cell r="Y5098">
            <v>41.925131780000001</v>
          </cell>
          <cell r="Z5098">
            <v>88.28</v>
          </cell>
          <cell r="AA5098">
            <v>88.28</v>
          </cell>
          <cell r="AB5098">
            <v>0</v>
          </cell>
          <cell r="AC5098">
            <v>0</v>
          </cell>
          <cell r="AD5098">
            <v>41.925131780000001</v>
          </cell>
          <cell r="AE5098">
            <v>41.925131780000001</v>
          </cell>
          <cell r="AF5098">
            <v>0</v>
          </cell>
          <cell r="AG5098">
            <v>0</v>
          </cell>
          <cell r="AH5098">
            <v>0</v>
          </cell>
          <cell r="AI5098">
            <v>47.491087200000003</v>
          </cell>
        </row>
        <row r="5099">
          <cell r="C5099">
            <v>0</v>
          </cell>
          <cell r="D5099" t="str">
            <v>СБ "Марит</v>
          </cell>
          <cell r="E5099" t="str">
            <v>051-2004493</v>
          </cell>
          <cell r="F5099" t="str">
            <v/>
          </cell>
          <cell r="G5099" t="str">
            <v/>
          </cell>
          <cell r="H5099" t="str">
            <v/>
          </cell>
          <cell r="I5099">
            <v>174.68</v>
          </cell>
          <cell r="J5099">
            <v>63.28</v>
          </cell>
          <cell r="K5099">
            <v>63.28</v>
          </cell>
          <cell r="L5099">
            <v>63.28</v>
          </cell>
          <cell r="M5099">
            <v>6.8673215799999996</v>
          </cell>
          <cell r="N5099">
            <v>10.852278096999999</v>
          </cell>
          <cell r="O5099">
            <v>10.852278096999999</v>
          </cell>
          <cell r="P5099">
            <v>0</v>
          </cell>
          <cell r="Q5099">
            <v>0</v>
          </cell>
          <cell r="R5099">
            <v>0</v>
          </cell>
          <cell r="S5099">
            <v>145.56299999999999</v>
          </cell>
          <cell r="T5099">
            <v>29.117000000000001</v>
          </cell>
          <cell r="U5099">
            <v>0</v>
          </cell>
          <cell r="V5099">
            <v>0</v>
          </cell>
          <cell r="W5099">
            <v>0</v>
          </cell>
          <cell r="X5099">
            <v>0</v>
          </cell>
          <cell r="Y5099">
            <v>41.925131780000001</v>
          </cell>
          <cell r="Z5099">
            <v>88.28</v>
          </cell>
          <cell r="AA5099">
            <v>88.28</v>
          </cell>
          <cell r="AB5099">
            <v>0</v>
          </cell>
          <cell r="AC5099">
            <v>0</v>
          </cell>
          <cell r="AD5099">
            <v>41.925131780000001</v>
          </cell>
          <cell r="AE5099">
            <v>41.925131780000001</v>
          </cell>
          <cell r="AF5099">
            <v>0</v>
          </cell>
          <cell r="AG5099">
            <v>0</v>
          </cell>
          <cell r="AH5099">
            <v>0</v>
          </cell>
          <cell r="AI5099">
            <v>47.491087200000003</v>
          </cell>
        </row>
        <row r="5100">
          <cell r="C5100" t="str">
            <v>1.862.2</v>
          </cell>
          <cell r="D5100" t="str">
            <v>Оборудование</v>
          </cell>
          <cell r="E5100" t="str">
            <v>051-2004493</v>
          </cell>
          <cell r="F5100" t="str">
            <v/>
          </cell>
          <cell r="G5100" t="str">
            <v/>
          </cell>
          <cell r="H5100" t="str">
            <v/>
          </cell>
          <cell r="I5100">
            <v>41.77</v>
          </cell>
          <cell r="J5100">
            <v>12.74</v>
          </cell>
          <cell r="K5100">
            <v>12.74</v>
          </cell>
          <cell r="L5100">
            <v>12.74</v>
          </cell>
          <cell r="M5100">
            <v>1.0620708000000001</v>
          </cell>
          <cell r="N5100">
            <v>8.3365054950000008</v>
          </cell>
          <cell r="O5100">
            <v>8.3365054950000008</v>
          </cell>
          <cell r="P5100">
            <v>0</v>
          </cell>
          <cell r="Q5100">
            <v>0</v>
          </cell>
          <cell r="R5100">
            <v>0</v>
          </cell>
          <cell r="S5100">
            <v>34.803333340000002</v>
          </cell>
          <cell r="T5100">
            <v>6.9666666599999996</v>
          </cell>
          <cell r="U5100">
            <v>0</v>
          </cell>
          <cell r="V5100">
            <v>0</v>
          </cell>
          <cell r="W5100">
            <v>0</v>
          </cell>
          <cell r="X5100">
            <v>0</v>
          </cell>
          <cell r="Y5100">
            <v>5.4883031999999998</v>
          </cell>
          <cell r="Z5100">
            <v>22.74</v>
          </cell>
          <cell r="AA5100">
            <v>22.74</v>
          </cell>
          <cell r="AB5100">
            <v>0</v>
          </cell>
          <cell r="AC5100">
            <v>0</v>
          </cell>
          <cell r="AD5100">
            <v>5.4883031999999998</v>
          </cell>
          <cell r="AE5100">
            <v>5.4883031999999998</v>
          </cell>
          <cell r="AF5100">
            <v>0</v>
          </cell>
          <cell r="AG5100">
            <v>0</v>
          </cell>
          <cell r="AH5100">
            <v>0</v>
          </cell>
          <cell r="AI5100">
            <v>24.135018469999999</v>
          </cell>
        </row>
        <row r="5101">
          <cell r="C5101" t="str">
            <v>1.862.3</v>
          </cell>
          <cell r="D5101" t="str">
            <v>Прочие, всего</v>
          </cell>
          <cell r="E5101" t="str">
            <v>051-2004493</v>
          </cell>
          <cell r="F5101" t="str">
            <v/>
          </cell>
          <cell r="G5101" t="str">
            <v/>
          </cell>
          <cell r="H5101" t="str">
            <v/>
          </cell>
          <cell r="I5101">
            <v>51.88</v>
          </cell>
          <cell r="J5101">
            <v>15.84</v>
          </cell>
          <cell r="K5101">
            <v>15.84</v>
          </cell>
          <cell r="L5101">
            <v>15.84</v>
          </cell>
          <cell r="M5101">
            <v>0.82000008000000002</v>
          </cell>
          <cell r="N5101">
            <v>5.176768182</v>
          </cell>
          <cell r="O5101">
            <v>5.176768182</v>
          </cell>
          <cell r="P5101">
            <v>0</v>
          </cell>
          <cell r="Q5101">
            <v>0</v>
          </cell>
          <cell r="R5101">
            <v>0</v>
          </cell>
          <cell r="S5101">
            <v>43.603333339999999</v>
          </cell>
          <cell r="T5101">
            <v>8.2766666600000001</v>
          </cell>
          <cell r="U5101">
            <v>0</v>
          </cell>
          <cell r="V5101">
            <v>0</v>
          </cell>
          <cell r="W5101">
            <v>0</v>
          </cell>
          <cell r="X5101">
            <v>0</v>
          </cell>
          <cell r="Y5101">
            <v>2.5167825599999998</v>
          </cell>
          <cell r="Z5101">
            <v>9.19</v>
          </cell>
          <cell r="AA5101">
            <v>9.19</v>
          </cell>
          <cell r="AB5101">
            <v>0</v>
          </cell>
          <cell r="AC5101">
            <v>0</v>
          </cell>
          <cell r="AD5101">
            <v>3.0634492799999999</v>
          </cell>
          <cell r="AE5101">
            <v>2.5167825599999998</v>
          </cell>
          <cell r="AF5101">
            <v>0.54666672000000005</v>
          </cell>
          <cell r="AG5101">
            <v>0</v>
          </cell>
          <cell r="AH5101">
            <v>0</v>
          </cell>
          <cell r="AI5101">
            <v>33.334594995000003</v>
          </cell>
        </row>
        <row r="5102">
          <cell r="C5102" t="str">
            <v>1.862.4</v>
          </cell>
          <cell r="D5102" t="str">
            <v>Проектные работы</v>
          </cell>
          <cell r="E5102" t="str">
            <v>051-2004493</v>
          </cell>
          <cell r="F5102" t="str">
            <v/>
          </cell>
          <cell r="G5102" t="str">
            <v/>
          </cell>
          <cell r="H5102" t="str">
            <v/>
          </cell>
          <cell r="I5102">
            <v>26.23</v>
          </cell>
          <cell r="J5102">
            <v>0</v>
          </cell>
          <cell r="K5102">
            <v>0</v>
          </cell>
          <cell r="L5102">
            <v>0</v>
          </cell>
          <cell r="M5102">
            <v>0</v>
          </cell>
          <cell r="N5102">
            <v>0</v>
          </cell>
          <cell r="O5102">
            <v>0</v>
          </cell>
          <cell r="P5102">
            <v>0</v>
          </cell>
          <cell r="Q5102">
            <v>0</v>
          </cell>
          <cell r="R5102">
            <v>0</v>
          </cell>
          <cell r="S5102">
            <v>22.23</v>
          </cell>
          <cell r="T5102">
            <v>4</v>
          </cell>
          <cell r="U5102">
            <v>0</v>
          </cell>
          <cell r="V5102">
            <v>0</v>
          </cell>
          <cell r="W5102">
            <v>0</v>
          </cell>
          <cell r="X5102">
            <v>0</v>
          </cell>
          <cell r="Y5102">
            <v>0</v>
          </cell>
          <cell r="Z5102">
            <v>0</v>
          </cell>
          <cell r="AA5102">
            <v>0</v>
          </cell>
          <cell r="AB5102">
            <v>0</v>
          </cell>
          <cell r="AC5102">
            <v>0</v>
          </cell>
          <cell r="AD5102">
            <v>0</v>
          </cell>
          <cell r="AE5102">
            <v>0</v>
          </cell>
          <cell r="AF5102">
            <v>0</v>
          </cell>
          <cell r="AG5102">
            <v>0</v>
          </cell>
          <cell r="AH5102">
            <v>0</v>
          </cell>
          <cell r="AI5102">
            <v>0</v>
          </cell>
        </row>
        <row r="5103">
          <cell r="C5103" t="str">
            <v>1.862.5</v>
          </cell>
          <cell r="D5103" t="str">
            <v>Услуги Заказчика</v>
          </cell>
          <cell r="E5103" t="str">
            <v>051-2004493</v>
          </cell>
          <cell r="F5103" t="str">
            <v/>
          </cell>
          <cell r="G5103" t="str">
            <v/>
          </cell>
          <cell r="H5103" t="str">
            <v/>
          </cell>
          <cell r="I5103">
            <v>10.43</v>
          </cell>
          <cell r="J5103">
            <v>3.28</v>
          </cell>
          <cell r="K5103">
            <v>3.28</v>
          </cell>
          <cell r="L5103">
            <v>3.28</v>
          </cell>
          <cell r="M5103">
            <v>0.82000008000000002</v>
          </cell>
          <cell r="N5103">
            <v>25.000002438999999</v>
          </cell>
          <cell r="O5103">
            <v>25.000002438999999</v>
          </cell>
          <cell r="P5103">
            <v>0</v>
          </cell>
          <cell r="Q5103">
            <v>0</v>
          </cell>
          <cell r="R5103">
            <v>0</v>
          </cell>
          <cell r="S5103">
            <v>8.6916666800000009</v>
          </cell>
          <cell r="T5103">
            <v>1.73833332</v>
          </cell>
          <cell r="U5103">
            <v>0</v>
          </cell>
          <cell r="V5103">
            <v>0</v>
          </cell>
          <cell r="W5103">
            <v>0</v>
          </cell>
          <cell r="X5103">
            <v>0</v>
          </cell>
          <cell r="Y5103">
            <v>2.29391664</v>
          </cell>
          <cell r="Z5103">
            <v>8.9671340799999992</v>
          </cell>
          <cell r="AA5103">
            <v>8.9671340799999992</v>
          </cell>
          <cell r="AB5103">
            <v>0</v>
          </cell>
          <cell r="AC5103">
            <v>0</v>
          </cell>
          <cell r="AD5103">
            <v>2.8405833600000001</v>
          </cell>
          <cell r="AE5103">
            <v>2.29391664</v>
          </cell>
          <cell r="AF5103">
            <v>0.54666672000000005</v>
          </cell>
          <cell r="AG5103">
            <v>0</v>
          </cell>
          <cell r="AH5103">
            <v>0</v>
          </cell>
          <cell r="AI5103">
            <v>31.677717035000001</v>
          </cell>
        </row>
        <row r="5104">
          <cell r="C5104" t="str">
            <v>1.862.6</v>
          </cell>
          <cell r="D5104" t="str">
            <v>Иные прочие</v>
          </cell>
          <cell r="E5104" t="str">
            <v>051-2004493</v>
          </cell>
          <cell r="F5104" t="str">
            <v/>
          </cell>
          <cell r="G5104" t="str">
            <v/>
          </cell>
          <cell r="H5104" t="str">
            <v/>
          </cell>
          <cell r="I5104">
            <v>11.61</v>
          </cell>
          <cell r="J5104">
            <v>8.9499999999999993</v>
          </cell>
          <cell r="K5104">
            <v>8.9499999999999993</v>
          </cell>
          <cell r="L5104">
            <v>8.9499999999999993</v>
          </cell>
          <cell r="M5104">
            <v>0</v>
          </cell>
          <cell r="N5104">
            <v>0</v>
          </cell>
          <cell r="O5104">
            <v>0</v>
          </cell>
          <cell r="P5104">
            <v>0</v>
          </cell>
          <cell r="Q5104">
            <v>0</v>
          </cell>
          <cell r="R5104">
            <v>0</v>
          </cell>
          <cell r="S5104">
            <v>9.6733333300000002</v>
          </cell>
          <cell r="T5104">
            <v>1.9366666699999999</v>
          </cell>
          <cell r="U5104">
            <v>0</v>
          </cell>
          <cell r="V5104">
            <v>0</v>
          </cell>
          <cell r="W5104">
            <v>0</v>
          </cell>
          <cell r="X5104">
            <v>0</v>
          </cell>
          <cell r="Y5104">
            <v>0.22286592</v>
          </cell>
          <cell r="Z5104">
            <v>0.22286592</v>
          </cell>
          <cell r="AA5104">
            <v>0.22286592</v>
          </cell>
          <cell r="AB5104">
            <v>0</v>
          </cell>
          <cell r="AC5104">
            <v>0</v>
          </cell>
          <cell r="AD5104">
            <v>0.22286592</v>
          </cell>
          <cell r="AE5104">
            <v>0.22286592</v>
          </cell>
          <cell r="AF5104">
            <v>0</v>
          </cell>
          <cell r="AG5104">
            <v>0</v>
          </cell>
          <cell r="AH5104">
            <v>0</v>
          </cell>
          <cell r="AI5104">
            <v>100</v>
          </cell>
        </row>
        <row r="5105">
          <cell r="C5105" t="str">
            <v>1.862.7</v>
          </cell>
          <cell r="D5105" t="str">
            <v>Пуско наладочные работы "вхолостую"</v>
          </cell>
          <cell r="E5105" t="str">
            <v>051-2004493</v>
          </cell>
          <cell r="F5105" t="str">
            <v/>
          </cell>
          <cell r="G5105" t="str">
            <v/>
          </cell>
          <cell r="H5105" t="str">
            <v/>
          </cell>
          <cell r="I5105">
            <v>3.61</v>
          </cell>
          <cell r="J5105">
            <v>3.61</v>
          </cell>
          <cell r="K5105">
            <v>3.61</v>
          </cell>
          <cell r="L5105">
            <v>3.61</v>
          </cell>
          <cell r="M5105">
            <v>0</v>
          </cell>
          <cell r="N5105">
            <v>0</v>
          </cell>
          <cell r="O5105">
            <v>0</v>
          </cell>
          <cell r="P5105">
            <v>0</v>
          </cell>
          <cell r="Q5105">
            <v>0</v>
          </cell>
          <cell r="R5105">
            <v>0</v>
          </cell>
          <cell r="S5105">
            <v>3.0083333300000001</v>
          </cell>
          <cell r="T5105">
            <v>0.60166666999999996</v>
          </cell>
          <cell r="U5105">
            <v>0</v>
          </cell>
          <cell r="V5105">
            <v>0</v>
          </cell>
          <cell r="W5105">
            <v>0</v>
          </cell>
          <cell r="X5105">
            <v>0</v>
          </cell>
          <cell r="Y5105">
            <v>0</v>
          </cell>
          <cell r="Z5105">
            <v>0</v>
          </cell>
          <cell r="AA5105">
            <v>0</v>
          </cell>
          <cell r="AB5105">
            <v>0</v>
          </cell>
          <cell r="AC5105">
            <v>0</v>
          </cell>
          <cell r="AD5105">
            <v>0</v>
          </cell>
          <cell r="AE5105">
            <v>0</v>
          </cell>
          <cell r="AF5105">
            <v>0</v>
          </cell>
          <cell r="AG5105">
            <v>0</v>
          </cell>
          <cell r="AH5105">
            <v>0</v>
          </cell>
          <cell r="AI5105">
            <v>0</v>
          </cell>
        </row>
        <row r="5106">
          <cell r="C5106" t="str">
            <v>1.863</v>
          </cell>
          <cell r="D5106" t="str">
            <v>Дооснащение ИТСО УКПГ Уренгойского ГПУ (1 очередь)</v>
          </cell>
          <cell r="E5106" t="str">
            <v>051-2004498</v>
          </cell>
          <cell r="F5106" t="str">
            <v/>
          </cell>
          <cell r="G5106" t="str">
            <v>Стройки, обеспечивающие добычу и вывод газа из Надым-Пур-Таз</v>
          </cell>
          <cell r="H5106" t="str">
            <v>Прочие</v>
          </cell>
          <cell r="I5106">
            <v>993.85500000000002</v>
          </cell>
          <cell r="J5106">
            <v>175.04</v>
          </cell>
          <cell r="K5106">
            <v>175.04</v>
          </cell>
          <cell r="L5106">
            <v>175.04</v>
          </cell>
          <cell r="M5106">
            <v>60.91306058</v>
          </cell>
          <cell r="N5106">
            <v>34.799509014999998</v>
          </cell>
          <cell r="O5106">
            <v>34.799509014999998</v>
          </cell>
          <cell r="P5106">
            <v>0</v>
          </cell>
          <cell r="Q5106">
            <v>0</v>
          </cell>
          <cell r="R5106">
            <v>0</v>
          </cell>
          <cell r="S5106">
            <v>830.03378488999999</v>
          </cell>
          <cell r="T5106">
            <v>163.82121511</v>
          </cell>
          <cell r="U5106">
            <v>0</v>
          </cell>
          <cell r="V5106">
            <v>0</v>
          </cell>
          <cell r="W5106">
            <v>0</v>
          </cell>
          <cell r="X5106">
            <v>0</v>
          </cell>
          <cell r="Y5106">
            <v>24.202923219999999</v>
          </cell>
          <cell r="Z5106">
            <v>213.19</v>
          </cell>
          <cell r="AA5106">
            <v>213.19</v>
          </cell>
          <cell r="AB5106">
            <v>0</v>
          </cell>
          <cell r="AC5106">
            <v>0</v>
          </cell>
          <cell r="AD5106">
            <v>25.242923380000001</v>
          </cell>
          <cell r="AE5106">
            <v>24.202923219999999</v>
          </cell>
          <cell r="AF5106">
            <v>1.04000016</v>
          </cell>
          <cell r="AG5106">
            <v>0</v>
          </cell>
          <cell r="AH5106">
            <v>0</v>
          </cell>
          <cell r="AI5106">
            <v>11.840575721</v>
          </cell>
        </row>
        <row r="5107">
          <cell r="C5107" t="str">
            <v>1.863.1</v>
          </cell>
          <cell r="D5107" t="str">
            <v>Подрядные работы</v>
          </cell>
          <cell r="E5107" t="str">
            <v>051-2004498</v>
          </cell>
          <cell r="F5107" t="str">
            <v/>
          </cell>
          <cell r="G5107" t="str">
            <v/>
          </cell>
          <cell r="H5107" t="str">
            <v/>
          </cell>
          <cell r="I5107">
            <v>715.06</v>
          </cell>
          <cell r="J5107">
            <v>111.82</v>
          </cell>
          <cell r="K5107">
            <v>111.82</v>
          </cell>
          <cell r="L5107">
            <v>111.82</v>
          </cell>
          <cell r="M5107">
            <v>53.003433139999999</v>
          </cell>
          <cell r="N5107">
            <v>47.400673529000002</v>
          </cell>
          <cell r="O5107">
            <v>47.400673529000002</v>
          </cell>
          <cell r="P5107">
            <v>0</v>
          </cell>
          <cell r="Q5107">
            <v>0</v>
          </cell>
          <cell r="R5107">
            <v>0</v>
          </cell>
          <cell r="S5107">
            <v>595.87845156000003</v>
          </cell>
          <cell r="T5107">
            <v>119.18154844</v>
          </cell>
          <cell r="U5107">
            <v>0</v>
          </cell>
          <cell r="V5107">
            <v>0</v>
          </cell>
          <cell r="W5107">
            <v>0</v>
          </cell>
          <cell r="X5107">
            <v>0</v>
          </cell>
          <cell r="Y5107">
            <v>2.4961439200000002</v>
          </cell>
          <cell r="Z5107">
            <v>158.16</v>
          </cell>
          <cell r="AA5107">
            <v>158.16</v>
          </cell>
          <cell r="AB5107">
            <v>0</v>
          </cell>
          <cell r="AC5107">
            <v>0</v>
          </cell>
          <cell r="AD5107">
            <v>2.4961439200000002</v>
          </cell>
          <cell r="AE5107">
            <v>2.4961439200000002</v>
          </cell>
          <cell r="AF5107">
            <v>0</v>
          </cell>
          <cell r="AG5107">
            <v>0</v>
          </cell>
          <cell r="AH5107">
            <v>0</v>
          </cell>
          <cell r="AI5107">
            <v>1.578239707</v>
          </cell>
        </row>
        <row r="5108">
          <cell r="C5108">
            <v>0</v>
          </cell>
          <cell r="D5108" t="str">
            <v>СБ "Марит</v>
          </cell>
          <cell r="E5108" t="str">
            <v>051-2004498</v>
          </cell>
          <cell r="F5108" t="str">
            <v/>
          </cell>
          <cell r="G5108" t="str">
            <v/>
          </cell>
          <cell r="H5108" t="str">
            <v/>
          </cell>
          <cell r="I5108">
            <v>715.06</v>
          </cell>
          <cell r="J5108">
            <v>111.82</v>
          </cell>
          <cell r="K5108">
            <v>111.82</v>
          </cell>
          <cell r="L5108">
            <v>111.82</v>
          </cell>
          <cell r="M5108">
            <v>53.003433139999999</v>
          </cell>
          <cell r="N5108">
            <v>47.400673529000002</v>
          </cell>
          <cell r="O5108">
            <v>47.400673529000002</v>
          </cell>
          <cell r="P5108">
            <v>0</v>
          </cell>
          <cell r="Q5108">
            <v>0</v>
          </cell>
          <cell r="R5108">
            <v>0</v>
          </cell>
          <cell r="S5108">
            <v>595.87845156000003</v>
          </cell>
          <cell r="T5108">
            <v>119.18154844</v>
          </cell>
          <cell r="U5108">
            <v>0</v>
          </cell>
          <cell r="V5108">
            <v>0</v>
          </cell>
          <cell r="W5108">
            <v>0</v>
          </cell>
          <cell r="X5108">
            <v>0</v>
          </cell>
          <cell r="Y5108">
            <v>2.4961439200000002</v>
          </cell>
          <cell r="Z5108">
            <v>158.16</v>
          </cell>
          <cell r="AA5108">
            <v>158.16</v>
          </cell>
          <cell r="AB5108">
            <v>0</v>
          </cell>
          <cell r="AC5108">
            <v>0</v>
          </cell>
          <cell r="AD5108">
            <v>2.4961439200000002</v>
          </cell>
          <cell r="AE5108">
            <v>2.4961439200000002</v>
          </cell>
          <cell r="AF5108">
            <v>0</v>
          </cell>
          <cell r="AG5108">
            <v>0</v>
          </cell>
          <cell r="AH5108">
            <v>0</v>
          </cell>
          <cell r="AI5108">
            <v>1.578239707</v>
          </cell>
        </row>
        <row r="5109">
          <cell r="C5109" t="str">
            <v>1.863.2</v>
          </cell>
          <cell r="D5109" t="str">
            <v>Оборудование</v>
          </cell>
          <cell r="E5109" t="str">
            <v>051-2004498</v>
          </cell>
          <cell r="F5109" t="str">
            <v/>
          </cell>
          <cell r="G5109" t="str">
            <v/>
          </cell>
          <cell r="H5109" t="str">
            <v/>
          </cell>
          <cell r="I5109">
            <v>109.38500000000001</v>
          </cell>
          <cell r="J5109">
            <v>17.34</v>
          </cell>
          <cell r="K5109">
            <v>17.34</v>
          </cell>
          <cell r="L5109">
            <v>17.34</v>
          </cell>
          <cell r="M5109">
            <v>0</v>
          </cell>
          <cell r="N5109">
            <v>0</v>
          </cell>
          <cell r="O5109">
            <v>0</v>
          </cell>
          <cell r="P5109">
            <v>0</v>
          </cell>
          <cell r="Q5109">
            <v>0</v>
          </cell>
          <cell r="R5109">
            <v>0</v>
          </cell>
          <cell r="S5109">
            <v>91.152000000000001</v>
          </cell>
          <cell r="T5109">
            <v>18.233000000000001</v>
          </cell>
          <cell r="U5109">
            <v>0</v>
          </cell>
          <cell r="V5109">
            <v>0</v>
          </cell>
          <cell r="W5109">
            <v>0</v>
          </cell>
          <cell r="X5109">
            <v>0</v>
          </cell>
          <cell r="Y5109">
            <v>8.5962257999999991</v>
          </cell>
          <cell r="Z5109">
            <v>25.74</v>
          </cell>
          <cell r="AA5109">
            <v>25.74</v>
          </cell>
          <cell r="AB5109">
            <v>0</v>
          </cell>
          <cell r="AC5109">
            <v>0</v>
          </cell>
          <cell r="AD5109">
            <v>8.5962257999999991</v>
          </cell>
          <cell r="AE5109">
            <v>8.5962257999999991</v>
          </cell>
          <cell r="AF5109">
            <v>0</v>
          </cell>
          <cell r="AG5109">
            <v>0</v>
          </cell>
          <cell r="AH5109">
            <v>0</v>
          </cell>
          <cell r="AI5109">
            <v>33.396370629000003</v>
          </cell>
        </row>
        <row r="5110">
          <cell r="C5110" t="str">
            <v>1.863.3</v>
          </cell>
          <cell r="D5110" t="str">
            <v>Прочие, всего</v>
          </cell>
          <cell r="E5110" t="str">
            <v>051-2004498</v>
          </cell>
          <cell r="F5110" t="str">
            <v/>
          </cell>
          <cell r="G5110" t="str">
            <v/>
          </cell>
          <cell r="H5110" t="str">
            <v/>
          </cell>
          <cell r="I5110">
            <v>169.41</v>
          </cell>
          <cell r="J5110">
            <v>45.88</v>
          </cell>
          <cell r="K5110">
            <v>45.88</v>
          </cell>
          <cell r="L5110">
            <v>45.88</v>
          </cell>
          <cell r="M5110">
            <v>7.9096274400000004</v>
          </cell>
          <cell r="N5110">
            <v>17.239815693000001</v>
          </cell>
          <cell r="O5110">
            <v>17.239815693000001</v>
          </cell>
          <cell r="P5110">
            <v>0</v>
          </cell>
          <cell r="Q5110">
            <v>0</v>
          </cell>
          <cell r="R5110">
            <v>0</v>
          </cell>
          <cell r="S5110">
            <v>143.00333333</v>
          </cell>
          <cell r="T5110">
            <v>26.40666667</v>
          </cell>
          <cell r="U5110">
            <v>0</v>
          </cell>
          <cell r="V5110">
            <v>0</v>
          </cell>
          <cell r="W5110">
            <v>0</v>
          </cell>
          <cell r="X5110">
            <v>0</v>
          </cell>
          <cell r="Y5110">
            <v>13.1105535</v>
          </cell>
          <cell r="Z5110">
            <v>29.29</v>
          </cell>
          <cell r="AA5110">
            <v>29.29</v>
          </cell>
          <cell r="AB5110">
            <v>0</v>
          </cell>
          <cell r="AC5110">
            <v>0</v>
          </cell>
          <cell r="AD5110">
            <v>14.15055366</v>
          </cell>
          <cell r="AE5110">
            <v>13.1105535</v>
          </cell>
          <cell r="AF5110">
            <v>1.04000016</v>
          </cell>
          <cell r="AG5110">
            <v>0</v>
          </cell>
          <cell r="AH5110">
            <v>0</v>
          </cell>
          <cell r="AI5110">
            <v>48.311893683999998</v>
          </cell>
        </row>
        <row r="5111">
          <cell r="C5111" t="str">
            <v>1.863.4</v>
          </cell>
          <cell r="D5111" t="str">
            <v>Землеотвод, всего</v>
          </cell>
          <cell r="E5111" t="str">
            <v>051-2004498</v>
          </cell>
          <cell r="F5111" t="str">
            <v/>
          </cell>
          <cell r="G5111" t="str">
            <v/>
          </cell>
          <cell r="H5111" t="str">
            <v/>
          </cell>
          <cell r="I5111">
            <v>2.78</v>
          </cell>
          <cell r="J5111">
            <v>0</v>
          </cell>
          <cell r="K5111">
            <v>0</v>
          </cell>
          <cell r="L5111">
            <v>0</v>
          </cell>
          <cell r="M5111">
            <v>0</v>
          </cell>
          <cell r="N5111">
            <v>0</v>
          </cell>
          <cell r="O5111">
            <v>0</v>
          </cell>
          <cell r="P5111">
            <v>0</v>
          </cell>
          <cell r="Q5111">
            <v>0</v>
          </cell>
          <cell r="R5111">
            <v>0</v>
          </cell>
          <cell r="S5111">
            <v>2.78</v>
          </cell>
          <cell r="T5111">
            <v>0</v>
          </cell>
          <cell r="U5111">
            <v>0</v>
          </cell>
          <cell r="V5111">
            <v>0</v>
          </cell>
          <cell r="W5111">
            <v>0</v>
          </cell>
          <cell r="X5111">
            <v>0</v>
          </cell>
          <cell r="Y5111">
            <v>0</v>
          </cell>
          <cell r="Z5111">
            <v>0</v>
          </cell>
          <cell r="AA5111">
            <v>0</v>
          </cell>
          <cell r="AB5111">
            <v>0</v>
          </cell>
          <cell r="AC5111">
            <v>0</v>
          </cell>
          <cell r="AD5111">
            <v>0</v>
          </cell>
          <cell r="AE5111">
            <v>0</v>
          </cell>
          <cell r="AF5111">
            <v>0</v>
          </cell>
          <cell r="AG5111">
            <v>0</v>
          </cell>
          <cell r="AH5111">
            <v>0</v>
          </cell>
          <cell r="AI5111">
            <v>0</v>
          </cell>
        </row>
        <row r="5112">
          <cell r="C5112" t="str">
            <v>1.863.5</v>
          </cell>
          <cell r="D5112" t="str">
            <v>Проектные работы</v>
          </cell>
          <cell r="E5112" t="str">
            <v>051-2004498</v>
          </cell>
          <cell r="F5112" t="str">
            <v/>
          </cell>
          <cell r="G5112" t="str">
            <v/>
          </cell>
          <cell r="H5112" t="str">
            <v/>
          </cell>
          <cell r="I5112">
            <v>66.150000000000006</v>
          </cell>
          <cell r="J5112">
            <v>0</v>
          </cell>
          <cell r="K5112">
            <v>0</v>
          </cell>
          <cell r="L5112">
            <v>0</v>
          </cell>
          <cell r="M5112">
            <v>6.3496271999999996</v>
          </cell>
          <cell r="N5112">
            <v>0</v>
          </cell>
          <cell r="O5112">
            <v>0</v>
          </cell>
          <cell r="P5112">
            <v>0</v>
          </cell>
          <cell r="Q5112">
            <v>0</v>
          </cell>
          <cell r="R5112">
            <v>0</v>
          </cell>
          <cell r="S5112">
            <v>56.06</v>
          </cell>
          <cell r="T5112">
            <v>10.09</v>
          </cell>
          <cell r="U5112">
            <v>0</v>
          </cell>
          <cell r="V5112">
            <v>0</v>
          </cell>
          <cell r="W5112">
            <v>0</v>
          </cell>
          <cell r="X5112">
            <v>0</v>
          </cell>
          <cell r="Y5112">
            <v>0</v>
          </cell>
          <cell r="Z5112">
            <v>0</v>
          </cell>
          <cell r="AA5112">
            <v>0</v>
          </cell>
          <cell r="AB5112">
            <v>0</v>
          </cell>
          <cell r="AC5112">
            <v>0</v>
          </cell>
          <cell r="AD5112">
            <v>0</v>
          </cell>
          <cell r="AE5112">
            <v>0</v>
          </cell>
          <cell r="AF5112">
            <v>0</v>
          </cell>
          <cell r="AG5112">
            <v>0</v>
          </cell>
          <cell r="AH5112">
            <v>0</v>
          </cell>
          <cell r="AI5112">
            <v>0</v>
          </cell>
        </row>
        <row r="5113">
          <cell r="C5113" t="str">
            <v>1.863.6</v>
          </cell>
          <cell r="D5113" t="str">
            <v>Услуги Заказчика</v>
          </cell>
          <cell r="E5113" t="str">
            <v>051-2004498</v>
          </cell>
          <cell r="F5113" t="str">
            <v/>
          </cell>
          <cell r="G5113" t="str">
            <v/>
          </cell>
          <cell r="H5113" t="str">
            <v/>
          </cell>
          <cell r="I5113">
            <v>42.75</v>
          </cell>
          <cell r="J5113">
            <v>6.24</v>
          </cell>
          <cell r="K5113">
            <v>6.24</v>
          </cell>
          <cell r="L5113">
            <v>6.24</v>
          </cell>
          <cell r="M5113">
            <v>1.5600002399999999</v>
          </cell>
          <cell r="N5113">
            <v>25.000003845999998</v>
          </cell>
          <cell r="O5113">
            <v>25.000003845999998</v>
          </cell>
          <cell r="P5113">
            <v>0</v>
          </cell>
          <cell r="Q5113">
            <v>0</v>
          </cell>
          <cell r="R5113">
            <v>0</v>
          </cell>
          <cell r="S5113">
            <v>35.63166666</v>
          </cell>
          <cell r="T5113">
            <v>7.1183333400000004</v>
          </cell>
          <cell r="U5113">
            <v>0</v>
          </cell>
          <cell r="V5113">
            <v>0</v>
          </cell>
          <cell r="W5113">
            <v>0</v>
          </cell>
          <cell r="X5113">
            <v>0</v>
          </cell>
          <cell r="Y5113">
            <v>4.1961665999999997</v>
          </cell>
          <cell r="Z5113">
            <v>9.3961666000000008</v>
          </cell>
          <cell r="AA5113">
            <v>9.3961666000000008</v>
          </cell>
          <cell r="AB5113">
            <v>0</v>
          </cell>
          <cell r="AC5113">
            <v>0</v>
          </cell>
          <cell r="AD5113">
            <v>5.2361667599999997</v>
          </cell>
          <cell r="AE5113">
            <v>4.1961665999999997</v>
          </cell>
          <cell r="AF5113">
            <v>1.04000016</v>
          </cell>
          <cell r="AG5113">
            <v>0</v>
          </cell>
          <cell r="AH5113">
            <v>0</v>
          </cell>
          <cell r="AI5113">
            <v>55.726627495000002</v>
          </cell>
        </row>
        <row r="5114">
          <cell r="C5114" t="str">
            <v>1.863.7</v>
          </cell>
          <cell r="D5114" t="str">
            <v>Иные прочие</v>
          </cell>
          <cell r="E5114" t="str">
            <v>051-2004498</v>
          </cell>
          <cell r="F5114" t="str">
            <v/>
          </cell>
          <cell r="G5114" t="str">
            <v/>
          </cell>
          <cell r="H5114" t="str">
            <v/>
          </cell>
          <cell r="I5114">
            <v>43.73</v>
          </cell>
          <cell r="J5114">
            <v>25.64</v>
          </cell>
          <cell r="K5114">
            <v>25.64</v>
          </cell>
          <cell r="L5114">
            <v>25.64</v>
          </cell>
          <cell r="M5114">
            <v>0</v>
          </cell>
          <cell r="N5114">
            <v>0</v>
          </cell>
          <cell r="O5114">
            <v>0</v>
          </cell>
          <cell r="P5114">
            <v>0</v>
          </cell>
          <cell r="Q5114">
            <v>0</v>
          </cell>
          <cell r="R5114">
            <v>0</v>
          </cell>
          <cell r="S5114">
            <v>36.865000000000002</v>
          </cell>
          <cell r="T5114">
            <v>6.8650000000000002</v>
          </cell>
          <cell r="U5114">
            <v>0</v>
          </cell>
          <cell r="V5114">
            <v>0</v>
          </cell>
          <cell r="W5114">
            <v>0</v>
          </cell>
          <cell r="X5114">
            <v>0</v>
          </cell>
          <cell r="Y5114">
            <v>8.9143869000000002</v>
          </cell>
          <cell r="Z5114">
            <v>19.893833399999998</v>
          </cell>
          <cell r="AA5114">
            <v>19.893833399999998</v>
          </cell>
          <cell r="AB5114">
            <v>0</v>
          </cell>
          <cell r="AC5114">
            <v>0</v>
          </cell>
          <cell r="AD5114">
            <v>8.9143869000000002</v>
          </cell>
          <cell r="AE5114">
            <v>8.9143869000000002</v>
          </cell>
          <cell r="AF5114">
            <v>0</v>
          </cell>
          <cell r="AG5114">
            <v>0</v>
          </cell>
          <cell r="AH5114">
            <v>0</v>
          </cell>
          <cell r="AI5114">
            <v>44.809799704</v>
          </cell>
        </row>
        <row r="5115">
          <cell r="C5115" t="str">
            <v>1.863.8</v>
          </cell>
          <cell r="D5115" t="str">
            <v>Пуско наладочные работы "вхолостую"</v>
          </cell>
          <cell r="E5115" t="str">
            <v>051-2004498</v>
          </cell>
          <cell r="F5115" t="str">
            <v/>
          </cell>
          <cell r="G5115" t="str">
            <v/>
          </cell>
          <cell r="H5115" t="str">
            <v/>
          </cell>
          <cell r="I5115">
            <v>14</v>
          </cell>
          <cell r="J5115">
            <v>14</v>
          </cell>
          <cell r="K5115">
            <v>14</v>
          </cell>
          <cell r="L5115">
            <v>14</v>
          </cell>
          <cell r="M5115">
            <v>0</v>
          </cell>
          <cell r="N5115">
            <v>0</v>
          </cell>
          <cell r="O5115">
            <v>0</v>
          </cell>
          <cell r="P5115">
            <v>0</v>
          </cell>
          <cell r="Q5115">
            <v>0</v>
          </cell>
          <cell r="R5115">
            <v>0</v>
          </cell>
          <cell r="S5115">
            <v>11.66666667</v>
          </cell>
          <cell r="T5115">
            <v>2.3333333299999999</v>
          </cell>
          <cell r="U5115">
            <v>0</v>
          </cell>
          <cell r="V5115">
            <v>0</v>
          </cell>
          <cell r="W5115">
            <v>0</v>
          </cell>
          <cell r="X5115">
            <v>0</v>
          </cell>
          <cell r="Y5115">
            <v>0</v>
          </cell>
          <cell r="Z5115">
            <v>0</v>
          </cell>
          <cell r="AA5115">
            <v>0</v>
          </cell>
          <cell r="AB5115">
            <v>0</v>
          </cell>
          <cell r="AC5115">
            <v>0</v>
          </cell>
          <cell r="AD5115">
            <v>0</v>
          </cell>
          <cell r="AE5115">
            <v>0</v>
          </cell>
          <cell r="AF5115">
            <v>0</v>
          </cell>
          <cell r="AG5115">
            <v>0</v>
          </cell>
          <cell r="AH5115">
            <v>0</v>
          </cell>
          <cell r="AI5115">
            <v>0</v>
          </cell>
        </row>
        <row r="5116">
          <cell r="C5116" t="str">
            <v>1.864</v>
          </cell>
          <cell r="D5116" t="str">
            <v>Дооснащение ИТСО УКПГ Уренгойского ГПУ (2 очередь)</v>
          </cell>
          <cell r="E5116" t="str">
            <v>051-2004499</v>
          </cell>
          <cell r="F5116" t="str">
            <v/>
          </cell>
          <cell r="G5116" t="str">
            <v>Стройки, обеспечивающие добычу и вывод газа из Надым-Пур-Таз</v>
          </cell>
          <cell r="H5116" t="str">
            <v>Прочие</v>
          </cell>
          <cell r="I5116">
            <v>1141.44</v>
          </cell>
          <cell r="J5116">
            <v>660.53</v>
          </cell>
          <cell r="K5116">
            <v>660.53</v>
          </cell>
          <cell r="L5116">
            <v>660.53</v>
          </cell>
          <cell r="M5116">
            <v>106.97554906000001</v>
          </cell>
          <cell r="N5116">
            <v>16.195411117999999</v>
          </cell>
          <cell r="O5116">
            <v>16.195411117999999</v>
          </cell>
          <cell r="P5116">
            <v>0</v>
          </cell>
          <cell r="Q5116">
            <v>0</v>
          </cell>
          <cell r="R5116">
            <v>0</v>
          </cell>
          <cell r="S5116">
            <v>952.22666663999996</v>
          </cell>
          <cell r="T5116">
            <v>189.21333336000001</v>
          </cell>
          <cell r="U5116">
            <v>0</v>
          </cell>
          <cell r="V5116">
            <v>0</v>
          </cell>
          <cell r="W5116">
            <v>0</v>
          </cell>
          <cell r="X5116">
            <v>42.103999999999999</v>
          </cell>
          <cell r="Y5116">
            <v>39.233849659999997</v>
          </cell>
          <cell r="Z5116">
            <v>653</v>
          </cell>
          <cell r="AA5116">
            <v>653</v>
          </cell>
          <cell r="AB5116">
            <v>129.18</v>
          </cell>
          <cell r="AC5116">
            <v>0</v>
          </cell>
          <cell r="AD5116">
            <v>173.41668232000001</v>
          </cell>
          <cell r="AE5116">
            <v>39.233849659999997</v>
          </cell>
          <cell r="AF5116">
            <v>4.43961966</v>
          </cell>
          <cell r="AG5116">
            <v>129.743213</v>
          </cell>
          <cell r="AH5116">
            <v>0</v>
          </cell>
          <cell r="AI5116">
            <v>26.556919190999999</v>
          </cell>
        </row>
        <row r="5117">
          <cell r="C5117" t="str">
            <v>1.864.1</v>
          </cell>
          <cell r="D5117" t="str">
            <v>Подрядные работы</v>
          </cell>
          <cell r="E5117" t="str">
            <v>051-2004499</v>
          </cell>
          <cell r="F5117" t="str">
            <v/>
          </cell>
          <cell r="G5117" t="str">
            <v/>
          </cell>
          <cell r="H5117" t="str">
            <v/>
          </cell>
          <cell r="I5117">
            <v>834.83</v>
          </cell>
          <cell r="J5117">
            <v>492.73</v>
          </cell>
          <cell r="K5117">
            <v>492.73</v>
          </cell>
          <cell r="L5117">
            <v>492.73</v>
          </cell>
          <cell r="M5117">
            <v>101.08554891999999</v>
          </cell>
          <cell r="N5117">
            <v>20.515403755000001</v>
          </cell>
          <cell r="O5117">
            <v>20.515403755000001</v>
          </cell>
          <cell r="P5117">
            <v>0</v>
          </cell>
          <cell r="Q5117">
            <v>0</v>
          </cell>
          <cell r="R5117">
            <v>0</v>
          </cell>
          <cell r="S5117">
            <v>695.68666667000002</v>
          </cell>
          <cell r="T5117">
            <v>139.14333332999999</v>
          </cell>
          <cell r="U5117">
            <v>0</v>
          </cell>
          <cell r="V5117">
            <v>0</v>
          </cell>
          <cell r="W5117">
            <v>0</v>
          </cell>
          <cell r="X5117">
            <v>42.103999999999999</v>
          </cell>
          <cell r="Y5117">
            <v>3.7682096700000001</v>
          </cell>
          <cell r="Z5117">
            <v>520.36</v>
          </cell>
          <cell r="AA5117">
            <v>520.36</v>
          </cell>
          <cell r="AB5117">
            <v>105.64</v>
          </cell>
          <cell r="AC5117">
            <v>0</v>
          </cell>
          <cell r="AD5117">
            <v>109.92716457</v>
          </cell>
          <cell r="AE5117">
            <v>3.7682096700000001</v>
          </cell>
          <cell r="AF5117">
            <v>0.51295290000000004</v>
          </cell>
          <cell r="AG5117">
            <v>105.646002</v>
          </cell>
          <cell r="AH5117">
            <v>0</v>
          </cell>
          <cell r="AI5117">
            <v>21.125214192000001</v>
          </cell>
        </row>
        <row r="5118">
          <cell r="C5118">
            <v>0</v>
          </cell>
          <cell r="D5118" t="str">
            <v>СПЕЦСТРОЙИНЖИНИРИНГ</v>
          </cell>
          <cell r="E5118" t="str">
            <v>051-2004499</v>
          </cell>
          <cell r="F5118" t="str">
            <v/>
          </cell>
          <cell r="G5118" t="str">
            <v/>
          </cell>
          <cell r="H5118" t="str">
            <v/>
          </cell>
          <cell r="I5118">
            <v>834.83</v>
          </cell>
          <cell r="J5118">
            <v>492.73</v>
          </cell>
          <cell r="K5118">
            <v>492.73</v>
          </cell>
          <cell r="L5118">
            <v>492.73</v>
          </cell>
          <cell r="M5118">
            <v>101.08554891999999</v>
          </cell>
          <cell r="N5118">
            <v>20.515403755000001</v>
          </cell>
          <cell r="O5118">
            <v>20.515403755000001</v>
          </cell>
          <cell r="P5118">
            <v>0</v>
          </cell>
          <cell r="Q5118">
            <v>0</v>
          </cell>
          <cell r="R5118">
            <v>0</v>
          </cell>
          <cell r="S5118">
            <v>695.68666667000002</v>
          </cell>
          <cell r="T5118">
            <v>139.14333332999999</v>
          </cell>
          <cell r="U5118">
            <v>0</v>
          </cell>
          <cell r="V5118">
            <v>0</v>
          </cell>
          <cell r="W5118">
            <v>0</v>
          </cell>
          <cell r="X5118">
            <v>42.103999999999999</v>
          </cell>
          <cell r="Y5118">
            <v>3.7682096700000001</v>
          </cell>
          <cell r="Z5118">
            <v>520.36</v>
          </cell>
          <cell r="AA5118">
            <v>520.36</v>
          </cell>
          <cell r="AB5118">
            <v>105.64</v>
          </cell>
          <cell r="AC5118">
            <v>0</v>
          </cell>
          <cell r="AD5118">
            <v>109.92716457</v>
          </cell>
          <cell r="AE5118">
            <v>3.7682096700000001</v>
          </cell>
          <cell r="AF5118">
            <v>0.51295290000000004</v>
          </cell>
          <cell r="AG5118">
            <v>105.646002</v>
          </cell>
          <cell r="AH5118">
            <v>0</v>
          </cell>
          <cell r="AI5118">
            <v>21.125214192000001</v>
          </cell>
        </row>
        <row r="5119">
          <cell r="C5119" t="str">
            <v>1.864.2</v>
          </cell>
          <cell r="D5119" t="str">
            <v>Оборудование</v>
          </cell>
          <cell r="E5119" t="str">
            <v>051-2004499</v>
          </cell>
          <cell r="F5119" t="str">
            <v/>
          </cell>
          <cell r="G5119" t="str">
            <v/>
          </cell>
          <cell r="H5119" t="str">
            <v/>
          </cell>
          <cell r="I5119">
            <v>108.48</v>
          </cell>
          <cell r="J5119">
            <v>78.48</v>
          </cell>
          <cell r="K5119">
            <v>78.48</v>
          </cell>
          <cell r="L5119">
            <v>78.48</v>
          </cell>
          <cell r="M5119">
            <v>0</v>
          </cell>
          <cell r="N5119">
            <v>0</v>
          </cell>
          <cell r="O5119">
            <v>0</v>
          </cell>
          <cell r="P5119">
            <v>0</v>
          </cell>
          <cell r="Q5119">
            <v>0</v>
          </cell>
          <cell r="R5119">
            <v>0</v>
          </cell>
          <cell r="S5119">
            <v>90.399999989999998</v>
          </cell>
          <cell r="T5119">
            <v>18.080000009999999</v>
          </cell>
          <cell r="U5119">
            <v>0</v>
          </cell>
          <cell r="V5119">
            <v>0</v>
          </cell>
          <cell r="W5119">
            <v>0</v>
          </cell>
          <cell r="X5119">
            <v>0</v>
          </cell>
          <cell r="Y5119">
            <v>17.754957600000001</v>
          </cell>
          <cell r="Z5119">
            <v>88.48</v>
          </cell>
          <cell r="AA5119">
            <v>88.48</v>
          </cell>
          <cell r="AB5119">
            <v>23.54</v>
          </cell>
          <cell r="AC5119">
            <v>0</v>
          </cell>
          <cell r="AD5119">
            <v>41.852168599999999</v>
          </cell>
          <cell r="AE5119">
            <v>17.754957600000001</v>
          </cell>
          <cell r="AF5119">
            <v>0</v>
          </cell>
          <cell r="AG5119">
            <v>24.097211000000001</v>
          </cell>
          <cell r="AH5119">
            <v>0</v>
          </cell>
          <cell r="AI5119">
            <v>47.301275541999999</v>
          </cell>
        </row>
        <row r="5120">
          <cell r="C5120" t="str">
            <v>1.864.3</v>
          </cell>
          <cell r="D5120" t="str">
            <v>Прочие, всего</v>
          </cell>
          <cell r="E5120" t="str">
            <v>051-2004499</v>
          </cell>
          <cell r="F5120" t="str">
            <v/>
          </cell>
          <cell r="G5120" t="str">
            <v/>
          </cell>
          <cell r="H5120" t="str">
            <v/>
          </cell>
          <cell r="I5120">
            <v>198.13</v>
          </cell>
          <cell r="J5120">
            <v>89.32</v>
          </cell>
          <cell r="K5120">
            <v>89.32</v>
          </cell>
          <cell r="L5120">
            <v>89.32</v>
          </cell>
          <cell r="M5120">
            <v>5.8900001399999997</v>
          </cell>
          <cell r="N5120">
            <v>6.5942679579999997</v>
          </cell>
          <cell r="O5120">
            <v>6.5942679579999997</v>
          </cell>
          <cell r="P5120">
            <v>0</v>
          </cell>
          <cell r="Q5120">
            <v>0</v>
          </cell>
          <cell r="R5120">
            <v>0</v>
          </cell>
          <cell r="S5120">
            <v>166.13999998</v>
          </cell>
          <cell r="T5120">
            <v>31.99000002</v>
          </cell>
          <cell r="U5120">
            <v>0</v>
          </cell>
          <cell r="V5120">
            <v>0</v>
          </cell>
          <cell r="W5120">
            <v>0</v>
          </cell>
          <cell r="X5120">
            <v>0</v>
          </cell>
          <cell r="Y5120">
            <v>17.710682389999999</v>
          </cell>
          <cell r="Z5120">
            <v>44.16</v>
          </cell>
          <cell r="AA5120">
            <v>44.16</v>
          </cell>
          <cell r="AB5120">
            <v>0</v>
          </cell>
          <cell r="AC5120">
            <v>0</v>
          </cell>
          <cell r="AD5120">
            <v>21.637349149999999</v>
          </cell>
          <cell r="AE5120">
            <v>17.710682389999999</v>
          </cell>
          <cell r="AF5120">
            <v>3.9266667599999998</v>
          </cell>
          <cell r="AG5120">
            <v>0</v>
          </cell>
          <cell r="AH5120">
            <v>0</v>
          </cell>
          <cell r="AI5120">
            <v>48.997620357999999</v>
          </cell>
        </row>
        <row r="5121">
          <cell r="C5121" t="str">
            <v>1.864.4</v>
          </cell>
          <cell r="D5121" t="str">
            <v>Землеотвод, всего</v>
          </cell>
          <cell r="E5121" t="str">
            <v>051-2004499</v>
          </cell>
          <cell r="F5121" t="str">
            <v/>
          </cell>
          <cell r="G5121" t="str">
            <v/>
          </cell>
          <cell r="H5121" t="str">
            <v/>
          </cell>
          <cell r="I5121">
            <v>0.38</v>
          </cell>
          <cell r="J5121">
            <v>0.38</v>
          </cell>
          <cell r="K5121">
            <v>0.38</v>
          </cell>
          <cell r="L5121">
            <v>0.38</v>
          </cell>
          <cell r="M5121">
            <v>0</v>
          </cell>
          <cell r="N5121">
            <v>0</v>
          </cell>
          <cell r="O5121">
            <v>0</v>
          </cell>
          <cell r="P5121">
            <v>0</v>
          </cell>
          <cell r="Q5121">
            <v>0</v>
          </cell>
          <cell r="R5121">
            <v>0</v>
          </cell>
          <cell r="S5121">
            <v>0.31666666999999998</v>
          </cell>
          <cell r="T5121">
            <v>6.3333329999999993E-2</v>
          </cell>
          <cell r="U5121">
            <v>0</v>
          </cell>
          <cell r="V5121">
            <v>0</v>
          </cell>
          <cell r="W5121">
            <v>0</v>
          </cell>
          <cell r="X5121">
            <v>0</v>
          </cell>
          <cell r="Y5121">
            <v>0</v>
          </cell>
          <cell r="Z5121">
            <v>0.38</v>
          </cell>
          <cell r="AA5121">
            <v>0.38</v>
          </cell>
          <cell r="AB5121">
            <v>0</v>
          </cell>
          <cell r="AC5121">
            <v>0</v>
          </cell>
          <cell r="AD5121">
            <v>0</v>
          </cell>
          <cell r="AE5121">
            <v>0</v>
          </cell>
          <cell r="AF5121">
            <v>0</v>
          </cell>
          <cell r="AG5121">
            <v>0</v>
          </cell>
          <cell r="AH5121">
            <v>0</v>
          </cell>
          <cell r="AI5121">
            <v>0</v>
          </cell>
        </row>
        <row r="5122">
          <cell r="C5122" t="str">
            <v>1.864.5</v>
          </cell>
          <cell r="D5122" t="str">
            <v>Проектные работы</v>
          </cell>
          <cell r="E5122" t="str">
            <v>051-2004499</v>
          </cell>
          <cell r="F5122" t="str">
            <v/>
          </cell>
          <cell r="G5122" t="str">
            <v/>
          </cell>
          <cell r="H5122" t="str">
            <v/>
          </cell>
          <cell r="I5122">
            <v>74.06</v>
          </cell>
          <cell r="J5122">
            <v>0</v>
          </cell>
          <cell r="K5122">
            <v>0</v>
          </cell>
          <cell r="L5122">
            <v>0</v>
          </cell>
          <cell r="M5122">
            <v>0</v>
          </cell>
          <cell r="N5122">
            <v>0</v>
          </cell>
          <cell r="O5122">
            <v>0</v>
          </cell>
          <cell r="P5122">
            <v>0</v>
          </cell>
          <cell r="Q5122">
            <v>0</v>
          </cell>
          <cell r="R5122">
            <v>0</v>
          </cell>
          <cell r="S5122">
            <v>62.76</v>
          </cell>
          <cell r="T5122">
            <v>11.3</v>
          </cell>
          <cell r="U5122">
            <v>0</v>
          </cell>
          <cell r="V5122">
            <v>0</v>
          </cell>
          <cell r="W5122">
            <v>0</v>
          </cell>
          <cell r="X5122">
            <v>0</v>
          </cell>
          <cell r="Y5122">
            <v>0</v>
          </cell>
          <cell r="Z5122">
            <v>0</v>
          </cell>
          <cell r="AA5122">
            <v>0</v>
          </cell>
          <cell r="AB5122">
            <v>0</v>
          </cell>
          <cell r="AC5122">
            <v>0</v>
          </cell>
          <cell r="AD5122">
            <v>0</v>
          </cell>
          <cell r="AE5122">
            <v>0</v>
          </cell>
          <cell r="AF5122">
            <v>0</v>
          </cell>
          <cell r="AG5122">
            <v>0</v>
          </cell>
          <cell r="AH5122">
            <v>0</v>
          </cell>
          <cell r="AI5122">
            <v>0</v>
          </cell>
        </row>
        <row r="5123">
          <cell r="C5123" t="str">
            <v>1.864.6</v>
          </cell>
          <cell r="D5123" t="str">
            <v>Услуги Заказчика</v>
          </cell>
          <cell r="E5123" t="str">
            <v>051-2004499</v>
          </cell>
          <cell r="F5123" t="str">
            <v/>
          </cell>
          <cell r="G5123" t="str">
            <v/>
          </cell>
          <cell r="H5123" t="str">
            <v/>
          </cell>
          <cell r="I5123">
            <v>42.93</v>
          </cell>
          <cell r="J5123">
            <v>23.56</v>
          </cell>
          <cell r="K5123">
            <v>23.56</v>
          </cell>
          <cell r="L5123">
            <v>23.56</v>
          </cell>
          <cell r="M5123">
            <v>5.8900001399999997</v>
          </cell>
          <cell r="N5123">
            <v>25.000000593999999</v>
          </cell>
          <cell r="O5123">
            <v>25.000000593999999</v>
          </cell>
          <cell r="P5123">
            <v>0</v>
          </cell>
          <cell r="Q5123">
            <v>0</v>
          </cell>
          <cell r="R5123">
            <v>0</v>
          </cell>
          <cell r="S5123">
            <v>35.768333320000004</v>
          </cell>
          <cell r="T5123">
            <v>7.1616666799999997</v>
          </cell>
          <cell r="U5123">
            <v>0</v>
          </cell>
          <cell r="V5123">
            <v>0</v>
          </cell>
          <cell r="W5123">
            <v>0</v>
          </cell>
          <cell r="X5123">
            <v>0</v>
          </cell>
          <cell r="Y5123">
            <v>6.0661664999999996</v>
          </cell>
          <cell r="Z5123">
            <v>25.666166499999999</v>
          </cell>
          <cell r="AA5123">
            <v>25.666166499999999</v>
          </cell>
          <cell r="AB5123">
            <v>0</v>
          </cell>
          <cell r="AC5123">
            <v>0</v>
          </cell>
          <cell r="AD5123">
            <v>9.9928332599999994</v>
          </cell>
          <cell r="AE5123">
            <v>6.0661664999999996</v>
          </cell>
          <cell r="AF5123">
            <v>3.9266667599999998</v>
          </cell>
          <cell r="AG5123">
            <v>0</v>
          </cell>
          <cell r="AH5123">
            <v>0</v>
          </cell>
          <cell r="AI5123">
            <v>38.933875301999997</v>
          </cell>
        </row>
        <row r="5124">
          <cell r="C5124" t="str">
            <v>1.864.7</v>
          </cell>
          <cell r="D5124" t="str">
            <v>Иные прочие</v>
          </cell>
          <cell r="E5124" t="str">
            <v>051-2004499</v>
          </cell>
          <cell r="F5124" t="str">
            <v/>
          </cell>
          <cell r="G5124" t="str">
            <v/>
          </cell>
          <cell r="H5124" t="str">
            <v/>
          </cell>
          <cell r="I5124">
            <v>69.33</v>
          </cell>
          <cell r="J5124">
            <v>53.95</v>
          </cell>
          <cell r="K5124">
            <v>53.95</v>
          </cell>
          <cell r="L5124">
            <v>53.95</v>
          </cell>
          <cell r="M5124">
            <v>0</v>
          </cell>
          <cell r="N5124">
            <v>0</v>
          </cell>
          <cell r="O5124">
            <v>0</v>
          </cell>
          <cell r="P5124">
            <v>0</v>
          </cell>
          <cell r="Q5124">
            <v>0</v>
          </cell>
          <cell r="R5124">
            <v>0</v>
          </cell>
          <cell r="S5124">
            <v>57.774999989999998</v>
          </cell>
          <cell r="T5124">
            <v>11.555000010000001</v>
          </cell>
          <cell r="U5124">
            <v>0</v>
          </cell>
          <cell r="V5124">
            <v>0</v>
          </cell>
          <cell r="W5124">
            <v>0</v>
          </cell>
          <cell r="X5124">
            <v>0</v>
          </cell>
          <cell r="Y5124">
            <v>11.644515889999999</v>
          </cell>
          <cell r="Z5124">
            <v>18.113833499999998</v>
          </cell>
          <cell r="AA5124">
            <v>18.113833499999998</v>
          </cell>
          <cell r="AB5124">
            <v>0</v>
          </cell>
          <cell r="AC5124">
            <v>0</v>
          </cell>
          <cell r="AD5124">
            <v>11.644515889999999</v>
          </cell>
          <cell r="AE5124">
            <v>11.644515889999999</v>
          </cell>
          <cell r="AF5124">
            <v>0</v>
          </cell>
          <cell r="AG5124">
            <v>0</v>
          </cell>
          <cell r="AH5124">
            <v>0</v>
          </cell>
          <cell r="AI5124">
            <v>64.28520992</v>
          </cell>
        </row>
        <row r="5125">
          <cell r="C5125" t="str">
            <v>1.864.8</v>
          </cell>
          <cell r="D5125" t="str">
            <v>Пуско наладочные работы "вхолостую"</v>
          </cell>
          <cell r="E5125" t="str">
            <v>051-2004499</v>
          </cell>
          <cell r="F5125" t="str">
            <v/>
          </cell>
          <cell r="G5125" t="str">
            <v/>
          </cell>
          <cell r="H5125" t="str">
            <v/>
          </cell>
          <cell r="I5125">
            <v>11.43</v>
          </cell>
          <cell r="J5125">
            <v>11.43</v>
          </cell>
          <cell r="K5125">
            <v>11.43</v>
          </cell>
          <cell r="L5125">
            <v>11.43</v>
          </cell>
          <cell r="M5125">
            <v>0</v>
          </cell>
          <cell r="N5125">
            <v>0</v>
          </cell>
          <cell r="O5125">
            <v>0</v>
          </cell>
          <cell r="P5125">
            <v>0</v>
          </cell>
          <cell r="Q5125">
            <v>0</v>
          </cell>
          <cell r="R5125">
            <v>0</v>
          </cell>
          <cell r="S5125">
            <v>9.52</v>
          </cell>
          <cell r="T5125">
            <v>1.91</v>
          </cell>
          <cell r="U5125">
            <v>0</v>
          </cell>
          <cell r="V5125">
            <v>0</v>
          </cell>
          <cell r="W5125">
            <v>0</v>
          </cell>
          <cell r="X5125">
            <v>0</v>
          </cell>
          <cell r="Y5125">
            <v>0</v>
          </cell>
          <cell r="Z5125">
            <v>0</v>
          </cell>
          <cell r="AA5125">
            <v>0</v>
          </cell>
          <cell r="AB5125">
            <v>0</v>
          </cell>
          <cell r="AC5125">
            <v>0</v>
          </cell>
          <cell r="AD5125">
            <v>0</v>
          </cell>
          <cell r="AE5125">
            <v>0</v>
          </cell>
          <cell r="AF5125">
            <v>0</v>
          </cell>
          <cell r="AG5125">
            <v>0</v>
          </cell>
          <cell r="AH5125">
            <v>0</v>
          </cell>
          <cell r="AI5125">
            <v>0</v>
          </cell>
        </row>
        <row r="5126">
          <cell r="C5126" t="str">
            <v>1.865</v>
          </cell>
          <cell r="D5126" t="str">
            <v>Дооснащение ИТСО УКПГ Уренгойского ГПУ (3 очередь)</v>
          </cell>
          <cell r="E5126" t="str">
            <v>051-2004500</v>
          </cell>
          <cell r="F5126" t="str">
            <v/>
          </cell>
          <cell r="G5126" t="str">
            <v>Стройки, обеспечивающие добычу и вывод газа из Надым-Пур-Таз</v>
          </cell>
          <cell r="H5126" t="str">
            <v>Прочие</v>
          </cell>
          <cell r="I5126">
            <v>1110.55</v>
          </cell>
          <cell r="J5126">
            <v>682.67</v>
          </cell>
          <cell r="K5126">
            <v>682.67</v>
          </cell>
          <cell r="L5126">
            <v>682.67</v>
          </cell>
          <cell r="M5126">
            <v>27.023534779999999</v>
          </cell>
          <cell r="N5126">
            <v>3.9585062739999999</v>
          </cell>
          <cell r="O5126">
            <v>3.9585062739999999</v>
          </cell>
          <cell r="P5126">
            <v>0</v>
          </cell>
          <cell r="Q5126">
            <v>0</v>
          </cell>
          <cell r="R5126">
            <v>0</v>
          </cell>
          <cell r="S5126">
            <v>926.50333332000002</v>
          </cell>
          <cell r="T5126">
            <v>184.04666667999999</v>
          </cell>
          <cell r="U5126">
            <v>0</v>
          </cell>
          <cell r="V5126">
            <v>0</v>
          </cell>
          <cell r="W5126">
            <v>0</v>
          </cell>
          <cell r="X5126">
            <v>53.386000000000003</v>
          </cell>
          <cell r="Y5126">
            <v>141.81689227000001</v>
          </cell>
          <cell r="Z5126">
            <v>712.86</v>
          </cell>
          <cell r="AA5126">
            <v>712.86</v>
          </cell>
          <cell r="AB5126">
            <v>125.65</v>
          </cell>
          <cell r="AC5126">
            <v>0</v>
          </cell>
          <cell r="AD5126">
            <v>145.87522554</v>
          </cell>
          <cell r="AE5126">
            <v>141.81689226</v>
          </cell>
          <cell r="AF5126">
            <v>4.0583332800000003</v>
          </cell>
          <cell r="AG5126">
            <v>0</v>
          </cell>
          <cell r="AH5126">
            <v>0</v>
          </cell>
          <cell r="AI5126">
            <v>20.463376475</v>
          </cell>
        </row>
        <row r="5127">
          <cell r="C5127" t="str">
            <v>1.865.1</v>
          </cell>
          <cell r="D5127" t="str">
            <v>Подрядные работы</v>
          </cell>
          <cell r="E5127" t="str">
            <v>051-2004500</v>
          </cell>
          <cell r="F5127" t="str">
            <v/>
          </cell>
          <cell r="G5127" t="str">
            <v/>
          </cell>
          <cell r="H5127" t="str">
            <v/>
          </cell>
          <cell r="I5127">
            <v>808.83</v>
          </cell>
          <cell r="J5127">
            <v>517.83000000000004</v>
          </cell>
          <cell r="K5127">
            <v>517.83000000000004</v>
          </cell>
          <cell r="L5127">
            <v>517.83000000000004</v>
          </cell>
          <cell r="M5127">
            <v>20.936034859999999</v>
          </cell>
          <cell r="N5127">
            <v>4.0430324349999998</v>
          </cell>
          <cell r="O5127">
            <v>4.0430324349999998</v>
          </cell>
          <cell r="P5127">
            <v>0</v>
          </cell>
          <cell r="Q5127">
            <v>0</v>
          </cell>
          <cell r="R5127">
            <v>0</v>
          </cell>
          <cell r="S5127">
            <v>674.02</v>
          </cell>
          <cell r="T5127">
            <v>134.81</v>
          </cell>
          <cell r="U5127">
            <v>0</v>
          </cell>
          <cell r="V5127">
            <v>0</v>
          </cell>
          <cell r="W5127">
            <v>0</v>
          </cell>
          <cell r="X5127">
            <v>53.386000000000003</v>
          </cell>
          <cell r="Y5127">
            <v>104.66844463</v>
          </cell>
          <cell r="Z5127">
            <v>572.16</v>
          </cell>
          <cell r="AA5127">
            <v>572.16</v>
          </cell>
          <cell r="AB5127">
            <v>101.95</v>
          </cell>
          <cell r="AC5127">
            <v>0</v>
          </cell>
          <cell r="AD5127">
            <v>104.66844463</v>
          </cell>
          <cell r="AE5127">
            <v>104.66844463</v>
          </cell>
          <cell r="AF5127">
            <v>0</v>
          </cell>
          <cell r="AG5127">
            <v>0</v>
          </cell>
          <cell r="AH5127">
            <v>0</v>
          </cell>
          <cell r="AI5127">
            <v>18.293562050999999</v>
          </cell>
        </row>
        <row r="5128">
          <cell r="C5128">
            <v>0</v>
          </cell>
          <cell r="D5128" t="str">
            <v>СПЕЦСТРОЙИНЖИНИРИНГ</v>
          </cell>
          <cell r="E5128" t="str">
            <v>051-2004500</v>
          </cell>
          <cell r="F5128" t="str">
            <v/>
          </cell>
          <cell r="G5128" t="str">
            <v/>
          </cell>
          <cell r="H5128" t="str">
            <v/>
          </cell>
          <cell r="I5128">
            <v>808.83</v>
          </cell>
          <cell r="J5128">
            <v>517.83000000000004</v>
          </cell>
          <cell r="K5128">
            <v>517.83000000000004</v>
          </cell>
          <cell r="L5128">
            <v>517.83000000000004</v>
          </cell>
          <cell r="M5128">
            <v>20.936034859999999</v>
          </cell>
          <cell r="N5128">
            <v>4.0430324349999998</v>
          </cell>
          <cell r="O5128">
            <v>4.0430324349999998</v>
          </cell>
          <cell r="P5128">
            <v>0</v>
          </cell>
          <cell r="Q5128">
            <v>0</v>
          </cell>
          <cell r="R5128">
            <v>0</v>
          </cell>
          <cell r="S5128">
            <v>674.02</v>
          </cell>
          <cell r="T5128">
            <v>134.81</v>
          </cell>
          <cell r="U5128">
            <v>0</v>
          </cell>
          <cell r="V5128">
            <v>0</v>
          </cell>
          <cell r="W5128">
            <v>0</v>
          </cell>
          <cell r="X5128">
            <v>53.386000000000003</v>
          </cell>
          <cell r="Y5128">
            <v>104.66844463</v>
          </cell>
          <cell r="Z5128">
            <v>572.16</v>
          </cell>
          <cell r="AA5128">
            <v>572.16</v>
          </cell>
          <cell r="AB5128">
            <v>101.95</v>
          </cell>
          <cell r="AC5128">
            <v>0</v>
          </cell>
          <cell r="AD5128">
            <v>104.66844463</v>
          </cell>
          <cell r="AE5128">
            <v>104.66844463</v>
          </cell>
          <cell r="AF5128">
            <v>0</v>
          </cell>
          <cell r="AG5128">
            <v>0</v>
          </cell>
          <cell r="AH5128">
            <v>0</v>
          </cell>
          <cell r="AI5128">
            <v>18.293562050999999</v>
          </cell>
        </row>
        <row r="5129">
          <cell r="C5129" t="str">
            <v>1.865.2</v>
          </cell>
          <cell r="D5129" t="str">
            <v>Оборудование</v>
          </cell>
          <cell r="E5129" t="str">
            <v>051-2004500</v>
          </cell>
          <cell r="F5129" t="str">
            <v/>
          </cell>
          <cell r="G5129" t="str">
            <v/>
          </cell>
          <cell r="H5129" t="str">
            <v/>
          </cell>
          <cell r="I5129">
            <v>109.01</v>
          </cell>
          <cell r="J5129">
            <v>79.010000000000005</v>
          </cell>
          <cell r="K5129">
            <v>79.010000000000005</v>
          </cell>
          <cell r="L5129">
            <v>79.010000000000005</v>
          </cell>
          <cell r="M5129">
            <v>0</v>
          </cell>
          <cell r="N5129">
            <v>0</v>
          </cell>
          <cell r="O5129">
            <v>0</v>
          </cell>
          <cell r="P5129">
            <v>0</v>
          </cell>
          <cell r="Q5129">
            <v>0</v>
          </cell>
          <cell r="R5129">
            <v>0</v>
          </cell>
          <cell r="S5129">
            <v>90.836666660000006</v>
          </cell>
          <cell r="T5129">
            <v>18.173333339999999</v>
          </cell>
          <cell r="U5129">
            <v>0</v>
          </cell>
          <cell r="V5129">
            <v>0</v>
          </cell>
          <cell r="W5129">
            <v>0</v>
          </cell>
          <cell r="X5129">
            <v>0</v>
          </cell>
          <cell r="Y5129">
            <v>21.048624400000001</v>
          </cell>
          <cell r="Z5129">
            <v>98.66</v>
          </cell>
          <cell r="AA5129">
            <v>98.66</v>
          </cell>
          <cell r="AB5129">
            <v>23.7</v>
          </cell>
          <cell r="AC5129">
            <v>0</v>
          </cell>
          <cell r="AD5129">
            <v>21.048624400000001</v>
          </cell>
          <cell r="AE5129">
            <v>21.048624400000001</v>
          </cell>
          <cell r="AF5129">
            <v>0</v>
          </cell>
          <cell r="AG5129">
            <v>0</v>
          </cell>
          <cell r="AH5129">
            <v>0</v>
          </cell>
          <cell r="AI5129">
            <v>21.334506790999999</v>
          </cell>
        </row>
        <row r="5130">
          <cell r="C5130" t="str">
            <v>1.865.3</v>
          </cell>
          <cell r="D5130" t="str">
            <v>Прочие, всего</v>
          </cell>
          <cell r="E5130" t="str">
            <v>051-2004500</v>
          </cell>
          <cell r="F5130" t="str">
            <v/>
          </cell>
          <cell r="G5130" t="str">
            <v/>
          </cell>
          <cell r="H5130" t="str">
            <v/>
          </cell>
          <cell r="I5130">
            <v>192.71</v>
          </cell>
          <cell r="J5130">
            <v>85.83</v>
          </cell>
          <cell r="K5130">
            <v>85.83</v>
          </cell>
          <cell r="L5130">
            <v>85.83</v>
          </cell>
          <cell r="M5130">
            <v>6.08749992</v>
          </cell>
          <cell r="N5130">
            <v>7.0925083539999996</v>
          </cell>
          <cell r="O5130">
            <v>7.0925083539999996</v>
          </cell>
          <cell r="P5130">
            <v>0</v>
          </cell>
          <cell r="Q5130">
            <v>0</v>
          </cell>
          <cell r="R5130">
            <v>0</v>
          </cell>
          <cell r="S5130">
            <v>161.64666665999999</v>
          </cell>
          <cell r="T5130">
            <v>31.06333334</v>
          </cell>
          <cell r="U5130">
            <v>0</v>
          </cell>
          <cell r="V5130">
            <v>0</v>
          </cell>
          <cell r="W5130">
            <v>0</v>
          </cell>
          <cell r="X5130">
            <v>0</v>
          </cell>
          <cell r="Y5130">
            <v>16.099823239999999</v>
          </cell>
          <cell r="Z5130">
            <v>42.04</v>
          </cell>
          <cell r="AA5130">
            <v>42.04</v>
          </cell>
          <cell r="AB5130">
            <v>0</v>
          </cell>
          <cell r="AC5130">
            <v>0</v>
          </cell>
          <cell r="AD5130">
            <v>20.158156510000001</v>
          </cell>
          <cell r="AE5130">
            <v>16.099823229999998</v>
          </cell>
          <cell r="AF5130">
            <v>4.0583332800000003</v>
          </cell>
          <cell r="AG5130">
            <v>0</v>
          </cell>
          <cell r="AH5130">
            <v>0</v>
          </cell>
          <cell r="AI5130">
            <v>47.949944125000002</v>
          </cell>
        </row>
        <row r="5131">
          <cell r="C5131" t="str">
            <v>1.865.4</v>
          </cell>
          <cell r="D5131" t="str">
            <v>Проектные работы</v>
          </cell>
          <cell r="E5131" t="str">
            <v>051-2004500</v>
          </cell>
          <cell r="F5131" t="str">
            <v/>
          </cell>
          <cell r="G5131" t="str">
            <v/>
          </cell>
          <cell r="H5131" t="str">
            <v/>
          </cell>
          <cell r="I5131">
            <v>74.91</v>
          </cell>
          <cell r="J5131">
            <v>0</v>
          </cell>
          <cell r="K5131">
            <v>0</v>
          </cell>
          <cell r="L5131">
            <v>0</v>
          </cell>
          <cell r="M5131">
            <v>0</v>
          </cell>
          <cell r="N5131">
            <v>0</v>
          </cell>
          <cell r="O5131">
            <v>0</v>
          </cell>
          <cell r="P5131">
            <v>0</v>
          </cell>
          <cell r="Q5131">
            <v>0</v>
          </cell>
          <cell r="R5131">
            <v>0</v>
          </cell>
          <cell r="S5131">
            <v>63.48</v>
          </cell>
          <cell r="T5131">
            <v>11.43</v>
          </cell>
          <cell r="U5131">
            <v>0</v>
          </cell>
          <cell r="V5131">
            <v>0</v>
          </cell>
          <cell r="W5131">
            <v>0</v>
          </cell>
          <cell r="X5131">
            <v>0</v>
          </cell>
          <cell r="Y5131">
            <v>0</v>
          </cell>
          <cell r="Z5131">
            <v>0</v>
          </cell>
          <cell r="AA5131">
            <v>0</v>
          </cell>
          <cell r="AB5131">
            <v>0</v>
          </cell>
          <cell r="AC5131">
            <v>0</v>
          </cell>
          <cell r="AD5131">
            <v>0</v>
          </cell>
          <cell r="AE5131">
            <v>0</v>
          </cell>
          <cell r="AF5131">
            <v>0</v>
          </cell>
          <cell r="AG5131">
            <v>0</v>
          </cell>
          <cell r="AH5131">
            <v>0</v>
          </cell>
          <cell r="AI5131">
            <v>0</v>
          </cell>
        </row>
        <row r="5132">
          <cell r="C5132" t="str">
            <v>1.865.5</v>
          </cell>
          <cell r="D5132" t="str">
            <v>Услуги Заказчика</v>
          </cell>
          <cell r="E5132" t="str">
            <v>051-2004500</v>
          </cell>
          <cell r="F5132" t="str">
            <v/>
          </cell>
          <cell r="G5132" t="str">
            <v/>
          </cell>
          <cell r="H5132" t="str">
            <v/>
          </cell>
          <cell r="I5132">
            <v>41.16</v>
          </cell>
          <cell r="J5132">
            <v>24.35</v>
          </cell>
          <cell r="K5132">
            <v>24.35</v>
          </cell>
          <cell r="L5132">
            <v>24.35</v>
          </cell>
          <cell r="M5132">
            <v>6.08749992</v>
          </cell>
          <cell r="N5132">
            <v>24.999999671000001</v>
          </cell>
          <cell r="O5132">
            <v>24.999999671000001</v>
          </cell>
          <cell r="P5132">
            <v>0</v>
          </cell>
          <cell r="Q5132">
            <v>0</v>
          </cell>
          <cell r="R5132">
            <v>0</v>
          </cell>
          <cell r="S5132">
            <v>34.299999999999997</v>
          </cell>
          <cell r="T5132">
            <v>6.86</v>
          </cell>
          <cell r="U5132">
            <v>0</v>
          </cell>
          <cell r="V5132">
            <v>0</v>
          </cell>
          <cell r="W5132">
            <v>0</v>
          </cell>
          <cell r="X5132">
            <v>0</v>
          </cell>
          <cell r="Y5132">
            <v>4.8914997900000001</v>
          </cell>
          <cell r="Z5132">
            <v>25.191499790000002</v>
          </cell>
          <cell r="AA5132">
            <v>25.191499790000002</v>
          </cell>
          <cell r="AB5132">
            <v>0</v>
          </cell>
          <cell r="AC5132">
            <v>0</v>
          </cell>
          <cell r="AD5132">
            <v>8.9498330599999996</v>
          </cell>
          <cell r="AE5132">
            <v>4.8914997800000002</v>
          </cell>
          <cell r="AF5132">
            <v>4.0583332800000003</v>
          </cell>
          <cell r="AG5132">
            <v>0</v>
          </cell>
          <cell r="AH5132">
            <v>0</v>
          </cell>
          <cell r="AI5132">
            <v>35.527194231000003</v>
          </cell>
        </row>
        <row r="5133">
          <cell r="C5133" t="str">
            <v>1.865.6</v>
          </cell>
          <cell r="D5133" t="str">
            <v>Иные прочие</v>
          </cell>
          <cell r="E5133" t="str">
            <v>051-2004500</v>
          </cell>
          <cell r="F5133" t="str">
            <v/>
          </cell>
          <cell r="G5133" t="str">
            <v/>
          </cell>
          <cell r="H5133" t="str">
            <v/>
          </cell>
          <cell r="I5133">
            <v>68.08</v>
          </cell>
          <cell r="J5133">
            <v>52.92</v>
          </cell>
          <cell r="K5133">
            <v>52.92</v>
          </cell>
          <cell r="L5133">
            <v>52.92</v>
          </cell>
          <cell r="M5133">
            <v>0</v>
          </cell>
          <cell r="N5133">
            <v>0</v>
          </cell>
          <cell r="O5133">
            <v>0</v>
          </cell>
          <cell r="P5133">
            <v>0</v>
          </cell>
          <cell r="Q5133">
            <v>0</v>
          </cell>
          <cell r="R5133">
            <v>0</v>
          </cell>
          <cell r="S5133">
            <v>56.733333330000001</v>
          </cell>
          <cell r="T5133">
            <v>11.346666669999999</v>
          </cell>
          <cell r="U5133">
            <v>0</v>
          </cell>
          <cell r="V5133">
            <v>0</v>
          </cell>
          <cell r="W5133">
            <v>0</v>
          </cell>
          <cell r="X5133">
            <v>0</v>
          </cell>
          <cell r="Y5133">
            <v>11.20832345</v>
          </cell>
          <cell r="Z5133">
            <v>16.848500210000001</v>
          </cell>
          <cell r="AA5133">
            <v>16.848500210000001</v>
          </cell>
          <cell r="AB5133">
            <v>0</v>
          </cell>
          <cell r="AC5133">
            <v>0</v>
          </cell>
          <cell r="AD5133">
            <v>11.20832345</v>
          </cell>
          <cell r="AE5133">
            <v>11.20832345</v>
          </cell>
          <cell r="AF5133">
            <v>0</v>
          </cell>
          <cell r="AG5133">
            <v>0</v>
          </cell>
          <cell r="AH5133">
            <v>0</v>
          </cell>
          <cell r="AI5133">
            <v>66.524161262000007</v>
          </cell>
        </row>
        <row r="5134">
          <cell r="C5134" t="str">
            <v>1.865.7</v>
          </cell>
          <cell r="D5134" t="str">
            <v>Пуско наладочные работы "вхолостую"</v>
          </cell>
          <cell r="E5134" t="str">
            <v>051-2004500</v>
          </cell>
          <cell r="F5134" t="str">
            <v/>
          </cell>
          <cell r="G5134" t="str">
            <v/>
          </cell>
          <cell r="H5134" t="str">
            <v/>
          </cell>
          <cell r="I5134">
            <v>8.56</v>
          </cell>
          <cell r="J5134">
            <v>8.56</v>
          </cell>
          <cell r="K5134">
            <v>8.56</v>
          </cell>
          <cell r="L5134">
            <v>8.56</v>
          </cell>
          <cell r="M5134">
            <v>0</v>
          </cell>
          <cell r="N5134">
            <v>0</v>
          </cell>
          <cell r="O5134">
            <v>0</v>
          </cell>
          <cell r="P5134">
            <v>0</v>
          </cell>
          <cell r="Q5134">
            <v>0</v>
          </cell>
          <cell r="R5134">
            <v>0</v>
          </cell>
          <cell r="S5134">
            <v>7.1333333300000001</v>
          </cell>
          <cell r="T5134">
            <v>1.4266666699999999</v>
          </cell>
          <cell r="U5134">
            <v>0</v>
          </cell>
          <cell r="V5134">
            <v>0</v>
          </cell>
          <cell r="W5134">
            <v>0</v>
          </cell>
          <cell r="X5134">
            <v>0</v>
          </cell>
          <cell r="Y5134">
            <v>0</v>
          </cell>
          <cell r="Z5134">
            <v>0</v>
          </cell>
          <cell r="AA5134">
            <v>0</v>
          </cell>
          <cell r="AB5134">
            <v>0</v>
          </cell>
          <cell r="AC5134">
            <v>0</v>
          </cell>
          <cell r="AD5134">
            <v>0</v>
          </cell>
          <cell r="AE5134">
            <v>0</v>
          </cell>
          <cell r="AF5134">
            <v>0</v>
          </cell>
          <cell r="AG5134">
            <v>0</v>
          </cell>
          <cell r="AH5134">
            <v>0</v>
          </cell>
          <cell r="AI5134">
            <v>0</v>
          </cell>
        </row>
        <row r="5135">
          <cell r="C5135" t="str">
            <v>1.866</v>
          </cell>
          <cell r="D5135" t="str">
            <v>Дооснащение ИТСО объектов Ямбургского НГКМ (2 очередь)</v>
          </cell>
          <cell r="E5135" t="str">
            <v>051-2004503</v>
          </cell>
          <cell r="F5135" t="str">
            <v/>
          </cell>
          <cell r="G5135" t="str">
            <v>Комплексная целевая программа по совершенствованию системы о</v>
          </cell>
          <cell r="H5135" t="str">
            <v>Прочие</v>
          </cell>
          <cell r="I5135">
            <v>1488.6</v>
          </cell>
          <cell r="J5135">
            <v>1019.08</v>
          </cell>
          <cell r="K5135">
            <v>1019.08</v>
          </cell>
          <cell r="L5135">
            <v>1019.08</v>
          </cell>
          <cell r="M5135">
            <v>30.023951520000001</v>
          </cell>
          <cell r="N5135">
            <v>2.9461819990000002</v>
          </cell>
          <cell r="O5135">
            <v>2.9461819990000002</v>
          </cell>
          <cell r="P5135">
            <v>0</v>
          </cell>
          <cell r="Q5135">
            <v>0</v>
          </cell>
          <cell r="R5135">
            <v>0</v>
          </cell>
          <cell r="S5135">
            <v>1241.4683333099999</v>
          </cell>
          <cell r="T5135">
            <v>247.13166669</v>
          </cell>
          <cell r="U5135">
            <v>0</v>
          </cell>
          <cell r="V5135">
            <v>0</v>
          </cell>
          <cell r="W5135">
            <v>0</v>
          </cell>
          <cell r="X5135">
            <v>8.0228924599999996</v>
          </cell>
          <cell r="Y5135">
            <v>17.247625670000001</v>
          </cell>
          <cell r="Z5135">
            <v>1001.96</v>
          </cell>
          <cell r="AA5135">
            <v>1001.96</v>
          </cell>
          <cell r="AB5135">
            <v>0</v>
          </cell>
          <cell r="AC5135">
            <v>0</v>
          </cell>
          <cell r="AD5135">
            <v>23.30429243</v>
          </cell>
          <cell r="AE5135">
            <v>17.247625670000001</v>
          </cell>
          <cell r="AF5135">
            <v>6.0566667599999997</v>
          </cell>
          <cell r="AG5135">
            <v>0</v>
          </cell>
          <cell r="AH5135">
            <v>0</v>
          </cell>
          <cell r="AI5135">
            <v>2.3258705370000001</v>
          </cell>
        </row>
        <row r="5136">
          <cell r="C5136" t="str">
            <v>1.866.1</v>
          </cell>
          <cell r="D5136" t="str">
            <v>Подрядные работы</v>
          </cell>
          <cell r="E5136" t="str">
            <v>051-2004503</v>
          </cell>
          <cell r="F5136" t="str">
            <v/>
          </cell>
          <cell r="G5136" t="str">
            <v/>
          </cell>
          <cell r="H5136" t="str">
            <v/>
          </cell>
          <cell r="I5136">
            <v>1207.77</v>
          </cell>
          <cell r="J5136">
            <v>850.27</v>
          </cell>
          <cell r="K5136">
            <v>850.27</v>
          </cell>
          <cell r="L5136">
            <v>850.27</v>
          </cell>
          <cell r="M5136">
            <v>16.73895138</v>
          </cell>
          <cell r="N5136">
            <v>1.968663058</v>
          </cell>
          <cell r="O5136">
            <v>1.968663058</v>
          </cell>
          <cell r="P5136">
            <v>0</v>
          </cell>
          <cell r="Q5136">
            <v>0</v>
          </cell>
          <cell r="R5136">
            <v>0</v>
          </cell>
          <cell r="S5136">
            <v>1006.475</v>
          </cell>
          <cell r="T5136">
            <v>201.29499999999999</v>
          </cell>
          <cell r="U5136">
            <v>0</v>
          </cell>
          <cell r="V5136">
            <v>0</v>
          </cell>
          <cell r="W5136">
            <v>0</v>
          </cell>
          <cell r="X5136">
            <v>8.0228924599999996</v>
          </cell>
          <cell r="Y5136">
            <v>0</v>
          </cell>
          <cell r="Z5136">
            <v>842.25</v>
          </cell>
          <cell r="AA5136">
            <v>842.25</v>
          </cell>
          <cell r="AB5136">
            <v>0</v>
          </cell>
          <cell r="AC5136">
            <v>0</v>
          </cell>
          <cell r="AD5136">
            <v>0</v>
          </cell>
          <cell r="AE5136">
            <v>0</v>
          </cell>
          <cell r="AF5136">
            <v>0</v>
          </cell>
          <cell r="AG5136">
            <v>0</v>
          </cell>
          <cell r="AH5136">
            <v>0</v>
          </cell>
          <cell r="AI5136">
            <v>0</v>
          </cell>
        </row>
        <row r="5137">
          <cell r="C5137">
            <v>0</v>
          </cell>
          <cell r="D5137" t="str">
            <v>Инвестстрой</v>
          </cell>
          <cell r="E5137" t="str">
            <v>051-2004503</v>
          </cell>
          <cell r="F5137" t="str">
            <v/>
          </cell>
          <cell r="G5137" t="str">
            <v/>
          </cell>
          <cell r="H5137" t="str">
            <v/>
          </cell>
          <cell r="I5137">
            <v>1207.77</v>
          </cell>
          <cell r="J5137">
            <v>850.27</v>
          </cell>
          <cell r="K5137">
            <v>850.27</v>
          </cell>
          <cell r="L5137">
            <v>850.27</v>
          </cell>
          <cell r="M5137">
            <v>16.73895138</v>
          </cell>
          <cell r="N5137">
            <v>1.968663058</v>
          </cell>
          <cell r="O5137">
            <v>1.968663058</v>
          </cell>
          <cell r="P5137">
            <v>0</v>
          </cell>
          <cell r="Q5137">
            <v>0</v>
          </cell>
          <cell r="R5137">
            <v>0</v>
          </cell>
          <cell r="S5137">
            <v>1006.475</v>
          </cell>
          <cell r="T5137">
            <v>201.29499999999999</v>
          </cell>
          <cell r="U5137">
            <v>0</v>
          </cell>
          <cell r="V5137">
            <v>0</v>
          </cell>
          <cell r="W5137">
            <v>0</v>
          </cell>
          <cell r="X5137">
            <v>8.0228924599999996</v>
          </cell>
          <cell r="Y5137">
            <v>0</v>
          </cell>
          <cell r="Z5137">
            <v>842.25</v>
          </cell>
          <cell r="AA5137">
            <v>842.25</v>
          </cell>
          <cell r="AB5137">
            <v>0</v>
          </cell>
          <cell r="AC5137">
            <v>0</v>
          </cell>
          <cell r="AD5137">
            <v>0</v>
          </cell>
          <cell r="AE5137">
            <v>0</v>
          </cell>
          <cell r="AF5137">
            <v>0</v>
          </cell>
          <cell r="AG5137">
            <v>0</v>
          </cell>
          <cell r="AH5137">
            <v>0</v>
          </cell>
          <cell r="AI5137">
            <v>0</v>
          </cell>
        </row>
        <row r="5138">
          <cell r="C5138" t="str">
            <v>1.866.2</v>
          </cell>
          <cell r="D5138" t="str">
            <v>Оборудование</v>
          </cell>
          <cell r="E5138" t="str">
            <v>051-2004503</v>
          </cell>
          <cell r="F5138" t="str">
            <v/>
          </cell>
          <cell r="G5138" t="str">
            <v/>
          </cell>
          <cell r="H5138" t="str">
            <v/>
          </cell>
          <cell r="I5138">
            <v>106.43</v>
          </cell>
          <cell r="J5138">
            <v>96.43</v>
          </cell>
          <cell r="K5138">
            <v>96.43</v>
          </cell>
          <cell r="L5138">
            <v>96.43</v>
          </cell>
          <cell r="M5138">
            <v>4.2</v>
          </cell>
          <cell r="N5138">
            <v>4.3554910299999996</v>
          </cell>
          <cell r="O5138">
            <v>4.3554910299999996</v>
          </cell>
          <cell r="P5138">
            <v>0</v>
          </cell>
          <cell r="Q5138">
            <v>0</v>
          </cell>
          <cell r="R5138">
            <v>0</v>
          </cell>
          <cell r="S5138">
            <v>88.691666659999996</v>
          </cell>
          <cell r="T5138">
            <v>17.738333340000001</v>
          </cell>
          <cell r="U5138">
            <v>0</v>
          </cell>
          <cell r="V5138">
            <v>0</v>
          </cell>
          <cell r="W5138">
            <v>0</v>
          </cell>
          <cell r="X5138">
            <v>0</v>
          </cell>
          <cell r="Y5138">
            <v>1.5999623999999999</v>
          </cell>
          <cell r="Z5138">
            <v>106.43</v>
          </cell>
          <cell r="AA5138">
            <v>106.43</v>
          </cell>
          <cell r="AB5138">
            <v>0</v>
          </cell>
          <cell r="AC5138">
            <v>0</v>
          </cell>
          <cell r="AD5138">
            <v>1.5999623999999999</v>
          </cell>
          <cell r="AE5138">
            <v>1.5999623999999999</v>
          </cell>
          <cell r="AF5138">
            <v>0</v>
          </cell>
          <cell r="AG5138">
            <v>0</v>
          </cell>
          <cell r="AH5138">
            <v>0</v>
          </cell>
          <cell r="AI5138">
            <v>1.5033001969999999</v>
          </cell>
        </row>
        <row r="5139">
          <cell r="C5139" t="str">
            <v>1.866.3</v>
          </cell>
          <cell r="D5139" t="str">
            <v>Прочие, всего</v>
          </cell>
          <cell r="E5139" t="str">
            <v>051-2004503</v>
          </cell>
          <cell r="F5139" t="str">
            <v/>
          </cell>
          <cell r="G5139" t="str">
            <v/>
          </cell>
          <cell r="H5139" t="str">
            <v/>
          </cell>
          <cell r="I5139">
            <v>174.4</v>
          </cell>
          <cell r="J5139">
            <v>72.38</v>
          </cell>
          <cell r="K5139">
            <v>72.38</v>
          </cell>
          <cell r="L5139">
            <v>72.38</v>
          </cell>
          <cell r="M5139">
            <v>9.08500014</v>
          </cell>
          <cell r="N5139">
            <v>12.551810086</v>
          </cell>
          <cell r="O5139">
            <v>12.551810086</v>
          </cell>
          <cell r="P5139">
            <v>0</v>
          </cell>
          <cell r="Q5139">
            <v>0</v>
          </cell>
          <cell r="R5139">
            <v>0</v>
          </cell>
          <cell r="S5139">
            <v>146.30166664999999</v>
          </cell>
          <cell r="T5139">
            <v>28.098333350000001</v>
          </cell>
          <cell r="U5139">
            <v>0</v>
          </cell>
          <cell r="V5139">
            <v>0</v>
          </cell>
          <cell r="W5139">
            <v>0</v>
          </cell>
          <cell r="X5139">
            <v>0</v>
          </cell>
          <cell r="Y5139">
            <v>15.647663270000001</v>
          </cell>
          <cell r="Z5139">
            <v>53.28</v>
          </cell>
          <cell r="AA5139">
            <v>53.28</v>
          </cell>
          <cell r="AB5139">
            <v>0</v>
          </cell>
          <cell r="AC5139">
            <v>0</v>
          </cell>
          <cell r="AD5139">
            <v>21.704330030000001</v>
          </cell>
          <cell r="AE5139">
            <v>15.647663270000001</v>
          </cell>
          <cell r="AF5139">
            <v>6.0566667599999997</v>
          </cell>
          <cell r="AG5139">
            <v>0</v>
          </cell>
          <cell r="AH5139">
            <v>0</v>
          </cell>
          <cell r="AI5139">
            <v>40.736355160999999</v>
          </cell>
        </row>
        <row r="5140">
          <cell r="C5140" t="str">
            <v>1.866.4</v>
          </cell>
          <cell r="D5140" t="str">
            <v>Проектные работы</v>
          </cell>
          <cell r="E5140" t="str">
            <v>051-2004503</v>
          </cell>
          <cell r="F5140" t="str">
            <v/>
          </cell>
          <cell r="G5140" t="str">
            <v/>
          </cell>
          <cell r="H5140" t="str">
            <v/>
          </cell>
          <cell r="I5140">
            <v>68.989999999999995</v>
          </cell>
          <cell r="J5140">
            <v>0</v>
          </cell>
          <cell r="K5140">
            <v>0</v>
          </cell>
          <cell r="L5140">
            <v>0</v>
          </cell>
          <cell r="M5140">
            <v>0</v>
          </cell>
          <cell r="N5140">
            <v>0</v>
          </cell>
          <cell r="O5140">
            <v>0</v>
          </cell>
          <cell r="P5140">
            <v>0</v>
          </cell>
          <cell r="Q5140">
            <v>0</v>
          </cell>
          <cell r="R5140">
            <v>0</v>
          </cell>
          <cell r="S5140">
            <v>58.46</v>
          </cell>
          <cell r="T5140">
            <v>10.53</v>
          </cell>
          <cell r="U5140">
            <v>0</v>
          </cell>
          <cell r="V5140">
            <v>0</v>
          </cell>
          <cell r="W5140">
            <v>0</v>
          </cell>
          <cell r="X5140">
            <v>0</v>
          </cell>
          <cell r="Y5140">
            <v>0</v>
          </cell>
          <cell r="Z5140">
            <v>0</v>
          </cell>
          <cell r="AA5140">
            <v>0</v>
          </cell>
          <cell r="AB5140">
            <v>0</v>
          </cell>
          <cell r="AC5140">
            <v>0</v>
          </cell>
          <cell r="AD5140">
            <v>0</v>
          </cell>
          <cell r="AE5140">
            <v>0</v>
          </cell>
          <cell r="AF5140">
            <v>0</v>
          </cell>
          <cell r="AG5140">
            <v>0</v>
          </cell>
          <cell r="AH5140">
            <v>0</v>
          </cell>
          <cell r="AI5140">
            <v>0</v>
          </cell>
        </row>
        <row r="5141">
          <cell r="C5141" t="str">
            <v>1.866.5</v>
          </cell>
          <cell r="D5141" t="str">
            <v>Услуги Заказчика</v>
          </cell>
          <cell r="E5141" t="str">
            <v>051-2004503</v>
          </cell>
          <cell r="F5141" t="str">
            <v/>
          </cell>
          <cell r="G5141" t="str">
            <v/>
          </cell>
          <cell r="H5141" t="str">
            <v/>
          </cell>
          <cell r="I5141">
            <v>55.41</v>
          </cell>
          <cell r="J5141">
            <v>36.340000000000003</v>
          </cell>
          <cell r="K5141">
            <v>36.340000000000003</v>
          </cell>
          <cell r="L5141">
            <v>36.340000000000003</v>
          </cell>
          <cell r="M5141">
            <v>9.08500014</v>
          </cell>
          <cell r="N5141">
            <v>25.000000385</v>
          </cell>
          <cell r="O5141">
            <v>25.000000385</v>
          </cell>
          <cell r="P5141">
            <v>0</v>
          </cell>
          <cell r="Q5141">
            <v>0</v>
          </cell>
          <cell r="R5141">
            <v>0</v>
          </cell>
          <cell r="S5141">
            <v>46.174999990000003</v>
          </cell>
          <cell r="T5141">
            <v>9.2350000100000003</v>
          </cell>
          <cell r="U5141">
            <v>0</v>
          </cell>
          <cell r="V5141">
            <v>0</v>
          </cell>
          <cell r="W5141">
            <v>0</v>
          </cell>
          <cell r="X5141">
            <v>0</v>
          </cell>
          <cell r="Y5141">
            <v>6.8448331099999997</v>
          </cell>
          <cell r="Z5141">
            <v>37.14483311</v>
          </cell>
          <cell r="AA5141">
            <v>37.14483311</v>
          </cell>
          <cell r="AB5141">
            <v>0</v>
          </cell>
          <cell r="AC5141">
            <v>0</v>
          </cell>
          <cell r="AD5141">
            <v>12.90149987</v>
          </cell>
          <cell r="AE5141">
            <v>6.8448331099999997</v>
          </cell>
          <cell r="AF5141">
            <v>6.0566667599999997</v>
          </cell>
          <cell r="AG5141">
            <v>0</v>
          </cell>
          <cell r="AH5141">
            <v>0</v>
          </cell>
          <cell r="AI5141">
            <v>34.732959579999999</v>
          </cell>
        </row>
        <row r="5142">
          <cell r="C5142" t="str">
            <v>1.866.6</v>
          </cell>
          <cell r="D5142" t="str">
            <v>Иные прочие</v>
          </cell>
          <cell r="E5142" t="str">
            <v>051-2004503</v>
          </cell>
          <cell r="F5142" t="str">
            <v/>
          </cell>
          <cell r="G5142" t="str">
            <v/>
          </cell>
          <cell r="H5142" t="str">
            <v/>
          </cell>
          <cell r="I5142">
            <v>36.549999999999997</v>
          </cell>
          <cell r="J5142">
            <v>22.59</v>
          </cell>
          <cell r="K5142">
            <v>22.59</v>
          </cell>
          <cell r="L5142">
            <v>22.59</v>
          </cell>
          <cell r="M5142">
            <v>0</v>
          </cell>
          <cell r="N5142">
            <v>0</v>
          </cell>
          <cell r="O5142">
            <v>0</v>
          </cell>
          <cell r="P5142">
            <v>0</v>
          </cell>
          <cell r="Q5142">
            <v>0</v>
          </cell>
          <cell r="R5142">
            <v>0</v>
          </cell>
          <cell r="S5142">
            <v>30.458333329999999</v>
          </cell>
          <cell r="T5142">
            <v>6.0916666700000004</v>
          </cell>
          <cell r="U5142">
            <v>0</v>
          </cell>
          <cell r="V5142">
            <v>0</v>
          </cell>
          <cell r="W5142">
            <v>0</v>
          </cell>
          <cell r="X5142">
            <v>0</v>
          </cell>
          <cell r="Y5142">
            <v>8.8028301599999992</v>
          </cell>
          <cell r="Z5142">
            <v>16.135166890000001</v>
          </cell>
          <cell r="AA5142">
            <v>16.135166890000001</v>
          </cell>
          <cell r="AB5142">
            <v>0</v>
          </cell>
          <cell r="AC5142">
            <v>0</v>
          </cell>
          <cell r="AD5142">
            <v>8.8028301599999992</v>
          </cell>
          <cell r="AE5142">
            <v>8.8028301599999992</v>
          </cell>
          <cell r="AF5142">
            <v>0</v>
          </cell>
          <cell r="AG5142">
            <v>0</v>
          </cell>
          <cell r="AH5142">
            <v>0</v>
          </cell>
          <cell r="AI5142">
            <v>54.556796468000002</v>
          </cell>
        </row>
        <row r="5143">
          <cell r="C5143" t="str">
            <v>1.866.7</v>
          </cell>
          <cell r="D5143" t="str">
            <v>Пуско наладочные работы "вхолостую"</v>
          </cell>
          <cell r="E5143" t="str">
            <v>051-2004503</v>
          </cell>
          <cell r="F5143" t="str">
            <v/>
          </cell>
          <cell r="G5143" t="str">
            <v/>
          </cell>
          <cell r="H5143" t="str">
            <v/>
          </cell>
          <cell r="I5143">
            <v>13.45</v>
          </cell>
          <cell r="J5143">
            <v>13.45</v>
          </cell>
          <cell r="K5143">
            <v>13.45</v>
          </cell>
          <cell r="L5143">
            <v>13.45</v>
          </cell>
          <cell r="M5143">
            <v>0</v>
          </cell>
          <cell r="N5143">
            <v>0</v>
          </cell>
          <cell r="O5143">
            <v>0</v>
          </cell>
          <cell r="P5143">
            <v>0</v>
          </cell>
          <cell r="Q5143">
            <v>0</v>
          </cell>
          <cell r="R5143">
            <v>0</v>
          </cell>
          <cell r="S5143">
            <v>11.20833333</v>
          </cell>
          <cell r="T5143">
            <v>2.2416666699999999</v>
          </cell>
          <cell r="U5143">
            <v>0</v>
          </cell>
          <cell r="V5143">
            <v>0</v>
          </cell>
          <cell r="W5143">
            <v>0</v>
          </cell>
          <cell r="X5143">
            <v>0</v>
          </cell>
          <cell r="Y5143">
            <v>0</v>
          </cell>
          <cell r="Z5143">
            <v>0</v>
          </cell>
          <cell r="AA5143">
            <v>0</v>
          </cell>
          <cell r="AB5143">
            <v>0</v>
          </cell>
          <cell r="AC5143">
            <v>0</v>
          </cell>
          <cell r="AD5143">
            <v>0</v>
          </cell>
          <cell r="AE5143">
            <v>0</v>
          </cell>
          <cell r="AF5143">
            <v>0</v>
          </cell>
          <cell r="AG5143">
            <v>0</v>
          </cell>
          <cell r="AH5143">
            <v>0</v>
          </cell>
          <cell r="AI5143">
            <v>0</v>
          </cell>
        </row>
        <row r="5144">
          <cell r="C5144" t="str">
            <v>1.867</v>
          </cell>
          <cell r="D5144" t="str">
            <v>Дооснащение ИТСО КС Балашовского ЛПУ МГ, Башмаковского ЛПУ МГ, Екатериновского ЛПУ МГ, Мещерского ЛПУ МГ и Петровского ЛПУ МГ</v>
          </cell>
          <cell r="E5144" t="str">
            <v>051-2004507</v>
          </cell>
          <cell r="F5144" t="str">
            <v/>
          </cell>
          <cell r="G5144" t="str">
            <v>Комплексная целевая программа по совершенствованию системы о</v>
          </cell>
          <cell r="H5144" t="str">
            <v>Прочие</v>
          </cell>
          <cell r="I5144">
            <v>719.41</v>
          </cell>
          <cell r="J5144">
            <v>350.01</v>
          </cell>
          <cell r="K5144">
            <v>350.01</v>
          </cell>
          <cell r="L5144">
            <v>350.01</v>
          </cell>
          <cell r="M5144">
            <v>31.043533650000001</v>
          </cell>
          <cell r="N5144">
            <v>8.8693276329999993</v>
          </cell>
          <cell r="O5144">
            <v>8.8693276329999993</v>
          </cell>
          <cell r="P5144">
            <v>0</v>
          </cell>
          <cell r="Q5144">
            <v>0</v>
          </cell>
          <cell r="R5144">
            <v>0</v>
          </cell>
          <cell r="S5144">
            <v>600.43933334999997</v>
          </cell>
          <cell r="T5144">
            <v>118.97066665</v>
          </cell>
          <cell r="U5144">
            <v>0</v>
          </cell>
          <cell r="V5144">
            <v>0</v>
          </cell>
          <cell r="W5144">
            <v>0</v>
          </cell>
          <cell r="X5144">
            <v>0</v>
          </cell>
          <cell r="Y5144">
            <v>18.384813250000001</v>
          </cell>
          <cell r="Z5144">
            <v>418.54</v>
          </cell>
          <cell r="AA5144">
            <v>418.54</v>
          </cell>
          <cell r="AB5144">
            <v>0</v>
          </cell>
          <cell r="AC5144">
            <v>0</v>
          </cell>
          <cell r="AD5144">
            <v>120.82939179</v>
          </cell>
          <cell r="AE5144">
            <v>18.384813250000001</v>
          </cell>
          <cell r="AF5144">
            <v>18.702578540000001</v>
          </cell>
          <cell r="AG5144">
            <v>83.742000000000004</v>
          </cell>
          <cell r="AH5144">
            <v>0</v>
          </cell>
          <cell r="AI5144">
            <v>28.869257846</v>
          </cell>
        </row>
        <row r="5145">
          <cell r="C5145" t="str">
            <v>1.867.1</v>
          </cell>
          <cell r="D5145" t="str">
            <v>Подрядные работы</v>
          </cell>
          <cell r="E5145" t="str">
            <v>051-2004507</v>
          </cell>
          <cell r="F5145" t="str">
            <v/>
          </cell>
          <cell r="G5145" t="str">
            <v/>
          </cell>
          <cell r="H5145" t="str">
            <v/>
          </cell>
          <cell r="I5145">
            <v>476.18</v>
          </cell>
          <cell r="J5145">
            <v>224.29</v>
          </cell>
          <cell r="K5145">
            <v>224.29</v>
          </cell>
          <cell r="L5145">
            <v>224.29</v>
          </cell>
          <cell r="M5145">
            <v>12.43806753</v>
          </cell>
          <cell r="N5145">
            <v>5.5455292390000004</v>
          </cell>
          <cell r="O5145">
            <v>5.5455292390000004</v>
          </cell>
          <cell r="P5145">
            <v>0</v>
          </cell>
          <cell r="Q5145">
            <v>0</v>
          </cell>
          <cell r="R5145">
            <v>0</v>
          </cell>
          <cell r="S5145">
            <v>396.81766668</v>
          </cell>
          <cell r="T5145">
            <v>79.362333320000005</v>
          </cell>
          <cell r="U5145">
            <v>0</v>
          </cell>
          <cell r="V5145">
            <v>0</v>
          </cell>
          <cell r="W5145">
            <v>0</v>
          </cell>
          <cell r="X5145">
            <v>0</v>
          </cell>
          <cell r="Y5145">
            <v>1.61169685</v>
          </cell>
          <cell r="Z5145">
            <v>298.55</v>
          </cell>
          <cell r="AA5145">
            <v>298.55</v>
          </cell>
          <cell r="AB5145">
            <v>0</v>
          </cell>
          <cell r="AC5145">
            <v>0</v>
          </cell>
          <cell r="AD5145">
            <v>67.717809310000007</v>
          </cell>
          <cell r="AE5145">
            <v>1.61169685</v>
          </cell>
          <cell r="AF5145">
            <v>1.13711246</v>
          </cell>
          <cell r="AG5145">
            <v>64.968999999999994</v>
          </cell>
          <cell r="AH5145">
            <v>0</v>
          </cell>
          <cell r="AI5145">
            <v>22.682233901</v>
          </cell>
        </row>
        <row r="5146">
          <cell r="C5146">
            <v>0</v>
          </cell>
          <cell r="D5146" t="str">
            <v>СПЕЦСТРОЙИНЖИНИРИНГ</v>
          </cell>
          <cell r="E5146" t="str">
            <v>051-2004507</v>
          </cell>
          <cell r="F5146" t="str">
            <v/>
          </cell>
          <cell r="G5146" t="str">
            <v/>
          </cell>
          <cell r="H5146" t="str">
            <v/>
          </cell>
          <cell r="I5146">
            <v>476.18</v>
          </cell>
          <cell r="J5146">
            <v>224.29</v>
          </cell>
          <cell r="K5146">
            <v>224.29</v>
          </cell>
          <cell r="L5146">
            <v>224.29</v>
          </cell>
          <cell r="M5146">
            <v>12.43806753</v>
          </cell>
          <cell r="N5146">
            <v>5.5455292390000004</v>
          </cell>
          <cell r="O5146">
            <v>5.5455292390000004</v>
          </cell>
          <cell r="P5146">
            <v>0</v>
          </cell>
          <cell r="Q5146">
            <v>0</v>
          </cell>
          <cell r="R5146">
            <v>0</v>
          </cell>
          <cell r="S5146">
            <v>396.81766668</v>
          </cell>
          <cell r="T5146">
            <v>79.362333320000005</v>
          </cell>
          <cell r="U5146">
            <v>0</v>
          </cell>
          <cell r="V5146">
            <v>0</v>
          </cell>
          <cell r="W5146">
            <v>0</v>
          </cell>
          <cell r="X5146">
            <v>0</v>
          </cell>
          <cell r="Y5146">
            <v>1.61169685</v>
          </cell>
          <cell r="Z5146">
            <v>298.55</v>
          </cell>
          <cell r="AA5146">
            <v>298.55</v>
          </cell>
          <cell r="AB5146">
            <v>0</v>
          </cell>
          <cell r="AC5146">
            <v>0</v>
          </cell>
          <cell r="AD5146">
            <v>67.717809310000007</v>
          </cell>
          <cell r="AE5146">
            <v>1.61169685</v>
          </cell>
          <cell r="AF5146">
            <v>1.13711246</v>
          </cell>
          <cell r="AG5146">
            <v>64.968999999999994</v>
          </cell>
          <cell r="AH5146">
            <v>0</v>
          </cell>
          <cell r="AI5146">
            <v>22.682233901</v>
          </cell>
        </row>
        <row r="5147">
          <cell r="C5147" t="str">
            <v>1.867.2</v>
          </cell>
          <cell r="D5147" t="str">
            <v>Оборудование</v>
          </cell>
          <cell r="E5147" t="str">
            <v>051-2004507</v>
          </cell>
          <cell r="F5147" t="str">
            <v/>
          </cell>
          <cell r="G5147" t="str">
            <v/>
          </cell>
          <cell r="H5147" t="str">
            <v/>
          </cell>
          <cell r="I5147">
            <v>99.05</v>
          </cell>
          <cell r="J5147">
            <v>71.790000000000006</v>
          </cell>
          <cell r="K5147">
            <v>71.790000000000006</v>
          </cell>
          <cell r="L5147">
            <v>71.790000000000006</v>
          </cell>
          <cell r="M5147">
            <v>15.485466000000001</v>
          </cell>
          <cell r="N5147">
            <v>21.570505641</v>
          </cell>
          <cell r="O5147">
            <v>21.570505641</v>
          </cell>
          <cell r="P5147">
            <v>0</v>
          </cell>
          <cell r="Q5147">
            <v>0</v>
          </cell>
          <cell r="R5147">
            <v>0</v>
          </cell>
          <cell r="S5147">
            <v>82.54</v>
          </cell>
          <cell r="T5147">
            <v>16.510000000000002</v>
          </cell>
          <cell r="U5147">
            <v>0</v>
          </cell>
          <cell r="V5147">
            <v>0</v>
          </cell>
          <cell r="W5147">
            <v>0</v>
          </cell>
          <cell r="X5147">
            <v>0</v>
          </cell>
          <cell r="Y5147">
            <v>10.195967599999999</v>
          </cell>
          <cell r="Z5147">
            <v>90.87</v>
          </cell>
          <cell r="AA5147">
            <v>90.87</v>
          </cell>
          <cell r="AB5147">
            <v>0</v>
          </cell>
          <cell r="AC5147">
            <v>0</v>
          </cell>
          <cell r="AD5147">
            <v>44.454433600000002</v>
          </cell>
          <cell r="AE5147">
            <v>10.195967599999999</v>
          </cell>
          <cell r="AF5147">
            <v>15.485466000000001</v>
          </cell>
          <cell r="AG5147">
            <v>18.773</v>
          </cell>
          <cell r="AH5147">
            <v>0</v>
          </cell>
          <cell r="AI5147">
            <v>48.920912952999998</v>
          </cell>
        </row>
        <row r="5148">
          <cell r="C5148" t="str">
            <v>1.867.3</v>
          </cell>
          <cell r="D5148" t="str">
            <v>Прочие, всего</v>
          </cell>
          <cell r="E5148" t="str">
            <v>051-2004507</v>
          </cell>
          <cell r="F5148" t="str">
            <v/>
          </cell>
          <cell r="G5148" t="str">
            <v/>
          </cell>
          <cell r="H5148" t="str">
            <v/>
          </cell>
          <cell r="I5148">
            <v>144.18</v>
          </cell>
          <cell r="J5148">
            <v>53.93</v>
          </cell>
          <cell r="K5148">
            <v>53.93</v>
          </cell>
          <cell r="L5148">
            <v>53.93</v>
          </cell>
          <cell r="M5148">
            <v>3.1200001199999998</v>
          </cell>
          <cell r="N5148">
            <v>5.7852774340000002</v>
          </cell>
          <cell r="O5148">
            <v>5.7852774340000002</v>
          </cell>
          <cell r="P5148">
            <v>0</v>
          </cell>
          <cell r="Q5148">
            <v>0</v>
          </cell>
          <cell r="R5148">
            <v>0</v>
          </cell>
          <cell r="S5148">
            <v>121.08166667</v>
          </cell>
          <cell r="T5148">
            <v>23.098333329999999</v>
          </cell>
          <cell r="U5148">
            <v>0</v>
          </cell>
          <cell r="V5148">
            <v>0</v>
          </cell>
          <cell r="W5148">
            <v>0</v>
          </cell>
          <cell r="X5148">
            <v>0</v>
          </cell>
          <cell r="Y5148">
            <v>6.5771487999999998</v>
          </cell>
          <cell r="Z5148">
            <v>29.12</v>
          </cell>
          <cell r="AA5148">
            <v>29.12</v>
          </cell>
          <cell r="AB5148">
            <v>0</v>
          </cell>
          <cell r="AC5148">
            <v>0</v>
          </cell>
          <cell r="AD5148">
            <v>8.6571488799999994</v>
          </cell>
          <cell r="AE5148">
            <v>6.5771487999999998</v>
          </cell>
          <cell r="AF5148">
            <v>2.08000008</v>
          </cell>
          <cell r="AG5148">
            <v>0</v>
          </cell>
          <cell r="AH5148">
            <v>0</v>
          </cell>
          <cell r="AI5148">
            <v>29.729220054999999</v>
          </cell>
        </row>
        <row r="5149">
          <cell r="C5149" t="str">
            <v>1.867.4</v>
          </cell>
          <cell r="D5149" t="str">
            <v>Землеотвод, всего</v>
          </cell>
          <cell r="E5149" t="str">
            <v>051-2004507</v>
          </cell>
          <cell r="F5149" t="str">
            <v/>
          </cell>
          <cell r="G5149" t="str">
            <v/>
          </cell>
          <cell r="H5149" t="str">
            <v/>
          </cell>
          <cell r="I5149">
            <v>1.34</v>
          </cell>
          <cell r="J5149">
            <v>0.6</v>
          </cell>
          <cell r="K5149">
            <v>0.6</v>
          </cell>
          <cell r="L5149">
            <v>0.6</v>
          </cell>
          <cell r="M5149">
            <v>0</v>
          </cell>
          <cell r="N5149">
            <v>0</v>
          </cell>
          <cell r="O5149">
            <v>0</v>
          </cell>
          <cell r="P5149">
            <v>0</v>
          </cell>
          <cell r="Q5149">
            <v>0</v>
          </cell>
          <cell r="R5149">
            <v>0</v>
          </cell>
          <cell r="S5149">
            <v>1.1200000000000001</v>
          </cell>
          <cell r="T5149">
            <v>0.22</v>
          </cell>
          <cell r="U5149">
            <v>0</v>
          </cell>
          <cell r="V5149">
            <v>0</v>
          </cell>
          <cell r="W5149">
            <v>0</v>
          </cell>
          <cell r="X5149">
            <v>0</v>
          </cell>
          <cell r="Y5149">
            <v>0</v>
          </cell>
          <cell r="Z5149">
            <v>0.6</v>
          </cell>
          <cell r="AA5149">
            <v>0.6</v>
          </cell>
          <cell r="AB5149">
            <v>0</v>
          </cell>
          <cell r="AC5149">
            <v>0</v>
          </cell>
          <cell r="AD5149">
            <v>0</v>
          </cell>
          <cell r="AE5149">
            <v>0</v>
          </cell>
          <cell r="AF5149">
            <v>0</v>
          </cell>
          <cell r="AG5149">
            <v>0</v>
          </cell>
          <cell r="AH5149">
            <v>0</v>
          </cell>
          <cell r="AI5149">
            <v>0</v>
          </cell>
        </row>
        <row r="5150">
          <cell r="C5150" t="str">
            <v>1.867.5</v>
          </cell>
          <cell r="D5150" t="str">
            <v>Проектные работы</v>
          </cell>
          <cell r="E5150" t="str">
            <v>051-2004507</v>
          </cell>
          <cell r="F5150" t="str">
            <v/>
          </cell>
          <cell r="G5150" t="str">
            <v/>
          </cell>
          <cell r="H5150" t="str">
            <v/>
          </cell>
          <cell r="I5150">
            <v>65.75</v>
          </cell>
          <cell r="J5150">
            <v>0</v>
          </cell>
          <cell r="K5150">
            <v>0</v>
          </cell>
          <cell r="L5150">
            <v>0</v>
          </cell>
          <cell r="M5150">
            <v>0</v>
          </cell>
          <cell r="N5150">
            <v>0</v>
          </cell>
          <cell r="O5150">
            <v>0</v>
          </cell>
          <cell r="P5150">
            <v>0</v>
          </cell>
          <cell r="Q5150">
            <v>0</v>
          </cell>
          <cell r="R5150">
            <v>0</v>
          </cell>
          <cell r="S5150">
            <v>55.72</v>
          </cell>
          <cell r="T5150">
            <v>10.029999999999999</v>
          </cell>
          <cell r="U5150">
            <v>0</v>
          </cell>
          <cell r="V5150">
            <v>0</v>
          </cell>
          <cell r="W5150">
            <v>0</v>
          </cell>
          <cell r="X5150">
            <v>0</v>
          </cell>
          <cell r="Y5150">
            <v>0</v>
          </cell>
          <cell r="Z5150">
            <v>0</v>
          </cell>
          <cell r="AA5150">
            <v>0</v>
          </cell>
          <cell r="AB5150">
            <v>0</v>
          </cell>
          <cell r="AC5150">
            <v>0</v>
          </cell>
          <cell r="AD5150">
            <v>0</v>
          </cell>
          <cell r="AE5150">
            <v>0</v>
          </cell>
          <cell r="AF5150">
            <v>0</v>
          </cell>
          <cell r="AG5150">
            <v>0</v>
          </cell>
          <cell r="AH5150">
            <v>0</v>
          </cell>
          <cell r="AI5150">
            <v>0</v>
          </cell>
        </row>
        <row r="5151">
          <cell r="C5151" t="str">
            <v>1.867.6</v>
          </cell>
          <cell r="D5151" t="str">
            <v>Услуги Заказчика</v>
          </cell>
          <cell r="E5151" t="str">
            <v>051-2004507</v>
          </cell>
          <cell r="F5151" t="str">
            <v/>
          </cell>
          <cell r="G5151" t="str">
            <v/>
          </cell>
          <cell r="H5151" t="str">
            <v/>
          </cell>
          <cell r="I5151">
            <v>26.94</v>
          </cell>
          <cell r="J5151">
            <v>12.48</v>
          </cell>
          <cell r="K5151">
            <v>12.48</v>
          </cell>
          <cell r="L5151">
            <v>12.48</v>
          </cell>
          <cell r="M5151">
            <v>3.1200001199999998</v>
          </cell>
          <cell r="N5151">
            <v>25.000000962000001</v>
          </cell>
          <cell r="O5151">
            <v>25.000000962000001</v>
          </cell>
          <cell r="P5151">
            <v>0</v>
          </cell>
          <cell r="Q5151">
            <v>0</v>
          </cell>
          <cell r="R5151">
            <v>0</v>
          </cell>
          <cell r="S5151">
            <v>22.45</v>
          </cell>
          <cell r="T5151">
            <v>4.49</v>
          </cell>
          <cell r="U5151">
            <v>0</v>
          </cell>
          <cell r="V5151">
            <v>0</v>
          </cell>
          <cell r="W5151">
            <v>0</v>
          </cell>
          <cell r="X5151">
            <v>0</v>
          </cell>
          <cell r="Y5151">
            <v>5.0005832400000001</v>
          </cell>
          <cell r="Z5151">
            <v>26.85</v>
          </cell>
          <cell r="AA5151">
            <v>26.85</v>
          </cell>
          <cell r="AB5151">
            <v>0</v>
          </cell>
          <cell r="AC5151">
            <v>0</v>
          </cell>
          <cell r="AD5151">
            <v>7.0805833199999997</v>
          </cell>
          <cell r="AE5151">
            <v>5.0005832400000001</v>
          </cell>
          <cell r="AF5151">
            <v>2.08000008</v>
          </cell>
          <cell r="AG5151">
            <v>0</v>
          </cell>
          <cell r="AH5151">
            <v>0</v>
          </cell>
          <cell r="AI5151">
            <v>26.370887597999999</v>
          </cell>
        </row>
        <row r="5152">
          <cell r="C5152" t="str">
            <v>1.867.7</v>
          </cell>
          <cell r="D5152" t="str">
            <v>Иные прочие</v>
          </cell>
          <cell r="E5152" t="str">
            <v>051-2004507</v>
          </cell>
          <cell r="F5152" t="str">
            <v/>
          </cell>
          <cell r="G5152" t="str">
            <v/>
          </cell>
          <cell r="H5152" t="str">
            <v/>
          </cell>
          <cell r="I5152">
            <v>38.69</v>
          </cell>
          <cell r="J5152">
            <v>29.39</v>
          </cell>
          <cell r="K5152">
            <v>29.39</v>
          </cell>
          <cell r="L5152">
            <v>29.39</v>
          </cell>
          <cell r="M5152">
            <v>0</v>
          </cell>
          <cell r="N5152">
            <v>0</v>
          </cell>
          <cell r="O5152">
            <v>0</v>
          </cell>
          <cell r="P5152">
            <v>0</v>
          </cell>
          <cell r="Q5152">
            <v>0</v>
          </cell>
          <cell r="R5152">
            <v>0</v>
          </cell>
          <cell r="S5152">
            <v>32.241666670000001</v>
          </cell>
          <cell r="T5152">
            <v>6.4483333299999996</v>
          </cell>
          <cell r="U5152">
            <v>0</v>
          </cell>
          <cell r="V5152">
            <v>0</v>
          </cell>
          <cell r="W5152">
            <v>0</v>
          </cell>
          <cell r="X5152">
            <v>0</v>
          </cell>
          <cell r="Y5152">
            <v>1.5765655599999999</v>
          </cell>
          <cell r="Z5152">
            <v>1.67</v>
          </cell>
          <cell r="AA5152">
            <v>1.67</v>
          </cell>
          <cell r="AB5152">
            <v>0</v>
          </cell>
          <cell r="AC5152">
            <v>0</v>
          </cell>
          <cell r="AD5152">
            <v>1.5765655599999999</v>
          </cell>
          <cell r="AE5152">
            <v>1.5765655599999999</v>
          </cell>
          <cell r="AF5152">
            <v>0</v>
          </cell>
          <cell r="AG5152">
            <v>0</v>
          </cell>
          <cell r="AH5152">
            <v>0</v>
          </cell>
          <cell r="AI5152">
            <v>94.405123352999993</v>
          </cell>
        </row>
        <row r="5153">
          <cell r="C5153" t="str">
            <v>1.867.8</v>
          </cell>
          <cell r="D5153" t="str">
            <v>Пуско наладочные работы "вхолостую"</v>
          </cell>
          <cell r="E5153" t="str">
            <v>051-2004507</v>
          </cell>
          <cell r="F5153" t="str">
            <v/>
          </cell>
          <cell r="G5153" t="str">
            <v/>
          </cell>
          <cell r="H5153" t="str">
            <v/>
          </cell>
          <cell r="I5153">
            <v>11.46</v>
          </cell>
          <cell r="J5153">
            <v>11.46</v>
          </cell>
          <cell r="K5153">
            <v>11.46</v>
          </cell>
          <cell r="L5153">
            <v>11.46</v>
          </cell>
          <cell r="M5153">
            <v>0</v>
          </cell>
          <cell r="N5153">
            <v>0</v>
          </cell>
          <cell r="O5153">
            <v>0</v>
          </cell>
          <cell r="P5153">
            <v>0</v>
          </cell>
          <cell r="Q5153">
            <v>0</v>
          </cell>
          <cell r="R5153">
            <v>0</v>
          </cell>
          <cell r="S5153">
            <v>9.5500000000000007</v>
          </cell>
          <cell r="T5153">
            <v>1.91</v>
          </cell>
          <cell r="U5153">
            <v>0</v>
          </cell>
          <cell r="V5153">
            <v>0</v>
          </cell>
          <cell r="W5153">
            <v>0</v>
          </cell>
          <cell r="X5153">
            <v>0</v>
          </cell>
          <cell r="Y5153">
            <v>0</v>
          </cell>
          <cell r="Z5153">
            <v>0</v>
          </cell>
          <cell r="AA5153">
            <v>0</v>
          </cell>
          <cell r="AB5153">
            <v>0</v>
          </cell>
          <cell r="AC5153">
            <v>0</v>
          </cell>
          <cell r="AD5153">
            <v>0</v>
          </cell>
          <cell r="AE5153">
            <v>0</v>
          </cell>
          <cell r="AF5153">
            <v>0</v>
          </cell>
          <cell r="AG5153">
            <v>0</v>
          </cell>
          <cell r="AH5153">
            <v>0</v>
          </cell>
          <cell r="AI5153">
            <v>0</v>
          </cell>
        </row>
        <row r="5154">
          <cell r="C5154" t="str">
            <v>1.868</v>
          </cell>
          <cell r="D5154" t="str">
            <v>Дооснащение ИТСО ГРС Екатериновского ЛПУ МГ</v>
          </cell>
          <cell r="E5154" t="str">
            <v>051-2004509</v>
          </cell>
          <cell r="F5154" t="str">
            <v/>
          </cell>
          <cell r="G5154" t="str">
            <v>Комплексная целевая программа по совершенствованию системы о</v>
          </cell>
          <cell r="H5154" t="str">
            <v>Прочие</v>
          </cell>
          <cell r="I5154">
            <v>221.22</v>
          </cell>
          <cell r="J5154">
            <v>221.22</v>
          </cell>
          <cell r="K5154">
            <v>4.9800000000000004</v>
          </cell>
          <cell r="L5154">
            <v>4.9800000000000004</v>
          </cell>
          <cell r="M5154">
            <v>4.4999999999999998E-2</v>
          </cell>
          <cell r="N5154">
            <v>0.90361445799999995</v>
          </cell>
          <cell r="O5154">
            <v>0.90361445799999995</v>
          </cell>
          <cell r="P5154">
            <v>0</v>
          </cell>
          <cell r="Q5154">
            <v>0</v>
          </cell>
          <cell r="R5154">
            <v>0</v>
          </cell>
          <cell r="S5154">
            <v>0</v>
          </cell>
          <cell r="T5154">
            <v>0</v>
          </cell>
          <cell r="U5154">
            <v>0</v>
          </cell>
          <cell r="V5154">
            <v>0</v>
          </cell>
          <cell r="W5154">
            <v>0</v>
          </cell>
          <cell r="X5154">
            <v>0</v>
          </cell>
          <cell r="Y5154">
            <v>0</v>
          </cell>
          <cell r="Z5154">
            <v>51.59</v>
          </cell>
          <cell r="AA5154">
            <v>51.59</v>
          </cell>
          <cell r="AB5154">
            <v>4.45</v>
          </cell>
          <cell r="AC5154">
            <v>46.98</v>
          </cell>
          <cell r="AD5154">
            <v>0.03</v>
          </cell>
          <cell r="AE5154">
            <v>0</v>
          </cell>
          <cell r="AF5154">
            <v>0.03</v>
          </cell>
          <cell r="AG5154">
            <v>0</v>
          </cell>
          <cell r="AH5154">
            <v>0</v>
          </cell>
          <cell r="AI5154">
            <v>5.8150804E-2</v>
          </cell>
        </row>
        <row r="5155">
          <cell r="C5155" t="str">
            <v>1.868.1</v>
          </cell>
          <cell r="D5155" t="str">
            <v>Подрядные работы</v>
          </cell>
          <cell r="E5155" t="str">
            <v>051-2004509</v>
          </cell>
          <cell r="F5155" t="str">
            <v/>
          </cell>
          <cell r="G5155" t="str">
            <v/>
          </cell>
          <cell r="H5155" t="str">
            <v/>
          </cell>
          <cell r="I5155">
            <v>135.83000000000001</v>
          </cell>
          <cell r="J5155">
            <v>135.83000000000001</v>
          </cell>
          <cell r="K5155">
            <v>4.45</v>
          </cell>
          <cell r="L5155">
            <v>4.45</v>
          </cell>
          <cell r="M5155">
            <v>0</v>
          </cell>
          <cell r="N5155">
            <v>0</v>
          </cell>
          <cell r="O5155">
            <v>0</v>
          </cell>
          <cell r="P5155">
            <v>0</v>
          </cell>
          <cell r="Q5155">
            <v>0</v>
          </cell>
          <cell r="R5155">
            <v>0</v>
          </cell>
          <cell r="S5155">
            <v>0</v>
          </cell>
          <cell r="T5155">
            <v>0</v>
          </cell>
          <cell r="U5155">
            <v>0</v>
          </cell>
          <cell r="V5155">
            <v>0</v>
          </cell>
          <cell r="W5155">
            <v>0</v>
          </cell>
          <cell r="X5155">
            <v>0</v>
          </cell>
          <cell r="Y5155">
            <v>0</v>
          </cell>
          <cell r="Z5155">
            <v>40.17</v>
          </cell>
          <cell r="AA5155">
            <v>40.17</v>
          </cell>
          <cell r="AB5155">
            <v>4.45</v>
          </cell>
          <cell r="AC5155">
            <v>35.72</v>
          </cell>
          <cell r="AD5155">
            <v>0</v>
          </cell>
          <cell r="AE5155">
            <v>0</v>
          </cell>
          <cell r="AF5155">
            <v>0</v>
          </cell>
          <cell r="AG5155">
            <v>0</v>
          </cell>
          <cell r="AH5155">
            <v>0</v>
          </cell>
          <cell r="AI5155">
            <v>0</v>
          </cell>
        </row>
        <row r="5156">
          <cell r="C5156">
            <v>0</v>
          </cell>
          <cell r="D5156" t="str">
            <v>СПЕЦСТРОЙИНЖИНИРИНГ</v>
          </cell>
          <cell r="E5156" t="str">
            <v>051-2004509</v>
          </cell>
          <cell r="F5156" t="str">
            <v/>
          </cell>
          <cell r="G5156" t="str">
            <v/>
          </cell>
          <cell r="H5156" t="str">
            <v/>
          </cell>
          <cell r="I5156">
            <v>135.83000000000001</v>
          </cell>
          <cell r="J5156">
            <v>135.83000000000001</v>
          </cell>
          <cell r="K5156">
            <v>4.45</v>
          </cell>
          <cell r="L5156">
            <v>4.45</v>
          </cell>
          <cell r="M5156">
            <v>0</v>
          </cell>
          <cell r="N5156">
            <v>0</v>
          </cell>
          <cell r="O5156">
            <v>0</v>
          </cell>
          <cell r="P5156">
            <v>0</v>
          </cell>
          <cell r="Q5156">
            <v>0</v>
          </cell>
          <cell r="R5156">
            <v>0</v>
          </cell>
          <cell r="S5156">
            <v>0</v>
          </cell>
          <cell r="T5156">
            <v>0</v>
          </cell>
          <cell r="U5156">
            <v>0</v>
          </cell>
          <cell r="V5156">
            <v>0</v>
          </cell>
          <cell r="W5156">
            <v>0</v>
          </cell>
          <cell r="X5156">
            <v>0</v>
          </cell>
          <cell r="Y5156">
            <v>0</v>
          </cell>
          <cell r="Z5156">
            <v>40.17</v>
          </cell>
          <cell r="AA5156">
            <v>40.17</v>
          </cell>
          <cell r="AB5156">
            <v>4.45</v>
          </cell>
          <cell r="AC5156">
            <v>35.72</v>
          </cell>
          <cell r="AD5156">
            <v>0</v>
          </cell>
          <cell r="AE5156">
            <v>0</v>
          </cell>
          <cell r="AF5156">
            <v>0</v>
          </cell>
          <cell r="AG5156">
            <v>0</v>
          </cell>
          <cell r="AH5156">
            <v>0</v>
          </cell>
          <cell r="AI5156">
            <v>0</v>
          </cell>
        </row>
        <row r="5157">
          <cell r="C5157" t="str">
            <v>1.868.2</v>
          </cell>
          <cell r="D5157" t="str">
            <v>Оборудование</v>
          </cell>
          <cell r="E5157" t="str">
            <v>051-2004509</v>
          </cell>
          <cell r="F5157" t="str">
            <v/>
          </cell>
          <cell r="G5157" t="str">
            <v/>
          </cell>
          <cell r="H5157" t="str">
            <v/>
          </cell>
          <cell r="I5157">
            <v>38.75</v>
          </cell>
          <cell r="J5157">
            <v>38.75</v>
          </cell>
          <cell r="K5157">
            <v>0</v>
          </cell>
          <cell r="L5157">
            <v>0</v>
          </cell>
          <cell r="M5157">
            <v>0</v>
          </cell>
          <cell r="N5157">
            <v>0</v>
          </cell>
          <cell r="O5157">
            <v>0</v>
          </cell>
          <cell r="P5157">
            <v>0</v>
          </cell>
          <cell r="Q5157">
            <v>0</v>
          </cell>
          <cell r="R5157">
            <v>0</v>
          </cell>
          <cell r="S5157">
            <v>0</v>
          </cell>
          <cell r="T5157">
            <v>0</v>
          </cell>
          <cell r="U5157">
            <v>0</v>
          </cell>
          <cell r="V5157">
            <v>0</v>
          </cell>
          <cell r="W5157">
            <v>0</v>
          </cell>
          <cell r="X5157">
            <v>0</v>
          </cell>
          <cell r="Y5157">
            <v>0</v>
          </cell>
          <cell r="Z5157">
            <v>11.26</v>
          </cell>
          <cell r="AA5157">
            <v>11.26</v>
          </cell>
          <cell r="AB5157">
            <v>0</v>
          </cell>
          <cell r="AC5157">
            <v>11.26</v>
          </cell>
          <cell r="AD5157">
            <v>0</v>
          </cell>
          <cell r="AE5157">
            <v>0</v>
          </cell>
          <cell r="AF5157">
            <v>0</v>
          </cell>
          <cell r="AG5157">
            <v>0</v>
          </cell>
          <cell r="AH5157">
            <v>0</v>
          </cell>
          <cell r="AI5157">
            <v>0</v>
          </cell>
        </row>
        <row r="5158">
          <cell r="C5158" t="str">
            <v>1.868.3</v>
          </cell>
          <cell r="D5158" t="str">
            <v>Прочие, всего</v>
          </cell>
          <cell r="E5158" t="str">
            <v>051-2004509</v>
          </cell>
          <cell r="F5158" t="str">
            <v/>
          </cell>
          <cell r="G5158" t="str">
            <v/>
          </cell>
          <cell r="H5158" t="str">
            <v/>
          </cell>
          <cell r="I5158">
            <v>46.64</v>
          </cell>
          <cell r="J5158">
            <v>46.64</v>
          </cell>
          <cell r="K5158">
            <v>0.53</v>
          </cell>
          <cell r="L5158">
            <v>0.53</v>
          </cell>
          <cell r="M5158">
            <v>4.4999999999999998E-2</v>
          </cell>
          <cell r="N5158">
            <v>8.4905660380000008</v>
          </cell>
          <cell r="O5158">
            <v>8.4905660380000008</v>
          </cell>
          <cell r="P5158">
            <v>0</v>
          </cell>
          <cell r="Q5158">
            <v>0</v>
          </cell>
          <cell r="R5158">
            <v>0</v>
          </cell>
          <cell r="S5158">
            <v>0</v>
          </cell>
          <cell r="T5158">
            <v>0</v>
          </cell>
          <cell r="U5158">
            <v>0</v>
          </cell>
          <cell r="V5158">
            <v>0</v>
          </cell>
          <cell r="W5158">
            <v>0</v>
          </cell>
          <cell r="X5158">
            <v>0</v>
          </cell>
          <cell r="Y5158">
            <v>0</v>
          </cell>
          <cell r="Z5158">
            <v>0.16</v>
          </cell>
          <cell r="AA5158">
            <v>0.16</v>
          </cell>
          <cell r="AB5158">
            <v>0</v>
          </cell>
          <cell r="AC5158">
            <v>0</v>
          </cell>
          <cell r="AD5158">
            <v>0.03</v>
          </cell>
          <cell r="AE5158">
            <v>0</v>
          </cell>
          <cell r="AF5158">
            <v>0.03</v>
          </cell>
          <cell r="AG5158">
            <v>0</v>
          </cell>
          <cell r="AH5158">
            <v>0</v>
          </cell>
          <cell r="AI5158">
            <v>18.75</v>
          </cell>
        </row>
        <row r="5159">
          <cell r="C5159" t="str">
            <v>1.868.4</v>
          </cell>
          <cell r="D5159" t="str">
            <v>Проектные работы</v>
          </cell>
          <cell r="E5159" t="str">
            <v>051-2004509</v>
          </cell>
          <cell r="F5159" t="str">
            <v/>
          </cell>
          <cell r="G5159" t="str">
            <v/>
          </cell>
          <cell r="H5159" t="str">
            <v/>
          </cell>
          <cell r="I5159">
            <v>29.38</v>
          </cell>
          <cell r="J5159">
            <v>29.38</v>
          </cell>
          <cell r="K5159">
            <v>0</v>
          </cell>
          <cell r="L5159">
            <v>0</v>
          </cell>
          <cell r="M5159">
            <v>0</v>
          </cell>
          <cell r="N5159">
            <v>0</v>
          </cell>
          <cell r="O5159">
            <v>0</v>
          </cell>
          <cell r="P5159">
            <v>0</v>
          </cell>
          <cell r="Q5159">
            <v>0</v>
          </cell>
          <cell r="R5159">
            <v>0</v>
          </cell>
          <cell r="S5159">
            <v>0</v>
          </cell>
          <cell r="T5159">
            <v>0</v>
          </cell>
          <cell r="U5159">
            <v>0</v>
          </cell>
          <cell r="V5159">
            <v>0</v>
          </cell>
          <cell r="W5159">
            <v>0</v>
          </cell>
          <cell r="X5159">
            <v>0</v>
          </cell>
          <cell r="Y5159">
            <v>0</v>
          </cell>
          <cell r="Z5159">
            <v>0</v>
          </cell>
          <cell r="AA5159">
            <v>0</v>
          </cell>
          <cell r="AB5159">
            <v>0</v>
          </cell>
          <cell r="AC5159">
            <v>0</v>
          </cell>
          <cell r="AD5159">
            <v>0</v>
          </cell>
          <cell r="AE5159">
            <v>0</v>
          </cell>
          <cell r="AF5159">
            <v>0</v>
          </cell>
          <cell r="AG5159">
            <v>0</v>
          </cell>
          <cell r="AH5159">
            <v>0</v>
          </cell>
          <cell r="AI5159">
            <v>0</v>
          </cell>
        </row>
        <row r="5160">
          <cell r="C5160" t="str">
            <v>1.868.5</v>
          </cell>
          <cell r="D5160" t="str">
            <v>Услуги Заказчика</v>
          </cell>
          <cell r="E5160" t="str">
            <v>051-2004509</v>
          </cell>
          <cell r="F5160" t="str">
            <v/>
          </cell>
          <cell r="G5160" t="str">
            <v/>
          </cell>
          <cell r="H5160" t="str">
            <v/>
          </cell>
          <cell r="I5160">
            <v>7.03</v>
          </cell>
          <cell r="J5160">
            <v>7.03</v>
          </cell>
          <cell r="K5160">
            <v>0.18</v>
          </cell>
          <cell r="L5160">
            <v>0.18</v>
          </cell>
          <cell r="M5160">
            <v>4.4999999999999998E-2</v>
          </cell>
          <cell r="N5160">
            <v>25</v>
          </cell>
          <cell r="O5160">
            <v>25</v>
          </cell>
          <cell r="P5160">
            <v>0</v>
          </cell>
          <cell r="Q5160">
            <v>0</v>
          </cell>
          <cell r="R5160">
            <v>0</v>
          </cell>
          <cell r="S5160">
            <v>0</v>
          </cell>
          <cell r="T5160">
            <v>0</v>
          </cell>
          <cell r="U5160">
            <v>0</v>
          </cell>
          <cell r="V5160">
            <v>0</v>
          </cell>
          <cell r="W5160">
            <v>0</v>
          </cell>
          <cell r="X5160">
            <v>0</v>
          </cell>
          <cell r="Y5160">
            <v>0</v>
          </cell>
          <cell r="Z5160">
            <v>0.16</v>
          </cell>
          <cell r="AA5160">
            <v>0.16</v>
          </cell>
          <cell r="AB5160">
            <v>0</v>
          </cell>
          <cell r="AC5160">
            <v>0</v>
          </cell>
          <cell r="AD5160">
            <v>0.03</v>
          </cell>
          <cell r="AE5160">
            <v>0</v>
          </cell>
          <cell r="AF5160">
            <v>0.03</v>
          </cell>
          <cell r="AG5160">
            <v>0</v>
          </cell>
          <cell r="AH5160">
            <v>0</v>
          </cell>
          <cell r="AI5160">
            <v>18.75</v>
          </cell>
        </row>
        <row r="5161">
          <cell r="C5161" t="str">
            <v>1.868.6</v>
          </cell>
          <cell r="D5161" t="str">
            <v>Иные прочие</v>
          </cell>
          <cell r="E5161" t="str">
            <v>051-2004509</v>
          </cell>
          <cell r="F5161" t="str">
            <v/>
          </cell>
          <cell r="G5161" t="str">
            <v/>
          </cell>
          <cell r="H5161" t="str">
            <v/>
          </cell>
          <cell r="I5161">
            <v>6.4</v>
          </cell>
          <cell r="J5161">
            <v>6.4</v>
          </cell>
          <cell r="K5161">
            <v>0.35</v>
          </cell>
          <cell r="L5161">
            <v>0.35</v>
          </cell>
          <cell r="M5161">
            <v>0</v>
          </cell>
          <cell r="N5161">
            <v>0</v>
          </cell>
          <cell r="O5161">
            <v>0</v>
          </cell>
          <cell r="P5161">
            <v>0</v>
          </cell>
          <cell r="Q5161">
            <v>0</v>
          </cell>
          <cell r="R5161">
            <v>0</v>
          </cell>
          <cell r="S5161">
            <v>0</v>
          </cell>
          <cell r="T5161">
            <v>0</v>
          </cell>
          <cell r="U5161">
            <v>0</v>
          </cell>
          <cell r="V5161">
            <v>0</v>
          </cell>
          <cell r="W5161">
            <v>0</v>
          </cell>
          <cell r="X5161">
            <v>0</v>
          </cell>
          <cell r="Y5161">
            <v>0</v>
          </cell>
          <cell r="Z5161">
            <v>0</v>
          </cell>
          <cell r="AA5161">
            <v>0</v>
          </cell>
          <cell r="AB5161">
            <v>0</v>
          </cell>
          <cell r="AC5161">
            <v>0</v>
          </cell>
          <cell r="AD5161">
            <v>0</v>
          </cell>
          <cell r="AE5161">
            <v>0</v>
          </cell>
          <cell r="AF5161">
            <v>0</v>
          </cell>
          <cell r="AG5161">
            <v>0</v>
          </cell>
          <cell r="AH5161">
            <v>0</v>
          </cell>
          <cell r="AI5161">
            <v>0</v>
          </cell>
        </row>
        <row r="5162">
          <cell r="C5162" t="str">
            <v>1.868.7</v>
          </cell>
          <cell r="D5162" t="str">
            <v>Пуско наладочные работы "вхолостую"</v>
          </cell>
          <cell r="E5162" t="str">
            <v>051-2004509</v>
          </cell>
          <cell r="F5162" t="str">
            <v/>
          </cell>
          <cell r="G5162" t="str">
            <v/>
          </cell>
          <cell r="H5162" t="str">
            <v/>
          </cell>
          <cell r="I5162">
            <v>3.83</v>
          </cell>
          <cell r="J5162">
            <v>3.83</v>
          </cell>
          <cell r="K5162">
            <v>0</v>
          </cell>
          <cell r="L5162">
            <v>0</v>
          </cell>
          <cell r="M5162">
            <v>0</v>
          </cell>
          <cell r="N5162">
            <v>0</v>
          </cell>
          <cell r="O5162">
            <v>0</v>
          </cell>
          <cell r="P5162">
            <v>0</v>
          </cell>
          <cell r="Q5162">
            <v>0</v>
          </cell>
          <cell r="R5162">
            <v>0</v>
          </cell>
          <cell r="S5162">
            <v>0</v>
          </cell>
          <cell r="T5162">
            <v>0</v>
          </cell>
          <cell r="U5162">
            <v>0</v>
          </cell>
          <cell r="V5162">
            <v>0</v>
          </cell>
          <cell r="W5162">
            <v>0</v>
          </cell>
          <cell r="X5162">
            <v>0</v>
          </cell>
          <cell r="Y5162">
            <v>0</v>
          </cell>
          <cell r="Z5162">
            <v>0</v>
          </cell>
          <cell r="AA5162">
            <v>0</v>
          </cell>
          <cell r="AB5162">
            <v>0</v>
          </cell>
          <cell r="AC5162">
            <v>0</v>
          </cell>
          <cell r="AD5162">
            <v>0</v>
          </cell>
          <cell r="AE5162">
            <v>0</v>
          </cell>
          <cell r="AF5162">
            <v>0</v>
          </cell>
          <cell r="AG5162">
            <v>0</v>
          </cell>
          <cell r="AH5162">
            <v>0</v>
          </cell>
          <cell r="AI5162">
            <v>0</v>
          </cell>
        </row>
        <row r="5163">
          <cell r="C5163" t="str">
            <v>1.869</v>
          </cell>
          <cell r="D5163" t="str">
            <v>Дооснащение ИТСО ГРС Приволжского ЛПУ МГ</v>
          </cell>
          <cell r="E5163" t="str">
            <v>051-2004510</v>
          </cell>
          <cell r="F5163" t="str">
            <v/>
          </cell>
          <cell r="G5163" t="str">
            <v>Комплексная целевая программа по совершенствованию системы о</v>
          </cell>
          <cell r="H5163" t="str">
            <v>Прочие</v>
          </cell>
          <cell r="I5163">
            <v>212.41</v>
          </cell>
          <cell r="J5163">
            <v>212.41</v>
          </cell>
          <cell r="K5163">
            <v>4.96</v>
          </cell>
          <cell r="L5163">
            <v>4.96</v>
          </cell>
          <cell r="M5163">
            <v>4.4999999999999998E-2</v>
          </cell>
          <cell r="N5163">
            <v>0.90725806499999995</v>
          </cell>
          <cell r="O5163">
            <v>0.90725806499999995</v>
          </cell>
          <cell r="P5163">
            <v>0</v>
          </cell>
          <cell r="Q5163">
            <v>0</v>
          </cell>
          <cell r="R5163">
            <v>0</v>
          </cell>
          <cell r="S5163">
            <v>0</v>
          </cell>
          <cell r="T5163">
            <v>0</v>
          </cell>
          <cell r="U5163">
            <v>0</v>
          </cell>
          <cell r="V5163">
            <v>0</v>
          </cell>
          <cell r="W5163">
            <v>0</v>
          </cell>
          <cell r="X5163">
            <v>0</v>
          </cell>
          <cell r="Y5163">
            <v>0</v>
          </cell>
          <cell r="Z5163">
            <v>50.28</v>
          </cell>
          <cell r="AA5163">
            <v>50.28</v>
          </cell>
          <cell r="AB5163">
            <v>4.43</v>
          </cell>
          <cell r="AC5163">
            <v>45.39</v>
          </cell>
          <cell r="AD5163">
            <v>0.03</v>
          </cell>
          <cell r="AE5163">
            <v>0</v>
          </cell>
          <cell r="AF5163">
            <v>0.03</v>
          </cell>
          <cell r="AG5163">
            <v>0</v>
          </cell>
          <cell r="AH5163">
            <v>0</v>
          </cell>
          <cell r="AI5163">
            <v>5.9665871000000002E-2</v>
          </cell>
        </row>
        <row r="5164">
          <cell r="C5164" t="str">
            <v>1.869.1</v>
          </cell>
          <cell r="D5164" t="str">
            <v>Подрядные работы</v>
          </cell>
          <cell r="E5164" t="str">
            <v>051-2004510</v>
          </cell>
          <cell r="F5164" t="str">
            <v/>
          </cell>
          <cell r="G5164" t="str">
            <v/>
          </cell>
          <cell r="H5164" t="str">
            <v/>
          </cell>
          <cell r="I5164">
            <v>133.28</v>
          </cell>
          <cell r="J5164">
            <v>133.28</v>
          </cell>
          <cell r="K5164">
            <v>4.43</v>
          </cell>
          <cell r="L5164">
            <v>4.43</v>
          </cell>
          <cell r="M5164">
            <v>0</v>
          </cell>
          <cell r="N5164">
            <v>0</v>
          </cell>
          <cell r="O5164">
            <v>0</v>
          </cell>
          <cell r="P5164">
            <v>0</v>
          </cell>
          <cell r="Q5164">
            <v>0</v>
          </cell>
          <cell r="R5164">
            <v>0</v>
          </cell>
          <cell r="S5164">
            <v>0</v>
          </cell>
          <cell r="T5164">
            <v>0</v>
          </cell>
          <cell r="U5164">
            <v>0</v>
          </cell>
          <cell r="V5164">
            <v>0</v>
          </cell>
          <cell r="W5164">
            <v>0</v>
          </cell>
          <cell r="X5164">
            <v>0</v>
          </cell>
          <cell r="Y5164">
            <v>0</v>
          </cell>
          <cell r="Z5164">
            <v>39.46</v>
          </cell>
          <cell r="AA5164">
            <v>39.46</v>
          </cell>
          <cell r="AB5164">
            <v>4.43</v>
          </cell>
          <cell r="AC5164">
            <v>35.03</v>
          </cell>
          <cell r="AD5164">
            <v>0</v>
          </cell>
          <cell r="AE5164">
            <v>0</v>
          </cell>
          <cell r="AF5164">
            <v>0</v>
          </cell>
          <cell r="AG5164">
            <v>0</v>
          </cell>
          <cell r="AH5164">
            <v>0</v>
          </cell>
          <cell r="AI5164">
            <v>0</v>
          </cell>
        </row>
        <row r="5165">
          <cell r="C5165">
            <v>0</v>
          </cell>
          <cell r="D5165" t="str">
            <v>СПЕЦСТРОЙИНЖИНИРИНГ</v>
          </cell>
          <cell r="E5165" t="str">
            <v>051-2004510</v>
          </cell>
          <cell r="F5165" t="str">
            <v/>
          </cell>
          <cell r="G5165" t="str">
            <v/>
          </cell>
          <cell r="H5165" t="str">
            <v/>
          </cell>
          <cell r="I5165">
            <v>133.28</v>
          </cell>
          <cell r="J5165">
            <v>133.28</v>
          </cell>
          <cell r="K5165">
            <v>4.43</v>
          </cell>
          <cell r="L5165">
            <v>4.43</v>
          </cell>
          <cell r="M5165">
            <v>0</v>
          </cell>
          <cell r="N5165">
            <v>0</v>
          </cell>
          <cell r="O5165">
            <v>0</v>
          </cell>
          <cell r="P5165">
            <v>0</v>
          </cell>
          <cell r="Q5165">
            <v>0</v>
          </cell>
          <cell r="R5165">
            <v>0</v>
          </cell>
          <cell r="S5165">
            <v>0</v>
          </cell>
          <cell r="T5165">
            <v>0</v>
          </cell>
          <cell r="U5165">
            <v>0</v>
          </cell>
          <cell r="V5165">
            <v>0</v>
          </cell>
          <cell r="W5165">
            <v>0</v>
          </cell>
          <cell r="X5165">
            <v>0</v>
          </cell>
          <cell r="Y5165">
            <v>0</v>
          </cell>
          <cell r="Z5165">
            <v>39.46</v>
          </cell>
          <cell r="AA5165">
            <v>39.46</v>
          </cell>
          <cell r="AB5165">
            <v>4.43</v>
          </cell>
          <cell r="AC5165">
            <v>35.03</v>
          </cell>
          <cell r="AD5165">
            <v>0</v>
          </cell>
          <cell r="AE5165">
            <v>0</v>
          </cell>
          <cell r="AF5165">
            <v>0</v>
          </cell>
          <cell r="AG5165">
            <v>0</v>
          </cell>
          <cell r="AH5165">
            <v>0</v>
          </cell>
          <cell r="AI5165">
            <v>0</v>
          </cell>
        </row>
        <row r="5166">
          <cell r="C5166" t="str">
            <v>1.869.2</v>
          </cell>
          <cell r="D5166" t="str">
            <v>Оборудование</v>
          </cell>
          <cell r="E5166" t="str">
            <v>051-2004510</v>
          </cell>
          <cell r="F5166" t="str">
            <v/>
          </cell>
          <cell r="G5166" t="str">
            <v/>
          </cell>
          <cell r="H5166" t="str">
            <v/>
          </cell>
          <cell r="I5166">
            <v>35.53</v>
          </cell>
          <cell r="J5166">
            <v>35.53</v>
          </cell>
          <cell r="K5166">
            <v>0</v>
          </cell>
          <cell r="L5166">
            <v>0</v>
          </cell>
          <cell r="M5166">
            <v>0</v>
          </cell>
          <cell r="N5166">
            <v>0</v>
          </cell>
          <cell r="O5166">
            <v>0</v>
          </cell>
          <cell r="P5166">
            <v>0</v>
          </cell>
          <cell r="Q5166">
            <v>0</v>
          </cell>
          <cell r="R5166">
            <v>0</v>
          </cell>
          <cell r="S5166">
            <v>0</v>
          </cell>
          <cell r="T5166">
            <v>0</v>
          </cell>
          <cell r="U5166">
            <v>0</v>
          </cell>
          <cell r="V5166">
            <v>0</v>
          </cell>
          <cell r="W5166">
            <v>0</v>
          </cell>
          <cell r="X5166">
            <v>0</v>
          </cell>
          <cell r="Y5166">
            <v>0</v>
          </cell>
          <cell r="Z5166">
            <v>10.36</v>
          </cell>
          <cell r="AA5166">
            <v>10.36</v>
          </cell>
          <cell r="AB5166">
            <v>0</v>
          </cell>
          <cell r="AC5166">
            <v>10.36</v>
          </cell>
          <cell r="AD5166">
            <v>0</v>
          </cell>
          <cell r="AE5166">
            <v>0</v>
          </cell>
          <cell r="AF5166">
            <v>0</v>
          </cell>
          <cell r="AG5166">
            <v>0</v>
          </cell>
          <cell r="AH5166">
            <v>0</v>
          </cell>
          <cell r="AI5166">
            <v>0</v>
          </cell>
        </row>
        <row r="5167">
          <cell r="C5167" t="str">
            <v>1.869.3</v>
          </cell>
          <cell r="D5167" t="str">
            <v>Прочие, всего</v>
          </cell>
          <cell r="E5167" t="str">
            <v>051-2004510</v>
          </cell>
          <cell r="F5167" t="str">
            <v/>
          </cell>
          <cell r="G5167" t="str">
            <v/>
          </cell>
          <cell r="H5167" t="str">
            <v/>
          </cell>
          <cell r="I5167">
            <v>43.6</v>
          </cell>
          <cell r="J5167">
            <v>43.6</v>
          </cell>
          <cell r="K5167">
            <v>0.53</v>
          </cell>
          <cell r="L5167">
            <v>0.53</v>
          </cell>
          <cell r="M5167">
            <v>4.4999999999999998E-2</v>
          </cell>
          <cell r="N5167">
            <v>8.4905660380000008</v>
          </cell>
          <cell r="O5167">
            <v>8.4905660380000008</v>
          </cell>
          <cell r="P5167">
            <v>0</v>
          </cell>
          <cell r="Q5167">
            <v>0</v>
          </cell>
          <cell r="R5167">
            <v>0</v>
          </cell>
          <cell r="S5167">
            <v>0</v>
          </cell>
          <cell r="T5167">
            <v>0</v>
          </cell>
          <cell r="U5167">
            <v>0</v>
          </cell>
          <cell r="V5167">
            <v>0</v>
          </cell>
          <cell r="W5167">
            <v>0</v>
          </cell>
          <cell r="X5167">
            <v>0</v>
          </cell>
          <cell r="Y5167">
            <v>0</v>
          </cell>
          <cell r="Z5167">
            <v>0.46</v>
          </cell>
          <cell r="AA5167">
            <v>0.46</v>
          </cell>
          <cell r="AB5167">
            <v>0</v>
          </cell>
          <cell r="AC5167">
            <v>0</v>
          </cell>
          <cell r="AD5167">
            <v>0.03</v>
          </cell>
          <cell r="AE5167">
            <v>0</v>
          </cell>
          <cell r="AF5167">
            <v>0.03</v>
          </cell>
          <cell r="AG5167">
            <v>0</v>
          </cell>
          <cell r="AH5167">
            <v>0</v>
          </cell>
          <cell r="AI5167">
            <v>6.5217391300000003</v>
          </cell>
        </row>
        <row r="5168">
          <cell r="C5168" t="str">
            <v>1.869.4</v>
          </cell>
          <cell r="D5168" t="str">
            <v>Землеотвод, всего</v>
          </cell>
          <cell r="E5168" t="str">
            <v>051-2004510</v>
          </cell>
          <cell r="F5168" t="str">
            <v/>
          </cell>
          <cell r="G5168" t="str">
            <v/>
          </cell>
          <cell r="H5168" t="str">
            <v/>
          </cell>
          <cell r="I5168">
            <v>0.78</v>
          </cell>
          <cell r="J5168">
            <v>0.78</v>
          </cell>
          <cell r="K5168">
            <v>0.3</v>
          </cell>
          <cell r="L5168">
            <v>0.3</v>
          </cell>
          <cell r="M5168">
            <v>0</v>
          </cell>
          <cell r="N5168">
            <v>0</v>
          </cell>
          <cell r="O5168">
            <v>0</v>
          </cell>
          <cell r="P5168">
            <v>0</v>
          </cell>
          <cell r="Q5168">
            <v>0</v>
          </cell>
          <cell r="R5168">
            <v>0</v>
          </cell>
          <cell r="S5168">
            <v>0</v>
          </cell>
          <cell r="T5168">
            <v>0</v>
          </cell>
          <cell r="U5168">
            <v>0</v>
          </cell>
          <cell r="V5168">
            <v>0</v>
          </cell>
          <cell r="W5168">
            <v>0</v>
          </cell>
          <cell r="X5168">
            <v>0</v>
          </cell>
          <cell r="Y5168">
            <v>0</v>
          </cell>
          <cell r="Z5168">
            <v>0.3</v>
          </cell>
          <cell r="AA5168">
            <v>0.3</v>
          </cell>
          <cell r="AB5168">
            <v>0</v>
          </cell>
          <cell r="AC5168">
            <v>0</v>
          </cell>
          <cell r="AD5168">
            <v>0</v>
          </cell>
          <cell r="AE5168">
            <v>0</v>
          </cell>
          <cell r="AF5168">
            <v>0</v>
          </cell>
          <cell r="AG5168">
            <v>0</v>
          </cell>
          <cell r="AH5168">
            <v>0</v>
          </cell>
          <cell r="AI5168">
            <v>0</v>
          </cell>
        </row>
        <row r="5169">
          <cell r="C5169" t="str">
            <v>1.869.5</v>
          </cell>
          <cell r="D5169" t="str">
            <v>Проектные работы</v>
          </cell>
          <cell r="E5169" t="str">
            <v>051-2004510</v>
          </cell>
          <cell r="F5169" t="str">
            <v/>
          </cell>
          <cell r="G5169" t="str">
            <v/>
          </cell>
          <cell r="H5169" t="str">
            <v/>
          </cell>
          <cell r="I5169">
            <v>27.51</v>
          </cell>
          <cell r="J5169">
            <v>27.51</v>
          </cell>
          <cell r="K5169">
            <v>0</v>
          </cell>
          <cell r="L5169">
            <v>0</v>
          </cell>
          <cell r="M5169">
            <v>0</v>
          </cell>
          <cell r="N5169">
            <v>0</v>
          </cell>
          <cell r="O5169">
            <v>0</v>
          </cell>
          <cell r="P5169">
            <v>0</v>
          </cell>
          <cell r="Q5169">
            <v>0</v>
          </cell>
          <cell r="R5169">
            <v>0</v>
          </cell>
          <cell r="S5169">
            <v>0</v>
          </cell>
          <cell r="T5169">
            <v>0</v>
          </cell>
          <cell r="U5169">
            <v>0</v>
          </cell>
          <cell r="V5169">
            <v>0</v>
          </cell>
          <cell r="W5169">
            <v>0</v>
          </cell>
          <cell r="X5169">
            <v>0</v>
          </cell>
          <cell r="Y5169">
            <v>0</v>
          </cell>
          <cell r="Z5169">
            <v>0</v>
          </cell>
          <cell r="AA5169">
            <v>0</v>
          </cell>
          <cell r="AB5169">
            <v>0</v>
          </cell>
          <cell r="AC5169">
            <v>0</v>
          </cell>
          <cell r="AD5169">
            <v>0</v>
          </cell>
          <cell r="AE5169">
            <v>0</v>
          </cell>
          <cell r="AF5169">
            <v>0</v>
          </cell>
          <cell r="AG5169">
            <v>0</v>
          </cell>
          <cell r="AH5169">
            <v>0</v>
          </cell>
          <cell r="AI5169">
            <v>0</v>
          </cell>
        </row>
        <row r="5170">
          <cell r="C5170" t="str">
            <v>1.869.6</v>
          </cell>
          <cell r="D5170" t="str">
            <v>Услуги Заказчика</v>
          </cell>
          <cell r="E5170" t="str">
            <v>051-2004510</v>
          </cell>
          <cell r="F5170" t="str">
            <v/>
          </cell>
          <cell r="G5170" t="str">
            <v/>
          </cell>
          <cell r="H5170" t="str">
            <v/>
          </cell>
          <cell r="I5170">
            <v>3.77</v>
          </cell>
          <cell r="J5170">
            <v>3.77</v>
          </cell>
          <cell r="K5170">
            <v>0.18</v>
          </cell>
          <cell r="L5170">
            <v>0.18</v>
          </cell>
          <cell r="M5170">
            <v>4.4999999999999998E-2</v>
          </cell>
          <cell r="N5170">
            <v>25</v>
          </cell>
          <cell r="O5170">
            <v>25</v>
          </cell>
          <cell r="P5170">
            <v>0</v>
          </cell>
          <cell r="Q5170">
            <v>0</v>
          </cell>
          <cell r="R5170">
            <v>0</v>
          </cell>
          <cell r="S5170">
            <v>0</v>
          </cell>
          <cell r="T5170">
            <v>0</v>
          </cell>
          <cell r="U5170">
            <v>0</v>
          </cell>
          <cell r="V5170">
            <v>0</v>
          </cell>
          <cell r="W5170">
            <v>0</v>
          </cell>
          <cell r="X5170">
            <v>0</v>
          </cell>
          <cell r="Y5170">
            <v>0</v>
          </cell>
          <cell r="Z5170">
            <v>0.16</v>
          </cell>
          <cell r="AA5170">
            <v>0.16</v>
          </cell>
          <cell r="AB5170">
            <v>0</v>
          </cell>
          <cell r="AC5170">
            <v>0</v>
          </cell>
          <cell r="AD5170">
            <v>0.03</v>
          </cell>
          <cell r="AE5170">
            <v>0</v>
          </cell>
          <cell r="AF5170">
            <v>0.03</v>
          </cell>
          <cell r="AG5170">
            <v>0</v>
          </cell>
          <cell r="AH5170">
            <v>0</v>
          </cell>
          <cell r="AI5170">
            <v>18.75</v>
          </cell>
        </row>
        <row r="5171">
          <cell r="C5171" t="str">
            <v>1.869.7</v>
          </cell>
          <cell r="D5171" t="str">
            <v>Иные прочие</v>
          </cell>
          <cell r="E5171" t="str">
            <v>051-2004510</v>
          </cell>
          <cell r="F5171" t="str">
            <v/>
          </cell>
          <cell r="G5171" t="str">
            <v/>
          </cell>
          <cell r="H5171" t="str">
            <v/>
          </cell>
          <cell r="I5171">
            <v>6.06</v>
          </cell>
          <cell r="J5171">
            <v>6.06</v>
          </cell>
          <cell r="K5171">
            <v>0.05</v>
          </cell>
          <cell r="L5171">
            <v>0.05</v>
          </cell>
          <cell r="M5171">
            <v>0</v>
          </cell>
          <cell r="N5171">
            <v>0</v>
          </cell>
          <cell r="O5171">
            <v>0</v>
          </cell>
          <cell r="P5171">
            <v>0</v>
          </cell>
          <cell r="Q5171">
            <v>0</v>
          </cell>
          <cell r="R5171">
            <v>0</v>
          </cell>
          <cell r="S5171">
            <v>0</v>
          </cell>
          <cell r="T5171">
            <v>0</v>
          </cell>
          <cell r="U5171">
            <v>0</v>
          </cell>
          <cell r="V5171">
            <v>0</v>
          </cell>
          <cell r="W5171">
            <v>0</v>
          </cell>
          <cell r="X5171">
            <v>0</v>
          </cell>
          <cell r="Y5171">
            <v>0</v>
          </cell>
          <cell r="Z5171">
            <v>0</v>
          </cell>
          <cell r="AA5171">
            <v>0</v>
          </cell>
          <cell r="AB5171">
            <v>0</v>
          </cell>
          <cell r="AC5171">
            <v>0</v>
          </cell>
          <cell r="AD5171">
            <v>0</v>
          </cell>
          <cell r="AE5171">
            <v>0</v>
          </cell>
          <cell r="AF5171">
            <v>0</v>
          </cell>
          <cell r="AG5171">
            <v>0</v>
          </cell>
          <cell r="AH5171">
            <v>0</v>
          </cell>
          <cell r="AI5171">
            <v>0</v>
          </cell>
        </row>
        <row r="5172">
          <cell r="C5172" t="str">
            <v>1.869.8</v>
          </cell>
          <cell r="D5172" t="str">
            <v>Пуско наладочные работы "вхолостую"</v>
          </cell>
          <cell r="E5172" t="str">
            <v>051-2004510</v>
          </cell>
          <cell r="F5172" t="str">
            <v/>
          </cell>
          <cell r="G5172" t="str">
            <v/>
          </cell>
          <cell r="H5172" t="str">
            <v/>
          </cell>
          <cell r="I5172">
            <v>5.48</v>
          </cell>
          <cell r="J5172">
            <v>5.48</v>
          </cell>
          <cell r="K5172">
            <v>0</v>
          </cell>
          <cell r="L5172">
            <v>0</v>
          </cell>
          <cell r="M5172">
            <v>0</v>
          </cell>
          <cell r="N5172">
            <v>0</v>
          </cell>
          <cell r="O5172">
            <v>0</v>
          </cell>
          <cell r="P5172">
            <v>0</v>
          </cell>
          <cell r="Q5172">
            <v>0</v>
          </cell>
          <cell r="R5172">
            <v>0</v>
          </cell>
          <cell r="S5172">
            <v>0</v>
          </cell>
          <cell r="T5172">
            <v>0</v>
          </cell>
          <cell r="U5172">
            <v>0</v>
          </cell>
          <cell r="V5172">
            <v>0</v>
          </cell>
          <cell r="W5172">
            <v>0</v>
          </cell>
          <cell r="X5172">
            <v>0</v>
          </cell>
          <cell r="Y5172">
            <v>0</v>
          </cell>
          <cell r="Z5172">
            <v>0</v>
          </cell>
          <cell r="AA5172">
            <v>0</v>
          </cell>
          <cell r="AB5172">
            <v>0</v>
          </cell>
          <cell r="AC5172">
            <v>0</v>
          </cell>
          <cell r="AD5172">
            <v>0</v>
          </cell>
          <cell r="AE5172">
            <v>0</v>
          </cell>
          <cell r="AF5172">
            <v>0</v>
          </cell>
          <cell r="AG5172">
            <v>0</v>
          </cell>
          <cell r="AH5172">
            <v>0</v>
          </cell>
          <cell r="AI5172">
            <v>0</v>
          </cell>
        </row>
        <row r="5173">
          <cell r="C5173" t="str">
            <v>1.870</v>
          </cell>
          <cell r="D5173" t="str">
            <v>Дооснащение ИТСО ГРС Пугачевского ЛПУ МГ</v>
          </cell>
          <cell r="E5173" t="str">
            <v>051-2004511</v>
          </cell>
          <cell r="F5173" t="str">
            <v/>
          </cell>
          <cell r="G5173" t="str">
            <v>Комплексная целевая программа по совершенствованию системы о</v>
          </cell>
          <cell r="H5173" t="str">
            <v>Прочие</v>
          </cell>
          <cell r="I5173">
            <v>0</v>
          </cell>
          <cell r="J5173">
            <v>0</v>
          </cell>
          <cell r="K5173">
            <v>0</v>
          </cell>
          <cell r="L5173">
            <v>0</v>
          </cell>
          <cell r="M5173">
            <v>0</v>
          </cell>
          <cell r="N5173">
            <v>0</v>
          </cell>
          <cell r="O5173">
            <v>0</v>
          </cell>
          <cell r="P5173">
            <v>0</v>
          </cell>
          <cell r="Q5173">
            <v>0</v>
          </cell>
          <cell r="R5173">
            <v>0</v>
          </cell>
          <cell r="S5173">
            <v>0</v>
          </cell>
          <cell r="T5173">
            <v>0</v>
          </cell>
          <cell r="U5173">
            <v>0</v>
          </cell>
          <cell r="V5173">
            <v>0</v>
          </cell>
          <cell r="W5173">
            <v>0</v>
          </cell>
          <cell r="X5173">
            <v>0</v>
          </cell>
          <cell r="Y5173">
            <v>0.46169947</v>
          </cell>
          <cell r="Z5173">
            <v>11.25</v>
          </cell>
          <cell r="AA5173">
            <v>11.25</v>
          </cell>
          <cell r="AB5173">
            <v>0</v>
          </cell>
          <cell r="AC5173">
            <v>0</v>
          </cell>
          <cell r="AD5173">
            <v>0.46169947</v>
          </cell>
          <cell r="AE5173">
            <v>0.46169947</v>
          </cell>
          <cell r="AF5173">
            <v>0</v>
          </cell>
          <cell r="AG5173">
            <v>0</v>
          </cell>
          <cell r="AH5173">
            <v>0</v>
          </cell>
          <cell r="AI5173">
            <v>4.1039952890000002</v>
          </cell>
        </row>
        <row r="5174">
          <cell r="C5174" t="str">
            <v>1.870.1</v>
          </cell>
          <cell r="D5174" t="str">
            <v>Прочие, всего</v>
          </cell>
          <cell r="E5174" t="str">
            <v>051-2004511</v>
          </cell>
          <cell r="F5174" t="str">
            <v/>
          </cell>
          <cell r="G5174" t="str">
            <v/>
          </cell>
          <cell r="H5174" t="str">
            <v/>
          </cell>
          <cell r="I5174">
            <v>0</v>
          </cell>
          <cell r="J5174">
            <v>0</v>
          </cell>
          <cell r="K5174">
            <v>0</v>
          </cell>
          <cell r="L5174">
            <v>0</v>
          </cell>
          <cell r="M5174">
            <v>0</v>
          </cell>
          <cell r="N5174">
            <v>0</v>
          </cell>
          <cell r="O5174">
            <v>0</v>
          </cell>
          <cell r="P5174">
            <v>0</v>
          </cell>
          <cell r="Q5174">
            <v>0</v>
          </cell>
          <cell r="R5174">
            <v>0</v>
          </cell>
          <cell r="S5174">
            <v>0</v>
          </cell>
          <cell r="T5174">
            <v>0</v>
          </cell>
          <cell r="U5174">
            <v>0</v>
          </cell>
          <cell r="V5174">
            <v>0</v>
          </cell>
          <cell r="W5174">
            <v>0</v>
          </cell>
          <cell r="X5174">
            <v>0</v>
          </cell>
          <cell r="Y5174">
            <v>0.46169947</v>
          </cell>
          <cell r="Z5174">
            <v>11.25</v>
          </cell>
          <cell r="AA5174">
            <v>11.25</v>
          </cell>
          <cell r="AB5174">
            <v>0</v>
          </cell>
          <cell r="AC5174">
            <v>0</v>
          </cell>
          <cell r="AD5174">
            <v>0.46169947</v>
          </cell>
          <cell r="AE5174">
            <v>0.46169947</v>
          </cell>
          <cell r="AF5174">
            <v>0</v>
          </cell>
          <cell r="AG5174">
            <v>0</v>
          </cell>
          <cell r="AH5174">
            <v>0</v>
          </cell>
          <cell r="AI5174">
            <v>4.1039952890000002</v>
          </cell>
        </row>
        <row r="5175">
          <cell r="C5175" t="str">
            <v>1.870.2</v>
          </cell>
          <cell r="D5175" t="str">
            <v>Землеотвод, всего</v>
          </cell>
          <cell r="E5175" t="str">
            <v>051-2004511</v>
          </cell>
          <cell r="F5175" t="str">
            <v/>
          </cell>
          <cell r="G5175" t="str">
            <v/>
          </cell>
          <cell r="H5175" t="str">
            <v/>
          </cell>
          <cell r="I5175">
            <v>0</v>
          </cell>
          <cell r="J5175">
            <v>0</v>
          </cell>
          <cell r="K5175">
            <v>0</v>
          </cell>
          <cell r="L5175">
            <v>0</v>
          </cell>
          <cell r="M5175">
            <v>0</v>
          </cell>
          <cell r="N5175">
            <v>0</v>
          </cell>
          <cell r="O5175">
            <v>0</v>
          </cell>
          <cell r="P5175">
            <v>0</v>
          </cell>
          <cell r="Q5175">
            <v>0</v>
          </cell>
          <cell r="R5175">
            <v>0</v>
          </cell>
          <cell r="S5175">
            <v>0</v>
          </cell>
          <cell r="T5175">
            <v>0</v>
          </cell>
          <cell r="U5175">
            <v>0</v>
          </cell>
          <cell r="V5175">
            <v>0</v>
          </cell>
          <cell r="W5175">
            <v>0</v>
          </cell>
          <cell r="X5175">
            <v>0</v>
          </cell>
          <cell r="Y5175">
            <v>0.46169947</v>
          </cell>
          <cell r="Z5175">
            <v>11.25</v>
          </cell>
          <cell r="AA5175">
            <v>11.25</v>
          </cell>
          <cell r="AB5175">
            <v>0</v>
          </cell>
          <cell r="AC5175">
            <v>0</v>
          </cell>
          <cell r="AD5175">
            <v>0.46169947</v>
          </cell>
          <cell r="AE5175">
            <v>0.46169947</v>
          </cell>
          <cell r="AF5175">
            <v>0</v>
          </cell>
          <cell r="AG5175">
            <v>0</v>
          </cell>
          <cell r="AH5175">
            <v>0</v>
          </cell>
          <cell r="AI5175">
            <v>4.1039952890000002</v>
          </cell>
        </row>
        <row r="5176">
          <cell r="C5176" t="str">
            <v>1.871</v>
          </cell>
          <cell r="D5176" t="str">
            <v>Дооснащение ИТСО ГРС Башмаковского ЛПУ МГ</v>
          </cell>
          <cell r="E5176" t="str">
            <v>051-2004512</v>
          </cell>
          <cell r="F5176" t="str">
            <v/>
          </cell>
          <cell r="G5176" t="str">
            <v>Комплексная целевая программа по совершенствованию системы о</v>
          </cell>
          <cell r="H5176" t="str">
            <v>Прочие</v>
          </cell>
          <cell r="I5176">
            <v>0</v>
          </cell>
          <cell r="J5176">
            <v>0</v>
          </cell>
          <cell r="K5176">
            <v>0</v>
          </cell>
          <cell r="L5176">
            <v>0</v>
          </cell>
          <cell r="M5176">
            <v>0</v>
          </cell>
          <cell r="N5176">
            <v>0</v>
          </cell>
          <cell r="O5176">
            <v>0</v>
          </cell>
          <cell r="P5176">
            <v>0</v>
          </cell>
          <cell r="Q5176">
            <v>0</v>
          </cell>
          <cell r="R5176">
            <v>0</v>
          </cell>
          <cell r="S5176">
            <v>0</v>
          </cell>
          <cell r="T5176">
            <v>0</v>
          </cell>
          <cell r="U5176">
            <v>0</v>
          </cell>
          <cell r="V5176">
            <v>0</v>
          </cell>
          <cell r="W5176">
            <v>0</v>
          </cell>
          <cell r="X5176">
            <v>0</v>
          </cell>
          <cell r="Y5176">
            <v>0</v>
          </cell>
          <cell r="Z5176">
            <v>10.97</v>
          </cell>
          <cell r="AA5176">
            <v>10.97</v>
          </cell>
          <cell r="AB5176">
            <v>0</v>
          </cell>
          <cell r="AC5176">
            <v>0</v>
          </cell>
          <cell r="AD5176">
            <v>0</v>
          </cell>
          <cell r="AE5176">
            <v>0</v>
          </cell>
          <cell r="AF5176">
            <v>0</v>
          </cell>
          <cell r="AG5176">
            <v>0</v>
          </cell>
          <cell r="AH5176">
            <v>0</v>
          </cell>
          <cell r="AI5176">
            <v>0</v>
          </cell>
        </row>
        <row r="5177">
          <cell r="C5177" t="str">
            <v>1.871.1</v>
          </cell>
          <cell r="D5177" t="str">
            <v>Прочие, всего</v>
          </cell>
          <cell r="E5177" t="str">
            <v>051-2004512</v>
          </cell>
          <cell r="F5177" t="str">
            <v/>
          </cell>
          <cell r="G5177" t="str">
            <v/>
          </cell>
          <cell r="H5177" t="str">
            <v/>
          </cell>
          <cell r="I5177">
            <v>0</v>
          </cell>
          <cell r="J5177">
            <v>0</v>
          </cell>
          <cell r="K5177">
            <v>0</v>
          </cell>
          <cell r="L5177">
            <v>0</v>
          </cell>
          <cell r="M5177">
            <v>0</v>
          </cell>
          <cell r="N5177">
            <v>0</v>
          </cell>
          <cell r="O5177">
            <v>0</v>
          </cell>
          <cell r="P5177">
            <v>0</v>
          </cell>
          <cell r="Q5177">
            <v>0</v>
          </cell>
          <cell r="R5177">
            <v>0</v>
          </cell>
          <cell r="S5177">
            <v>0</v>
          </cell>
          <cell r="T5177">
            <v>0</v>
          </cell>
          <cell r="U5177">
            <v>0</v>
          </cell>
          <cell r="V5177">
            <v>0</v>
          </cell>
          <cell r="W5177">
            <v>0</v>
          </cell>
          <cell r="X5177">
            <v>0</v>
          </cell>
          <cell r="Y5177">
            <v>0</v>
          </cell>
          <cell r="Z5177">
            <v>10.97</v>
          </cell>
          <cell r="AA5177">
            <v>10.97</v>
          </cell>
          <cell r="AB5177">
            <v>0</v>
          </cell>
          <cell r="AC5177">
            <v>0</v>
          </cell>
          <cell r="AD5177">
            <v>0</v>
          </cell>
          <cell r="AE5177">
            <v>0</v>
          </cell>
          <cell r="AF5177">
            <v>0</v>
          </cell>
          <cell r="AG5177">
            <v>0</v>
          </cell>
          <cell r="AH5177">
            <v>0</v>
          </cell>
          <cell r="AI5177">
            <v>0</v>
          </cell>
        </row>
        <row r="5178">
          <cell r="C5178" t="str">
            <v>1.871.2</v>
          </cell>
          <cell r="D5178" t="str">
            <v>Услуги Заказчика</v>
          </cell>
          <cell r="E5178" t="str">
            <v>051-2004512</v>
          </cell>
          <cell r="F5178" t="str">
            <v/>
          </cell>
          <cell r="G5178" t="str">
            <v/>
          </cell>
          <cell r="H5178" t="str">
            <v/>
          </cell>
          <cell r="I5178">
            <v>0</v>
          </cell>
          <cell r="J5178">
            <v>0</v>
          </cell>
          <cell r="K5178">
            <v>0</v>
          </cell>
          <cell r="L5178">
            <v>0</v>
          </cell>
          <cell r="M5178">
            <v>0</v>
          </cell>
          <cell r="N5178">
            <v>0</v>
          </cell>
          <cell r="O5178">
            <v>0</v>
          </cell>
          <cell r="P5178">
            <v>0</v>
          </cell>
          <cell r="Q5178">
            <v>0</v>
          </cell>
          <cell r="R5178">
            <v>0</v>
          </cell>
          <cell r="S5178">
            <v>0</v>
          </cell>
          <cell r="T5178">
            <v>0</v>
          </cell>
          <cell r="U5178">
            <v>0</v>
          </cell>
          <cell r="V5178">
            <v>0</v>
          </cell>
          <cell r="W5178">
            <v>0</v>
          </cell>
          <cell r="X5178">
            <v>0</v>
          </cell>
          <cell r="Y5178">
            <v>0</v>
          </cell>
          <cell r="Z5178">
            <v>10.97</v>
          </cell>
          <cell r="AA5178">
            <v>10.97</v>
          </cell>
          <cell r="AB5178">
            <v>0</v>
          </cell>
          <cell r="AC5178">
            <v>0</v>
          </cell>
          <cell r="AD5178">
            <v>0</v>
          </cell>
          <cell r="AE5178">
            <v>0</v>
          </cell>
          <cell r="AF5178">
            <v>0</v>
          </cell>
          <cell r="AG5178">
            <v>0</v>
          </cell>
          <cell r="AH5178">
            <v>0</v>
          </cell>
          <cell r="AI5178">
            <v>0</v>
          </cell>
        </row>
        <row r="5179">
          <cell r="C5179" t="str">
            <v>1.872</v>
          </cell>
          <cell r="D5179" t="str">
            <v>Дооснащение ИТСО ГРС Мещерского ЛПУ МГ</v>
          </cell>
          <cell r="E5179" t="str">
            <v>051-2004513</v>
          </cell>
          <cell r="F5179" t="str">
            <v/>
          </cell>
          <cell r="G5179" t="str">
            <v>Комплексная целевая программа по совершенствованию системы о</v>
          </cell>
          <cell r="H5179" t="str">
            <v>Прочие</v>
          </cell>
          <cell r="I5179">
            <v>183.62</v>
          </cell>
          <cell r="J5179">
            <v>183.62</v>
          </cell>
          <cell r="K5179">
            <v>5.24</v>
          </cell>
          <cell r="L5179">
            <v>5.24</v>
          </cell>
          <cell r="M5179">
            <v>4.7500019999999997E-2</v>
          </cell>
          <cell r="N5179">
            <v>0.90648893100000005</v>
          </cell>
          <cell r="O5179">
            <v>0.90648893100000005</v>
          </cell>
          <cell r="P5179">
            <v>0</v>
          </cell>
          <cell r="Q5179">
            <v>0</v>
          </cell>
          <cell r="R5179">
            <v>0</v>
          </cell>
          <cell r="S5179">
            <v>0</v>
          </cell>
          <cell r="T5179">
            <v>0</v>
          </cell>
          <cell r="U5179">
            <v>0</v>
          </cell>
          <cell r="V5179">
            <v>0</v>
          </cell>
          <cell r="W5179">
            <v>0</v>
          </cell>
          <cell r="X5179">
            <v>0</v>
          </cell>
          <cell r="Y5179">
            <v>0</v>
          </cell>
          <cell r="Z5179">
            <v>43.58</v>
          </cell>
          <cell r="AA5179">
            <v>43.58</v>
          </cell>
          <cell r="AB5179">
            <v>4.7</v>
          </cell>
          <cell r="AC5179">
            <v>38.71</v>
          </cell>
          <cell r="AD5179">
            <v>3.1666680000000003E-2</v>
          </cell>
          <cell r="AE5179">
            <v>0</v>
          </cell>
          <cell r="AF5179">
            <v>3.1666680000000003E-2</v>
          </cell>
          <cell r="AG5179">
            <v>0</v>
          </cell>
          <cell r="AH5179">
            <v>0</v>
          </cell>
          <cell r="AI5179">
            <v>7.2663331999999997E-2</v>
          </cell>
        </row>
        <row r="5180">
          <cell r="C5180" t="str">
            <v>1.872.1</v>
          </cell>
          <cell r="D5180" t="str">
            <v>Подрядные работы</v>
          </cell>
          <cell r="E5180" t="str">
            <v>051-2004513</v>
          </cell>
          <cell r="F5180" t="str">
            <v/>
          </cell>
          <cell r="G5180" t="str">
            <v/>
          </cell>
          <cell r="H5180" t="str">
            <v/>
          </cell>
          <cell r="I5180">
            <v>112.14</v>
          </cell>
          <cell r="J5180">
            <v>112.14</v>
          </cell>
          <cell r="K5180">
            <v>4.7</v>
          </cell>
          <cell r="L5180">
            <v>4.7</v>
          </cell>
          <cell r="M5180">
            <v>0</v>
          </cell>
          <cell r="N5180">
            <v>0</v>
          </cell>
          <cell r="O5180">
            <v>0</v>
          </cell>
          <cell r="P5180">
            <v>0</v>
          </cell>
          <cell r="Q5180">
            <v>0</v>
          </cell>
          <cell r="R5180">
            <v>0</v>
          </cell>
          <cell r="S5180">
            <v>0</v>
          </cell>
          <cell r="T5180">
            <v>0</v>
          </cell>
          <cell r="U5180">
            <v>0</v>
          </cell>
          <cell r="V5180">
            <v>0</v>
          </cell>
          <cell r="W5180">
            <v>0</v>
          </cell>
          <cell r="X5180">
            <v>0</v>
          </cell>
          <cell r="Y5180">
            <v>0</v>
          </cell>
          <cell r="Z5180">
            <v>33.32</v>
          </cell>
          <cell r="AA5180">
            <v>33.32</v>
          </cell>
          <cell r="AB5180">
            <v>4.7</v>
          </cell>
          <cell r="AC5180">
            <v>28.62</v>
          </cell>
          <cell r="AD5180">
            <v>0</v>
          </cell>
          <cell r="AE5180">
            <v>0</v>
          </cell>
          <cell r="AF5180">
            <v>0</v>
          </cell>
          <cell r="AG5180">
            <v>0</v>
          </cell>
          <cell r="AH5180">
            <v>0</v>
          </cell>
          <cell r="AI5180">
            <v>0</v>
          </cell>
        </row>
        <row r="5181">
          <cell r="C5181">
            <v>0</v>
          </cell>
          <cell r="D5181" t="str">
            <v>СПЕЦСТРОЙИНЖИНИРИНГ</v>
          </cell>
          <cell r="E5181" t="str">
            <v>051-2004513</v>
          </cell>
          <cell r="F5181" t="str">
            <v/>
          </cell>
          <cell r="G5181" t="str">
            <v/>
          </cell>
          <cell r="H5181" t="str">
            <v/>
          </cell>
          <cell r="I5181">
            <v>112.14</v>
          </cell>
          <cell r="J5181">
            <v>112.14</v>
          </cell>
          <cell r="K5181">
            <v>4.7</v>
          </cell>
          <cell r="L5181">
            <v>4.7</v>
          </cell>
          <cell r="M5181">
            <v>0</v>
          </cell>
          <cell r="N5181">
            <v>0</v>
          </cell>
          <cell r="O5181">
            <v>0</v>
          </cell>
          <cell r="P5181">
            <v>0</v>
          </cell>
          <cell r="Q5181">
            <v>0</v>
          </cell>
          <cell r="R5181">
            <v>0</v>
          </cell>
          <cell r="S5181">
            <v>0</v>
          </cell>
          <cell r="T5181">
            <v>0</v>
          </cell>
          <cell r="U5181">
            <v>0</v>
          </cell>
          <cell r="V5181">
            <v>0</v>
          </cell>
          <cell r="W5181">
            <v>0</v>
          </cell>
          <cell r="X5181">
            <v>0</v>
          </cell>
          <cell r="Y5181">
            <v>0</v>
          </cell>
          <cell r="Z5181">
            <v>33.32</v>
          </cell>
          <cell r="AA5181">
            <v>33.32</v>
          </cell>
          <cell r="AB5181">
            <v>4.7</v>
          </cell>
          <cell r="AC5181">
            <v>28.62</v>
          </cell>
          <cell r="AD5181">
            <v>0</v>
          </cell>
          <cell r="AE5181">
            <v>0</v>
          </cell>
          <cell r="AF5181">
            <v>0</v>
          </cell>
          <cell r="AG5181">
            <v>0</v>
          </cell>
          <cell r="AH5181">
            <v>0</v>
          </cell>
          <cell r="AI5181">
            <v>0</v>
          </cell>
        </row>
        <row r="5182">
          <cell r="C5182" t="str">
            <v>1.872.2</v>
          </cell>
          <cell r="D5182" t="str">
            <v>Оборудование</v>
          </cell>
          <cell r="E5182" t="str">
            <v>051-2004513</v>
          </cell>
          <cell r="F5182" t="str">
            <v/>
          </cell>
          <cell r="G5182" t="str">
            <v/>
          </cell>
          <cell r="H5182" t="str">
            <v/>
          </cell>
          <cell r="I5182">
            <v>34.61</v>
          </cell>
          <cell r="J5182">
            <v>34.61</v>
          </cell>
          <cell r="K5182">
            <v>0</v>
          </cell>
          <cell r="L5182">
            <v>0</v>
          </cell>
          <cell r="M5182">
            <v>0</v>
          </cell>
          <cell r="N5182">
            <v>0</v>
          </cell>
          <cell r="O5182">
            <v>0</v>
          </cell>
          <cell r="P5182">
            <v>0</v>
          </cell>
          <cell r="Q5182">
            <v>0</v>
          </cell>
          <cell r="R5182">
            <v>0</v>
          </cell>
          <cell r="S5182">
            <v>0</v>
          </cell>
          <cell r="T5182">
            <v>0</v>
          </cell>
          <cell r="U5182">
            <v>0</v>
          </cell>
          <cell r="V5182">
            <v>0</v>
          </cell>
          <cell r="W5182">
            <v>0</v>
          </cell>
          <cell r="X5182">
            <v>0</v>
          </cell>
          <cell r="Y5182">
            <v>0</v>
          </cell>
          <cell r="Z5182">
            <v>10.09</v>
          </cell>
          <cell r="AA5182">
            <v>10.09</v>
          </cell>
          <cell r="AB5182">
            <v>0</v>
          </cell>
          <cell r="AC5182">
            <v>10.09</v>
          </cell>
          <cell r="AD5182">
            <v>0</v>
          </cell>
          <cell r="AE5182">
            <v>0</v>
          </cell>
          <cell r="AF5182">
            <v>0</v>
          </cell>
          <cell r="AG5182">
            <v>0</v>
          </cell>
          <cell r="AH5182">
            <v>0</v>
          </cell>
          <cell r="AI5182">
            <v>0</v>
          </cell>
        </row>
        <row r="5183">
          <cell r="C5183" t="str">
            <v>1.872.3</v>
          </cell>
          <cell r="D5183" t="str">
            <v>Прочие, всего</v>
          </cell>
          <cell r="E5183" t="str">
            <v>051-2004513</v>
          </cell>
          <cell r="F5183" t="str">
            <v/>
          </cell>
          <cell r="G5183" t="str">
            <v/>
          </cell>
          <cell r="H5183" t="str">
            <v/>
          </cell>
          <cell r="I5183">
            <v>36.869999999999997</v>
          </cell>
          <cell r="J5183">
            <v>36.869999999999997</v>
          </cell>
          <cell r="K5183">
            <v>0.54</v>
          </cell>
          <cell r="L5183">
            <v>0.54</v>
          </cell>
          <cell r="M5183">
            <v>4.7500019999999997E-2</v>
          </cell>
          <cell r="N5183">
            <v>8.7963000000000005</v>
          </cell>
          <cell r="O5183">
            <v>8.7963000000000005</v>
          </cell>
          <cell r="P5183">
            <v>0</v>
          </cell>
          <cell r="Q5183">
            <v>0</v>
          </cell>
          <cell r="R5183">
            <v>0</v>
          </cell>
          <cell r="S5183">
            <v>0</v>
          </cell>
          <cell r="T5183">
            <v>0</v>
          </cell>
          <cell r="U5183">
            <v>0</v>
          </cell>
          <cell r="V5183">
            <v>0</v>
          </cell>
          <cell r="W5183">
            <v>0</v>
          </cell>
          <cell r="X5183">
            <v>0</v>
          </cell>
          <cell r="Y5183">
            <v>0</v>
          </cell>
          <cell r="Z5183">
            <v>0.17</v>
          </cell>
          <cell r="AA5183">
            <v>0.17</v>
          </cell>
          <cell r="AB5183">
            <v>0</v>
          </cell>
          <cell r="AC5183">
            <v>0</v>
          </cell>
          <cell r="AD5183">
            <v>3.1666680000000003E-2</v>
          </cell>
          <cell r="AE5183">
            <v>0</v>
          </cell>
          <cell r="AF5183">
            <v>3.1666680000000003E-2</v>
          </cell>
          <cell r="AG5183">
            <v>0</v>
          </cell>
          <cell r="AH5183">
            <v>0</v>
          </cell>
          <cell r="AI5183">
            <v>18.627458824000001</v>
          </cell>
        </row>
        <row r="5184">
          <cell r="C5184" t="str">
            <v>1.872.4</v>
          </cell>
          <cell r="D5184" t="str">
            <v>Проектные работы</v>
          </cell>
          <cell r="E5184" t="str">
            <v>051-2004513</v>
          </cell>
          <cell r="F5184" t="str">
            <v/>
          </cell>
          <cell r="G5184" t="str">
            <v/>
          </cell>
          <cell r="H5184" t="str">
            <v/>
          </cell>
          <cell r="I5184">
            <v>25.52</v>
          </cell>
          <cell r="J5184">
            <v>25.52</v>
          </cell>
          <cell r="K5184">
            <v>0</v>
          </cell>
          <cell r="L5184">
            <v>0</v>
          </cell>
          <cell r="M5184">
            <v>0</v>
          </cell>
          <cell r="N5184">
            <v>0</v>
          </cell>
          <cell r="O5184">
            <v>0</v>
          </cell>
          <cell r="P5184">
            <v>0</v>
          </cell>
          <cell r="Q5184">
            <v>0</v>
          </cell>
          <cell r="R5184">
            <v>0</v>
          </cell>
          <cell r="S5184">
            <v>0</v>
          </cell>
          <cell r="T5184">
            <v>0</v>
          </cell>
          <cell r="U5184">
            <v>0</v>
          </cell>
          <cell r="V5184">
            <v>0</v>
          </cell>
          <cell r="W5184">
            <v>0</v>
          </cell>
          <cell r="X5184">
            <v>0</v>
          </cell>
          <cell r="Y5184">
            <v>0</v>
          </cell>
          <cell r="Z5184">
            <v>0</v>
          </cell>
          <cell r="AA5184">
            <v>0</v>
          </cell>
          <cell r="AB5184">
            <v>0</v>
          </cell>
          <cell r="AC5184">
            <v>0</v>
          </cell>
          <cell r="AD5184">
            <v>0</v>
          </cell>
          <cell r="AE5184">
            <v>0</v>
          </cell>
          <cell r="AF5184">
            <v>0</v>
          </cell>
          <cell r="AG5184">
            <v>0</v>
          </cell>
          <cell r="AH5184">
            <v>0</v>
          </cell>
          <cell r="AI5184">
            <v>0</v>
          </cell>
        </row>
        <row r="5185">
          <cell r="C5185" t="str">
            <v>1.872.5</v>
          </cell>
          <cell r="D5185" t="str">
            <v>Услуги Заказчика</v>
          </cell>
          <cell r="E5185" t="str">
            <v>051-2004513</v>
          </cell>
          <cell r="F5185" t="str">
            <v/>
          </cell>
          <cell r="G5185" t="str">
            <v/>
          </cell>
          <cell r="H5185" t="str">
            <v/>
          </cell>
          <cell r="I5185">
            <v>3.36</v>
          </cell>
          <cell r="J5185">
            <v>3.36</v>
          </cell>
          <cell r="K5185">
            <v>0.19</v>
          </cell>
          <cell r="L5185">
            <v>0.19</v>
          </cell>
          <cell r="M5185">
            <v>4.7500019999999997E-2</v>
          </cell>
          <cell r="N5185">
            <v>25.000010526000001</v>
          </cell>
          <cell r="O5185">
            <v>25.000010526000001</v>
          </cell>
          <cell r="P5185">
            <v>0</v>
          </cell>
          <cell r="Q5185">
            <v>0</v>
          </cell>
          <cell r="R5185">
            <v>0</v>
          </cell>
          <cell r="S5185">
            <v>0</v>
          </cell>
          <cell r="T5185">
            <v>0</v>
          </cell>
          <cell r="U5185">
            <v>0</v>
          </cell>
          <cell r="V5185">
            <v>0</v>
          </cell>
          <cell r="W5185">
            <v>0</v>
          </cell>
          <cell r="X5185">
            <v>0</v>
          </cell>
          <cell r="Y5185">
            <v>0</v>
          </cell>
          <cell r="Z5185">
            <v>0.17</v>
          </cell>
          <cell r="AA5185">
            <v>0.17</v>
          </cell>
          <cell r="AB5185">
            <v>0</v>
          </cell>
          <cell r="AC5185">
            <v>0</v>
          </cell>
          <cell r="AD5185">
            <v>3.1666680000000003E-2</v>
          </cell>
          <cell r="AE5185">
            <v>0</v>
          </cell>
          <cell r="AF5185">
            <v>3.1666680000000003E-2</v>
          </cell>
          <cell r="AG5185">
            <v>0</v>
          </cell>
          <cell r="AH5185">
            <v>0</v>
          </cell>
          <cell r="AI5185">
            <v>18.627458824000001</v>
          </cell>
        </row>
        <row r="5186">
          <cell r="C5186" t="str">
            <v>1.872.6</v>
          </cell>
          <cell r="D5186" t="str">
            <v>Иные прочие</v>
          </cell>
          <cell r="E5186" t="str">
            <v>051-2004513</v>
          </cell>
          <cell r="F5186" t="str">
            <v/>
          </cell>
          <cell r="G5186" t="str">
            <v/>
          </cell>
          <cell r="H5186" t="str">
            <v/>
          </cell>
          <cell r="I5186">
            <v>4.75</v>
          </cell>
          <cell r="J5186">
            <v>4.75</v>
          </cell>
          <cell r="K5186">
            <v>0.35</v>
          </cell>
          <cell r="L5186">
            <v>0.35</v>
          </cell>
          <cell r="M5186">
            <v>0</v>
          </cell>
          <cell r="N5186">
            <v>0</v>
          </cell>
          <cell r="O5186">
            <v>0</v>
          </cell>
          <cell r="P5186">
            <v>0</v>
          </cell>
          <cell r="Q5186">
            <v>0</v>
          </cell>
          <cell r="R5186">
            <v>0</v>
          </cell>
          <cell r="S5186">
            <v>0</v>
          </cell>
          <cell r="T5186">
            <v>0</v>
          </cell>
          <cell r="U5186">
            <v>0</v>
          </cell>
          <cell r="V5186">
            <v>0</v>
          </cell>
          <cell r="W5186">
            <v>0</v>
          </cell>
          <cell r="X5186">
            <v>0</v>
          </cell>
          <cell r="Y5186">
            <v>0</v>
          </cell>
          <cell r="Z5186">
            <v>0</v>
          </cell>
          <cell r="AA5186">
            <v>0</v>
          </cell>
          <cell r="AB5186">
            <v>0</v>
          </cell>
          <cell r="AC5186">
            <v>0</v>
          </cell>
          <cell r="AD5186">
            <v>0</v>
          </cell>
          <cell r="AE5186">
            <v>0</v>
          </cell>
          <cell r="AF5186">
            <v>0</v>
          </cell>
          <cell r="AG5186">
            <v>0</v>
          </cell>
          <cell r="AH5186">
            <v>0</v>
          </cell>
          <cell r="AI5186">
            <v>0</v>
          </cell>
        </row>
        <row r="5187">
          <cell r="C5187" t="str">
            <v>1.872.7</v>
          </cell>
          <cell r="D5187" t="str">
            <v>Пуско наладочные работы "вхолостую"</v>
          </cell>
          <cell r="E5187" t="str">
            <v>051-2004513</v>
          </cell>
          <cell r="F5187" t="str">
            <v/>
          </cell>
          <cell r="G5187" t="str">
            <v/>
          </cell>
          <cell r="H5187" t="str">
            <v/>
          </cell>
          <cell r="I5187">
            <v>3.24</v>
          </cell>
          <cell r="J5187">
            <v>3.24</v>
          </cell>
          <cell r="K5187">
            <v>0</v>
          </cell>
          <cell r="L5187">
            <v>0</v>
          </cell>
          <cell r="M5187">
            <v>0</v>
          </cell>
          <cell r="N5187">
            <v>0</v>
          </cell>
          <cell r="O5187">
            <v>0</v>
          </cell>
          <cell r="P5187">
            <v>0</v>
          </cell>
          <cell r="Q5187">
            <v>0</v>
          </cell>
          <cell r="R5187">
            <v>0</v>
          </cell>
          <cell r="S5187">
            <v>0</v>
          </cell>
          <cell r="T5187">
            <v>0</v>
          </cell>
          <cell r="U5187">
            <v>0</v>
          </cell>
          <cell r="V5187">
            <v>0</v>
          </cell>
          <cell r="W5187">
            <v>0</v>
          </cell>
          <cell r="X5187">
            <v>0</v>
          </cell>
          <cell r="Y5187">
            <v>0</v>
          </cell>
          <cell r="Z5187">
            <v>0</v>
          </cell>
          <cell r="AA5187">
            <v>0</v>
          </cell>
          <cell r="AB5187">
            <v>0</v>
          </cell>
          <cell r="AC5187">
            <v>0</v>
          </cell>
          <cell r="AD5187">
            <v>0</v>
          </cell>
          <cell r="AE5187">
            <v>0</v>
          </cell>
          <cell r="AF5187">
            <v>0</v>
          </cell>
          <cell r="AG5187">
            <v>0</v>
          </cell>
          <cell r="AH5187">
            <v>0</v>
          </cell>
          <cell r="AI5187">
            <v>0</v>
          </cell>
        </row>
        <row r="5188">
          <cell r="C5188" t="str">
            <v>1.873</v>
          </cell>
          <cell r="D5188" t="str">
            <v>Дооснащение ИТСО ГРС Северного ЛПУМГ</v>
          </cell>
          <cell r="E5188" t="str">
            <v>051-2004592</v>
          </cell>
          <cell r="F5188" t="str">
            <v/>
          </cell>
          <cell r="G5188" t="str">
            <v>Комплексная целевая программа по совершенствованию системы о</v>
          </cell>
          <cell r="H5188" t="str">
            <v>Прочие</v>
          </cell>
          <cell r="I5188">
            <v>306.13</v>
          </cell>
          <cell r="J5188">
            <v>306.13</v>
          </cell>
          <cell r="K5188">
            <v>6.1</v>
          </cell>
          <cell r="L5188">
            <v>6.1</v>
          </cell>
          <cell r="M5188">
            <v>5.500008E-2</v>
          </cell>
          <cell r="N5188">
            <v>0.90164065599999998</v>
          </cell>
          <cell r="O5188">
            <v>0.90164065599999998</v>
          </cell>
          <cell r="P5188">
            <v>0</v>
          </cell>
          <cell r="Q5188">
            <v>0</v>
          </cell>
          <cell r="R5188">
            <v>0</v>
          </cell>
          <cell r="S5188">
            <v>0</v>
          </cell>
          <cell r="T5188">
            <v>0</v>
          </cell>
          <cell r="U5188">
            <v>0</v>
          </cell>
          <cell r="V5188">
            <v>0</v>
          </cell>
          <cell r="W5188">
            <v>0</v>
          </cell>
          <cell r="X5188">
            <v>0</v>
          </cell>
          <cell r="Y5188">
            <v>0</v>
          </cell>
          <cell r="Z5188">
            <v>68.97</v>
          </cell>
          <cell r="AA5188">
            <v>68.97</v>
          </cell>
          <cell r="AB5188">
            <v>5.53</v>
          </cell>
          <cell r="AC5188">
            <v>62.95</v>
          </cell>
          <cell r="AD5188">
            <v>3.666672E-2</v>
          </cell>
          <cell r="AE5188">
            <v>0</v>
          </cell>
          <cell r="AF5188">
            <v>3.666672E-2</v>
          </cell>
          <cell r="AG5188">
            <v>0</v>
          </cell>
          <cell r="AH5188">
            <v>0</v>
          </cell>
          <cell r="AI5188">
            <v>5.3163288000000003E-2</v>
          </cell>
        </row>
        <row r="5189">
          <cell r="C5189" t="str">
            <v>1.873.1</v>
          </cell>
          <cell r="D5189" t="str">
            <v>Подрядные работы</v>
          </cell>
          <cell r="E5189" t="str">
            <v>051-2004592</v>
          </cell>
          <cell r="F5189" t="str">
            <v/>
          </cell>
          <cell r="G5189" t="str">
            <v/>
          </cell>
          <cell r="H5189" t="str">
            <v/>
          </cell>
          <cell r="I5189">
            <v>166.71</v>
          </cell>
          <cell r="J5189">
            <v>166.71</v>
          </cell>
          <cell r="K5189">
            <v>5.53</v>
          </cell>
          <cell r="L5189">
            <v>5.53</v>
          </cell>
          <cell r="M5189">
            <v>0</v>
          </cell>
          <cell r="N5189">
            <v>0</v>
          </cell>
          <cell r="O5189">
            <v>0</v>
          </cell>
          <cell r="P5189">
            <v>0</v>
          </cell>
          <cell r="Q5189">
            <v>0</v>
          </cell>
          <cell r="R5189">
            <v>0</v>
          </cell>
          <cell r="S5189">
            <v>0</v>
          </cell>
          <cell r="T5189">
            <v>0</v>
          </cell>
          <cell r="U5189">
            <v>0</v>
          </cell>
          <cell r="V5189">
            <v>0</v>
          </cell>
          <cell r="W5189">
            <v>0</v>
          </cell>
          <cell r="X5189">
            <v>0</v>
          </cell>
          <cell r="Y5189">
            <v>0</v>
          </cell>
          <cell r="Z5189">
            <v>49.32</v>
          </cell>
          <cell r="AA5189">
            <v>49.32</v>
          </cell>
          <cell r="AB5189">
            <v>5.53</v>
          </cell>
          <cell r="AC5189">
            <v>43.79</v>
          </cell>
          <cell r="AD5189">
            <v>0</v>
          </cell>
          <cell r="AE5189">
            <v>0</v>
          </cell>
          <cell r="AF5189">
            <v>0</v>
          </cell>
          <cell r="AG5189">
            <v>0</v>
          </cell>
          <cell r="AH5189">
            <v>0</v>
          </cell>
          <cell r="AI5189">
            <v>0</v>
          </cell>
        </row>
        <row r="5190">
          <cell r="C5190">
            <v>0</v>
          </cell>
          <cell r="D5190" t="str">
            <v>СБ "Марит</v>
          </cell>
          <cell r="E5190" t="str">
            <v>051-2004592</v>
          </cell>
          <cell r="F5190" t="str">
            <v/>
          </cell>
          <cell r="G5190" t="str">
            <v/>
          </cell>
          <cell r="H5190" t="str">
            <v/>
          </cell>
          <cell r="I5190">
            <v>166.71</v>
          </cell>
          <cell r="J5190">
            <v>166.71</v>
          </cell>
          <cell r="K5190">
            <v>5.53</v>
          </cell>
          <cell r="L5190">
            <v>5.53</v>
          </cell>
          <cell r="M5190">
            <v>0</v>
          </cell>
          <cell r="N5190">
            <v>0</v>
          </cell>
          <cell r="O5190">
            <v>0</v>
          </cell>
          <cell r="P5190">
            <v>0</v>
          </cell>
          <cell r="Q5190">
            <v>0</v>
          </cell>
          <cell r="R5190">
            <v>0</v>
          </cell>
          <cell r="S5190">
            <v>0</v>
          </cell>
          <cell r="T5190">
            <v>0</v>
          </cell>
          <cell r="U5190">
            <v>0</v>
          </cell>
          <cell r="V5190">
            <v>0</v>
          </cell>
          <cell r="W5190">
            <v>0</v>
          </cell>
          <cell r="X5190">
            <v>0</v>
          </cell>
          <cell r="Y5190">
            <v>0</v>
          </cell>
          <cell r="Z5190">
            <v>49.32</v>
          </cell>
          <cell r="AA5190">
            <v>49.32</v>
          </cell>
          <cell r="AB5190">
            <v>5.53</v>
          </cell>
          <cell r="AC5190">
            <v>43.79</v>
          </cell>
          <cell r="AD5190">
            <v>0</v>
          </cell>
          <cell r="AE5190">
            <v>0</v>
          </cell>
          <cell r="AF5190">
            <v>0</v>
          </cell>
          <cell r="AG5190">
            <v>0</v>
          </cell>
          <cell r="AH5190">
            <v>0</v>
          </cell>
          <cell r="AI5190">
            <v>0</v>
          </cell>
        </row>
        <row r="5191">
          <cell r="C5191" t="str">
            <v>1.873.2</v>
          </cell>
          <cell r="D5191" t="str">
            <v>Оборудование</v>
          </cell>
          <cell r="E5191" t="str">
            <v>051-2004592</v>
          </cell>
          <cell r="F5191" t="str">
            <v/>
          </cell>
          <cell r="G5191" t="str">
            <v/>
          </cell>
          <cell r="H5191" t="str">
            <v/>
          </cell>
          <cell r="I5191">
            <v>65.760000000000005</v>
          </cell>
          <cell r="J5191">
            <v>65.760000000000005</v>
          </cell>
          <cell r="K5191">
            <v>0</v>
          </cell>
          <cell r="L5191">
            <v>0</v>
          </cell>
          <cell r="M5191">
            <v>0</v>
          </cell>
          <cell r="N5191">
            <v>0</v>
          </cell>
          <cell r="O5191">
            <v>0</v>
          </cell>
          <cell r="P5191">
            <v>0</v>
          </cell>
          <cell r="Q5191">
            <v>0</v>
          </cell>
          <cell r="R5191">
            <v>0</v>
          </cell>
          <cell r="S5191">
            <v>0</v>
          </cell>
          <cell r="T5191">
            <v>0</v>
          </cell>
          <cell r="U5191">
            <v>0</v>
          </cell>
          <cell r="V5191">
            <v>0</v>
          </cell>
          <cell r="W5191">
            <v>0</v>
          </cell>
          <cell r="X5191">
            <v>0</v>
          </cell>
          <cell r="Y5191">
            <v>0</v>
          </cell>
          <cell r="Z5191">
            <v>19.16</v>
          </cell>
          <cell r="AA5191">
            <v>19.16</v>
          </cell>
          <cell r="AB5191">
            <v>0</v>
          </cell>
          <cell r="AC5191">
            <v>19.16</v>
          </cell>
          <cell r="AD5191">
            <v>0</v>
          </cell>
          <cell r="AE5191">
            <v>0</v>
          </cell>
          <cell r="AF5191">
            <v>0</v>
          </cell>
          <cell r="AG5191">
            <v>0</v>
          </cell>
          <cell r="AH5191">
            <v>0</v>
          </cell>
          <cell r="AI5191">
            <v>0</v>
          </cell>
        </row>
        <row r="5192">
          <cell r="C5192" t="str">
            <v>1.873.3</v>
          </cell>
          <cell r="D5192" t="str">
            <v>Прочие, всего</v>
          </cell>
          <cell r="E5192" t="str">
            <v>051-2004592</v>
          </cell>
          <cell r="F5192" t="str">
            <v/>
          </cell>
          <cell r="G5192" t="str">
            <v/>
          </cell>
          <cell r="H5192" t="str">
            <v/>
          </cell>
          <cell r="I5192">
            <v>73.66</v>
          </cell>
          <cell r="J5192">
            <v>73.66</v>
          </cell>
          <cell r="K5192">
            <v>0.56999999999999995</v>
          </cell>
          <cell r="L5192">
            <v>0.56999999999999995</v>
          </cell>
          <cell r="M5192">
            <v>5.500008E-2</v>
          </cell>
          <cell r="N5192">
            <v>9.6491368420000008</v>
          </cell>
          <cell r="O5192">
            <v>9.6491368420000008</v>
          </cell>
          <cell r="P5192">
            <v>0</v>
          </cell>
          <cell r="Q5192">
            <v>0</v>
          </cell>
          <cell r="R5192">
            <v>0</v>
          </cell>
          <cell r="S5192">
            <v>0</v>
          </cell>
          <cell r="T5192">
            <v>0</v>
          </cell>
          <cell r="U5192">
            <v>0</v>
          </cell>
          <cell r="V5192">
            <v>0</v>
          </cell>
          <cell r="W5192">
            <v>0</v>
          </cell>
          <cell r="X5192">
            <v>0</v>
          </cell>
          <cell r="Y5192">
            <v>0</v>
          </cell>
          <cell r="Z5192">
            <v>0.49</v>
          </cell>
          <cell r="AA5192">
            <v>0.49</v>
          </cell>
          <cell r="AB5192">
            <v>0</v>
          </cell>
          <cell r="AC5192">
            <v>0</v>
          </cell>
          <cell r="AD5192">
            <v>3.666672E-2</v>
          </cell>
          <cell r="AE5192">
            <v>0</v>
          </cell>
          <cell r="AF5192">
            <v>3.666672E-2</v>
          </cell>
          <cell r="AG5192">
            <v>0</v>
          </cell>
          <cell r="AH5192">
            <v>0</v>
          </cell>
          <cell r="AI5192">
            <v>7.4830040819999999</v>
          </cell>
        </row>
        <row r="5193">
          <cell r="C5193" t="str">
            <v>1.873.4</v>
          </cell>
          <cell r="D5193" t="str">
            <v>Землеотвод, всего</v>
          </cell>
          <cell r="E5193" t="str">
            <v>051-2004592</v>
          </cell>
          <cell r="F5193" t="str">
            <v/>
          </cell>
          <cell r="G5193" t="str">
            <v/>
          </cell>
          <cell r="H5193" t="str">
            <v/>
          </cell>
          <cell r="I5193">
            <v>1.2</v>
          </cell>
          <cell r="J5193">
            <v>1.2</v>
          </cell>
          <cell r="K5193">
            <v>0.3</v>
          </cell>
          <cell r="L5193">
            <v>0.3</v>
          </cell>
          <cell r="M5193">
            <v>0</v>
          </cell>
          <cell r="N5193">
            <v>0</v>
          </cell>
          <cell r="O5193">
            <v>0</v>
          </cell>
          <cell r="P5193">
            <v>0</v>
          </cell>
          <cell r="Q5193">
            <v>0</v>
          </cell>
          <cell r="R5193">
            <v>0</v>
          </cell>
          <cell r="S5193">
            <v>0</v>
          </cell>
          <cell r="T5193">
            <v>0</v>
          </cell>
          <cell r="U5193">
            <v>0</v>
          </cell>
          <cell r="V5193">
            <v>0</v>
          </cell>
          <cell r="W5193">
            <v>0</v>
          </cell>
          <cell r="X5193">
            <v>0</v>
          </cell>
          <cell r="Y5193">
            <v>0</v>
          </cell>
          <cell r="Z5193">
            <v>0.3</v>
          </cell>
          <cell r="AA5193">
            <v>0.3</v>
          </cell>
          <cell r="AB5193">
            <v>0</v>
          </cell>
          <cell r="AC5193">
            <v>0</v>
          </cell>
          <cell r="AD5193">
            <v>0</v>
          </cell>
          <cell r="AE5193">
            <v>0</v>
          </cell>
          <cell r="AF5193">
            <v>0</v>
          </cell>
          <cell r="AG5193">
            <v>0</v>
          </cell>
          <cell r="AH5193">
            <v>0</v>
          </cell>
          <cell r="AI5193">
            <v>0</v>
          </cell>
        </row>
        <row r="5194">
          <cell r="C5194" t="str">
            <v>1.873.5</v>
          </cell>
          <cell r="D5194" t="str">
            <v>Проектные работы</v>
          </cell>
          <cell r="E5194" t="str">
            <v>051-2004592</v>
          </cell>
          <cell r="F5194" t="str">
            <v/>
          </cell>
          <cell r="G5194" t="str">
            <v/>
          </cell>
          <cell r="H5194" t="str">
            <v/>
          </cell>
          <cell r="I5194">
            <v>43.2</v>
          </cell>
          <cell r="J5194">
            <v>43.2</v>
          </cell>
          <cell r="K5194">
            <v>0</v>
          </cell>
          <cell r="L5194">
            <v>0</v>
          </cell>
          <cell r="M5194">
            <v>0</v>
          </cell>
          <cell r="N5194">
            <v>0</v>
          </cell>
          <cell r="O5194">
            <v>0</v>
          </cell>
          <cell r="P5194">
            <v>0</v>
          </cell>
          <cell r="Q5194">
            <v>0</v>
          </cell>
          <cell r="R5194">
            <v>0</v>
          </cell>
          <cell r="S5194">
            <v>0</v>
          </cell>
          <cell r="T5194">
            <v>0</v>
          </cell>
          <cell r="U5194">
            <v>0</v>
          </cell>
          <cell r="V5194">
            <v>0</v>
          </cell>
          <cell r="W5194">
            <v>0</v>
          </cell>
          <cell r="X5194">
            <v>0</v>
          </cell>
          <cell r="Y5194">
            <v>0</v>
          </cell>
          <cell r="Z5194">
            <v>0</v>
          </cell>
          <cell r="AA5194">
            <v>0</v>
          </cell>
          <cell r="AB5194">
            <v>0</v>
          </cell>
          <cell r="AC5194">
            <v>0</v>
          </cell>
          <cell r="AD5194">
            <v>0</v>
          </cell>
          <cell r="AE5194">
            <v>0</v>
          </cell>
          <cell r="AF5194">
            <v>0</v>
          </cell>
          <cell r="AG5194">
            <v>0</v>
          </cell>
          <cell r="AH5194">
            <v>0</v>
          </cell>
          <cell r="AI5194">
            <v>0</v>
          </cell>
        </row>
        <row r="5195">
          <cell r="C5195" t="str">
            <v>1.873.6</v>
          </cell>
          <cell r="D5195" t="str">
            <v>Услуги Заказчика</v>
          </cell>
          <cell r="E5195" t="str">
            <v>051-2004592</v>
          </cell>
          <cell r="F5195" t="str">
            <v/>
          </cell>
          <cell r="G5195" t="str">
            <v/>
          </cell>
          <cell r="H5195" t="str">
            <v/>
          </cell>
          <cell r="I5195">
            <v>12.61</v>
          </cell>
          <cell r="J5195">
            <v>12.61</v>
          </cell>
          <cell r="K5195">
            <v>0.22</v>
          </cell>
          <cell r="L5195">
            <v>0.22</v>
          </cell>
          <cell r="M5195">
            <v>5.500008E-2</v>
          </cell>
          <cell r="N5195">
            <v>25.000036364</v>
          </cell>
          <cell r="O5195">
            <v>25.000036364</v>
          </cell>
          <cell r="P5195">
            <v>0</v>
          </cell>
          <cell r="Q5195">
            <v>0</v>
          </cell>
          <cell r="R5195">
            <v>0</v>
          </cell>
          <cell r="S5195">
            <v>0</v>
          </cell>
          <cell r="T5195">
            <v>0</v>
          </cell>
          <cell r="U5195">
            <v>0</v>
          </cell>
          <cell r="V5195">
            <v>0</v>
          </cell>
          <cell r="W5195">
            <v>0</v>
          </cell>
          <cell r="X5195">
            <v>0</v>
          </cell>
          <cell r="Y5195">
            <v>0</v>
          </cell>
          <cell r="Z5195">
            <v>0.19</v>
          </cell>
          <cell r="AA5195">
            <v>0.19</v>
          </cell>
          <cell r="AB5195">
            <v>0</v>
          </cell>
          <cell r="AC5195">
            <v>0</v>
          </cell>
          <cell r="AD5195">
            <v>3.666672E-2</v>
          </cell>
          <cell r="AE5195">
            <v>0</v>
          </cell>
          <cell r="AF5195">
            <v>3.666672E-2</v>
          </cell>
          <cell r="AG5195">
            <v>0</v>
          </cell>
          <cell r="AH5195">
            <v>0</v>
          </cell>
          <cell r="AI5195">
            <v>19.298273684000002</v>
          </cell>
        </row>
        <row r="5196">
          <cell r="C5196" t="str">
            <v>1.873.7</v>
          </cell>
          <cell r="D5196" t="str">
            <v>Иные прочие</v>
          </cell>
          <cell r="E5196" t="str">
            <v>051-2004592</v>
          </cell>
          <cell r="F5196" t="str">
            <v/>
          </cell>
          <cell r="G5196" t="str">
            <v/>
          </cell>
          <cell r="H5196" t="str">
            <v/>
          </cell>
          <cell r="I5196">
            <v>9.48</v>
          </cell>
          <cell r="J5196">
            <v>9.48</v>
          </cell>
          <cell r="K5196">
            <v>0.05</v>
          </cell>
          <cell r="L5196">
            <v>0.05</v>
          </cell>
          <cell r="M5196">
            <v>0</v>
          </cell>
          <cell r="N5196">
            <v>0</v>
          </cell>
          <cell r="O5196">
            <v>0</v>
          </cell>
          <cell r="P5196">
            <v>0</v>
          </cell>
          <cell r="Q5196">
            <v>0</v>
          </cell>
          <cell r="R5196">
            <v>0</v>
          </cell>
          <cell r="S5196">
            <v>0</v>
          </cell>
          <cell r="T5196">
            <v>0</v>
          </cell>
          <cell r="U5196">
            <v>0</v>
          </cell>
          <cell r="V5196">
            <v>0</v>
          </cell>
          <cell r="W5196">
            <v>0</v>
          </cell>
          <cell r="X5196">
            <v>0</v>
          </cell>
          <cell r="Y5196">
            <v>0</v>
          </cell>
          <cell r="Z5196">
            <v>0</v>
          </cell>
          <cell r="AA5196">
            <v>0</v>
          </cell>
          <cell r="AB5196">
            <v>0</v>
          </cell>
          <cell r="AC5196">
            <v>0</v>
          </cell>
          <cell r="AD5196">
            <v>0</v>
          </cell>
          <cell r="AE5196">
            <v>0</v>
          </cell>
          <cell r="AF5196">
            <v>0</v>
          </cell>
          <cell r="AG5196">
            <v>0</v>
          </cell>
          <cell r="AH5196">
            <v>0</v>
          </cell>
          <cell r="AI5196">
            <v>0</v>
          </cell>
        </row>
        <row r="5197">
          <cell r="C5197" t="str">
            <v>1.873.8</v>
          </cell>
          <cell r="D5197" t="str">
            <v>Пуско наладочные работы "вхолостую"</v>
          </cell>
          <cell r="E5197" t="str">
            <v>051-2004592</v>
          </cell>
          <cell r="F5197" t="str">
            <v/>
          </cell>
          <cell r="G5197" t="str">
            <v/>
          </cell>
          <cell r="H5197" t="str">
            <v/>
          </cell>
          <cell r="I5197">
            <v>7.17</v>
          </cell>
          <cell r="J5197">
            <v>7.17</v>
          </cell>
          <cell r="K5197">
            <v>0</v>
          </cell>
          <cell r="L5197">
            <v>0</v>
          </cell>
          <cell r="M5197">
            <v>0</v>
          </cell>
          <cell r="N5197">
            <v>0</v>
          </cell>
          <cell r="O5197">
            <v>0</v>
          </cell>
          <cell r="P5197">
            <v>0</v>
          </cell>
          <cell r="Q5197">
            <v>0</v>
          </cell>
          <cell r="R5197">
            <v>0</v>
          </cell>
          <cell r="S5197">
            <v>0</v>
          </cell>
          <cell r="T5197">
            <v>0</v>
          </cell>
          <cell r="U5197">
            <v>0</v>
          </cell>
          <cell r="V5197">
            <v>0</v>
          </cell>
          <cell r="W5197">
            <v>0</v>
          </cell>
          <cell r="X5197">
            <v>0</v>
          </cell>
          <cell r="Y5197">
            <v>0</v>
          </cell>
          <cell r="Z5197">
            <v>0</v>
          </cell>
          <cell r="AA5197">
            <v>0</v>
          </cell>
          <cell r="AB5197">
            <v>0</v>
          </cell>
          <cell r="AC5197">
            <v>0</v>
          </cell>
          <cell r="AD5197">
            <v>0</v>
          </cell>
          <cell r="AE5197">
            <v>0</v>
          </cell>
          <cell r="AF5197">
            <v>0</v>
          </cell>
          <cell r="AG5197">
            <v>0</v>
          </cell>
          <cell r="AH5197">
            <v>0</v>
          </cell>
          <cell r="AI5197">
            <v>0</v>
          </cell>
        </row>
        <row r="5198">
          <cell r="C5198" t="str">
            <v>1.874</v>
          </cell>
          <cell r="D5198" t="str">
            <v>Дооснащение ИТСО КС Зензелинского ЛПУ МГ и Камыш-Бурунского ЛПУ МГ</v>
          </cell>
          <cell r="E5198" t="str">
            <v>051-2004594</v>
          </cell>
          <cell r="F5198" t="str">
            <v/>
          </cell>
          <cell r="G5198" t="str">
            <v>Комплексная целевая программа по совершенствованию системы о</v>
          </cell>
          <cell r="H5198" t="str">
            <v>Прочие</v>
          </cell>
          <cell r="I5198">
            <v>327.35000000000002</v>
          </cell>
          <cell r="J5198">
            <v>148.4</v>
          </cell>
          <cell r="K5198">
            <v>148.4</v>
          </cell>
          <cell r="L5198">
            <v>148.4</v>
          </cell>
          <cell r="M5198">
            <v>34.081487860000003</v>
          </cell>
          <cell r="N5198">
            <v>22.965962170000001</v>
          </cell>
          <cell r="O5198">
            <v>22.965962170000001</v>
          </cell>
          <cell r="P5198">
            <v>0</v>
          </cell>
          <cell r="Q5198">
            <v>0</v>
          </cell>
          <cell r="R5198">
            <v>0</v>
          </cell>
          <cell r="S5198">
            <v>273.26500004000002</v>
          </cell>
          <cell r="T5198">
            <v>54.084999959999998</v>
          </cell>
          <cell r="U5198">
            <v>0</v>
          </cell>
          <cell r="V5198">
            <v>0</v>
          </cell>
          <cell r="W5198">
            <v>0</v>
          </cell>
          <cell r="X5198">
            <v>0</v>
          </cell>
          <cell r="Y5198">
            <v>4.6524155299999999</v>
          </cell>
          <cell r="Z5198">
            <v>172.91</v>
          </cell>
          <cell r="AA5198">
            <v>172.91</v>
          </cell>
          <cell r="AB5198">
            <v>0</v>
          </cell>
          <cell r="AC5198">
            <v>0</v>
          </cell>
          <cell r="AD5198">
            <v>7.4477407500000004</v>
          </cell>
          <cell r="AE5198">
            <v>4.6524155299999999</v>
          </cell>
          <cell r="AF5198">
            <v>2.7953252200000001</v>
          </cell>
          <cell r="AG5198">
            <v>0</v>
          </cell>
          <cell r="AH5198">
            <v>0</v>
          </cell>
          <cell r="AI5198">
            <v>4.3072932450000003</v>
          </cell>
        </row>
        <row r="5199">
          <cell r="C5199" t="str">
            <v>1.874.1</v>
          </cell>
          <cell r="D5199" t="str">
            <v>Подрядные работы</v>
          </cell>
          <cell r="E5199" t="str">
            <v>051-2004594</v>
          </cell>
          <cell r="F5199" t="str">
            <v/>
          </cell>
          <cell r="G5199" t="str">
            <v/>
          </cell>
          <cell r="H5199" t="str">
            <v/>
          </cell>
          <cell r="I5199">
            <v>202.36</v>
          </cell>
          <cell r="J5199">
            <v>92.36</v>
          </cell>
          <cell r="K5199">
            <v>92.36</v>
          </cell>
          <cell r="L5199">
            <v>92.36</v>
          </cell>
          <cell r="M5199">
            <v>30.805253520000001</v>
          </cell>
          <cell r="N5199">
            <v>33.353457687000002</v>
          </cell>
          <cell r="O5199">
            <v>33.353457687000002</v>
          </cell>
          <cell r="P5199">
            <v>0</v>
          </cell>
          <cell r="Q5199">
            <v>0</v>
          </cell>
          <cell r="R5199">
            <v>0</v>
          </cell>
          <cell r="S5199">
            <v>168.63666667000001</v>
          </cell>
          <cell r="T5199">
            <v>33.723333330000003</v>
          </cell>
          <cell r="U5199">
            <v>0</v>
          </cell>
          <cell r="V5199">
            <v>0</v>
          </cell>
          <cell r="W5199">
            <v>0</v>
          </cell>
          <cell r="X5199">
            <v>0</v>
          </cell>
          <cell r="Y5199">
            <v>0.48835580000000001</v>
          </cell>
          <cell r="Z5199">
            <v>101.45</v>
          </cell>
          <cell r="AA5199">
            <v>101.45</v>
          </cell>
          <cell r="AB5199">
            <v>0</v>
          </cell>
          <cell r="AC5199">
            <v>0</v>
          </cell>
          <cell r="AD5199">
            <v>0.48835580000000001</v>
          </cell>
          <cell r="AE5199">
            <v>0.48835580000000001</v>
          </cell>
          <cell r="AF5199">
            <v>0</v>
          </cell>
          <cell r="AG5199">
            <v>0</v>
          </cell>
          <cell r="AH5199">
            <v>0</v>
          </cell>
          <cell r="AI5199">
            <v>0.48137584999999999</v>
          </cell>
        </row>
        <row r="5200">
          <cell r="C5200">
            <v>0</v>
          </cell>
          <cell r="D5200" t="str">
            <v>Инвестстрой</v>
          </cell>
          <cell r="E5200" t="str">
            <v>051-2004594</v>
          </cell>
          <cell r="F5200" t="str">
            <v/>
          </cell>
          <cell r="G5200" t="str">
            <v/>
          </cell>
          <cell r="H5200" t="str">
            <v/>
          </cell>
          <cell r="I5200">
            <v>202.36</v>
          </cell>
          <cell r="J5200">
            <v>92.36</v>
          </cell>
          <cell r="K5200">
            <v>92.36</v>
          </cell>
          <cell r="L5200">
            <v>92.36</v>
          </cell>
          <cell r="M5200">
            <v>30.805253520000001</v>
          </cell>
          <cell r="N5200">
            <v>33.353457687000002</v>
          </cell>
          <cell r="O5200">
            <v>33.353457687000002</v>
          </cell>
          <cell r="P5200">
            <v>0</v>
          </cell>
          <cell r="Q5200">
            <v>0</v>
          </cell>
          <cell r="R5200">
            <v>0</v>
          </cell>
          <cell r="S5200">
            <v>168.63666667000001</v>
          </cell>
          <cell r="T5200">
            <v>33.723333330000003</v>
          </cell>
          <cell r="U5200">
            <v>0</v>
          </cell>
          <cell r="V5200">
            <v>0</v>
          </cell>
          <cell r="W5200">
            <v>0</v>
          </cell>
          <cell r="X5200">
            <v>0</v>
          </cell>
          <cell r="Y5200">
            <v>0.48835580000000001</v>
          </cell>
          <cell r="Z5200">
            <v>101.45</v>
          </cell>
          <cell r="AA5200">
            <v>101.45</v>
          </cell>
          <cell r="AB5200">
            <v>0</v>
          </cell>
          <cell r="AC5200">
            <v>0</v>
          </cell>
          <cell r="AD5200">
            <v>0.48835580000000001</v>
          </cell>
          <cell r="AE5200">
            <v>0.48835580000000001</v>
          </cell>
          <cell r="AF5200">
            <v>0</v>
          </cell>
          <cell r="AG5200">
            <v>0</v>
          </cell>
          <cell r="AH5200">
            <v>0</v>
          </cell>
          <cell r="AI5200">
            <v>0.48137584999999999</v>
          </cell>
        </row>
        <row r="5201">
          <cell r="C5201" t="str">
            <v>1.874.2</v>
          </cell>
          <cell r="D5201" t="str">
            <v>Оборудование</v>
          </cell>
          <cell r="E5201" t="str">
            <v>051-2004594</v>
          </cell>
          <cell r="F5201" t="str">
            <v/>
          </cell>
          <cell r="G5201" t="str">
            <v/>
          </cell>
          <cell r="H5201" t="str">
            <v/>
          </cell>
          <cell r="I5201">
            <v>48.89</v>
          </cell>
          <cell r="J5201">
            <v>28.1</v>
          </cell>
          <cell r="K5201">
            <v>28.1</v>
          </cell>
          <cell r="L5201">
            <v>28.1</v>
          </cell>
          <cell r="M5201">
            <v>0</v>
          </cell>
          <cell r="N5201">
            <v>0</v>
          </cell>
          <cell r="O5201">
            <v>0</v>
          </cell>
          <cell r="P5201">
            <v>0</v>
          </cell>
          <cell r="Q5201">
            <v>0</v>
          </cell>
          <cell r="R5201">
            <v>0</v>
          </cell>
          <cell r="S5201">
            <v>40.744999999999997</v>
          </cell>
          <cell r="T5201">
            <v>8.1449999999999996</v>
          </cell>
          <cell r="U5201">
            <v>0</v>
          </cell>
          <cell r="V5201">
            <v>0</v>
          </cell>
          <cell r="W5201">
            <v>0</v>
          </cell>
          <cell r="X5201">
            <v>0</v>
          </cell>
          <cell r="Y5201">
            <v>1.23076126</v>
          </cell>
          <cell r="Z5201">
            <v>34.22</v>
          </cell>
          <cell r="AA5201">
            <v>34.22</v>
          </cell>
          <cell r="AB5201">
            <v>0</v>
          </cell>
          <cell r="AC5201">
            <v>0</v>
          </cell>
          <cell r="AD5201">
            <v>1.23076126</v>
          </cell>
          <cell r="AE5201">
            <v>1.23076126</v>
          </cell>
          <cell r="AF5201">
            <v>0</v>
          </cell>
          <cell r="AG5201">
            <v>0</v>
          </cell>
          <cell r="AH5201">
            <v>0</v>
          </cell>
          <cell r="AI5201">
            <v>3.5966138519999999</v>
          </cell>
        </row>
        <row r="5202">
          <cell r="C5202" t="str">
            <v>1.874.3</v>
          </cell>
          <cell r="D5202" t="str">
            <v>Прочие, всего</v>
          </cell>
          <cell r="E5202" t="str">
            <v>051-2004594</v>
          </cell>
          <cell r="F5202" t="str">
            <v/>
          </cell>
          <cell r="G5202" t="str">
            <v/>
          </cell>
          <cell r="H5202" t="str">
            <v/>
          </cell>
          <cell r="I5202">
            <v>76.099999999999994</v>
          </cell>
          <cell r="J5202">
            <v>27.94</v>
          </cell>
          <cell r="K5202">
            <v>27.94</v>
          </cell>
          <cell r="L5202">
            <v>27.94</v>
          </cell>
          <cell r="M5202">
            <v>3.2762343399999998</v>
          </cell>
          <cell r="N5202">
            <v>11.725963994000001</v>
          </cell>
          <cell r="O5202">
            <v>11.725963994000001</v>
          </cell>
          <cell r="P5202">
            <v>0</v>
          </cell>
          <cell r="Q5202">
            <v>0</v>
          </cell>
          <cell r="R5202">
            <v>0</v>
          </cell>
          <cell r="S5202">
            <v>63.883333370000003</v>
          </cell>
          <cell r="T5202">
            <v>12.216666630000001</v>
          </cell>
          <cell r="U5202">
            <v>0</v>
          </cell>
          <cell r="V5202">
            <v>0</v>
          </cell>
          <cell r="W5202">
            <v>0</v>
          </cell>
          <cell r="X5202">
            <v>0</v>
          </cell>
          <cell r="Y5202">
            <v>2.93329847</v>
          </cell>
          <cell r="Z5202">
            <v>37.24</v>
          </cell>
          <cell r="AA5202">
            <v>37.24</v>
          </cell>
          <cell r="AB5202">
            <v>0</v>
          </cell>
          <cell r="AC5202">
            <v>0</v>
          </cell>
          <cell r="AD5202">
            <v>5.72862369</v>
          </cell>
          <cell r="AE5202">
            <v>2.93329847</v>
          </cell>
          <cell r="AF5202">
            <v>2.7953252200000001</v>
          </cell>
          <cell r="AG5202">
            <v>0</v>
          </cell>
          <cell r="AH5202">
            <v>0</v>
          </cell>
          <cell r="AI5202">
            <v>15.382985204000001</v>
          </cell>
        </row>
        <row r="5203">
          <cell r="C5203" t="str">
            <v>1.874.4</v>
          </cell>
          <cell r="D5203" t="str">
            <v>Землеотвод, всего</v>
          </cell>
          <cell r="E5203" t="str">
            <v>051-2004594</v>
          </cell>
          <cell r="F5203" t="str">
            <v/>
          </cell>
          <cell r="G5203" t="str">
            <v/>
          </cell>
          <cell r="H5203" t="str">
            <v/>
          </cell>
          <cell r="I5203">
            <v>1.29</v>
          </cell>
          <cell r="J5203">
            <v>0.55000000000000004</v>
          </cell>
          <cell r="K5203">
            <v>0.55000000000000004</v>
          </cell>
          <cell r="L5203">
            <v>0.55000000000000004</v>
          </cell>
          <cell r="M5203">
            <v>0</v>
          </cell>
          <cell r="N5203">
            <v>0</v>
          </cell>
          <cell r="O5203">
            <v>0</v>
          </cell>
          <cell r="P5203">
            <v>0</v>
          </cell>
          <cell r="Q5203">
            <v>0</v>
          </cell>
          <cell r="R5203">
            <v>0</v>
          </cell>
          <cell r="S5203">
            <v>1.075</v>
          </cell>
          <cell r="T5203">
            <v>0.215</v>
          </cell>
          <cell r="U5203">
            <v>0</v>
          </cell>
          <cell r="V5203">
            <v>0</v>
          </cell>
          <cell r="W5203">
            <v>0</v>
          </cell>
          <cell r="X5203">
            <v>0</v>
          </cell>
          <cell r="Y5203">
            <v>0</v>
          </cell>
          <cell r="Z5203">
            <v>0.54</v>
          </cell>
          <cell r="AA5203">
            <v>0.54</v>
          </cell>
          <cell r="AB5203">
            <v>0</v>
          </cell>
          <cell r="AC5203">
            <v>0</v>
          </cell>
          <cell r="AD5203">
            <v>0</v>
          </cell>
          <cell r="AE5203">
            <v>0</v>
          </cell>
          <cell r="AF5203">
            <v>0</v>
          </cell>
          <cell r="AG5203">
            <v>0</v>
          </cell>
          <cell r="AH5203">
            <v>0</v>
          </cell>
          <cell r="AI5203">
            <v>0</v>
          </cell>
        </row>
        <row r="5204">
          <cell r="C5204" t="str">
            <v>1.874.5</v>
          </cell>
          <cell r="D5204" t="str">
            <v>Проектные работы</v>
          </cell>
          <cell r="E5204" t="str">
            <v>051-2004594</v>
          </cell>
          <cell r="F5204" t="str">
            <v/>
          </cell>
          <cell r="G5204" t="str">
            <v/>
          </cell>
          <cell r="H5204" t="str">
            <v/>
          </cell>
          <cell r="I5204">
            <v>36.46</v>
          </cell>
          <cell r="J5204">
            <v>0</v>
          </cell>
          <cell r="K5204">
            <v>0</v>
          </cell>
          <cell r="L5204">
            <v>0</v>
          </cell>
          <cell r="M5204">
            <v>0</v>
          </cell>
          <cell r="N5204">
            <v>0</v>
          </cell>
          <cell r="O5204">
            <v>0</v>
          </cell>
          <cell r="P5204">
            <v>0</v>
          </cell>
          <cell r="Q5204">
            <v>0</v>
          </cell>
          <cell r="R5204">
            <v>0</v>
          </cell>
          <cell r="S5204">
            <v>30.85</v>
          </cell>
          <cell r="T5204">
            <v>5.61</v>
          </cell>
          <cell r="U5204">
            <v>0</v>
          </cell>
          <cell r="V5204">
            <v>0</v>
          </cell>
          <cell r="W5204">
            <v>0</v>
          </cell>
          <cell r="X5204">
            <v>0</v>
          </cell>
          <cell r="Y5204">
            <v>0</v>
          </cell>
          <cell r="Z5204">
            <v>0</v>
          </cell>
          <cell r="AA5204">
            <v>0</v>
          </cell>
          <cell r="AB5204">
            <v>0</v>
          </cell>
          <cell r="AC5204">
            <v>0</v>
          </cell>
          <cell r="AD5204">
            <v>0</v>
          </cell>
          <cell r="AE5204">
            <v>0</v>
          </cell>
          <cell r="AF5204">
            <v>0</v>
          </cell>
          <cell r="AG5204">
            <v>0</v>
          </cell>
          <cell r="AH5204">
            <v>0</v>
          </cell>
          <cell r="AI5204">
            <v>0</v>
          </cell>
        </row>
        <row r="5205">
          <cell r="C5205" t="str">
            <v>1.874.6</v>
          </cell>
          <cell r="D5205" t="str">
            <v>Услуги Заказчика</v>
          </cell>
          <cell r="E5205" t="str">
            <v>051-2004594</v>
          </cell>
          <cell r="F5205" t="str">
            <v/>
          </cell>
          <cell r="G5205" t="str">
            <v/>
          </cell>
          <cell r="H5205" t="str">
            <v/>
          </cell>
          <cell r="I5205">
            <v>12.08</v>
          </cell>
          <cell r="J5205">
            <v>5.29</v>
          </cell>
          <cell r="K5205">
            <v>5.29</v>
          </cell>
          <cell r="L5205">
            <v>5.29</v>
          </cell>
          <cell r="M5205">
            <v>1.4427273599999999</v>
          </cell>
          <cell r="N5205">
            <v>27.272728921999999</v>
          </cell>
          <cell r="O5205">
            <v>27.272728921999999</v>
          </cell>
          <cell r="P5205">
            <v>0</v>
          </cell>
          <cell r="Q5205">
            <v>0</v>
          </cell>
          <cell r="R5205">
            <v>0</v>
          </cell>
          <cell r="S5205">
            <v>10.066666700000001</v>
          </cell>
          <cell r="T5205">
            <v>2.0133333000000002</v>
          </cell>
          <cell r="U5205">
            <v>0</v>
          </cell>
          <cell r="V5205">
            <v>0</v>
          </cell>
          <cell r="W5205">
            <v>0</v>
          </cell>
          <cell r="X5205">
            <v>0</v>
          </cell>
          <cell r="Y5205">
            <v>2.62999991</v>
          </cell>
          <cell r="Z5205">
            <v>14.29670144</v>
          </cell>
          <cell r="AA5205">
            <v>14.29670144</v>
          </cell>
          <cell r="AB5205">
            <v>0</v>
          </cell>
          <cell r="AC5205">
            <v>0</v>
          </cell>
          <cell r="AD5205">
            <v>3.5918181499999999</v>
          </cell>
          <cell r="AE5205">
            <v>2.62999991</v>
          </cell>
          <cell r="AF5205">
            <v>0.96181824000000005</v>
          </cell>
          <cell r="AG5205">
            <v>0</v>
          </cell>
          <cell r="AH5205">
            <v>0</v>
          </cell>
          <cell r="AI5205">
            <v>25.123404618999999</v>
          </cell>
        </row>
        <row r="5206">
          <cell r="C5206" t="str">
            <v>1.874.7</v>
          </cell>
          <cell r="D5206" t="str">
            <v>Иные прочие</v>
          </cell>
          <cell r="E5206" t="str">
            <v>051-2004594</v>
          </cell>
          <cell r="F5206" t="str">
            <v/>
          </cell>
          <cell r="G5206" t="str">
            <v/>
          </cell>
          <cell r="H5206" t="str">
            <v/>
          </cell>
          <cell r="I5206">
            <v>19.579999999999998</v>
          </cell>
          <cell r="J5206">
            <v>15.41</v>
          </cell>
          <cell r="K5206">
            <v>15.41</v>
          </cell>
          <cell r="L5206">
            <v>15.41</v>
          </cell>
          <cell r="M5206">
            <v>1.8335069799999999</v>
          </cell>
          <cell r="N5206">
            <v>11.8981634</v>
          </cell>
          <cell r="O5206">
            <v>11.8981634</v>
          </cell>
          <cell r="P5206">
            <v>0</v>
          </cell>
          <cell r="Q5206">
            <v>0</v>
          </cell>
          <cell r="R5206">
            <v>0</v>
          </cell>
          <cell r="S5206">
            <v>16.31666667</v>
          </cell>
          <cell r="T5206">
            <v>3.26333333</v>
          </cell>
          <cell r="U5206">
            <v>0</v>
          </cell>
          <cell r="V5206">
            <v>0</v>
          </cell>
          <cell r="W5206">
            <v>0</v>
          </cell>
          <cell r="X5206">
            <v>0</v>
          </cell>
          <cell r="Y5206">
            <v>0.30329855999999999</v>
          </cell>
          <cell r="Z5206">
            <v>15.71329856</v>
          </cell>
          <cell r="AA5206">
            <v>15.71329856</v>
          </cell>
          <cell r="AB5206">
            <v>0</v>
          </cell>
          <cell r="AC5206">
            <v>0</v>
          </cell>
          <cell r="AD5206">
            <v>2.1368055400000001</v>
          </cell>
          <cell r="AE5206">
            <v>0.30329855999999999</v>
          </cell>
          <cell r="AF5206">
            <v>1.8335069799999999</v>
          </cell>
          <cell r="AG5206">
            <v>0</v>
          </cell>
          <cell r="AH5206">
            <v>0</v>
          </cell>
          <cell r="AI5206">
            <v>13.598707692</v>
          </cell>
        </row>
        <row r="5207">
          <cell r="C5207" t="str">
            <v>1.874.8</v>
          </cell>
          <cell r="D5207" t="str">
            <v>Пуско наладочные работы "вхолостую"</v>
          </cell>
          <cell r="E5207" t="str">
            <v>051-2004594</v>
          </cell>
          <cell r="F5207" t="str">
            <v/>
          </cell>
          <cell r="G5207" t="str">
            <v/>
          </cell>
          <cell r="H5207" t="str">
            <v/>
          </cell>
          <cell r="I5207">
            <v>6.69</v>
          </cell>
          <cell r="J5207">
            <v>6.69</v>
          </cell>
          <cell r="K5207">
            <v>6.69</v>
          </cell>
          <cell r="L5207">
            <v>6.69</v>
          </cell>
          <cell r="M5207">
            <v>0</v>
          </cell>
          <cell r="N5207">
            <v>0</v>
          </cell>
          <cell r="O5207">
            <v>0</v>
          </cell>
          <cell r="P5207">
            <v>0</v>
          </cell>
          <cell r="Q5207">
            <v>0</v>
          </cell>
          <cell r="R5207">
            <v>0</v>
          </cell>
          <cell r="S5207">
            <v>5.5750000000000002</v>
          </cell>
          <cell r="T5207">
            <v>1.115</v>
          </cell>
          <cell r="U5207">
            <v>0</v>
          </cell>
          <cell r="V5207">
            <v>0</v>
          </cell>
          <cell r="W5207">
            <v>0</v>
          </cell>
          <cell r="X5207">
            <v>0</v>
          </cell>
          <cell r="Y5207">
            <v>0</v>
          </cell>
          <cell r="Z5207">
            <v>6.69</v>
          </cell>
          <cell r="AA5207">
            <v>6.69</v>
          </cell>
          <cell r="AB5207">
            <v>0</v>
          </cell>
          <cell r="AC5207">
            <v>0</v>
          </cell>
          <cell r="AD5207">
            <v>0</v>
          </cell>
          <cell r="AE5207">
            <v>0</v>
          </cell>
          <cell r="AF5207">
            <v>0</v>
          </cell>
          <cell r="AG5207">
            <v>0</v>
          </cell>
          <cell r="AH5207">
            <v>0</v>
          </cell>
          <cell r="AI5207">
            <v>0</v>
          </cell>
        </row>
        <row r="5208">
          <cell r="C5208" t="str">
            <v>1.875</v>
          </cell>
          <cell r="D5208" t="str">
            <v>Дооснащение ИТСО КС Георгиевского ЛПУ МГ, Изобильненского ЛПУ МГ и Моздокского ЛПУ МГ</v>
          </cell>
          <cell r="E5208" t="str">
            <v>051-2004601</v>
          </cell>
          <cell r="F5208" t="str">
            <v/>
          </cell>
          <cell r="G5208" t="str">
            <v>Комплексная целевая программа по совершенствованию системы о</v>
          </cell>
          <cell r="H5208" t="str">
            <v>Прочие</v>
          </cell>
          <cell r="I5208">
            <v>0</v>
          </cell>
          <cell r="J5208">
            <v>0</v>
          </cell>
          <cell r="K5208">
            <v>0</v>
          </cell>
          <cell r="L5208">
            <v>0</v>
          </cell>
          <cell r="M5208">
            <v>0</v>
          </cell>
          <cell r="N5208">
            <v>0</v>
          </cell>
          <cell r="O5208">
            <v>0</v>
          </cell>
          <cell r="P5208">
            <v>0</v>
          </cell>
          <cell r="Q5208">
            <v>0</v>
          </cell>
          <cell r="R5208">
            <v>0</v>
          </cell>
          <cell r="S5208">
            <v>0</v>
          </cell>
          <cell r="T5208">
            <v>0</v>
          </cell>
          <cell r="U5208">
            <v>0</v>
          </cell>
          <cell r="V5208">
            <v>0</v>
          </cell>
          <cell r="W5208">
            <v>0</v>
          </cell>
          <cell r="X5208">
            <v>0</v>
          </cell>
          <cell r="Y5208">
            <v>2.539425E-2</v>
          </cell>
          <cell r="Z5208">
            <v>0</v>
          </cell>
          <cell r="AA5208">
            <v>0</v>
          </cell>
          <cell r="AB5208">
            <v>0</v>
          </cell>
          <cell r="AC5208">
            <v>0</v>
          </cell>
          <cell r="AD5208">
            <v>0</v>
          </cell>
          <cell r="AE5208">
            <v>0</v>
          </cell>
          <cell r="AF5208">
            <v>0</v>
          </cell>
          <cell r="AG5208">
            <v>0</v>
          </cell>
          <cell r="AH5208">
            <v>0</v>
          </cell>
          <cell r="AI5208">
            <v>0</v>
          </cell>
        </row>
        <row r="5209">
          <cell r="C5209" t="str">
            <v>1.875.1</v>
          </cell>
          <cell r="D5209" t="str">
            <v>Прочие, всего</v>
          </cell>
          <cell r="E5209" t="str">
            <v>051-2004601</v>
          </cell>
          <cell r="F5209" t="str">
            <v/>
          </cell>
          <cell r="G5209" t="str">
            <v/>
          </cell>
          <cell r="H5209" t="str">
            <v/>
          </cell>
          <cell r="I5209">
            <v>0</v>
          </cell>
          <cell r="J5209">
            <v>0</v>
          </cell>
          <cell r="K5209">
            <v>0</v>
          </cell>
          <cell r="L5209">
            <v>0</v>
          </cell>
          <cell r="M5209">
            <v>0</v>
          </cell>
          <cell r="N5209">
            <v>0</v>
          </cell>
          <cell r="O5209">
            <v>0</v>
          </cell>
          <cell r="P5209">
            <v>0</v>
          </cell>
          <cell r="Q5209">
            <v>0</v>
          </cell>
          <cell r="R5209">
            <v>0</v>
          </cell>
          <cell r="S5209">
            <v>0</v>
          </cell>
          <cell r="T5209">
            <v>0</v>
          </cell>
          <cell r="U5209">
            <v>0</v>
          </cell>
          <cell r="V5209">
            <v>0</v>
          </cell>
          <cell r="W5209">
            <v>0</v>
          </cell>
          <cell r="X5209">
            <v>0</v>
          </cell>
          <cell r="Y5209">
            <v>2.539425E-2</v>
          </cell>
          <cell r="Z5209">
            <v>0</v>
          </cell>
          <cell r="AA5209">
            <v>0</v>
          </cell>
          <cell r="AB5209">
            <v>0</v>
          </cell>
          <cell r="AC5209">
            <v>0</v>
          </cell>
          <cell r="AD5209">
            <v>0</v>
          </cell>
          <cell r="AE5209">
            <v>0</v>
          </cell>
          <cell r="AF5209">
            <v>0</v>
          </cell>
          <cell r="AG5209">
            <v>0</v>
          </cell>
          <cell r="AH5209">
            <v>0</v>
          </cell>
          <cell r="AI5209">
            <v>0</v>
          </cell>
        </row>
        <row r="5210">
          <cell r="C5210" t="str">
            <v>1.875.2</v>
          </cell>
          <cell r="D5210" t="str">
            <v>Землеотвод, всего</v>
          </cell>
          <cell r="E5210" t="str">
            <v>051-2004601</v>
          </cell>
          <cell r="F5210" t="str">
            <v/>
          </cell>
          <cell r="G5210" t="str">
            <v/>
          </cell>
          <cell r="H5210" t="str">
            <v/>
          </cell>
          <cell r="I5210">
            <v>0</v>
          </cell>
          <cell r="J5210">
            <v>0</v>
          </cell>
          <cell r="K5210">
            <v>0</v>
          </cell>
          <cell r="L5210">
            <v>0</v>
          </cell>
          <cell r="M5210">
            <v>0</v>
          </cell>
          <cell r="N5210">
            <v>0</v>
          </cell>
          <cell r="O5210">
            <v>0</v>
          </cell>
          <cell r="P5210">
            <v>0</v>
          </cell>
          <cell r="Q5210">
            <v>0</v>
          </cell>
          <cell r="R5210">
            <v>0</v>
          </cell>
          <cell r="S5210">
            <v>0</v>
          </cell>
          <cell r="T5210">
            <v>0</v>
          </cell>
          <cell r="U5210">
            <v>0</v>
          </cell>
          <cell r="V5210">
            <v>0</v>
          </cell>
          <cell r="W5210">
            <v>0</v>
          </cell>
          <cell r="X5210">
            <v>0</v>
          </cell>
          <cell r="Y5210">
            <v>2.539425E-2</v>
          </cell>
          <cell r="Z5210">
            <v>0</v>
          </cell>
          <cell r="AA5210">
            <v>0</v>
          </cell>
          <cell r="AB5210">
            <v>0</v>
          </cell>
          <cell r="AC5210">
            <v>0</v>
          </cell>
          <cell r="AD5210">
            <v>0</v>
          </cell>
          <cell r="AE5210">
            <v>0</v>
          </cell>
          <cell r="AF5210">
            <v>0</v>
          </cell>
          <cell r="AG5210">
            <v>0</v>
          </cell>
          <cell r="AH5210">
            <v>0</v>
          </cell>
          <cell r="AI5210">
            <v>0</v>
          </cell>
        </row>
        <row r="5211">
          <cell r="C5211" t="str">
            <v>1.876</v>
          </cell>
          <cell r="D5211" t="str">
            <v>Дооснащение ИТСО КС Невинномысского ЛПУ МГ и Привольненского ЛПУ МГ</v>
          </cell>
          <cell r="E5211" t="str">
            <v>051-2004603</v>
          </cell>
          <cell r="F5211" t="str">
            <v/>
          </cell>
          <cell r="G5211" t="str">
            <v>Комплексная целевая программа по совершенствованию системы о</v>
          </cell>
          <cell r="H5211" t="str">
            <v>Прочие</v>
          </cell>
          <cell r="I5211">
            <v>388.75</v>
          </cell>
          <cell r="J5211">
            <v>164.47</v>
          </cell>
          <cell r="K5211">
            <v>164.47</v>
          </cell>
          <cell r="L5211">
            <v>164.47</v>
          </cell>
          <cell r="M5211">
            <v>31.062793979999999</v>
          </cell>
          <cell r="N5211">
            <v>18.886601800000001</v>
          </cell>
          <cell r="O5211">
            <v>18.886601800000001</v>
          </cell>
          <cell r="P5211">
            <v>0</v>
          </cell>
          <cell r="Q5211">
            <v>0</v>
          </cell>
          <cell r="R5211">
            <v>0</v>
          </cell>
          <cell r="S5211">
            <v>324.63166667000002</v>
          </cell>
          <cell r="T5211">
            <v>64.118333329999999</v>
          </cell>
          <cell r="U5211">
            <v>0</v>
          </cell>
          <cell r="V5211">
            <v>0</v>
          </cell>
          <cell r="W5211">
            <v>0</v>
          </cell>
          <cell r="X5211">
            <v>0</v>
          </cell>
          <cell r="Y5211">
            <v>3.4890315599999999</v>
          </cell>
          <cell r="Z5211">
            <v>203.62</v>
          </cell>
          <cell r="AA5211">
            <v>203.62</v>
          </cell>
          <cell r="AB5211">
            <v>0</v>
          </cell>
          <cell r="AC5211">
            <v>0</v>
          </cell>
          <cell r="AD5211">
            <v>6.3731933300000003</v>
          </cell>
          <cell r="AE5211">
            <v>3.4890315599999999</v>
          </cell>
          <cell r="AF5211">
            <v>2.88416177</v>
          </cell>
          <cell r="AG5211">
            <v>0</v>
          </cell>
          <cell r="AH5211">
            <v>0</v>
          </cell>
          <cell r="AI5211">
            <v>3.1299446670000002</v>
          </cell>
        </row>
        <row r="5212">
          <cell r="C5212" t="str">
            <v>1.876.1</v>
          </cell>
          <cell r="D5212" t="str">
            <v>Подрядные работы</v>
          </cell>
          <cell r="E5212" t="str">
            <v>051-2004603</v>
          </cell>
          <cell r="F5212" t="str">
            <v/>
          </cell>
          <cell r="G5212" t="str">
            <v/>
          </cell>
          <cell r="H5212" t="str">
            <v/>
          </cell>
          <cell r="I5212">
            <v>247.55</v>
          </cell>
          <cell r="J5212">
            <v>107</v>
          </cell>
          <cell r="K5212">
            <v>107</v>
          </cell>
          <cell r="L5212">
            <v>107</v>
          </cell>
          <cell r="M5212">
            <v>19.456789870000001</v>
          </cell>
          <cell r="N5212">
            <v>18.183915765999998</v>
          </cell>
          <cell r="O5212">
            <v>18.183915765999998</v>
          </cell>
          <cell r="P5212">
            <v>0</v>
          </cell>
          <cell r="Q5212">
            <v>0</v>
          </cell>
          <cell r="R5212">
            <v>0</v>
          </cell>
          <cell r="S5212">
            <v>206.29000001</v>
          </cell>
          <cell r="T5212">
            <v>41.259999989999997</v>
          </cell>
          <cell r="U5212">
            <v>0</v>
          </cell>
          <cell r="V5212">
            <v>0</v>
          </cell>
          <cell r="W5212">
            <v>0</v>
          </cell>
          <cell r="X5212">
            <v>0</v>
          </cell>
          <cell r="Y5212">
            <v>0</v>
          </cell>
          <cell r="Z5212">
            <v>131.82</v>
          </cell>
          <cell r="AA5212">
            <v>131.82</v>
          </cell>
          <cell r="AB5212">
            <v>0</v>
          </cell>
          <cell r="AC5212">
            <v>0</v>
          </cell>
          <cell r="AD5212">
            <v>0</v>
          </cell>
          <cell r="AE5212">
            <v>0</v>
          </cell>
          <cell r="AF5212">
            <v>0</v>
          </cell>
          <cell r="AG5212">
            <v>0</v>
          </cell>
          <cell r="AH5212">
            <v>0</v>
          </cell>
          <cell r="AI5212">
            <v>0</v>
          </cell>
        </row>
        <row r="5213">
          <cell r="C5213">
            <v>0</v>
          </cell>
          <cell r="D5213" t="str">
            <v>Инвестстрой</v>
          </cell>
          <cell r="E5213" t="str">
            <v>051-2004603</v>
          </cell>
          <cell r="F5213" t="str">
            <v/>
          </cell>
          <cell r="G5213" t="str">
            <v/>
          </cell>
          <cell r="H5213" t="str">
            <v/>
          </cell>
          <cell r="I5213">
            <v>247.55</v>
          </cell>
          <cell r="J5213">
            <v>107</v>
          </cell>
          <cell r="K5213">
            <v>107</v>
          </cell>
          <cell r="L5213">
            <v>107</v>
          </cell>
          <cell r="M5213">
            <v>19.456789870000001</v>
          </cell>
          <cell r="N5213">
            <v>18.183915765999998</v>
          </cell>
          <cell r="O5213">
            <v>18.183915765999998</v>
          </cell>
          <cell r="P5213">
            <v>0</v>
          </cell>
          <cell r="Q5213">
            <v>0</v>
          </cell>
          <cell r="R5213">
            <v>0</v>
          </cell>
          <cell r="S5213">
            <v>206.29000001</v>
          </cell>
          <cell r="T5213">
            <v>41.259999989999997</v>
          </cell>
          <cell r="U5213">
            <v>0</v>
          </cell>
          <cell r="V5213">
            <v>0</v>
          </cell>
          <cell r="W5213">
            <v>0</v>
          </cell>
          <cell r="X5213">
            <v>0</v>
          </cell>
          <cell r="Y5213">
            <v>0</v>
          </cell>
          <cell r="Z5213">
            <v>131.82</v>
          </cell>
          <cell r="AA5213">
            <v>131.82</v>
          </cell>
          <cell r="AB5213">
            <v>0</v>
          </cell>
          <cell r="AC5213">
            <v>0</v>
          </cell>
          <cell r="AD5213">
            <v>0</v>
          </cell>
          <cell r="AE5213">
            <v>0</v>
          </cell>
          <cell r="AF5213">
            <v>0</v>
          </cell>
          <cell r="AG5213">
            <v>0</v>
          </cell>
          <cell r="AH5213">
            <v>0</v>
          </cell>
          <cell r="AI5213">
            <v>0</v>
          </cell>
        </row>
        <row r="5214">
          <cell r="C5214" t="str">
            <v>1.876.2</v>
          </cell>
          <cell r="D5214" t="str">
            <v>Оборудование</v>
          </cell>
          <cell r="E5214" t="str">
            <v>051-2004603</v>
          </cell>
          <cell r="F5214" t="str">
            <v/>
          </cell>
          <cell r="G5214" t="str">
            <v/>
          </cell>
          <cell r="H5214" t="str">
            <v/>
          </cell>
          <cell r="I5214">
            <v>51.16</v>
          </cell>
          <cell r="J5214">
            <v>31.16</v>
          </cell>
          <cell r="K5214">
            <v>31.16</v>
          </cell>
          <cell r="L5214">
            <v>31.16</v>
          </cell>
          <cell r="M5214">
            <v>8.1882059999999992</v>
          </cell>
          <cell r="N5214">
            <v>26.277939666000002</v>
          </cell>
          <cell r="O5214">
            <v>26.277939666000002</v>
          </cell>
          <cell r="P5214">
            <v>0</v>
          </cell>
          <cell r="Q5214">
            <v>0</v>
          </cell>
          <cell r="R5214">
            <v>0</v>
          </cell>
          <cell r="S5214">
            <v>42.630000010000003</v>
          </cell>
          <cell r="T5214">
            <v>8.5299999900000003</v>
          </cell>
          <cell r="U5214">
            <v>0</v>
          </cell>
          <cell r="V5214">
            <v>0</v>
          </cell>
          <cell r="W5214">
            <v>0</v>
          </cell>
          <cell r="X5214">
            <v>0</v>
          </cell>
          <cell r="Y5214">
            <v>0</v>
          </cell>
          <cell r="Z5214">
            <v>35.81</v>
          </cell>
          <cell r="AA5214">
            <v>35.81</v>
          </cell>
          <cell r="AB5214">
            <v>0</v>
          </cell>
          <cell r="AC5214">
            <v>0</v>
          </cell>
          <cell r="AD5214">
            <v>0</v>
          </cell>
          <cell r="AE5214">
            <v>0</v>
          </cell>
          <cell r="AF5214">
            <v>0</v>
          </cell>
          <cell r="AG5214">
            <v>0</v>
          </cell>
          <cell r="AH5214">
            <v>0</v>
          </cell>
          <cell r="AI5214">
            <v>0</v>
          </cell>
        </row>
        <row r="5215">
          <cell r="C5215" t="str">
            <v>1.876.3</v>
          </cell>
          <cell r="D5215" t="str">
            <v>Прочие, всего</v>
          </cell>
          <cell r="E5215" t="str">
            <v>051-2004603</v>
          </cell>
          <cell r="F5215" t="str">
            <v/>
          </cell>
          <cell r="G5215" t="str">
            <v/>
          </cell>
          <cell r="H5215" t="str">
            <v/>
          </cell>
          <cell r="I5215">
            <v>90.04</v>
          </cell>
          <cell r="J5215">
            <v>26.31</v>
          </cell>
          <cell r="K5215">
            <v>26.31</v>
          </cell>
          <cell r="L5215">
            <v>26.31</v>
          </cell>
          <cell r="M5215">
            <v>3.4177981100000001</v>
          </cell>
          <cell r="N5215">
            <v>12.990490726000001</v>
          </cell>
          <cell r="O5215">
            <v>12.990490726000001</v>
          </cell>
          <cell r="P5215">
            <v>0</v>
          </cell>
          <cell r="Q5215">
            <v>0</v>
          </cell>
          <cell r="R5215">
            <v>0</v>
          </cell>
          <cell r="S5215">
            <v>75.711666649999998</v>
          </cell>
          <cell r="T5215">
            <v>14.328333349999999</v>
          </cell>
          <cell r="U5215">
            <v>0</v>
          </cell>
          <cell r="V5215">
            <v>0</v>
          </cell>
          <cell r="W5215">
            <v>0</v>
          </cell>
          <cell r="X5215">
            <v>0</v>
          </cell>
          <cell r="Y5215">
            <v>3.4890315599999999</v>
          </cell>
          <cell r="Z5215">
            <v>35.99</v>
          </cell>
          <cell r="AA5215">
            <v>35.99</v>
          </cell>
          <cell r="AB5215">
            <v>0</v>
          </cell>
          <cell r="AC5215">
            <v>0</v>
          </cell>
          <cell r="AD5215">
            <v>6.3731933300000003</v>
          </cell>
          <cell r="AE5215">
            <v>3.4890315599999999</v>
          </cell>
          <cell r="AF5215">
            <v>2.88416177</v>
          </cell>
          <cell r="AG5215">
            <v>0</v>
          </cell>
          <cell r="AH5215">
            <v>0</v>
          </cell>
          <cell r="AI5215">
            <v>17.708233758999999</v>
          </cell>
        </row>
        <row r="5216">
          <cell r="C5216" t="str">
            <v>1.876.4</v>
          </cell>
          <cell r="D5216" t="str">
            <v>Землеотвод, всего</v>
          </cell>
          <cell r="E5216" t="str">
            <v>051-2004603</v>
          </cell>
          <cell r="F5216" t="str">
            <v/>
          </cell>
          <cell r="G5216" t="str">
            <v/>
          </cell>
          <cell r="H5216" t="str">
            <v/>
          </cell>
          <cell r="I5216">
            <v>1</v>
          </cell>
          <cell r="J5216">
            <v>0.43</v>
          </cell>
          <cell r="K5216">
            <v>0.43</v>
          </cell>
          <cell r="L5216">
            <v>0.43</v>
          </cell>
          <cell r="M5216">
            <v>0</v>
          </cell>
          <cell r="N5216">
            <v>0</v>
          </cell>
          <cell r="O5216">
            <v>0</v>
          </cell>
          <cell r="P5216">
            <v>0</v>
          </cell>
          <cell r="Q5216">
            <v>0</v>
          </cell>
          <cell r="R5216">
            <v>0</v>
          </cell>
          <cell r="S5216">
            <v>0.86333333000000001</v>
          </cell>
          <cell r="T5216">
            <v>0.13666666999999999</v>
          </cell>
          <cell r="U5216">
            <v>0</v>
          </cell>
          <cell r="V5216">
            <v>0</v>
          </cell>
          <cell r="W5216">
            <v>0</v>
          </cell>
          <cell r="X5216">
            <v>0</v>
          </cell>
          <cell r="Y5216">
            <v>0</v>
          </cell>
          <cell r="Z5216">
            <v>0.37</v>
          </cell>
          <cell r="AA5216">
            <v>0.37</v>
          </cell>
          <cell r="AB5216">
            <v>0</v>
          </cell>
          <cell r="AC5216">
            <v>0</v>
          </cell>
          <cell r="AD5216">
            <v>0</v>
          </cell>
          <cell r="AE5216">
            <v>0</v>
          </cell>
          <cell r="AF5216">
            <v>0</v>
          </cell>
          <cell r="AG5216">
            <v>0</v>
          </cell>
          <cell r="AH5216">
            <v>0</v>
          </cell>
          <cell r="AI5216">
            <v>0</v>
          </cell>
        </row>
        <row r="5217">
          <cell r="C5217" t="str">
            <v>1.876.5</v>
          </cell>
          <cell r="D5217" t="str">
            <v>Проектные работы</v>
          </cell>
          <cell r="E5217" t="str">
            <v>051-2004603</v>
          </cell>
          <cell r="F5217" t="str">
            <v/>
          </cell>
          <cell r="G5217" t="str">
            <v/>
          </cell>
          <cell r="H5217" t="str">
            <v/>
          </cell>
          <cell r="I5217">
            <v>51.07</v>
          </cell>
          <cell r="J5217">
            <v>0</v>
          </cell>
          <cell r="K5217">
            <v>0</v>
          </cell>
          <cell r="L5217">
            <v>0</v>
          </cell>
          <cell r="M5217">
            <v>0</v>
          </cell>
          <cell r="N5217">
            <v>0</v>
          </cell>
          <cell r="O5217">
            <v>0</v>
          </cell>
          <cell r="P5217">
            <v>0</v>
          </cell>
          <cell r="Q5217">
            <v>0</v>
          </cell>
          <cell r="R5217">
            <v>0</v>
          </cell>
          <cell r="S5217">
            <v>43.21</v>
          </cell>
          <cell r="T5217">
            <v>7.86</v>
          </cell>
          <cell r="U5217">
            <v>0</v>
          </cell>
          <cell r="V5217">
            <v>0</v>
          </cell>
          <cell r="W5217">
            <v>0</v>
          </cell>
          <cell r="X5217">
            <v>0</v>
          </cell>
          <cell r="Y5217">
            <v>0</v>
          </cell>
          <cell r="Z5217">
            <v>0</v>
          </cell>
          <cell r="AA5217">
            <v>0</v>
          </cell>
          <cell r="AB5217">
            <v>0</v>
          </cell>
          <cell r="AC5217">
            <v>0</v>
          </cell>
          <cell r="AD5217">
            <v>0</v>
          </cell>
          <cell r="AE5217">
            <v>0</v>
          </cell>
          <cell r="AF5217">
            <v>0</v>
          </cell>
          <cell r="AG5217">
            <v>0</v>
          </cell>
          <cell r="AH5217">
            <v>0</v>
          </cell>
          <cell r="AI5217">
            <v>0</v>
          </cell>
        </row>
        <row r="5218">
          <cell r="C5218" t="str">
            <v>1.876.6</v>
          </cell>
          <cell r="D5218" t="str">
            <v>Услуги Заказчика</v>
          </cell>
          <cell r="E5218" t="str">
            <v>051-2004603</v>
          </cell>
          <cell r="F5218" t="str">
            <v/>
          </cell>
          <cell r="G5218" t="str">
            <v/>
          </cell>
          <cell r="H5218" t="str">
            <v/>
          </cell>
          <cell r="I5218">
            <v>14.12</v>
          </cell>
          <cell r="J5218">
            <v>5.87</v>
          </cell>
          <cell r="K5218">
            <v>5.87</v>
          </cell>
          <cell r="L5218">
            <v>5.87</v>
          </cell>
          <cell r="M5218">
            <v>1.60090902</v>
          </cell>
          <cell r="N5218">
            <v>27.272726065000001</v>
          </cell>
          <cell r="O5218">
            <v>27.272726065000001</v>
          </cell>
          <cell r="P5218">
            <v>0</v>
          </cell>
          <cell r="Q5218">
            <v>0</v>
          </cell>
          <cell r="R5218">
            <v>0</v>
          </cell>
          <cell r="S5218">
            <v>11.766666649999999</v>
          </cell>
          <cell r="T5218">
            <v>2.3533333500000002</v>
          </cell>
          <cell r="U5218">
            <v>0</v>
          </cell>
          <cell r="V5218">
            <v>0</v>
          </cell>
          <cell r="W5218">
            <v>0</v>
          </cell>
          <cell r="X5218">
            <v>0</v>
          </cell>
          <cell r="Y5218">
            <v>3.1906664400000002</v>
          </cell>
          <cell r="Z5218">
            <v>15.31163488</v>
          </cell>
          <cell r="AA5218">
            <v>15.31163488</v>
          </cell>
          <cell r="AB5218">
            <v>0</v>
          </cell>
          <cell r="AC5218">
            <v>0</v>
          </cell>
          <cell r="AD5218">
            <v>4.2579391199999996</v>
          </cell>
          <cell r="AE5218">
            <v>3.1906664400000002</v>
          </cell>
          <cell r="AF5218">
            <v>1.0672726800000001</v>
          </cell>
          <cell r="AG5218">
            <v>0</v>
          </cell>
          <cell r="AH5218">
            <v>0</v>
          </cell>
          <cell r="AI5218">
            <v>27.808520471000001</v>
          </cell>
        </row>
        <row r="5219">
          <cell r="C5219" t="str">
            <v>1.876.7</v>
          </cell>
          <cell r="D5219" t="str">
            <v>Иные прочие</v>
          </cell>
          <cell r="E5219" t="str">
            <v>051-2004603</v>
          </cell>
          <cell r="F5219" t="str">
            <v/>
          </cell>
          <cell r="G5219" t="str">
            <v/>
          </cell>
          <cell r="H5219" t="str">
            <v/>
          </cell>
          <cell r="I5219">
            <v>17.91</v>
          </cell>
          <cell r="J5219">
            <v>14.07</v>
          </cell>
          <cell r="K5219">
            <v>14.07</v>
          </cell>
          <cell r="L5219">
            <v>14.07</v>
          </cell>
          <cell r="M5219">
            <v>1.8168890900000001</v>
          </cell>
          <cell r="N5219">
            <v>12.913213149000001</v>
          </cell>
          <cell r="O5219">
            <v>12.913213149000001</v>
          </cell>
          <cell r="P5219">
            <v>0</v>
          </cell>
          <cell r="Q5219">
            <v>0</v>
          </cell>
          <cell r="R5219">
            <v>0</v>
          </cell>
          <cell r="S5219">
            <v>14.92166667</v>
          </cell>
          <cell r="T5219">
            <v>2.9883333300000001</v>
          </cell>
          <cell r="U5219">
            <v>0</v>
          </cell>
          <cell r="V5219">
            <v>0</v>
          </cell>
          <cell r="W5219">
            <v>0</v>
          </cell>
          <cell r="X5219">
            <v>0</v>
          </cell>
          <cell r="Y5219">
            <v>0.29836511999999998</v>
          </cell>
          <cell r="Z5219">
            <v>14.36836512</v>
          </cell>
          <cell r="AA5219">
            <v>14.36836512</v>
          </cell>
          <cell r="AB5219">
            <v>0</v>
          </cell>
          <cell r="AC5219">
            <v>0</v>
          </cell>
          <cell r="AD5219">
            <v>2.1152542099999998</v>
          </cell>
          <cell r="AE5219">
            <v>0.29836511999999998</v>
          </cell>
          <cell r="AF5219">
            <v>1.8168890900000001</v>
          </cell>
          <cell r="AG5219">
            <v>0</v>
          </cell>
          <cell r="AH5219">
            <v>0</v>
          </cell>
          <cell r="AI5219">
            <v>14.721606754</v>
          </cell>
        </row>
        <row r="5220">
          <cell r="C5220" t="str">
            <v>1.876.8</v>
          </cell>
          <cell r="D5220" t="str">
            <v>Пуско наладочные работы "вхолостую"</v>
          </cell>
          <cell r="E5220" t="str">
            <v>051-2004603</v>
          </cell>
          <cell r="F5220" t="str">
            <v/>
          </cell>
          <cell r="G5220" t="str">
            <v/>
          </cell>
          <cell r="H5220" t="str">
            <v/>
          </cell>
          <cell r="I5220">
            <v>5.94</v>
          </cell>
          <cell r="J5220">
            <v>5.94</v>
          </cell>
          <cell r="K5220">
            <v>5.94</v>
          </cell>
          <cell r="L5220">
            <v>5.94</v>
          </cell>
          <cell r="M5220">
            <v>0</v>
          </cell>
          <cell r="N5220">
            <v>0</v>
          </cell>
          <cell r="O5220">
            <v>0</v>
          </cell>
          <cell r="P5220">
            <v>0</v>
          </cell>
          <cell r="Q5220">
            <v>0</v>
          </cell>
          <cell r="R5220">
            <v>0</v>
          </cell>
          <cell r="S5220">
            <v>4.95</v>
          </cell>
          <cell r="T5220">
            <v>0.99</v>
          </cell>
          <cell r="U5220">
            <v>0</v>
          </cell>
          <cell r="V5220">
            <v>0</v>
          </cell>
          <cell r="W5220">
            <v>0</v>
          </cell>
          <cell r="X5220">
            <v>0</v>
          </cell>
          <cell r="Y5220">
            <v>0</v>
          </cell>
          <cell r="Z5220">
            <v>5.94</v>
          </cell>
          <cell r="AA5220">
            <v>5.94</v>
          </cell>
          <cell r="AB5220">
            <v>0</v>
          </cell>
          <cell r="AC5220">
            <v>0</v>
          </cell>
          <cell r="AD5220">
            <v>0</v>
          </cell>
          <cell r="AE5220">
            <v>0</v>
          </cell>
          <cell r="AF5220">
            <v>0</v>
          </cell>
          <cell r="AG5220">
            <v>0</v>
          </cell>
          <cell r="AH5220">
            <v>0</v>
          </cell>
          <cell r="AI5220">
            <v>0</v>
          </cell>
        </row>
        <row r="5221">
          <cell r="C5221" t="str">
            <v>1.877</v>
          </cell>
          <cell r="D5221" t="str">
            <v>Дооснащение ИТСО ГРС Барабинского ЛПУ МГ и Омского ЛПУ МГ</v>
          </cell>
          <cell r="E5221" t="str">
            <v>051-2004621</v>
          </cell>
          <cell r="F5221" t="str">
            <v/>
          </cell>
          <cell r="G5221" t="str">
            <v>Комплексная целевая программа по совершенствованию системы о</v>
          </cell>
          <cell r="H5221" t="str">
            <v>Прочие</v>
          </cell>
          <cell r="I5221">
            <v>176.8</v>
          </cell>
          <cell r="J5221">
            <v>176.8</v>
          </cell>
          <cell r="K5221">
            <v>6.64</v>
          </cell>
          <cell r="L5221">
            <v>6.64</v>
          </cell>
          <cell r="M5221">
            <v>6.0000119999999997E-2</v>
          </cell>
          <cell r="N5221">
            <v>0.90361626500000003</v>
          </cell>
          <cell r="O5221">
            <v>0.90361626500000003</v>
          </cell>
          <cell r="P5221">
            <v>0</v>
          </cell>
          <cell r="Q5221">
            <v>0</v>
          </cell>
          <cell r="R5221">
            <v>0</v>
          </cell>
          <cell r="S5221">
            <v>0</v>
          </cell>
          <cell r="T5221">
            <v>0</v>
          </cell>
          <cell r="U5221">
            <v>0</v>
          </cell>
          <cell r="V5221">
            <v>0</v>
          </cell>
          <cell r="W5221">
            <v>0</v>
          </cell>
          <cell r="X5221">
            <v>0</v>
          </cell>
          <cell r="Y5221">
            <v>0</v>
          </cell>
          <cell r="Z5221">
            <v>36.630000000000003</v>
          </cell>
          <cell r="AA5221">
            <v>36.630000000000003</v>
          </cell>
          <cell r="AB5221">
            <v>6.03</v>
          </cell>
          <cell r="AC5221">
            <v>30.4</v>
          </cell>
          <cell r="AD5221">
            <v>4.000008E-2</v>
          </cell>
          <cell r="AE5221">
            <v>0</v>
          </cell>
          <cell r="AF5221">
            <v>4.000008E-2</v>
          </cell>
          <cell r="AG5221">
            <v>0</v>
          </cell>
          <cell r="AH5221">
            <v>0</v>
          </cell>
          <cell r="AI5221">
            <v>0.109200328</v>
          </cell>
        </row>
        <row r="5222">
          <cell r="C5222" t="str">
            <v>1.877.1</v>
          </cell>
          <cell r="D5222" t="str">
            <v>Подрядные работы</v>
          </cell>
          <cell r="E5222" t="str">
            <v>051-2004621</v>
          </cell>
          <cell r="F5222" t="str">
            <v/>
          </cell>
          <cell r="G5222" t="str">
            <v/>
          </cell>
          <cell r="H5222" t="str">
            <v/>
          </cell>
          <cell r="I5222">
            <v>85.25</v>
          </cell>
          <cell r="J5222">
            <v>85.25</v>
          </cell>
          <cell r="K5222">
            <v>6.03</v>
          </cell>
          <cell r="L5222">
            <v>6.03</v>
          </cell>
          <cell r="M5222">
            <v>0</v>
          </cell>
          <cell r="N5222">
            <v>0</v>
          </cell>
          <cell r="O5222">
            <v>0</v>
          </cell>
          <cell r="P5222">
            <v>0</v>
          </cell>
          <cell r="Q5222">
            <v>0</v>
          </cell>
          <cell r="R5222">
            <v>0</v>
          </cell>
          <cell r="S5222">
            <v>0</v>
          </cell>
          <cell r="T5222">
            <v>0</v>
          </cell>
          <cell r="U5222">
            <v>0</v>
          </cell>
          <cell r="V5222">
            <v>0</v>
          </cell>
          <cell r="W5222">
            <v>0</v>
          </cell>
          <cell r="X5222">
            <v>0</v>
          </cell>
          <cell r="Y5222">
            <v>0</v>
          </cell>
          <cell r="Z5222">
            <v>25.38</v>
          </cell>
          <cell r="AA5222">
            <v>25.38</v>
          </cell>
          <cell r="AB5222">
            <v>6.03</v>
          </cell>
          <cell r="AC5222">
            <v>19.350000000000001</v>
          </cell>
          <cell r="AD5222">
            <v>0</v>
          </cell>
          <cell r="AE5222">
            <v>0</v>
          </cell>
          <cell r="AF5222">
            <v>0</v>
          </cell>
          <cell r="AG5222">
            <v>0</v>
          </cell>
          <cell r="AH5222">
            <v>0</v>
          </cell>
          <cell r="AI5222">
            <v>0</v>
          </cell>
        </row>
        <row r="5223">
          <cell r="C5223">
            <v>0</v>
          </cell>
          <cell r="D5223" t="str">
            <v>СБ "Марит</v>
          </cell>
          <cell r="E5223" t="str">
            <v>051-2004621</v>
          </cell>
          <cell r="F5223" t="str">
            <v/>
          </cell>
          <cell r="G5223" t="str">
            <v/>
          </cell>
          <cell r="H5223" t="str">
            <v/>
          </cell>
          <cell r="I5223">
            <v>85.25</v>
          </cell>
          <cell r="J5223">
            <v>85.25</v>
          </cell>
          <cell r="K5223">
            <v>6.03</v>
          </cell>
          <cell r="L5223">
            <v>6.03</v>
          </cell>
          <cell r="M5223">
            <v>0</v>
          </cell>
          <cell r="N5223">
            <v>0</v>
          </cell>
          <cell r="O5223">
            <v>0</v>
          </cell>
          <cell r="P5223">
            <v>0</v>
          </cell>
          <cell r="Q5223">
            <v>0</v>
          </cell>
          <cell r="R5223">
            <v>0</v>
          </cell>
          <cell r="S5223">
            <v>0</v>
          </cell>
          <cell r="T5223">
            <v>0</v>
          </cell>
          <cell r="U5223">
            <v>0</v>
          </cell>
          <cell r="V5223">
            <v>0</v>
          </cell>
          <cell r="W5223">
            <v>0</v>
          </cell>
          <cell r="X5223">
            <v>0</v>
          </cell>
          <cell r="Y5223">
            <v>0</v>
          </cell>
          <cell r="Z5223">
            <v>25.38</v>
          </cell>
          <cell r="AA5223">
            <v>25.38</v>
          </cell>
          <cell r="AB5223">
            <v>6.03</v>
          </cell>
          <cell r="AC5223">
            <v>19.350000000000001</v>
          </cell>
          <cell r="AD5223">
            <v>0</v>
          </cell>
          <cell r="AE5223">
            <v>0</v>
          </cell>
          <cell r="AF5223">
            <v>0</v>
          </cell>
          <cell r="AG5223">
            <v>0</v>
          </cell>
          <cell r="AH5223">
            <v>0</v>
          </cell>
          <cell r="AI5223">
            <v>0</v>
          </cell>
        </row>
        <row r="5224">
          <cell r="C5224" t="str">
            <v>1.877.2</v>
          </cell>
          <cell r="D5224" t="str">
            <v>Оборудование</v>
          </cell>
          <cell r="E5224" t="str">
            <v>051-2004621</v>
          </cell>
          <cell r="F5224" t="str">
            <v/>
          </cell>
          <cell r="G5224" t="str">
            <v/>
          </cell>
          <cell r="H5224" t="str">
            <v/>
          </cell>
          <cell r="I5224">
            <v>37.92</v>
          </cell>
          <cell r="J5224">
            <v>37.92</v>
          </cell>
          <cell r="K5224">
            <v>0</v>
          </cell>
          <cell r="L5224">
            <v>0</v>
          </cell>
          <cell r="M5224">
            <v>0</v>
          </cell>
          <cell r="N5224">
            <v>0</v>
          </cell>
          <cell r="O5224">
            <v>0</v>
          </cell>
          <cell r="P5224">
            <v>0</v>
          </cell>
          <cell r="Q5224">
            <v>0</v>
          </cell>
          <cell r="R5224">
            <v>0</v>
          </cell>
          <cell r="S5224">
            <v>0</v>
          </cell>
          <cell r="T5224">
            <v>0</v>
          </cell>
          <cell r="U5224">
            <v>0</v>
          </cell>
          <cell r="V5224">
            <v>0</v>
          </cell>
          <cell r="W5224">
            <v>0</v>
          </cell>
          <cell r="X5224">
            <v>0</v>
          </cell>
          <cell r="Y5224">
            <v>0</v>
          </cell>
          <cell r="Z5224">
            <v>11.05</v>
          </cell>
          <cell r="AA5224">
            <v>11.05</v>
          </cell>
          <cell r="AB5224">
            <v>0</v>
          </cell>
          <cell r="AC5224">
            <v>11.05</v>
          </cell>
          <cell r="AD5224">
            <v>0</v>
          </cell>
          <cell r="AE5224">
            <v>0</v>
          </cell>
          <cell r="AF5224">
            <v>0</v>
          </cell>
          <cell r="AG5224">
            <v>0</v>
          </cell>
          <cell r="AH5224">
            <v>0</v>
          </cell>
          <cell r="AI5224">
            <v>0</v>
          </cell>
        </row>
        <row r="5225">
          <cell r="C5225" t="str">
            <v>1.877.3</v>
          </cell>
          <cell r="D5225" t="str">
            <v>Прочие, всего</v>
          </cell>
          <cell r="E5225" t="str">
            <v>051-2004621</v>
          </cell>
          <cell r="F5225" t="str">
            <v/>
          </cell>
          <cell r="G5225" t="str">
            <v/>
          </cell>
          <cell r="H5225" t="str">
            <v/>
          </cell>
          <cell r="I5225">
            <v>53.63</v>
          </cell>
          <cell r="J5225">
            <v>53.63</v>
          </cell>
          <cell r="K5225">
            <v>0.61</v>
          </cell>
          <cell r="L5225">
            <v>0.61</v>
          </cell>
          <cell r="M5225">
            <v>6.0000119999999997E-2</v>
          </cell>
          <cell r="N5225">
            <v>9.8360852459999997</v>
          </cell>
          <cell r="O5225">
            <v>9.8360852459999997</v>
          </cell>
          <cell r="P5225">
            <v>0</v>
          </cell>
          <cell r="Q5225">
            <v>0</v>
          </cell>
          <cell r="R5225">
            <v>0</v>
          </cell>
          <cell r="S5225">
            <v>0</v>
          </cell>
          <cell r="T5225">
            <v>0</v>
          </cell>
          <cell r="U5225">
            <v>0</v>
          </cell>
          <cell r="V5225">
            <v>0</v>
          </cell>
          <cell r="W5225">
            <v>0</v>
          </cell>
          <cell r="X5225">
            <v>0</v>
          </cell>
          <cell r="Y5225">
            <v>0</v>
          </cell>
          <cell r="Z5225">
            <v>0.2</v>
          </cell>
          <cell r="AA5225">
            <v>0.2</v>
          </cell>
          <cell r="AB5225">
            <v>0</v>
          </cell>
          <cell r="AC5225">
            <v>0</v>
          </cell>
          <cell r="AD5225">
            <v>4.000008E-2</v>
          </cell>
          <cell r="AE5225">
            <v>0</v>
          </cell>
          <cell r="AF5225">
            <v>4.000008E-2</v>
          </cell>
          <cell r="AG5225">
            <v>0</v>
          </cell>
          <cell r="AH5225">
            <v>0</v>
          </cell>
          <cell r="AI5225">
            <v>20.000039999999998</v>
          </cell>
        </row>
        <row r="5226">
          <cell r="C5226" t="str">
            <v>1.877.4</v>
          </cell>
          <cell r="D5226" t="str">
            <v>Проектные работы</v>
          </cell>
          <cell r="E5226" t="str">
            <v>051-2004621</v>
          </cell>
          <cell r="F5226" t="str">
            <v/>
          </cell>
          <cell r="G5226" t="str">
            <v/>
          </cell>
          <cell r="H5226" t="str">
            <v/>
          </cell>
          <cell r="I5226">
            <v>41.71</v>
          </cell>
          <cell r="J5226">
            <v>41.71</v>
          </cell>
          <cell r="K5226">
            <v>0</v>
          </cell>
          <cell r="L5226">
            <v>0</v>
          </cell>
          <cell r="M5226">
            <v>0</v>
          </cell>
          <cell r="N5226">
            <v>0</v>
          </cell>
          <cell r="O5226">
            <v>0</v>
          </cell>
          <cell r="P5226">
            <v>0</v>
          </cell>
          <cell r="Q5226">
            <v>0</v>
          </cell>
          <cell r="R5226">
            <v>0</v>
          </cell>
          <cell r="S5226">
            <v>0</v>
          </cell>
          <cell r="T5226">
            <v>0</v>
          </cell>
          <cell r="U5226">
            <v>0</v>
          </cell>
          <cell r="V5226">
            <v>0</v>
          </cell>
          <cell r="W5226">
            <v>0</v>
          </cell>
          <cell r="X5226">
            <v>0</v>
          </cell>
          <cell r="Y5226">
            <v>0</v>
          </cell>
          <cell r="Z5226">
            <v>0</v>
          </cell>
          <cell r="AA5226">
            <v>0</v>
          </cell>
          <cell r="AB5226">
            <v>0</v>
          </cell>
          <cell r="AC5226">
            <v>0</v>
          </cell>
          <cell r="AD5226">
            <v>0</v>
          </cell>
          <cell r="AE5226">
            <v>0</v>
          </cell>
          <cell r="AF5226">
            <v>0</v>
          </cell>
          <cell r="AG5226">
            <v>0</v>
          </cell>
          <cell r="AH5226">
            <v>0</v>
          </cell>
          <cell r="AI5226">
            <v>0</v>
          </cell>
        </row>
        <row r="5227">
          <cell r="C5227" t="str">
            <v>1.877.5</v>
          </cell>
          <cell r="D5227" t="str">
            <v>Услуги Заказчика</v>
          </cell>
          <cell r="E5227" t="str">
            <v>051-2004621</v>
          </cell>
          <cell r="F5227" t="str">
            <v/>
          </cell>
          <cell r="G5227" t="str">
            <v/>
          </cell>
          <cell r="H5227" t="str">
            <v/>
          </cell>
          <cell r="I5227">
            <v>2.99</v>
          </cell>
          <cell r="J5227">
            <v>2.99</v>
          </cell>
          <cell r="K5227">
            <v>0.24</v>
          </cell>
          <cell r="L5227">
            <v>0.24</v>
          </cell>
          <cell r="M5227">
            <v>6.0000119999999997E-2</v>
          </cell>
          <cell r="N5227">
            <v>25.000050000000002</v>
          </cell>
          <cell r="O5227">
            <v>25.000050000000002</v>
          </cell>
          <cell r="P5227">
            <v>0</v>
          </cell>
          <cell r="Q5227">
            <v>0</v>
          </cell>
          <cell r="R5227">
            <v>0</v>
          </cell>
          <cell r="S5227">
            <v>0</v>
          </cell>
          <cell r="T5227">
            <v>0</v>
          </cell>
          <cell r="U5227">
            <v>0</v>
          </cell>
          <cell r="V5227">
            <v>0</v>
          </cell>
          <cell r="W5227">
            <v>0</v>
          </cell>
          <cell r="X5227">
            <v>0</v>
          </cell>
          <cell r="Y5227">
            <v>0</v>
          </cell>
          <cell r="Z5227">
            <v>0.2</v>
          </cell>
          <cell r="AA5227">
            <v>0.2</v>
          </cell>
          <cell r="AB5227">
            <v>0</v>
          </cell>
          <cell r="AC5227">
            <v>0</v>
          </cell>
          <cell r="AD5227">
            <v>4.000008E-2</v>
          </cell>
          <cell r="AE5227">
            <v>0</v>
          </cell>
          <cell r="AF5227">
            <v>4.000008E-2</v>
          </cell>
          <cell r="AG5227">
            <v>0</v>
          </cell>
          <cell r="AH5227">
            <v>0</v>
          </cell>
          <cell r="AI5227">
            <v>20.000039999999998</v>
          </cell>
        </row>
        <row r="5228">
          <cell r="C5228" t="str">
            <v>1.877.6</v>
          </cell>
          <cell r="D5228" t="str">
            <v>Иные прочие</v>
          </cell>
          <cell r="E5228" t="str">
            <v>051-2004621</v>
          </cell>
          <cell r="F5228" t="str">
            <v/>
          </cell>
          <cell r="G5228" t="str">
            <v/>
          </cell>
          <cell r="H5228" t="str">
            <v/>
          </cell>
          <cell r="I5228">
            <v>4.3099999999999996</v>
          </cell>
          <cell r="J5228">
            <v>4.3099999999999996</v>
          </cell>
          <cell r="K5228">
            <v>0.37</v>
          </cell>
          <cell r="L5228">
            <v>0.37</v>
          </cell>
          <cell r="M5228">
            <v>0</v>
          </cell>
          <cell r="N5228">
            <v>0</v>
          </cell>
          <cell r="O5228">
            <v>0</v>
          </cell>
          <cell r="P5228">
            <v>0</v>
          </cell>
          <cell r="Q5228">
            <v>0</v>
          </cell>
          <cell r="R5228">
            <v>0</v>
          </cell>
          <cell r="S5228">
            <v>0</v>
          </cell>
          <cell r="T5228">
            <v>0</v>
          </cell>
          <cell r="U5228">
            <v>0</v>
          </cell>
          <cell r="V5228">
            <v>0</v>
          </cell>
          <cell r="W5228">
            <v>0</v>
          </cell>
          <cell r="X5228">
            <v>0</v>
          </cell>
          <cell r="Y5228">
            <v>0</v>
          </cell>
          <cell r="Z5228">
            <v>0</v>
          </cell>
          <cell r="AA5228">
            <v>0</v>
          </cell>
          <cell r="AB5228">
            <v>0</v>
          </cell>
          <cell r="AC5228">
            <v>0</v>
          </cell>
          <cell r="AD5228">
            <v>0</v>
          </cell>
          <cell r="AE5228">
            <v>0</v>
          </cell>
          <cell r="AF5228">
            <v>0</v>
          </cell>
          <cell r="AG5228">
            <v>0</v>
          </cell>
          <cell r="AH5228">
            <v>0</v>
          </cell>
          <cell r="AI5228">
            <v>0</v>
          </cell>
        </row>
        <row r="5229">
          <cell r="C5229" t="str">
            <v>1.877.7</v>
          </cell>
          <cell r="D5229" t="str">
            <v>Пуско наладочные работы "вхолостую"</v>
          </cell>
          <cell r="E5229" t="str">
            <v>051-2004621</v>
          </cell>
          <cell r="F5229" t="str">
            <v/>
          </cell>
          <cell r="G5229" t="str">
            <v/>
          </cell>
          <cell r="H5229" t="str">
            <v/>
          </cell>
          <cell r="I5229">
            <v>4.62</v>
          </cell>
          <cell r="J5229">
            <v>4.62</v>
          </cell>
          <cell r="K5229">
            <v>0</v>
          </cell>
          <cell r="L5229">
            <v>0</v>
          </cell>
          <cell r="M5229">
            <v>0</v>
          </cell>
          <cell r="N5229">
            <v>0</v>
          </cell>
          <cell r="O5229">
            <v>0</v>
          </cell>
          <cell r="P5229">
            <v>0</v>
          </cell>
          <cell r="Q5229">
            <v>0</v>
          </cell>
          <cell r="R5229">
            <v>0</v>
          </cell>
          <cell r="S5229">
            <v>0</v>
          </cell>
          <cell r="T5229">
            <v>0</v>
          </cell>
          <cell r="U5229">
            <v>0</v>
          </cell>
          <cell r="V5229">
            <v>0</v>
          </cell>
          <cell r="W5229">
            <v>0</v>
          </cell>
          <cell r="X5229">
            <v>0</v>
          </cell>
          <cell r="Y5229">
            <v>0</v>
          </cell>
          <cell r="Z5229">
            <v>0</v>
          </cell>
          <cell r="AA5229">
            <v>0</v>
          </cell>
          <cell r="AB5229">
            <v>0</v>
          </cell>
          <cell r="AC5229">
            <v>0</v>
          </cell>
          <cell r="AD5229">
            <v>0</v>
          </cell>
          <cell r="AE5229">
            <v>0</v>
          </cell>
          <cell r="AF5229">
            <v>0</v>
          </cell>
          <cell r="AG5229">
            <v>0</v>
          </cell>
          <cell r="AH5229">
            <v>0</v>
          </cell>
          <cell r="AI5229">
            <v>0</v>
          </cell>
        </row>
        <row r="5230">
          <cell r="C5230" t="str">
            <v>1.878</v>
          </cell>
          <cell r="D5230" t="str">
            <v>Дооснащение ИТСО КС Ново-Уренгойского ЛПУ МГ и Пурпейского ЛПУ МГ</v>
          </cell>
          <cell r="E5230" t="str">
            <v>051-2004624</v>
          </cell>
          <cell r="F5230" t="str">
            <v/>
          </cell>
          <cell r="G5230" t="str">
            <v>Комплексная целевая программа по совершенствованию системы о</v>
          </cell>
          <cell r="H5230" t="str">
            <v>Прочие</v>
          </cell>
          <cell r="I5230">
            <v>797.94</v>
          </cell>
          <cell r="J5230">
            <v>559.16999999999996</v>
          </cell>
          <cell r="K5230">
            <v>559.16999999999996</v>
          </cell>
          <cell r="L5230">
            <v>559.16999999999996</v>
          </cell>
          <cell r="M5230">
            <v>22.796300779999999</v>
          </cell>
          <cell r="N5230">
            <v>4.0768104120000004</v>
          </cell>
          <cell r="O5230">
            <v>4.0768104120000004</v>
          </cell>
          <cell r="P5230">
            <v>0</v>
          </cell>
          <cell r="Q5230">
            <v>0</v>
          </cell>
          <cell r="R5230">
            <v>0</v>
          </cell>
          <cell r="S5230">
            <v>665.98966657999995</v>
          </cell>
          <cell r="T5230">
            <v>131.95033341999999</v>
          </cell>
          <cell r="U5230">
            <v>0</v>
          </cell>
          <cell r="V5230">
            <v>0</v>
          </cell>
          <cell r="W5230">
            <v>0</v>
          </cell>
          <cell r="X5230">
            <v>39.574138990000002</v>
          </cell>
          <cell r="Y5230">
            <v>5.8667619799999997</v>
          </cell>
          <cell r="Z5230">
            <v>486.99</v>
          </cell>
          <cell r="AA5230">
            <v>486.99</v>
          </cell>
          <cell r="AB5230">
            <v>0</v>
          </cell>
          <cell r="AC5230">
            <v>0</v>
          </cell>
          <cell r="AD5230">
            <v>9.1900952599999997</v>
          </cell>
          <cell r="AE5230">
            <v>5.8667619799999997</v>
          </cell>
          <cell r="AF5230">
            <v>3.3233332799999999</v>
          </cell>
          <cell r="AG5230">
            <v>0</v>
          </cell>
          <cell r="AH5230">
            <v>0</v>
          </cell>
          <cell r="AI5230">
            <v>1.887121966</v>
          </cell>
        </row>
        <row r="5231">
          <cell r="C5231" t="str">
            <v>1.878.1</v>
          </cell>
          <cell r="D5231" t="str">
            <v>Подрядные работы</v>
          </cell>
          <cell r="E5231" t="str">
            <v>051-2004624</v>
          </cell>
          <cell r="F5231" t="str">
            <v/>
          </cell>
          <cell r="G5231" t="str">
            <v/>
          </cell>
          <cell r="H5231" t="str">
            <v/>
          </cell>
          <cell r="I5231">
            <v>579.42999999999995</v>
          </cell>
          <cell r="J5231">
            <v>435.43</v>
          </cell>
          <cell r="K5231">
            <v>435.43</v>
          </cell>
          <cell r="L5231">
            <v>435.43</v>
          </cell>
          <cell r="M5231">
            <v>14.65031935</v>
          </cell>
          <cell r="N5231">
            <v>3.3645636149999998</v>
          </cell>
          <cell r="O5231">
            <v>3.3645636149999998</v>
          </cell>
          <cell r="P5231">
            <v>0</v>
          </cell>
          <cell r="Q5231">
            <v>0</v>
          </cell>
          <cell r="R5231">
            <v>0</v>
          </cell>
          <cell r="S5231">
            <v>482.85833331999999</v>
          </cell>
          <cell r="T5231">
            <v>96.571666680000007</v>
          </cell>
          <cell r="U5231">
            <v>0</v>
          </cell>
          <cell r="V5231">
            <v>0</v>
          </cell>
          <cell r="W5231">
            <v>0</v>
          </cell>
          <cell r="X5231">
            <v>39.574138990000002</v>
          </cell>
          <cell r="Y5231">
            <v>0</v>
          </cell>
          <cell r="Z5231">
            <v>395.86</v>
          </cell>
          <cell r="AA5231">
            <v>395.86</v>
          </cell>
          <cell r="AB5231">
            <v>0</v>
          </cell>
          <cell r="AC5231">
            <v>0</v>
          </cell>
          <cell r="AD5231">
            <v>0</v>
          </cell>
          <cell r="AE5231">
            <v>0</v>
          </cell>
          <cell r="AF5231">
            <v>0</v>
          </cell>
          <cell r="AG5231">
            <v>0</v>
          </cell>
          <cell r="AH5231">
            <v>0</v>
          </cell>
          <cell r="AI5231">
            <v>0</v>
          </cell>
        </row>
        <row r="5232">
          <cell r="C5232">
            <v>0</v>
          </cell>
          <cell r="D5232" t="str">
            <v>Инвестстрой</v>
          </cell>
          <cell r="E5232" t="str">
            <v>051-2004624</v>
          </cell>
          <cell r="F5232" t="str">
            <v/>
          </cell>
          <cell r="G5232" t="str">
            <v/>
          </cell>
          <cell r="H5232" t="str">
            <v/>
          </cell>
          <cell r="I5232">
            <v>579.42999999999995</v>
          </cell>
          <cell r="J5232">
            <v>435.43</v>
          </cell>
          <cell r="K5232">
            <v>435.43</v>
          </cell>
          <cell r="L5232">
            <v>435.43</v>
          </cell>
          <cell r="M5232">
            <v>14.65031935</v>
          </cell>
          <cell r="N5232">
            <v>3.3645636149999998</v>
          </cell>
          <cell r="O5232">
            <v>3.3645636149999998</v>
          </cell>
          <cell r="P5232">
            <v>0</v>
          </cell>
          <cell r="Q5232">
            <v>0</v>
          </cell>
          <cell r="R5232">
            <v>0</v>
          </cell>
          <cell r="S5232">
            <v>482.85833331999999</v>
          </cell>
          <cell r="T5232">
            <v>96.571666680000007</v>
          </cell>
          <cell r="U5232">
            <v>0</v>
          </cell>
          <cell r="V5232">
            <v>0</v>
          </cell>
          <cell r="W5232">
            <v>0</v>
          </cell>
          <cell r="X5232">
            <v>39.574138990000002</v>
          </cell>
          <cell r="Y5232">
            <v>0</v>
          </cell>
          <cell r="Z5232">
            <v>395.86</v>
          </cell>
          <cell r="AA5232">
            <v>395.86</v>
          </cell>
          <cell r="AB5232">
            <v>0</v>
          </cell>
          <cell r="AC5232">
            <v>0</v>
          </cell>
          <cell r="AD5232">
            <v>0</v>
          </cell>
          <cell r="AE5232">
            <v>0</v>
          </cell>
          <cell r="AF5232">
            <v>0</v>
          </cell>
          <cell r="AG5232">
            <v>0</v>
          </cell>
          <cell r="AH5232">
            <v>0</v>
          </cell>
          <cell r="AI5232">
            <v>0</v>
          </cell>
        </row>
        <row r="5233">
          <cell r="C5233" t="str">
            <v>1.878.2</v>
          </cell>
          <cell r="D5233" t="str">
            <v>Оборудование</v>
          </cell>
          <cell r="E5233" t="str">
            <v>051-2004624</v>
          </cell>
          <cell r="F5233" t="str">
            <v/>
          </cell>
          <cell r="G5233" t="str">
            <v/>
          </cell>
          <cell r="H5233" t="str">
            <v/>
          </cell>
          <cell r="I5233">
            <v>59.33</v>
          </cell>
          <cell r="J5233">
            <v>57.83</v>
          </cell>
          <cell r="K5233">
            <v>57.83</v>
          </cell>
          <cell r="L5233">
            <v>57.83</v>
          </cell>
          <cell r="M5233">
            <v>0</v>
          </cell>
          <cell r="N5233">
            <v>0</v>
          </cell>
          <cell r="O5233">
            <v>0</v>
          </cell>
          <cell r="P5233">
            <v>0</v>
          </cell>
          <cell r="Q5233">
            <v>0</v>
          </cell>
          <cell r="R5233">
            <v>0</v>
          </cell>
          <cell r="S5233">
            <v>49.441666660000003</v>
          </cell>
          <cell r="T5233">
            <v>9.8883333400000009</v>
          </cell>
          <cell r="U5233">
            <v>0</v>
          </cell>
          <cell r="V5233">
            <v>0</v>
          </cell>
          <cell r="W5233">
            <v>0</v>
          </cell>
          <cell r="X5233">
            <v>0</v>
          </cell>
          <cell r="Y5233">
            <v>1.4539392</v>
          </cell>
          <cell r="Z5233">
            <v>59.33</v>
          </cell>
          <cell r="AA5233">
            <v>59.33</v>
          </cell>
          <cell r="AB5233">
            <v>0</v>
          </cell>
          <cell r="AC5233">
            <v>0</v>
          </cell>
          <cell r="AD5233">
            <v>1.4539392</v>
          </cell>
          <cell r="AE5233">
            <v>1.4539392</v>
          </cell>
          <cell r="AF5233">
            <v>0</v>
          </cell>
          <cell r="AG5233">
            <v>0</v>
          </cell>
          <cell r="AH5233">
            <v>0</v>
          </cell>
          <cell r="AI5233">
            <v>2.4505970000000001</v>
          </cell>
        </row>
        <row r="5234">
          <cell r="C5234" t="str">
            <v>1.878.3</v>
          </cell>
          <cell r="D5234" t="str">
            <v>Прочие, всего</v>
          </cell>
          <cell r="E5234" t="str">
            <v>051-2004624</v>
          </cell>
          <cell r="F5234" t="str">
            <v/>
          </cell>
          <cell r="G5234" t="str">
            <v/>
          </cell>
          <cell r="H5234" t="str">
            <v/>
          </cell>
          <cell r="I5234">
            <v>159.18</v>
          </cell>
          <cell r="J5234">
            <v>65.91</v>
          </cell>
          <cell r="K5234">
            <v>65.91</v>
          </cell>
          <cell r="L5234">
            <v>65.91</v>
          </cell>
          <cell r="M5234">
            <v>8.1459814300000009</v>
          </cell>
          <cell r="N5234">
            <v>12.359249628000001</v>
          </cell>
          <cell r="O5234">
            <v>12.359249628000001</v>
          </cell>
          <cell r="P5234">
            <v>0</v>
          </cell>
          <cell r="Q5234">
            <v>0</v>
          </cell>
          <cell r="R5234">
            <v>0</v>
          </cell>
          <cell r="S5234">
            <v>133.68966660000001</v>
          </cell>
          <cell r="T5234">
            <v>25.490333400000001</v>
          </cell>
          <cell r="U5234">
            <v>0</v>
          </cell>
          <cell r="V5234">
            <v>0</v>
          </cell>
          <cell r="W5234">
            <v>0</v>
          </cell>
          <cell r="X5234">
            <v>0</v>
          </cell>
          <cell r="Y5234">
            <v>4.4128227799999999</v>
          </cell>
          <cell r="Z5234">
            <v>31.8</v>
          </cell>
          <cell r="AA5234">
            <v>31.8</v>
          </cell>
          <cell r="AB5234">
            <v>0</v>
          </cell>
          <cell r="AC5234">
            <v>0</v>
          </cell>
          <cell r="AD5234">
            <v>7.7361560599999999</v>
          </cell>
          <cell r="AE5234">
            <v>4.4128227799999999</v>
          </cell>
          <cell r="AF5234">
            <v>3.3233332799999999</v>
          </cell>
          <cell r="AG5234">
            <v>0</v>
          </cell>
          <cell r="AH5234">
            <v>0</v>
          </cell>
          <cell r="AI5234">
            <v>24.327534780000001</v>
          </cell>
        </row>
        <row r="5235">
          <cell r="C5235" t="str">
            <v>1.878.4</v>
          </cell>
          <cell r="D5235" t="str">
            <v>Землеотвод, всего</v>
          </cell>
          <cell r="E5235" t="str">
            <v>051-2004624</v>
          </cell>
          <cell r="F5235" t="str">
            <v/>
          </cell>
          <cell r="G5235" t="str">
            <v/>
          </cell>
          <cell r="H5235" t="str">
            <v/>
          </cell>
          <cell r="I5235">
            <v>1.1599999999999999</v>
          </cell>
          <cell r="J5235">
            <v>0.7</v>
          </cell>
          <cell r="K5235">
            <v>0.7</v>
          </cell>
          <cell r="L5235">
            <v>0.7</v>
          </cell>
          <cell r="M5235">
            <v>0</v>
          </cell>
          <cell r="N5235">
            <v>0</v>
          </cell>
          <cell r="O5235">
            <v>0</v>
          </cell>
          <cell r="P5235">
            <v>0</v>
          </cell>
          <cell r="Q5235">
            <v>0</v>
          </cell>
          <cell r="R5235">
            <v>0</v>
          </cell>
          <cell r="S5235">
            <v>0.96666666000000001</v>
          </cell>
          <cell r="T5235">
            <v>0.19333333999999999</v>
          </cell>
          <cell r="U5235">
            <v>0</v>
          </cell>
          <cell r="V5235">
            <v>0</v>
          </cell>
          <cell r="W5235">
            <v>0</v>
          </cell>
          <cell r="X5235">
            <v>0</v>
          </cell>
          <cell r="Y5235">
            <v>0.18604683</v>
          </cell>
          <cell r="Z5235">
            <v>0.88604682999999995</v>
          </cell>
          <cell r="AA5235">
            <v>0.88604682999999995</v>
          </cell>
          <cell r="AB5235">
            <v>0</v>
          </cell>
          <cell r="AC5235">
            <v>0</v>
          </cell>
          <cell r="AD5235">
            <v>0.18604683</v>
          </cell>
          <cell r="AE5235">
            <v>0.18604683</v>
          </cell>
          <cell r="AF5235">
            <v>0</v>
          </cell>
          <cell r="AG5235">
            <v>0</v>
          </cell>
          <cell r="AH5235">
            <v>0</v>
          </cell>
          <cell r="AI5235">
            <v>20.997403715000001</v>
          </cell>
        </row>
        <row r="5236">
          <cell r="C5236" t="str">
            <v>1.878.5</v>
          </cell>
          <cell r="D5236" t="str">
            <v>Проектные работы</v>
          </cell>
          <cell r="E5236" t="str">
            <v>051-2004624</v>
          </cell>
          <cell r="F5236" t="str">
            <v/>
          </cell>
          <cell r="G5236" t="str">
            <v/>
          </cell>
          <cell r="H5236" t="str">
            <v/>
          </cell>
          <cell r="I5236">
            <v>74</v>
          </cell>
          <cell r="J5236">
            <v>0</v>
          </cell>
          <cell r="K5236">
            <v>0</v>
          </cell>
          <cell r="L5236">
            <v>0</v>
          </cell>
          <cell r="M5236">
            <v>0</v>
          </cell>
          <cell r="N5236">
            <v>0</v>
          </cell>
          <cell r="O5236">
            <v>0</v>
          </cell>
          <cell r="P5236">
            <v>0</v>
          </cell>
          <cell r="Q5236">
            <v>0</v>
          </cell>
          <cell r="R5236">
            <v>0</v>
          </cell>
          <cell r="S5236">
            <v>62.71</v>
          </cell>
          <cell r="T5236">
            <v>11.29</v>
          </cell>
          <cell r="U5236">
            <v>0</v>
          </cell>
          <cell r="V5236">
            <v>0</v>
          </cell>
          <cell r="W5236">
            <v>0</v>
          </cell>
          <cell r="X5236">
            <v>0</v>
          </cell>
          <cell r="Y5236">
            <v>0</v>
          </cell>
          <cell r="Z5236">
            <v>0</v>
          </cell>
          <cell r="AA5236">
            <v>0</v>
          </cell>
          <cell r="AB5236">
            <v>0</v>
          </cell>
          <cell r="AC5236">
            <v>0</v>
          </cell>
          <cell r="AD5236">
            <v>0</v>
          </cell>
          <cell r="AE5236">
            <v>0</v>
          </cell>
          <cell r="AF5236">
            <v>0</v>
          </cell>
          <cell r="AG5236">
            <v>0</v>
          </cell>
          <cell r="AH5236">
            <v>0</v>
          </cell>
          <cell r="AI5236">
            <v>0</v>
          </cell>
        </row>
        <row r="5237">
          <cell r="C5237" t="str">
            <v>1.878.6</v>
          </cell>
          <cell r="D5237" t="str">
            <v>Услуги Заказчика</v>
          </cell>
          <cell r="E5237" t="str">
            <v>051-2004624</v>
          </cell>
          <cell r="F5237" t="str">
            <v/>
          </cell>
          <cell r="G5237" t="str">
            <v/>
          </cell>
          <cell r="H5237" t="str">
            <v/>
          </cell>
          <cell r="I5237">
            <v>27.79</v>
          </cell>
          <cell r="J5237">
            <v>19.940000000000001</v>
          </cell>
          <cell r="K5237">
            <v>19.940000000000001</v>
          </cell>
          <cell r="L5237">
            <v>19.940000000000001</v>
          </cell>
          <cell r="M5237">
            <v>4.9849999199999999</v>
          </cell>
          <cell r="N5237">
            <v>24.999999598999999</v>
          </cell>
          <cell r="O5237">
            <v>24.999999598999999</v>
          </cell>
          <cell r="P5237">
            <v>0</v>
          </cell>
          <cell r="Q5237">
            <v>0</v>
          </cell>
          <cell r="R5237">
            <v>0</v>
          </cell>
          <cell r="S5237">
            <v>23.15799994</v>
          </cell>
          <cell r="T5237">
            <v>4.6320000600000002</v>
          </cell>
          <cell r="U5237">
            <v>0</v>
          </cell>
          <cell r="V5237">
            <v>0</v>
          </cell>
          <cell r="W5237">
            <v>0</v>
          </cell>
          <cell r="X5237">
            <v>0</v>
          </cell>
          <cell r="Y5237">
            <v>2.67299994</v>
          </cell>
          <cell r="Z5237">
            <v>29.360177159999999</v>
          </cell>
          <cell r="AA5237">
            <v>29.360177159999999</v>
          </cell>
          <cell r="AB5237">
            <v>0</v>
          </cell>
          <cell r="AC5237">
            <v>0</v>
          </cell>
          <cell r="AD5237">
            <v>5.9963332200000004</v>
          </cell>
          <cell r="AE5237">
            <v>2.67299994</v>
          </cell>
          <cell r="AF5237">
            <v>3.3233332799999999</v>
          </cell>
          <cell r="AG5237">
            <v>0</v>
          </cell>
          <cell r="AH5237">
            <v>0</v>
          </cell>
          <cell r="AI5237">
            <v>20.423355034</v>
          </cell>
        </row>
        <row r="5238">
          <cell r="C5238" t="str">
            <v>1.878.7</v>
          </cell>
          <cell r="D5238" t="str">
            <v>Иные прочие</v>
          </cell>
          <cell r="E5238" t="str">
            <v>051-2004624</v>
          </cell>
          <cell r="F5238" t="str">
            <v/>
          </cell>
          <cell r="G5238" t="str">
            <v/>
          </cell>
          <cell r="H5238" t="str">
            <v/>
          </cell>
          <cell r="I5238">
            <v>47.51</v>
          </cell>
          <cell r="J5238">
            <v>36.549999999999997</v>
          </cell>
          <cell r="K5238">
            <v>36.549999999999997</v>
          </cell>
          <cell r="L5238">
            <v>36.549999999999997</v>
          </cell>
          <cell r="M5238">
            <v>3.16098151</v>
          </cell>
          <cell r="N5238">
            <v>8.6483762239999997</v>
          </cell>
          <cell r="O5238">
            <v>8.6483762239999997</v>
          </cell>
          <cell r="P5238">
            <v>0</v>
          </cell>
          <cell r="Q5238">
            <v>0</v>
          </cell>
          <cell r="R5238">
            <v>0</v>
          </cell>
          <cell r="S5238">
            <v>39.588333329999998</v>
          </cell>
          <cell r="T5238">
            <v>7.9216666699999996</v>
          </cell>
          <cell r="U5238">
            <v>0</v>
          </cell>
          <cell r="V5238">
            <v>0</v>
          </cell>
          <cell r="W5238">
            <v>0</v>
          </cell>
          <cell r="X5238">
            <v>0</v>
          </cell>
          <cell r="Y5238">
            <v>1.55377601</v>
          </cell>
          <cell r="Z5238">
            <v>1.55377601</v>
          </cell>
          <cell r="AA5238">
            <v>1.55377601</v>
          </cell>
          <cell r="AB5238">
            <v>0</v>
          </cell>
          <cell r="AC5238">
            <v>0</v>
          </cell>
          <cell r="AD5238">
            <v>1.55377601</v>
          </cell>
          <cell r="AE5238">
            <v>1.55377601</v>
          </cell>
          <cell r="AF5238">
            <v>0</v>
          </cell>
          <cell r="AG5238">
            <v>0</v>
          </cell>
          <cell r="AH5238">
            <v>0</v>
          </cell>
          <cell r="AI5238">
            <v>100</v>
          </cell>
        </row>
        <row r="5239">
          <cell r="C5239" t="str">
            <v>1.878.8</v>
          </cell>
          <cell r="D5239" t="str">
            <v>Пуско наладочные работы "вхолостую"</v>
          </cell>
          <cell r="E5239" t="str">
            <v>051-2004624</v>
          </cell>
          <cell r="F5239" t="str">
            <v/>
          </cell>
          <cell r="G5239" t="str">
            <v/>
          </cell>
          <cell r="H5239" t="str">
            <v/>
          </cell>
          <cell r="I5239">
            <v>8.7200000000000006</v>
          </cell>
          <cell r="J5239">
            <v>8.7200000000000006</v>
          </cell>
          <cell r="K5239">
            <v>8.7200000000000006</v>
          </cell>
          <cell r="L5239">
            <v>8.7200000000000006</v>
          </cell>
          <cell r="M5239">
            <v>0</v>
          </cell>
          <cell r="N5239">
            <v>0</v>
          </cell>
          <cell r="O5239">
            <v>0</v>
          </cell>
          <cell r="P5239">
            <v>0</v>
          </cell>
          <cell r="Q5239">
            <v>0</v>
          </cell>
          <cell r="R5239">
            <v>0</v>
          </cell>
          <cell r="S5239">
            <v>7.2666666700000002</v>
          </cell>
          <cell r="T5239">
            <v>1.45333333</v>
          </cell>
          <cell r="U5239">
            <v>0</v>
          </cell>
          <cell r="V5239">
            <v>0</v>
          </cell>
          <cell r="W5239">
            <v>0</v>
          </cell>
          <cell r="X5239">
            <v>0</v>
          </cell>
          <cell r="Y5239">
            <v>0</v>
          </cell>
          <cell r="Z5239">
            <v>0</v>
          </cell>
          <cell r="AA5239">
            <v>0</v>
          </cell>
          <cell r="AB5239">
            <v>0</v>
          </cell>
          <cell r="AC5239">
            <v>0</v>
          </cell>
          <cell r="AD5239">
            <v>0</v>
          </cell>
          <cell r="AE5239">
            <v>0</v>
          </cell>
          <cell r="AF5239">
            <v>0</v>
          </cell>
          <cell r="AG5239">
            <v>0</v>
          </cell>
          <cell r="AH5239">
            <v>0</v>
          </cell>
          <cell r="AI5239">
            <v>0</v>
          </cell>
        </row>
        <row r="5240">
          <cell r="C5240" t="str">
            <v>1.879</v>
          </cell>
          <cell r="D5240" t="str">
            <v>Дооснащение ИТСО КС Демьянского ЛПУ МГ, Самсоновского ЛПУ МГ, Туртасского ЛПУ МГ и Южно-Балыкского ЛПУ МГ</v>
          </cell>
          <cell r="E5240" t="str">
            <v>051-2004634</v>
          </cell>
          <cell r="F5240" t="str">
            <v/>
          </cell>
          <cell r="G5240" t="str">
            <v>Комплексная целевая программа по совершенствованию системы о</v>
          </cell>
          <cell r="H5240" t="str">
            <v>Прочие</v>
          </cell>
          <cell r="I5240">
            <v>0</v>
          </cell>
          <cell r="J5240">
            <v>0</v>
          </cell>
          <cell r="K5240">
            <v>0</v>
          </cell>
          <cell r="L5240">
            <v>0</v>
          </cell>
          <cell r="M5240">
            <v>0</v>
          </cell>
          <cell r="N5240">
            <v>0</v>
          </cell>
          <cell r="O5240">
            <v>0</v>
          </cell>
          <cell r="P5240">
            <v>0</v>
          </cell>
          <cell r="Q5240">
            <v>0</v>
          </cell>
          <cell r="R5240">
            <v>0</v>
          </cell>
          <cell r="S5240">
            <v>0</v>
          </cell>
          <cell r="T5240">
            <v>0</v>
          </cell>
          <cell r="U5240">
            <v>0</v>
          </cell>
          <cell r="V5240">
            <v>0</v>
          </cell>
          <cell r="W5240">
            <v>0</v>
          </cell>
          <cell r="X5240">
            <v>5.4429999999999999E-5</v>
          </cell>
          <cell r="Y5240">
            <v>0</v>
          </cell>
          <cell r="Z5240">
            <v>14.05226412</v>
          </cell>
          <cell r="AA5240">
            <v>14.05226412</v>
          </cell>
          <cell r="AB5240">
            <v>0</v>
          </cell>
          <cell r="AC5240">
            <v>0</v>
          </cell>
          <cell r="AD5240">
            <v>0</v>
          </cell>
          <cell r="AE5240">
            <v>0</v>
          </cell>
          <cell r="AF5240">
            <v>0</v>
          </cell>
          <cell r="AG5240">
            <v>0</v>
          </cell>
          <cell r="AH5240">
            <v>0</v>
          </cell>
          <cell r="AI5240">
            <v>0</v>
          </cell>
        </row>
        <row r="5241">
          <cell r="C5241" t="str">
            <v>1.879.1</v>
          </cell>
          <cell r="D5241" t="str">
            <v>Подрядные работы</v>
          </cell>
          <cell r="E5241" t="str">
            <v>051-2004634</v>
          </cell>
          <cell r="F5241" t="str">
            <v/>
          </cell>
          <cell r="G5241" t="str">
            <v/>
          </cell>
          <cell r="H5241" t="str">
            <v/>
          </cell>
          <cell r="I5241">
            <v>0</v>
          </cell>
          <cell r="J5241">
            <v>0</v>
          </cell>
          <cell r="K5241">
            <v>0</v>
          </cell>
          <cell r="L5241">
            <v>0</v>
          </cell>
          <cell r="M5241">
            <v>0</v>
          </cell>
          <cell r="N5241">
            <v>0</v>
          </cell>
          <cell r="O5241">
            <v>0</v>
          </cell>
          <cell r="P5241">
            <v>0</v>
          </cell>
          <cell r="Q5241">
            <v>0</v>
          </cell>
          <cell r="R5241">
            <v>0</v>
          </cell>
          <cell r="S5241">
            <v>0</v>
          </cell>
          <cell r="T5241">
            <v>0</v>
          </cell>
          <cell r="U5241">
            <v>0</v>
          </cell>
          <cell r="V5241">
            <v>0</v>
          </cell>
          <cell r="W5241">
            <v>0</v>
          </cell>
          <cell r="X5241">
            <v>0</v>
          </cell>
          <cell r="Y5241">
            <v>0</v>
          </cell>
          <cell r="Z5241">
            <v>2.2641200000000001E-3</v>
          </cell>
          <cell r="AA5241">
            <v>2.2641200000000001E-3</v>
          </cell>
          <cell r="AB5241">
            <v>0</v>
          </cell>
          <cell r="AC5241">
            <v>0</v>
          </cell>
          <cell r="AD5241">
            <v>0</v>
          </cell>
          <cell r="AE5241">
            <v>0</v>
          </cell>
          <cell r="AF5241">
            <v>0</v>
          </cell>
          <cell r="AG5241">
            <v>0</v>
          </cell>
          <cell r="AH5241">
            <v>0</v>
          </cell>
          <cell r="AI5241">
            <v>0</v>
          </cell>
        </row>
        <row r="5242">
          <cell r="C5242">
            <v>0</v>
          </cell>
          <cell r="D5242" t="str">
            <v>Инвестстрой</v>
          </cell>
          <cell r="E5242" t="str">
            <v>051-2004634</v>
          </cell>
          <cell r="F5242" t="str">
            <v/>
          </cell>
          <cell r="G5242" t="str">
            <v/>
          </cell>
          <cell r="H5242" t="str">
            <v/>
          </cell>
          <cell r="I5242">
            <v>0</v>
          </cell>
          <cell r="J5242">
            <v>0</v>
          </cell>
          <cell r="K5242">
            <v>0</v>
          </cell>
          <cell r="L5242">
            <v>0</v>
          </cell>
          <cell r="M5242">
            <v>0</v>
          </cell>
          <cell r="N5242">
            <v>0</v>
          </cell>
          <cell r="O5242">
            <v>0</v>
          </cell>
          <cell r="P5242">
            <v>0</v>
          </cell>
          <cell r="Q5242">
            <v>0</v>
          </cell>
          <cell r="R5242">
            <v>0</v>
          </cell>
          <cell r="S5242">
            <v>0</v>
          </cell>
          <cell r="T5242">
            <v>0</v>
          </cell>
          <cell r="U5242">
            <v>0</v>
          </cell>
          <cell r="V5242">
            <v>0</v>
          </cell>
          <cell r="W5242">
            <v>0</v>
          </cell>
          <cell r="X5242">
            <v>0</v>
          </cell>
          <cell r="Y5242">
            <v>0</v>
          </cell>
          <cell r="Z5242">
            <v>2.2641200000000001E-3</v>
          </cell>
          <cell r="AA5242">
            <v>2.2641200000000001E-3</v>
          </cell>
          <cell r="AB5242">
            <v>0</v>
          </cell>
          <cell r="AC5242">
            <v>0</v>
          </cell>
          <cell r="AD5242">
            <v>0</v>
          </cell>
          <cell r="AE5242">
            <v>0</v>
          </cell>
          <cell r="AF5242">
            <v>0</v>
          </cell>
          <cell r="AG5242">
            <v>0</v>
          </cell>
          <cell r="AH5242">
            <v>0</v>
          </cell>
          <cell r="AI5242">
            <v>0</v>
          </cell>
        </row>
        <row r="5243">
          <cell r="C5243" t="str">
            <v>1.879.2</v>
          </cell>
          <cell r="D5243" t="str">
            <v>Прочие, всего</v>
          </cell>
          <cell r="E5243" t="str">
            <v>051-2004634</v>
          </cell>
          <cell r="F5243" t="str">
            <v/>
          </cell>
          <cell r="G5243" t="str">
            <v/>
          </cell>
          <cell r="H5243" t="str">
            <v/>
          </cell>
          <cell r="I5243">
            <v>0</v>
          </cell>
          <cell r="J5243">
            <v>0</v>
          </cell>
          <cell r="K5243">
            <v>0</v>
          </cell>
          <cell r="L5243">
            <v>0</v>
          </cell>
          <cell r="M5243">
            <v>0</v>
          </cell>
          <cell r="N5243">
            <v>0</v>
          </cell>
          <cell r="O5243">
            <v>0</v>
          </cell>
          <cell r="P5243">
            <v>0</v>
          </cell>
          <cell r="Q5243">
            <v>0</v>
          </cell>
          <cell r="R5243">
            <v>0</v>
          </cell>
          <cell r="S5243">
            <v>0</v>
          </cell>
          <cell r="T5243">
            <v>0</v>
          </cell>
          <cell r="U5243">
            <v>0</v>
          </cell>
          <cell r="V5243">
            <v>0</v>
          </cell>
          <cell r="W5243">
            <v>0</v>
          </cell>
          <cell r="X5243">
            <v>5.4429999999999999E-5</v>
          </cell>
          <cell r="Y5243">
            <v>0</v>
          </cell>
          <cell r="Z5243">
            <v>14.05</v>
          </cell>
          <cell r="AA5243">
            <v>14.05</v>
          </cell>
          <cell r="AB5243">
            <v>0</v>
          </cell>
          <cell r="AC5243">
            <v>0</v>
          </cell>
          <cell r="AD5243">
            <v>0</v>
          </cell>
          <cell r="AE5243">
            <v>0</v>
          </cell>
          <cell r="AF5243">
            <v>0</v>
          </cell>
          <cell r="AG5243">
            <v>0</v>
          </cell>
          <cell r="AH5243">
            <v>0</v>
          </cell>
          <cell r="AI5243">
            <v>0</v>
          </cell>
        </row>
        <row r="5244">
          <cell r="C5244" t="str">
            <v>1.879.3</v>
          </cell>
          <cell r="D5244" t="str">
            <v>Землеотвод, всего</v>
          </cell>
          <cell r="E5244" t="str">
            <v>051-2004634</v>
          </cell>
          <cell r="F5244" t="str">
            <v/>
          </cell>
          <cell r="G5244" t="str">
            <v/>
          </cell>
          <cell r="H5244" t="str">
            <v/>
          </cell>
          <cell r="I5244">
            <v>0</v>
          </cell>
          <cell r="J5244">
            <v>0</v>
          </cell>
          <cell r="K5244">
            <v>0</v>
          </cell>
          <cell r="L5244">
            <v>0</v>
          </cell>
          <cell r="M5244">
            <v>0</v>
          </cell>
          <cell r="N5244">
            <v>0</v>
          </cell>
          <cell r="O5244">
            <v>0</v>
          </cell>
          <cell r="P5244">
            <v>0</v>
          </cell>
          <cell r="Q5244">
            <v>0</v>
          </cell>
          <cell r="R5244">
            <v>0</v>
          </cell>
          <cell r="S5244">
            <v>0</v>
          </cell>
          <cell r="T5244">
            <v>0</v>
          </cell>
          <cell r="U5244">
            <v>0</v>
          </cell>
          <cell r="V5244">
            <v>0</v>
          </cell>
          <cell r="W5244">
            <v>0</v>
          </cell>
          <cell r="X5244">
            <v>5.4429999999999999E-5</v>
          </cell>
          <cell r="Y5244">
            <v>0</v>
          </cell>
          <cell r="Z5244">
            <v>0</v>
          </cell>
          <cell r="AA5244">
            <v>0</v>
          </cell>
          <cell r="AB5244">
            <v>0</v>
          </cell>
          <cell r="AC5244">
            <v>0</v>
          </cell>
          <cell r="AD5244">
            <v>0</v>
          </cell>
          <cell r="AE5244">
            <v>0</v>
          </cell>
          <cell r="AF5244">
            <v>0</v>
          </cell>
          <cell r="AG5244">
            <v>0</v>
          </cell>
          <cell r="AH5244">
            <v>0</v>
          </cell>
          <cell r="AI5244">
            <v>0</v>
          </cell>
        </row>
        <row r="5245">
          <cell r="C5245" t="str">
            <v>1.879.4</v>
          </cell>
          <cell r="D5245" t="str">
            <v>Услуги Заказчика</v>
          </cell>
          <cell r="E5245" t="str">
            <v>051-2004634</v>
          </cell>
          <cell r="F5245" t="str">
            <v/>
          </cell>
          <cell r="G5245" t="str">
            <v/>
          </cell>
          <cell r="H5245" t="str">
            <v/>
          </cell>
          <cell r="I5245">
            <v>0</v>
          </cell>
          <cell r="J5245">
            <v>0</v>
          </cell>
          <cell r="K5245">
            <v>0</v>
          </cell>
          <cell r="L5245">
            <v>0</v>
          </cell>
          <cell r="M5245">
            <v>0</v>
          </cell>
          <cell r="N5245">
            <v>0</v>
          </cell>
          <cell r="O5245">
            <v>0</v>
          </cell>
          <cell r="P5245">
            <v>0</v>
          </cell>
          <cell r="Q5245">
            <v>0</v>
          </cell>
          <cell r="R5245">
            <v>0</v>
          </cell>
          <cell r="S5245">
            <v>0</v>
          </cell>
          <cell r="T5245">
            <v>0</v>
          </cell>
          <cell r="U5245">
            <v>0</v>
          </cell>
          <cell r="V5245">
            <v>0</v>
          </cell>
          <cell r="W5245">
            <v>0</v>
          </cell>
          <cell r="X5245">
            <v>0</v>
          </cell>
          <cell r="Y5245">
            <v>0</v>
          </cell>
          <cell r="Z5245">
            <v>14.05</v>
          </cell>
          <cell r="AA5245">
            <v>14.05</v>
          </cell>
          <cell r="AB5245">
            <v>0</v>
          </cell>
          <cell r="AC5245">
            <v>0</v>
          </cell>
          <cell r="AD5245">
            <v>0</v>
          </cell>
          <cell r="AE5245">
            <v>0</v>
          </cell>
          <cell r="AF5245">
            <v>0</v>
          </cell>
          <cell r="AG5245">
            <v>0</v>
          </cell>
          <cell r="AH5245">
            <v>0</v>
          </cell>
          <cell r="AI5245">
            <v>0</v>
          </cell>
        </row>
        <row r="5246">
          <cell r="C5246" t="str">
            <v>1.880</v>
          </cell>
          <cell r="D5246" t="str">
            <v>Дооснащение ИТСО объектов ООО "Газпром ПХГ" в границах Рязанской области</v>
          </cell>
          <cell r="E5246" t="str">
            <v>051-2004639</v>
          </cell>
          <cell r="F5246" t="str">
            <v/>
          </cell>
          <cell r="G5246" t="str">
            <v>Комплексная целевая программа по совершенствованию системы о</v>
          </cell>
          <cell r="H5246" t="str">
            <v>Прочие</v>
          </cell>
          <cell r="I5246">
            <v>0</v>
          </cell>
          <cell r="J5246">
            <v>0</v>
          </cell>
          <cell r="K5246">
            <v>0</v>
          </cell>
          <cell r="L5246">
            <v>0</v>
          </cell>
          <cell r="M5246">
            <v>0</v>
          </cell>
          <cell r="N5246">
            <v>0</v>
          </cell>
          <cell r="O5246">
            <v>0</v>
          </cell>
          <cell r="P5246">
            <v>0</v>
          </cell>
          <cell r="Q5246">
            <v>0</v>
          </cell>
          <cell r="R5246">
            <v>0</v>
          </cell>
          <cell r="S5246">
            <v>0</v>
          </cell>
          <cell r="T5246">
            <v>0</v>
          </cell>
          <cell r="U5246">
            <v>0</v>
          </cell>
          <cell r="V5246">
            <v>0</v>
          </cell>
          <cell r="W5246">
            <v>0</v>
          </cell>
          <cell r="X5246">
            <v>0</v>
          </cell>
          <cell r="Y5246">
            <v>3.6631341700000002</v>
          </cell>
          <cell r="Z5246">
            <v>15.29</v>
          </cell>
          <cell r="AA5246">
            <v>15.29</v>
          </cell>
          <cell r="AB5246">
            <v>0</v>
          </cell>
          <cell r="AC5246">
            <v>0</v>
          </cell>
          <cell r="AD5246">
            <v>3.5857570999999999</v>
          </cell>
          <cell r="AE5246">
            <v>3.5857570999999999</v>
          </cell>
          <cell r="AF5246">
            <v>0</v>
          </cell>
          <cell r="AG5246">
            <v>0</v>
          </cell>
          <cell r="AH5246">
            <v>0</v>
          </cell>
          <cell r="AI5246">
            <v>23.45164879</v>
          </cell>
        </row>
        <row r="5247">
          <cell r="C5247" t="str">
            <v>1.880.1</v>
          </cell>
          <cell r="D5247" t="str">
            <v>Прочие, всего</v>
          </cell>
          <cell r="E5247" t="str">
            <v>051-2004639</v>
          </cell>
          <cell r="F5247" t="str">
            <v/>
          </cell>
          <cell r="G5247" t="str">
            <v/>
          </cell>
          <cell r="H5247" t="str">
            <v/>
          </cell>
          <cell r="I5247">
            <v>0</v>
          </cell>
          <cell r="J5247">
            <v>0</v>
          </cell>
          <cell r="K5247">
            <v>0</v>
          </cell>
          <cell r="L5247">
            <v>0</v>
          </cell>
          <cell r="M5247">
            <v>0</v>
          </cell>
          <cell r="N5247">
            <v>0</v>
          </cell>
          <cell r="O5247">
            <v>0</v>
          </cell>
          <cell r="P5247">
            <v>0</v>
          </cell>
          <cell r="Q5247">
            <v>0</v>
          </cell>
          <cell r="R5247">
            <v>0</v>
          </cell>
          <cell r="S5247">
            <v>0</v>
          </cell>
          <cell r="T5247">
            <v>0</v>
          </cell>
          <cell r="U5247">
            <v>0</v>
          </cell>
          <cell r="V5247">
            <v>0</v>
          </cell>
          <cell r="W5247">
            <v>0</v>
          </cell>
          <cell r="X5247">
            <v>0</v>
          </cell>
          <cell r="Y5247">
            <v>3.6631341700000002</v>
          </cell>
          <cell r="Z5247">
            <v>15.29</v>
          </cell>
          <cell r="AA5247">
            <v>15.29</v>
          </cell>
          <cell r="AB5247">
            <v>0</v>
          </cell>
          <cell r="AC5247">
            <v>0</v>
          </cell>
          <cell r="AD5247">
            <v>3.5857570999999999</v>
          </cell>
          <cell r="AE5247">
            <v>3.5857570999999999</v>
          </cell>
          <cell r="AF5247">
            <v>0</v>
          </cell>
          <cell r="AG5247">
            <v>0</v>
          </cell>
          <cell r="AH5247">
            <v>0</v>
          </cell>
          <cell r="AI5247">
            <v>23.45164879</v>
          </cell>
        </row>
        <row r="5248">
          <cell r="C5248" t="str">
            <v>1.880.2</v>
          </cell>
          <cell r="D5248" t="str">
            <v>Землеотвод, всего</v>
          </cell>
          <cell r="E5248" t="str">
            <v>051-2004639</v>
          </cell>
          <cell r="F5248" t="str">
            <v/>
          </cell>
          <cell r="G5248" t="str">
            <v/>
          </cell>
          <cell r="H5248" t="str">
            <v/>
          </cell>
          <cell r="I5248">
            <v>0</v>
          </cell>
          <cell r="J5248">
            <v>0</v>
          </cell>
          <cell r="K5248">
            <v>0</v>
          </cell>
          <cell r="L5248">
            <v>0</v>
          </cell>
          <cell r="M5248">
            <v>0</v>
          </cell>
          <cell r="N5248">
            <v>0</v>
          </cell>
          <cell r="O5248">
            <v>0</v>
          </cell>
          <cell r="P5248">
            <v>0</v>
          </cell>
          <cell r="Q5248">
            <v>0</v>
          </cell>
          <cell r="R5248">
            <v>0</v>
          </cell>
          <cell r="S5248">
            <v>0</v>
          </cell>
          <cell r="T5248">
            <v>0</v>
          </cell>
          <cell r="U5248">
            <v>0</v>
          </cell>
          <cell r="V5248">
            <v>0</v>
          </cell>
          <cell r="W5248">
            <v>0</v>
          </cell>
          <cell r="X5248">
            <v>0</v>
          </cell>
          <cell r="Y5248">
            <v>3.6631341700000002</v>
          </cell>
          <cell r="Z5248">
            <v>3.6631341700000002</v>
          </cell>
          <cell r="AA5248">
            <v>3.6631341700000002</v>
          </cell>
          <cell r="AB5248">
            <v>0</v>
          </cell>
          <cell r="AC5248">
            <v>0</v>
          </cell>
          <cell r="AD5248">
            <v>3.5857570999999999</v>
          </cell>
          <cell r="AE5248">
            <v>3.5857570999999999</v>
          </cell>
          <cell r="AF5248">
            <v>0</v>
          </cell>
          <cell r="AG5248">
            <v>0</v>
          </cell>
          <cell r="AH5248">
            <v>0</v>
          </cell>
          <cell r="AI5248">
            <v>97.887681248000007</v>
          </cell>
        </row>
        <row r="5249">
          <cell r="C5249" t="str">
            <v>1.880.3</v>
          </cell>
          <cell r="D5249" t="str">
            <v>Услуги Заказчика</v>
          </cell>
          <cell r="E5249" t="str">
            <v>051-2004639</v>
          </cell>
          <cell r="F5249" t="str">
            <v/>
          </cell>
          <cell r="G5249" t="str">
            <v/>
          </cell>
          <cell r="H5249" t="str">
            <v/>
          </cell>
          <cell r="I5249">
            <v>0</v>
          </cell>
          <cell r="J5249">
            <v>0</v>
          </cell>
          <cell r="K5249">
            <v>0</v>
          </cell>
          <cell r="L5249">
            <v>0</v>
          </cell>
          <cell r="M5249">
            <v>0</v>
          </cell>
          <cell r="N5249">
            <v>0</v>
          </cell>
          <cell r="O5249">
            <v>0</v>
          </cell>
          <cell r="P5249">
            <v>0</v>
          </cell>
          <cell r="Q5249">
            <v>0</v>
          </cell>
          <cell r="R5249">
            <v>0</v>
          </cell>
          <cell r="S5249">
            <v>0</v>
          </cell>
          <cell r="T5249">
            <v>0</v>
          </cell>
          <cell r="U5249">
            <v>0</v>
          </cell>
          <cell r="V5249">
            <v>0</v>
          </cell>
          <cell r="W5249">
            <v>0</v>
          </cell>
          <cell r="X5249">
            <v>0</v>
          </cell>
          <cell r="Y5249">
            <v>0</v>
          </cell>
          <cell r="Z5249">
            <v>11.62686583</v>
          </cell>
          <cell r="AA5249">
            <v>11.62686583</v>
          </cell>
          <cell r="AB5249">
            <v>0</v>
          </cell>
          <cell r="AC5249">
            <v>0</v>
          </cell>
          <cell r="AD5249">
            <v>0</v>
          </cell>
          <cell r="AE5249">
            <v>0</v>
          </cell>
          <cell r="AF5249">
            <v>0</v>
          </cell>
          <cell r="AG5249">
            <v>0</v>
          </cell>
          <cell r="AH5249">
            <v>0</v>
          </cell>
          <cell r="AI5249">
            <v>0</v>
          </cell>
        </row>
        <row r="5250">
          <cell r="C5250" t="str">
            <v>1.881</v>
          </cell>
          <cell r="D5250" t="str">
            <v>Дооснащение ИТСО объектов ООО "Газпром ПХГ" в границах Краснодарского края</v>
          </cell>
          <cell r="E5250" t="str">
            <v>051-2004641</v>
          </cell>
          <cell r="F5250" t="str">
            <v/>
          </cell>
          <cell r="G5250" t="str">
            <v>Комплексная целевая программа по совершенствованию системы о</v>
          </cell>
          <cell r="H5250" t="str">
            <v>Прочие</v>
          </cell>
          <cell r="I5250">
            <v>0</v>
          </cell>
          <cell r="J5250">
            <v>0</v>
          </cell>
          <cell r="K5250">
            <v>0</v>
          </cell>
          <cell r="L5250">
            <v>0</v>
          </cell>
          <cell r="M5250">
            <v>0</v>
          </cell>
          <cell r="N5250">
            <v>0</v>
          </cell>
          <cell r="O5250">
            <v>0</v>
          </cell>
          <cell r="P5250">
            <v>0</v>
          </cell>
          <cell r="Q5250">
            <v>0</v>
          </cell>
          <cell r="R5250">
            <v>0</v>
          </cell>
          <cell r="S5250">
            <v>0</v>
          </cell>
          <cell r="T5250">
            <v>0</v>
          </cell>
          <cell r="U5250">
            <v>0</v>
          </cell>
          <cell r="V5250">
            <v>0</v>
          </cell>
          <cell r="W5250">
            <v>0</v>
          </cell>
          <cell r="X5250">
            <v>0</v>
          </cell>
          <cell r="Y5250">
            <v>3.6895700000000001E-3</v>
          </cell>
          <cell r="Z5250">
            <v>0</v>
          </cell>
          <cell r="AA5250">
            <v>0</v>
          </cell>
          <cell r="AB5250">
            <v>0</v>
          </cell>
          <cell r="AC5250">
            <v>0</v>
          </cell>
          <cell r="AD5250">
            <v>0</v>
          </cell>
          <cell r="AE5250">
            <v>0</v>
          </cell>
          <cell r="AF5250">
            <v>0</v>
          </cell>
          <cell r="AG5250">
            <v>0</v>
          </cell>
          <cell r="AH5250">
            <v>0</v>
          </cell>
          <cell r="AI5250">
            <v>0</v>
          </cell>
        </row>
        <row r="5251">
          <cell r="C5251" t="str">
            <v>1.881.1</v>
          </cell>
          <cell r="D5251" t="str">
            <v>Прочие, всего</v>
          </cell>
          <cell r="E5251" t="str">
            <v>051-2004641</v>
          </cell>
          <cell r="F5251" t="str">
            <v/>
          </cell>
          <cell r="G5251" t="str">
            <v/>
          </cell>
          <cell r="H5251" t="str">
            <v/>
          </cell>
          <cell r="I5251">
            <v>0</v>
          </cell>
          <cell r="J5251">
            <v>0</v>
          </cell>
          <cell r="K5251">
            <v>0</v>
          </cell>
          <cell r="L5251">
            <v>0</v>
          </cell>
          <cell r="M5251">
            <v>0</v>
          </cell>
          <cell r="N5251">
            <v>0</v>
          </cell>
          <cell r="O5251">
            <v>0</v>
          </cell>
          <cell r="P5251">
            <v>0</v>
          </cell>
          <cell r="Q5251">
            <v>0</v>
          </cell>
          <cell r="R5251">
            <v>0</v>
          </cell>
          <cell r="S5251">
            <v>0</v>
          </cell>
          <cell r="T5251">
            <v>0</v>
          </cell>
          <cell r="U5251">
            <v>0</v>
          </cell>
          <cell r="V5251">
            <v>0</v>
          </cell>
          <cell r="W5251">
            <v>0</v>
          </cell>
          <cell r="X5251">
            <v>0</v>
          </cell>
          <cell r="Y5251">
            <v>3.6895700000000001E-3</v>
          </cell>
          <cell r="Z5251">
            <v>0</v>
          </cell>
          <cell r="AA5251">
            <v>0</v>
          </cell>
          <cell r="AB5251">
            <v>0</v>
          </cell>
          <cell r="AC5251">
            <v>0</v>
          </cell>
          <cell r="AD5251">
            <v>0</v>
          </cell>
          <cell r="AE5251">
            <v>0</v>
          </cell>
          <cell r="AF5251">
            <v>0</v>
          </cell>
          <cell r="AG5251">
            <v>0</v>
          </cell>
          <cell r="AH5251">
            <v>0</v>
          </cell>
          <cell r="AI5251">
            <v>0</v>
          </cell>
        </row>
        <row r="5252">
          <cell r="C5252" t="str">
            <v>1.881.2</v>
          </cell>
          <cell r="D5252" t="str">
            <v>Землеотвод, всего</v>
          </cell>
          <cell r="E5252" t="str">
            <v>051-2004641</v>
          </cell>
          <cell r="F5252" t="str">
            <v/>
          </cell>
          <cell r="G5252" t="str">
            <v/>
          </cell>
          <cell r="H5252" t="str">
            <v/>
          </cell>
          <cell r="I5252">
            <v>0</v>
          </cell>
          <cell r="J5252">
            <v>0</v>
          </cell>
          <cell r="K5252">
            <v>0</v>
          </cell>
          <cell r="L5252">
            <v>0</v>
          </cell>
          <cell r="M5252">
            <v>0</v>
          </cell>
          <cell r="N5252">
            <v>0</v>
          </cell>
          <cell r="O5252">
            <v>0</v>
          </cell>
          <cell r="P5252">
            <v>0</v>
          </cell>
          <cell r="Q5252">
            <v>0</v>
          </cell>
          <cell r="R5252">
            <v>0</v>
          </cell>
          <cell r="S5252">
            <v>0</v>
          </cell>
          <cell r="T5252">
            <v>0</v>
          </cell>
          <cell r="U5252">
            <v>0</v>
          </cell>
          <cell r="V5252">
            <v>0</v>
          </cell>
          <cell r="W5252">
            <v>0</v>
          </cell>
          <cell r="X5252">
            <v>0</v>
          </cell>
          <cell r="Y5252">
            <v>3.6895700000000001E-3</v>
          </cell>
          <cell r="Z5252">
            <v>0</v>
          </cell>
          <cell r="AA5252">
            <v>0</v>
          </cell>
          <cell r="AB5252">
            <v>0</v>
          </cell>
          <cell r="AC5252">
            <v>0</v>
          </cell>
          <cell r="AD5252">
            <v>0</v>
          </cell>
          <cell r="AE5252">
            <v>0</v>
          </cell>
          <cell r="AF5252">
            <v>0</v>
          </cell>
          <cell r="AG5252">
            <v>0</v>
          </cell>
          <cell r="AH5252">
            <v>0</v>
          </cell>
          <cell r="AI5252">
            <v>0</v>
          </cell>
        </row>
        <row r="5253">
          <cell r="C5253" t="str">
            <v>1.882</v>
          </cell>
          <cell r="D5253" t="str">
            <v>Дооснащение ИТСО КС Дюртюлинского ЛПУ МГ и Шаранского ЛПУ МГ</v>
          </cell>
          <cell r="E5253" t="str">
            <v>051-2004642</v>
          </cell>
          <cell r="F5253" t="str">
            <v/>
          </cell>
          <cell r="G5253" t="str">
            <v>Комплексная целевая программа по совершенствованию системы о</v>
          </cell>
          <cell r="H5253" t="str">
            <v>Прочие</v>
          </cell>
          <cell r="I5253">
            <v>308.16000000000003</v>
          </cell>
          <cell r="J5253">
            <v>116.15</v>
          </cell>
          <cell r="K5253">
            <v>116.15</v>
          </cell>
          <cell r="L5253">
            <v>116.15</v>
          </cell>
          <cell r="M5253">
            <v>5.7470409699999996</v>
          </cell>
          <cell r="N5253">
            <v>4.9479474559999996</v>
          </cell>
          <cell r="O5253">
            <v>4.9479474559999996</v>
          </cell>
          <cell r="P5253">
            <v>0</v>
          </cell>
          <cell r="Q5253">
            <v>0</v>
          </cell>
          <cell r="R5253">
            <v>0</v>
          </cell>
          <cell r="S5253">
            <v>257.40733336</v>
          </cell>
          <cell r="T5253">
            <v>50.752666640000001</v>
          </cell>
          <cell r="U5253">
            <v>0</v>
          </cell>
          <cell r="V5253">
            <v>0</v>
          </cell>
          <cell r="W5253">
            <v>0</v>
          </cell>
          <cell r="X5253">
            <v>0</v>
          </cell>
          <cell r="Y5253">
            <v>46.290986490000002</v>
          </cell>
          <cell r="Z5253">
            <v>139.56</v>
          </cell>
          <cell r="AA5253">
            <v>139.56</v>
          </cell>
          <cell r="AB5253">
            <v>0</v>
          </cell>
          <cell r="AC5253">
            <v>0</v>
          </cell>
          <cell r="AD5253">
            <v>47.043713850000003</v>
          </cell>
          <cell r="AE5253">
            <v>46.290986490000002</v>
          </cell>
          <cell r="AF5253">
            <v>0.75272735999999996</v>
          </cell>
          <cell r="AG5253">
            <v>0</v>
          </cell>
          <cell r="AH5253">
            <v>0</v>
          </cell>
          <cell r="AI5253">
            <v>33.708594046000002</v>
          </cell>
        </row>
        <row r="5254">
          <cell r="C5254" t="str">
            <v>1.882.1</v>
          </cell>
          <cell r="D5254" t="str">
            <v>Подрядные работы</v>
          </cell>
          <cell r="E5254" t="str">
            <v>051-2004642</v>
          </cell>
          <cell r="F5254" t="str">
            <v/>
          </cell>
          <cell r="G5254" t="str">
            <v/>
          </cell>
          <cell r="H5254" t="str">
            <v/>
          </cell>
          <cell r="I5254">
            <v>188.97</v>
          </cell>
          <cell r="J5254">
            <v>70</v>
          </cell>
          <cell r="K5254">
            <v>70</v>
          </cell>
          <cell r="L5254">
            <v>70</v>
          </cell>
          <cell r="M5254">
            <v>3.68238222</v>
          </cell>
          <cell r="N5254">
            <v>5.2605460290000003</v>
          </cell>
          <cell r="O5254">
            <v>5.2605460290000003</v>
          </cell>
          <cell r="P5254">
            <v>0</v>
          </cell>
          <cell r="Q5254">
            <v>0</v>
          </cell>
          <cell r="R5254">
            <v>0</v>
          </cell>
          <cell r="S5254">
            <v>157.47166665</v>
          </cell>
          <cell r="T5254">
            <v>31.498333349999999</v>
          </cell>
          <cell r="U5254">
            <v>0</v>
          </cell>
          <cell r="V5254">
            <v>0</v>
          </cell>
          <cell r="W5254">
            <v>0</v>
          </cell>
          <cell r="X5254">
            <v>0</v>
          </cell>
          <cell r="Y5254">
            <v>43.286258830000001</v>
          </cell>
          <cell r="Z5254">
            <v>86.79</v>
          </cell>
          <cell r="AA5254">
            <v>86.79</v>
          </cell>
          <cell r="AB5254">
            <v>0</v>
          </cell>
          <cell r="AC5254">
            <v>0</v>
          </cell>
          <cell r="AD5254">
            <v>43.286258830000001</v>
          </cell>
          <cell r="AE5254">
            <v>43.286258830000001</v>
          </cell>
          <cell r="AF5254">
            <v>0</v>
          </cell>
          <cell r="AG5254">
            <v>0</v>
          </cell>
          <cell r="AH5254">
            <v>0</v>
          </cell>
          <cell r="AI5254">
            <v>49.874707720000004</v>
          </cell>
        </row>
        <row r="5255">
          <cell r="C5255">
            <v>0</v>
          </cell>
          <cell r="D5255" t="str">
            <v>ЦентрСпецАвтоматика</v>
          </cell>
          <cell r="E5255" t="str">
            <v>051-2004642</v>
          </cell>
          <cell r="F5255" t="str">
            <v/>
          </cell>
          <cell r="G5255" t="str">
            <v/>
          </cell>
          <cell r="H5255" t="str">
            <v/>
          </cell>
          <cell r="I5255">
            <v>188.97</v>
          </cell>
          <cell r="J5255">
            <v>70</v>
          </cell>
          <cell r="K5255">
            <v>70</v>
          </cell>
          <cell r="L5255">
            <v>70</v>
          </cell>
          <cell r="M5255">
            <v>3.68238222</v>
          </cell>
          <cell r="N5255">
            <v>5.2605460290000003</v>
          </cell>
          <cell r="O5255">
            <v>5.2605460290000003</v>
          </cell>
          <cell r="P5255">
            <v>0</v>
          </cell>
          <cell r="Q5255">
            <v>0</v>
          </cell>
          <cell r="R5255">
            <v>0</v>
          </cell>
          <cell r="S5255">
            <v>157.47166665</v>
          </cell>
          <cell r="T5255">
            <v>31.498333349999999</v>
          </cell>
          <cell r="U5255">
            <v>0</v>
          </cell>
          <cell r="V5255">
            <v>0</v>
          </cell>
          <cell r="W5255">
            <v>0</v>
          </cell>
          <cell r="X5255">
            <v>0</v>
          </cell>
          <cell r="Y5255">
            <v>43.286258830000001</v>
          </cell>
          <cell r="Z5255">
            <v>86.79</v>
          </cell>
          <cell r="AA5255">
            <v>86.79</v>
          </cell>
          <cell r="AB5255">
            <v>0</v>
          </cell>
          <cell r="AC5255">
            <v>0</v>
          </cell>
          <cell r="AD5255">
            <v>43.286258830000001</v>
          </cell>
          <cell r="AE5255">
            <v>43.286258830000001</v>
          </cell>
          <cell r="AF5255">
            <v>0</v>
          </cell>
          <cell r="AG5255">
            <v>0</v>
          </cell>
          <cell r="AH5255">
            <v>0</v>
          </cell>
          <cell r="AI5255">
            <v>49.874707720000004</v>
          </cell>
        </row>
        <row r="5256">
          <cell r="C5256" t="str">
            <v>1.882.2</v>
          </cell>
          <cell r="D5256" t="str">
            <v>Оборудование</v>
          </cell>
          <cell r="E5256" t="str">
            <v>051-2004642</v>
          </cell>
          <cell r="F5256" t="str">
            <v/>
          </cell>
          <cell r="G5256" t="str">
            <v/>
          </cell>
          <cell r="H5256" t="str">
            <v/>
          </cell>
          <cell r="I5256">
            <v>52.57</v>
          </cell>
          <cell r="J5256">
            <v>30</v>
          </cell>
          <cell r="K5256">
            <v>30</v>
          </cell>
          <cell r="L5256">
            <v>30</v>
          </cell>
          <cell r="M5256">
            <v>0.53613359999999999</v>
          </cell>
          <cell r="N5256">
            <v>1.787112</v>
          </cell>
          <cell r="O5256">
            <v>1.787112</v>
          </cell>
          <cell r="P5256">
            <v>0</v>
          </cell>
          <cell r="Q5256">
            <v>0</v>
          </cell>
          <cell r="R5256">
            <v>0</v>
          </cell>
          <cell r="S5256">
            <v>43.808333339999997</v>
          </cell>
          <cell r="T5256">
            <v>8.7616666599999995</v>
          </cell>
          <cell r="U5256">
            <v>0</v>
          </cell>
          <cell r="V5256">
            <v>0</v>
          </cell>
          <cell r="W5256">
            <v>0</v>
          </cell>
          <cell r="X5256">
            <v>0</v>
          </cell>
          <cell r="Y5256">
            <v>0.19511519999999999</v>
          </cell>
          <cell r="Z5256">
            <v>30</v>
          </cell>
          <cell r="AA5256">
            <v>30</v>
          </cell>
          <cell r="AB5256">
            <v>0</v>
          </cell>
          <cell r="AC5256">
            <v>0</v>
          </cell>
          <cell r="AD5256">
            <v>0.19511519999999999</v>
          </cell>
          <cell r="AE5256">
            <v>0.19511519999999999</v>
          </cell>
          <cell r="AF5256">
            <v>0</v>
          </cell>
          <cell r="AG5256">
            <v>0</v>
          </cell>
          <cell r="AH5256">
            <v>0</v>
          </cell>
          <cell r="AI5256">
            <v>0.65038399999999996</v>
          </cell>
        </row>
        <row r="5257">
          <cell r="C5257" t="str">
            <v>1.882.3</v>
          </cell>
          <cell r="D5257" t="str">
            <v>Прочие, всего</v>
          </cell>
          <cell r="E5257" t="str">
            <v>051-2004642</v>
          </cell>
          <cell r="F5257" t="str">
            <v/>
          </cell>
          <cell r="G5257" t="str">
            <v/>
          </cell>
          <cell r="H5257" t="str">
            <v/>
          </cell>
          <cell r="I5257">
            <v>66.62</v>
          </cell>
          <cell r="J5257">
            <v>16.149999999999999</v>
          </cell>
          <cell r="K5257">
            <v>16.149999999999999</v>
          </cell>
          <cell r="L5257">
            <v>16.149999999999999</v>
          </cell>
          <cell r="M5257">
            <v>1.5285251500000001</v>
          </cell>
          <cell r="N5257">
            <v>9.4645520120000004</v>
          </cell>
          <cell r="O5257">
            <v>9.4645520120000004</v>
          </cell>
          <cell r="P5257">
            <v>0</v>
          </cell>
          <cell r="Q5257">
            <v>0</v>
          </cell>
          <cell r="R5257">
            <v>0</v>
          </cell>
          <cell r="S5257">
            <v>56.127333370000002</v>
          </cell>
          <cell r="T5257">
            <v>10.49266663</v>
          </cell>
          <cell r="U5257">
            <v>0</v>
          </cell>
          <cell r="V5257">
            <v>0</v>
          </cell>
          <cell r="W5257">
            <v>0</v>
          </cell>
          <cell r="X5257">
            <v>0</v>
          </cell>
          <cell r="Y5257">
            <v>2.8096124599999999</v>
          </cell>
          <cell r="Z5257">
            <v>22.77</v>
          </cell>
          <cell r="AA5257">
            <v>22.77</v>
          </cell>
          <cell r="AB5257">
            <v>0</v>
          </cell>
          <cell r="AC5257">
            <v>0</v>
          </cell>
          <cell r="AD5257">
            <v>3.56233982</v>
          </cell>
          <cell r="AE5257">
            <v>2.8096124599999999</v>
          </cell>
          <cell r="AF5257">
            <v>0.75272735999999996</v>
          </cell>
          <cell r="AG5257">
            <v>0</v>
          </cell>
          <cell r="AH5257">
            <v>0</v>
          </cell>
          <cell r="AI5257">
            <v>15.644882828</v>
          </cell>
        </row>
        <row r="5258">
          <cell r="C5258" t="str">
            <v>1.882.4</v>
          </cell>
          <cell r="D5258" t="str">
            <v>Землеотвод, всего</v>
          </cell>
          <cell r="E5258" t="str">
            <v>051-2004642</v>
          </cell>
          <cell r="F5258" t="str">
            <v/>
          </cell>
          <cell r="G5258" t="str">
            <v/>
          </cell>
          <cell r="H5258" t="str">
            <v/>
          </cell>
          <cell r="I5258">
            <v>1.6</v>
          </cell>
          <cell r="J5258">
            <v>0.24</v>
          </cell>
          <cell r="K5258">
            <v>0.24</v>
          </cell>
          <cell r="L5258">
            <v>0.24</v>
          </cell>
          <cell r="M5258">
            <v>0</v>
          </cell>
          <cell r="N5258">
            <v>0</v>
          </cell>
          <cell r="O5258">
            <v>0</v>
          </cell>
          <cell r="P5258">
            <v>0</v>
          </cell>
          <cell r="Q5258">
            <v>0</v>
          </cell>
          <cell r="R5258">
            <v>0</v>
          </cell>
          <cell r="S5258">
            <v>1.3966666700000001</v>
          </cell>
          <cell r="T5258">
            <v>0.20333333000000001</v>
          </cell>
          <cell r="U5258">
            <v>0</v>
          </cell>
          <cell r="V5258">
            <v>0</v>
          </cell>
          <cell r="W5258">
            <v>0</v>
          </cell>
          <cell r="X5258">
            <v>0</v>
          </cell>
          <cell r="Y5258">
            <v>0</v>
          </cell>
          <cell r="Z5258">
            <v>0.12</v>
          </cell>
          <cell r="AA5258">
            <v>0.12</v>
          </cell>
          <cell r="AB5258">
            <v>0</v>
          </cell>
          <cell r="AC5258">
            <v>0</v>
          </cell>
          <cell r="AD5258">
            <v>0</v>
          </cell>
          <cell r="AE5258">
            <v>0</v>
          </cell>
          <cell r="AF5258">
            <v>0</v>
          </cell>
          <cell r="AG5258">
            <v>0</v>
          </cell>
          <cell r="AH5258">
            <v>0</v>
          </cell>
          <cell r="AI5258">
            <v>0</v>
          </cell>
        </row>
        <row r="5259">
          <cell r="C5259" t="str">
            <v>1.882.5</v>
          </cell>
          <cell r="D5259" t="str">
            <v>Проектные работы</v>
          </cell>
          <cell r="E5259" t="str">
            <v>051-2004642</v>
          </cell>
          <cell r="F5259" t="str">
            <v/>
          </cell>
          <cell r="G5259" t="str">
            <v/>
          </cell>
          <cell r="H5259" t="str">
            <v/>
          </cell>
          <cell r="I5259">
            <v>40</v>
          </cell>
          <cell r="J5259">
            <v>0</v>
          </cell>
          <cell r="K5259">
            <v>0</v>
          </cell>
          <cell r="L5259">
            <v>0</v>
          </cell>
          <cell r="M5259">
            <v>0</v>
          </cell>
          <cell r="N5259">
            <v>0</v>
          </cell>
          <cell r="O5259">
            <v>0</v>
          </cell>
          <cell r="P5259">
            <v>0</v>
          </cell>
          <cell r="Q5259">
            <v>0</v>
          </cell>
          <cell r="R5259">
            <v>0</v>
          </cell>
          <cell r="S5259">
            <v>33.89</v>
          </cell>
          <cell r="T5259">
            <v>6.11</v>
          </cell>
          <cell r="U5259">
            <v>0</v>
          </cell>
          <cell r="V5259">
            <v>0</v>
          </cell>
          <cell r="W5259">
            <v>0</v>
          </cell>
          <cell r="X5259">
            <v>0</v>
          </cell>
          <cell r="Y5259">
            <v>0</v>
          </cell>
          <cell r="Z5259">
            <v>0</v>
          </cell>
          <cell r="AA5259">
            <v>0</v>
          </cell>
          <cell r="AB5259">
            <v>0</v>
          </cell>
          <cell r="AC5259">
            <v>0</v>
          </cell>
          <cell r="AD5259">
            <v>0</v>
          </cell>
          <cell r="AE5259">
            <v>0</v>
          </cell>
          <cell r="AF5259">
            <v>0</v>
          </cell>
          <cell r="AG5259">
            <v>0</v>
          </cell>
          <cell r="AH5259">
            <v>0</v>
          </cell>
          <cell r="AI5259">
            <v>0</v>
          </cell>
        </row>
        <row r="5260">
          <cell r="C5260" t="str">
            <v>1.882.6</v>
          </cell>
          <cell r="D5260" t="str">
            <v>Услуги Заказчика</v>
          </cell>
          <cell r="E5260" t="str">
            <v>051-2004642</v>
          </cell>
          <cell r="F5260" t="str">
            <v/>
          </cell>
          <cell r="G5260" t="str">
            <v/>
          </cell>
          <cell r="H5260" t="str">
            <v/>
          </cell>
          <cell r="I5260">
            <v>11.38</v>
          </cell>
          <cell r="J5260">
            <v>4.1399999999999997</v>
          </cell>
          <cell r="K5260">
            <v>4.1399999999999997</v>
          </cell>
          <cell r="L5260">
            <v>4.1399999999999997</v>
          </cell>
          <cell r="M5260">
            <v>1.12909104</v>
          </cell>
          <cell r="N5260">
            <v>27.272730435</v>
          </cell>
          <cell r="O5260">
            <v>27.272730435</v>
          </cell>
          <cell r="P5260">
            <v>0</v>
          </cell>
          <cell r="Q5260">
            <v>0</v>
          </cell>
          <cell r="R5260">
            <v>0</v>
          </cell>
          <cell r="S5260">
            <v>9.4833333700000004</v>
          </cell>
          <cell r="T5260">
            <v>1.8966666299999999</v>
          </cell>
          <cell r="U5260">
            <v>0</v>
          </cell>
          <cell r="V5260">
            <v>0</v>
          </cell>
          <cell r="W5260">
            <v>0</v>
          </cell>
          <cell r="X5260">
            <v>0</v>
          </cell>
          <cell r="Y5260">
            <v>2.16924984</v>
          </cell>
          <cell r="Z5260">
            <v>10.23963738</v>
          </cell>
          <cell r="AA5260">
            <v>10.23963738</v>
          </cell>
          <cell r="AB5260">
            <v>0</v>
          </cell>
          <cell r="AC5260">
            <v>0</v>
          </cell>
          <cell r="AD5260">
            <v>2.9219772000000002</v>
          </cell>
          <cell r="AE5260">
            <v>2.16924984</v>
          </cell>
          <cell r="AF5260">
            <v>0.75272735999999996</v>
          </cell>
          <cell r="AG5260">
            <v>0</v>
          </cell>
          <cell r="AH5260">
            <v>0</v>
          </cell>
          <cell r="AI5260">
            <v>28.535944111999999</v>
          </cell>
        </row>
        <row r="5261">
          <cell r="C5261" t="str">
            <v>1.882.7</v>
          </cell>
          <cell r="D5261" t="str">
            <v>Иные прочие</v>
          </cell>
          <cell r="E5261" t="str">
            <v>051-2004642</v>
          </cell>
          <cell r="F5261" t="str">
            <v/>
          </cell>
          <cell r="G5261" t="str">
            <v/>
          </cell>
          <cell r="H5261" t="str">
            <v/>
          </cell>
          <cell r="I5261">
            <v>7.72</v>
          </cell>
          <cell r="J5261">
            <v>5.85</v>
          </cell>
          <cell r="K5261">
            <v>5.85</v>
          </cell>
          <cell r="L5261">
            <v>5.85</v>
          </cell>
          <cell r="M5261">
            <v>0.39943411000000001</v>
          </cell>
          <cell r="N5261">
            <v>6.8279335039999998</v>
          </cell>
          <cell r="O5261">
            <v>6.8279335039999998</v>
          </cell>
          <cell r="P5261">
            <v>0</v>
          </cell>
          <cell r="Q5261">
            <v>0</v>
          </cell>
          <cell r="R5261">
            <v>0</v>
          </cell>
          <cell r="S5261">
            <v>6.4240000000000004</v>
          </cell>
          <cell r="T5261">
            <v>1.296</v>
          </cell>
          <cell r="U5261">
            <v>0</v>
          </cell>
          <cell r="V5261">
            <v>0</v>
          </cell>
          <cell r="W5261">
            <v>0</v>
          </cell>
          <cell r="X5261">
            <v>0</v>
          </cell>
          <cell r="Y5261">
            <v>0.64036261999999999</v>
          </cell>
          <cell r="Z5261">
            <v>6.49036262</v>
          </cell>
          <cell r="AA5261">
            <v>6.49036262</v>
          </cell>
          <cell r="AB5261">
            <v>0</v>
          </cell>
          <cell r="AC5261">
            <v>0</v>
          </cell>
          <cell r="AD5261">
            <v>0.64036261999999999</v>
          </cell>
          <cell r="AE5261">
            <v>0.64036261999999999</v>
          </cell>
          <cell r="AF5261">
            <v>0</v>
          </cell>
          <cell r="AG5261">
            <v>0</v>
          </cell>
          <cell r="AH5261">
            <v>0</v>
          </cell>
          <cell r="AI5261">
            <v>9.8663612109999992</v>
          </cell>
        </row>
        <row r="5262">
          <cell r="C5262" t="str">
            <v>1.882.8</v>
          </cell>
          <cell r="D5262" t="str">
            <v>Пуско наладочные работы "вхолостую"</v>
          </cell>
          <cell r="E5262" t="str">
            <v>051-2004642</v>
          </cell>
          <cell r="F5262" t="str">
            <v/>
          </cell>
          <cell r="G5262" t="str">
            <v/>
          </cell>
          <cell r="H5262" t="str">
            <v/>
          </cell>
          <cell r="I5262">
            <v>5.92</v>
          </cell>
          <cell r="J5262">
            <v>5.92</v>
          </cell>
          <cell r="K5262">
            <v>5.92</v>
          </cell>
          <cell r="L5262">
            <v>5.92</v>
          </cell>
          <cell r="M5262">
            <v>0</v>
          </cell>
          <cell r="N5262">
            <v>0</v>
          </cell>
          <cell r="O5262">
            <v>0</v>
          </cell>
          <cell r="P5262">
            <v>0</v>
          </cell>
          <cell r="Q5262">
            <v>0</v>
          </cell>
          <cell r="R5262">
            <v>0</v>
          </cell>
          <cell r="S5262">
            <v>4.93333333</v>
          </cell>
          <cell r="T5262">
            <v>0.98666666999999997</v>
          </cell>
          <cell r="U5262">
            <v>0</v>
          </cell>
          <cell r="V5262">
            <v>0</v>
          </cell>
          <cell r="W5262">
            <v>0</v>
          </cell>
          <cell r="X5262">
            <v>0</v>
          </cell>
          <cell r="Y5262">
            <v>0</v>
          </cell>
          <cell r="Z5262">
            <v>5.92</v>
          </cell>
          <cell r="AA5262">
            <v>5.92</v>
          </cell>
          <cell r="AB5262">
            <v>0</v>
          </cell>
          <cell r="AC5262">
            <v>0</v>
          </cell>
          <cell r="AD5262">
            <v>0</v>
          </cell>
          <cell r="AE5262">
            <v>0</v>
          </cell>
          <cell r="AF5262">
            <v>0</v>
          </cell>
          <cell r="AG5262">
            <v>0</v>
          </cell>
          <cell r="AH5262">
            <v>0</v>
          </cell>
          <cell r="AI5262">
            <v>0</v>
          </cell>
        </row>
        <row r="5263">
          <cell r="C5263" t="str">
            <v>1.883</v>
          </cell>
          <cell r="D5263" t="str">
            <v>Дооснащение ИТСО КС Полянского ЛПУ МГ и Кармаскалинского ЛПУ МГ</v>
          </cell>
          <cell r="E5263" t="str">
            <v>051-2004643</v>
          </cell>
          <cell r="F5263" t="str">
            <v/>
          </cell>
          <cell r="G5263" t="str">
            <v>Комплексная целевая программа по совершенствованию системы о</v>
          </cell>
          <cell r="H5263" t="str">
            <v>Прочие</v>
          </cell>
          <cell r="I5263">
            <v>269.54000000000002</v>
          </cell>
          <cell r="J5263">
            <v>118.52</v>
          </cell>
          <cell r="K5263">
            <v>118.52</v>
          </cell>
          <cell r="L5263">
            <v>118.52</v>
          </cell>
          <cell r="M5263">
            <v>4.7500868699999996</v>
          </cell>
          <cell r="N5263">
            <v>4.0078356990000001</v>
          </cell>
          <cell r="O5263">
            <v>4.0078356990000001</v>
          </cell>
          <cell r="P5263">
            <v>0</v>
          </cell>
          <cell r="Q5263">
            <v>0</v>
          </cell>
          <cell r="R5263">
            <v>0</v>
          </cell>
          <cell r="S5263">
            <v>225.10733332999999</v>
          </cell>
          <cell r="T5263">
            <v>44.432666670000003</v>
          </cell>
          <cell r="U5263">
            <v>0</v>
          </cell>
          <cell r="V5263">
            <v>0</v>
          </cell>
          <cell r="W5263">
            <v>0</v>
          </cell>
          <cell r="X5263">
            <v>0</v>
          </cell>
          <cell r="Y5263">
            <v>57.403418090000002</v>
          </cell>
          <cell r="Z5263">
            <v>127.11</v>
          </cell>
          <cell r="AA5263">
            <v>127.11</v>
          </cell>
          <cell r="AB5263">
            <v>0</v>
          </cell>
          <cell r="AC5263">
            <v>0</v>
          </cell>
          <cell r="AD5263">
            <v>58.172509130000002</v>
          </cell>
          <cell r="AE5263">
            <v>57.403418090000002</v>
          </cell>
          <cell r="AF5263">
            <v>0.76909103999999995</v>
          </cell>
          <cell r="AG5263">
            <v>0</v>
          </cell>
          <cell r="AH5263">
            <v>0</v>
          </cell>
          <cell r="AI5263">
            <v>45.765485902000002</v>
          </cell>
        </row>
        <row r="5264">
          <cell r="C5264" t="str">
            <v>1.883.1</v>
          </cell>
          <cell r="D5264" t="str">
            <v>Подрядные работы</v>
          </cell>
          <cell r="E5264" t="str">
            <v>051-2004643</v>
          </cell>
          <cell r="F5264" t="str">
            <v/>
          </cell>
          <cell r="G5264" t="str">
            <v/>
          </cell>
          <cell r="H5264" t="str">
            <v/>
          </cell>
          <cell r="I5264">
            <v>166.4</v>
          </cell>
          <cell r="J5264">
            <v>70</v>
          </cell>
          <cell r="K5264">
            <v>70</v>
          </cell>
          <cell r="L5264">
            <v>70</v>
          </cell>
          <cell r="M5264">
            <v>0.67238419999999999</v>
          </cell>
          <cell r="N5264">
            <v>0.96054885700000003</v>
          </cell>
          <cell r="O5264">
            <v>0.96054885700000003</v>
          </cell>
          <cell r="P5264">
            <v>0</v>
          </cell>
          <cell r="Q5264">
            <v>0</v>
          </cell>
          <cell r="R5264">
            <v>0</v>
          </cell>
          <cell r="S5264">
            <v>138.66666667000001</v>
          </cell>
          <cell r="T5264">
            <v>27.733333330000001</v>
          </cell>
          <cell r="U5264">
            <v>0</v>
          </cell>
          <cell r="V5264">
            <v>0</v>
          </cell>
          <cell r="W5264">
            <v>0</v>
          </cell>
          <cell r="X5264">
            <v>0</v>
          </cell>
          <cell r="Y5264">
            <v>54.722713280000001</v>
          </cell>
          <cell r="Z5264">
            <v>73.989999999999995</v>
          </cell>
          <cell r="AA5264">
            <v>73.989999999999995</v>
          </cell>
          <cell r="AB5264">
            <v>0</v>
          </cell>
          <cell r="AC5264">
            <v>0</v>
          </cell>
          <cell r="AD5264">
            <v>54.722713280000001</v>
          </cell>
          <cell r="AE5264">
            <v>54.722713280000001</v>
          </cell>
          <cell r="AF5264">
            <v>0</v>
          </cell>
          <cell r="AG5264">
            <v>0</v>
          </cell>
          <cell r="AH5264">
            <v>0</v>
          </cell>
          <cell r="AI5264">
            <v>73.959607082000005</v>
          </cell>
        </row>
        <row r="5265">
          <cell r="C5265">
            <v>0</v>
          </cell>
          <cell r="D5265" t="str">
            <v>ЦентрСпецАвтоматика</v>
          </cell>
          <cell r="E5265" t="str">
            <v>051-2004643</v>
          </cell>
          <cell r="F5265" t="str">
            <v/>
          </cell>
          <cell r="G5265" t="str">
            <v/>
          </cell>
          <cell r="H5265" t="str">
            <v/>
          </cell>
          <cell r="I5265">
            <v>166.4</v>
          </cell>
          <cell r="J5265">
            <v>70</v>
          </cell>
          <cell r="K5265">
            <v>70</v>
          </cell>
          <cell r="L5265">
            <v>70</v>
          </cell>
          <cell r="M5265">
            <v>0.67238419999999999</v>
          </cell>
          <cell r="N5265">
            <v>0.96054885700000003</v>
          </cell>
          <cell r="O5265">
            <v>0.96054885700000003</v>
          </cell>
          <cell r="P5265">
            <v>0</v>
          </cell>
          <cell r="Q5265">
            <v>0</v>
          </cell>
          <cell r="R5265">
            <v>0</v>
          </cell>
          <cell r="S5265">
            <v>138.66666667000001</v>
          </cell>
          <cell r="T5265">
            <v>27.733333330000001</v>
          </cell>
          <cell r="U5265">
            <v>0</v>
          </cell>
          <cell r="V5265">
            <v>0</v>
          </cell>
          <cell r="W5265">
            <v>0</v>
          </cell>
          <cell r="X5265">
            <v>0</v>
          </cell>
          <cell r="Y5265">
            <v>54.722713280000001</v>
          </cell>
          <cell r="Z5265">
            <v>73.989999999999995</v>
          </cell>
          <cell r="AA5265">
            <v>73.989999999999995</v>
          </cell>
          <cell r="AB5265">
            <v>0</v>
          </cell>
          <cell r="AC5265">
            <v>0</v>
          </cell>
          <cell r="AD5265">
            <v>54.722713280000001</v>
          </cell>
          <cell r="AE5265">
            <v>54.722713280000001</v>
          </cell>
          <cell r="AF5265">
            <v>0</v>
          </cell>
          <cell r="AG5265">
            <v>0</v>
          </cell>
          <cell r="AH5265">
            <v>0</v>
          </cell>
          <cell r="AI5265">
            <v>73.959607082000005</v>
          </cell>
        </row>
        <row r="5266">
          <cell r="C5266" t="str">
            <v>1.883.2</v>
          </cell>
          <cell r="D5266" t="str">
            <v>Оборудование</v>
          </cell>
          <cell r="E5266" t="str">
            <v>051-2004643</v>
          </cell>
          <cell r="F5266" t="str">
            <v/>
          </cell>
          <cell r="G5266" t="str">
            <v/>
          </cell>
          <cell r="H5266" t="str">
            <v/>
          </cell>
          <cell r="I5266">
            <v>43.39</v>
          </cell>
          <cell r="J5266">
            <v>30</v>
          </cell>
          <cell r="K5266">
            <v>30</v>
          </cell>
          <cell r="L5266">
            <v>30</v>
          </cell>
          <cell r="M5266">
            <v>2.524632</v>
          </cell>
          <cell r="N5266">
            <v>8.4154400000000003</v>
          </cell>
          <cell r="O5266">
            <v>8.4154400000000003</v>
          </cell>
          <cell r="P5266">
            <v>0</v>
          </cell>
          <cell r="Q5266">
            <v>0</v>
          </cell>
          <cell r="R5266">
            <v>0</v>
          </cell>
          <cell r="S5266">
            <v>36.158333329999998</v>
          </cell>
          <cell r="T5266">
            <v>7.2316666700000001</v>
          </cell>
          <cell r="U5266">
            <v>0</v>
          </cell>
          <cell r="V5266">
            <v>0</v>
          </cell>
          <cell r="W5266">
            <v>0</v>
          </cell>
          <cell r="X5266">
            <v>0</v>
          </cell>
          <cell r="Y5266">
            <v>0.29193960000000002</v>
          </cell>
          <cell r="Z5266">
            <v>30</v>
          </cell>
          <cell r="AA5266">
            <v>30</v>
          </cell>
          <cell r="AB5266">
            <v>0</v>
          </cell>
          <cell r="AC5266">
            <v>0</v>
          </cell>
          <cell r="AD5266">
            <v>0.29193960000000002</v>
          </cell>
          <cell r="AE5266">
            <v>0.29193960000000002</v>
          </cell>
          <cell r="AF5266">
            <v>0</v>
          </cell>
          <cell r="AG5266">
            <v>0</v>
          </cell>
          <cell r="AH5266">
            <v>0</v>
          </cell>
          <cell r="AI5266">
            <v>0.973132</v>
          </cell>
        </row>
        <row r="5267">
          <cell r="C5267" t="str">
            <v>1.883.3</v>
          </cell>
          <cell r="D5267" t="str">
            <v>Прочие, всего</v>
          </cell>
          <cell r="E5267" t="str">
            <v>051-2004643</v>
          </cell>
          <cell r="F5267" t="str">
            <v/>
          </cell>
          <cell r="G5267" t="str">
            <v/>
          </cell>
          <cell r="H5267" t="str">
            <v/>
          </cell>
          <cell r="I5267">
            <v>59.75</v>
          </cell>
          <cell r="J5267">
            <v>18.52</v>
          </cell>
          <cell r="K5267">
            <v>18.52</v>
          </cell>
          <cell r="L5267">
            <v>18.52</v>
          </cell>
          <cell r="M5267">
            <v>1.5530706700000001</v>
          </cell>
          <cell r="N5267">
            <v>8.3859107450000003</v>
          </cell>
          <cell r="O5267">
            <v>8.3859107450000003</v>
          </cell>
          <cell r="P5267">
            <v>0</v>
          </cell>
          <cell r="Q5267">
            <v>0</v>
          </cell>
          <cell r="R5267">
            <v>0</v>
          </cell>
          <cell r="S5267">
            <v>50.28233333</v>
          </cell>
          <cell r="T5267">
            <v>9.4676666699999998</v>
          </cell>
          <cell r="U5267">
            <v>0</v>
          </cell>
          <cell r="V5267">
            <v>0</v>
          </cell>
          <cell r="W5267">
            <v>0</v>
          </cell>
          <cell r="X5267">
            <v>0</v>
          </cell>
          <cell r="Y5267">
            <v>2.3887652099999999</v>
          </cell>
          <cell r="Z5267">
            <v>23.12</v>
          </cell>
          <cell r="AA5267">
            <v>23.12</v>
          </cell>
          <cell r="AB5267">
            <v>0</v>
          </cell>
          <cell r="AC5267">
            <v>0</v>
          </cell>
          <cell r="AD5267">
            <v>3.15785625</v>
          </cell>
          <cell r="AE5267">
            <v>2.3887652099999999</v>
          </cell>
          <cell r="AF5267">
            <v>0.76909103999999995</v>
          </cell>
          <cell r="AG5267">
            <v>0</v>
          </cell>
          <cell r="AH5267">
            <v>0</v>
          </cell>
          <cell r="AI5267">
            <v>13.658547794</v>
          </cell>
        </row>
        <row r="5268">
          <cell r="C5268" t="str">
            <v>1.883.4</v>
          </cell>
          <cell r="D5268" t="str">
            <v>Землеотвод, всего</v>
          </cell>
          <cell r="E5268" t="str">
            <v>051-2004643</v>
          </cell>
          <cell r="F5268" t="str">
            <v/>
          </cell>
          <cell r="G5268" t="str">
            <v/>
          </cell>
          <cell r="H5268" t="str">
            <v/>
          </cell>
          <cell r="I5268">
            <v>0.99</v>
          </cell>
          <cell r="J5268">
            <v>0.3</v>
          </cell>
          <cell r="K5268">
            <v>0.3</v>
          </cell>
          <cell r="L5268">
            <v>0.3</v>
          </cell>
          <cell r="M5268">
            <v>0</v>
          </cell>
          <cell r="N5268">
            <v>0</v>
          </cell>
          <cell r="O5268">
            <v>0</v>
          </cell>
          <cell r="P5268">
            <v>0</v>
          </cell>
          <cell r="Q5268">
            <v>0</v>
          </cell>
          <cell r="R5268">
            <v>0</v>
          </cell>
          <cell r="S5268">
            <v>0.85166666000000002</v>
          </cell>
          <cell r="T5268">
            <v>0.13833334</v>
          </cell>
          <cell r="U5268">
            <v>0</v>
          </cell>
          <cell r="V5268">
            <v>0</v>
          </cell>
          <cell r="W5268">
            <v>0</v>
          </cell>
          <cell r="X5268">
            <v>0</v>
          </cell>
          <cell r="Y5268">
            <v>0</v>
          </cell>
          <cell r="Z5268">
            <v>0.28000000000000003</v>
          </cell>
          <cell r="AA5268">
            <v>0.28000000000000003</v>
          </cell>
          <cell r="AB5268">
            <v>0</v>
          </cell>
          <cell r="AC5268">
            <v>0</v>
          </cell>
          <cell r="AD5268">
            <v>0</v>
          </cell>
          <cell r="AE5268">
            <v>0</v>
          </cell>
          <cell r="AF5268">
            <v>0</v>
          </cell>
          <cell r="AG5268">
            <v>0</v>
          </cell>
          <cell r="AH5268">
            <v>0</v>
          </cell>
          <cell r="AI5268">
            <v>0</v>
          </cell>
        </row>
        <row r="5269">
          <cell r="C5269" t="str">
            <v>1.883.5</v>
          </cell>
          <cell r="D5269" t="str">
            <v>Проектные работы</v>
          </cell>
          <cell r="E5269" t="str">
            <v>051-2004643</v>
          </cell>
          <cell r="F5269" t="str">
            <v/>
          </cell>
          <cell r="G5269" t="str">
            <v/>
          </cell>
          <cell r="H5269" t="str">
            <v/>
          </cell>
          <cell r="I5269">
            <v>33.36</v>
          </cell>
          <cell r="J5269">
            <v>0</v>
          </cell>
          <cell r="K5269">
            <v>0</v>
          </cell>
          <cell r="L5269">
            <v>0</v>
          </cell>
          <cell r="M5269">
            <v>0</v>
          </cell>
          <cell r="N5269">
            <v>0</v>
          </cell>
          <cell r="O5269">
            <v>0</v>
          </cell>
          <cell r="P5269">
            <v>0</v>
          </cell>
          <cell r="Q5269">
            <v>0</v>
          </cell>
          <cell r="R5269">
            <v>0</v>
          </cell>
          <cell r="S5269">
            <v>28.27</v>
          </cell>
          <cell r="T5269">
            <v>5.09</v>
          </cell>
          <cell r="U5269">
            <v>0</v>
          </cell>
          <cell r="V5269">
            <v>0</v>
          </cell>
          <cell r="W5269">
            <v>0</v>
          </cell>
          <cell r="X5269">
            <v>0</v>
          </cell>
          <cell r="Y5269">
            <v>0</v>
          </cell>
          <cell r="Z5269">
            <v>0</v>
          </cell>
          <cell r="AA5269">
            <v>0</v>
          </cell>
          <cell r="AB5269">
            <v>0</v>
          </cell>
          <cell r="AC5269">
            <v>0</v>
          </cell>
          <cell r="AD5269">
            <v>0</v>
          </cell>
          <cell r="AE5269">
            <v>0</v>
          </cell>
          <cell r="AF5269">
            <v>0</v>
          </cell>
          <cell r="AG5269">
            <v>0</v>
          </cell>
          <cell r="AH5269">
            <v>0</v>
          </cell>
          <cell r="AI5269">
            <v>0</v>
          </cell>
        </row>
        <row r="5270">
          <cell r="C5270" t="str">
            <v>1.883.6</v>
          </cell>
          <cell r="D5270" t="str">
            <v>Услуги Заказчика</v>
          </cell>
          <cell r="E5270" t="str">
            <v>051-2004643</v>
          </cell>
          <cell r="F5270" t="str">
            <v/>
          </cell>
          <cell r="G5270" t="str">
            <v/>
          </cell>
          <cell r="H5270" t="str">
            <v/>
          </cell>
          <cell r="I5270">
            <v>9.83</v>
          </cell>
          <cell r="J5270">
            <v>4.2300000000000004</v>
          </cell>
          <cell r="K5270">
            <v>4.2300000000000004</v>
          </cell>
          <cell r="L5270">
            <v>4.2300000000000004</v>
          </cell>
          <cell r="M5270">
            <v>1.15363656</v>
          </cell>
          <cell r="N5270">
            <v>27.272731915000001</v>
          </cell>
          <cell r="O5270">
            <v>27.272731915000001</v>
          </cell>
          <cell r="P5270">
            <v>0</v>
          </cell>
          <cell r="Q5270">
            <v>0</v>
          </cell>
          <cell r="R5270">
            <v>0</v>
          </cell>
          <cell r="S5270">
            <v>8.1916666599999992</v>
          </cell>
          <cell r="T5270">
            <v>1.63833334</v>
          </cell>
          <cell r="U5270">
            <v>0</v>
          </cell>
          <cell r="V5270">
            <v>0</v>
          </cell>
          <cell r="W5270">
            <v>0</v>
          </cell>
          <cell r="X5270">
            <v>0</v>
          </cell>
          <cell r="Y5270">
            <v>1.5348331099999999</v>
          </cell>
          <cell r="Z5270">
            <v>7.9960678999999999</v>
          </cell>
          <cell r="AA5270">
            <v>7.9960678999999999</v>
          </cell>
          <cell r="AB5270">
            <v>0</v>
          </cell>
          <cell r="AC5270">
            <v>0</v>
          </cell>
          <cell r="AD5270">
            <v>2.3039241499999998</v>
          </cell>
          <cell r="AE5270">
            <v>1.5348331099999999</v>
          </cell>
          <cell r="AF5270">
            <v>0.76909103999999995</v>
          </cell>
          <cell r="AG5270">
            <v>0</v>
          </cell>
          <cell r="AH5270">
            <v>0</v>
          </cell>
          <cell r="AI5270">
            <v>28.81321393</v>
          </cell>
        </row>
        <row r="5271">
          <cell r="C5271" t="str">
            <v>1.883.7</v>
          </cell>
          <cell r="D5271" t="str">
            <v>Иные прочие</v>
          </cell>
          <cell r="E5271" t="str">
            <v>051-2004643</v>
          </cell>
          <cell r="F5271" t="str">
            <v/>
          </cell>
          <cell r="G5271" t="str">
            <v/>
          </cell>
          <cell r="H5271" t="str">
            <v/>
          </cell>
          <cell r="I5271">
            <v>10.57</v>
          </cell>
          <cell r="J5271">
            <v>8.99</v>
          </cell>
          <cell r="K5271">
            <v>8.99</v>
          </cell>
          <cell r="L5271">
            <v>8.99</v>
          </cell>
          <cell r="M5271">
            <v>0.39943411000000001</v>
          </cell>
          <cell r="N5271">
            <v>4.4430935480000002</v>
          </cell>
          <cell r="O5271">
            <v>4.4430935480000002</v>
          </cell>
          <cell r="P5271">
            <v>0</v>
          </cell>
          <cell r="Q5271">
            <v>0</v>
          </cell>
          <cell r="R5271">
            <v>0</v>
          </cell>
          <cell r="S5271">
            <v>8.8023333400000006</v>
          </cell>
          <cell r="T5271">
            <v>1.7676666599999999</v>
          </cell>
          <cell r="U5271">
            <v>0</v>
          </cell>
          <cell r="V5271">
            <v>0</v>
          </cell>
          <cell r="W5271">
            <v>0</v>
          </cell>
          <cell r="X5271">
            <v>0</v>
          </cell>
          <cell r="Y5271">
            <v>0.85393209999999997</v>
          </cell>
          <cell r="Z5271">
            <v>9.8439321</v>
          </cell>
          <cell r="AA5271">
            <v>9.8439321</v>
          </cell>
          <cell r="AB5271">
            <v>0</v>
          </cell>
          <cell r="AC5271">
            <v>0</v>
          </cell>
          <cell r="AD5271">
            <v>0.85393209999999997</v>
          </cell>
          <cell r="AE5271">
            <v>0.85393209999999997</v>
          </cell>
          <cell r="AF5271">
            <v>0</v>
          </cell>
          <cell r="AG5271">
            <v>0</v>
          </cell>
          <cell r="AH5271">
            <v>0</v>
          </cell>
          <cell r="AI5271">
            <v>8.6747053039999997</v>
          </cell>
        </row>
        <row r="5272">
          <cell r="C5272" t="str">
            <v>1.883.8</v>
          </cell>
          <cell r="D5272" t="str">
            <v>Пуско наладочные работы "вхолостую"</v>
          </cell>
          <cell r="E5272" t="str">
            <v>051-2004643</v>
          </cell>
          <cell r="F5272" t="str">
            <v/>
          </cell>
          <cell r="G5272" t="str">
            <v/>
          </cell>
          <cell r="H5272" t="str">
            <v/>
          </cell>
          <cell r="I5272">
            <v>5</v>
          </cell>
          <cell r="J5272">
            <v>5</v>
          </cell>
          <cell r="K5272">
            <v>5</v>
          </cell>
          <cell r="L5272">
            <v>5</v>
          </cell>
          <cell r="M5272">
            <v>0</v>
          </cell>
          <cell r="N5272">
            <v>0</v>
          </cell>
          <cell r="O5272">
            <v>0</v>
          </cell>
          <cell r="P5272">
            <v>0</v>
          </cell>
          <cell r="Q5272">
            <v>0</v>
          </cell>
          <cell r="R5272">
            <v>0</v>
          </cell>
          <cell r="S5272">
            <v>4.1666666699999997</v>
          </cell>
          <cell r="T5272">
            <v>0.83333332999999998</v>
          </cell>
          <cell r="U5272">
            <v>0</v>
          </cell>
          <cell r="V5272">
            <v>0</v>
          </cell>
          <cell r="W5272">
            <v>0</v>
          </cell>
          <cell r="X5272">
            <v>0</v>
          </cell>
          <cell r="Y5272">
            <v>0</v>
          </cell>
          <cell r="Z5272">
            <v>5</v>
          </cell>
          <cell r="AA5272">
            <v>5</v>
          </cell>
          <cell r="AB5272">
            <v>0</v>
          </cell>
          <cell r="AC5272">
            <v>0</v>
          </cell>
          <cell r="AD5272">
            <v>0</v>
          </cell>
          <cell r="AE5272">
            <v>0</v>
          </cell>
          <cell r="AF5272">
            <v>0</v>
          </cell>
          <cell r="AG5272">
            <v>0</v>
          </cell>
          <cell r="AH5272">
            <v>0</v>
          </cell>
          <cell r="AI5272">
            <v>0</v>
          </cell>
        </row>
        <row r="5273">
          <cell r="C5273" t="str">
            <v>1.884</v>
          </cell>
          <cell r="D5273" t="str">
            <v>Дооснащение ИТСО КС Вуктыльского ЛПУ МГ и Сосногорского ЛПУ МГ</v>
          </cell>
          <cell r="E5273" t="str">
            <v>051-2004645</v>
          </cell>
          <cell r="F5273" t="str">
            <v/>
          </cell>
          <cell r="G5273" t="str">
            <v>Комплексная целевая программа по совершенствованию системы о</v>
          </cell>
          <cell r="H5273" t="str">
            <v>Прочие</v>
          </cell>
          <cell r="I5273">
            <v>884.4</v>
          </cell>
          <cell r="J5273">
            <v>503.84</v>
          </cell>
          <cell r="K5273">
            <v>503.84</v>
          </cell>
          <cell r="L5273">
            <v>503.84</v>
          </cell>
          <cell r="M5273">
            <v>36.30241118</v>
          </cell>
          <cell r="N5273">
            <v>7.2051467090000001</v>
          </cell>
          <cell r="O5273">
            <v>7.2051467090000001</v>
          </cell>
          <cell r="P5273">
            <v>0</v>
          </cell>
          <cell r="Q5273">
            <v>0</v>
          </cell>
          <cell r="R5273">
            <v>0</v>
          </cell>
          <cell r="S5273">
            <v>737.97166663999997</v>
          </cell>
          <cell r="T5273">
            <v>146.42833336000001</v>
          </cell>
          <cell r="U5273">
            <v>0</v>
          </cell>
          <cell r="V5273">
            <v>0</v>
          </cell>
          <cell r="W5273">
            <v>0</v>
          </cell>
          <cell r="X5273">
            <v>0</v>
          </cell>
          <cell r="Y5273">
            <v>9.5716273600000008</v>
          </cell>
          <cell r="Z5273">
            <v>518.64</v>
          </cell>
          <cell r="AA5273">
            <v>518.64</v>
          </cell>
          <cell r="AB5273">
            <v>0</v>
          </cell>
          <cell r="AC5273">
            <v>0</v>
          </cell>
          <cell r="AD5273">
            <v>15.75741496</v>
          </cell>
          <cell r="AE5273">
            <v>9.5716273600000008</v>
          </cell>
          <cell r="AF5273">
            <v>6.1857876000000003</v>
          </cell>
          <cell r="AG5273">
            <v>0</v>
          </cell>
          <cell r="AH5273">
            <v>0</v>
          </cell>
          <cell r="AI5273">
            <v>3.0382182169999998</v>
          </cell>
        </row>
        <row r="5274">
          <cell r="C5274" t="str">
            <v>1.884.1</v>
          </cell>
          <cell r="D5274" t="str">
            <v>Подрядные работы</v>
          </cell>
          <cell r="E5274" t="str">
            <v>051-2004645</v>
          </cell>
          <cell r="F5274" t="str">
            <v/>
          </cell>
          <cell r="G5274" t="str">
            <v/>
          </cell>
          <cell r="H5274" t="str">
            <v/>
          </cell>
          <cell r="I5274">
            <v>659.32</v>
          </cell>
          <cell r="J5274">
            <v>382.22</v>
          </cell>
          <cell r="K5274">
            <v>382.22</v>
          </cell>
          <cell r="L5274">
            <v>382.22</v>
          </cell>
          <cell r="M5274">
            <v>28.61912354</v>
          </cell>
          <cell r="N5274">
            <v>7.4876049240000002</v>
          </cell>
          <cell r="O5274">
            <v>7.4876049240000002</v>
          </cell>
          <cell r="P5274">
            <v>0</v>
          </cell>
          <cell r="Q5274">
            <v>0</v>
          </cell>
          <cell r="R5274">
            <v>0</v>
          </cell>
          <cell r="S5274">
            <v>549.42999999000006</v>
          </cell>
          <cell r="T5274">
            <v>109.89000000999999</v>
          </cell>
          <cell r="U5274">
            <v>0</v>
          </cell>
          <cell r="V5274">
            <v>0</v>
          </cell>
          <cell r="W5274">
            <v>0</v>
          </cell>
          <cell r="X5274">
            <v>0</v>
          </cell>
          <cell r="Y5274">
            <v>0</v>
          </cell>
          <cell r="Z5274">
            <v>408.44</v>
          </cell>
          <cell r="AA5274">
            <v>408.44</v>
          </cell>
          <cell r="AB5274">
            <v>0</v>
          </cell>
          <cell r="AC5274">
            <v>0</v>
          </cell>
          <cell r="AD5274">
            <v>0</v>
          </cell>
          <cell r="AE5274">
            <v>0</v>
          </cell>
          <cell r="AF5274">
            <v>0</v>
          </cell>
          <cell r="AG5274">
            <v>0</v>
          </cell>
          <cell r="AH5274">
            <v>0</v>
          </cell>
          <cell r="AI5274">
            <v>0</v>
          </cell>
        </row>
        <row r="5275">
          <cell r="C5275">
            <v>0</v>
          </cell>
          <cell r="D5275" t="str">
            <v>Инвестстрой</v>
          </cell>
          <cell r="E5275" t="str">
            <v>051-2004645</v>
          </cell>
          <cell r="F5275" t="str">
            <v/>
          </cell>
          <cell r="G5275" t="str">
            <v/>
          </cell>
          <cell r="H5275" t="str">
            <v/>
          </cell>
          <cell r="I5275">
            <v>659.32</v>
          </cell>
          <cell r="J5275">
            <v>382.22</v>
          </cell>
          <cell r="K5275">
            <v>382.22</v>
          </cell>
          <cell r="L5275">
            <v>382.22</v>
          </cell>
          <cell r="M5275">
            <v>28.61912354</v>
          </cell>
          <cell r="N5275">
            <v>7.4876049240000002</v>
          </cell>
          <cell r="O5275">
            <v>7.4876049240000002</v>
          </cell>
          <cell r="P5275">
            <v>0</v>
          </cell>
          <cell r="Q5275">
            <v>0</v>
          </cell>
          <cell r="R5275">
            <v>0</v>
          </cell>
          <cell r="S5275">
            <v>549.42999999000006</v>
          </cell>
          <cell r="T5275">
            <v>109.89000000999999</v>
          </cell>
          <cell r="U5275">
            <v>0</v>
          </cell>
          <cell r="V5275">
            <v>0</v>
          </cell>
          <cell r="W5275">
            <v>0</v>
          </cell>
          <cell r="X5275">
            <v>0</v>
          </cell>
          <cell r="Y5275">
            <v>0</v>
          </cell>
          <cell r="Z5275">
            <v>408.44</v>
          </cell>
          <cell r="AA5275">
            <v>408.44</v>
          </cell>
          <cell r="AB5275">
            <v>0</v>
          </cell>
          <cell r="AC5275">
            <v>0</v>
          </cell>
          <cell r="AD5275">
            <v>0</v>
          </cell>
          <cell r="AE5275">
            <v>0</v>
          </cell>
          <cell r="AF5275">
            <v>0</v>
          </cell>
          <cell r="AG5275">
            <v>0</v>
          </cell>
          <cell r="AH5275">
            <v>0</v>
          </cell>
          <cell r="AI5275">
            <v>0</v>
          </cell>
        </row>
        <row r="5276">
          <cell r="C5276" t="str">
            <v>1.884.2</v>
          </cell>
          <cell r="D5276" t="str">
            <v>Оборудование</v>
          </cell>
          <cell r="E5276" t="str">
            <v>051-2004645</v>
          </cell>
          <cell r="F5276" t="str">
            <v/>
          </cell>
          <cell r="G5276" t="str">
            <v/>
          </cell>
          <cell r="H5276" t="str">
            <v/>
          </cell>
          <cell r="I5276">
            <v>79.319999999999993</v>
          </cell>
          <cell r="J5276">
            <v>71.72</v>
          </cell>
          <cell r="K5276">
            <v>71.72</v>
          </cell>
          <cell r="L5276">
            <v>71.72</v>
          </cell>
          <cell r="M5276">
            <v>0</v>
          </cell>
          <cell r="N5276">
            <v>0</v>
          </cell>
          <cell r="O5276">
            <v>0</v>
          </cell>
          <cell r="P5276">
            <v>0</v>
          </cell>
          <cell r="Q5276">
            <v>0</v>
          </cell>
          <cell r="R5276">
            <v>0</v>
          </cell>
          <cell r="S5276">
            <v>66.100000010000002</v>
          </cell>
          <cell r="T5276">
            <v>13.21999999</v>
          </cell>
          <cell r="U5276">
            <v>0</v>
          </cell>
          <cell r="V5276">
            <v>0</v>
          </cell>
          <cell r="W5276">
            <v>0</v>
          </cell>
          <cell r="X5276">
            <v>0</v>
          </cell>
          <cell r="Y5276">
            <v>0</v>
          </cell>
          <cell r="Z5276">
            <v>75.52</v>
          </cell>
          <cell r="AA5276">
            <v>75.52</v>
          </cell>
          <cell r="AB5276">
            <v>0</v>
          </cell>
          <cell r="AC5276">
            <v>0</v>
          </cell>
          <cell r="AD5276">
            <v>0</v>
          </cell>
          <cell r="AE5276">
            <v>0</v>
          </cell>
          <cell r="AF5276">
            <v>0</v>
          </cell>
          <cell r="AG5276">
            <v>0</v>
          </cell>
          <cell r="AH5276">
            <v>0</v>
          </cell>
          <cell r="AI5276">
            <v>0</v>
          </cell>
        </row>
        <row r="5277">
          <cell r="C5277" t="str">
            <v>1.884.3</v>
          </cell>
          <cell r="D5277" t="str">
            <v>Прочие, всего</v>
          </cell>
          <cell r="E5277" t="str">
            <v>051-2004645</v>
          </cell>
          <cell r="F5277" t="str">
            <v/>
          </cell>
          <cell r="G5277" t="str">
            <v/>
          </cell>
          <cell r="H5277" t="str">
            <v/>
          </cell>
          <cell r="I5277">
            <v>145.76</v>
          </cell>
          <cell r="J5277">
            <v>49.9</v>
          </cell>
          <cell r="K5277">
            <v>49.9</v>
          </cell>
          <cell r="L5277">
            <v>49.9</v>
          </cell>
          <cell r="M5277">
            <v>7.6832876399999996</v>
          </cell>
          <cell r="N5277">
            <v>15.39737002</v>
          </cell>
          <cell r="O5277">
            <v>15.39737002</v>
          </cell>
          <cell r="P5277">
            <v>0</v>
          </cell>
          <cell r="Q5277">
            <v>0</v>
          </cell>
          <cell r="R5277">
            <v>0</v>
          </cell>
          <cell r="S5277">
            <v>122.44166663999999</v>
          </cell>
          <cell r="T5277">
            <v>23.31833336</v>
          </cell>
          <cell r="U5277">
            <v>0</v>
          </cell>
          <cell r="V5277">
            <v>0</v>
          </cell>
          <cell r="W5277">
            <v>0</v>
          </cell>
          <cell r="X5277">
            <v>0</v>
          </cell>
          <cell r="Y5277">
            <v>9.5716273600000008</v>
          </cell>
          <cell r="Z5277">
            <v>34.68</v>
          </cell>
          <cell r="AA5277">
            <v>34.68</v>
          </cell>
          <cell r="AB5277">
            <v>0</v>
          </cell>
          <cell r="AC5277">
            <v>0</v>
          </cell>
          <cell r="AD5277">
            <v>15.75741496</v>
          </cell>
          <cell r="AE5277">
            <v>9.5716273600000008</v>
          </cell>
          <cell r="AF5277">
            <v>6.1857876000000003</v>
          </cell>
          <cell r="AG5277">
            <v>0</v>
          </cell>
          <cell r="AH5277">
            <v>0</v>
          </cell>
          <cell r="AI5277">
            <v>45.436605997999997</v>
          </cell>
        </row>
        <row r="5278">
          <cell r="C5278" t="str">
            <v>1.884.4</v>
          </cell>
          <cell r="D5278" t="str">
            <v>Землеотвод, всего</v>
          </cell>
          <cell r="E5278" t="str">
            <v>051-2004645</v>
          </cell>
          <cell r="F5278" t="str">
            <v/>
          </cell>
          <cell r="G5278" t="str">
            <v/>
          </cell>
          <cell r="H5278" t="str">
            <v/>
          </cell>
          <cell r="I5278">
            <v>1.22</v>
          </cell>
          <cell r="J5278">
            <v>0.01</v>
          </cell>
          <cell r="K5278">
            <v>0.01</v>
          </cell>
          <cell r="L5278">
            <v>0.01</v>
          </cell>
          <cell r="M5278">
            <v>0</v>
          </cell>
          <cell r="N5278">
            <v>0</v>
          </cell>
          <cell r="O5278">
            <v>0</v>
          </cell>
          <cell r="P5278">
            <v>0</v>
          </cell>
          <cell r="Q5278">
            <v>0</v>
          </cell>
          <cell r="R5278">
            <v>0</v>
          </cell>
          <cell r="S5278">
            <v>1.0166666600000001</v>
          </cell>
          <cell r="T5278">
            <v>0.20333334</v>
          </cell>
          <cell r="U5278">
            <v>0</v>
          </cell>
          <cell r="V5278">
            <v>0</v>
          </cell>
          <cell r="W5278">
            <v>0</v>
          </cell>
          <cell r="X5278">
            <v>0</v>
          </cell>
          <cell r="Y5278">
            <v>0</v>
          </cell>
          <cell r="Z5278">
            <v>0.01</v>
          </cell>
          <cell r="AA5278">
            <v>0.01</v>
          </cell>
          <cell r="AB5278">
            <v>0</v>
          </cell>
          <cell r="AC5278">
            <v>0</v>
          </cell>
          <cell r="AD5278">
            <v>0</v>
          </cell>
          <cell r="AE5278">
            <v>0</v>
          </cell>
          <cell r="AF5278">
            <v>0</v>
          </cell>
          <cell r="AG5278">
            <v>0</v>
          </cell>
          <cell r="AH5278">
            <v>0</v>
          </cell>
          <cell r="AI5278">
            <v>0</v>
          </cell>
        </row>
        <row r="5279">
          <cell r="C5279" t="str">
            <v>1.884.5</v>
          </cell>
          <cell r="D5279" t="str">
            <v>Услуги Заказчика</v>
          </cell>
          <cell r="E5279" t="str">
            <v>051-2004645</v>
          </cell>
          <cell r="F5279" t="str">
            <v/>
          </cell>
          <cell r="G5279" t="str">
            <v/>
          </cell>
          <cell r="H5279" t="str">
            <v/>
          </cell>
          <cell r="I5279">
            <v>32.76</v>
          </cell>
          <cell r="J5279">
            <v>17.97</v>
          </cell>
          <cell r="K5279">
            <v>17.97</v>
          </cell>
          <cell r="L5279">
            <v>17.97</v>
          </cell>
          <cell r="M5279">
            <v>4.4925001199999999</v>
          </cell>
          <cell r="N5279">
            <v>25.000000667999998</v>
          </cell>
          <cell r="O5279">
            <v>25.000000667999998</v>
          </cell>
          <cell r="P5279">
            <v>0</v>
          </cell>
          <cell r="Q5279">
            <v>0</v>
          </cell>
          <cell r="R5279">
            <v>0</v>
          </cell>
          <cell r="S5279">
            <v>27.29499998</v>
          </cell>
          <cell r="T5279">
            <v>5.4650000199999997</v>
          </cell>
          <cell r="U5279">
            <v>0</v>
          </cell>
          <cell r="V5279">
            <v>0</v>
          </cell>
          <cell r="W5279">
            <v>0</v>
          </cell>
          <cell r="X5279">
            <v>0</v>
          </cell>
          <cell r="Y5279">
            <v>5.5553333399999998</v>
          </cell>
          <cell r="Z5279">
            <v>30.653705980000002</v>
          </cell>
          <cell r="AA5279">
            <v>30.653705980000002</v>
          </cell>
          <cell r="AB5279">
            <v>0</v>
          </cell>
          <cell r="AC5279">
            <v>0</v>
          </cell>
          <cell r="AD5279">
            <v>8.5503334199999994</v>
          </cell>
          <cell r="AE5279">
            <v>5.5553333399999998</v>
          </cell>
          <cell r="AF5279">
            <v>2.9950000800000001</v>
          </cell>
          <cell r="AG5279">
            <v>0</v>
          </cell>
          <cell r="AH5279">
            <v>0</v>
          </cell>
          <cell r="AI5279">
            <v>27.893310602</v>
          </cell>
        </row>
        <row r="5280">
          <cell r="C5280" t="str">
            <v>1.884.6</v>
          </cell>
          <cell r="D5280" t="str">
            <v>Иные прочие</v>
          </cell>
          <cell r="E5280" t="str">
            <v>051-2004645</v>
          </cell>
          <cell r="F5280" t="str">
            <v/>
          </cell>
          <cell r="G5280" t="str">
            <v/>
          </cell>
          <cell r="H5280" t="str">
            <v/>
          </cell>
          <cell r="I5280">
            <v>99.02</v>
          </cell>
          <cell r="J5280">
            <v>19.16</v>
          </cell>
          <cell r="K5280">
            <v>19.16</v>
          </cell>
          <cell r="L5280">
            <v>19.16</v>
          </cell>
          <cell r="M5280">
            <v>3.1907875200000002</v>
          </cell>
          <cell r="N5280">
            <v>16.653379541</v>
          </cell>
          <cell r="O5280">
            <v>16.653379541</v>
          </cell>
          <cell r="P5280">
            <v>0</v>
          </cell>
          <cell r="Q5280">
            <v>0</v>
          </cell>
          <cell r="R5280">
            <v>0</v>
          </cell>
          <cell r="S5280">
            <v>83.496666669999996</v>
          </cell>
          <cell r="T5280">
            <v>15.52333333</v>
          </cell>
          <cell r="U5280">
            <v>0</v>
          </cell>
          <cell r="V5280">
            <v>0</v>
          </cell>
          <cell r="W5280">
            <v>0</v>
          </cell>
          <cell r="X5280">
            <v>0</v>
          </cell>
          <cell r="Y5280">
            <v>4.0162940200000001</v>
          </cell>
          <cell r="Z5280">
            <v>4.0162940200000001</v>
          </cell>
          <cell r="AA5280">
            <v>4.0162940200000001</v>
          </cell>
          <cell r="AB5280">
            <v>0</v>
          </cell>
          <cell r="AC5280">
            <v>0</v>
          </cell>
          <cell r="AD5280">
            <v>7.2070815399999999</v>
          </cell>
          <cell r="AE5280">
            <v>4.0162940200000001</v>
          </cell>
          <cell r="AF5280">
            <v>3.1907875200000002</v>
          </cell>
          <cell r="AG5280">
            <v>0</v>
          </cell>
          <cell r="AH5280">
            <v>0</v>
          </cell>
          <cell r="AI5280">
            <v>179.44606406099999</v>
          </cell>
        </row>
        <row r="5281">
          <cell r="C5281" t="str">
            <v>1.884.7</v>
          </cell>
          <cell r="D5281" t="str">
            <v>Пуско наладочные работы "вхолостую"</v>
          </cell>
          <cell r="E5281" t="str">
            <v>051-2004645</v>
          </cell>
          <cell r="F5281" t="str">
            <v/>
          </cell>
          <cell r="G5281" t="str">
            <v/>
          </cell>
          <cell r="H5281" t="str">
            <v/>
          </cell>
          <cell r="I5281">
            <v>12.76</v>
          </cell>
          <cell r="J5281">
            <v>12.76</v>
          </cell>
          <cell r="K5281">
            <v>12.76</v>
          </cell>
          <cell r="L5281">
            <v>12.76</v>
          </cell>
          <cell r="M5281">
            <v>0</v>
          </cell>
          <cell r="N5281">
            <v>0</v>
          </cell>
          <cell r="O5281">
            <v>0</v>
          </cell>
          <cell r="P5281">
            <v>0</v>
          </cell>
          <cell r="Q5281">
            <v>0</v>
          </cell>
          <cell r="R5281">
            <v>0</v>
          </cell>
          <cell r="S5281">
            <v>10.633333329999999</v>
          </cell>
          <cell r="T5281">
            <v>2.1266666700000001</v>
          </cell>
          <cell r="U5281">
            <v>0</v>
          </cell>
          <cell r="V5281">
            <v>0</v>
          </cell>
          <cell r="W5281">
            <v>0</v>
          </cell>
          <cell r="X5281">
            <v>0</v>
          </cell>
          <cell r="Y5281">
            <v>0</v>
          </cell>
          <cell r="Z5281">
            <v>0</v>
          </cell>
          <cell r="AA5281">
            <v>0</v>
          </cell>
          <cell r="AB5281">
            <v>0</v>
          </cell>
          <cell r="AC5281">
            <v>0</v>
          </cell>
          <cell r="AD5281">
            <v>0</v>
          </cell>
          <cell r="AE5281">
            <v>0</v>
          </cell>
          <cell r="AF5281">
            <v>0</v>
          </cell>
          <cell r="AG5281">
            <v>0</v>
          </cell>
          <cell r="AH5281">
            <v>0</v>
          </cell>
          <cell r="AI5281">
            <v>0</v>
          </cell>
        </row>
        <row r="5282">
          <cell r="C5282" t="str">
            <v>1.885</v>
          </cell>
          <cell r="D5282" t="str">
            <v>Дооснащение ИТСО объектов Микуньского ЛПУ МГ и Синдорского ЛПУ МГ</v>
          </cell>
          <cell r="E5282" t="str">
            <v>051-2004646</v>
          </cell>
          <cell r="F5282" t="str">
            <v/>
          </cell>
          <cell r="G5282" t="str">
            <v>Комплексная целевая программа по совершенствованию системы о</v>
          </cell>
          <cell r="H5282" t="str">
            <v>Прочие</v>
          </cell>
          <cell r="I5282">
            <v>860.7</v>
          </cell>
          <cell r="J5282">
            <v>860.7</v>
          </cell>
          <cell r="K5282">
            <v>9.7899999999999991</v>
          </cell>
          <cell r="L5282">
            <v>9.7899999999999991</v>
          </cell>
          <cell r="M5282">
            <v>8.7499980000000005E-2</v>
          </cell>
          <cell r="N5282">
            <v>0.89376894799999995</v>
          </cell>
          <cell r="O5282">
            <v>0.89376894799999995</v>
          </cell>
          <cell r="P5282">
            <v>0</v>
          </cell>
          <cell r="Q5282">
            <v>0</v>
          </cell>
          <cell r="R5282">
            <v>0</v>
          </cell>
          <cell r="S5282">
            <v>0</v>
          </cell>
          <cell r="T5282">
            <v>0</v>
          </cell>
          <cell r="U5282">
            <v>0</v>
          </cell>
          <cell r="V5282">
            <v>0</v>
          </cell>
          <cell r="W5282">
            <v>0</v>
          </cell>
          <cell r="X5282">
            <v>0</v>
          </cell>
          <cell r="Y5282">
            <v>0</v>
          </cell>
          <cell r="Z5282">
            <v>209.07</v>
          </cell>
          <cell r="AA5282">
            <v>209.07</v>
          </cell>
          <cell r="AB5282">
            <v>8.82</v>
          </cell>
          <cell r="AC5282">
            <v>199.65</v>
          </cell>
          <cell r="AD5282">
            <v>5.8333320000000001E-2</v>
          </cell>
          <cell r="AE5282">
            <v>0</v>
          </cell>
          <cell r="AF5282">
            <v>5.8333320000000001E-2</v>
          </cell>
          <cell r="AG5282">
            <v>0</v>
          </cell>
          <cell r="AH5282">
            <v>0</v>
          </cell>
          <cell r="AI5282">
            <v>2.7901334E-2</v>
          </cell>
        </row>
        <row r="5283">
          <cell r="C5283" t="str">
            <v>1.885.1</v>
          </cell>
          <cell r="D5283" t="str">
            <v>Подрядные работы</v>
          </cell>
          <cell r="E5283" t="str">
            <v>051-2004646</v>
          </cell>
          <cell r="F5283" t="str">
            <v/>
          </cell>
          <cell r="G5283" t="str">
            <v/>
          </cell>
          <cell r="H5283" t="str">
            <v/>
          </cell>
          <cell r="I5283">
            <v>613.58000000000004</v>
          </cell>
          <cell r="J5283">
            <v>613.58000000000004</v>
          </cell>
          <cell r="K5283">
            <v>8.82</v>
          </cell>
          <cell r="L5283">
            <v>8.82</v>
          </cell>
          <cell r="M5283">
            <v>0</v>
          </cell>
          <cell r="N5283">
            <v>0</v>
          </cell>
          <cell r="O5283">
            <v>0</v>
          </cell>
          <cell r="P5283">
            <v>0</v>
          </cell>
          <cell r="Q5283">
            <v>0</v>
          </cell>
          <cell r="R5283">
            <v>0</v>
          </cell>
          <cell r="S5283">
            <v>0</v>
          </cell>
          <cell r="T5283">
            <v>0</v>
          </cell>
          <cell r="U5283">
            <v>0</v>
          </cell>
          <cell r="V5283">
            <v>0</v>
          </cell>
          <cell r="W5283">
            <v>0</v>
          </cell>
          <cell r="X5283">
            <v>0</v>
          </cell>
          <cell r="Y5283">
            <v>0</v>
          </cell>
          <cell r="Z5283">
            <v>181.41</v>
          </cell>
          <cell r="AA5283">
            <v>181.41</v>
          </cell>
          <cell r="AB5283">
            <v>8.82</v>
          </cell>
          <cell r="AC5283">
            <v>172.59</v>
          </cell>
          <cell r="AD5283">
            <v>0</v>
          </cell>
          <cell r="AE5283">
            <v>0</v>
          </cell>
          <cell r="AF5283">
            <v>0</v>
          </cell>
          <cell r="AG5283">
            <v>0</v>
          </cell>
          <cell r="AH5283">
            <v>0</v>
          </cell>
          <cell r="AI5283">
            <v>0</v>
          </cell>
        </row>
        <row r="5284">
          <cell r="C5284">
            <v>0</v>
          </cell>
          <cell r="D5284" t="str">
            <v>ЦентрСпецАвтоматика</v>
          </cell>
          <cell r="E5284" t="str">
            <v>051-2004646</v>
          </cell>
          <cell r="F5284" t="str">
            <v/>
          </cell>
          <cell r="G5284" t="str">
            <v/>
          </cell>
          <cell r="H5284" t="str">
            <v/>
          </cell>
          <cell r="I5284">
            <v>613.58000000000004</v>
          </cell>
          <cell r="J5284">
            <v>613.58000000000004</v>
          </cell>
          <cell r="K5284">
            <v>8.82</v>
          </cell>
          <cell r="L5284">
            <v>8.82</v>
          </cell>
          <cell r="M5284">
            <v>0</v>
          </cell>
          <cell r="N5284">
            <v>0</v>
          </cell>
          <cell r="O5284">
            <v>0</v>
          </cell>
          <cell r="P5284">
            <v>0</v>
          </cell>
          <cell r="Q5284">
            <v>0</v>
          </cell>
          <cell r="R5284">
            <v>0</v>
          </cell>
          <cell r="S5284">
            <v>0</v>
          </cell>
          <cell r="T5284">
            <v>0</v>
          </cell>
          <cell r="U5284">
            <v>0</v>
          </cell>
          <cell r="V5284">
            <v>0</v>
          </cell>
          <cell r="W5284">
            <v>0</v>
          </cell>
          <cell r="X5284">
            <v>0</v>
          </cell>
          <cell r="Y5284">
            <v>0</v>
          </cell>
          <cell r="Z5284">
            <v>181.41</v>
          </cell>
          <cell r="AA5284">
            <v>181.41</v>
          </cell>
          <cell r="AB5284">
            <v>8.82</v>
          </cell>
          <cell r="AC5284">
            <v>172.59</v>
          </cell>
          <cell r="AD5284">
            <v>0</v>
          </cell>
          <cell r="AE5284">
            <v>0</v>
          </cell>
          <cell r="AF5284">
            <v>0</v>
          </cell>
          <cell r="AG5284">
            <v>0</v>
          </cell>
          <cell r="AH5284">
            <v>0</v>
          </cell>
          <cell r="AI5284">
            <v>0</v>
          </cell>
        </row>
        <row r="5285">
          <cell r="C5285" t="str">
            <v>1.885.2</v>
          </cell>
          <cell r="D5285" t="str">
            <v>Оборудование</v>
          </cell>
          <cell r="E5285" t="str">
            <v>051-2004646</v>
          </cell>
          <cell r="F5285" t="str">
            <v/>
          </cell>
          <cell r="G5285" t="str">
            <v/>
          </cell>
          <cell r="H5285" t="str">
            <v/>
          </cell>
          <cell r="I5285">
            <v>93.28</v>
          </cell>
          <cell r="J5285">
            <v>93.28</v>
          </cell>
          <cell r="K5285">
            <v>0</v>
          </cell>
          <cell r="L5285">
            <v>0</v>
          </cell>
          <cell r="M5285">
            <v>0</v>
          </cell>
          <cell r="N5285">
            <v>0</v>
          </cell>
          <cell r="O5285">
            <v>0</v>
          </cell>
          <cell r="P5285">
            <v>0</v>
          </cell>
          <cell r="Q5285">
            <v>0</v>
          </cell>
          <cell r="R5285">
            <v>0</v>
          </cell>
          <cell r="S5285">
            <v>0</v>
          </cell>
          <cell r="T5285">
            <v>0</v>
          </cell>
          <cell r="U5285">
            <v>0</v>
          </cell>
          <cell r="V5285">
            <v>0</v>
          </cell>
          <cell r="W5285">
            <v>0</v>
          </cell>
          <cell r="X5285">
            <v>0</v>
          </cell>
          <cell r="Y5285">
            <v>0</v>
          </cell>
          <cell r="Z5285">
            <v>27.06</v>
          </cell>
          <cell r="AA5285">
            <v>27.06</v>
          </cell>
          <cell r="AB5285">
            <v>0</v>
          </cell>
          <cell r="AC5285">
            <v>27.06</v>
          </cell>
          <cell r="AD5285">
            <v>0</v>
          </cell>
          <cell r="AE5285">
            <v>0</v>
          </cell>
          <cell r="AF5285">
            <v>0</v>
          </cell>
          <cell r="AG5285">
            <v>0</v>
          </cell>
          <cell r="AH5285">
            <v>0</v>
          </cell>
          <cell r="AI5285">
            <v>0</v>
          </cell>
        </row>
        <row r="5286">
          <cell r="C5286" t="str">
            <v>1.885.3</v>
          </cell>
          <cell r="D5286" t="str">
            <v>Прочие, всего</v>
          </cell>
          <cell r="E5286" t="str">
            <v>051-2004646</v>
          </cell>
          <cell r="F5286" t="str">
            <v/>
          </cell>
          <cell r="G5286" t="str">
            <v/>
          </cell>
          <cell r="H5286" t="str">
            <v/>
          </cell>
          <cell r="I5286">
            <v>153.84</v>
          </cell>
          <cell r="J5286">
            <v>153.84</v>
          </cell>
          <cell r="K5286">
            <v>0.97</v>
          </cell>
          <cell r="L5286">
            <v>0.97</v>
          </cell>
          <cell r="M5286">
            <v>8.7499980000000005E-2</v>
          </cell>
          <cell r="N5286">
            <v>9.0206164950000005</v>
          </cell>
          <cell r="O5286">
            <v>9.0206164950000005</v>
          </cell>
          <cell r="P5286">
            <v>0</v>
          </cell>
          <cell r="Q5286">
            <v>0</v>
          </cell>
          <cell r="R5286">
            <v>0</v>
          </cell>
          <cell r="S5286">
            <v>0</v>
          </cell>
          <cell r="T5286">
            <v>0</v>
          </cell>
          <cell r="U5286">
            <v>0</v>
          </cell>
          <cell r="V5286">
            <v>0</v>
          </cell>
          <cell r="W5286">
            <v>0</v>
          </cell>
          <cell r="X5286">
            <v>0</v>
          </cell>
          <cell r="Y5286">
            <v>0</v>
          </cell>
          <cell r="Z5286">
            <v>0.6</v>
          </cell>
          <cell r="AA5286">
            <v>0.6</v>
          </cell>
          <cell r="AB5286">
            <v>0</v>
          </cell>
          <cell r="AC5286">
            <v>0</v>
          </cell>
          <cell r="AD5286">
            <v>5.8333320000000001E-2</v>
          </cell>
          <cell r="AE5286">
            <v>0</v>
          </cell>
          <cell r="AF5286">
            <v>5.8333320000000001E-2</v>
          </cell>
          <cell r="AG5286">
            <v>0</v>
          </cell>
          <cell r="AH5286">
            <v>0</v>
          </cell>
          <cell r="AI5286">
            <v>9.7222200000000001</v>
          </cell>
        </row>
        <row r="5287">
          <cell r="C5287" t="str">
            <v>1.885.4</v>
          </cell>
          <cell r="D5287" t="str">
            <v>Землеотвод, всего</v>
          </cell>
          <cell r="E5287" t="str">
            <v>051-2004646</v>
          </cell>
          <cell r="F5287" t="str">
            <v/>
          </cell>
          <cell r="G5287" t="str">
            <v/>
          </cell>
          <cell r="H5287" t="str">
            <v/>
          </cell>
          <cell r="I5287">
            <v>2.04</v>
          </cell>
          <cell r="J5287">
            <v>2.04</v>
          </cell>
          <cell r="K5287">
            <v>0.3</v>
          </cell>
          <cell r="L5287">
            <v>0.3</v>
          </cell>
          <cell r="M5287">
            <v>0</v>
          </cell>
          <cell r="N5287">
            <v>0</v>
          </cell>
          <cell r="O5287">
            <v>0</v>
          </cell>
          <cell r="P5287">
            <v>0</v>
          </cell>
          <cell r="Q5287">
            <v>0</v>
          </cell>
          <cell r="R5287">
            <v>0</v>
          </cell>
          <cell r="S5287">
            <v>0</v>
          </cell>
          <cell r="T5287">
            <v>0</v>
          </cell>
          <cell r="U5287">
            <v>0</v>
          </cell>
          <cell r="V5287">
            <v>0</v>
          </cell>
          <cell r="W5287">
            <v>0</v>
          </cell>
          <cell r="X5287">
            <v>0</v>
          </cell>
          <cell r="Y5287">
            <v>0</v>
          </cell>
          <cell r="Z5287">
            <v>0.3</v>
          </cell>
          <cell r="AA5287">
            <v>0.3</v>
          </cell>
          <cell r="AB5287">
            <v>0</v>
          </cell>
          <cell r="AC5287">
            <v>0</v>
          </cell>
          <cell r="AD5287">
            <v>0</v>
          </cell>
          <cell r="AE5287">
            <v>0</v>
          </cell>
          <cell r="AF5287">
            <v>0</v>
          </cell>
          <cell r="AG5287">
            <v>0</v>
          </cell>
          <cell r="AH5287">
            <v>0</v>
          </cell>
          <cell r="AI5287">
            <v>0</v>
          </cell>
        </row>
        <row r="5288">
          <cell r="C5288" t="str">
            <v>1.885.5</v>
          </cell>
          <cell r="D5288" t="str">
            <v>Проектные работы</v>
          </cell>
          <cell r="E5288" t="str">
            <v>051-2004646</v>
          </cell>
          <cell r="F5288" t="str">
            <v/>
          </cell>
          <cell r="G5288" t="str">
            <v/>
          </cell>
          <cell r="H5288" t="str">
            <v/>
          </cell>
          <cell r="I5288">
            <v>94.41</v>
          </cell>
          <cell r="J5288">
            <v>94.41</v>
          </cell>
          <cell r="K5288">
            <v>0</v>
          </cell>
          <cell r="L5288">
            <v>0</v>
          </cell>
          <cell r="M5288">
            <v>0</v>
          </cell>
          <cell r="N5288">
            <v>0</v>
          </cell>
          <cell r="O5288">
            <v>0</v>
          </cell>
          <cell r="P5288">
            <v>0</v>
          </cell>
          <cell r="Q5288">
            <v>0</v>
          </cell>
          <cell r="R5288">
            <v>0</v>
          </cell>
          <cell r="S5288">
            <v>0</v>
          </cell>
          <cell r="T5288">
            <v>0</v>
          </cell>
          <cell r="U5288">
            <v>0</v>
          </cell>
          <cell r="V5288">
            <v>0</v>
          </cell>
          <cell r="W5288">
            <v>0</v>
          </cell>
          <cell r="X5288">
            <v>0</v>
          </cell>
          <cell r="Y5288">
            <v>0</v>
          </cell>
          <cell r="Z5288">
            <v>0</v>
          </cell>
          <cell r="AA5288">
            <v>0</v>
          </cell>
          <cell r="AB5288">
            <v>0</v>
          </cell>
          <cell r="AC5288">
            <v>0</v>
          </cell>
          <cell r="AD5288">
            <v>0</v>
          </cell>
          <cell r="AE5288">
            <v>0</v>
          </cell>
          <cell r="AF5288">
            <v>0</v>
          </cell>
          <cell r="AG5288">
            <v>0</v>
          </cell>
          <cell r="AH5288">
            <v>0</v>
          </cell>
          <cell r="AI5288">
            <v>0</v>
          </cell>
        </row>
        <row r="5289">
          <cell r="C5289" t="str">
            <v>1.885.6</v>
          </cell>
          <cell r="D5289" t="str">
            <v>Услуги Заказчика</v>
          </cell>
          <cell r="E5289" t="str">
            <v>051-2004646</v>
          </cell>
          <cell r="F5289" t="str">
            <v/>
          </cell>
          <cell r="G5289" t="str">
            <v/>
          </cell>
          <cell r="H5289" t="str">
            <v/>
          </cell>
          <cell r="I5289">
            <v>15.65</v>
          </cell>
          <cell r="J5289">
            <v>15.65</v>
          </cell>
          <cell r="K5289">
            <v>0.35</v>
          </cell>
          <cell r="L5289">
            <v>0.35</v>
          </cell>
          <cell r="M5289">
            <v>8.7499980000000005E-2</v>
          </cell>
          <cell r="N5289">
            <v>24.999994286</v>
          </cell>
          <cell r="O5289">
            <v>24.999994286</v>
          </cell>
          <cell r="P5289">
            <v>0</v>
          </cell>
          <cell r="Q5289">
            <v>0</v>
          </cell>
          <cell r="R5289">
            <v>0</v>
          </cell>
          <cell r="S5289">
            <v>0</v>
          </cell>
          <cell r="T5289">
            <v>0</v>
          </cell>
          <cell r="U5289">
            <v>0</v>
          </cell>
          <cell r="V5289">
            <v>0</v>
          </cell>
          <cell r="W5289">
            <v>0</v>
          </cell>
          <cell r="X5289">
            <v>0</v>
          </cell>
          <cell r="Y5289">
            <v>0</v>
          </cell>
          <cell r="Z5289">
            <v>0.3</v>
          </cell>
          <cell r="AA5289">
            <v>0.3</v>
          </cell>
          <cell r="AB5289">
            <v>0</v>
          </cell>
          <cell r="AC5289">
            <v>0</v>
          </cell>
          <cell r="AD5289">
            <v>5.8333320000000001E-2</v>
          </cell>
          <cell r="AE5289">
            <v>0</v>
          </cell>
          <cell r="AF5289">
            <v>5.8333320000000001E-2</v>
          </cell>
          <cell r="AG5289">
            <v>0</v>
          </cell>
          <cell r="AH5289">
            <v>0</v>
          </cell>
          <cell r="AI5289">
            <v>19.44444</v>
          </cell>
        </row>
        <row r="5290">
          <cell r="C5290" t="str">
            <v>1.885.7</v>
          </cell>
          <cell r="D5290" t="str">
            <v>Иные прочие</v>
          </cell>
          <cell r="E5290" t="str">
            <v>051-2004646</v>
          </cell>
          <cell r="F5290" t="str">
            <v/>
          </cell>
          <cell r="G5290" t="str">
            <v/>
          </cell>
          <cell r="H5290" t="str">
            <v/>
          </cell>
          <cell r="I5290">
            <v>21.49</v>
          </cell>
          <cell r="J5290">
            <v>21.49</v>
          </cell>
          <cell r="K5290">
            <v>0.32</v>
          </cell>
          <cell r="L5290">
            <v>0.32</v>
          </cell>
          <cell r="M5290">
            <v>0</v>
          </cell>
          <cell r="N5290">
            <v>0</v>
          </cell>
          <cell r="O5290">
            <v>0</v>
          </cell>
          <cell r="P5290">
            <v>0</v>
          </cell>
          <cell r="Q5290">
            <v>0</v>
          </cell>
          <cell r="R5290">
            <v>0</v>
          </cell>
          <cell r="S5290">
            <v>0</v>
          </cell>
          <cell r="T5290">
            <v>0</v>
          </cell>
          <cell r="U5290">
            <v>0</v>
          </cell>
          <cell r="V5290">
            <v>0</v>
          </cell>
          <cell r="W5290">
            <v>0</v>
          </cell>
          <cell r="X5290">
            <v>0</v>
          </cell>
          <cell r="Y5290">
            <v>0</v>
          </cell>
          <cell r="Z5290">
            <v>0</v>
          </cell>
          <cell r="AA5290">
            <v>0</v>
          </cell>
          <cell r="AB5290">
            <v>0</v>
          </cell>
          <cell r="AC5290">
            <v>0</v>
          </cell>
          <cell r="AD5290">
            <v>0</v>
          </cell>
          <cell r="AE5290">
            <v>0</v>
          </cell>
          <cell r="AF5290">
            <v>0</v>
          </cell>
          <cell r="AG5290">
            <v>0</v>
          </cell>
          <cell r="AH5290">
            <v>0</v>
          </cell>
          <cell r="AI5290">
            <v>0</v>
          </cell>
        </row>
        <row r="5291">
          <cell r="C5291" t="str">
            <v>1.885.8</v>
          </cell>
          <cell r="D5291" t="str">
            <v>Пуско наладочные работы "вхолостую"</v>
          </cell>
          <cell r="E5291" t="str">
            <v>051-2004646</v>
          </cell>
          <cell r="F5291" t="str">
            <v/>
          </cell>
          <cell r="G5291" t="str">
            <v/>
          </cell>
          <cell r="H5291" t="str">
            <v/>
          </cell>
          <cell r="I5291">
            <v>20.25</v>
          </cell>
          <cell r="J5291">
            <v>20.25</v>
          </cell>
          <cell r="K5291">
            <v>0</v>
          </cell>
          <cell r="L5291">
            <v>0</v>
          </cell>
          <cell r="M5291">
            <v>0</v>
          </cell>
          <cell r="N5291">
            <v>0</v>
          </cell>
          <cell r="O5291">
            <v>0</v>
          </cell>
          <cell r="P5291">
            <v>0</v>
          </cell>
          <cell r="Q5291">
            <v>0</v>
          </cell>
          <cell r="R5291">
            <v>0</v>
          </cell>
          <cell r="S5291">
            <v>0</v>
          </cell>
          <cell r="T5291">
            <v>0</v>
          </cell>
          <cell r="U5291">
            <v>0</v>
          </cell>
          <cell r="V5291">
            <v>0</v>
          </cell>
          <cell r="W5291">
            <v>0</v>
          </cell>
          <cell r="X5291">
            <v>0</v>
          </cell>
          <cell r="Y5291">
            <v>0</v>
          </cell>
          <cell r="Z5291">
            <v>0</v>
          </cell>
          <cell r="AA5291">
            <v>0</v>
          </cell>
          <cell r="AB5291">
            <v>0</v>
          </cell>
          <cell r="AC5291">
            <v>0</v>
          </cell>
          <cell r="AD5291">
            <v>0</v>
          </cell>
          <cell r="AE5291">
            <v>0</v>
          </cell>
          <cell r="AF5291">
            <v>0</v>
          </cell>
          <cell r="AG5291">
            <v>0</v>
          </cell>
          <cell r="AH5291">
            <v>0</v>
          </cell>
          <cell r="AI5291">
            <v>0</v>
          </cell>
        </row>
        <row r="5292">
          <cell r="C5292" t="str">
            <v>1.886</v>
          </cell>
          <cell r="D5292" t="str">
            <v>Дооснащение ИТСО Северо-Ставропольского УПХГ</v>
          </cell>
          <cell r="E5292" t="str">
            <v>051-2004647</v>
          </cell>
          <cell r="F5292" t="str">
            <v/>
          </cell>
          <cell r="G5292" t="str">
            <v>Комплексная целевая программа по совершенствованию системы о</v>
          </cell>
          <cell r="H5292" t="str">
            <v>Прочие</v>
          </cell>
          <cell r="I5292">
            <v>1008.10676108</v>
          </cell>
          <cell r="J5292">
            <v>145.61000000000001</v>
          </cell>
          <cell r="K5292">
            <v>145.61000000000001</v>
          </cell>
          <cell r="L5292">
            <v>145.61000000000001</v>
          </cell>
          <cell r="M5292">
            <v>31.877573779999999</v>
          </cell>
          <cell r="N5292">
            <v>21.892434433999998</v>
          </cell>
          <cell r="O5292">
            <v>21.892434433999998</v>
          </cell>
          <cell r="P5292">
            <v>0</v>
          </cell>
          <cell r="Q5292">
            <v>0</v>
          </cell>
          <cell r="R5292">
            <v>0</v>
          </cell>
          <cell r="S5292">
            <v>841.35196756000005</v>
          </cell>
          <cell r="T5292">
            <v>166.75479351999999</v>
          </cell>
          <cell r="U5292">
            <v>0</v>
          </cell>
          <cell r="V5292">
            <v>0</v>
          </cell>
          <cell r="W5292">
            <v>0</v>
          </cell>
          <cell r="X5292">
            <v>0</v>
          </cell>
          <cell r="Y5292">
            <v>15.22316739</v>
          </cell>
          <cell r="Z5292">
            <v>191.63</v>
          </cell>
          <cell r="AA5292">
            <v>191.63</v>
          </cell>
          <cell r="AB5292">
            <v>0</v>
          </cell>
          <cell r="AC5292">
            <v>0</v>
          </cell>
          <cell r="AD5292">
            <v>16.166803829999999</v>
          </cell>
          <cell r="AE5292">
            <v>15.22316739</v>
          </cell>
          <cell r="AF5292">
            <v>0.94363644000000002</v>
          </cell>
          <cell r="AG5292">
            <v>0</v>
          </cell>
          <cell r="AH5292">
            <v>0</v>
          </cell>
          <cell r="AI5292">
            <v>8.4364681049999994</v>
          </cell>
        </row>
        <row r="5293">
          <cell r="C5293" t="str">
            <v>1.886.1</v>
          </cell>
          <cell r="D5293" t="str">
            <v>Подрядные работы</v>
          </cell>
          <cell r="E5293" t="str">
            <v>051-2004647</v>
          </cell>
          <cell r="F5293" t="str">
            <v/>
          </cell>
          <cell r="G5293" t="str">
            <v/>
          </cell>
          <cell r="H5293" t="str">
            <v/>
          </cell>
          <cell r="I5293">
            <v>480.43839979000001</v>
          </cell>
          <cell r="J5293">
            <v>20</v>
          </cell>
          <cell r="K5293">
            <v>20</v>
          </cell>
          <cell r="L5293">
            <v>20</v>
          </cell>
          <cell r="M5293">
            <v>12.304238359999999</v>
          </cell>
          <cell r="N5293">
            <v>61.521191799999997</v>
          </cell>
          <cell r="O5293">
            <v>61.521191799999997</v>
          </cell>
          <cell r="P5293">
            <v>0</v>
          </cell>
          <cell r="Q5293">
            <v>0</v>
          </cell>
          <cell r="R5293">
            <v>0</v>
          </cell>
          <cell r="S5293">
            <v>400.36533315000003</v>
          </cell>
          <cell r="T5293">
            <v>80.073066639999993</v>
          </cell>
          <cell r="U5293">
            <v>0</v>
          </cell>
          <cell r="V5293">
            <v>0</v>
          </cell>
          <cell r="W5293">
            <v>0</v>
          </cell>
          <cell r="X5293">
            <v>0</v>
          </cell>
          <cell r="Y5293">
            <v>10.27125976</v>
          </cell>
          <cell r="Z5293">
            <v>27.92</v>
          </cell>
          <cell r="AA5293">
            <v>27.92</v>
          </cell>
          <cell r="AB5293">
            <v>0</v>
          </cell>
          <cell r="AC5293">
            <v>0</v>
          </cell>
          <cell r="AD5293">
            <v>10.27125976</v>
          </cell>
          <cell r="AE5293">
            <v>10.27125976</v>
          </cell>
          <cell r="AF5293">
            <v>0</v>
          </cell>
          <cell r="AG5293">
            <v>0</v>
          </cell>
          <cell r="AH5293">
            <v>0</v>
          </cell>
          <cell r="AI5293">
            <v>36.788179655999997</v>
          </cell>
        </row>
        <row r="5294">
          <cell r="C5294">
            <v>0</v>
          </cell>
          <cell r="D5294" t="str">
            <v>ЦентрСпецАвтоматика</v>
          </cell>
          <cell r="E5294" t="str">
            <v>051-2004647</v>
          </cell>
          <cell r="F5294" t="str">
            <v/>
          </cell>
          <cell r="G5294" t="str">
            <v/>
          </cell>
          <cell r="H5294" t="str">
            <v/>
          </cell>
          <cell r="I5294">
            <v>480.43839979000001</v>
          </cell>
          <cell r="J5294">
            <v>20</v>
          </cell>
          <cell r="K5294">
            <v>20</v>
          </cell>
          <cell r="L5294">
            <v>20</v>
          </cell>
          <cell r="M5294">
            <v>12.304238359999999</v>
          </cell>
          <cell r="N5294">
            <v>61.521191799999997</v>
          </cell>
          <cell r="O5294">
            <v>61.521191799999997</v>
          </cell>
          <cell r="P5294">
            <v>0</v>
          </cell>
          <cell r="Q5294">
            <v>0</v>
          </cell>
          <cell r="R5294">
            <v>0</v>
          </cell>
          <cell r="S5294">
            <v>400.36533315000003</v>
          </cell>
          <cell r="T5294">
            <v>80.073066639999993</v>
          </cell>
          <cell r="U5294">
            <v>0</v>
          </cell>
          <cell r="V5294">
            <v>0</v>
          </cell>
          <cell r="W5294">
            <v>0</v>
          </cell>
          <cell r="X5294">
            <v>0</v>
          </cell>
          <cell r="Y5294">
            <v>10.27125976</v>
          </cell>
          <cell r="Z5294">
            <v>27.92</v>
          </cell>
          <cell r="AA5294">
            <v>27.92</v>
          </cell>
          <cell r="AB5294">
            <v>0</v>
          </cell>
          <cell r="AC5294">
            <v>0</v>
          </cell>
          <cell r="AD5294">
            <v>10.27125976</v>
          </cell>
          <cell r="AE5294">
            <v>10.27125976</v>
          </cell>
          <cell r="AF5294">
            <v>0</v>
          </cell>
          <cell r="AG5294">
            <v>0</v>
          </cell>
          <cell r="AH5294">
            <v>0</v>
          </cell>
          <cell r="AI5294">
            <v>36.788179655999997</v>
          </cell>
        </row>
        <row r="5295">
          <cell r="C5295" t="str">
            <v>1.886.2</v>
          </cell>
          <cell r="D5295" t="str">
            <v>Оборудование</v>
          </cell>
          <cell r="E5295" t="str">
            <v>051-2004647</v>
          </cell>
          <cell r="F5295" t="str">
            <v/>
          </cell>
          <cell r="G5295" t="str">
            <v/>
          </cell>
          <cell r="H5295" t="str">
            <v/>
          </cell>
          <cell r="I5295">
            <v>367.67019240000002</v>
          </cell>
          <cell r="J5295">
            <v>100</v>
          </cell>
          <cell r="K5295">
            <v>100</v>
          </cell>
          <cell r="L5295">
            <v>100</v>
          </cell>
          <cell r="M5295">
            <v>17.532393599999999</v>
          </cell>
          <cell r="N5295">
            <v>17.532393599999999</v>
          </cell>
          <cell r="O5295">
            <v>17.532393599999999</v>
          </cell>
          <cell r="P5295">
            <v>0</v>
          </cell>
          <cell r="Q5295">
            <v>0</v>
          </cell>
          <cell r="R5295">
            <v>0</v>
          </cell>
          <cell r="S5295">
            <v>306.39182700999999</v>
          </cell>
          <cell r="T5295">
            <v>61.278365389999998</v>
          </cell>
          <cell r="U5295">
            <v>0</v>
          </cell>
          <cell r="V5295">
            <v>0</v>
          </cell>
          <cell r="W5295">
            <v>0</v>
          </cell>
          <cell r="X5295">
            <v>0</v>
          </cell>
          <cell r="Y5295">
            <v>0</v>
          </cell>
          <cell r="Z5295">
            <v>126.02</v>
          </cell>
          <cell r="AA5295">
            <v>126.02</v>
          </cell>
          <cell r="AB5295">
            <v>0</v>
          </cell>
          <cell r="AC5295">
            <v>0</v>
          </cell>
          <cell r="AD5295">
            <v>0</v>
          </cell>
          <cell r="AE5295">
            <v>0</v>
          </cell>
          <cell r="AF5295">
            <v>0</v>
          </cell>
          <cell r="AG5295">
            <v>0</v>
          </cell>
          <cell r="AH5295">
            <v>0</v>
          </cell>
          <cell r="AI5295">
            <v>0</v>
          </cell>
        </row>
        <row r="5296">
          <cell r="C5296" t="str">
            <v>1.886.3</v>
          </cell>
          <cell r="D5296" t="str">
            <v>Прочие, всего</v>
          </cell>
          <cell r="E5296" t="str">
            <v>051-2004647</v>
          </cell>
          <cell r="F5296" t="str">
            <v/>
          </cell>
          <cell r="G5296" t="str">
            <v/>
          </cell>
          <cell r="H5296" t="str">
            <v/>
          </cell>
          <cell r="I5296">
            <v>159.99816888999999</v>
          </cell>
          <cell r="J5296">
            <v>25.61</v>
          </cell>
          <cell r="K5296">
            <v>25.61</v>
          </cell>
          <cell r="L5296">
            <v>25.61</v>
          </cell>
          <cell r="M5296">
            <v>2.04094182</v>
          </cell>
          <cell r="N5296">
            <v>7.9693159700000002</v>
          </cell>
          <cell r="O5296">
            <v>7.9693159700000002</v>
          </cell>
          <cell r="P5296">
            <v>0</v>
          </cell>
          <cell r="Q5296">
            <v>0</v>
          </cell>
          <cell r="R5296">
            <v>0</v>
          </cell>
          <cell r="S5296">
            <v>134.59480740000001</v>
          </cell>
          <cell r="T5296">
            <v>25.403361490000002</v>
          </cell>
          <cell r="U5296">
            <v>0</v>
          </cell>
          <cell r="V5296">
            <v>0</v>
          </cell>
          <cell r="W5296">
            <v>0</v>
          </cell>
          <cell r="X5296">
            <v>0</v>
          </cell>
          <cell r="Y5296">
            <v>4.95190763</v>
          </cell>
          <cell r="Z5296">
            <v>37.69</v>
          </cell>
          <cell r="AA5296">
            <v>37.69</v>
          </cell>
          <cell r="AB5296">
            <v>0</v>
          </cell>
          <cell r="AC5296">
            <v>0</v>
          </cell>
          <cell r="AD5296">
            <v>5.8955440699999997</v>
          </cell>
          <cell r="AE5296">
            <v>4.95190763</v>
          </cell>
          <cell r="AF5296">
            <v>0.94363644000000002</v>
          </cell>
          <cell r="AG5296">
            <v>0</v>
          </cell>
          <cell r="AH5296">
            <v>0</v>
          </cell>
          <cell r="AI5296">
            <v>15.642197055</v>
          </cell>
        </row>
        <row r="5297">
          <cell r="C5297" t="str">
            <v>1.886.4</v>
          </cell>
          <cell r="D5297" t="str">
            <v>Проектные работы</v>
          </cell>
          <cell r="E5297" t="str">
            <v>051-2004647</v>
          </cell>
          <cell r="F5297" t="str">
            <v/>
          </cell>
          <cell r="G5297" t="str">
            <v/>
          </cell>
          <cell r="H5297" t="str">
            <v/>
          </cell>
          <cell r="I5297">
            <v>89.16</v>
          </cell>
          <cell r="J5297">
            <v>0</v>
          </cell>
          <cell r="K5297">
            <v>0</v>
          </cell>
          <cell r="L5297">
            <v>0</v>
          </cell>
          <cell r="M5297">
            <v>0</v>
          </cell>
          <cell r="N5297">
            <v>0</v>
          </cell>
          <cell r="O5297">
            <v>0</v>
          </cell>
          <cell r="P5297">
            <v>0</v>
          </cell>
          <cell r="Q5297">
            <v>0</v>
          </cell>
          <cell r="R5297">
            <v>0</v>
          </cell>
          <cell r="S5297">
            <v>75.569999999999993</v>
          </cell>
          <cell r="T5297">
            <v>13.59</v>
          </cell>
          <cell r="U5297">
            <v>0</v>
          </cell>
          <cell r="V5297">
            <v>0</v>
          </cell>
          <cell r="W5297">
            <v>0</v>
          </cell>
          <cell r="X5297">
            <v>0</v>
          </cell>
          <cell r="Y5297">
            <v>0</v>
          </cell>
          <cell r="Z5297">
            <v>0</v>
          </cell>
          <cell r="AA5297">
            <v>0</v>
          </cell>
          <cell r="AB5297">
            <v>0</v>
          </cell>
          <cell r="AC5297">
            <v>0</v>
          </cell>
          <cell r="AD5297">
            <v>0</v>
          </cell>
          <cell r="AE5297">
            <v>0</v>
          </cell>
          <cell r="AF5297">
            <v>0</v>
          </cell>
          <cell r="AG5297">
            <v>0</v>
          </cell>
          <cell r="AH5297">
            <v>0</v>
          </cell>
          <cell r="AI5297">
            <v>0</v>
          </cell>
        </row>
        <row r="5298">
          <cell r="C5298" t="str">
            <v>1.886.5</v>
          </cell>
          <cell r="D5298" t="str">
            <v>Услуги Заказчика</v>
          </cell>
          <cell r="E5298" t="str">
            <v>051-2004647</v>
          </cell>
          <cell r="F5298" t="str">
            <v/>
          </cell>
          <cell r="G5298" t="str">
            <v/>
          </cell>
          <cell r="H5298" t="str">
            <v/>
          </cell>
          <cell r="I5298">
            <v>38.050000240000003</v>
          </cell>
          <cell r="J5298">
            <v>5.19</v>
          </cell>
          <cell r="K5298">
            <v>5.19</v>
          </cell>
          <cell r="L5298">
            <v>5.19</v>
          </cell>
          <cell r="M5298">
            <v>1.41545466</v>
          </cell>
          <cell r="N5298">
            <v>27.272729479999999</v>
          </cell>
          <cell r="O5298">
            <v>27.272729479999999</v>
          </cell>
          <cell r="P5298">
            <v>0</v>
          </cell>
          <cell r="Q5298">
            <v>0</v>
          </cell>
          <cell r="R5298">
            <v>0</v>
          </cell>
          <cell r="S5298">
            <v>31.708000200000001</v>
          </cell>
          <cell r="T5298">
            <v>6.3420000400000003</v>
          </cell>
          <cell r="U5298">
            <v>0</v>
          </cell>
          <cell r="V5298">
            <v>0</v>
          </cell>
          <cell r="W5298">
            <v>0</v>
          </cell>
          <cell r="X5298">
            <v>0</v>
          </cell>
          <cell r="Y5298">
            <v>4.6511665100000004</v>
          </cell>
          <cell r="Z5298">
            <v>16.969258880000002</v>
          </cell>
          <cell r="AA5298">
            <v>16.969258880000002</v>
          </cell>
          <cell r="AB5298">
            <v>0</v>
          </cell>
          <cell r="AC5298">
            <v>0</v>
          </cell>
          <cell r="AD5298">
            <v>5.5948029500000001</v>
          </cell>
          <cell r="AE5298">
            <v>4.6511665100000004</v>
          </cell>
          <cell r="AF5298">
            <v>0.94363644000000002</v>
          </cell>
          <cell r="AG5298">
            <v>0</v>
          </cell>
          <cell r="AH5298">
            <v>0</v>
          </cell>
          <cell r="AI5298">
            <v>32.970225685999999</v>
          </cell>
        </row>
        <row r="5299">
          <cell r="C5299" t="str">
            <v>1.886.6</v>
          </cell>
          <cell r="D5299" t="str">
            <v>Иные прочие</v>
          </cell>
          <cell r="E5299" t="str">
            <v>051-2004647</v>
          </cell>
          <cell r="F5299" t="str">
            <v/>
          </cell>
          <cell r="G5299" t="str">
            <v/>
          </cell>
          <cell r="H5299" t="str">
            <v/>
          </cell>
          <cell r="I5299">
            <v>25.918168649999998</v>
          </cell>
          <cell r="J5299">
            <v>13.55</v>
          </cell>
          <cell r="K5299">
            <v>13.55</v>
          </cell>
          <cell r="L5299">
            <v>13.55</v>
          </cell>
          <cell r="M5299">
            <v>0.62548716000000004</v>
          </cell>
          <cell r="N5299">
            <v>4.6161414020000002</v>
          </cell>
          <cell r="O5299">
            <v>4.6161414020000002</v>
          </cell>
          <cell r="P5299">
            <v>0</v>
          </cell>
          <cell r="Q5299">
            <v>0</v>
          </cell>
          <cell r="R5299">
            <v>0</v>
          </cell>
          <cell r="S5299">
            <v>21.596807200000001</v>
          </cell>
          <cell r="T5299">
            <v>4.3213614500000004</v>
          </cell>
          <cell r="U5299">
            <v>0</v>
          </cell>
          <cell r="V5299">
            <v>0</v>
          </cell>
          <cell r="W5299">
            <v>0</v>
          </cell>
          <cell r="X5299">
            <v>0</v>
          </cell>
          <cell r="Y5299">
            <v>0.30074111999999997</v>
          </cell>
          <cell r="Z5299">
            <v>13.85074112</v>
          </cell>
          <cell r="AA5299">
            <v>13.85074112</v>
          </cell>
          <cell r="AB5299">
            <v>0</v>
          </cell>
          <cell r="AC5299">
            <v>0</v>
          </cell>
          <cell r="AD5299">
            <v>0.30074111999999997</v>
          </cell>
          <cell r="AE5299">
            <v>0.30074111999999997</v>
          </cell>
          <cell r="AF5299">
            <v>0</v>
          </cell>
          <cell r="AG5299">
            <v>0</v>
          </cell>
          <cell r="AH5299">
            <v>0</v>
          </cell>
          <cell r="AI5299">
            <v>2.1712998419999998</v>
          </cell>
        </row>
        <row r="5300">
          <cell r="C5300" t="str">
            <v>1.886.7</v>
          </cell>
          <cell r="D5300" t="str">
            <v>Пуско наладочные работы "вхолостую"</v>
          </cell>
          <cell r="E5300" t="str">
            <v>051-2004647</v>
          </cell>
          <cell r="F5300" t="str">
            <v/>
          </cell>
          <cell r="G5300" t="str">
            <v/>
          </cell>
          <cell r="H5300" t="str">
            <v/>
          </cell>
          <cell r="I5300">
            <v>6.87</v>
          </cell>
          <cell r="J5300">
            <v>6.87</v>
          </cell>
          <cell r="K5300">
            <v>6.87</v>
          </cell>
          <cell r="L5300">
            <v>6.87</v>
          </cell>
          <cell r="M5300">
            <v>0</v>
          </cell>
          <cell r="N5300">
            <v>0</v>
          </cell>
          <cell r="O5300">
            <v>0</v>
          </cell>
          <cell r="P5300">
            <v>0</v>
          </cell>
          <cell r="Q5300">
            <v>0</v>
          </cell>
          <cell r="R5300">
            <v>0</v>
          </cell>
          <cell r="S5300">
            <v>5.72</v>
          </cell>
          <cell r="T5300">
            <v>1.1499999999999999</v>
          </cell>
          <cell r="U5300">
            <v>0</v>
          </cell>
          <cell r="V5300">
            <v>0</v>
          </cell>
          <cell r="W5300">
            <v>0</v>
          </cell>
          <cell r="X5300">
            <v>0</v>
          </cell>
          <cell r="Y5300">
            <v>0</v>
          </cell>
          <cell r="Z5300">
            <v>6.87</v>
          </cell>
          <cell r="AA5300">
            <v>6.87</v>
          </cell>
          <cell r="AB5300">
            <v>0</v>
          </cell>
          <cell r="AC5300">
            <v>0</v>
          </cell>
          <cell r="AD5300">
            <v>0</v>
          </cell>
          <cell r="AE5300">
            <v>0</v>
          </cell>
          <cell r="AF5300">
            <v>0</v>
          </cell>
          <cell r="AG5300">
            <v>0</v>
          </cell>
          <cell r="AH5300">
            <v>0</v>
          </cell>
          <cell r="AI5300">
            <v>0</v>
          </cell>
        </row>
        <row r="5301">
          <cell r="C5301" t="str">
            <v>1.887</v>
          </cell>
          <cell r="D5301" t="str">
            <v>Дооснащение ИТСО КС Нюксенского ЛПУ МГ, Приводинского ЛПУ МГ и Урдомского ЛПУ МГ</v>
          </cell>
          <cell r="E5301" t="str">
            <v>051-2004648</v>
          </cell>
          <cell r="F5301" t="str">
            <v/>
          </cell>
          <cell r="G5301" t="str">
            <v>Комплексная целевая программа по совершенствованию системы о</v>
          </cell>
          <cell r="H5301" t="str">
            <v>Прочие</v>
          </cell>
          <cell r="I5301">
            <v>967.32</v>
          </cell>
          <cell r="J5301">
            <v>634.6</v>
          </cell>
          <cell r="K5301">
            <v>634.6</v>
          </cell>
          <cell r="L5301">
            <v>634.6</v>
          </cell>
          <cell r="M5301">
            <v>59.991377640000003</v>
          </cell>
          <cell r="N5301">
            <v>9.4534159530000004</v>
          </cell>
          <cell r="O5301">
            <v>9.4534159530000004</v>
          </cell>
          <cell r="P5301">
            <v>0</v>
          </cell>
          <cell r="Q5301">
            <v>0</v>
          </cell>
          <cell r="R5301">
            <v>0</v>
          </cell>
          <cell r="S5301">
            <v>807.55666667000003</v>
          </cell>
          <cell r="T5301">
            <v>159.76333332999999</v>
          </cell>
          <cell r="U5301">
            <v>0</v>
          </cell>
          <cell r="V5301">
            <v>0</v>
          </cell>
          <cell r="W5301">
            <v>0</v>
          </cell>
          <cell r="X5301">
            <v>13.507818670000001</v>
          </cell>
          <cell r="Y5301">
            <v>44.002200430000002</v>
          </cell>
          <cell r="Z5301">
            <v>585.04999999999995</v>
          </cell>
          <cell r="AA5301">
            <v>585.04999999999995</v>
          </cell>
          <cell r="AB5301">
            <v>0</v>
          </cell>
          <cell r="AC5301">
            <v>0</v>
          </cell>
          <cell r="AD5301">
            <v>52.057194559999999</v>
          </cell>
          <cell r="AE5301">
            <v>44.002200430000002</v>
          </cell>
          <cell r="AF5301">
            <v>8.0549941300000008</v>
          </cell>
          <cell r="AG5301">
            <v>0</v>
          </cell>
          <cell r="AH5301">
            <v>0</v>
          </cell>
          <cell r="AI5301">
            <v>8.8979052319999994</v>
          </cell>
        </row>
        <row r="5302">
          <cell r="C5302" t="str">
            <v>1.887.1</v>
          </cell>
          <cell r="D5302" t="str">
            <v>Подрядные работы</v>
          </cell>
          <cell r="E5302" t="str">
            <v>051-2004648</v>
          </cell>
          <cell r="F5302" t="str">
            <v/>
          </cell>
          <cell r="G5302" t="str">
            <v/>
          </cell>
          <cell r="H5302" t="str">
            <v/>
          </cell>
          <cell r="I5302">
            <v>667.1</v>
          </cell>
          <cell r="J5302">
            <v>467.04</v>
          </cell>
          <cell r="K5302">
            <v>467.04</v>
          </cell>
          <cell r="L5302">
            <v>467.04</v>
          </cell>
          <cell r="M5302">
            <v>50.050550149999999</v>
          </cell>
          <cell r="N5302">
            <v>10.716544654</v>
          </cell>
          <cell r="O5302">
            <v>10.716544654</v>
          </cell>
          <cell r="P5302">
            <v>0</v>
          </cell>
          <cell r="Q5302">
            <v>0</v>
          </cell>
          <cell r="R5302">
            <v>0</v>
          </cell>
          <cell r="S5302">
            <v>555.91666667000004</v>
          </cell>
          <cell r="T5302">
            <v>111.18333333</v>
          </cell>
          <cell r="U5302">
            <v>0</v>
          </cell>
          <cell r="V5302">
            <v>0</v>
          </cell>
          <cell r="W5302">
            <v>0</v>
          </cell>
          <cell r="X5302">
            <v>13.507818670000001</v>
          </cell>
          <cell r="Y5302">
            <v>36.2632428</v>
          </cell>
          <cell r="Z5302">
            <v>432.18</v>
          </cell>
          <cell r="AA5302">
            <v>432.18</v>
          </cell>
          <cell r="AB5302">
            <v>0</v>
          </cell>
          <cell r="AC5302">
            <v>0</v>
          </cell>
          <cell r="AD5302">
            <v>36.2632428</v>
          </cell>
          <cell r="AE5302">
            <v>36.2632428</v>
          </cell>
          <cell r="AF5302">
            <v>0</v>
          </cell>
          <cell r="AG5302">
            <v>0</v>
          </cell>
          <cell r="AH5302">
            <v>0</v>
          </cell>
          <cell r="AI5302">
            <v>8.3907730110000003</v>
          </cell>
        </row>
        <row r="5303">
          <cell r="C5303">
            <v>0</v>
          </cell>
          <cell r="D5303" t="str">
            <v>Инвестстрой</v>
          </cell>
          <cell r="E5303" t="str">
            <v>051-2004648</v>
          </cell>
          <cell r="F5303" t="str">
            <v/>
          </cell>
          <cell r="G5303" t="str">
            <v/>
          </cell>
          <cell r="H5303" t="str">
            <v/>
          </cell>
          <cell r="I5303">
            <v>667.1</v>
          </cell>
          <cell r="J5303">
            <v>467.04</v>
          </cell>
          <cell r="K5303">
            <v>467.04</v>
          </cell>
          <cell r="L5303">
            <v>467.04</v>
          </cell>
          <cell r="M5303">
            <v>50.050550149999999</v>
          </cell>
          <cell r="N5303">
            <v>10.716544654</v>
          </cell>
          <cell r="O5303">
            <v>10.716544654</v>
          </cell>
          <cell r="P5303">
            <v>0</v>
          </cell>
          <cell r="Q5303">
            <v>0</v>
          </cell>
          <cell r="R5303">
            <v>0</v>
          </cell>
          <cell r="S5303">
            <v>555.91666667000004</v>
          </cell>
          <cell r="T5303">
            <v>111.18333333</v>
          </cell>
          <cell r="U5303">
            <v>0</v>
          </cell>
          <cell r="V5303">
            <v>0</v>
          </cell>
          <cell r="W5303">
            <v>0</v>
          </cell>
          <cell r="X5303">
            <v>13.507818670000001</v>
          </cell>
          <cell r="Y5303">
            <v>36.2632428</v>
          </cell>
          <cell r="Z5303">
            <v>432.18</v>
          </cell>
          <cell r="AA5303">
            <v>432.18</v>
          </cell>
          <cell r="AB5303">
            <v>0</v>
          </cell>
          <cell r="AC5303">
            <v>0</v>
          </cell>
          <cell r="AD5303">
            <v>36.2632428</v>
          </cell>
          <cell r="AE5303">
            <v>36.2632428</v>
          </cell>
          <cell r="AF5303">
            <v>0</v>
          </cell>
          <cell r="AG5303">
            <v>0</v>
          </cell>
          <cell r="AH5303">
            <v>0</v>
          </cell>
          <cell r="AI5303">
            <v>8.3907730110000003</v>
          </cell>
        </row>
        <row r="5304">
          <cell r="C5304" t="str">
            <v>1.887.2</v>
          </cell>
          <cell r="D5304" t="str">
            <v>Оборудование</v>
          </cell>
          <cell r="E5304" t="str">
            <v>051-2004648</v>
          </cell>
          <cell r="F5304" t="str">
            <v/>
          </cell>
          <cell r="G5304" t="str">
            <v/>
          </cell>
          <cell r="H5304" t="str">
            <v/>
          </cell>
          <cell r="I5304">
            <v>122.63</v>
          </cell>
          <cell r="J5304">
            <v>112.63</v>
          </cell>
          <cell r="K5304">
            <v>112.63</v>
          </cell>
          <cell r="L5304">
            <v>112.63</v>
          </cell>
          <cell r="M5304">
            <v>0</v>
          </cell>
          <cell r="N5304">
            <v>0</v>
          </cell>
          <cell r="O5304">
            <v>0</v>
          </cell>
          <cell r="P5304">
            <v>0</v>
          </cell>
          <cell r="Q5304">
            <v>0</v>
          </cell>
          <cell r="R5304">
            <v>0</v>
          </cell>
          <cell r="S5304">
            <v>102.19166668</v>
          </cell>
          <cell r="T5304">
            <v>20.438333320000002</v>
          </cell>
          <cell r="U5304">
            <v>0</v>
          </cell>
          <cell r="V5304">
            <v>0</v>
          </cell>
          <cell r="W5304">
            <v>0</v>
          </cell>
          <cell r="X5304">
            <v>0</v>
          </cell>
          <cell r="Y5304">
            <v>0</v>
          </cell>
          <cell r="Z5304">
            <v>117.63</v>
          </cell>
          <cell r="AA5304">
            <v>117.63</v>
          </cell>
          <cell r="AB5304">
            <v>0</v>
          </cell>
          <cell r="AC5304">
            <v>0</v>
          </cell>
          <cell r="AD5304">
            <v>0</v>
          </cell>
          <cell r="AE5304">
            <v>0</v>
          </cell>
          <cell r="AF5304">
            <v>0</v>
          </cell>
          <cell r="AG5304">
            <v>0</v>
          </cell>
          <cell r="AH5304">
            <v>0</v>
          </cell>
          <cell r="AI5304">
            <v>0</v>
          </cell>
        </row>
        <row r="5305">
          <cell r="C5305" t="str">
            <v>1.887.3</v>
          </cell>
          <cell r="D5305" t="str">
            <v>Прочие, всего</v>
          </cell>
          <cell r="E5305" t="str">
            <v>051-2004648</v>
          </cell>
          <cell r="F5305" t="str">
            <v/>
          </cell>
          <cell r="G5305" t="str">
            <v/>
          </cell>
          <cell r="H5305" t="str">
            <v/>
          </cell>
          <cell r="I5305">
            <v>177.59</v>
          </cell>
          <cell r="J5305">
            <v>54.93</v>
          </cell>
          <cell r="K5305">
            <v>54.93</v>
          </cell>
          <cell r="L5305">
            <v>54.93</v>
          </cell>
          <cell r="M5305">
            <v>9.9408274900000002</v>
          </cell>
          <cell r="N5305">
            <v>18.097264681999999</v>
          </cell>
          <cell r="O5305">
            <v>18.097264681999999</v>
          </cell>
          <cell r="P5305">
            <v>0</v>
          </cell>
          <cell r="Q5305">
            <v>0</v>
          </cell>
          <cell r="R5305">
            <v>0</v>
          </cell>
          <cell r="S5305">
            <v>149.44833331999999</v>
          </cell>
          <cell r="T5305">
            <v>28.14166668</v>
          </cell>
          <cell r="U5305">
            <v>0</v>
          </cell>
          <cell r="V5305">
            <v>0</v>
          </cell>
          <cell r="W5305">
            <v>0</v>
          </cell>
          <cell r="X5305">
            <v>0</v>
          </cell>
          <cell r="Y5305">
            <v>7.7389576299999998</v>
          </cell>
          <cell r="Z5305">
            <v>35.24</v>
          </cell>
          <cell r="AA5305">
            <v>35.24</v>
          </cell>
          <cell r="AB5305">
            <v>0</v>
          </cell>
          <cell r="AC5305">
            <v>0</v>
          </cell>
          <cell r="AD5305">
            <v>15.793951760000001</v>
          </cell>
          <cell r="AE5305">
            <v>7.7389576299999998</v>
          </cell>
          <cell r="AF5305">
            <v>8.0549941300000008</v>
          </cell>
          <cell r="AG5305">
            <v>0</v>
          </cell>
          <cell r="AH5305">
            <v>0</v>
          </cell>
          <cell r="AI5305">
            <v>44.818251304999997</v>
          </cell>
        </row>
        <row r="5306">
          <cell r="C5306" t="str">
            <v>1.887.4</v>
          </cell>
          <cell r="D5306" t="str">
            <v>Землеотвод, всего</v>
          </cell>
          <cell r="E5306" t="str">
            <v>051-2004648</v>
          </cell>
          <cell r="F5306" t="str">
            <v/>
          </cell>
          <cell r="G5306" t="str">
            <v/>
          </cell>
          <cell r="H5306" t="str">
            <v/>
          </cell>
          <cell r="I5306">
            <v>1.56</v>
          </cell>
          <cell r="J5306">
            <v>0.46</v>
          </cell>
          <cell r="K5306">
            <v>0.46</v>
          </cell>
          <cell r="L5306">
            <v>0.46</v>
          </cell>
          <cell r="M5306">
            <v>0</v>
          </cell>
          <cell r="N5306">
            <v>0</v>
          </cell>
          <cell r="O5306">
            <v>0</v>
          </cell>
          <cell r="P5306">
            <v>0</v>
          </cell>
          <cell r="Q5306">
            <v>0</v>
          </cell>
          <cell r="R5306">
            <v>0</v>
          </cell>
          <cell r="S5306">
            <v>1.345</v>
          </cell>
          <cell r="T5306">
            <v>0.215</v>
          </cell>
          <cell r="U5306">
            <v>0</v>
          </cell>
          <cell r="V5306">
            <v>0</v>
          </cell>
          <cell r="W5306">
            <v>0</v>
          </cell>
          <cell r="X5306">
            <v>0</v>
          </cell>
          <cell r="Y5306">
            <v>0</v>
          </cell>
          <cell r="Z5306">
            <v>0</v>
          </cell>
          <cell r="AA5306">
            <v>0</v>
          </cell>
          <cell r="AB5306">
            <v>0</v>
          </cell>
          <cell r="AC5306">
            <v>0</v>
          </cell>
          <cell r="AD5306">
            <v>0</v>
          </cell>
          <cell r="AE5306">
            <v>0</v>
          </cell>
          <cell r="AF5306">
            <v>0</v>
          </cell>
          <cell r="AG5306">
            <v>0</v>
          </cell>
          <cell r="AH5306">
            <v>0</v>
          </cell>
          <cell r="AI5306">
            <v>0</v>
          </cell>
        </row>
        <row r="5307">
          <cell r="C5307" t="str">
            <v>1.887.5</v>
          </cell>
          <cell r="D5307" t="str">
            <v>Проектные работы</v>
          </cell>
          <cell r="E5307" t="str">
            <v>051-2004648</v>
          </cell>
          <cell r="F5307" t="str">
            <v/>
          </cell>
          <cell r="G5307" t="str">
            <v/>
          </cell>
          <cell r="H5307" t="str">
            <v/>
          </cell>
          <cell r="I5307">
            <v>100.39</v>
          </cell>
          <cell r="J5307">
            <v>0</v>
          </cell>
          <cell r="K5307">
            <v>0</v>
          </cell>
          <cell r="L5307">
            <v>0</v>
          </cell>
          <cell r="M5307">
            <v>0</v>
          </cell>
          <cell r="N5307">
            <v>0</v>
          </cell>
          <cell r="O5307">
            <v>0</v>
          </cell>
          <cell r="P5307">
            <v>0</v>
          </cell>
          <cell r="Q5307">
            <v>0</v>
          </cell>
          <cell r="R5307">
            <v>0</v>
          </cell>
          <cell r="S5307">
            <v>85.07</v>
          </cell>
          <cell r="T5307">
            <v>15.32</v>
          </cell>
          <cell r="U5307">
            <v>0</v>
          </cell>
          <cell r="V5307">
            <v>0</v>
          </cell>
          <cell r="W5307">
            <v>0</v>
          </cell>
          <cell r="X5307">
            <v>0</v>
          </cell>
          <cell r="Y5307">
            <v>0</v>
          </cell>
          <cell r="Z5307">
            <v>0</v>
          </cell>
          <cell r="AA5307">
            <v>0</v>
          </cell>
          <cell r="AB5307">
            <v>0</v>
          </cell>
          <cell r="AC5307">
            <v>0</v>
          </cell>
          <cell r="AD5307">
            <v>0</v>
          </cell>
          <cell r="AE5307">
            <v>0</v>
          </cell>
          <cell r="AF5307">
            <v>0</v>
          </cell>
          <cell r="AG5307">
            <v>0</v>
          </cell>
          <cell r="AH5307">
            <v>0</v>
          </cell>
          <cell r="AI5307">
            <v>0</v>
          </cell>
        </row>
        <row r="5308">
          <cell r="C5308" t="str">
            <v>1.887.6</v>
          </cell>
          <cell r="D5308" t="str">
            <v>Экспертиза</v>
          </cell>
          <cell r="E5308" t="str">
            <v>051-2004648</v>
          </cell>
          <cell r="F5308" t="str">
            <v/>
          </cell>
          <cell r="G5308" t="str">
            <v/>
          </cell>
          <cell r="H5308" t="str">
            <v/>
          </cell>
          <cell r="I5308">
            <v>0</v>
          </cell>
          <cell r="J5308">
            <v>0</v>
          </cell>
          <cell r="K5308">
            <v>0</v>
          </cell>
          <cell r="L5308">
            <v>0</v>
          </cell>
          <cell r="M5308">
            <v>0</v>
          </cell>
          <cell r="N5308">
            <v>0</v>
          </cell>
          <cell r="O5308">
            <v>0</v>
          </cell>
          <cell r="P5308">
            <v>0</v>
          </cell>
          <cell r="Q5308">
            <v>0</v>
          </cell>
          <cell r="R5308">
            <v>0</v>
          </cell>
          <cell r="S5308">
            <v>0</v>
          </cell>
          <cell r="T5308">
            <v>0</v>
          </cell>
          <cell r="U5308">
            <v>0</v>
          </cell>
          <cell r="V5308">
            <v>0</v>
          </cell>
          <cell r="W5308">
            <v>0</v>
          </cell>
          <cell r="X5308">
            <v>0</v>
          </cell>
          <cell r="Y5308">
            <v>0</v>
          </cell>
          <cell r="Z5308">
            <v>0.34</v>
          </cell>
          <cell r="AA5308">
            <v>0.34</v>
          </cell>
          <cell r="AB5308">
            <v>0</v>
          </cell>
          <cell r="AC5308">
            <v>0</v>
          </cell>
          <cell r="AD5308">
            <v>0</v>
          </cell>
          <cell r="AE5308">
            <v>0</v>
          </cell>
          <cell r="AF5308">
            <v>0</v>
          </cell>
          <cell r="AG5308">
            <v>0</v>
          </cell>
          <cell r="AH5308">
            <v>0</v>
          </cell>
          <cell r="AI5308">
            <v>0</v>
          </cell>
        </row>
        <row r="5309">
          <cell r="C5309" t="str">
            <v>1.887.7</v>
          </cell>
          <cell r="D5309" t="str">
            <v>Услуги Заказчика</v>
          </cell>
          <cell r="E5309" t="str">
            <v>051-2004648</v>
          </cell>
          <cell r="F5309" t="str">
            <v/>
          </cell>
          <cell r="G5309" t="str">
            <v/>
          </cell>
          <cell r="H5309" t="str">
            <v/>
          </cell>
          <cell r="I5309">
            <v>33.69</v>
          </cell>
          <cell r="J5309">
            <v>22.63</v>
          </cell>
          <cell r="K5309">
            <v>22.63</v>
          </cell>
          <cell r="L5309">
            <v>22.63</v>
          </cell>
          <cell r="M5309">
            <v>5.6575000800000002</v>
          </cell>
          <cell r="N5309">
            <v>25.000000354000001</v>
          </cell>
          <cell r="O5309">
            <v>25.000000354000001</v>
          </cell>
          <cell r="P5309">
            <v>0</v>
          </cell>
          <cell r="Q5309">
            <v>0</v>
          </cell>
          <cell r="R5309">
            <v>0</v>
          </cell>
          <cell r="S5309">
            <v>28.074999980000001</v>
          </cell>
          <cell r="T5309">
            <v>5.6150000200000001</v>
          </cell>
          <cell r="U5309">
            <v>0</v>
          </cell>
          <cell r="V5309">
            <v>0</v>
          </cell>
          <cell r="W5309">
            <v>0</v>
          </cell>
          <cell r="X5309">
            <v>0</v>
          </cell>
          <cell r="Y5309">
            <v>3.6859166399999999</v>
          </cell>
          <cell r="Z5309">
            <v>30.666959009999999</v>
          </cell>
          <cell r="AA5309">
            <v>30.666959009999999</v>
          </cell>
          <cell r="AB5309">
            <v>0</v>
          </cell>
          <cell r="AC5309">
            <v>0</v>
          </cell>
          <cell r="AD5309">
            <v>7.4575833600000001</v>
          </cell>
          <cell r="AE5309">
            <v>3.6859166399999999</v>
          </cell>
          <cell r="AF5309">
            <v>3.7716667199999998</v>
          </cell>
          <cell r="AG5309">
            <v>0</v>
          </cell>
          <cell r="AH5309">
            <v>0</v>
          </cell>
          <cell r="AI5309">
            <v>24.317974787000001</v>
          </cell>
        </row>
        <row r="5310">
          <cell r="C5310" t="str">
            <v>1.887.8</v>
          </cell>
          <cell r="D5310" t="str">
            <v>Иные прочие</v>
          </cell>
          <cell r="E5310" t="str">
            <v>051-2004648</v>
          </cell>
          <cell r="F5310" t="str">
            <v/>
          </cell>
          <cell r="G5310" t="str">
            <v/>
          </cell>
          <cell r="H5310" t="str">
            <v/>
          </cell>
          <cell r="I5310">
            <v>28.67</v>
          </cell>
          <cell r="J5310">
            <v>18.559999999999999</v>
          </cell>
          <cell r="K5310">
            <v>18.559999999999999</v>
          </cell>
          <cell r="L5310">
            <v>18.559999999999999</v>
          </cell>
          <cell r="M5310">
            <v>4.2833274100000001</v>
          </cell>
          <cell r="N5310">
            <v>23.078272683000002</v>
          </cell>
          <cell r="O5310">
            <v>23.078272683000002</v>
          </cell>
          <cell r="P5310">
            <v>0</v>
          </cell>
          <cell r="Q5310">
            <v>0</v>
          </cell>
          <cell r="R5310">
            <v>0</v>
          </cell>
          <cell r="S5310">
            <v>23.891666669999999</v>
          </cell>
          <cell r="T5310">
            <v>4.7783333299999997</v>
          </cell>
          <cell r="U5310">
            <v>0</v>
          </cell>
          <cell r="V5310">
            <v>0</v>
          </cell>
          <cell r="W5310">
            <v>0</v>
          </cell>
          <cell r="X5310">
            <v>0</v>
          </cell>
          <cell r="Y5310">
            <v>4.0530409900000004</v>
          </cell>
          <cell r="Z5310">
            <v>4.2330409900000001</v>
          </cell>
          <cell r="AA5310">
            <v>4.2330409900000001</v>
          </cell>
          <cell r="AB5310">
            <v>0</v>
          </cell>
          <cell r="AC5310">
            <v>0</v>
          </cell>
          <cell r="AD5310">
            <v>8.3363683999999996</v>
          </cell>
          <cell r="AE5310">
            <v>4.0530409900000004</v>
          </cell>
          <cell r="AF5310">
            <v>4.2833274100000001</v>
          </cell>
          <cell r="AG5310">
            <v>0</v>
          </cell>
          <cell r="AH5310">
            <v>0</v>
          </cell>
          <cell r="AI5310">
            <v>196.93568807099999</v>
          </cell>
        </row>
        <row r="5311">
          <cell r="C5311" t="str">
            <v>1.887.9</v>
          </cell>
          <cell r="D5311" t="str">
            <v>Пуско наладочные работы "вхолостую"</v>
          </cell>
          <cell r="E5311" t="str">
            <v>051-2004648</v>
          </cell>
          <cell r="F5311" t="str">
            <v/>
          </cell>
          <cell r="G5311" t="str">
            <v/>
          </cell>
          <cell r="H5311" t="str">
            <v/>
          </cell>
          <cell r="I5311">
            <v>13.28</v>
          </cell>
          <cell r="J5311">
            <v>13.28</v>
          </cell>
          <cell r="K5311">
            <v>13.28</v>
          </cell>
          <cell r="L5311">
            <v>13.28</v>
          </cell>
          <cell r="M5311">
            <v>0</v>
          </cell>
          <cell r="N5311">
            <v>0</v>
          </cell>
          <cell r="O5311">
            <v>0</v>
          </cell>
          <cell r="P5311">
            <v>0</v>
          </cell>
          <cell r="Q5311">
            <v>0</v>
          </cell>
          <cell r="R5311">
            <v>0</v>
          </cell>
          <cell r="S5311">
            <v>11.06666667</v>
          </cell>
          <cell r="T5311">
            <v>2.2133333300000002</v>
          </cell>
          <cell r="U5311">
            <v>0</v>
          </cell>
          <cell r="V5311">
            <v>0</v>
          </cell>
          <cell r="W5311">
            <v>0</v>
          </cell>
          <cell r="X5311">
            <v>0</v>
          </cell>
          <cell r="Y5311">
            <v>0</v>
          </cell>
          <cell r="Z5311">
            <v>0</v>
          </cell>
          <cell r="AA5311">
            <v>0</v>
          </cell>
          <cell r="AB5311">
            <v>0</v>
          </cell>
          <cell r="AC5311">
            <v>0</v>
          </cell>
          <cell r="AD5311">
            <v>0</v>
          </cell>
          <cell r="AE5311">
            <v>0</v>
          </cell>
          <cell r="AF5311">
            <v>0</v>
          </cell>
          <cell r="AG5311">
            <v>0</v>
          </cell>
          <cell r="AH5311">
            <v>0</v>
          </cell>
          <cell r="AI5311">
            <v>0</v>
          </cell>
        </row>
        <row r="5312">
          <cell r="C5312" t="str">
            <v>1.888</v>
          </cell>
          <cell r="D5312" t="str">
            <v>Дооснащение ИТСО КС Юбилейного ЛПУ МГ</v>
          </cell>
          <cell r="E5312" t="str">
            <v>051-2004649</v>
          </cell>
          <cell r="F5312" t="str">
            <v/>
          </cell>
          <cell r="G5312" t="str">
            <v>Комплексная целевая программа по совершенствованию системы о</v>
          </cell>
          <cell r="H5312" t="str">
            <v>Прочие</v>
          </cell>
          <cell r="I5312">
            <v>437.82</v>
          </cell>
          <cell r="J5312">
            <v>437.82</v>
          </cell>
          <cell r="K5312">
            <v>5.59</v>
          </cell>
          <cell r="L5312">
            <v>5.59</v>
          </cell>
          <cell r="M5312">
            <v>5.0000040000000003E-2</v>
          </cell>
          <cell r="N5312">
            <v>0.894455098</v>
          </cell>
          <cell r="O5312">
            <v>0.894455098</v>
          </cell>
          <cell r="P5312">
            <v>0</v>
          </cell>
          <cell r="Q5312">
            <v>0</v>
          </cell>
          <cell r="R5312">
            <v>0</v>
          </cell>
          <cell r="S5312">
            <v>0</v>
          </cell>
          <cell r="T5312">
            <v>0</v>
          </cell>
          <cell r="U5312">
            <v>0</v>
          </cell>
          <cell r="V5312">
            <v>0</v>
          </cell>
          <cell r="W5312">
            <v>0</v>
          </cell>
          <cell r="X5312">
            <v>0</v>
          </cell>
          <cell r="Y5312">
            <v>0</v>
          </cell>
          <cell r="Z5312">
            <v>107.73</v>
          </cell>
          <cell r="AA5312">
            <v>107.73</v>
          </cell>
          <cell r="AB5312">
            <v>5.04</v>
          </cell>
          <cell r="AC5312">
            <v>102.21</v>
          </cell>
          <cell r="AD5312">
            <v>3.3333359999999999E-2</v>
          </cell>
          <cell r="AE5312">
            <v>0</v>
          </cell>
          <cell r="AF5312">
            <v>3.3333359999999999E-2</v>
          </cell>
          <cell r="AG5312">
            <v>0</v>
          </cell>
          <cell r="AH5312">
            <v>0</v>
          </cell>
          <cell r="AI5312">
            <v>3.0941575999999998E-2</v>
          </cell>
        </row>
        <row r="5313">
          <cell r="C5313" t="str">
            <v>1.888.1</v>
          </cell>
          <cell r="D5313" t="str">
            <v>Подрядные работы</v>
          </cell>
          <cell r="E5313" t="str">
            <v>051-2004649</v>
          </cell>
          <cell r="F5313" t="str">
            <v/>
          </cell>
          <cell r="G5313" t="str">
            <v/>
          </cell>
          <cell r="H5313" t="str">
            <v/>
          </cell>
          <cell r="I5313">
            <v>315.52999999999997</v>
          </cell>
          <cell r="J5313">
            <v>315.52999999999997</v>
          </cell>
          <cell r="K5313">
            <v>5.04</v>
          </cell>
          <cell r="L5313">
            <v>5.04</v>
          </cell>
          <cell r="M5313">
            <v>0</v>
          </cell>
          <cell r="N5313">
            <v>0</v>
          </cell>
          <cell r="O5313">
            <v>0</v>
          </cell>
          <cell r="P5313">
            <v>0</v>
          </cell>
          <cell r="Q5313">
            <v>0</v>
          </cell>
          <cell r="R5313">
            <v>0</v>
          </cell>
          <cell r="S5313">
            <v>0</v>
          </cell>
          <cell r="T5313">
            <v>0</v>
          </cell>
          <cell r="U5313">
            <v>0</v>
          </cell>
          <cell r="V5313">
            <v>0</v>
          </cell>
          <cell r="W5313">
            <v>0</v>
          </cell>
          <cell r="X5313">
            <v>0</v>
          </cell>
          <cell r="Y5313">
            <v>0</v>
          </cell>
          <cell r="Z5313">
            <v>93.43</v>
          </cell>
          <cell r="AA5313">
            <v>93.43</v>
          </cell>
          <cell r="AB5313">
            <v>5.04</v>
          </cell>
          <cell r="AC5313">
            <v>88.39</v>
          </cell>
          <cell r="AD5313">
            <v>0</v>
          </cell>
          <cell r="AE5313">
            <v>0</v>
          </cell>
          <cell r="AF5313">
            <v>0</v>
          </cell>
          <cell r="AG5313">
            <v>0</v>
          </cell>
          <cell r="AH5313">
            <v>0</v>
          </cell>
          <cell r="AI5313">
            <v>0</v>
          </cell>
        </row>
        <row r="5314">
          <cell r="C5314">
            <v>0</v>
          </cell>
          <cell r="D5314" t="str">
            <v>Инвестстрой</v>
          </cell>
          <cell r="E5314" t="str">
            <v>051-2004649</v>
          </cell>
          <cell r="F5314" t="str">
            <v/>
          </cell>
          <cell r="G5314" t="str">
            <v/>
          </cell>
          <cell r="H5314" t="str">
            <v/>
          </cell>
          <cell r="I5314">
            <v>315.52999999999997</v>
          </cell>
          <cell r="J5314">
            <v>315.52999999999997</v>
          </cell>
          <cell r="K5314">
            <v>5.04</v>
          </cell>
          <cell r="L5314">
            <v>5.04</v>
          </cell>
          <cell r="M5314">
            <v>0</v>
          </cell>
          <cell r="N5314">
            <v>0</v>
          </cell>
          <cell r="O5314">
            <v>0</v>
          </cell>
          <cell r="P5314">
            <v>0</v>
          </cell>
          <cell r="Q5314">
            <v>0</v>
          </cell>
          <cell r="R5314">
            <v>0</v>
          </cell>
          <cell r="S5314">
            <v>0</v>
          </cell>
          <cell r="T5314">
            <v>0</v>
          </cell>
          <cell r="U5314">
            <v>0</v>
          </cell>
          <cell r="V5314">
            <v>0</v>
          </cell>
          <cell r="W5314">
            <v>0</v>
          </cell>
          <cell r="X5314">
            <v>0</v>
          </cell>
          <cell r="Y5314">
            <v>0</v>
          </cell>
          <cell r="Z5314">
            <v>93.43</v>
          </cell>
          <cell r="AA5314">
            <v>93.43</v>
          </cell>
          <cell r="AB5314">
            <v>5.04</v>
          </cell>
          <cell r="AC5314">
            <v>88.39</v>
          </cell>
          <cell r="AD5314">
            <v>0</v>
          </cell>
          <cell r="AE5314">
            <v>0</v>
          </cell>
          <cell r="AF5314">
            <v>0</v>
          </cell>
          <cell r="AG5314">
            <v>0</v>
          </cell>
          <cell r="AH5314">
            <v>0</v>
          </cell>
          <cell r="AI5314">
            <v>0</v>
          </cell>
        </row>
        <row r="5315">
          <cell r="C5315" t="str">
            <v>1.888.2</v>
          </cell>
          <cell r="D5315" t="str">
            <v>Оборудование</v>
          </cell>
          <cell r="E5315" t="str">
            <v>051-2004649</v>
          </cell>
          <cell r="F5315" t="str">
            <v/>
          </cell>
          <cell r="G5315" t="str">
            <v/>
          </cell>
          <cell r="H5315" t="str">
            <v/>
          </cell>
          <cell r="I5315">
            <v>47.42</v>
          </cell>
          <cell r="J5315">
            <v>47.42</v>
          </cell>
          <cell r="K5315">
            <v>0</v>
          </cell>
          <cell r="L5315">
            <v>0</v>
          </cell>
          <cell r="M5315">
            <v>0</v>
          </cell>
          <cell r="N5315">
            <v>0</v>
          </cell>
          <cell r="O5315">
            <v>0</v>
          </cell>
          <cell r="P5315">
            <v>0</v>
          </cell>
          <cell r="Q5315">
            <v>0</v>
          </cell>
          <cell r="R5315">
            <v>0</v>
          </cell>
          <cell r="S5315">
            <v>0</v>
          </cell>
          <cell r="T5315">
            <v>0</v>
          </cell>
          <cell r="U5315">
            <v>0</v>
          </cell>
          <cell r="V5315">
            <v>0</v>
          </cell>
          <cell r="W5315">
            <v>0</v>
          </cell>
          <cell r="X5315">
            <v>0</v>
          </cell>
          <cell r="Y5315">
            <v>0</v>
          </cell>
          <cell r="Z5315">
            <v>13.82</v>
          </cell>
          <cell r="AA5315">
            <v>13.82</v>
          </cell>
          <cell r="AB5315">
            <v>0</v>
          </cell>
          <cell r="AC5315">
            <v>13.82</v>
          </cell>
          <cell r="AD5315">
            <v>0</v>
          </cell>
          <cell r="AE5315">
            <v>0</v>
          </cell>
          <cell r="AF5315">
            <v>0</v>
          </cell>
          <cell r="AG5315">
            <v>0</v>
          </cell>
          <cell r="AH5315">
            <v>0</v>
          </cell>
          <cell r="AI5315">
            <v>0</v>
          </cell>
        </row>
        <row r="5316">
          <cell r="C5316" t="str">
            <v>1.888.3</v>
          </cell>
          <cell r="D5316" t="str">
            <v>Прочие, всего</v>
          </cell>
          <cell r="E5316" t="str">
            <v>051-2004649</v>
          </cell>
          <cell r="F5316" t="str">
            <v/>
          </cell>
          <cell r="G5316" t="str">
            <v/>
          </cell>
          <cell r="H5316" t="str">
            <v/>
          </cell>
          <cell r="I5316">
            <v>74.87</v>
          </cell>
          <cell r="J5316">
            <v>74.87</v>
          </cell>
          <cell r="K5316">
            <v>0.55000000000000004</v>
          </cell>
          <cell r="L5316">
            <v>0.55000000000000004</v>
          </cell>
          <cell r="M5316">
            <v>5.0000040000000003E-2</v>
          </cell>
          <cell r="N5316">
            <v>9.0909163639999999</v>
          </cell>
          <cell r="O5316">
            <v>9.0909163639999999</v>
          </cell>
          <cell r="P5316">
            <v>0</v>
          </cell>
          <cell r="Q5316">
            <v>0</v>
          </cell>
          <cell r="R5316">
            <v>0</v>
          </cell>
          <cell r="S5316">
            <v>0</v>
          </cell>
          <cell r="T5316">
            <v>0</v>
          </cell>
          <cell r="U5316">
            <v>0</v>
          </cell>
          <cell r="V5316">
            <v>0</v>
          </cell>
          <cell r="W5316">
            <v>0</v>
          </cell>
          <cell r="X5316">
            <v>0</v>
          </cell>
          <cell r="Y5316">
            <v>0</v>
          </cell>
          <cell r="Z5316">
            <v>0.48</v>
          </cell>
          <cell r="AA5316">
            <v>0.48</v>
          </cell>
          <cell r="AB5316">
            <v>0</v>
          </cell>
          <cell r="AC5316">
            <v>0</v>
          </cell>
          <cell r="AD5316">
            <v>3.3333359999999999E-2</v>
          </cell>
          <cell r="AE5316">
            <v>0</v>
          </cell>
          <cell r="AF5316">
            <v>3.3333359999999999E-2</v>
          </cell>
          <cell r="AG5316">
            <v>0</v>
          </cell>
          <cell r="AH5316">
            <v>0</v>
          </cell>
          <cell r="AI5316">
            <v>6.9444499999999998</v>
          </cell>
        </row>
        <row r="5317">
          <cell r="C5317" t="str">
            <v>1.888.4</v>
          </cell>
          <cell r="D5317" t="str">
            <v>Землеотвод, всего</v>
          </cell>
          <cell r="E5317" t="str">
            <v>051-2004649</v>
          </cell>
          <cell r="F5317" t="str">
            <v/>
          </cell>
          <cell r="G5317" t="str">
            <v/>
          </cell>
          <cell r="H5317" t="str">
            <v/>
          </cell>
          <cell r="I5317">
            <v>1.4</v>
          </cell>
          <cell r="J5317">
            <v>1.4</v>
          </cell>
          <cell r="K5317">
            <v>0.3</v>
          </cell>
          <cell r="L5317">
            <v>0.3</v>
          </cell>
          <cell r="M5317">
            <v>0</v>
          </cell>
          <cell r="N5317">
            <v>0</v>
          </cell>
          <cell r="O5317">
            <v>0</v>
          </cell>
          <cell r="P5317">
            <v>0</v>
          </cell>
          <cell r="Q5317">
            <v>0</v>
          </cell>
          <cell r="R5317">
            <v>0</v>
          </cell>
          <cell r="S5317">
            <v>0</v>
          </cell>
          <cell r="T5317">
            <v>0</v>
          </cell>
          <cell r="U5317">
            <v>0</v>
          </cell>
          <cell r="V5317">
            <v>0</v>
          </cell>
          <cell r="W5317">
            <v>0</v>
          </cell>
          <cell r="X5317">
            <v>0</v>
          </cell>
          <cell r="Y5317">
            <v>0</v>
          </cell>
          <cell r="Z5317">
            <v>0</v>
          </cell>
          <cell r="AA5317">
            <v>0</v>
          </cell>
          <cell r="AB5317">
            <v>0</v>
          </cell>
          <cell r="AC5317">
            <v>0</v>
          </cell>
          <cell r="AD5317">
            <v>0</v>
          </cell>
          <cell r="AE5317">
            <v>0</v>
          </cell>
          <cell r="AF5317">
            <v>0</v>
          </cell>
          <cell r="AG5317">
            <v>0</v>
          </cell>
          <cell r="AH5317">
            <v>0</v>
          </cell>
          <cell r="AI5317">
            <v>0</v>
          </cell>
        </row>
        <row r="5318">
          <cell r="C5318" t="str">
            <v>1.888.5</v>
          </cell>
          <cell r="D5318" t="str">
            <v>Проектные работы</v>
          </cell>
          <cell r="E5318" t="str">
            <v>051-2004649</v>
          </cell>
          <cell r="F5318" t="str">
            <v/>
          </cell>
          <cell r="G5318" t="str">
            <v/>
          </cell>
          <cell r="H5318" t="str">
            <v/>
          </cell>
          <cell r="I5318">
            <v>45.66</v>
          </cell>
          <cell r="J5318">
            <v>45.66</v>
          </cell>
          <cell r="K5318">
            <v>0</v>
          </cell>
          <cell r="L5318">
            <v>0</v>
          </cell>
          <cell r="M5318">
            <v>0</v>
          </cell>
          <cell r="N5318">
            <v>0</v>
          </cell>
          <cell r="O5318">
            <v>0</v>
          </cell>
          <cell r="P5318">
            <v>0</v>
          </cell>
          <cell r="Q5318">
            <v>0</v>
          </cell>
          <cell r="R5318">
            <v>0</v>
          </cell>
          <cell r="S5318">
            <v>0</v>
          </cell>
          <cell r="T5318">
            <v>0</v>
          </cell>
          <cell r="U5318">
            <v>0</v>
          </cell>
          <cell r="V5318">
            <v>0</v>
          </cell>
          <cell r="W5318">
            <v>0</v>
          </cell>
          <cell r="X5318">
            <v>0</v>
          </cell>
          <cell r="Y5318">
            <v>0</v>
          </cell>
          <cell r="Z5318">
            <v>0</v>
          </cell>
          <cell r="AA5318">
            <v>0</v>
          </cell>
          <cell r="AB5318">
            <v>0</v>
          </cell>
          <cell r="AC5318">
            <v>0</v>
          </cell>
          <cell r="AD5318">
            <v>0</v>
          </cell>
          <cell r="AE5318">
            <v>0</v>
          </cell>
          <cell r="AF5318">
            <v>0</v>
          </cell>
          <cell r="AG5318">
            <v>0</v>
          </cell>
          <cell r="AH5318">
            <v>0</v>
          </cell>
          <cell r="AI5318">
            <v>0</v>
          </cell>
        </row>
        <row r="5319">
          <cell r="C5319" t="str">
            <v>1.888.6</v>
          </cell>
          <cell r="D5319" t="str">
            <v>Услуги Заказчика</v>
          </cell>
          <cell r="E5319" t="str">
            <v>051-2004649</v>
          </cell>
          <cell r="F5319" t="str">
            <v/>
          </cell>
          <cell r="G5319" t="str">
            <v/>
          </cell>
          <cell r="H5319" t="str">
            <v/>
          </cell>
          <cell r="I5319">
            <v>7.77</v>
          </cell>
          <cell r="J5319">
            <v>7.77</v>
          </cell>
          <cell r="K5319">
            <v>0.2</v>
          </cell>
          <cell r="L5319">
            <v>0.2</v>
          </cell>
          <cell r="M5319">
            <v>5.0000040000000003E-2</v>
          </cell>
          <cell r="N5319">
            <v>25.000019999999999</v>
          </cell>
          <cell r="O5319">
            <v>25.000019999999999</v>
          </cell>
          <cell r="P5319">
            <v>0</v>
          </cell>
          <cell r="Q5319">
            <v>0</v>
          </cell>
          <cell r="R5319">
            <v>0</v>
          </cell>
          <cell r="S5319">
            <v>0</v>
          </cell>
          <cell r="T5319">
            <v>0</v>
          </cell>
          <cell r="U5319">
            <v>0</v>
          </cell>
          <cell r="V5319">
            <v>0</v>
          </cell>
          <cell r="W5319">
            <v>0</v>
          </cell>
          <cell r="X5319">
            <v>0</v>
          </cell>
          <cell r="Y5319">
            <v>0</v>
          </cell>
          <cell r="Z5319">
            <v>0.18</v>
          </cell>
          <cell r="AA5319">
            <v>0.18</v>
          </cell>
          <cell r="AB5319">
            <v>0</v>
          </cell>
          <cell r="AC5319">
            <v>0</v>
          </cell>
          <cell r="AD5319">
            <v>3.3333359999999999E-2</v>
          </cell>
          <cell r="AE5319">
            <v>0</v>
          </cell>
          <cell r="AF5319">
            <v>3.3333359999999999E-2</v>
          </cell>
          <cell r="AG5319">
            <v>0</v>
          </cell>
          <cell r="AH5319">
            <v>0</v>
          </cell>
          <cell r="AI5319">
            <v>18.518533333000001</v>
          </cell>
        </row>
        <row r="5320">
          <cell r="C5320" t="str">
            <v>1.888.7</v>
          </cell>
          <cell r="D5320" t="str">
            <v>Иные прочие</v>
          </cell>
          <cell r="E5320" t="str">
            <v>051-2004649</v>
          </cell>
          <cell r="F5320" t="str">
            <v/>
          </cell>
          <cell r="G5320" t="str">
            <v/>
          </cell>
          <cell r="H5320" t="str">
            <v/>
          </cell>
          <cell r="I5320">
            <v>13.45</v>
          </cell>
          <cell r="J5320">
            <v>13.45</v>
          </cell>
          <cell r="K5320">
            <v>0.05</v>
          </cell>
          <cell r="L5320">
            <v>0.05</v>
          </cell>
          <cell r="M5320">
            <v>0</v>
          </cell>
          <cell r="N5320">
            <v>0</v>
          </cell>
          <cell r="O5320">
            <v>0</v>
          </cell>
          <cell r="P5320">
            <v>0</v>
          </cell>
          <cell r="Q5320">
            <v>0</v>
          </cell>
          <cell r="R5320">
            <v>0</v>
          </cell>
          <cell r="S5320">
            <v>0</v>
          </cell>
          <cell r="T5320">
            <v>0</v>
          </cell>
          <cell r="U5320">
            <v>0</v>
          </cell>
          <cell r="V5320">
            <v>0</v>
          </cell>
          <cell r="W5320">
            <v>0</v>
          </cell>
          <cell r="X5320">
            <v>0</v>
          </cell>
          <cell r="Y5320">
            <v>0</v>
          </cell>
          <cell r="Z5320">
            <v>0.3</v>
          </cell>
          <cell r="AA5320">
            <v>0.3</v>
          </cell>
          <cell r="AB5320">
            <v>0</v>
          </cell>
          <cell r="AC5320">
            <v>0</v>
          </cell>
          <cell r="AD5320">
            <v>0</v>
          </cell>
          <cell r="AE5320">
            <v>0</v>
          </cell>
          <cell r="AF5320">
            <v>0</v>
          </cell>
          <cell r="AG5320">
            <v>0</v>
          </cell>
          <cell r="AH5320">
            <v>0</v>
          </cell>
          <cell r="AI5320">
            <v>0</v>
          </cell>
        </row>
        <row r="5321">
          <cell r="C5321" t="str">
            <v>1.888.8</v>
          </cell>
          <cell r="D5321" t="str">
            <v>Пуско наладочные работы "вхолостую"</v>
          </cell>
          <cell r="E5321" t="str">
            <v>051-2004649</v>
          </cell>
          <cell r="F5321" t="str">
            <v/>
          </cell>
          <cell r="G5321" t="str">
            <v/>
          </cell>
          <cell r="H5321" t="str">
            <v/>
          </cell>
          <cell r="I5321">
            <v>6.59</v>
          </cell>
          <cell r="J5321">
            <v>6.59</v>
          </cell>
          <cell r="K5321">
            <v>0</v>
          </cell>
          <cell r="L5321">
            <v>0</v>
          </cell>
          <cell r="M5321">
            <v>0</v>
          </cell>
          <cell r="N5321">
            <v>0</v>
          </cell>
          <cell r="O5321">
            <v>0</v>
          </cell>
          <cell r="P5321">
            <v>0</v>
          </cell>
          <cell r="Q5321">
            <v>0</v>
          </cell>
          <cell r="R5321">
            <v>0</v>
          </cell>
          <cell r="S5321">
            <v>0</v>
          </cell>
          <cell r="T5321">
            <v>0</v>
          </cell>
          <cell r="U5321">
            <v>0</v>
          </cell>
          <cell r="V5321">
            <v>0</v>
          </cell>
          <cell r="W5321">
            <v>0</v>
          </cell>
          <cell r="X5321">
            <v>0</v>
          </cell>
          <cell r="Y5321">
            <v>0</v>
          </cell>
          <cell r="Z5321">
            <v>0</v>
          </cell>
          <cell r="AA5321">
            <v>0</v>
          </cell>
          <cell r="AB5321">
            <v>0</v>
          </cell>
          <cell r="AC5321">
            <v>0</v>
          </cell>
          <cell r="AD5321">
            <v>0</v>
          </cell>
          <cell r="AE5321">
            <v>0</v>
          </cell>
          <cell r="AF5321">
            <v>0</v>
          </cell>
          <cell r="AG5321">
            <v>0</v>
          </cell>
          <cell r="AH5321">
            <v>0</v>
          </cell>
          <cell r="AI5321">
            <v>0</v>
          </cell>
        </row>
        <row r="5322">
          <cell r="C5322" t="str">
            <v>1.889</v>
          </cell>
          <cell r="D5322" t="str">
            <v>Дооснащение ИТСО КС Грязовецкого ЛПУ МГ и Мышкинского ЛПУ МГ</v>
          </cell>
          <cell r="E5322" t="str">
            <v>051-2004650</v>
          </cell>
          <cell r="F5322" t="str">
            <v/>
          </cell>
          <cell r="G5322" t="str">
            <v>Комплексная целевая программа по совершенствованию системы о</v>
          </cell>
          <cell r="H5322" t="str">
            <v>Прочие</v>
          </cell>
          <cell r="I5322">
            <v>614.52</v>
          </cell>
          <cell r="J5322">
            <v>614.52</v>
          </cell>
          <cell r="K5322">
            <v>8.19</v>
          </cell>
          <cell r="L5322">
            <v>8.19</v>
          </cell>
          <cell r="M5322">
            <v>7.2500040000000002E-2</v>
          </cell>
          <cell r="N5322">
            <v>0.88522637400000004</v>
          </cell>
          <cell r="O5322">
            <v>0.88522637400000004</v>
          </cell>
          <cell r="P5322">
            <v>0</v>
          </cell>
          <cell r="Q5322">
            <v>0</v>
          </cell>
          <cell r="R5322">
            <v>0</v>
          </cell>
          <cell r="S5322">
            <v>0</v>
          </cell>
          <cell r="T5322">
            <v>0</v>
          </cell>
          <cell r="U5322">
            <v>0</v>
          </cell>
          <cell r="V5322">
            <v>0</v>
          </cell>
          <cell r="W5322">
            <v>0</v>
          </cell>
          <cell r="X5322">
            <v>0</v>
          </cell>
          <cell r="Y5322">
            <v>0</v>
          </cell>
          <cell r="Z5322">
            <v>154.43</v>
          </cell>
          <cell r="AA5322">
            <v>154.43</v>
          </cell>
          <cell r="AB5322">
            <v>7.4</v>
          </cell>
          <cell r="AC5322">
            <v>146.51</v>
          </cell>
          <cell r="AD5322">
            <v>4.8333359999999999E-2</v>
          </cell>
          <cell r="AE5322">
            <v>0</v>
          </cell>
          <cell r="AF5322">
            <v>4.8333359999999999E-2</v>
          </cell>
          <cell r="AG5322">
            <v>0</v>
          </cell>
          <cell r="AH5322">
            <v>0</v>
          </cell>
          <cell r="AI5322">
            <v>3.1297907999999999E-2</v>
          </cell>
        </row>
        <row r="5323">
          <cell r="C5323" t="str">
            <v>1.889.1</v>
          </cell>
          <cell r="D5323" t="str">
            <v>Подрядные работы</v>
          </cell>
          <cell r="E5323" t="str">
            <v>051-2004650</v>
          </cell>
          <cell r="F5323" t="str">
            <v/>
          </cell>
          <cell r="G5323" t="str">
            <v/>
          </cell>
          <cell r="H5323" t="str">
            <v/>
          </cell>
          <cell r="I5323">
            <v>478.65</v>
          </cell>
          <cell r="J5323">
            <v>478.65</v>
          </cell>
          <cell r="K5323">
            <v>7.4</v>
          </cell>
          <cell r="L5323">
            <v>7.4</v>
          </cell>
          <cell r="M5323">
            <v>0</v>
          </cell>
          <cell r="N5323">
            <v>0</v>
          </cell>
          <cell r="O5323">
            <v>0</v>
          </cell>
          <cell r="P5323">
            <v>0</v>
          </cell>
          <cell r="Q5323">
            <v>0</v>
          </cell>
          <cell r="R5323">
            <v>0</v>
          </cell>
          <cell r="S5323">
            <v>0</v>
          </cell>
          <cell r="T5323">
            <v>0</v>
          </cell>
          <cell r="U5323">
            <v>0</v>
          </cell>
          <cell r="V5323">
            <v>0</v>
          </cell>
          <cell r="W5323">
            <v>0</v>
          </cell>
          <cell r="X5323">
            <v>0</v>
          </cell>
          <cell r="Y5323">
            <v>0</v>
          </cell>
          <cell r="Z5323">
            <v>141.1</v>
          </cell>
          <cell r="AA5323">
            <v>141.1</v>
          </cell>
          <cell r="AB5323">
            <v>7.4</v>
          </cell>
          <cell r="AC5323">
            <v>133.69999999999999</v>
          </cell>
          <cell r="AD5323">
            <v>0</v>
          </cell>
          <cell r="AE5323">
            <v>0</v>
          </cell>
          <cell r="AF5323">
            <v>0</v>
          </cell>
          <cell r="AG5323">
            <v>0</v>
          </cell>
          <cell r="AH5323">
            <v>0</v>
          </cell>
          <cell r="AI5323">
            <v>0</v>
          </cell>
        </row>
        <row r="5324">
          <cell r="C5324">
            <v>0</v>
          </cell>
          <cell r="D5324" t="str">
            <v>Инвестстрой</v>
          </cell>
          <cell r="E5324" t="str">
            <v>051-2004650</v>
          </cell>
          <cell r="F5324" t="str">
            <v/>
          </cell>
          <cell r="G5324" t="str">
            <v/>
          </cell>
          <cell r="H5324" t="str">
            <v/>
          </cell>
          <cell r="I5324">
            <v>478.65</v>
          </cell>
          <cell r="J5324">
            <v>478.65</v>
          </cell>
          <cell r="K5324">
            <v>7.4</v>
          </cell>
          <cell r="L5324">
            <v>7.4</v>
          </cell>
          <cell r="M5324">
            <v>0</v>
          </cell>
          <cell r="N5324">
            <v>0</v>
          </cell>
          <cell r="O5324">
            <v>0</v>
          </cell>
          <cell r="P5324">
            <v>0</v>
          </cell>
          <cell r="Q5324">
            <v>0</v>
          </cell>
          <cell r="R5324">
            <v>0</v>
          </cell>
          <cell r="S5324">
            <v>0</v>
          </cell>
          <cell r="T5324">
            <v>0</v>
          </cell>
          <cell r="U5324">
            <v>0</v>
          </cell>
          <cell r="V5324">
            <v>0</v>
          </cell>
          <cell r="W5324">
            <v>0</v>
          </cell>
          <cell r="X5324">
            <v>0</v>
          </cell>
          <cell r="Y5324">
            <v>0</v>
          </cell>
          <cell r="Z5324">
            <v>141.1</v>
          </cell>
          <cell r="AA5324">
            <v>141.1</v>
          </cell>
          <cell r="AB5324">
            <v>7.4</v>
          </cell>
          <cell r="AC5324">
            <v>133.69999999999999</v>
          </cell>
          <cell r="AD5324">
            <v>0</v>
          </cell>
          <cell r="AE5324">
            <v>0</v>
          </cell>
          <cell r="AF5324">
            <v>0</v>
          </cell>
          <cell r="AG5324">
            <v>0</v>
          </cell>
          <cell r="AH5324">
            <v>0</v>
          </cell>
          <cell r="AI5324">
            <v>0</v>
          </cell>
        </row>
        <row r="5325">
          <cell r="C5325" t="str">
            <v>1.889.2</v>
          </cell>
          <cell r="D5325" t="str">
            <v>Оборудование</v>
          </cell>
          <cell r="E5325" t="str">
            <v>051-2004650</v>
          </cell>
          <cell r="F5325" t="str">
            <v/>
          </cell>
          <cell r="G5325" t="str">
            <v/>
          </cell>
          <cell r="H5325" t="str">
            <v/>
          </cell>
          <cell r="I5325">
            <v>44.13</v>
          </cell>
          <cell r="J5325">
            <v>44.13</v>
          </cell>
          <cell r="K5325">
            <v>0</v>
          </cell>
          <cell r="L5325">
            <v>0</v>
          </cell>
          <cell r="M5325">
            <v>0</v>
          </cell>
          <cell r="N5325">
            <v>0</v>
          </cell>
          <cell r="O5325">
            <v>0</v>
          </cell>
          <cell r="P5325">
            <v>0</v>
          </cell>
          <cell r="Q5325">
            <v>0</v>
          </cell>
          <cell r="R5325">
            <v>0</v>
          </cell>
          <cell r="S5325">
            <v>0</v>
          </cell>
          <cell r="T5325">
            <v>0</v>
          </cell>
          <cell r="U5325">
            <v>0</v>
          </cell>
          <cell r="V5325">
            <v>0</v>
          </cell>
          <cell r="W5325">
            <v>0</v>
          </cell>
          <cell r="X5325">
            <v>0</v>
          </cell>
          <cell r="Y5325">
            <v>0</v>
          </cell>
          <cell r="Z5325">
            <v>12.81</v>
          </cell>
          <cell r="AA5325">
            <v>12.81</v>
          </cell>
          <cell r="AB5325">
            <v>0</v>
          </cell>
          <cell r="AC5325">
            <v>12.81</v>
          </cell>
          <cell r="AD5325">
            <v>0</v>
          </cell>
          <cell r="AE5325">
            <v>0</v>
          </cell>
          <cell r="AF5325">
            <v>0</v>
          </cell>
          <cell r="AG5325">
            <v>0</v>
          </cell>
          <cell r="AH5325">
            <v>0</v>
          </cell>
          <cell r="AI5325">
            <v>0</v>
          </cell>
        </row>
        <row r="5326">
          <cell r="C5326" t="str">
            <v>1.889.3</v>
          </cell>
          <cell r="D5326" t="str">
            <v>Прочие, всего</v>
          </cell>
          <cell r="E5326" t="str">
            <v>051-2004650</v>
          </cell>
          <cell r="F5326" t="str">
            <v/>
          </cell>
          <cell r="G5326" t="str">
            <v/>
          </cell>
          <cell r="H5326" t="str">
            <v/>
          </cell>
          <cell r="I5326">
            <v>91.74</v>
          </cell>
          <cell r="J5326">
            <v>91.74</v>
          </cell>
          <cell r="K5326">
            <v>0.79</v>
          </cell>
          <cell r="L5326">
            <v>0.79</v>
          </cell>
          <cell r="M5326">
            <v>7.2500040000000002E-2</v>
          </cell>
          <cell r="N5326">
            <v>9.1772202529999998</v>
          </cell>
          <cell r="O5326">
            <v>9.1772202529999998</v>
          </cell>
          <cell r="P5326">
            <v>0</v>
          </cell>
          <cell r="Q5326">
            <v>0</v>
          </cell>
          <cell r="R5326">
            <v>0</v>
          </cell>
          <cell r="S5326">
            <v>0</v>
          </cell>
          <cell r="T5326">
            <v>0</v>
          </cell>
          <cell r="U5326">
            <v>0</v>
          </cell>
          <cell r="V5326">
            <v>0</v>
          </cell>
          <cell r="W5326">
            <v>0</v>
          </cell>
          <cell r="X5326">
            <v>0</v>
          </cell>
          <cell r="Y5326">
            <v>0</v>
          </cell>
          <cell r="Z5326">
            <v>0.52</v>
          </cell>
          <cell r="AA5326">
            <v>0.52</v>
          </cell>
          <cell r="AB5326">
            <v>0</v>
          </cell>
          <cell r="AC5326">
            <v>0</v>
          </cell>
          <cell r="AD5326">
            <v>4.8333359999999999E-2</v>
          </cell>
          <cell r="AE5326">
            <v>0</v>
          </cell>
          <cell r="AF5326">
            <v>4.8333359999999999E-2</v>
          </cell>
          <cell r="AG5326">
            <v>0</v>
          </cell>
          <cell r="AH5326">
            <v>0</v>
          </cell>
          <cell r="AI5326">
            <v>9.2948769230000003</v>
          </cell>
        </row>
        <row r="5327">
          <cell r="C5327" t="str">
            <v>1.889.4</v>
          </cell>
          <cell r="D5327" t="str">
            <v>Землеотвод, всего</v>
          </cell>
          <cell r="E5327" t="str">
            <v>051-2004650</v>
          </cell>
          <cell r="F5327" t="str">
            <v/>
          </cell>
          <cell r="G5327" t="str">
            <v/>
          </cell>
          <cell r="H5327" t="str">
            <v/>
          </cell>
          <cell r="I5327">
            <v>1.39</v>
          </cell>
          <cell r="J5327">
            <v>1.39</v>
          </cell>
          <cell r="K5327">
            <v>0.3</v>
          </cell>
          <cell r="L5327">
            <v>0.3</v>
          </cell>
          <cell r="M5327">
            <v>0</v>
          </cell>
          <cell r="N5327">
            <v>0</v>
          </cell>
          <cell r="O5327">
            <v>0</v>
          </cell>
          <cell r="P5327">
            <v>0</v>
          </cell>
          <cell r="Q5327">
            <v>0</v>
          </cell>
          <cell r="R5327">
            <v>0</v>
          </cell>
          <cell r="S5327">
            <v>0</v>
          </cell>
          <cell r="T5327">
            <v>0</v>
          </cell>
          <cell r="U5327">
            <v>0</v>
          </cell>
          <cell r="V5327">
            <v>0</v>
          </cell>
          <cell r="W5327">
            <v>0</v>
          </cell>
          <cell r="X5327">
            <v>0</v>
          </cell>
          <cell r="Y5327">
            <v>0</v>
          </cell>
          <cell r="Z5327">
            <v>0.3</v>
          </cell>
          <cell r="AA5327">
            <v>0.3</v>
          </cell>
          <cell r="AB5327">
            <v>0</v>
          </cell>
          <cell r="AC5327">
            <v>0</v>
          </cell>
          <cell r="AD5327">
            <v>0</v>
          </cell>
          <cell r="AE5327">
            <v>0</v>
          </cell>
          <cell r="AF5327">
            <v>0</v>
          </cell>
          <cell r="AG5327">
            <v>0</v>
          </cell>
          <cell r="AH5327">
            <v>0</v>
          </cell>
          <cell r="AI5327">
            <v>0</v>
          </cell>
        </row>
        <row r="5328">
          <cell r="C5328" t="str">
            <v>1.889.5</v>
          </cell>
          <cell r="D5328" t="str">
            <v>Проектные работы</v>
          </cell>
          <cell r="E5328" t="str">
            <v>051-2004650</v>
          </cell>
          <cell r="F5328" t="str">
            <v/>
          </cell>
          <cell r="G5328" t="str">
            <v/>
          </cell>
          <cell r="H5328" t="str">
            <v/>
          </cell>
          <cell r="I5328">
            <v>51.97</v>
          </cell>
          <cell r="J5328">
            <v>51.97</v>
          </cell>
          <cell r="K5328">
            <v>0</v>
          </cell>
          <cell r="L5328">
            <v>0</v>
          </cell>
          <cell r="M5328">
            <v>0</v>
          </cell>
          <cell r="N5328">
            <v>0</v>
          </cell>
          <cell r="O5328">
            <v>0</v>
          </cell>
          <cell r="P5328">
            <v>0</v>
          </cell>
          <cell r="Q5328">
            <v>0</v>
          </cell>
          <cell r="R5328">
            <v>0</v>
          </cell>
          <cell r="S5328">
            <v>0</v>
          </cell>
          <cell r="T5328">
            <v>0</v>
          </cell>
          <cell r="U5328">
            <v>0</v>
          </cell>
          <cell r="V5328">
            <v>0</v>
          </cell>
          <cell r="W5328">
            <v>0</v>
          </cell>
          <cell r="X5328">
            <v>0</v>
          </cell>
          <cell r="Y5328">
            <v>0</v>
          </cell>
          <cell r="Z5328">
            <v>0</v>
          </cell>
          <cell r="AA5328">
            <v>0</v>
          </cell>
          <cell r="AB5328">
            <v>0</v>
          </cell>
          <cell r="AC5328">
            <v>0</v>
          </cell>
          <cell r="AD5328">
            <v>0</v>
          </cell>
          <cell r="AE5328">
            <v>0</v>
          </cell>
          <cell r="AF5328">
            <v>0</v>
          </cell>
          <cell r="AG5328">
            <v>0</v>
          </cell>
          <cell r="AH5328">
            <v>0</v>
          </cell>
          <cell r="AI5328">
            <v>0</v>
          </cell>
        </row>
        <row r="5329">
          <cell r="C5329" t="str">
            <v>1.889.6</v>
          </cell>
          <cell r="D5329" t="str">
            <v>Услуги Заказчика</v>
          </cell>
          <cell r="E5329" t="str">
            <v>051-2004650</v>
          </cell>
          <cell r="F5329" t="str">
            <v/>
          </cell>
          <cell r="G5329" t="str">
            <v/>
          </cell>
          <cell r="H5329" t="str">
            <v/>
          </cell>
          <cell r="I5329">
            <v>13.13</v>
          </cell>
          <cell r="J5329">
            <v>13.13</v>
          </cell>
          <cell r="K5329">
            <v>0.28999999999999998</v>
          </cell>
          <cell r="L5329">
            <v>0.28999999999999998</v>
          </cell>
          <cell r="M5329">
            <v>7.2500040000000002E-2</v>
          </cell>
          <cell r="N5329">
            <v>25.000013793000001</v>
          </cell>
          <cell r="O5329">
            <v>25.000013793000001</v>
          </cell>
          <cell r="P5329">
            <v>0</v>
          </cell>
          <cell r="Q5329">
            <v>0</v>
          </cell>
          <cell r="R5329">
            <v>0</v>
          </cell>
          <cell r="S5329">
            <v>0</v>
          </cell>
          <cell r="T5329">
            <v>0</v>
          </cell>
          <cell r="U5329">
            <v>0</v>
          </cell>
          <cell r="V5329">
            <v>0</v>
          </cell>
          <cell r="W5329">
            <v>0</v>
          </cell>
          <cell r="X5329">
            <v>0</v>
          </cell>
          <cell r="Y5329">
            <v>0</v>
          </cell>
          <cell r="Z5329">
            <v>0.22</v>
          </cell>
          <cell r="AA5329">
            <v>0.22</v>
          </cell>
          <cell r="AB5329">
            <v>0</v>
          </cell>
          <cell r="AC5329">
            <v>0</v>
          </cell>
          <cell r="AD5329">
            <v>4.8333359999999999E-2</v>
          </cell>
          <cell r="AE5329">
            <v>0</v>
          </cell>
          <cell r="AF5329">
            <v>4.8333359999999999E-2</v>
          </cell>
          <cell r="AG5329">
            <v>0</v>
          </cell>
          <cell r="AH5329">
            <v>0</v>
          </cell>
          <cell r="AI5329">
            <v>21.969709090999999</v>
          </cell>
        </row>
        <row r="5330">
          <cell r="C5330" t="str">
            <v>1.889.7</v>
          </cell>
          <cell r="D5330" t="str">
            <v>Иные прочие</v>
          </cell>
          <cell r="E5330" t="str">
            <v>051-2004650</v>
          </cell>
          <cell r="F5330" t="str">
            <v/>
          </cell>
          <cell r="G5330" t="str">
            <v/>
          </cell>
          <cell r="H5330" t="str">
            <v/>
          </cell>
          <cell r="I5330">
            <v>18.13</v>
          </cell>
          <cell r="J5330">
            <v>18.13</v>
          </cell>
          <cell r="K5330">
            <v>0.2</v>
          </cell>
          <cell r="L5330">
            <v>0.2</v>
          </cell>
          <cell r="M5330">
            <v>0</v>
          </cell>
          <cell r="N5330">
            <v>0</v>
          </cell>
          <cell r="O5330">
            <v>0</v>
          </cell>
          <cell r="P5330">
            <v>0</v>
          </cell>
          <cell r="Q5330">
            <v>0</v>
          </cell>
          <cell r="R5330">
            <v>0</v>
          </cell>
          <cell r="S5330">
            <v>0</v>
          </cell>
          <cell r="T5330">
            <v>0</v>
          </cell>
          <cell r="U5330">
            <v>0</v>
          </cell>
          <cell r="V5330">
            <v>0</v>
          </cell>
          <cell r="W5330">
            <v>0</v>
          </cell>
          <cell r="X5330">
            <v>0</v>
          </cell>
          <cell r="Y5330">
            <v>0</v>
          </cell>
          <cell r="Z5330">
            <v>0</v>
          </cell>
          <cell r="AA5330">
            <v>0</v>
          </cell>
          <cell r="AB5330">
            <v>0</v>
          </cell>
          <cell r="AC5330">
            <v>0</v>
          </cell>
          <cell r="AD5330">
            <v>0</v>
          </cell>
          <cell r="AE5330">
            <v>0</v>
          </cell>
          <cell r="AF5330">
            <v>0</v>
          </cell>
          <cell r="AG5330">
            <v>0</v>
          </cell>
          <cell r="AH5330">
            <v>0</v>
          </cell>
          <cell r="AI5330">
            <v>0</v>
          </cell>
        </row>
        <row r="5331">
          <cell r="C5331" t="str">
            <v>1.889.8</v>
          </cell>
          <cell r="D5331" t="str">
            <v>Пуско наладочные работы "вхолостую"</v>
          </cell>
          <cell r="E5331" t="str">
            <v>051-2004650</v>
          </cell>
          <cell r="F5331" t="str">
            <v/>
          </cell>
          <cell r="G5331" t="str">
            <v/>
          </cell>
          <cell r="H5331" t="str">
            <v/>
          </cell>
          <cell r="I5331">
            <v>7.12</v>
          </cell>
          <cell r="J5331">
            <v>7.12</v>
          </cell>
          <cell r="K5331">
            <v>0</v>
          </cell>
          <cell r="L5331">
            <v>0</v>
          </cell>
          <cell r="M5331">
            <v>0</v>
          </cell>
          <cell r="N5331">
            <v>0</v>
          </cell>
          <cell r="O5331">
            <v>0</v>
          </cell>
          <cell r="P5331">
            <v>0</v>
          </cell>
          <cell r="Q5331">
            <v>0</v>
          </cell>
          <cell r="R5331">
            <v>0</v>
          </cell>
          <cell r="S5331">
            <v>0</v>
          </cell>
          <cell r="T5331">
            <v>0</v>
          </cell>
          <cell r="U5331">
            <v>0</v>
          </cell>
          <cell r="V5331">
            <v>0</v>
          </cell>
          <cell r="W5331">
            <v>0</v>
          </cell>
          <cell r="X5331">
            <v>0</v>
          </cell>
          <cell r="Y5331">
            <v>0</v>
          </cell>
          <cell r="Z5331">
            <v>0</v>
          </cell>
          <cell r="AA5331">
            <v>0</v>
          </cell>
          <cell r="AB5331">
            <v>0</v>
          </cell>
          <cell r="AC5331">
            <v>0</v>
          </cell>
          <cell r="AD5331">
            <v>0</v>
          </cell>
          <cell r="AE5331">
            <v>0</v>
          </cell>
          <cell r="AF5331">
            <v>0</v>
          </cell>
          <cell r="AG5331">
            <v>0</v>
          </cell>
          <cell r="AH5331">
            <v>0</v>
          </cell>
          <cell r="AI5331">
            <v>0</v>
          </cell>
        </row>
        <row r="5332">
          <cell r="C5332" t="str">
            <v>1.890</v>
          </cell>
          <cell r="D5332" t="str">
            <v>Дооснащение ИТСО КС Шекснинского ЛПУ МГ</v>
          </cell>
          <cell r="E5332" t="str">
            <v>051-2004651</v>
          </cell>
          <cell r="F5332" t="str">
            <v/>
          </cell>
          <cell r="G5332" t="str">
            <v>Комплексная целевая программа по совершенствованию системы о</v>
          </cell>
          <cell r="H5332" t="str">
            <v>Прочие</v>
          </cell>
          <cell r="I5332">
            <v>0</v>
          </cell>
          <cell r="J5332">
            <v>0</v>
          </cell>
          <cell r="K5332">
            <v>0</v>
          </cell>
          <cell r="L5332">
            <v>0</v>
          </cell>
          <cell r="M5332">
            <v>0</v>
          </cell>
          <cell r="N5332">
            <v>0</v>
          </cell>
          <cell r="O5332">
            <v>0</v>
          </cell>
          <cell r="P5332">
            <v>0</v>
          </cell>
          <cell r="Q5332">
            <v>0</v>
          </cell>
          <cell r="R5332">
            <v>0</v>
          </cell>
          <cell r="S5332">
            <v>0</v>
          </cell>
          <cell r="T5332">
            <v>0</v>
          </cell>
          <cell r="U5332">
            <v>0</v>
          </cell>
          <cell r="V5332">
            <v>0</v>
          </cell>
          <cell r="W5332">
            <v>0</v>
          </cell>
          <cell r="X5332">
            <v>8.3914000000000005E-4</v>
          </cell>
          <cell r="Y5332">
            <v>0</v>
          </cell>
          <cell r="Z5332">
            <v>0</v>
          </cell>
          <cell r="AA5332">
            <v>0</v>
          </cell>
          <cell r="AB5332">
            <v>0</v>
          </cell>
          <cell r="AC5332">
            <v>0</v>
          </cell>
          <cell r="AD5332">
            <v>0</v>
          </cell>
          <cell r="AE5332">
            <v>0</v>
          </cell>
          <cell r="AF5332">
            <v>0</v>
          </cell>
          <cell r="AG5332">
            <v>0</v>
          </cell>
          <cell r="AH5332">
            <v>0</v>
          </cell>
          <cell r="AI5332">
            <v>0</v>
          </cell>
        </row>
        <row r="5333">
          <cell r="C5333" t="str">
            <v>1.890.1</v>
          </cell>
          <cell r="D5333" t="str">
            <v>Прочие, всего</v>
          </cell>
          <cell r="E5333" t="str">
            <v>051-2004651</v>
          </cell>
          <cell r="F5333" t="str">
            <v/>
          </cell>
          <cell r="G5333" t="str">
            <v/>
          </cell>
          <cell r="H5333" t="str">
            <v/>
          </cell>
          <cell r="I5333">
            <v>0</v>
          </cell>
          <cell r="J5333">
            <v>0</v>
          </cell>
          <cell r="K5333">
            <v>0</v>
          </cell>
          <cell r="L5333">
            <v>0</v>
          </cell>
          <cell r="M5333">
            <v>0</v>
          </cell>
          <cell r="N5333">
            <v>0</v>
          </cell>
          <cell r="O5333">
            <v>0</v>
          </cell>
          <cell r="P5333">
            <v>0</v>
          </cell>
          <cell r="Q5333">
            <v>0</v>
          </cell>
          <cell r="R5333">
            <v>0</v>
          </cell>
          <cell r="S5333">
            <v>0</v>
          </cell>
          <cell r="T5333">
            <v>0</v>
          </cell>
          <cell r="U5333">
            <v>0</v>
          </cell>
          <cell r="V5333">
            <v>0</v>
          </cell>
          <cell r="W5333">
            <v>0</v>
          </cell>
          <cell r="X5333">
            <v>8.3914000000000005E-4</v>
          </cell>
          <cell r="Y5333">
            <v>0</v>
          </cell>
          <cell r="Z5333">
            <v>0</v>
          </cell>
          <cell r="AA5333">
            <v>0</v>
          </cell>
          <cell r="AB5333">
            <v>0</v>
          </cell>
          <cell r="AC5333">
            <v>0</v>
          </cell>
          <cell r="AD5333">
            <v>0</v>
          </cell>
          <cell r="AE5333">
            <v>0</v>
          </cell>
          <cell r="AF5333">
            <v>0</v>
          </cell>
          <cell r="AG5333">
            <v>0</v>
          </cell>
          <cell r="AH5333">
            <v>0</v>
          </cell>
          <cell r="AI5333">
            <v>0</v>
          </cell>
        </row>
        <row r="5334">
          <cell r="C5334" t="str">
            <v>1.890.2</v>
          </cell>
          <cell r="D5334" t="str">
            <v>Землеотвод, всего</v>
          </cell>
          <cell r="E5334" t="str">
            <v>051-2004651</v>
          </cell>
          <cell r="F5334" t="str">
            <v/>
          </cell>
          <cell r="G5334" t="str">
            <v/>
          </cell>
          <cell r="H5334" t="str">
            <v/>
          </cell>
          <cell r="I5334">
            <v>0</v>
          </cell>
          <cell r="J5334">
            <v>0</v>
          </cell>
          <cell r="K5334">
            <v>0</v>
          </cell>
          <cell r="L5334">
            <v>0</v>
          </cell>
          <cell r="M5334">
            <v>0</v>
          </cell>
          <cell r="N5334">
            <v>0</v>
          </cell>
          <cell r="O5334">
            <v>0</v>
          </cell>
          <cell r="P5334">
            <v>0</v>
          </cell>
          <cell r="Q5334">
            <v>0</v>
          </cell>
          <cell r="R5334">
            <v>0</v>
          </cell>
          <cell r="S5334">
            <v>0</v>
          </cell>
          <cell r="T5334">
            <v>0</v>
          </cell>
          <cell r="U5334">
            <v>0</v>
          </cell>
          <cell r="V5334">
            <v>0</v>
          </cell>
          <cell r="W5334">
            <v>0</v>
          </cell>
          <cell r="X5334">
            <v>8.3914000000000005E-4</v>
          </cell>
          <cell r="Y5334">
            <v>0</v>
          </cell>
          <cell r="Z5334">
            <v>0</v>
          </cell>
          <cell r="AA5334">
            <v>0</v>
          </cell>
          <cell r="AB5334">
            <v>0</v>
          </cell>
          <cell r="AC5334">
            <v>0</v>
          </cell>
          <cell r="AD5334">
            <v>0</v>
          </cell>
          <cell r="AE5334">
            <v>0</v>
          </cell>
          <cell r="AF5334">
            <v>0</v>
          </cell>
          <cell r="AG5334">
            <v>0</v>
          </cell>
          <cell r="AH5334">
            <v>0</v>
          </cell>
          <cell r="AI5334">
            <v>0</v>
          </cell>
        </row>
        <row r="5335">
          <cell r="C5335" t="str">
            <v>1.891</v>
          </cell>
          <cell r="D5335" t="str">
            <v>Дооснащение ИТСО КС Бардымского ЛПУ МГ и Чайковского ЛПУ МГ</v>
          </cell>
          <cell r="E5335" t="str">
            <v>051-2004655</v>
          </cell>
          <cell r="F5335" t="str">
            <v/>
          </cell>
          <cell r="G5335" t="str">
            <v>Комплексная целевая программа по совершенствованию системы о</v>
          </cell>
          <cell r="H5335" t="str">
            <v>Прочие</v>
          </cell>
          <cell r="I5335">
            <v>893.54</v>
          </cell>
          <cell r="J5335">
            <v>893.54</v>
          </cell>
          <cell r="K5335">
            <v>11.6</v>
          </cell>
          <cell r="L5335">
            <v>11.6</v>
          </cell>
          <cell r="M5335">
            <v>0.10249991999999999</v>
          </cell>
          <cell r="N5335">
            <v>0.88361999999999996</v>
          </cell>
          <cell r="O5335">
            <v>0.88361999999999996</v>
          </cell>
          <cell r="P5335">
            <v>0</v>
          </cell>
          <cell r="Q5335">
            <v>0</v>
          </cell>
          <cell r="R5335">
            <v>0</v>
          </cell>
          <cell r="S5335">
            <v>0</v>
          </cell>
          <cell r="T5335">
            <v>0</v>
          </cell>
          <cell r="U5335">
            <v>0</v>
          </cell>
          <cell r="V5335">
            <v>0</v>
          </cell>
          <cell r="W5335">
            <v>0</v>
          </cell>
          <cell r="X5335">
            <v>0</v>
          </cell>
          <cell r="Y5335">
            <v>0</v>
          </cell>
          <cell r="Z5335">
            <v>227.75</v>
          </cell>
          <cell r="AA5335">
            <v>227.75</v>
          </cell>
          <cell r="AB5335">
            <v>10.69</v>
          </cell>
          <cell r="AC5335">
            <v>216.44</v>
          </cell>
          <cell r="AD5335">
            <v>6.8333279999999996E-2</v>
          </cell>
          <cell r="AE5335">
            <v>0</v>
          </cell>
          <cell r="AF5335">
            <v>6.8333279999999996E-2</v>
          </cell>
          <cell r="AG5335">
            <v>0</v>
          </cell>
          <cell r="AH5335">
            <v>0</v>
          </cell>
          <cell r="AI5335">
            <v>3.0003636E-2</v>
          </cell>
        </row>
        <row r="5336">
          <cell r="C5336" t="str">
            <v>1.891.1</v>
          </cell>
          <cell r="D5336" t="str">
            <v>Подрядные работы</v>
          </cell>
          <cell r="E5336" t="str">
            <v>051-2004655</v>
          </cell>
          <cell r="F5336" t="str">
            <v/>
          </cell>
          <cell r="G5336" t="str">
            <v/>
          </cell>
          <cell r="H5336" t="str">
            <v/>
          </cell>
          <cell r="I5336">
            <v>679.49</v>
          </cell>
          <cell r="J5336">
            <v>679.49</v>
          </cell>
          <cell r="K5336">
            <v>10.69</v>
          </cell>
          <cell r="L5336">
            <v>10.69</v>
          </cell>
          <cell r="M5336">
            <v>0</v>
          </cell>
          <cell r="N5336">
            <v>0</v>
          </cell>
          <cell r="O5336">
            <v>0</v>
          </cell>
          <cell r="P5336">
            <v>0</v>
          </cell>
          <cell r="Q5336">
            <v>0</v>
          </cell>
          <cell r="R5336">
            <v>0</v>
          </cell>
          <cell r="S5336">
            <v>0</v>
          </cell>
          <cell r="T5336">
            <v>0</v>
          </cell>
          <cell r="U5336">
            <v>0</v>
          </cell>
          <cell r="V5336">
            <v>0</v>
          </cell>
          <cell r="W5336">
            <v>0</v>
          </cell>
          <cell r="X5336">
            <v>0</v>
          </cell>
          <cell r="Y5336">
            <v>0</v>
          </cell>
          <cell r="Z5336">
            <v>199.56</v>
          </cell>
          <cell r="AA5336">
            <v>199.56</v>
          </cell>
          <cell r="AB5336">
            <v>10.69</v>
          </cell>
          <cell r="AC5336">
            <v>188.87</v>
          </cell>
          <cell r="AD5336">
            <v>0</v>
          </cell>
          <cell r="AE5336">
            <v>0</v>
          </cell>
          <cell r="AF5336">
            <v>0</v>
          </cell>
          <cell r="AG5336">
            <v>0</v>
          </cell>
          <cell r="AH5336">
            <v>0</v>
          </cell>
          <cell r="AI5336">
            <v>0</v>
          </cell>
        </row>
        <row r="5337">
          <cell r="C5337">
            <v>0</v>
          </cell>
          <cell r="D5337" t="str">
            <v>ЦентрСпецАвтоматика</v>
          </cell>
          <cell r="E5337" t="str">
            <v>051-2004655</v>
          </cell>
          <cell r="F5337" t="str">
            <v/>
          </cell>
          <cell r="G5337" t="str">
            <v/>
          </cell>
          <cell r="H5337" t="str">
            <v/>
          </cell>
          <cell r="I5337">
            <v>679.49</v>
          </cell>
          <cell r="J5337">
            <v>679.49</v>
          </cell>
          <cell r="K5337">
            <v>10.69</v>
          </cell>
          <cell r="L5337">
            <v>10.69</v>
          </cell>
          <cell r="M5337">
            <v>0</v>
          </cell>
          <cell r="N5337">
            <v>0</v>
          </cell>
          <cell r="O5337">
            <v>0</v>
          </cell>
          <cell r="P5337">
            <v>0</v>
          </cell>
          <cell r="Q5337">
            <v>0</v>
          </cell>
          <cell r="R5337">
            <v>0</v>
          </cell>
          <cell r="S5337">
            <v>0</v>
          </cell>
          <cell r="T5337">
            <v>0</v>
          </cell>
          <cell r="U5337">
            <v>0</v>
          </cell>
          <cell r="V5337">
            <v>0</v>
          </cell>
          <cell r="W5337">
            <v>0</v>
          </cell>
          <cell r="X5337">
            <v>0</v>
          </cell>
          <cell r="Y5337">
            <v>0</v>
          </cell>
          <cell r="Z5337">
            <v>199.56</v>
          </cell>
          <cell r="AA5337">
            <v>199.56</v>
          </cell>
          <cell r="AB5337">
            <v>10.69</v>
          </cell>
          <cell r="AC5337">
            <v>188.87</v>
          </cell>
          <cell r="AD5337">
            <v>0</v>
          </cell>
          <cell r="AE5337">
            <v>0</v>
          </cell>
          <cell r="AF5337">
            <v>0</v>
          </cell>
          <cell r="AG5337">
            <v>0</v>
          </cell>
          <cell r="AH5337">
            <v>0</v>
          </cell>
          <cell r="AI5337">
            <v>0</v>
          </cell>
        </row>
        <row r="5338">
          <cell r="C5338" t="str">
            <v>1.891.2</v>
          </cell>
          <cell r="D5338" t="str">
            <v>Оборудование</v>
          </cell>
          <cell r="E5338" t="str">
            <v>051-2004655</v>
          </cell>
          <cell r="F5338" t="str">
            <v/>
          </cell>
          <cell r="G5338" t="str">
            <v/>
          </cell>
          <cell r="H5338" t="str">
            <v/>
          </cell>
          <cell r="I5338">
            <v>95</v>
          </cell>
          <cell r="J5338">
            <v>95</v>
          </cell>
          <cell r="K5338">
            <v>0</v>
          </cell>
          <cell r="L5338">
            <v>0</v>
          </cell>
          <cell r="M5338">
            <v>0</v>
          </cell>
          <cell r="N5338">
            <v>0</v>
          </cell>
          <cell r="O5338">
            <v>0</v>
          </cell>
          <cell r="P5338">
            <v>0</v>
          </cell>
          <cell r="Q5338">
            <v>0</v>
          </cell>
          <cell r="R5338">
            <v>0</v>
          </cell>
          <cell r="S5338">
            <v>0</v>
          </cell>
          <cell r="T5338">
            <v>0</v>
          </cell>
          <cell r="U5338">
            <v>0</v>
          </cell>
          <cell r="V5338">
            <v>0</v>
          </cell>
          <cell r="W5338">
            <v>0</v>
          </cell>
          <cell r="X5338">
            <v>0</v>
          </cell>
          <cell r="Y5338">
            <v>0</v>
          </cell>
          <cell r="Z5338">
            <v>27.57</v>
          </cell>
          <cell r="AA5338">
            <v>27.57</v>
          </cell>
          <cell r="AB5338">
            <v>0</v>
          </cell>
          <cell r="AC5338">
            <v>27.57</v>
          </cell>
          <cell r="AD5338">
            <v>0</v>
          </cell>
          <cell r="AE5338">
            <v>0</v>
          </cell>
          <cell r="AF5338">
            <v>0</v>
          </cell>
          <cell r="AG5338">
            <v>0</v>
          </cell>
          <cell r="AH5338">
            <v>0</v>
          </cell>
          <cell r="AI5338">
            <v>0</v>
          </cell>
        </row>
        <row r="5339">
          <cell r="C5339" t="str">
            <v>1.891.3</v>
          </cell>
          <cell r="D5339" t="str">
            <v>Прочие, всего</v>
          </cell>
          <cell r="E5339" t="str">
            <v>051-2004655</v>
          </cell>
          <cell r="F5339" t="str">
            <v/>
          </cell>
          <cell r="G5339" t="str">
            <v/>
          </cell>
          <cell r="H5339" t="str">
            <v/>
          </cell>
          <cell r="I5339">
            <v>119.05</v>
          </cell>
          <cell r="J5339">
            <v>119.05</v>
          </cell>
          <cell r="K5339">
            <v>0.91</v>
          </cell>
          <cell r="L5339">
            <v>0.91</v>
          </cell>
          <cell r="M5339">
            <v>0.10249991999999999</v>
          </cell>
          <cell r="N5339">
            <v>11.263727472999999</v>
          </cell>
          <cell r="O5339">
            <v>11.263727472999999</v>
          </cell>
          <cell r="P5339">
            <v>0</v>
          </cell>
          <cell r="Q5339">
            <v>0</v>
          </cell>
          <cell r="R5339">
            <v>0</v>
          </cell>
          <cell r="S5339">
            <v>0</v>
          </cell>
          <cell r="T5339">
            <v>0</v>
          </cell>
          <cell r="U5339">
            <v>0</v>
          </cell>
          <cell r="V5339">
            <v>0</v>
          </cell>
          <cell r="W5339">
            <v>0</v>
          </cell>
          <cell r="X5339">
            <v>0</v>
          </cell>
          <cell r="Y5339">
            <v>0</v>
          </cell>
          <cell r="Z5339">
            <v>0.62</v>
          </cell>
          <cell r="AA5339">
            <v>0.62</v>
          </cell>
          <cell r="AB5339">
            <v>0</v>
          </cell>
          <cell r="AC5339">
            <v>0</v>
          </cell>
          <cell r="AD5339">
            <v>6.8333279999999996E-2</v>
          </cell>
          <cell r="AE5339">
            <v>0</v>
          </cell>
          <cell r="AF5339">
            <v>6.8333279999999996E-2</v>
          </cell>
          <cell r="AG5339">
            <v>0</v>
          </cell>
          <cell r="AH5339">
            <v>0</v>
          </cell>
          <cell r="AI5339">
            <v>11.021496773999999</v>
          </cell>
        </row>
        <row r="5340">
          <cell r="C5340" t="str">
            <v>1.891.4</v>
          </cell>
          <cell r="D5340" t="str">
            <v>Землеотвод, всего</v>
          </cell>
          <cell r="E5340" t="str">
            <v>051-2004655</v>
          </cell>
          <cell r="F5340" t="str">
            <v/>
          </cell>
          <cell r="G5340" t="str">
            <v/>
          </cell>
          <cell r="H5340" t="str">
            <v/>
          </cell>
          <cell r="I5340">
            <v>2.72</v>
          </cell>
          <cell r="J5340">
            <v>2.72</v>
          </cell>
          <cell r="K5340">
            <v>0.3</v>
          </cell>
          <cell r="L5340">
            <v>0.3</v>
          </cell>
          <cell r="M5340">
            <v>0</v>
          </cell>
          <cell r="N5340">
            <v>0</v>
          </cell>
          <cell r="O5340">
            <v>0</v>
          </cell>
          <cell r="P5340">
            <v>0</v>
          </cell>
          <cell r="Q5340">
            <v>0</v>
          </cell>
          <cell r="R5340">
            <v>0</v>
          </cell>
          <cell r="S5340">
            <v>0</v>
          </cell>
          <cell r="T5340">
            <v>0</v>
          </cell>
          <cell r="U5340">
            <v>0</v>
          </cell>
          <cell r="V5340">
            <v>0</v>
          </cell>
          <cell r="W5340">
            <v>0</v>
          </cell>
          <cell r="X5340">
            <v>0</v>
          </cell>
          <cell r="Y5340">
            <v>0</v>
          </cell>
          <cell r="Z5340">
            <v>0.3</v>
          </cell>
          <cell r="AA5340">
            <v>0.3</v>
          </cell>
          <cell r="AB5340">
            <v>0</v>
          </cell>
          <cell r="AC5340">
            <v>0</v>
          </cell>
          <cell r="AD5340">
            <v>0</v>
          </cell>
          <cell r="AE5340">
            <v>0</v>
          </cell>
          <cell r="AF5340">
            <v>0</v>
          </cell>
          <cell r="AG5340">
            <v>0</v>
          </cell>
          <cell r="AH5340">
            <v>0</v>
          </cell>
          <cell r="AI5340">
            <v>0</v>
          </cell>
        </row>
        <row r="5341">
          <cell r="C5341" t="str">
            <v>1.891.5</v>
          </cell>
          <cell r="D5341" t="str">
            <v>Проектные работы</v>
          </cell>
          <cell r="E5341" t="str">
            <v>051-2004655</v>
          </cell>
          <cell r="F5341" t="str">
            <v/>
          </cell>
          <cell r="G5341" t="str">
            <v/>
          </cell>
          <cell r="H5341" t="str">
            <v/>
          </cell>
          <cell r="I5341">
            <v>65.09</v>
          </cell>
          <cell r="J5341">
            <v>65.09</v>
          </cell>
          <cell r="K5341">
            <v>0</v>
          </cell>
          <cell r="L5341">
            <v>0</v>
          </cell>
          <cell r="M5341">
            <v>0</v>
          </cell>
          <cell r="N5341">
            <v>0</v>
          </cell>
          <cell r="O5341">
            <v>0</v>
          </cell>
          <cell r="P5341">
            <v>0</v>
          </cell>
          <cell r="Q5341">
            <v>0</v>
          </cell>
          <cell r="R5341">
            <v>0</v>
          </cell>
          <cell r="S5341">
            <v>0</v>
          </cell>
          <cell r="T5341">
            <v>0</v>
          </cell>
          <cell r="U5341">
            <v>0</v>
          </cell>
          <cell r="V5341">
            <v>0</v>
          </cell>
          <cell r="W5341">
            <v>0</v>
          </cell>
          <cell r="X5341">
            <v>0</v>
          </cell>
          <cell r="Y5341">
            <v>0</v>
          </cell>
          <cell r="Z5341">
            <v>0</v>
          </cell>
          <cell r="AA5341">
            <v>0</v>
          </cell>
          <cell r="AB5341">
            <v>0</v>
          </cell>
          <cell r="AC5341">
            <v>0</v>
          </cell>
          <cell r="AD5341">
            <v>0</v>
          </cell>
          <cell r="AE5341">
            <v>0</v>
          </cell>
          <cell r="AF5341">
            <v>0</v>
          </cell>
          <cell r="AG5341">
            <v>0</v>
          </cell>
          <cell r="AH5341">
            <v>0</v>
          </cell>
          <cell r="AI5341">
            <v>0</v>
          </cell>
        </row>
        <row r="5342">
          <cell r="C5342" t="str">
            <v>1.891.6</v>
          </cell>
          <cell r="D5342" t="str">
            <v>Услуги Заказчика</v>
          </cell>
          <cell r="E5342" t="str">
            <v>051-2004655</v>
          </cell>
          <cell r="F5342" t="str">
            <v/>
          </cell>
          <cell r="G5342" t="str">
            <v/>
          </cell>
          <cell r="H5342" t="str">
            <v/>
          </cell>
          <cell r="I5342">
            <v>15.68</v>
          </cell>
          <cell r="J5342">
            <v>15.68</v>
          </cell>
          <cell r="K5342">
            <v>0.41</v>
          </cell>
          <cell r="L5342">
            <v>0.41</v>
          </cell>
          <cell r="M5342">
            <v>0.10249991999999999</v>
          </cell>
          <cell r="N5342">
            <v>24.999980487999999</v>
          </cell>
          <cell r="O5342">
            <v>24.999980487999999</v>
          </cell>
          <cell r="P5342">
            <v>0</v>
          </cell>
          <cell r="Q5342">
            <v>0</v>
          </cell>
          <cell r="R5342">
            <v>0</v>
          </cell>
          <cell r="S5342">
            <v>0</v>
          </cell>
          <cell r="T5342">
            <v>0</v>
          </cell>
          <cell r="U5342">
            <v>0</v>
          </cell>
          <cell r="V5342">
            <v>0</v>
          </cell>
          <cell r="W5342">
            <v>0</v>
          </cell>
          <cell r="X5342">
            <v>0</v>
          </cell>
          <cell r="Y5342">
            <v>0</v>
          </cell>
          <cell r="Z5342">
            <v>0.32</v>
          </cell>
          <cell r="AA5342">
            <v>0.32</v>
          </cell>
          <cell r="AB5342">
            <v>0</v>
          </cell>
          <cell r="AC5342">
            <v>0</v>
          </cell>
          <cell r="AD5342">
            <v>6.8333279999999996E-2</v>
          </cell>
          <cell r="AE5342">
            <v>0</v>
          </cell>
          <cell r="AF5342">
            <v>6.8333279999999996E-2</v>
          </cell>
          <cell r="AG5342">
            <v>0</v>
          </cell>
          <cell r="AH5342">
            <v>0</v>
          </cell>
          <cell r="AI5342">
            <v>21.354150000000001</v>
          </cell>
        </row>
        <row r="5343">
          <cell r="C5343" t="str">
            <v>1.891.7</v>
          </cell>
          <cell r="D5343" t="str">
            <v>Иные прочие</v>
          </cell>
          <cell r="E5343" t="str">
            <v>051-2004655</v>
          </cell>
          <cell r="F5343" t="str">
            <v/>
          </cell>
          <cell r="G5343" t="str">
            <v/>
          </cell>
          <cell r="H5343" t="str">
            <v/>
          </cell>
          <cell r="I5343">
            <v>25.69</v>
          </cell>
          <cell r="J5343">
            <v>25.69</v>
          </cell>
          <cell r="K5343">
            <v>0.2</v>
          </cell>
          <cell r="L5343">
            <v>0.2</v>
          </cell>
          <cell r="M5343">
            <v>0</v>
          </cell>
          <cell r="N5343">
            <v>0</v>
          </cell>
          <cell r="O5343">
            <v>0</v>
          </cell>
          <cell r="P5343">
            <v>0</v>
          </cell>
          <cell r="Q5343">
            <v>0</v>
          </cell>
          <cell r="R5343">
            <v>0</v>
          </cell>
          <cell r="S5343">
            <v>0</v>
          </cell>
          <cell r="T5343">
            <v>0</v>
          </cell>
          <cell r="U5343">
            <v>0</v>
          </cell>
          <cell r="V5343">
            <v>0</v>
          </cell>
          <cell r="W5343">
            <v>0</v>
          </cell>
          <cell r="X5343">
            <v>0</v>
          </cell>
          <cell r="Y5343">
            <v>0</v>
          </cell>
          <cell r="Z5343">
            <v>0</v>
          </cell>
          <cell r="AA5343">
            <v>0</v>
          </cell>
          <cell r="AB5343">
            <v>0</v>
          </cell>
          <cell r="AC5343">
            <v>0</v>
          </cell>
          <cell r="AD5343">
            <v>0</v>
          </cell>
          <cell r="AE5343">
            <v>0</v>
          </cell>
          <cell r="AF5343">
            <v>0</v>
          </cell>
          <cell r="AG5343">
            <v>0</v>
          </cell>
          <cell r="AH5343">
            <v>0</v>
          </cell>
          <cell r="AI5343">
            <v>0</v>
          </cell>
        </row>
        <row r="5344">
          <cell r="C5344" t="str">
            <v>1.891.8</v>
          </cell>
          <cell r="D5344" t="str">
            <v>Пуско наладочные работы "вхолостую"</v>
          </cell>
          <cell r="E5344" t="str">
            <v>051-2004655</v>
          </cell>
          <cell r="F5344" t="str">
            <v/>
          </cell>
          <cell r="G5344" t="str">
            <v/>
          </cell>
          <cell r="H5344" t="str">
            <v/>
          </cell>
          <cell r="I5344">
            <v>9.8699999999999992</v>
          </cell>
          <cell r="J5344">
            <v>9.8699999999999992</v>
          </cell>
          <cell r="K5344">
            <v>0</v>
          </cell>
          <cell r="L5344">
            <v>0</v>
          </cell>
          <cell r="M5344">
            <v>0</v>
          </cell>
          <cell r="N5344">
            <v>0</v>
          </cell>
          <cell r="O5344">
            <v>0</v>
          </cell>
          <cell r="P5344">
            <v>0</v>
          </cell>
          <cell r="Q5344">
            <v>0</v>
          </cell>
          <cell r="R5344">
            <v>0</v>
          </cell>
          <cell r="S5344">
            <v>0</v>
          </cell>
          <cell r="T5344">
            <v>0</v>
          </cell>
          <cell r="U5344">
            <v>0</v>
          </cell>
          <cell r="V5344">
            <v>0</v>
          </cell>
          <cell r="W5344">
            <v>0</v>
          </cell>
          <cell r="X5344">
            <v>0</v>
          </cell>
          <cell r="Y5344">
            <v>0</v>
          </cell>
          <cell r="Z5344">
            <v>0</v>
          </cell>
          <cell r="AA5344">
            <v>0</v>
          </cell>
          <cell r="AB5344">
            <v>0</v>
          </cell>
          <cell r="AC5344">
            <v>0</v>
          </cell>
          <cell r="AD5344">
            <v>0</v>
          </cell>
          <cell r="AE5344">
            <v>0</v>
          </cell>
          <cell r="AF5344">
            <v>0</v>
          </cell>
          <cell r="AG5344">
            <v>0</v>
          </cell>
          <cell r="AH5344">
            <v>0</v>
          </cell>
          <cell r="AI5344">
            <v>0</v>
          </cell>
        </row>
        <row r="5345">
          <cell r="C5345" t="str">
            <v>1.892</v>
          </cell>
          <cell r="D5345" t="str">
            <v>Дооснащение ИТСО КС Горнозаводского ЛПУ МГ и Гремячинского ЛПУ МГ</v>
          </cell>
          <cell r="E5345" t="str">
            <v>051-2004656</v>
          </cell>
          <cell r="F5345" t="str">
            <v/>
          </cell>
          <cell r="G5345" t="str">
            <v>Комплексная целевая программа по совершенствованию системы о</v>
          </cell>
          <cell r="H5345" t="str">
            <v>Прочие</v>
          </cell>
          <cell r="I5345">
            <v>518.74</v>
          </cell>
          <cell r="J5345">
            <v>196.66</v>
          </cell>
          <cell r="K5345">
            <v>196.66</v>
          </cell>
          <cell r="L5345">
            <v>196.66</v>
          </cell>
          <cell r="M5345">
            <v>35.149371100000003</v>
          </cell>
          <cell r="N5345">
            <v>17.873167446</v>
          </cell>
          <cell r="O5345">
            <v>17.873167446</v>
          </cell>
          <cell r="P5345">
            <v>0</v>
          </cell>
          <cell r="Q5345">
            <v>0</v>
          </cell>
          <cell r="R5345">
            <v>0</v>
          </cell>
          <cell r="S5345">
            <v>432.86666665000001</v>
          </cell>
          <cell r="T5345">
            <v>85.873333349999996</v>
          </cell>
          <cell r="U5345">
            <v>0</v>
          </cell>
          <cell r="V5345">
            <v>0</v>
          </cell>
          <cell r="W5345">
            <v>0</v>
          </cell>
          <cell r="X5345">
            <v>0</v>
          </cell>
          <cell r="Y5345">
            <v>12.807914419999999</v>
          </cell>
          <cell r="Z5345">
            <v>212.11</v>
          </cell>
          <cell r="AA5345">
            <v>212.11</v>
          </cell>
          <cell r="AB5345">
            <v>0</v>
          </cell>
          <cell r="AC5345">
            <v>0</v>
          </cell>
          <cell r="AD5345">
            <v>16.550861220000002</v>
          </cell>
          <cell r="AE5345">
            <v>12.807914419999999</v>
          </cell>
          <cell r="AF5345">
            <v>3.7429467999999999</v>
          </cell>
          <cell r="AG5345">
            <v>0</v>
          </cell>
          <cell r="AH5345">
            <v>0</v>
          </cell>
          <cell r="AI5345">
            <v>7.802961303</v>
          </cell>
        </row>
        <row r="5346">
          <cell r="C5346" t="str">
            <v>1.892.1</v>
          </cell>
          <cell r="D5346" t="str">
            <v>Подрядные работы</v>
          </cell>
          <cell r="E5346" t="str">
            <v>051-2004656</v>
          </cell>
          <cell r="F5346" t="str">
            <v/>
          </cell>
          <cell r="G5346" t="str">
            <v/>
          </cell>
          <cell r="H5346" t="str">
            <v/>
          </cell>
          <cell r="I5346">
            <v>407.29</v>
          </cell>
          <cell r="J5346">
            <v>144.06</v>
          </cell>
          <cell r="K5346">
            <v>144.06</v>
          </cell>
          <cell r="L5346">
            <v>144.06</v>
          </cell>
          <cell r="M5346">
            <v>30.82225764</v>
          </cell>
          <cell r="N5346">
            <v>21.395430820000001</v>
          </cell>
          <cell r="O5346">
            <v>21.395430820000001</v>
          </cell>
          <cell r="P5346">
            <v>0</v>
          </cell>
          <cell r="Q5346">
            <v>0</v>
          </cell>
          <cell r="R5346">
            <v>0</v>
          </cell>
          <cell r="S5346">
            <v>339.40833334000001</v>
          </cell>
          <cell r="T5346">
            <v>67.881666659999993</v>
          </cell>
          <cell r="U5346">
            <v>0</v>
          </cell>
          <cell r="V5346">
            <v>0</v>
          </cell>
          <cell r="W5346">
            <v>0</v>
          </cell>
          <cell r="X5346">
            <v>0</v>
          </cell>
          <cell r="Y5346">
            <v>5.0877258200000002</v>
          </cell>
          <cell r="Z5346">
            <v>165.25</v>
          </cell>
          <cell r="AA5346">
            <v>165.25</v>
          </cell>
          <cell r="AB5346">
            <v>0</v>
          </cell>
          <cell r="AC5346">
            <v>0</v>
          </cell>
          <cell r="AD5346">
            <v>5.0877258200000002</v>
          </cell>
          <cell r="AE5346">
            <v>5.0877258200000002</v>
          </cell>
          <cell r="AF5346">
            <v>0</v>
          </cell>
          <cell r="AG5346">
            <v>0</v>
          </cell>
          <cell r="AH5346">
            <v>0</v>
          </cell>
          <cell r="AI5346">
            <v>3.0788053369999999</v>
          </cell>
        </row>
        <row r="5347">
          <cell r="C5347">
            <v>0</v>
          </cell>
          <cell r="D5347" t="str">
            <v>ЦентрСпецАвтоматика</v>
          </cell>
          <cell r="E5347" t="str">
            <v>051-2004656</v>
          </cell>
          <cell r="F5347" t="str">
            <v/>
          </cell>
          <cell r="G5347" t="str">
            <v/>
          </cell>
          <cell r="H5347" t="str">
            <v/>
          </cell>
          <cell r="I5347">
            <v>407.29</v>
          </cell>
          <cell r="J5347">
            <v>144.06</v>
          </cell>
          <cell r="K5347">
            <v>144.06</v>
          </cell>
          <cell r="L5347">
            <v>144.06</v>
          </cell>
          <cell r="M5347">
            <v>30.82225764</v>
          </cell>
          <cell r="N5347">
            <v>21.395430820000001</v>
          </cell>
          <cell r="O5347">
            <v>21.395430820000001</v>
          </cell>
          <cell r="P5347">
            <v>0</v>
          </cell>
          <cell r="Q5347">
            <v>0</v>
          </cell>
          <cell r="R5347">
            <v>0</v>
          </cell>
          <cell r="S5347">
            <v>339.40833334000001</v>
          </cell>
          <cell r="T5347">
            <v>67.881666659999993</v>
          </cell>
          <cell r="U5347">
            <v>0</v>
          </cell>
          <cell r="V5347">
            <v>0</v>
          </cell>
          <cell r="W5347">
            <v>0</v>
          </cell>
          <cell r="X5347">
            <v>0</v>
          </cell>
          <cell r="Y5347">
            <v>5.0877258200000002</v>
          </cell>
          <cell r="Z5347">
            <v>165.25</v>
          </cell>
          <cell r="AA5347">
            <v>165.25</v>
          </cell>
          <cell r="AB5347">
            <v>0</v>
          </cell>
          <cell r="AC5347">
            <v>0</v>
          </cell>
          <cell r="AD5347">
            <v>5.0877258200000002</v>
          </cell>
          <cell r="AE5347">
            <v>5.0877258200000002</v>
          </cell>
          <cell r="AF5347">
            <v>0</v>
          </cell>
          <cell r="AG5347">
            <v>0</v>
          </cell>
          <cell r="AH5347">
            <v>0</v>
          </cell>
          <cell r="AI5347">
            <v>3.0788053369999999</v>
          </cell>
        </row>
        <row r="5348">
          <cell r="C5348" t="str">
            <v>1.892.2</v>
          </cell>
          <cell r="D5348" t="str">
            <v>Оборудование</v>
          </cell>
          <cell r="E5348" t="str">
            <v>051-2004656</v>
          </cell>
          <cell r="F5348" t="str">
            <v/>
          </cell>
          <cell r="G5348" t="str">
            <v/>
          </cell>
          <cell r="H5348" t="str">
            <v/>
          </cell>
          <cell r="I5348">
            <v>27.64</v>
          </cell>
          <cell r="J5348">
            <v>24.64</v>
          </cell>
          <cell r="K5348">
            <v>24.64</v>
          </cell>
          <cell r="L5348">
            <v>24.64</v>
          </cell>
          <cell r="M5348">
            <v>0</v>
          </cell>
          <cell r="N5348">
            <v>0</v>
          </cell>
          <cell r="O5348">
            <v>0</v>
          </cell>
          <cell r="P5348">
            <v>0</v>
          </cell>
          <cell r="Q5348">
            <v>0</v>
          </cell>
          <cell r="R5348">
            <v>0</v>
          </cell>
          <cell r="S5348">
            <v>23.033333330000001</v>
          </cell>
          <cell r="T5348">
            <v>4.6066666700000001</v>
          </cell>
          <cell r="U5348">
            <v>0</v>
          </cell>
          <cell r="V5348">
            <v>0</v>
          </cell>
          <cell r="W5348">
            <v>0</v>
          </cell>
          <cell r="X5348">
            <v>0</v>
          </cell>
          <cell r="Y5348">
            <v>2.7582719999999998</v>
          </cell>
          <cell r="Z5348">
            <v>27.64</v>
          </cell>
          <cell r="AA5348">
            <v>27.64</v>
          </cell>
          <cell r="AB5348">
            <v>0</v>
          </cell>
          <cell r="AC5348">
            <v>0</v>
          </cell>
          <cell r="AD5348">
            <v>2.7582719999999998</v>
          </cell>
          <cell r="AE5348">
            <v>2.7582719999999998</v>
          </cell>
          <cell r="AF5348">
            <v>0</v>
          </cell>
          <cell r="AG5348">
            <v>0</v>
          </cell>
          <cell r="AH5348">
            <v>0</v>
          </cell>
          <cell r="AI5348">
            <v>9.9792764110000007</v>
          </cell>
        </row>
        <row r="5349">
          <cell r="C5349" t="str">
            <v>1.892.3</v>
          </cell>
          <cell r="D5349" t="str">
            <v>Прочие, всего</v>
          </cell>
          <cell r="E5349" t="str">
            <v>051-2004656</v>
          </cell>
          <cell r="F5349" t="str">
            <v/>
          </cell>
          <cell r="G5349" t="str">
            <v/>
          </cell>
          <cell r="H5349" t="str">
            <v/>
          </cell>
          <cell r="I5349">
            <v>83.81</v>
          </cell>
          <cell r="J5349">
            <v>27.96</v>
          </cell>
          <cell r="K5349">
            <v>27.96</v>
          </cell>
          <cell r="L5349">
            <v>27.96</v>
          </cell>
          <cell r="M5349">
            <v>4.3271134599999996</v>
          </cell>
          <cell r="N5349">
            <v>15.476085336000001</v>
          </cell>
          <cell r="O5349">
            <v>15.476085336000001</v>
          </cell>
          <cell r="P5349">
            <v>0</v>
          </cell>
          <cell r="Q5349">
            <v>0</v>
          </cell>
          <cell r="R5349">
            <v>0</v>
          </cell>
          <cell r="S5349">
            <v>70.424999979999996</v>
          </cell>
          <cell r="T5349">
            <v>13.38500002</v>
          </cell>
          <cell r="U5349">
            <v>0</v>
          </cell>
          <cell r="V5349">
            <v>0</v>
          </cell>
          <cell r="W5349">
            <v>0</v>
          </cell>
          <cell r="X5349">
            <v>0</v>
          </cell>
          <cell r="Y5349">
            <v>4.9619166000000003</v>
          </cell>
          <cell r="Z5349">
            <v>19.22</v>
          </cell>
          <cell r="AA5349">
            <v>19.22</v>
          </cell>
          <cell r="AB5349">
            <v>0</v>
          </cell>
          <cell r="AC5349">
            <v>0</v>
          </cell>
          <cell r="AD5349">
            <v>8.7048634000000007</v>
          </cell>
          <cell r="AE5349">
            <v>4.9619166000000003</v>
          </cell>
          <cell r="AF5349">
            <v>3.7429467999999999</v>
          </cell>
          <cell r="AG5349">
            <v>0</v>
          </cell>
          <cell r="AH5349">
            <v>0</v>
          </cell>
          <cell r="AI5349">
            <v>45.290652444999999</v>
          </cell>
        </row>
        <row r="5350">
          <cell r="C5350" t="str">
            <v>1.892.4</v>
          </cell>
          <cell r="D5350" t="str">
            <v>Землеотвод, всего</v>
          </cell>
          <cell r="E5350" t="str">
            <v>051-2004656</v>
          </cell>
          <cell r="F5350" t="str">
            <v/>
          </cell>
          <cell r="G5350" t="str">
            <v/>
          </cell>
          <cell r="H5350" t="str">
            <v/>
          </cell>
          <cell r="I5350">
            <v>1.84</v>
          </cell>
          <cell r="J5350">
            <v>0.55000000000000004</v>
          </cell>
          <cell r="K5350">
            <v>0.55000000000000004</v>
          </cell>
          <cell r="L5350">
            <v>0.55000000000000004</v>
          </cell>
          <cell r="M5350">
            <v>0</v>
          </cell>
          <cell r="N5350">
            <v>0</v>
          </cell>
          <cell r="O5350">
            <v>0</v>
          </cell>
          <cell r="P5350">
            <v>0</v>
          </cell>
          <cell r="Q5350">
            <v>0</v>
          </cell>
          <cell r="R5350">
            <v>0</v>
          </cell>
          <cell r="S5350">
            <v>1.57833333</v>
          </cell>
          <cell r="T5350">
            <v>0.26166666999999999</v>
          </cell>
          <cell r="U5350">
            <v>0</v>
          </cell>
          <cell r="V5350">
            <v>0</v>
          </cell>
          <cell r="W5350">
            <v>0</v>
          </cell>
          <cell r="X5350">
            <v>0</v>
          </cell>
          <cell r="Y5350">
            <v>0</v>
          </cell>
          <cell r="Z5350">
            <v>0.48</v>
          </cell>
          <cell r="AA5350">
            <v>0.48</v>
          </cell>
          <cell r="AB5350">
            <v>0</v>
          </cell>
          <cell r="AC5350">
            <v>0</v>
          </cell>
          <cell r="AD5350">
            <v>0</v>
          </cell>
          <cell r="AE5350">
            <v>0</v>
          </cell>
          <cell r="AF5350">
            <v>0</v>
          </cell>
          <cell r="AG5350">
            <v>0</v>
          </cell>
          <cell r="AH5350">
            <v>0</v>
          </cell>
          <cell r="AI5350">
            <v>0</v>
          </cell>
        </row>
        <row r="5351">
          <cell r="C5351" t="str">
            <v>1.892.5</v>
          </cell>
          <cell r="D5351" t="str">
            <v>Услуги Заказчика</v>
          </cell>
          <cell r="E5351" t="str">
            <v>051-2004656</v>
          </cell>
          <cell r="F5351" t="str">
            <v/>
          </cell>
          <cell r="G5351" t="str">
            <v/>
          </cell>
          <cell r="H5351" t="str">
            <v/>
          </cell>
          <cell r="I5351">
            <v>20.55</v>
          </cell>
          <cell r="J5351">
            <v>7.01</v>
          </cell>
          <cell r="K5351">
            <v>7.01</v>
          </cell>
          <cell r="L5351">
            <v>7.01</v>
          </cell>
          <cell r="M5351">
            <v>1.7524999800000001</v>
          </cell>
          <cell r="N5351">
            <v>24.999999715000001</v>
          </cell>
          <cell r="O5351">
            <v>24.999999715000001</v>
          </cell>
          <cell r="P5351">
            <v>0</v>
          </cell>
          <cell r="Q5351">
            <v>0</v>
          </cell>
          <cell r="R5351">
            <v>0</v>
          </cell>
          <cell r="S5351">
            <v>17.124999989999999</v>
          </cell>
          <cell r="T5351">
            <v>3.4250000100000002</v>
          </cell>
          <cell r="U5351">
            <v>0</v>
          </cell>
          <cell r="V5351">
            <v>0</v>
          </cell>
          <cell r="W5351">
            <v>0</v>
          </cell>
          <cell r="X5351">
            <v>0</v>
          </cell>
          <cell r="Y5351">
            <v>4.9619166000000003</v>
          </cell>
          <cell r="Z5351">
            <v>18.739999999999998</v>
          </cell>
          <cell r="AA5351">
            <v>18.739999999999998</v>
          </cell>
          <cell r="AB5351">
            <v>0</v>
          </cell>
          <cell r="AC5351">
            <v>0</v>
          </cell>
          <cell r="AD5351">
            <v>6.1302499199999998</v>
          </cell>
          <cell r="AE5351">
            <v>4.9619166000000003</v>
          </cell>
          <cell r="AF5351">
            <v>1.1683333199999999</v>
          </cell>
          <cell r="AG5351">
            <v>0</v>
          </cell>
          <cell r="AH5351">
            <v>0</v>
          </cell>
          <cell r="AI5351">
            <v>32.712112699999999</v>
          </cell>
        </row>
        <row r="5352">
          <cell r="C5352" t="str">
            <v>1.892.6</v>
          </cell>
          <cell r="D5352" t="str">
            <v>Иные прочие</v>
          </cell>
          <cell r="E5352" t="str">
            <v>051-2004656</v>
          </cell>
          <cell r="F5352" t="str">
            <v/>
          </cell>
          <cell r="G5352" t="str">
            <v/>
          </cell>
          <cell r="H5352" t="str">
            <v/>
          </cell>
          <cell r="I5352">
            <v>52.81</v>
          </cell>
          <cell r="J5352">
            <v>11.79</v>
          </cell>
          <cell r="K5352">
            <v>11.79</v>
          </cell>
          <cell r="L5352">
            <v>11.79</v>
          </cell>
          <cell r="M5352">
            <v>2.57461348</v>
          </cell>
          <cell r="N5352">
            <v>21.837264461</v>
          </cell>
          <cell r="O5352">
            <v>21.837264461</v>
          </cell>
          <cell r="P5352">
            <v>0</v>
          </cell>
          <cell r="Q5352">
            <v>0</v>
          </cell>
          <cell r="R5352">
            <v>0</v>
          </cell>
          <cell r="S5352">
            <v>44.54666666</v>
          </cell>
          <cell r="T5352">
            <v>8.2633333400000009</v>
          </cell>
          <cell r="U5352">
            <v>0</v>
          </cell>
          <cell r="V5352">
            <v>0</v>
          </cell>
          <cell r="W5352">
            <v>0</v>
          </cell>
          <cell r="X5352">
            <v>0</v>
          </cell>
          <cell r="Y5352">
            <v>0</v>
          </cell>
          <cell r="Z5352">
            <v>0</v>
          </cell>
          <cell r="AA5352">
            <v>0</v>
          </cell>
          <cell r="AB5352">
            <v>0</v>
          </cell>
          <cell r="AC5352">
            <v>0</v>
          </cell>
          <cell r="AD5352">
            <v>2.57461348</v>
          </cell>
          <cell r="AE5352">
            <v>0</v>
          </cell>
          <cell r="AF5352">
            <v>2.57461348</v>
          </cell>
          <cell r="AG5352">
            <v>0</v>
          </cell>
          <cell r="AH5352">
            <v>0</v>
          </cell>
          <cell r="AI5352">
            <v>0</v>
          </cell>
        </row>
        <row r="5353">
          <cell r="C5353" t="str">
            <v>1.892.7</v>
          </cell>
          <cell r="D5353" t="str">
            <v>Пуско наладочные работы "вхолостую"</v>
          </cell>
          <cell r="E5353" t="str">
            <v>051-2004656</v>
          </cell>
          <cell r="F5353" t="str">
            <v/>
          </cell>
          <cell r="G5353" t="str">
            <v/>
          </cell>
          <cell r="H5353" t="str">
            <v/>
          </cell>
          <cell r="I5353">
            <v>8.61</v>
          </cell>
          <cell r="J5353">
            <v>8.61</v>
          </cell>
          <cell r="K5353">
            <v>8.61</v>
          </cell>
          <cell r="L5353">
            <v>8.61</v>
          </cell>
          <cell r="M5353">
            <v>0</v>
          </cell>
          <cell r="N5353">
            <v>0</v>
          </cell>
          <cell r="O5353">
            <v>0</v>
          </cell>
          <cell r="P5353">
            <v>0</v>
          </cell>
          <cell r="Q5353">
            <v>0</v>
          </cell>
          <cell r="R5353">
            <v>0</v>
          </cell>
          <cell r="S5353">
            <v>7.1749999999999998</v>
          </cell>
          <cell r="T5353">
            <v>1.4350000000000001</v>
          </cell>
          <cell r="U5353">
            <v>0</v>
          </cell>
          <cell r="V5353">
            <v>0</v>
          </cell>
          <cell r="W5353">
            <v>0</v>
          </cell>
          <cell r="X5353">
            <v>0</v>
          </cell>
          <cell r="Y5353">
            <v>0</v>
          </cell>
          <cell r="Z5353">
            <v>0</v>
          </cell>
          <cell r="AA5353">
            <v>0</v>
          </cell>
          <cell r="AB5353">
            <v>0</v>
          </cell>
          <cell r="AC5353">
            <v>0</v>
          </cell>
          <cell r="AD5353">
            <v>0</v>
          </cell>
          <cell r="AE5353">
            <v>0</v>
          </cell>
          <cell r="AF5353">
            <v>0</v>
          </cell>
          <cell r="AG5353">
            <v>0</v>
          </cell>
          <cell r="AH5353">
            <v>0</v>
          </cell>
          <cell r="AI5353">
            <v>0</v>
          </cell>
        </row>
        <row r="5354">
          <cell r="C5354" t="str">
            <v>1.893</v>
          </cell>
          <cell r="D5354" t="str">
            <v>Дооснащение ИТСО объектов Очерского ЛПУ МГ и Пермского ЛПУ МГ</v>
          </cell>
          <cell r="E5354" t="str">
            <v>051-2004657</v>
          </cell>
          <cell r="F5354" t="str">
            <v/>
          </cell>
          <cell r="G5354" t="str">
            <v>Комплексная целевая программа по совершенствованию системы о</v>
          </cell>
          <cell r="H5354" t="str">
            <v>Прочие</v>
          </cell>
          <cell r="I5354">
            <v>559.34</v>
          </cell>
          <cell r="J5354">
            <v>294.29000000000002</v>
          </cell>
          <cell r="K5354">
            <v>294.29000000000002</v>
          </cell>
          <cell r="L5354">
            <v>294.29000000000002</v>
          </cell>
          <cell r="M5354">
            <v>93.612142300000002</v>
          </cell>
          <cell r="N5354">
            <v>31.809488022</v>
          </cell>
          <cell r="O5354">
            <v>31.809488022</v>
          </cell>
          <cell r="P5354">
            <v>0</v>
          </cell>
          <cell r="Q5354">
            <v>0</v>
          </cell>
          <cell r="R5354">
            <v>0</v>
          </cell>
          <cell r="S5354">
            <v>466.92500002000003</v>
          </cell>
          <cell r="T5354">
            <v>92.414999980000005</v>
          </cell>
          <cell r="U5354">
            <v>0</v>
          </cell>
          <cell r="V5354">
            <v>0</v>
          </cell>
          <cell r="W5354">
            <v>0</v>
          </cell>
          <cell r="X5354">
            <v>0</v>
          </cell>
          <cell r="Y5354">
            <v>15.17132028</v>
          </cell>
          <cell r="Z5354">
            <v>292.52999999999997</v>
          </cell>
          <cell r="AA5354">
            <v>292.52999999999997</v>
          </cell>
          <cell r="AB5354">
            <v>0</v>
          </cell>
          <cell r="AC5354">
            <v>0</v>
          </cell>
          <cell r="AD5354">
            <v>19.46686704</v>
          </cell>
          <cell r="AE5354">
            <v>15.17132028</v>
          </cell>
          <cell r="AF5354">
            <v>4.2955467599999997</v>
          </cell>
          <cell r="AG5354">
            <v>0</v>
          </cell>
          <cell r="AH5354">
            <v>0</v>
          </cell>
          <cell r="AI5354">
            <v>6.6546566299999999</v>
          </cell>
        </row>
        <row r="5355">
          <cell r="C5355" t="str">
            <v>1.893.1</v>
          </cell>
          <cell r="D5355" t="str">
            <v>Подрядные работы</v>
          </cell>
          <cell r="E5355" t="str">
            <v>051-2004657</v>
          </cell>
          <cell r="F5355" t="str">
            <v/>
          </cell>
          <cell r="G5355" t="str">
            <v/>
          </cell>
          <cell r="H5355" t="str">
            <v/>
          </cell>
          <cell r="I5355">
            <v>413.31</v>
          </cell>
          <cell r="J5355">
            <v>223.31</v>
          </cell>
          <cell r="K5355">
            <v>223.31</v>
          </cell>
          <cell r="L5355">
            <v>223.31</v>
          </cell>
          <cell r="M5355">
            <v>88.441595500000005</v>
          </cell>
          <cell r="N5355">
            <v>39.604852223000002</v>
          </cell>
          <cell r="O5355">
            <v>39.604852223000002</v>
          </cell>
          <cell r="P5355">
            <v>0</v>
          </cell>
          <cell r="Q5355">
            <v>0</v>
          </cell>
          <cell r="R5355">
            <v>0</v>
          </cell>
          <cell r="S5355">
            <v>344.42500001000002</v>
          </cell>
          <cell r="T5355">
            <v>68.884999989999997</v>
          </cell>
          <cell r="U5355">
            <v>0</v>
          </cell>
          <cell r="V5355">
            <v>0</v>
          </cell>
          <cell r="W5355">
            <v>0</v>
          </cell>
          <cell r="X5355">
            <v>0</v>
          </cell>
          <cell r="Y5355">
            <v>2.7838037400000002</v>
          </cell>
          <cell r="Z5355">
            <v>232.41</v>
          </cell>
          <cell r="AA5355">
            <v>232.41</v>
          </cell>
          <cell r="AB5355">
            <v>0</v>
          </cell>
          <cell r="AC5355">
            <v>0</v>
          </cell>
          <cell r="AD5355">
            <v>2.7838037400000002</v>
          </cell>
          <cell r="AE5355">
            <v>2.7838037400000002</v>
          </cell>
          <cell r="AF5355">
            <v>0</v>
          </cell>
          <cell r="AG5355">
            <v>0</v>
          </cell>
          <cell r="AH5355">
            <v>0</v>
          </cell>
          <cell r="AI5355">
            <v>1.1977986060000001</v>
          </cell>
        </row>
        <row r="5356">
          <cell r="C5356">
            <v>0</v>
          </cell>
          <cell r="D5356" t="str">
            <v>ЦентрСпецАвтоматика</v>
          </cell>
          <cell r="E5356" t="str">
            <v>051-2004657</v>
          </cell>
          <cell r="F5356" t="str">
            <v/>
          </cell>
          <cell r="G5356" t="str">
            <v/>
          </cell>
          <cell r="H5356" t="str">
            <v/>
          </cell>
          <cell r="I5356">
            <v>413.31</v>
          </cell>
          <cell r="J5356">
            <v>223.31</v>
          </cell>
          <cell r="K5356">
            <v>223.31</v>
          </cell>
          <cell r="L5356">
            <v>223.31</v>
          </cell>
          <cell r="M5356">
            <v>88.441595500000005</v>
          </cell>
          <cell r="N5356">
            <v>39.604852223000002</v>
          </cell>
          <cell r="O5356">
            <v>39.604852223000002</v>
          </cell>
          <cell r="P5356">
            <v>0</v>
          </cell>
          <cell r="Q5356">
            <v>0</v>
          </cell>
          <cell r="R5356">
            <v>0</v>
          </cell>
          <cell r="S5356">
            <v>344.42500001000002</v>
          </cell>
          <cell r="T5356">
            <v>68.884999989999997</v>
          </cell>
          <cell r="U5356">
            <v>0</v>
          </cell>
          <cell r="V5356">
            <v>0</v>
          </cell>
          <cell r="W5356">
            <v>0</v>
          </cell>
          <cell r="X5356">
            <v>0</v>
          </cell>
          <cell r="Y5356">
            <v>2.7838037400000002</v>
          </cell>
          <cell r="Z5356">
            <v>232.41</v>
          </cell>
          <cell r="AA5356">
            <v>232.41</v>
          </cell>
          <cell r="AB5356">
            <v>0</v>
          </cell>
          <cell r="AC5356">
            <v>0</v>
          </cell>
          <cell r="AD5356">
            <v>2.7838037400000002</v>
          </cell>
          <cell r="AE5356">
            <v>2.7838037400000002</v>
          </cell>
          <cell r="AF5356">
            <v>0</v>
          </cell>
          <cell r="AG5356">
            <v>0</v>
          </cell>
          <cell r="AH5356">
            <v>0</v>
          </cell>
          <cell r="AI5356">
            <v>1.1977986060000001</v>
          </cell>
        </row>
        <row r="5357">
          <cell r="C5357" t="str">
            <v>1.893.2</v>
          </cell>
          <cell r="D5357" t="str">
            <v>Оборудование</v>
          </cell>
          <cell r="E5357" t="str">
            <v>051-2004657</v>
          </cell>
          <cell r="F5357" t="str">
            <v/>
          </cell>
          <cell r="G5357" t="str">
            <v/>
          </cell>
          <cell r="H5357" t="str">
            <v/>
          </cell>
          <cell r="I5357">
            <v>42.53</v>
          </cell>
          <cell r="J5357">
            <v>33.53</v>
          </cell>
          <cell r="K5357">
            <v>33.53</v>
          </cell>
          <cell r="L5357">
            <v>33.53</v>
          </cell>
          <cell r="M5357">
            <v>0</v>
          </cell>
          <cell r="N5357">
            <v>0</v>
          </cell>
          <cell r="O5357">
            <v>0</v>
          </cell>
          <cell r="P5357">
            <v>0</v>
          </cell>
          <cell r="Q5357">
            <v>0</v>
          </cell>
          <cell r="R5357">
            <v>0</v>
          </cell>
          <cell r="S5357">
            <v>35.441666669999996</v>
          </cell>
          <cell r="T5357">
            <v>7.0883333300000002</v>
          </cell>
          <cell r="U5357">
            <v>0</v>
          </cell>
          <cell r="V5357">
            <v>0</v>
          </cell>
          <cell r="W5357">
            <v>0</v>
          </cell>
          <cell r="X5357">
            <v>0</v>
          </cell>
          <cell r="Y5357">
            <v>8.7238500000000005</v>
          </cell>
          <cell r="Z5357">
            <v>38.53</v>
          </cell>
          <cell r="AA5357">
            <v>38.53</v>
          </cell>
          <cell r="AB5357">
            <v>0</v>
          </cell>
          <cell r="AC5357">
            <v>0</v>
          </cell>
          <cell r="AD5357">
            <v>8.7238500000000005</v>
          </cell>
          <cell r="AE5357">
            <v>8.7238500000000005</v>
          </cell>
          <cell r="AF5357">
            <v>0</v>
          </cell>
          <cell r="AG5357">
            <v>0</v>
          </cell>
          <cell r="AH5357">
            <v>0</v>
          </cell>
          <cell r="AI5357">
            <v>22.641707759999999</v>
          </cell>
        </row>
        <row r="5358">
          <cell r="C5358" t="str">
            <v>1.893.3</v>
          </cell>
          <cell r="D5358" t="str">
            <v>Прочие, всего</v>
          </cell>
          <cell r="E5358" t="str">
            <v>051-2004657</v>
          </cell>
          <cell r="F5358" t="str">
            <v/>
          </cell>
          <cell r="G5358" t="str">
            <v/>
          </cell>
          <cell r="H5358" t="str">
            <v/>
          </cell>
          <cell r="I5358">
            <v>103.5</v>
          </cell>
          <cell r="J5358">
            <v>37.450000000000003</v>
          </cell>
          <cell r="K5358">
            <v>37.450000000000003</v>
          </cell>
          <cell r="L5358">
            <v>37.450000000000003</v>
          </cell>
          <cell r="M5358">
            <v>5.1705468000000003</v>
          </cell>
          <cell r="N5358">
            <v>13.806533511</v>
          </cell>
          <cell r="O5358">
            <v>13.806533511</v>
          </cell>
          <cell r="P5358">
            <v>0</v>
          </cell>
          <cell r="Q5358">
            <v>0</v>
          </cell>
          <cell r="R5358">
            <v>0</v>
          </cell>
          <cell r="S5358">
            <v>87.058333340000004</v>
          </cell>
          <cell r="T5358">
            <v>16.441666659999999</v>
          </cell>
          <cell r="U5358">
            <v>0</v>
          </cell>
          <cell r="V5358">
            <v>0</v>
          </cell>
          <cell r="W5358">
            <v>0</v>
          </cell>
          <cell r="X5358">
            <v>0</v>
          </cell>
          <cell r="Y5358">
            <v>3.6636665399999999</v>
          </cell>
          <cell r="Z5358">
            <v>21.59</v>
          </cell>
          <cell r="AA5358">
            <v>21.59</v>
          </cell>
          <cell r="AB5358">
            <v>0</v>
          </cell>
          <cell r="AC5358">
            <v>0</v>
          </cell>
          <cell r="AD5358">
            <v>7.9592133</v>
          </cell>
          <cell r="AE5358">
            <v>3.6636665399999999</v>
          </cell>
          <cell r="AF5358">
            <v>4.2955467599999997</v>
          </cell>
          <cell r="AG5358">
            <v>0</v>
          </cell>
          <cell r="AH5358">
            <v>0</v>
          </cell>
          <cell r="AI5358">
            <v>36.865276979999997</v>
          </cell>
        </row>
        <row r="5359">
          <cell r="C5359" t="str">
            <v>1.893.4</v>
          </cell>
          <cell r="D5359" t="str">
            <v>Землеотвод, всего</v>
          </cell>
          <cell r="E5359" t="str">
            <v>051-2004657</v>
          </cell>
          <cell r="F5359" t="str">
            <v/>
          </cell>
          <cell r="G5359" t="str">
            <v/>
          </cell>
          <cell r="H5359" t="str">
            <v/>
          </cell>
          <cell r="I5359">
            <v>3.7</v>
          </cell>
          <cell r="J5359">
            <v>1.8</v>
          </cell>
          <cell r="K5359">
            <v>1.8</v>
          </cell>
          <cell r="L5359">
            <v>1.8</v>
          </cell>
          <cell r="M5359">
            <v>0</v>
          </cell>
          <cell r="N5359">
            <v>0</v>
          </cell>
          <cell r="O5359">
            <v>0</v>
          </cell>
          <cell r="P5359">
            <v>0</v>
          </cell>
          <cell r="Q5359">
            <v>0</v>
          </cell>
          <cell r="R5359">
            <v>0</v>
          </cell>
          <cell r="S5359">
            <v>3.18333333</v>
          </cell>
          <cell r="T5359">
            <v>0.51666666999999999</v>
          </cell>
          <cell r="U5359">
            <v>0</v>
          </cell>
          <cell r="V5359">
            <v>0</v>
          </cell>
          <cell r="W5359">
            <v>0</v>
          </cell>
          <cell r="X5359">
            <v>0</v>
          </cell>
          <cell r="Y5359">
            <v>0</v>
          </cell>
          <cell r="Z5359">
            <v>1.73</v>
          </cell>
          <cell r="AA5359">
            <v>1.73</v>
          </cell>
          <cell r="AB5359">
            <v>0</v>
          </cell>
          <cell r="AC5359">
            <v>0</v>
          </cell>
          <cell r="AD5359">
            <v>0</v>
          </cell>
          <cell r="AE5359">
            <v>0</v>
          </cell>
          <cell r="AF5359">
            <v>0</v>
          </cell>
          <cell r="AG5359">
            <v>0</v>
          </cell>
          <cell r="AH5359">
            <v>0</v>
          </cell>
          <cell r="AI5359">
            <v>0</v>
          </cell>
        </row>
        <row r="5360">
          <cell r="C5360" t="str">
            <v>1.893.5</v>
          </cell>
          <cell r="D5360" t="str">
            <v>Услуги Заказчика</v>
          </cell>
          <cell r="E5360" t="str">
            <v>051-2004657</v>
          </cell>
          <cell r="F5360" t="str">
            <v/>
          </cell>
          <cell r="G5360" t="str">
            <v/>
          </cell>
          <cell r="H5360" t="str">
            <v/>
          </cell>
          <cell r="I5360">
            <v>20.72</v>
          </cell>
          <cell r="J5360">
            <v>10.5</v>
          </cell>
          <cell r="K5360">
            <v>10.5</v>
          </cell>
          <cell r="L5360">
            <v>10.5</v>
          </cell>
          <cell r="M5360">
            <v>2.6250001200000002</v>
          </cell>
          <cell r="N5360">
            <v>25.000001142999999</v>
          </cell>
          <cell r="O5360">
            <v>25.000001142999999</v>
          </cell>
          <cell r="P5360">
            <v>0</v>
          </cell>
          <cell r="Q5360">
            <v>0</v>
          </cell>
          <cell r="R5360">
            <v>0</v>
          </cell>
          <cell r="S5360">
            <v>17.266666669999999</v>
          </cell>
          <cell r="T5360">
            <v>3.45333333</v>
          </cell>
          <cell r="U5360">
            <v>0</v>
          </cell>
          <cell r="V5360">
            <v>0</v>
          </cell>
          <cell r="W5360">
            <v>0</v>
          </cell>
          <cell r="X5360">
            <v>0</v>
          </cell>
          <cell r="Y5360">
            <v>3.6636665399999999</v>
          </cell>
          <cell r="Z5360">
            <v>19.86</v>
          </cell>
          <cell r="AA5360">
            <v>19.86</v>
          </cell>
          <cell r="AB5360">
            <v>0</v>
          </cell>
          <cell r="AC5360">
            <v>0</v>
          </cell>
          <cell r="AD5360">
            <v>5.4136666199999999</v>
          </cell>
          <cell r="AE5360">
            <v>3.6636665399999999</v>
          </cell>
          <cell r="AF5360">
            <v>1.75000008</v>
          </cell>
          <cell r="AG5360">
            <v>0</v>
          </cell>
          <cell r="AH5360">
            <v>0</v>
          </cell>
          <cell r="AI5360">
            <v>27.259147129999999</v>
          </cell>
        </row>
        <row r="5361">
          <cell r="C5361" t="str">
            <v>1.893.6</v>
          </cell>
          <cell r="D5361" t="str">
            <v>Иные прочие</v>
          </cell>
          <cell r="E5361" t="str">
            <v>051-2004657</v>
          </cell>
          <cell r="F5361" t="str">
            <v/>
          </cell>
          <cell r="G5361" t="str">
            <v/>
          </cell>
          <cell r="H5361" t="str">
            <v/>
          </cell>
          <cell r="I5361">
            <v>65.650000000000006</v>
          </cell>
          <cell r="J5361">
            <v>11.72</v>
          </cell>
          <cell r="K5361">
            <v>11.72</v>
          </cell>
          <cell r="L5361">
            <v>11.72</v>
          </cell>
          <cell r="M5361">
            <v>2.5455466800000002</v>
          </cell>
          <cell r="N5361">
            <v>21.719681569999999</v>
          </cell>
          <cell r="O5361">
            <v>21.719681569999999</v>
          </cell>
          <cell r="P5361">
            <v>0</v>
          </cell>
          <cell r="Q5361">
            <v>0</v>
          </cell>
          <cell r="R5361">
            <v>0</v>
          </cell>
          <cell r="S5361">
            <v>55.416666669999998</v>
          </cell>
          <cell r="T5361">
            <v>10.233333330000001</v>
          </cell>
          <cell r="U5361">
            <v>0</v>
          </cell>
          <cell r="V5361">
            <v>0</v>
          </cell>
          <cell r="W5361">
            <v>0</v>
          </cell>
          <cell r="X5361">
            <v>0</v>
          </cell>
          <cell r="Y5361">
            <v>0</v>
          </cell>
          <cell r="Z5361">
            <v>0</v>
          </cell>
          <cell r="AA5361">
            <v>0</v>
          </cell>
          <cell r="AB5361">
            <v>0</v>
          </cell>
          <cell r="AC5361">
            <v>0</v>
          </cell>
          <cell r="AD5361">
            <v>2.5455466800000002</v>
          </cell>
          <cell r="AE5361">
            <v>0</v>
          </cell>
          <cell r="AF5361">
            <v>2.5455466800000002</v>
          </cell>
          <cell r="AG5361">
            <v>0</v>
          </cell>
          <cell r="AH5361">
            <v>0</v>
          </cell>
          <cell r="AI5361">
            <v>0</v>
          </cell>
        </row>
        <row r="5362">
          <cell r="C5362" t="str">
            <v>1.893.7</v>
          </cell>
          <cell r="D5362" t="str">
            <v>Пуско наладочные работы "вхолостую"</v>
          </cell>
          <cell r="E5362" t="str">
            <v>051-2004657</v>
          </cell>
          <cell r="F5362" t="str">
            <v/>
          </cell>
          <cell r="G5362" t="str">
            <v/>
          </cell>
          <cell r="H5362" t="str">
            <v/>
          </cell>
          <cell r="I5362">
            <v>13.43</v>
          </cell>
          <cell r="J5362">
            <v>13.43</v>
          </cell>
          <cell r="K5362">
            <v>13.43</v>
          </cell>
          <cell r="L5362">
            <v>13.43</v>
          </cell>
          <cell r="M5362">
            <v>0</v>
          </cell>
          <cell r="N5362">
            <v>0</v>
          </cell>
          <cell r="O5362">
            <v>0</v>
          </cell>
          <cell r="P5362">
            <v>0</v>
          </cell>
          <cell r="Q5362">
            <v>0</v>
          </cell>
          <cell r="R5362">
            <v>0</v>
          </cell>
          <cell r="S5362">
            <v>11.19166667</v>
          </cell>
          <cell r="T5362">
            <v>2.2383333300000001</v>
          </cell>
          <cell r="U5362">
            <v>0</v>
          </cell>
          <cell r="V5362">
            <v>0</v>
          </cell>
          <cell r="W5362">
            <v>0</v>
          </cell>
          <cell r="X5362">
            <v>0</v>
          </cell>
          <cell r="Y5362">
            <v>0</v>
          </cell>
          <cell r="Z5362">
            <v>0</v>
          </cell>
          <cell r="AA5362">
            <v>0</v>
          </cell>
          <cell r="AB5362">
            <v>0</v>
          </cell>
          <cell r="AC5362">
            <v>0</v>
          </cell>
          <cell r="AD5362">
            <v>0</v>
          </cell>
          <cell r="AE5362">
            <v>0</v>
          </cell>
          <cell r="AF5362">
            <v>0</v>
          </cell>
          <cell r="AG5362">
            <v>0</v>
          </cell>
          <cell r="AH5362">
            <v>0</v>
          </cell>
          <cell r="AI5362">
            <v>0</v>
          </cell>
        </row>
        <row r="5363">
          <cell r="C5363" t="str">
            <v>1.894</v>
          </cell>
          <cell r="D5363" t="str">
            <v>Дооснащение ИТСО КС Воткинского ЛПУ МГ, Можгинского ЛПУ МГ и Увинского ЛПУ МГ</v>
          </cell>
          <cell r="E5363" t="str">
            <v>051-2004658</v>
          </cell>
          <cell r="F5363" t="str">
            <v/>
          </cell>
          <cell r="G5363" t="str">
            <v>Комплексная целевая программа по совершенствованию системы о</v>
          </cell>
          <cell r="H5363" t="str">
            <v>Прочие</v>
          </cell>
          <cell r="I5363">
            <v>865.85900000000004</v>
          </cell>
          <cell r="J5363">
            <v>865.85900000000004</v>
          </cell>
          <cell r="K5363">
            <v>10.89</v>
          </cell>
          <cell r="L5363">
            <v>10.89</v>
          </cell>
          <cell r="M5363">
            <v>9.7500240000000002E-2</v>
          </cell>
          <cell r="N5363">
            <v>0.89531900799999997</v>
          </cell>
          <cell r="O5363">
            <v>0.89531900799999997</v>
          </cell>
          <cell r="P5363">
            <v>0</v>
          </cell>
          <cell r="Q5363">
            <v>0</v>
          </cell>
          <cell r="R5363">
            <v>0</v>
          </cell>
          <cell r="S5363">
            <v>0</v>
          </cell>
          <cell r="T5363">
            <v>0</v>
          </cell>
          <cell r="U5363">
            <v>0</v>
          </cell>
          <cell r="V5363">
            <v>0</v>
          </cell>
          <cell r="W5363">
            <v>0</v>
          </cell>
          <cell r="X5363">
            <v>0</v>
          </cell>
          <cell r="Y5363">
            <v>0</v>
          </cell>
          <cell r="Z5363">
            <v>217.02</v>
          </cell>
          <cell r="AA5363">
            <v>217.02</v>
          </cell>
          <cell r="AB5363">
            <v>10</v>
          </cell>
          <cell r="AC5363">
            <v>206.41</v>
          </cell>
          <cell r="AD5363">
            <v>6.5000160000000001E-2</v>
          </cell>
          <cell r="AE5363">
            <v>0</v>
          </cell>
          <cell r="AF5363">
            <v>6.5000160000000001E-2</v>
          </cell>
          <cell r="AG5363">
            <v>0</v>
          </cell>
          <cell r="AH5363">
            <v>0</v>
          </cell>
          <cell r="AI5363">
            <v>2.9951229999999999E-2</v>
          </cell>
        </row>
        <row r="5364">
          <cell r="C5364" t="str">
            <v>1.894.1</v>
          </cell>
          <cell r="D5364" t="str">
            <v>Подрядные работы</v>
          </cell>
          <cell r="E5364" t="str">
            <v>051-2004658</v>
          </cell>
          <cell r="F5364" t="str">
            <v/>
          </cell>
          <cell r="G5364" t="str">
            <v/>
          </cell>
          <cell r="H5364" t="str">
            <v/>
          </cell>
          <cell r="I5364">
            <v>695.65</v>
          </cell>
          <cell r="J5364">
            <v>695.65</v>
          </cell>
          <cell r="K5364">
            <v>10</v>
          </cell>
          <cell r="L5364">
            <v>10</v>
          </cell>
          <cell r="M5364">
            <v>0</v>
          </cell>
          <cell r="N5364">
            <v>0</v>
          </cell>
          <cell r="O5364">
            <v>0</v>
          </cell>
          <cell r="P5364">
            <v>0</v>
          </cell>
          <cell r="Q5364">
            <v>0</v>
          </cell>
          <cell r="R5364">
            <v>0</v>
          </cell>
          <cell r="S5364">
            <v>0</v>
          </cell>
          <cell r="T5364">
            <v>0</v>
          </cell>
          <cell r="U5364">
            <v>0</v>
          </cell>
          <cell r="V5364">
            <v>0</v>
          </cell>
          <cell r="W5364">
            <v>0</v>
          </cell>
          <cell r="X5364">
            <v>0</v>
          </cell>
          <cell r="Y5364">
            <v>0</v>
          </cell>
          <cell r="Z5364">
            <v>204.81</v>
          </cell>
          <cell r="AA5364">
            <v>204.81</v>
          </cell>
          <cell r="AB5364">
            <v>10</v>
          </cell>
          <cell r="AC5364">
            <v>194.81</v>
          </cell>
          <cell r="AD5364">
            <v>0</v>
          </cell>
          <cell r="AE5364">
            <v>0</v>
          </cell>
          <cell r="AF5364">
            <v>0</v>
          </cell>
          <cell r="AG5364">
            <v>0</v>
          </cell>
          <cell r="AH5364">
            <v>0</v>
          </cell>
          <cell r="AI5364">
            <v>0</v>
          </cell>
        </row>
        <row r="5365">
          <cell r="C5365">
            <v>0</v>
          </cell>
          <cell r="D5365" t="str">
            <v>ЦентрСпецАвтоматика</v>
          </cell>
          <cell r="E5365" t="str">
            <v>051-2004658</v>
          </cell>
          <cell r="F5365" t="str">
            <v/>
          </cell>
          <cell r="G5365" t="str">
            <v/>
          </cell>
          <cell r="H5365" t="str">
            <v/>
          </cell>
          <cell r="I5365">
            <v>695.65</v>
          </cell>
          <cell r="J5365">
            <v>695.65</v>
          </cell>
          <cell r="K5365">
            <v>10</v>
          </cell>
          <cell r="L5365">
            <v>10</v>
          </cell>
          <cell r="M5365">
            <v>0</v>
          </cell>
          <cell r="N5365">
            <v>0</v>
          </cell>
          <cell r="O5365">
            <v>0</v>
          </cell>
          <cell r="P5365">
            <v>0</v>
          </cell>
          <cell r="Q5365">
            <v>0</v>
          </cell>
          <cell r="R5365">
            <v>0</v>
          </cell>
          <cell r="S5365">
            <v>0</v>
          </cell>
          <cell r="T5365">
            <v>0</v>
          </cell>
          <cell r="U5365">
            <v>0</v>
          </cell>
          <cell r="V5365">
            <v>0</v>
          </cell>
          <cell r="W5365">
            <v>0</v>
          </cell>
          <cell r="X5365">
            <v>0</v>
          </cell>
          <cell r="Y5365">
            <v>0</v>
          </cell>
          <cell r="Z5365">
            <v>204.81</v>
          </cell>
          <cell r="AA5365">
            <v>204.81</v>
          </cell>
          <cell r="AB5365">
            <v>10</v>
          </cell>
          <cell r="AC5365">
            <v>194.81</v>
          </cell>
          <cell r="AD5365">
            <v>0</v>
          </cell>
          <cell r="AE5365">
            <v>0</v>
          </cell>
          <cell r="AF5365">
            <v>0</v>
          </cell>
          <cell r="AG5365">
            <v>0</v>
          </cell>
          <cell r="AH5365">
            <v>0</v>
          </cell>
          <cell r="AI5365">
            <v>0</v>
          </cell>
        </row>
        <row r="5366">
          <cell r="C5366" t="str">
            <v>1.894.2</v>
          </cell>
          <cell r="D5366" t="str">
            <v>Оборудование</v>
          </cell>
          <cell r="E5366" t="str">
            <v>051-2004658</v>
          </cell>
          <cell r="F5366" t="str">
            <v/>
          </cell>
          <cell r="G5366" t="str">
            <v/>
          </cell>
          <cell r="H5366" t="str">
            <v/>
          </cell>
          <cell r="I5366">
            <v>39.840000000000003</v>
          </cell>
          <cell r="J5366">
            <v>39.840000000000003</v>
          </cell>
          <cell r="K5366">
            <v>0</v>
          </cell>
          <cell r="L5366">
            <v>0</v>
          </cell>
          <cell r="M5366">
            <v>0</v>
          </cell>
          <cell r="N5366">
            <v>0</v>
          </cell>
          <cell r="O5366">
            <v>0</v>
          </cell>
          <cell r="P5366">
            <v>0</v>
          </cell>
          <cell r="Q5366">
            <v>0</v>
          </cell>
          <cell r="R5366">
            <v>0</v>
          </cell>
          <cell r="S5366">
            <v>0</v>
          </cell>
          <cell r="T5366">
            <v>0</v>
          </cell>
          <cell r="U5366">
            <v>0</v>
          </cell>
          <cell r="V5366">
            <v>0</v>
          </cell>
          <cell r="W5366">
            <v>0</v>
          </cell>
          <cell r="X5366">
            <v>0</v>
          </cell>
          <cell r="Y5366">
            <v>0</v>
          </cell>
          <cell r="Z5366">
            <v>11.6</v>
          </cell>
          <cell r="AA5366">
            <v>11.6</v>
          </cell>
          <cell r="AB5366">
            <v>0</v>
          </cell>
          <cell r="AC5366">
            <v>11.6</v>
          </cell>
          <cell r="AD5366">
            <v>0</v>
          </cell>
          <cell r="AE5366">
            <v>0</v>
          </cell>
          <cell r="AF5366">
            <v>0</v>
          </cell>
          <cell r="AG5366">
            <v>0</v>
          </cell>
          <cell r="AH5366">
            <v>0</v>
          </cell>
          <cell r="AI5366">
            <v>0</v>
          </cell>
        </row>
        <row r="5367">
          <cell r="C5367" t="str">
            <v>1.894.3</v>
          </cell>
          <cell r="D5367" t="str">
            <v>Прочие, всего</v>
          </cell>
          <cell r="E5367" t="str">
            <v>051-2004658</v>
          </cell>
          <cell r="F5367" t="str">
            <v/>
          </cell>
          <cell r="G5367" t="str">
            <v/>
          </cell>
          <cell r="H5367" t="str">
            <v/>
          </cell>
          <cell r="I5367">
            <v>130.369</v>
          </cell>
          <cell r="J5367">
            <v>130.369</v>
          </cell>
          <cell r="K5367">
            <v>0.89</v>
          </cell>
          <cell r="L5367">
            <v>0.89</v>
          </cell>
          <cell r="M5367">
            <v>9.7500240000000002E-2</v>
          </cell>
          <cell r="N5367">
            <v>10.955083146</v>
          </cell>
          <cell r="O5367">
            <v>10.955083146</v>
          </cell>
          <cell r="P5367">
            <v>0</v>
          </cell>
          <cell r="Q5367">
            <v>0</v>
          </cell>
          <cell r="R5367">
            <v>0</v>
          </cell>
          <cell r="S5367">
            <v>0</v>
          </cell>
          <cell r="T5367">
            <v>0</v>
          </cell>
          <cell r="U5367">
            <v>0</v>
          </cell>
          <cell r="V5367">
            <v>0</v>
          </cell>
          <cell r="W5367">
            <v>0</v>
          </cell>
          <cell r="X5367">
            <v>0</v>
          </cell>
          <cell r="Y5367">
            <v>0</v>
          </cell>
          <cell r="Z5367">
            <v>0.61</v>
          </cell>
          <cell r="AA5367">
            <v>0.61</v>
          </cell>
          <cell r="AB5367">
            <v>0</v>
          </cell>
          <cell r="AC5367">
            <v>0</v>
          </cell>
          <cell r="AD5367">
            <v>6.5000160000000001E-2</v>
          </cell>
          <cell r="AE5367">
            <v>0</v>
          </cell>
          <cell r="AF5367">
            <v>6.5000160000000001E-2</v>
          </cell>
          <cell r="AG5367">
            <v>0</v>
          </cell>
          <cell r="AH5367">
            <v>0</v>
          </cell>
          <cell r="AI5367">
            <v>10.655763933999999</v>
          </cell>
        </row>
        <row r="5368">
          <cell r="C5368" t="str">
            <v>1.894.4</v>
          </cell>
          <cell r="D5368" t="str">
            <v>Землеотвод, всего</v>
          </cell>
          <cell r="E5368" t="str">
            <v>051-2004658</v>
          </cell>
          <cell r="F5368" t="str">
            <v/>
          </cell>
          <cell r="G5368" t="str">
            <v/>
          </cell>
          <cell r="H5368" t="str">
            <v/>
          </cell>
          <cell r="I5368">
            <v>2.87</v>
          </cell>
          <cell r="J5368">
            <v>2.87</v>
          </cell>
          <cell r="K5368">
            <v>0.3</v>
          </cell>
          <cell r="L5368">
            <v>0.3</v>
          </cell>
          <cell r="M5368">
            <v>0</v>
          </cell>
          <cell r="N5368">
            <v>0</v>
          </cell>
          <cell r="O5368">
            <v>0</v>
          </cell>
          <cell r="P5368">
            <v>0</v>
          </cell>
          <cell r="Q5368">
            <v>0</v>
          </cell>
          <cell r="R5368">
            <v>0</v>
          </cell>
          <cell r="S5368">
            <v>0</v>
          </cell>
          <cell r="T5368">
            <v>0</v>
          </cell>
          <cell r="U5368">
            <v>0</v>
          </cell>
          <cell r="V5368">
            <v>0</v>
          </cell>
          <cell r="W5368">
            <v>0</v>
          </cell>
          <cell r="X5368">
            <v>0</v>
          </cell>
          <cell r="Y5368">
            <v>0</v>
          </cell>
          <cell r="Z5368">
            <v>0.3</v>
          </cell>
          <cell r="AA5368">
            <v>0.3</v>
          </cell>
          <cell r="AB5368">
            <v>0</v>
          </cell>
          <cell r="AC5368">
            <v>0</v>
          </cell>
          <cell r="AD5368">
            <v>0</v>
          </cell>
          <cell r="AE5368">
            <v>0</v>
          </cell>
          <cell r="AF5368">
            <v>0</v>
          </cell>
          <cell r="AG5368">
            <v>0</v>
          </cell>
          <cell r="AH5368">
            <v>0</v>
          </cell>
          <cell r="AI5368">
            <v>0</v>
          </cell>
        </row>
        <row r="5369">
          <cell r="C5369" t="str">
            <v>1.894.5</v>
          </cell>
          <cell r="D5369" t="str">
            <v>Проектные работы</v>
          </cell>
          <cell r="E5369" t="str">
            <v>051-2004658</v>
          </cell>
          <cell r="F5369" t="str">
            <v/>
          </cell>
          <cell r="G5369" t="str">
            <v/>
          </cell>
          <cell r="H5369" t="str">
            <v/>
          </cell>
          <cell r="I5369">
            <v>77.28</v>
          </cell>
          <cell r="J5369">
            <v>77.28</v>
          </cell>
          <cell r="K5369">
            <v>0</v>
          </cell>
          <cell r="L5369">
            <v>0</v>
          </cell>
          <cell r="M5369">
            <v>0</v>
          </cell>
          <cell r="N5369">
            <v>0</v>
          </cell>
          <cell r="O5369">
            <v>0</v>
          </cell>
          <cell r="P5369">
            <v>0</v>
          </cell>
          <cell r="Q5369">
            <v>0</v>
          </cell>
          <cell r="R5369">
            <v>0</v>
          </cell>
          <cell r="S5369">
            <v>0</v>
          </cell>
          <cell r="T5369">
            <v>0</v>
          </cell>
          <cell r="U5369">
            <v>0</v>
          </cell>
          <cell r="V5369">
            <v>0</v>
          </cell>
          <cell r="W5369">
            <v>0</v>
          </cell>
          <cell r="X5369">
            <v>0</v>
          </cell>
          <cell r="Y5369">
            <v>0</v>
          </cell>
          <cell r="Z5369">
            <v>0</v>
          </cell>
          <cell r="AA5369">
            <v>0</v>
          </cell>
          <cell r="AB5369">
            <v>0</v>
          </cell>
          <cell r="AC5369">
            <v>0</v>
          </cell>
          <cell r="AD5369">
            <v>0</v>
          </cell>
          <cell r="AE5369">
            <v>0</v>
          </cell>
          <cell r="AF5369">
            <v>0</v>
          </cell>
          <cell r="AG5369">
            <v>0</v>
          </cell>
          <cell r="AH5369">
            <v>0</v>
          </cell>
          <cell r="AI5369">
            <v>0</v>
          </cell>
        </row>
        <row r="5370">
          <cell r="C5370" t="str">
            <v>1.894.6</v>
          </cell>
          <cell r="D5370" t="str">
            <v>Услуги Заказчика</v>
          </cell>
          <cell r="E5370" t="str">
            <v>051-2004658</v>
          </cell>
          <cell r="F5370" t="str">
            <v/>
          </cell>
          <cell r="G5370" t="str">
            <v/>
          </cell>
          <cell r="H5370" t="str">
            <v/>
          </cell>
          <cell r="I5370">
            <v>15.19</v>
          </cell>
          <cell r="J5370">
            <v>15.19</v>
          </cell>
          <cell r="K5370">
            <v>0.39</v>
          </cell>
          <cell r="L5370">
            <v>0.39</v>
          </cell>
          <cell r="M5370">
            <v>9.7500240000000002E-2</v>
          </cell>
          <cell r="N5370">
            <v>25.000061538000001</v>
          </cell>
          <cell r="O5370">
            <v>25.000061538000001</v>
          </cell>
          <cell r="P5370">
            <v>0</v>
          </cell>
          <cell r="Q5370">
            <v>0</v>
          </cell>
          <cell r="R5370">
            <v>0</v>
          </cell>
          <cell r="S5370">
            <v>0</v>
          </cell>
          <cell r="T5370">
            <v>0</v>
          </cell>
          <cell r="U5370">
            <v>0</v>
          </cell>
          <cell r="V5370">
            <v>0</v>
          </cell>
          <cell r="W5370">
            <v>0</v>
          </cell>
          <cell r="X5370">
            <v>0</v>
          </cell>
          <cell r="Y5370">
            <v>0</v>
          </cell>
          <cell r="Z5370">
            <v>0.31</v>
          </cell>
          <cell r="AA5370">
            <v>0.31</v>
          </cell>
          <cell r="AB5370">
            <v>0</v>
          </cell>
          <cell r="AC5370">
            <v>0</v>
          </cell>
          <cell r="AD5370">
            <v>6.5000160000000001E-2</v>
          </cell>
          <cell r="AE5370">
            <v>0</v>
          </cell>
          <cell r="AF5370">
            <v>6.5000160000000001E-2</v>
          </cell>
          <cell r="AG5370">
            <v>0</v>
          </cell>
          <cell r="AH5370">
            <v>0</v>
          </cell>
          <cell r="AI5370">
            <v>20.967793548</v>
          </cell>
        </row>
        <row r="5371">
          <cell r="C5371" t="str">
            <v>1.894.7</v>
          </cell>
          <cell r="D5371" t="str">
            <v>Иные прочие</v>
          </cell>
          <cell r="E5371" t="str">
            <v>051-2004658</v>
          </cell>
          <cell r="F5371" t="str">
            <v/>
          </cell>
          <cell r="G5371" t="str">
            <v/>
          </cell>
          <cell r="H5371" t="str">
            <v/>
          </cell>
          <cell r="I5371">
            <v>26.279</v>
          </cell>
          <cell r="J5371">
            <v>26.279</v>
          </cell>
          <cell r="K5371">
            <v>0.2</v>
          </cell>
          <cell r="L5371">
            <v>0.2</v>
          </cell>
          <cell r="M5371">
            <v>0</v>
          </cell>
          <cell r="N5371">
            <v>0</v>
          </cell>
          <cell r="O5371">
            <v>0</v>
          </cell>
          <cell r="P5371">
            <v>0</v>
          </cell>
          <cell r="Q5371">
            <v>0</v>
          </cell>
          <cell r="R5371">
            <v>0</v>
          </cell>
          <cell r="S5371">
            <v>0</v>
          </cell>
          <cell r="T5371">
            <v>0</v>
          </cell>
          <cell r="U5371">
            <v>0</v>
          </cell>
          <cell r="V5371">
            <v>0</v>
          </cell>
          <cell r="W5371">
            <v>0</v>
          </cell>
          <cell r="X5371">
            <v>0</v>
          </cell>
          <cell r="Y5371">
            <v>0</v>
          </cell>
          <cell r="Z5371">
            <v>0</v>
          </cell>
          <cell r="AA5371">
            <v>0</v>
          </cell>
          <cell r="AB5371">
            <v>0</v>
          </cell>
          <cell r="AC5371">
            <v>0</v>
          </cell>
          <cell r="AD5371">
            <v>0</v>
          </cell>
          <cell r="AE5371">
            <v>0</v>
          </cell>
          <cell r="AF5371">
            <v>0</v>
          </cell>
          <cell r="AG5371">
            <v>0</v>
          </cell>
          <cell r="AH5371">
            <v>0</v>
          </cell>
          <cell r="AI5371">
            <v>0</v>
          </cell>
        </row>
        <row r="5372">
          <cell r="C5372" t="str">
            <v>1.894.8</v>
          </cell>
          <cell r="D5372" t="str">
            <v>Пуско наладочные работы "вхолостую"</v>
          </cell>
          <cell r="E5372" t="str">
            <v>051-2004658</v>
          </cell>
          <cell r="F5372" t="str">
            <v/>
          </cell>
          <cell r="G5372" t="str">
            <v/>
          </cell>
          <cell r="H5372" t="str">
            <v/>
          </cell>
          <cell r="I5372">
            <v>8.75</v>
          </cell>
          <cell r="J5372">
            <v>8.75</v>
          </cell>
          <cell r="K5372">
            <v>0</v>
          </cell>
          <cell r="L5372">
            <v>0</v>
          </cell>
          <cell r="M5372">
            <v>0</v>
          </cell>
          <cell r="N5372">
            <v>0</v>
          </cell>
          <cell r="O5372">
            <v>0</v>
          </cell>
          <cell r="P5372">
            <v>0</v>
          </cell>
          <cell r="Q5372">
            <v>0</v>
          </cell>
          <cell r="R5372">
            <v>0</v>
          </cell>
          <cell r="S5372">
            <v>0</v>
          </cell>
          <cell r="T5372">
            <v>0</v>
          </cell>
          <cell r="U5372">
            <v>0</v>
          </cell>
          <cell r="V5372">
            <v>0</v>
          </cell>
          <cell r="W5372">
            <v>0</v>
          </cell>
          <cell r="X5372">
            <v>0</v>
          </cell>
          <cell r="Y5372">
            <v>0</v>
          </cell>
          <cell r="Z5372">
            <v>0</v>
          </cell>
          <cell r="AA5372">
            <v>0</v>
          </cell>
          <cell r="AB5372">
            <v>0</v>
          </cell>
          <cell r="AC5372">
            <v>0</v>
          </cell>
          <cell r="AD5372">
            <v>0</v>
          </cell>
          <cell r="AE5372">
            <v>0</v>
          </cell>
          <cell r="AF5372">
            <v>0</v>
          </cell>
          <cell r="AG5372">
            <v>0</v>
          </cell>
          <cell r="AH5372">
            <v>0</v>
          </cell>
          <cell r="AI5372">
            <v>0</v>
          </cell>
        </row>
        <row r="5373">
          <cell r="C5373" t="str">
            <v>1.895</v>
          </cell>
          <cell r="D5373" t="str">
            <v>Дооснащение ИТСО КС Правохеттинского ЛПУ МГ и Ягельного ЛПУ МГ</v>
          </cell>
          <cell r="E5373" t="str">
            <v>051-2004661</v>
          </cell>
          <cell r="F5373" t="str">
            <v/>
          </cell>
          <cell r="G5373" t="str">
            <v>Комплексная целевая программа по совершенствованию системы о</v>
          </cell>
          <cell r="H5373" t="str">
            <v>Прочие</v>
          </cell>
          <cell r="I5373">
            <v>918.44278549000001</v>
          </cell>
          <cell r="J5373">
            <v>38.65</v>
          </cell>
          <cell r="K5373">
            <v>38.65</v>
          </cell>
          <cell r="L5373">
            <v>38.65</v>
          </cell>
          <cell r="M5373">
            <v>0.37855612</v>
          </cell>
          <cell r="N5373">
            <v>0.97944662400000004</v>
          </cell>
          <cell r="O5373">
            <v>0.97944662400000004</v>
          </cell>
          <cell r="P5373">
            <v>0</v>
          </cell>
          <cell r="Q5373">
            <v>0</v>
          </cell>
          <cell r="R5373">
            <v>0</v>
          </cell>
          <cell r="S5373">
            <v>767.16332129</v>
          </cell>
          <cell r="T5373">
            <v>151.27946420000001</v>
          </cell>
          <cell r="U5373">
            <v>0</v>
          </cell>
          <cell r="V5373">
            <v>0</v>
          </cell>
          <cell r="W5373">
            <v>0</v>
          </cell>
          <cell r="X5373">
            <v>0</v>
          </cell>
          <cell r="Y5373">
            <v>19.166804280000001</v>
          </cell>
          <cell r="Z5373">
            <v>119.39</v>
          </cell>
          <cell r="AA5373">
            <v>119.39</v>
          </cell>
          <cell r="AB5373">
            <v>0</v>
          </cell>
          <cell r="AC5373">
            <v>0</v>
          </cell>
          <cell r="AD5373">
            <v>19.41771348</v>
          </cell>
          <cell r="AE5373">
            <v>19.166804280000001</v>
          </cell>
          <cell r="AF5373">
            <v>0.2509092</v>
          </cell>
          <cell r="AG5373">
            <v>0</v>
          </cell>
          <cell r="AH5373">
            <v>0</v>
          </cell>
          <cell r="AI5373">
            <v>16.264103761000001</v>
          </cell>
        </row>
        <row r="5374">
          <cell r="C5374" t="str">
            <v>1.895.1</v>
          </cell>
          <cell r="D5374" t="str">
            <v>Подрядные работы</v>
          </cell>
          <cell r="E5374" t="str">
            <v>051-2004661</v>
          </cell>
          <cell r="F5374" t="str">
            <v/>
          </cell>
          <cell r="G5374" t="str">
            <v/>
          </cell>
          <cell r="H5374" t="str">
            <v/>
          </cell>
          <cell r="I5374">
            <v>631.88456385999996</v>
          </cell>
          <cell r="J5374">
            <v>30</v>
          </cell>
          <cell r="K5374">
            <v>30</v>
          </cell>
          <cell r="L5374">
            <v>30</v>
          </cell>
          <cell r="M5374">
            <v>0</v>
          </cell>
          <cell r="N5374">
            <v>0</v>
          </cell>
          <cell r="O5374">
            <v>0</v>
          </cell>
          <cell r="P5374">
            <v>0</v>
          </cell>
          <cell r="Q5374">
            <v>0</v>
          </cell>
          <cell r="R5374">
            <v>0</v>
          </cell>
          <cell r="S5374">
            <v>526.57046991000004</v>
          </cell>
          <cell r="T5374">
            <v>105.31409395</v>
          </cell>
          <cell r="U5374">
            <v>0</v>
          </cell>
          <cell r="V5374">
            <v>0</v>
          </cell>
          <cell r="W5374">
            <v>0</v>
          </cell>
          <cell r="X5374">
            <v>0</v>
          </cell>
          <cell r="Y5374">
            <v>7.2237811799999996</v>
          </cell>
          <cell r="Z5374">
            <v>89.19</v>
          </cell>
          <cell r="AA5374">
            <v>89.19</v>
          </cell>
          <cell r="AB5374">
            <v>0</v>
          </cell>
          <cell r="AC5374">
            <v>0</v>
          </cell>
          <cell r="AD5374">
            <v>7.2237811799999996</v>
          </cell>
          <cell r="AE5374">
            <v>7.2237811799999996</v>
          </cell>
          <cell r="AF5374">
            <v>0</v>
          </cell>
          <cell r="AG5374">
            <v>0</v>
          </cell>
          <cell r="AH5374">
            <v>0</v>
          </cell>
          <cell r="AI5374">
            <v>8.0993173899999995</v>
          </cell>
        </row>
        <row r="5375">
          <cell r="C5375">
            <v>0</v>
          </cell>
          <cell r="D5375" t="str">
            <v>СБ "Марит</v>
          </cell>
          <cell r="E5375" t="str">
            <v>051-2004661</v>
          </cell>
          <cell r="F5375" t="str">
            <v/>
          </cell>
          <cell r="G5375" t="str">
            <v/>
          </cell>
          <cell r="H5375" t="str">
            <v/>
          </cell>
          <cell r="I5375">
            <v>631.88456385999996</v>
          </cell>
          <cell r="J5375">
            <v>30</v>
          </cell>
          <cell r="K5375">
            <v>30</v>
          </cell>
          <cell r="L5375">
            <v>30</v>
          </cell>
          <cell r="M5375">
            <v>0</v>
          </cell>
          <cell r="N5375">
            <v>0</v>
          </cell>
          <cell r="O5375">
            <v>0</v>
          </cell>
          <cell r="P5375">
            <v>0</v>
          </cell>
          <cell r="Q5375">
            <v>0</v>
          </cell>
          <cell r="R5375">
            <v>0</v>
          </cell>
          <cell r="S5375">
            <v>526.57046991000004</v>
          </cell>
          <cell r="T5375">
            <v>105.31409395</v>
          </cell>
          <cell r="U5375">
            <v>0</v>
          </cell>
          <cell r="V5375">
            <v>0</v>
          </cell>
          <cell r="W5375">
            <v>0</v>
          </cell>
          <cell r="X5375">
            <v>0</v>
          </cell>
          <cell r="Y5375">
            <v>7.2237811799999996</v>
          </cell>
          <cell r="Z5375">
            <v>89.19</v>
          </cell>
          <cell r="AA5375">
            <v>89.19</v>
          </cell>
          <cell r="AB5375">
            <v>0</v>
          </cell>
          <cell r="AC5375">
            <v>0</v>
          </cell>
          <cell r="AD5375">
            <v>7.2237811799999996</v>
          </cell>
          <cell r="AE5375">
            <v>7.2237811799999996</v>
          </cell>
          <cell r="AF5375">
            <v>0</v>
          </cell>
          <cell r="AG5375">
            <v>0</v>
          </cell>
          <cell r="AH5375">
            <v>0</v>
          </cell>
          <cell r="AI5375">
            <v>8.0993173899999995</v>
          </cell>
        </row>
        <row r="5376">
          <cell r="C5376" t="str">
            <v>1.895.2</v>
          </cell>
          <cell r="D5376" t="str">
            <v>Оборудование</v>
          </cell>
          <cell r="E5376" t="str">
            <v>051-2004661</v>
          </cell>
          <cell r="F5376" t="str">
            <v/>
          </cell>
          <cell r="G5376" t="str">
            <v/>
          </cell>
          <cell r="H5376" t="str">
            <v/>
          </cell>
          <cell r="I5376">
            <v>101.6933112</v>
          </cell>
          <cell r="J5376">
            <v>0</v>
          </cell>
          <cell r="K5376">
            <v>0</v>
          </cell>
          <cell r="L5376">
            <v>0</v>
          </cell>
          <cell r="M5376">
            <v>0</v>
          </cell>
          <cell r="N5376">
            <v>0</v>
          </cell>
          <cell r="O5376">
            <v>0</v>
          </cell>
          <cell r="P5376">
            <v>0</v>
          </cell>
          <cell r="Q5376">
            <v>0</v>
          </cell>
          <cell r="R5376">
            <v>0</v>
          </cell>
          <cell r="S5376">
            <v>84.744426000000004</v>
          </cell>
          <cell r="T5376">
            <v>16.948885199999999</v>
          </cell>
          <cell r="U5376">
            <v>0</v>
          </cell>
          <cell r="V5376">
            <v>0</v>
          </cell>
          <cell r="W5376">
            <v>0</v>
          </cell>
          <cell r="X5376">
            <v>0</v>
          </cell>
          <cell r="Y5376">
            <v>4.0610232000000002</v>
          </cell>
          <cell r="Z5376">
            <v>1.75</v>
          </cell>
          <cell r="AA5376">
            <v>1.75</v>
          </cell>
          <cell r="AB5376">
            <v>0</v>
          </cell>
          <cell r="AC5376">
            <v>0</v>
          </cell>
          <cell r="AD5376">
            <v>4.0610232000000002</v>
          </cell>
          <cell r="AE5376">
            <v>4.0610232000000002</v>
          </cell>
          <cell r="AF5376">
            <v>0</v>
          </cell>
          <cell r="AG5376">
            <v>0</v>
          </cell>
          <cell r="AH5376">
            <v>0</v>
          </cell>
          <cell r="AI5376">
            <v>232.05846857099999</v>
          </cell>
        </row>
        <row r="5377">
          <cell r="C5377" t="str">
            <v>1.895.3</v>
          </cell>
          <cell r="D5377" t="str">
            <v>Прочие, всего</v>
          </cell>
          <cell r="E5377" t="str">
            <v>051-2004661</v>
          </cell>
          <cell r="F5377" t="str">
            <v/>
          </cell>
          <cell r="G5377" t="str">
            <v/>
          </cell>
          <cell r="H5377" t="str">
            <v/>
          </cell>
          <cell r="I5377">
            <v>184.86491043000001</v>
          </cell>
          <cell r="J5377">
            <v>8.65</v>
          </cell>
          <cell r="K5377">
            <v>8.65</v>
          </cell>
          <cell r="L5377">
            <v>8.65</v>
          </cell>
          <cell r="M5377">
            <v>0.37855612</v>
          </cell>
          <cell r="N5377">
            <v>4.3763713290000004</v>
          </cell>
          <cell r="O5377">
            <v>4.3763713290000004</v>
          </cell>
          <cell r="P5377">
            <v>0</v>
          </cell>
          <cell r="Q5377">
            <v>0</v>
          </cell>
          <cell r="R5377">
            <v>0</v>
          </cell>
          <cell r="S5377">
            <v>155.84842538000001</v>
          </cell>
          <cell r="T5377">
            <v>29.01648505</v>
          </cell>
          <cell r="U5377">
            <v>0</v>
          </cell>
          <cell r="V5377">
            <v>0</v>
          </cell>
          <cell r="W5377">
            <v>0</v>
          </cell>
          <cell r="X5377">
            <v>0</v>
          </cell>
          <cell r="Y5377">
            <v>7.8819999000000003</v>
          </cell>
          <cell r="Z5377">
            <v>28.45</v>
          </cell>
          <cell r="AA5377">
            <v>28.45</v>
          </cell>
          <cell r="AB5377">
            <v>0</v>
          </cell>
          <cell r="AC5377">
            <v>0</v>
          </cell>
          <cell r="AD5377">
            <v>8.1329090999999991</v>
          </cell>
          <cell r="AE5377">
            <v>7.8819999000000003</v>
          </cell>
          <cell r="AF5377">
            <v>0.2509092</v>
          </cell>
          <cell r="AG5377">
            <v>0</v>
          </cell>
          <cell r="AH5377">
            <v>0</v>
          </cell>
          <cell r="AI5377">
            <v>28.58667522</v>
          </cell>
        </row>
        <row r="5378">
          <cell r="C5378" t="str">
            <v>1.895.4</v>
          </cell>
          <cell r="D5378" t="str">
            <v>Землеотвод, всего</v>
          </cell>
          <cell r="E5378" t="str">
            <v>051-2004661</v>
          </cell>
          <cell r="F5378" t="str">
            <v/>
          </cell>
          <cell r="G5378" t="str">
            <v/>
          </cell>
          <cell r="H5378" t="str">
            <v/>
          </cell>
          <cell r="I5378">
            <v>1.25</v>
          </cell>
          <cell r="J5378">
            <v>0.6</v>
          </cell>
          <cell r="K5378">
            <v>0.6</v>
          </cell>
          <cell r="L5378">
            <v>0.6</v>
          </cell>
          <cell r="M5378">
            <v>2.1923200000000002E-3</v>
          </cell>
          <cell r="N5378">
            <v>0.365386667</v>
          </cell>
          <cell r="O5378">
            <v>0.365386667</v>
          </cell>
          <cell r="P5378">
            <v>0</v>
          </cell>
          <cell r="Q5378">
            <v>0</v>
          </cell>
          <cell r="R5378">
            <v>0</v>
          </cell>
          <cell r="S5378">
            <v>1.04833333</v>
          </cell>
          <cell r="T5378">
            <v>0.20166666999999999</v>
          </cell>
          <cell r="U5378">
            <v>0</v>
          </cell>
          <cell r="V5378">
            <v>0</v>
          </cell>
          <cell r="W5378">
            <v>0</v>
          </cell>
          <cell r="X5378">
            <v>0</v>
          </cell>
          <cell r="Y5378">
            <v>0</v>
          </cell>
          <cell r="Z5378">
            <v>0.6</v>
          </cell>
          <cell r="AA5378">
            <v>0.6</v>
          </cell>
          <cell r="AB5378">
            <v>0</v>
          </cell>
          <cell r="AC5378">
            <v>0</v>
          </cell>
          <cell r="AD5378">
            <v>0</v>
          </cell>
          <cell r="AE5378">
            <v>0</v>
          </cell>
          <cell r="AF5378">
            <v>0</v>
          </cell>
          <cell r="AG5378">
            <v>0</v>
          </cell>
          <cell r="AH5378">
            <v>0</v>
          </cell>
          <cell r="AI5378">
            <v>0</v>
          </cell>
        </row>
        <row r="5379">
          <cell r="C5379" t="str">
            <v>1.895.5</v>
          </cell>
          <cell r="D5379" t="str">
            <v>Проектные работы</v>
          </cell>
          <cell r="E5379" t="str">
            <v>051-2004661</v>
          </cell>
          <cell r="F5379" t="str">
            <v/>
          </cell>
          <cell r="G5379" t="str">
            <v/>
          </cell>
          <cell r="H5379" t="str">
            <v/>
          </cell>
          <cell r="I5379">
            <v>128.4</v>
          </cell>
          <cell r="J5379">
            <v>0</v>
          </cell>
          <cell r="K5379">
            <v>0</v>
          </cell>
          <cell r="L5379">
            <v>0</v>
          </cell>
          <cell r="M5379">
            <v>0</v>
          </cell>
          <cell r="N5379">
            <v>0</v>
          </cell>
          <cell r="O5379">
            <v>0</v>
          </cell>
          <cell r="P5379">
            <v>0</v>
          </cell>
          <cell r="Q5379">
            <v>0</v>
          </cell>
          <cell r="R5379">
            <v>0</v>
          </cell>
          <cell r="S5379">
            <v>108.8</v>
          </cell>
          <cell r="T5379">
            <v>19.600000000000001</v>
          </cell>
          <cell r="U5379">
            <v>0</v>
          </cell>
          <cell r="V5379">
            <v>0</v>
          </cell>
          <cell r="W5379">
            <v>0</v>
          </cell>
          <cell r="X5379">
            <v>0</v>
          </cell>
          <cell r="Y5379">
            <v>0</v>
          </cell>
          <cell r="Z5379">
            <v>0</v>
          </cell>
          <cell r="AA5379">
            <v>0</v>
          </cell>
          <cell r="AB5379">
            <v>0</v>
          </cell>
          <cell r="AC5379">
            <v>0</v>
          </cell>
          <cell r="AD5379">
            <v>0</v>
          </cell>
          <cell r="AE5379">
            <v>0</v>
          </cell>
          <cell r="AF5379">
            <v>0</v>
          </cell>
          <cell r="AG5379">
            <v>0</v>
          </cell>
          <cell r="AH5379">
            <v>0</v>
          </cell>
          <cell r="AI5379">
            <v>0</v>
          </cell>
        </row>
        <row r="5380">
          <cell r="C5380" t="str">
            <v>1.895.6</v>
          </cell>
          <cell r="D5380" t="str">
            <v>Услуги Заказчика</v>
          </cell>
          <cell r="E5380" t="str">
            <v>051-2004661</v>
          </cell>
          <cell r="F5380" t="str">
            <v/>
          </cell>
          <cell r="G5380" t="str">
            <v/>
          </cell>
          <cell r="H5380" t="str">
            <v/>
          </cell>
          <cell r="I5380">
            <v>34.199999679999998</v>
          </cell>
          <cell r="J5380">
            <v>1.38</v>
          </cell>
          <cell r="K5380">
            <v>1.38</v>
          </cell>
          <cell r="L5380">
            <v>1.38</v>
          </cell>
          <cell r="M5380">
            <v>0.37636380000000003</v>
          </cell>
          <cell r="N5380">
            <v>27.272739130000001</v>
          </cell>
          <cell r="O5380">
            <v>27.272739130000001</v>
          </cell>
          <cell r="P5380">
            <v>0</v>
          </cell>
          <cell r="Q5380">
            <v>0</v>
          </cell>
          <cell r="R5380">
            <v>0</v>
          </cell>
          <cell r="S5380">
            <v>28.499999750000001</v>
          </cell>
          <cell r="T5380">
            <v>5.6999999299999997</v>
          </cell>
          <cell r="U5380">
            <v>0</v>
          </cell>
          <cell r="V5380">
            <v>0</v>
          </cell>
          <cell r="W5380">
            <v>0</v>
          </cell>
          <cell r="X5380">
            <v>0</v>
          </cell>
          <cell r="Y5380">
            <v>7.8819999000000003</v>
          </cell>
          <cell r="Z5380">
            <v>21.18</v>
          </cell>
          <cell r="AA5380">
            <v>21.18</v>
          </cell>
          <cell r="AB5380">
            <v>0</v>
          </cell>
          <cell r="AC5380">
            <v>0</v>
          </cell>
          <cell r="AD5380">
            <v>8.1329090999999991</v>
          </cell>
          <cell r="AE5380">
            <v>7.8819999000000003</v>
          </cell>
          <cell r="AF5380">
            <v>0.2509092</v>
          </cell>
          <cell r="AG5380">
            <v>0</v>
          </cell>
          <cell r="AH5380">
            <v>0</v>
          </cell>
          <cell r="AI5380">
            <v>38.399004249000001</v>
          </cell>
        </row>
        <row r="5381">
          <cell r="C5381" t="str">
            <v>1.895.7</v>
          </cell>
          <cell r="D5381" t="str">
            <v>Иные прочие</v>
          </cell>
          <cell r="E5381" t="str">
            <v>051-2004661</v>
          </cell>
          <cell r="F5381" t="str">
            <v/>
          </cell>
          <cell r="G5381" t="str">
            <v/>
          </cell>
          <cell r="H5381" t="str">
            <v/>
          </cell>
          <cell r="I5381">
            <v>15.70491075</v>
          </cell>
          <cell r="J5381">
            <v>1.36</v>
          </cell>
          <cell r="K5381">
            <v>1.36</v>
          </cell>
          <cell r="L5381">
            <v>1.36</v>
          </cell>
          <cell r="M5381">
            <v>0</v>
          </cell>
          <cell r="N5381">
            <v>0</v>
          </cell>
          <cell r="O5381">
            <v>0</v>
          </cell>
          <cell r="P5381">
            <v>0</v>
          </cell>
          <cell r="Q5381">
            <v>0</v>
          </cell>
          <cell r="R5381">
            <v>0</v>
          </cell>
          <cell r="S5381">
            <v>13.0800923</v>
          </cell>
          <cell r="T5381">
            <v>2.6248184499999998</v>
          </cell>
          <cell r="U5381">
            <v>0</v>
          </cell>
          <cell r="V5381">
            <v>0</v>
          </cell>
          <cell r="W5381">
            <v>0</v>
          </cell>
          <cell r="X5381">
            <v>0</v>
          </cell>
          <cell r="Y5381">
            <v>0</v>
          </cell>
          <cell r="Z5381">
            <v>1.36</v>
          </cell>
          <cell r="AA5381">
            <v>1.36</v>
          </cell>
          <cell r="AB5381">
            <v>0</v>
          </cell>
          <cell r="AC5381">
            <v>0</v>
          </cell>
          <cell r="AD5381">
            <v>0</v>
          </cell>
          <cell r="AE5381">
            <v>0</v>
          </cell>
          <cell r="AF5381">
            <v>0</v>
          </cell>
          <cell r="AG5381">
            <v>0</v>
          </cell>
          <cell r="AH5381">
            <v>0</v>
          </cell>
          <cell r="AI5381">
            <v>0</v>
          </cell>
        </row>
        <row r="5382">
          <cell r="C5382" t="str">
            <v>1.895.8</v>
          </cell>
          <cell r="D5382" t="str">
            <v>Пуско наладочные работы "вхолостую"</v>
          </cell>
          <cell r="E5382" t="str">
            <v>051-2004661</v>
          </cell>
          <cell r="F5382" t="str">
            <v/>
          </cell>
          <cell r="G5382" t="str">
            <v/>
          </cell>
          <cell r="H5382" t="str">
            <v/>
          </cell>
          <cell r="I5382">
            <v>5.31</v>
          </cell>
          <cell r="J5382">
            <v>5.31</v>
          </cell>
          <cell r="K5382">
            <v>5.31</v>
          </cell>
          <cell r="L5382">
            <v>5.31</v>
          </cell>
          <cell r="M5382">
            <v>0</v>
          </cell>
          <cell r="N5382">
            <v>0</v>
          </cell>
          <cell r="O5382">
            <v>0</v>
          </cell>
          <cell r="P5382">
            <v>0</v>
          </cell>
          <cell r="Q5382">
            <v>0</v>
          </cell>
          <cell r="R5382">
            <v>0</v>
          </cell>
          <cell r="S5382">
            <v>4.42</v>
          </cell>
          <cell r="T5382">
            <v>0.89</v>
          </cell>
          <cell r="U5382">
            <v>0</v>
          </cell>
          <cell r="V5382">
            <v>0</v>
          </cell>
          <cell r="W5382">
            <v>0</v>
          </cell>
          <cell r="X5382">
            <v>0</v>
          </cell>
          <cell r="Y5382">
            <v>0</v>
          </cell>
          <cell r="Z5382">
            <v>5.31</v>
          </cell>
          <cell r="AA5382">
            <v>5.31</v>
          </cell>
          <cell r="AB5382">
            <v>0</v>
          </cell>
          <cell r="AC5382">
            <v>0</v>
          </cell>
          <cell r="AD5382">
            <v>0</v>
          </cell>
          <cell r="AE5382">
            <v>0</v>
          </cell>
          <cell r="AF5382">
            <v>0</v>
          </cell>
          <cell r="AG5382">
            <v>0</v>
          </cell>
          <cell r="AH5382">
            <v>0</v>
          </cell>
          <cell r="AI5382">
            <v>0</v>
          </cell>
        </row>
        <row r="5383">
          <cell r="C5383" t="str">
            <v>1.896</v>
          </cell>
          <cell r="D5383" t="str">
            <v>Дооснащение ИТСО КС Приозерного ЛПУ МГ</v>
          </cell>
          <cell r="E5383" t="str">
            <v>051-2004662</v>
          </cell>
          <cell r="F5383" t="str">
            <v/>
          </cell>
          <cell r="G5383" t="str">
            <v>Комплексная целевая программа по совершенствованию системы о</v>
          </cell>
          <cell r="H5383" t="str">
            <v>Прочие</v>
          </cell>
          <cell r="I5383">
            <v>0</v>
          </cell>
          <cell r="J5383">
            <v>0</v>
          </cell>
          <cell r="K5383">
            <v>0</v>
          </cell>
          <cell r="L5383">
            <v>0</v>
          </cell>
          <cell r="M5383">
            <v>0</v>
          </cell>
          <cell r="N5383">
            <v>0</v>
          </cell>
          <cell r="O5383">
            <v>0</v>
          </cell>
          <cell r="P5383">
            <v>0</v>
          </cell>
          <cell r="Q5383">
            <v>0</v>
          </cell>
          <cell r="R5383">
            <v>0</v>
          </cell>
          <cell r="S5383">
            <v>0</v>
          </cell>
          <cell r="T5383">
            <v>0</v>
          </cell>
          <cell r="U5383">
            <v>0</v>
          </cell>
          <cell r="V5383">
            <v>0</v>
          </cell>
          <cell r="W5383">
            <v>0</v>
          </cell>
          <cell r="X5383">
            <v>1.9382000000000001E-4</v>
          </cell>
          <cell r="Y5383">
            <v>0.17256121999999999</v>
          </cell>
          <cell r="Z5383">
            <v>19.162581299999999</v>
          </cell>
          <cell r="AA5383">
            <v>19.162581299999999</v>
          </cell>
          <cell r="AB5383">
            <v>0</v>
          </cell>
          <cell r="AC5383">
            <v>0</v>
          </cell>
          <cell r="AD5383">
            <v>0.17345530000000001</v>
          </cell>
          <cell r="AE5383">
            <v>0.17256121999999999</v>
          </cell>
          <cell r="AF5383">
            <v>0</v>
          </cell>
          <cell r="AG5383">
            <v>8.9408E-4</v>
          </cell>
          <cell r="AH5383">
            <v>0</v>
          </cell>
          <cell r="AI5383">
            <v>0.90517711199999995</v>
          </cell>
        </row>
        <row r="5384">
          <cell r="C5384" t="str">
            <v>1.896.1</v>
          </cell>
          <cell r="D5384" t="str">
            <v>Подрядные работы</v>
          </cell>
          <cell r="E5384" t="str">
            <v>051-2004662</v>
          </cell>
          <cell r="F5384" t="str">
            <v/>
          </cell>
          <cell r="G5384" t="str">
            <v/>
          </cell>
          <cell r="H5384" t="str">
            <v/>
          </cell>
          <cell r="I5384">
            <v>0</v>
          </cell>
          <cell r="J5384">
            <v>0</v>
          </cell>
          <cell r="K5384">
            <v>0</v>
          </cell>
          <cell r="L5384">
            <v>0</v>
          </cell>
          <cell r="M5384">
            <v>0</v>
          </cell>
          <cell r="N5384">
            <v>0</v>
          </cell>
          <cell r="O5384">
            <v>0</v>
          </cell>
          <cell r="P5384">
            <v>0</v>
          </cell>
          <cell r="Q5384">
            <v>0</v>
          </cell>
          <cell r="R5384">
            <v>0</v>
          </cell>
          <cell r="S5384">
            <v>0</v>
          </cell>
          <cell r="T5384">
            <v>0</v>
          </cell>
          <cell r="U5384">
            <v>0</v>
          </cell>
          <cell r="V5384">
            <v>0</v>
          </cell>
          <cell r="W5384">
            <v>0</v>
          </cell>
          <cell r="X5384">
            <v>0</v>
          </cell>
          <cell r="Y5384">
            <v>0</v>
          </cell>
          <cell r="Z5384">
            <v>2.5812999999999999E-3</v>
          </cell>
          <cell r="AA5384">
            <v>2.5812999999999999E-3</v>
          </cell>
          <cell r="AB5384">
            <v>0</v>
          </cell>
          <cell r="AC5384">
            <v>0</v>
          </cell>
          <cell r="AD5384">
            <v>0</v>
          </cell>
          <cell r="AE5384">
            <v>0</v>
          </cell>
          <cell r="AF5384">
            <v>0</v>
          </cell>
          <cell r="AG5384">
            <v>0</v>
          </cell>
          <cell r="AH5384">
            <v>0</v>
          </cell>
          <cell r="AI5384">
            <v>0</v>
          </cell>
        </row>
        <row r="5385">
          <cell r="C5385">
            <v>0</v>
          </cell>
          <cell r="D5385" t="str">
            <v>СБ "Марит</v>
          </cell>
          <cell r="E5385" t="str">
            <v>051-2004662</v>
          </cell>
          <cell r="F5385" t="str">
            <v/>
          </cell>
          <cell r="G5385" t="str">
            <v/>
          </cell>
          <cell r="H5385" t="str">
            <v/>
          </cell>
          <cell r="I5385">
            <v>0</v>
          </cell>
          <cell r="J5385">
            <v>0</v>
          </cell>
          <cell r="K5385">
            <v>0</v>
          </cell>
          <cell r="L5385">
            <v>0</v>
          </cell>
          <cell r="M5385">
            <v>0</v>
          </cell>
          <cell r="N5385">
            <v>0</v>
          </cell>
          <cell r="O5385">
            <v>0</v>
          </cell>
          <cell r="P5385">
            <v>0</v>
          </cell>
          <cell r="Q5385">
            <v>0</v>
          </cell>
          <cell r="R5385">
            <v>0</v>
          </cell>
          <cell r="S5385">
            <v>0</v>
          </cell>
          <cell r="T5385">
            <v>0</v>
          </cell>
          <cell r="U5385">
            <v>0</v>
          </cell>
          <cell r="V5385">
            <v>0</v>
          </cell>
          <cell r="W5385">
            <v>0</v>
          </cell>
          <cell r="X5385">
            <v>0</v>
          </cell>
          <cell r="Y5385">
            <v>0</v>
          </cell>
          <cell r="Z5385">
            <v>2.5812999999999999E-3</v>
          </cell>
          <cell r="AA5385">
            <v>2.5812999999999999E-3</v>
          </cell>
          <cell r="AB5385">
            <v>0</v>
          </cell>
          <cell r="AC5385">
            <v>0</v>
          </cell>
          <cell r="AD5385">
            <v>0</v>
          </cell>
          <cell r="AE5385">
            <v>0</v>
          </cell>
          <cell r="AF5385">
            <v>0</v>
          </cell>
          <cell r="AG5385">
            <v>0</v>
          </cell>
          <cell r="AH5385">
            <v>0</v>
          </cell>
          <cell r="AI5385">
            <v>0</v>
          </cell>
        </row>
        <row r="5386">
          <cell r="C5386" t="str">
            <v>1.896.2</v>
          </cell>
          <cell r="D5386" t="str">
            <v>Оборудование</v>
          </cell>
          <cell r="E5386" t="str">
            <v>051-2004662</v>
          </cell>
          <cell r="F5386" t="str">
            <v/>
          </cell>
          <cell r="G5386" t="str">
            <v/>
          </cell>
          <cell r="H5386" t="str">
            <v/>
          </cell>
          <cell r="I5386">
            <v>0</v>
          </cell>
          <cell r="J5386">
            <v>0</v>
          </cell>
          <cell r="K5386">
            <v>0</v>
          </cell>
          <cell r="L5386">
            <v>0</v>
          </cell>
          <cell r="M5386">
            <v>0</v>
          </cell>
          <cell r="N5386">
            <v>0</v>
          </cell>
          <cell r="O5386">
            <v>0</v>
          </cell>
          <cell r="P5386">
            <v>0</v>
          </cell>
          <cell r="Q5386">
            <v>0</v>
          </cell>
          <cell r="R5386">
            <v>0</v>
          </cell>
          <cell r="S5386">
            <v>0</v>
          </cell>
          <cell r="T5386">
            <v>0</v>
          </cell>
          <cell r="U5386">
            <v>0</v>
          </cell>
          <cell r="V5386">
            <v>0</v>
          </cell>
          <cell r="W5386">
            <v>0</v>
          </cell>
          <cell r="X5386">
            <v>0</v>
          </cell>
          <cell r="Y5386">
            <v>0</v>
          </cell>
          <cell r="Z5386">
            <v>0.32</v>
          </cell>
          <cell r="AA5386">
            <v>0.32</v>
          </cell>
          <cell r="AB5386">
            <v>0</v>
          </cell>
          <cell r="AC5386">
            <v>0</v>
          </cell>
          <cell r="AD5386">
            <v>0</v>
          </cell>
          <cell r="AE5386">
            <v>0</v>
          </cell>
          <cell r="AF5386">
            <v>0</v>
          </cell>
          <cell r="AG5386">
            <v>0</v>
          </cell>
          <cell r="AH5386">
            <v>0</v>
          </cell>
          <cell r="AI5386">
            <v>0</v>
          </cell>
        </row>
        <row r="5387">
          <cell r="C5387" t="str">
            <v>1.896.3</v>
          </cell>
          <cell r="D5387" t="str">
            <v>Прочие, всего</v>
          </cell>
          <cell r="E5387" t="str">
            <v>051-2004662</v>
          </cell>
          <cell r="F5387" t="str">
            <v/>
          </cell>
          <cell r="G5387" t="str">
            <v/>
          </cell>
          <cell r="H5387" t="str">
            <v/>
          </cell>
          <cell r="I5387">
            <v>0</v>
          </cell>
          <cell r="J5387">
            <v>0</v>
          </cell>
          <cell r="K5387">
            <v>0</v>
          </cell>
          <cell r="L5387">
            <v>0</v>
          </cell>
          <cell r="M5387">
            <v>0</v>
          </cell>
          <cell r="N5387">
            <v>0</v>
          </cell>
          <cell r="O5387">
            <v>0</v>
          </cell>
          <cell r="P5387">
            <v>0</v>
          </cell>
          <cell r="Q5387">
            <v>0</v>
          </cell>
          <cell r="R5387">
            <v>0</v>
          </cell>
          <cell r="S5387">
            <v>0</v>
          </cell>
          <cell r="T5387">
            <v>0</v>
          </cell>
          <cell r="U5387">
            <v>0</v>
          </cell>
          <cell r="V5387">
            <v>0</v>
          </cell>
          <cell r="W5387">
            <v>0</v>
          </cell>
          <cell r="X5387">
            <v>1.9382000000000001E-4</v>
          </cell>
          <cell r="Y5387">
            <v>0.17256121999999999</v>
          </cell>
          <cell r="Z5387">
            <v>18.84</v>
          </cell>
          <cell r="AA5387">
            <v>18.84</v>
          </cell>
          <cell r="AB5387">
            <v>0</v>
          </cell>
          <cell r="AC5387">
            <v>0</v>
          </cell>
          <cell r="AD5387">
            <v>0.17345530000000001</v>
          </cell>
          <cell r="AE5387">
            <v>0.17256121999999999</v>
          </cell>
          <cell r="AF5387">
            <v>0</v>
          </cell>
          <cell r="AG5387">
            <v>8.9408E-4</v>
          </cell>
          <cell r="AH5387">
            <v>0</v>
          </cell>
          <cell r="AI5387">
            <v>0.92067569000000005</v>
          </cell>
        </row>
        <row r="5388">
          <cell r="C5388" t="str">
            <v>1.896.4</v>
          </cell>
          <cell r="D5388" t="str">
            <v>Землеотвод, всего</v>
          </cell>
          <cell r="E5388" t="str">
            <v>051-2004662</v>
          </cell>
          <cell r="F5388" t="str">
            <v/>
          </cell>
          <cell r="G5388" t="str">
            <v/>
          </cell>
          <cell r="H5388" t="str">
            <v/>
          </cell>
          <cell r="I5388">
            <v>0</v>
          </cell>
          <cell r="J5388">
            <v>0</v>
          </cell>
          <cell r="K5388">
            <v>0</v>
          </cell>
          <cell r="L5388">
            <v>0</v>
          </cell>
          <cell r="M5388">
            <v>0</v>
          </cell>
          <cell r="N5388">
            <v>0</v>
          </cell>
          <cell r="O5388">
            <v>0</v>
          </cell>
          <cell r="P5388">
            <v>0</v>
          </cell>
          <cell r="Q5388">
            <v>0</v>
          </cell>
          <cell r="R5388">
            <v>0</v>
          </cell>
          <cell r="S5388">
            <v>0</v>
          </cell>
          <cell r="T5388">
            <v>0</v>
          </cell>
          <cell r="U5388">
            <v>0</v>
          </cell>
          <cell r="V5388">
            <v>0</v>
          </cell>
          <cell r="W5388">
            <v>0</v>
          </cell>
          <cell r="X5388">
            <v>1.9382000000000001E-4</v>
          </cell>
          <cell r="Y5388">
            <v>0.17256121999999999</v>
          </cell>
          <cell r="Z5388">
            <v>0.17256121999999999</v>
          </cell>
          <cell r="AA5388">
            <v>0.17256121999999999</v>
          </cell>
          <cell r="AB5388">
            <v>0</v>
          </cell>
          <cell r="AC5388">
            <v>0</v>
          </cell>
          <cell r="AD5388">
            <v>0.17345530000000001</v>
          </cell>
          <cell r="AE5388">
            <v>0.17256121999999999</v>
          </cell>
          <cell r="AF5388">
            <v>0</v>
          </cell>
          <cell r="AG5388">
            <v>8.9408E-4</v>
          </cell>
          <cell r="AH5388">
            <v>0</v>
          </cell>
          <cell r="AI5388">
            <v>100.51812336499999</v>
          </cell>
        </row>
        <row r="5389">
          <cell r="C5389" t="str">
            <v>1.896.5</v>
          </cell>
          <cell r="D5389" t="str">
            <v>Услуги Заказчика</v>
          </cell>
          <cell r="E5389" t="str">
            <v>051-2004662</v>
          </cell>
          <cell r="F5389" t="str">
            <v/>
          </cell>
          <cell r="G5389" t="str">
            <v/>
          </cell>
          <cell r="H5389" t="str">
            <v/>
          </cell>
          <cell r="I5389">
            <v>0</v>
          </cell>
          <cell r="J5389">
            <v>0</v>
          </cell>
          <cell r="K5389">
            <v>0</v>
          </cell>
          <cell r="L5389">
            <v>0</v>
          </cell>
          <cell r="M5389">
            <v>0</v>
          </cell>
          <cell r="N5389">
            <v>0</v>
          </cell>
          <cell r="O5389">
            <v>0</v>
          </cell>
          <cell r="P5389">
            <v>0</v>
          </cell>
          <cell r="Q5389">
            <v>0</v>
          </cell>
          <cell r="R5389">
            <v>0</v>
          </cell>
          <cell r="S5389">
            <v>0</v>
          </cell>
          <cell r="T5389">
            <v>0</v>
          </cell>
          <cell r="U5389">
            <v>0</v>
          </cell>
          <cell r="V5389">
            <v>0</v>
          </cell>
          <cell r="W5389">
            <v>0</v>
          </cell>
          <cell r="X5389">
            <v>0</v>
          </cell>
          <cell r="Y5389">
            <v>0</v>
          </cell>
          <cell r="Z5389">
            <v>18.667438780000001</v>
          </cell>
          <cell r="AA5389">
            <v>18.667438780000001</v>
          </cell>
          <cell r="AB5389">
            <v>0</v>
          </cell>
          <cell r="AC5389">
            <v>0</v>
          </cell>
          <cell r="AD5389">
            <v>0</v>
          </cell>
          <cell r="AE5389">
            <v>0</v>
          </cell>
          <cell r="AF5389">
            <v>0</v>
          </cell>
          <cell r="AG5389">
            <v>0</v>
          </cell>
          <cell r="AH5389">
            <v>0</v>
          </cell>
          <cell r="AI5389">
            <v>0</v>
          </cell>
        </row>
        <row r="5390">
          <cell r="C5390" t="str">
            <v>1.897</v>
          </cell>
          <cell r="D5390" t="str">
            <v>Дооснащение ИТСО КС Пангодинского ЛПУ МГ</v>
          </cell>
          <cell r="E5390" t="str">
            <v>051-2004664</v>
          </cell>
          <cell r="F5390" t="str">
            <v/>
          </cell>
          <cell r="G5390" t="str">
            <v>Комплексная целевая программа по совершенствованию системы о</v>
          </cell>
          <cell r="H5390" t="str">
            <v>Прочие</v>
          </cell>
          <cell r="I5390">
            <v>697.49072191000005</v>
          </cell>
          <cell r="J5390">
            <v>67.819999999999993</v>
          </cell>
          <cell r="K5390">
            <v>67.819999999999993</v>
          </cell>
          <cell r="L5390">
            <v>67.819999999999993</v>
          </cell>
          <cell r="M5390">
            <v>5.7568138099999997</v>
          </cell>
          <cell r="N5390">
            <v>8.4883718810000008</v>
          </cell>
          <cell r="O5390">
            <v>8.4883718810000008</v>
          </cell>
          <cell r="P5390">
            <v>0</v>
          </cell>
          <cell r="Q5390">
            <v>0</v>
          </cell>
          <cell r="R5390">
            <v>0</v>
          </cell>
          <cell r="S5390">
            <v>582.16076829999997</v>
          </cell>
          <cell r="T5390">
            <v>115.32995361</v>
          </cell>
          <cell r="U5390">
            <v>0</v>
          </cell>
          <cell r="V5390">
            <v>0</v>
          </cell>
          <cell r="W5390">
            <v>0</v>
          </cell>
          <cell r="X5390">
            <v>0</v>
          </cell>
          <cell r="Y5390">
            <v>97.555866949999995</v>
          </cell>
          <cell r="Z5390">
            <v>221.09</v>
          </cell>
          <cell r="AA5390">
            <v>221.09</v>
          </cell>
          <cell r="AB5390">
            <v>0</v>
          </cell>
          <cell r="AC5390">
            <v>0</v>
          </cell>
          <cell r="AD5390">
            <v>97.959200269999997</v>
          </cell>
          <cell r="AE5390">
            <v>97.555866949999995</v>
          </cell>
          <cell r="AF5390">
            <v>0.40333332</v>
          </cell>
          <cell r="AG5390">
            <v>0</v>
          </cell>
          <cell r="AH5390">
            <v>0</v>
          </cell>
          <cell r="AI5390">
            <v>44.307386254000001</v>
          </cell>
        </row>
        <row r="5391">
          <cell r="C5391" t="str">
            <v>1.897.1</v>
          </cell>
          <cell r="D5391" t="str">
            <v>Подрядные работы</v>
          </cell>
          <cell r="E5391" t="str">
            <v>051-2004664</v>
          </cell>
          <cell r="F5391" t="str">
            <v/>
          </cell>
          <cell r="G5391" t="str">
            <v/>
          </cell>
          <cell r="H5391" t="str">
            <v/>
          </cell>
          <cell r="I5391">
            <v>527.86347411999998</v>
          </cell>
          <cell r="J5391">
            <v>50</v>
          </cell>
          <cell r="K5391">
            <v>50</v>
          </cell>
          <cell r="L5391">
            <v>50</v>
          </cell>
          <cell r="M5391">
            <v>5.15181383</v>
          </cell>
          <cell r="N5391">
            <v>10.30362766</v>
          </cell>
          <cell r="O5391">
            <v>10.30362766</v>
          </cell>
          <cell r="P5391">
            <v>0</v>
          </cell>
          <cell r="Q5391">
            <v>0</v>
          </cell>
          <cell r="R5391">
            <v>0</v>
          </cell>
          <cell r="S5391">
            <v>439.88639509000001</v>
          </cell>
          <cell r="T5391">
            <v>87.977079029999999</v>
          </cell>
          <cell r="U5391">
            <v>0</v>
          </cell>
          <cell r="V5391">
            <v>0</v>
          </cell>
          <cell r="W5391">
            <v>0</v>
          </cell>
          <cell r="X5391">
            <v>0</v>
          </cell>
          <cell r="Y5391">
            <v>78.57922241</v>
          </cell>
          <cell r="Z5391">
            <v>178.58</v>
          </cell>
          <cell r="AA5391">
            <v>178.58</v>
          </cell>
          <cell r="AB5391">
            <v>0</v>
          </cell>
          <cell r="AC5391">
            <v>0</v>
          </cell>
          <cell r="AD5391">
            <v>78.57922241</v>
          </cell>
          <cell r="AE5391">
            <v>78.57922241</v>
          </cell>
          <cell r="AF5391">
            <v>0</v>
          </cell>
          <cell r="AG5391">
            <v>0</v>
          </cell>
          <cell r="AH5391">
            <v>0</v>
          </cell>
          <cell r="AI5391">
            <v>44.002252441000003</v>
          </cell>
        </row>
        <row r="5392">
          <cell r="C5392">
            <v>0</v>
          </cell>
          <cell r="D5392" t="str">
            <v>РСУ Уралстройгаз</v>
          </cell>
          <cell r="E5392" t="str">
            <v>051-2004664</v>
          </cell>
          <cell r="F5392" t="str">
            <v/>
          </cell>
          <cell r="G5392" t="str">
            <v/>
          </cell>
          <cell r="H5392" t="str">
            <v/>
          </cell>
          <cell r="I5392">
            <v>527.86347411999998</v>
          </cell>
          <cell r="J5392">
            <v>50</v>
          </cell>
          <cell r="K5392">
            <v>50</v>
          </cell>
          <cell r="L5392">
            <v>50</v>
          </cell>
          <cell r="M5392">
            <v>5.15181383</v>
          </cell>
          <cell r="N5392">
            <v>10.30362766</v>
          </cell>
          <cell r="O5392">
            <v>10.30362766</v>
          </cell>
          <cell r="P5392">
            <v>0</v>
          </cell>
          <cell r="Q5392">
            <v>0</v>
          </cell>
          <cell r="R5392">
            <v>0</v>
          </cell>
          <cell r="S5392">
            <v>439.88639509000001</v>
          </cell>
          <cell r="T5392">
            <v>87.977079029999999</v>
          </cell>
          <cell r="U5392">
            <v>0</v>
          </cell>
          <cell r="V5392">
            <v>0</v>
          </cell>
          <cell r="W5392">
            <v>0</v>
          </cell>
          <cell r="X5392">
            <v>0</v>
          </cell>
          <cell r="Y5392">
            <v>78.57922241</v>
          </cell>
          <cell r="Z5392">
            <v>178.58</v>
          </cell>
          <cell r="AA5392">
            <v>178.58</v>
          </cell>
          <cell r="AB5392">
            <v>0</v>
          </cell>
          <cell r="AC5392">
            <v>0</v>
          </cell>
          <cell r="AD5392">
            <v>78.57922241</v>
          </cell>
          <cell r="AE5392">
            <v>78.57922241</v>
          </cell>
          <cell r="AF5392">
            <v>0</v>
          </cell>
          <cell r="AG5392">
            <v>0</v>
          </cell>
          <cell r="AH5392">
            <v>0</v>
          </cell>
          <cell r="AI5392">
            <v>44.002252441000003</v>
          </cell>
        </row>
        <row r="5393">
          <cell r="C5393" t="str">
            <v>1.897.2</v>
          </cell>
          <cell r="D5393" t="str">
            <v>Оборудование</v>
          </cell>
          <cell r="E5393" t="str">
            <v>051-2004664</v>
          </cell>
          <cell r="F5393" t="str">
            <v/>
          </cell>
          <cell r="G5393" t="str">
            <v/>
          </cell>
          <cell r="H5393" t="str">
            <v/>
          </cell>
          <cell r="I5393">
            <v>65.194117599999998</v>
          </cell>
          <cell r="J5393">
            <v>8.15</v>
          </cell>
          <cell r="K5393">
            <v>8.15</v>
          </cell>
          <cell r="L5393">
            <v>8.15</v>
          </cell>
          <cell r="M5393">
            <v>0</v>
          </cell>
          <cell r="N5393">
            <v>0</v>
          </cell>
          <cell r="O5393">
            <v>0</v>
          </cell>
          <cell r="P5393">
            <v>0</v>
          </cell>
          <cell r="Q5393">
            <v>0</v>
          </cell>
          <cell r="R5393">
            <v>0</v>
          </cell>
          <cell r="S5393">
            <v>54.328431340000002</v>
          </cell>
          <cell r="T5393">
            <v>10.86568626</v>
          </cell>
          <cell r="U5393">
            <v>0</v>
          </cell>
          <cell r="V5393">
            <v>0</v>
          </cell>
          <cell r="W5393">
            <v>0</v>
          </cell>
          <cell r="X5393">
            <v>0</v>
          </cell>
          <cell r="Y5393">
            <v>14.847227999999999</v>
          </cell>
          <cell r="Z5393">
            <v>30.53</v>
          </cell>
          <cell r="AA5393">
            <v>30.53</v>
          </cell>
          <cell r="AB5393">
            <v>0</v>
          </cell>
          <cell r="AC5393">
            <v>0</v>
          </cell>
          <cell r="AD5393">
            <v>14.847227999999999</v>
          </cell>
          <cell r="AE5393">
            <v>14.847227999999999</v>
          </cell>
          <cell r="AF5393">
            <v>0</v>
          </cell>
          <cell r="AG5393">
            <v>0</v>
          </cell>
          <cell r="AH5393">
            <v>0</v>
          </cell>
          <cell r="AI5393">
            <v>48.631601703000001</v>
          </cell>
        </row>
        <row r="5394">
          <cell r="C5394" t="str">
            <v>1.897.3</v>
          </cell>
          <cell r="D5394" t="str">
            <v>Прочие, всего</v>
          </cell>
          <cell r="E5394" t="str">
            <v>051-2004664</v>
          </cell>
          <cell r="F5394" t="str">
            <v/>
          </cell>
          <cell r="G5394" t="str">
            <v/>
          </cell>
          <cell r="H5394" t="str">
            <v/>
          </cell>
          <cell r="I5394">
            <v>104.43313019</v>
          </cell>
          <cell r="J5394">
            <v>9.67</v>
          </cell>
          <cell r="K5394">
            <v>9.67</v>
          </cell>
          <cell r="L5394">
            <v>9.67</v>
          </cell>
          <cell r="M5394">
            <v>0.60499997999999999</v>
          </cell>
          <cell r="N5394">
            <v>6.2564630819999998</v>
          </cell>
          <cell r="O5394">
            <v>6.2564630819999998</v>
          </cell>
          <cell r="P5394">
            <v>0</v>
          </cell>
          <cell r="Q5394">
            <v>0</v>
          </cell>
          <cell r="R5394">
            <v>0</v>
          </cell>
          <cell r="S5394">
            <v>87.945941869999999</v>
          </cell>
          <cell r="T5394">
            <v>16.487188320000001</v>
          </cell>
          <cell r="U5394">
            <v>0</v>
          </cell>
          <cell r="V5394">
            <v>0</v>
          </cell>
          <cell r="W5394">
            <v>0</v>
          </cell>
          <cell r="X5394">
            <v>0</v>
          </cell>
          <cell r="Y5394">
            <v>4.1294165400000002</v>
          </cell>
          <cell r="Z5394">
            <v>11.98</v>
          </cell>
          <cell r="AA5394">
            <v>11.98</v>
          </cell>
          <cell r="AB5394">
            <v>0</v>
          </cell>
          <cell r="AC5394">
            <v>0</v>
          </cell>
          <cell r="AD5394">
            <v>4.53274986</v>
          </cell>
          <cell r="AE5394">
            <v>4.1294165400000002</v>
          </cell>
          <cell r="AF5394">
            <v>0.40333332</v>
          </cell>
          <cell r="AG5394">
            <v>0</v>
          </cell>
          <cell r="AH5394">
            <v>0</v>
          </cell>
          <cell r="AI5394">
            <v>37.835975458999997</v>
          </cell>
        </row>
        <row r="5395">
          <cell r="C5395" t="str">
            <v>1.897.4</v>
          </cell>
          <cell r="D5395" t="str">
            <v>Проектные работы</v>
          </cell>
          <cell r="E5395" t="str">
            <v>051-2004664</v>
          </cell>
          <cell r="F5395" t="str">
            <v/>
          </cell>
          <cell r="G5395" t="str">
            <v/>
          </cell>
          <cell r="H5395" t="str">
            <v/>
          </cell>
          <cell r="I5395">
            <v>64.91</v>
          </cell>
          <cell r="J5395">
            <v>0</v>
          </cell>
          <cell r="K5395">
            <v>0</v>
          </cell>
          <cell r="L5395">
            <v>0</v>
          </cell>
          <cell r="M5395">
            <v>0</v>
          </cell>
          <cell r="N5395">
            <v>0</v>
          </cell>
          <cell r="O5395">
            <v>0</v>
          </cell>
          <cell r="P5395">
            <v>0</v>
          </cell>
          <cell r="Q5395">
            <v>0</v>
          </cell>
          <cell r="R5395">
            <v>0</v>
          </cell>
          <cell r="S5395">
            <v>55.01</v>
          </cell>
          <cell r="T5395">
            <v>9.9</v>
          </cell>
          <cell r="U5395">
            <v>0</v>
          </cell>
          <cell r="V5395">
            <v>0</v>
          </cell>
          <cell r="W5395">
            <v>0</v>
          </cell>
          <cell r="X5395">
            <v>0</v>
          </cell>
          <cell r="Y5395">
            <v>0</v>
          </cell>
          <cell r="Z5395">
            <v>0</v>
          </cell>
          <cell r="AA5395">
            <v>0</v>
          </cell>
          <cell r="AB5395">
            <v>0</v>
          </cell>
          <cell r="AC5395">
            <v>0</v>
          </cell>
          <cell r="AD5395">
            <v>0</v>
          </cell>
          <cell r="AE5395">
            <v>0</v>
          </cell>
          <cell r="AF5395">
            <v>0</v>
          </cell>
          <cell r="AG5395">
            <v>0</v>
          </cell>
          <cell r="AH5395">
            <v>0</v>
          </cell>
          <cell r="AI5395">
            <v>0</v>
          </cell>
        </row>
        <row r="5396">
          <cell r="C5396" t="str">
            <v>1.897.5</v>
          </cell>
          <cell r="D5396" t="str">
            <v>Услуги Заказчика</v>
          </cell>
          <cell r="E5396" t="str">
            <v>051-2004664</v>
          </cell>
          <cell r="F5396" t="str">
            <v/>
          </cell>
          <cell r="G5396" t="str">
            <v/>
          </cell>
          <cell r="H5396" t="str">
            <v/>
          </cell>
          <cell r="I5396">
            <v>21.92999992</v>
          </cell>
          <cell r="J5396">
            <v>2.42</v>
          </cell>
          <cell r="K5396">
            <v>2.42</v>
          </cell>
          <cell r="L5396">
            <v>2.42</v>
          </cell>
          <cell r="M5396">
            <v>0.60499997999999999</v>
          </cell>
          <cell r="N5396">
            <v>24.999999173999999</v>
          </cell>
          <cell r="O5396">
            <v>24.999999173999999</v>
          </cell>
          <cell r="P5396">
            <v>0</v>
          </cell>
          <cell r="Q5396">
            <v>0</v>
          </cell>
          <cell r="R5396">
            <v>0</v>
          </cell>
          <cell r="S5396">
            <v>18.27499998</v>
          </cell>
          <cell r="T5396">
            <v>3.6549999400000002</v>
          </cell>
          <cell r="U5396">
            <v>0</v>
          </cell>
          <cell r="V5396">
            <v>0</v>
          </cell>
          <cell r="W5396">
            <v>0</v>
          </cell>
          <cell r="X5396">
            <v>0</v>
          </cell>
          <cell r="Y5396">
            <v>4.1294165400000002</v>
          </cell>
          <cell r="Z5396">
            <v>11.98</v>
          </cell>
          <cell r="AA5396">
            <v>11.98</v>
          </cell>
          <cell r="AB5396">
            <v>0</v>
          </cell>
          <cell r="AC5396">
            <v>0</v>
          </cell>
          <cell r="AD5396">
            <v>4.53274986</v>
          </cell>
          <cell r="AE5396">
            <v>4.1294165400000002</v>
          </cell>
          <cell r="AF5396">
            <v>0.40333332</v>
          </cell>
          <cell r="AG5396">
            <v>0</v>
          </cell>
          <cell r="AH5396">
            <v>0</v>
          </cell>
          <cell r="AI5396">
            <v>37.835975458999997</v>
          </cell>
        </row>
        <row r="5397">
          <cell r="C5397" t="str">
            <v>1.897.6</v>
          </cell>
          <cell r="D5397" t="str">
            <v>Иные прочие</v>
          </cell>
          <cell r="E5397" t="str">
            <v>051-2004664</v>
          </cell>
          <cell r="F5397" t="str">
            <v/>
          </cell>
          <cell r="G5397" t="str">
            <v/>
          </cell>
          <cell r="H5397" t="str">
            <v/>
          </cell>
          <cell r="I5397">
            <v>11.47313027</v>
          </cell>
          <cell r="J5397">
            <v>1.1299999999999999</v>
          </cell>
          <cell r="K5397">
            <v>1.1299999999999999</v>
          </cell>
          <cell r="L5397">
            <v>1.1299999999999999</v>
          </cell>
          <cell r="M5397">
            <v>0</v>
          </cell>
          <cell r="N5397">
            <v>0</v>
          </cell>
          <cell r="O5397">
            <v>0</v>
          </cell>
          <cell r="P5397">
            <v>0</v>
          </cell>
          <cell r="Q5397">
            <v>0</v>
          </cell>
          <cell r="R5397">
            <v>0</v>
          </cell>
          <cell r="S5397">
            <v>9.5609418900000005</v>
          </cell>
          <cell r="T5397">
            <v>1.9121883799999999</v>
          </cell>
          <cell r="U5397">
            <v>0</v>
          </cell>
          <cell r="V5397">
            <v>0</v>
          </cell>
          <cell r="W5397">
            <v>0</v>
          </cell>
          <cell r="X5397">
            <v>0</v>
          </cell>
          <cell r="Y5397">
            <v>0</v>
          </cell>
          <cell r="Z5397">
            <v>0</v>
          </cell>
          <cell r="AA5397">
            <v>0</v>
          </cell>
          <cell r="AB5397">
            <v>0</v>
          </cell>
          <cell r="AC5397">
            <v>0</v>
          </cell>
          <cell r="AD5397">
            <v>0</v>
          </cell>
          <cell r="AE5397">
            <v>0</v>
          </cell>
          <cell r="AF5397">
            <v>0</v>
          </cell>
          <cell r="AG5397">
            <v>0</v>
          </cell>
          <cell r="AH5397">
            <v>0</v>
          </cell>
          <cell r="AI5397">
            <v>0</v>
          </cell>
        </row>
        <row r="5398">
          <cell r="C5398" t="str">
            <v>1.897.7</v>
          </cell>
          <cell r="D5398" t="str">
            <v>Пуско наладочные работы "вхолостую"</v>
          </cell>
          <cell r="E5398" t="str">
            <v>051-2004664</v>
          </cell>
          <cell r="F5398" t="str">
            <v/>
          </cell>
          <cell r="G5398" t="str">
            <v/>
          </cell>
          <cell r="H5398" t="str">
            <v/>
          </cell>
          <cell r="I5398">
            <v>6.12</v>
          </cell>
          <cell r="J5398">
            <v>6.12</v>
          </cell>
          <cell r="K5398">
            <v>6.12</v>
          </cell>
          <cell r="L5398">
            <v>6.12</v>
          </cell>
          <cell r="M5398">
            <v>0</v>
          </cell>
          <cell r="N5398">
            <v>0</v>
          </cell>
          <cell r="O5398">
            <v>0</v>
          </cell>
          <cell r="P5398">
            <v>0</v>
          </cell>
          <cell r="Q5398">
            <v>0</v>
          </cell>
          <cell r="R5398">
            <v>0</v>
          </cell>
          <cell r="S5398">
            <v>5.0999999999999996</v>
          </cell>
          <cell r="T5398">
            <v>1.02</v>
          </cell>
          <cell r="U5398">
            <v>0</v>
          </cell>
          <cell r="V5398">
            <v>0</v>
          </cell>
          <cell r="W5398">
            <v>0</v>
          </cell>
          <cell r="X5398">
            <v>0</v>
          </cell>
          <cell r="Y5398">
            <v>0</v>
          </cell>
          <cell r="Z5398">
            <v>0</v>
          </cell>
          <cell r="AA5398">
            <v>0</v>
          </cell>
          <cell r="AB5398">
            <v>0</v>
          </cell>
          <cell r="AC5398">
            <v>0</v>
          </cell>
          <cell r="AD5398">
            <v>0</v>
          </cell>
          <cell r="AE5398">
            <v>0</v>
          </cell>
          <cell r="AF5398">
            <v>0</v>
          </cell>
          <cell r="AG5398">
            <v>0</v>
          </cell>
          <cell r="AH5398">
            <v>0</v>
          </cell>
          <cell r="AI5398">
            <v>0</v>
          </cell>
        </row>
        <row r="5399">
          <cell r="C5399" t="str">
            <v>1.898</v>
          </cell>
          <cell r="D5399" t="str">
            <v>Дооснащение ИТСО КС Лонг-Юганского ЛПУ МГ и Сорумского ЛПУ МГ</v>
          </cell>
          <cell r="E5399" t="str">
            <v>051-2004665</v>
          </cell>
          <cell r="F5399" t="str">
            <v/>
          </cell>
          <cell r="G5399" t="str">
            <v>Комплексная целевая программа по совершенствованию системы о</v>
          </cell>
          <cell r="H5399" t="str">
            <v>Прочие</v>
          </cell>
          <cell r="I5399">
            <v>853.84</v>
          </cell>
          <cell r="J5399">
            <v>853.84</v>
          </cell>
          <cell r="K5399">
            <v>7.19</v>
          </cell>
          <cell r="L5399">
            <v>7.19</v>
          </cell>
          <cell r="M5399">
            <v>6.4999979999999999E-2</v>
          </cell>
          <cell r="N5399">
            <v>0.90403310199999998</v>
          </cell>
          <cell r="O5399">
            <v>0.90403310199999998</v>
          </cell>
          <cell r="P5399">
            <v>0</v>
          </cell>
          <cell r="Q5399">
            <v>0</v>
          </cell>
          <cell r="R5399">
            <v>0</v>
          </cell>
          <cell r="S5399">
            <v>0</v>
          </cell>
          <cell r="T5399">
            <v>0</v>
          </cell>
          <cell r="U5399">
            <v>0</v>
          </cell>
          <cell r="V5399">
            <v>0</v>
          </cell>
          <cell r="W5399">
            <v>0</v>
          </cell>
          <cell r="X5399">
            <v>0</v>
          </cell>
          <cell r="Y5399">
            <v>0</v>
          </cell>
          <cell r="Z5399">
            <v>195.95</v>
          </cell>
          <cell r="AA5399">
            <v>195.95</v>
          </cell>
          <cell r="AB5399">
            <v>6.48</v>
          </cell>
          <cell r="AC5399">
            <v>188.97</v>
          </cell>
          <cell r="AD5399">
            <v>4.3333320000000002E-2</v>
          </cell>
          <cell r="AE5399">
            <v>0</v>
          </cell>
          <cell r="AF5399">
            <v>4.3333320000000002E-2</v>
          </cell>
          <cell r="AG5399">
            <v>0</v>
          </cell>
          <cell r="AH5399">
            <v>0</v>
          </cell>
          <cell r="AI5399">
            <v>2.2114478E-2</v>
          </cell>
        </row>
        <row r="5400">
          <cell r="C5400" t="str">
            <v>1.898.1</v>
          </cell>
          <cell r="D5400" t="str">
            <v>Подрядные работы</v>
          </cell>
          <cell r="E5400" t="str">
            <v>051-2004665</v>
          </cell>
          <cell r="F5400" t="str">
            <v/>
          </cell>
          <cell r="G5400" t="str">
            <v/>
          </cell>
          <cell r="H5400" t="str">
            <v/>
          </cell>
          <cell r="I5400">
            <v>581</v>
          </cell>
          <cell r="J5400">
            <v>581</v>
          </cell>
          <cell r="K5400">
            <v>6.48</v>
          </cell>
          <cell r="L5400">
            <v>6.48</v>
          </cell>
          <cell r="M5400">
            <v>0</v>
          </cell>
          <cell r="N5400">
            <v>0</v>
          </cell>
          <cell r="O5400">
            <v>0</v>
          </cell>
          <cell r="P5400">
            <v>0</v>
          </cell>
          <cell r="Q5400">
            <v>0</v>
          </cell>
          <cell r="R5400">
            <v>0</v>
          </cell>
          <cell r="S5400">
            <v>0</v>
          </cell>
          <cell r="T5400">
            <v>0</v>
          </cell>
          <cell r="U5400">
            <v>0</v>
          </cell>
          <cell r="V5400">
            <v>0</v>
          </cell>
          <cell r="W5400">
            <v>0</v>
          </cell>
          <cell r="X5400">
            <v>0</v>
          </cell>
          <cell r="Y5400">
            <v>0</v>
          </cell>
          <cell r="Z5400">
            <v>172.09</v>
          </cell>
          <cell r="AA5400">
            <v>172.09</v>
          </cell>
          <cell r="AB5400">
            <v>6.48</v>
          </cell>
          <cell r="AC5400">
            <v>165.61</v>
          </cell>
          <cell r="AD5400">
            <v>0</v>
          </cell>
          <cell r="AE5400">
            <v>0</v>
          </cell>
          <cell r="AF5400">
            <v>0</v>
          </cell>
          <cell r="AG5400">
            <v>0</v>
          </cell>
          <cell r="AH5400">
            <v>0</v>
          </cell>
          <cell r="AI5400">
            <v>0</v>
          </cell>
        </row>
        <row r="5401">
          <cell r="C5401">
            <v>0</v>
          </cell>
          <cell r="D5401" t="str">
            <v>Инвестстрой</v>
          </cell>
          <cell r="E5401" t="str">
            <v>051-2004665</v>
          </cell>
          <cell r="F5401" t="str">
            <v/>
          </cell>
          <cell r="G5401" t="str">
            <v/>
          </cell>
          <cell r="H5401" t="str">
            <v/>
          </cell>
          <cell r="I5401">
            <v>581</v>
          </cell>
          <cell r="J5401">
            <v>581</v>
          </cell>
          <cell r="K5401">
            <v>6.48</v>
          </cell>
          <cell r="L5401">
            <v>6.48</v>
          </cell>
          <cell r="M5401">
            <v>0</v>
          </cell>
          <cell r="N5401">
            <v>0</v>
          </cell>
          <cell r="O5401">
            <v>0</v>
          </cell>
          <cell r="P5401">
            <v>0</v>
          </cell>
          <cell r="Q5401">
            <v>0</v>
          </cell>
          <cell r="R5401">
            <v>0</v>
          </cell>
          <cell r="S5401">
            <v>0</v>
          </cell>
          <cell r="T5401">
            <v>0</v>
          </cell>
          <cell r="U5401">
            <v>0</v>
          </cell>
          <cell r="V5401">
            <v>0</v>
          </cell>
          <cell r="W5401">
            <v>0</v>
          </cell>
          <cell r="X5401">
            <v>0</v>
          </cell>
          <cell r="Y5401">
            <v>0</v>
          </cell>
          <cell r="Z5401">
            <v>172.09</v>
          </cell>
          <cell r="AA5401">
            <v>172.09</v>
          </cell>
          <cell r="AB5401">
            <v>6.48</v>
          </cell>
          <cell r="AC5401">
            <v>165.61</v>
          </cell>
          <cell r="AD5401">
            <v>0</v>
          </cell>
          <cell r="AE5401">
            <v>0</v>
          </cell>
          <cell r="AF5401">
            <v>0</v>
          </cell>
          <cell r="AG5401">
            <v>0</v>
          </cell>
          <cell r="AH5401">
            <v>0</v>
          </cell>
          <cell r="AI5401">
            <v>0</v>
          </cell>
        </row>
        <row r="5402">
          <cell r="C5402" t="str">
            <v>1.898.2</v>
          </cell>
          <cell r="D5402" t="str">
            <v>Оборудование</v>
          </cell>
          <cell r="E5402" t="str">
            <v>051-2004665</v>
          </cell>
          <cell r="F5402" t="str">
            <v/>
          </cell>
          <cell r="G5402" t="str">
            <v/>
          </cell>
          <cell r="H5402" t="str">
            <v/>
          </cell>
          <cell r="I5402">
            <v>80.400000000000006</v>
          </cell>
          <cell r="J5402">
            <v>80.400000000000006</v>
          </cell>
          <cell r="K5402">
            <v>0</v>
          </cell>
          <cell r="L5402">
            <v>0</v>
          </cell>
          <cell r="M5402">
            <v>0</v>
          </cell>
          <cell r="N5402">
            <v>0</v>
          </cell>
          <cell r="O5402">
            <v>0</v>
          </cell>
          <cell r="P5402">
            <v>0</v>
          </cell>
          <cell r="Q5402">
            <v>0</v>
          </cell>
          <cell r="R5402">
            <v>0</v>
          </cell>
          <cell r="S5402">
            <v>0</v>
          </cell>
          <cell r="T5402">
            <v>0</v>
          </cell>
          <cell r="U5402">
            <v>0</v>
          </cell>
          <cell r="V5402">
            <v>0</v>
          </cell>
          <cell r="W5402">
            <v>0</v>
          </cell>
          <cell r="X5402">
            <v>0</v>
          </cell>
          <cell r="Y5402">
            <v>0</v>
          </cell>
          <cell r="Z5402">
            <v>23.36</v>
          </cell>
          <cell r="AA5402">
            <v>23.36</v>
          </cell>
          <cell r="AB5402">
            <v>0</v>
          </cell>
          <cell r="AC5402">
            <v>23.36</v>
          </cell>
          <cell r="AD5402">
            <v>0</v>
          </cell>
          <cell r="AE5402">
            <v>0</v>
          </cell>
          <cell r="AF5402">
            <v>0</v>
          </cell>
          <cell r="AG5402">
            <v>0</v>
          </cell>
          <cell r="AH5402">
            <v>0</v>
          </cell>
          <cell r="AI5402">
            <v>0</v>
          </cell>
        </row>
        <row r="5403">
          <cell r="C5403" t="str">
            <v>1.898.3</v>
          </cell>
          <cell r="D5403" t="str">
            <v>Прочие, всего</v>
          </cell>
          <cell r="E5403" t="str">
            <v>051-2004665</v>
          </cell>
          <cell r="F5403" t="str">
            <v/>
          </cell>
          <cell r="G5403" t="str">
            <v/>
          </cell>
          <cell r="H5403" t="str">
            <v/>
          </cell>
          <cell r="I5403">
            <v>192.44</v>
          </cell>
          <cell r="J5403">
            <v>192.44</v>
          </cell>
          <cell r="K5403">
            <v>0.71</v>
          </cell>
          <cell r="L5403">
            <v>0.71</v>
          </cell>
          <cell r="M5403">
            <v>6.4999979999999999E-2</v>
          </cell>
          <cell r="N5403">
            <v>9.1549267610000005</v>
          </cell>
          <cell r="O5403">
            <v>9.1549267610000005</v>
          </cell>
          <cell r="P5403">
            <v>0</v>
          </cell>
          <cell r="Q5403">
            <v>0</v>
          </cell>
          <cell r="R5403">
            <v>0</v>
          </cell>
          <cell r="S5403">
            <v>0</v>
          </cell>
          <cell r="T5403">
            <v>0</v>
          </cell>
          <cell r="U5403">
            <v>0</v>
          </cell>
          <cell r="V5403">
            <v>0</v>
          </cell>
          <cell r="W5403">
            <v>0</v>
          </cell>
          <cell r="X5403">
            <v>0</v>
          </cell>
          <cell r="Y5403">
            <v>0</v>
          </cell>
          <cell r="Z5403">
            <v>0.5</v>
          </cell>
          <cell r="AA5403">
            <v>0.5</v>
          </cell>
          <cell r="AB5403">
            <v>0</v>
          </cell>
          <cell r="AC5403">
            <v>0</v>
          </cell>
          <cell r="AD5403">
            <v>4.3333320000000002E-2</v>
          </cell>
          <cell r="AE5403">
            <v>0</v>
          </cell>
          <cell r="AF5403">
            <v>4.3333320000000002E-2</v>
          </cell>
          <cell r="AG5403">
            <v>0</v>
          </cell>
          <cell r="AH5403">
            <v>0</v>
          </cell>
          <cell r="AI5403">
            <v>8.6666640000000008</v>
          </cell>
        </row>
        <row r="5404">
          <cell r="C5404" t="str">
            <v>1.898.4</v>
          </cell>
          <cell r="D5404" t="str">
            <v>Землеотвод, всего</v>
          </cell>
          <cell r="E5404" t="str">
            <v>051-2004665</v>
          </cell>
          <cell r="F5404" t="str">
            <v/>
          </cell>
          <cell r="G5404" t="str">
            <v/>
          </cell>
          <cell r="H5404" t="str">
            <v/>
          </cell>
          <cell r="I5404">
            <v>2.0099999999999998</v>
          </cell>
          <cell r="J5404">
            <v>2.0099999999999998</v>
          </cell>
          <cell r="K5404">
            <v>0.3</v>
          </cell>
          <cell r="L5404">
            <v>0.3</v>
          </cell>
          <cell r="M5404">
            <v>0</v>
          </cell>
          <cell r="N5404">
            <v>0</v>
          </cell>
          <cell r="O5404">
            <v>0</v>
          </cell>
          <cell r="P5404">
            <v>0</v>
          </cell>
          <cell r="Q5404">
            <v>0</v>
          </cell>
          <cell r="R5404">
            <v>0</v>
          </cell>
          <cell r="S5404">
            <v>0</v>
          </cell>
          <cell r="T5404">
            <v>0</v>
          </cell>
          <cell r="U5404">
            <v>0</v>
          </cell>
          <cell r="V5404">
            <v>0</v>
          </cell>
          <cell r="W5404">
            <v>0</v>
          </cell>
          <cell r="X5404">
            <v>0</v>
          </cell>
          <cell r="Y5404">
            <v>0</v>
          </cell>
          <cell r="Z5404">
            <v>0.3</v>
          </cell>
          <cell r="AA5404">
            <v>0.3</v>
          </cell>
          <cell r="AB5404">
            <v>0</v>
          </cell>
          <cell r="AC5404">
            <v>0</v>
          </cell>
          <cell r="AD5404">
            <v>0</v>
          </cell>
          <cell r="AE5404">
            <v>0</v>
          </cell>
          <cell r="AF5404">
            <v>0</v>
          </cell>
          <cell r="AG5404">
            <v>0</v>
          </cell>
          <cell r="AH5404">
            <v>0</v>
          </cell>
          <cell r="AI5404">
            <v>0</v>
          </cell>
        </row>
        <row r="5405">
          <cell r="C5405" t="str">
            <v>1.898.5</v>
          </cell>
          <cell r="D5405" t="str">
            <v>Проектные работы</v>
          </cell>
          <cell r="E5405" t="str">
            <v>051-2004665</v>
          </cell>
          <cell r="F5405" t="str">
            <v/>
          </cell>
          <cell r="G5405" t="str">
            <v/>
          </cell>
          <cell r="H5405" t="str">
            <v/>
          </cell>
          <cell r="I5405">
            <v>113.32</v>
          </cell>
          <cell r="J5405">
            <v>113.32</v>
          </cell>
          <cell r="K5405">
            <v>0</v>
          </cell>
          <cell r="L5405">
            <v>0</v>
          </cell>
          <cell r="M5405">
            <v>0</v>
          </cell>
          <cell r="N5405">
            <v>0</v>
          </cell>
          <cell r="O5405">
            <v>0</v>
          </cell>
          <cell r="P5405">
            <v>0</v>
          </cell>
          <cell r="Q5405">
            <v>0</v>
          </cell>
          <cell r="R5405">
            <v>0</v>
          </cell>
          <cell r="S5405">
            <v>0</v>
          </cell>
          <cell r="T5405">
            <v>0</v>
          </cell>
          <cell r="U5405">
            <v>0</v>
          </cell>
          <cell r="V5405">
            <v>0</v>
          </cell>
          <cell r="W5405">
            <v>0</v>
          </cell>
          <cell r="X5405">
            <v>0</v>
          </cell>
          <cell r="Y5405">
            <v>0</v>
          </cell>
          <cell r="Z5405">
            <v>0</v>
          </cell>
          <cell r="AA5405">
            <v>0</v>
          </cell>
          <cell r="AB5405">
            <v>0</v>
          </cell>
          <cell r="AC5405">
            <v>0</v>
          </cell>
          <cell r="AD5405">
            <v>0</v>
          </cell>
          <cell r="AE5405">
            <v>0</v>
          </cell>
          <cell r="AF5405">
            <v>0</v>
          </cell>
          <cell r="AG5405">
            <v>0</v>
          </cell>
          <cell r="AH5405">
            <v>0</v>
          </cell>
          <cell r="AI5405">
            <v>0</v>
          </cell>
        </row>
        <row r="5406">
          <cell r="C5406" t="str">
            <v>1.898.6</v>
          </cell>
          <cell r="D5406" t="str">
            <v>Услуги Заказчика</v>
          </cell>
          <cell r="E5406" t="str">
            <v>051-2004665</v>
          </cell>
          <cell r="F5406" t="str">
            <v/>
          </cell>
          <cell r="G5406" t="str">
            <v/>
          </cell>
          <cell r="H5406" t="str">
            <v/>
          </cell>
          <cell r="I5406">
            <v>33.64</v>
          </cell>
          <cell r="J5406">
            <v>33.64</v>
          </cell>
          <cell r="K5406">
            <v>0.26</v>
          </cell>
          <cell r="L5406">
            <v>0.26</v>
          </cell>
          <cell r="M5406">
            <v>6.4999979999999999E-2</v>
          </cell>
          <cell r="N5406">
            <v>24.999992307999999</v>
          </cell>
          <cell r="O5406">
            <v>24.999992307999999</v>
          </cell>
          <cell r="P5406">
            <v>0</v>
          </cell>
          <cell r="Q5406">
            <v>0</v>
          </cell>
          <cell r="R5406">
            <v>0</v>
          </cell>
          <cell r="S5406">
            <v>0</v>
          </cell>
          <cell r="T5406">
            <v>0</v>
          </cell>
          <cell r="U5406">
            <v>0</v>
          </cell>
          <cell r="V5406">
            <v>0</v>
          </cell>
          <cell r="W5406">
            <v>0</v>
          </cell>
          <cell r="X5406">
            <v>0</v>
          </cell>
          <cell r="Y5406">
            <v>0</v>
          </cell>
          <cell r="Z5406">
            <v>0.2</v>
          </cell>
          <cell r="AA5406">
            <v>0.2</v>
          </cell>
          <cell r="AB5406">
            <v>0</v>
          </cell>
          <cell r="AC5406">
            <v>0</v>
          </cell>
          <cell r="AD5406">
            <v>4.3333320000000002E-2</v>
          </cell>
          <cell r="AE5406">
            <v>0</v>
          </cell>
          <cell r="AF5406">
            <v>4.3333320000000002E-2</v>
          </cell>
          <cell r="AG5406">
            <v>0</v>
          </cell>
          <cell r="AH5406">
            <v>0</v>
          </cell>
          <cell r="AI5406">
            <v>21.66666</v>
          </cell>
        </row>
        <row r="5407">
          <cell r="C5407" t="str">
            <v>1.898.7</v>
          </cell>
          <cell r="D5407" t="str">
            <v>Иные прочие</v>
          </cell>
          <cell r="E5407" t="str">
            <v>051-2004665</v>
          </cell>
          <cell r="F5407" t="str">
            <v/>
          </cell>
          <cell r="G5407" t="str">
            <v/>
          </cell>
          <cell r="H5407" t="str">
            <v/>
          </cell>
          <cell r="I5407">
            <v>26.49</v>
          </cell>
          <cell r="J5407">
            <v>26.49</v>
          </cell>
          <cell r="K5407">
            <v>0.15</v>
          </cell>
          <cell r="L5407">
            <v>0.15</v>
          </cell>
          <cell r="M5407">
            <v>0</v>
          </cell>
          <cell r="N5407">
            <v>0</v>
          </cell>
          <cell r="O5407">
            <v>0</v>
          </cell>
          <cell r="P5407">
            <v>0</v>
          </cell>
          <cell r="Q5407">
            <v>0</v>
          </cell>
          <cell r="R5407">
            <v>0</v>
          </cell>
          <cell r="S5407">
            <v>0</v>
          </cell>
          <cell r="T5407">
            <v>0</v>
          </cell>
          <cell r="U5407">
            <v>0</v>
          </cell>
          <cell r="V5407">
            <v>0</v>
          </cell>
          <cell r="W5407">
            <v>0</v>
          </cell>
          <cell r="X5407">
            <v>0</v>
          </cell>
          <cell r="Y5407">
            <v>0</v>
          </cell>
          <cell r="Z5407">
            <v>0</v>
          </cell>
          <cell r="AA5407">
            <v>0</v>
          </cell>
          <cell r="AB5407">
            <v>0</v>
          </cell>
          <cell r="AC5407">
            <v>0</v>
          </cell>
          <cell r="AD5407">
            <v>0</v>
          </cell>
          <cell r="AE5407">
            <v>0</v>
          </cell>
          <cell r="AF5407">
            <v>0</v>
          </cell>
          <cell r="AG5407">
            <v>0</v>
          </cell>
          <cell r="AH5407">
            <v>0</v>
          </cell>
          <cell r="AI5407">
            <v>0</v>
          </cell>
        </row>
        <row r="5408">
          <cell r="C5408" t="str">
            <v>1.898.8</v>
          </cell>
          <cell r="D5408" t="str">
            <v>Пуско наладочные работы "вхолостую"</v>
          </cell>
          <cell r="E5408" t="str">
            <v>051-2004665</v>
          </cell>
          <cell r="F5408" t="str">
            <v/>
          </cell>
          <cell r="G5408" t="str">
            <v/>
          </cell>
          <cell r="H5408" t="str">
            <v/>
          </cell>
          <cell r="I5408">
            <v>16.98</v>
          </cell>
          <cell r="J5408">
            <v>16.98</v>
          </cell>
          <cell r="K5408">
            <v>0</v>
          </cell>
          <cell r="L5408">
            <v>0</v>
          </cell>
          <cell r="M5408">
            <v>0</v>
          </cell>
          <cell r="N5408">
            <v>0</v>
          </cell>
          <cell r="O5408">
            <v>0</v>
          </cell>
          <cell r="P5408">
            <v>0</v>
          </cell>
          <cell r="Q5408">
            <v>0</v>
          </cell>
          <cell r="R5408">
            <v>0</v>
          </cell>
          <cell r="S5408">
            <v>0</v>
          </cell>
          <cell r="T5408">
            <v>0</v>
          </cell>
          <cell r="U5408">
            <v>0</v>
          </cell>
          <cell r="V5408">
            <v>0</v>
          </cell>
          <cell r="W5408">
            <v>0</v>
          </cell>
          <cell r="X5408">
            <v>0</v>
          </cell>
          <cell r="Y5408">
            <v>0</v>
          </cell>
          <cell r="Z5408">
            <v>0</v>
          </cell>
          <cell r="AA5408">
            <v>0</v>
          </cell>
          <cell r="AB5408">
            <v>0</v>
          </cell>
          <cell r="AC5408">
            <v>0</v>
          </cell>
          <cell r="AD5408">
            <v>0</v>
          </cell>
          <cell r="AE5408">
            <v>0</v>
          </cell>
          <cell r="AF5408">
            <v>0</v>
          </cell>
          <cell r="AG5408">
            <v>0</v>
          </cell>
          <cell r="AH5408">
            <v>0</v>
          </cell>
          <cell r="AI5408">
            <v>0</v>
          </cell>
        </row>
        <row r="5409">
          <cell r="C5409" t="str">
            <v>1.899</v>
          </cell>
          <cell r="D5409" t="str">
            <v>Дооснащение ИТСО КС Верхнеказымского ЛПУ МГ и Сосновского ЛПУ МГ</v>
          </cell>
          <cell r="E5409" t="str">
            <v>051-2004666</v>
          </cell>
          <cell r="F5409" t="str">
            <v/>
          </cell>
          <cell r="G5409" t="str">
            <v>Комплексная целевая программа по совершенствованию системы о</v>
          </cell>
          <cell r="H5409" t="str">
            <v>Прочие</v>
          </cell>
          <cell r="I5409">
            <v>0</v>
          </cell>
          <cell r="J5409">
            <v>0</v>
          </cell>
          <cell r="K5409">
            <v>0</v>
          </cell>
          <cell r="L5409">
            <v>0</v>
          </cell>
          <cell r="M5409">
            <v>0</v>
          </cell>
          <cell r="N5409">
            <v>0</v>
          </cell>
          <cell r="O5409">
            <v>0</v>
          </cell>
          <cell r="P5409">
            <v>0</v>
          </cell>
          <cell r="Q5409">
            <v>0</v>
          </cell>
          <cell r="R5409">
            <v>0</v>
          </cell>
          <cell r="S5409">
            <v>0</v>
          </cell>
          <cell r="T5409">
            <v>0</v>
          </cell>
          <cell r="U5409">
            <v>0</v>
          </cell>
          <cell r="V5409">
            <v>0</v>
          </cell>
          <cell r="W5409">
            <v>0</v>
          </cell>
          <cell r="X5409">
            <v>0</v>
          </cell>
          <cell r="Y5409">
            <v>0</v>
          </cell>
          <cell r="Z5409">
            <v>22.032263820000001</v>
          </cell>
          <cell r="AA5409">
            <v>22.032263820000001</v>
          </cell>
          <cell r="AB5409">
            <v>0</v>
          </cell>
          <cell r="AC5409">
            <v>0</v>
          </cell>
          <cell r="AD5409">
            <v>0</v>
          </cell>
          <cell r="AE5409">
            <v>0</v>
          </cell>
          <cell r="AF5409">
            <v>0</v>
          </cell>
          <cell r="AG5409">
            <v>0</v>
          </cell>
          <cell r="AH5409">
            <v>0</v>
          </cell>
          <cell r="AI5409">
            <v>0</v>
          </cell>
        </row>
        <row r="5410">
          <cell r="C5410" t="str">
            <v>1.899.1</v>
          </cell>
          <cell r="D5410" t="str">
            <v>Подрядные работы</v>
          </cell>
          <cell r="E5410" t="str">
            <v>051-2004666</v>
          </cell>
          <cell r="F5410" t="str">
            <v/>
          </cell>
          <cell r="G5410" t="str">
            <v/>
          </cell>
          <cell r="H5410" t="str">
            <v/>
          </cell>
          <cell r="I5410">
            <v>0</v>
          </cell>
          <cell r="J5410">
            <v>0</v>
          </cell>
          <cell r="K5410">
            <v>0</v>
          </cell>
          <cell r="L5410">
            <v>0</v>
          </cell>
          <cell r="M5410">
            <v>0</v>
          </cell>
          <cell r="N5410">
            <v>0</v>
          </cell>
          <cell r="O5410">
            <v>0</v>
          </cell>
          <cell r="P5410">
            <v>0</v>
          </cell>
          <cell r="Q5410">
            <v>0</v>
          </cell>
          <cell r="R5410">
            <v>0</v>
          </cell>
          <cell r="S5410">
            <v>0</v>
          </cell>
          <cell r="T5410">
            <v>0</v>
          </cell>
          <cell r="U5410">
            <v>0</v>
          </cell>
          <cell r="V5410">
            <v>0</v>
          </cell>
          <cell r="W5410">
            <v>0</v>
          </cell>
          <cell r="X5410">
            <v>0</v>
          </cell>
          <cell r="Y5410">
            <v>0</v>
          </cell>
          <cell r="Z5410">
            <v>2.2638200000000002E-3</v>
          </cell>
          <cell r="AA5410">
            <v>2.2638200000000002E-3</v>
          </cell>
          <cell r="AB5410">
            <v>0</v>
          </cell>
          <cell r="AC5410">
            <v>0</v>
          </cell>
          <cell r="AD5410">
            <v>0</v>
          </cell>
          <cell r="AE5410">
            <v>0</v>
          </cell>
          <cell r="AF5410">
            <v>0</v>
          </cell>
          <cell r="AG5410">
            <v>0</v>
          </cell>
          <cell r="AH5410">
            <v>0</v>
          </cell>
          <cell r="AI5410">
            <v>0</v>
          </cell>
        </row>
        <row r="5411">
          <cell r="C5411">
            <v>0</v>
          </cell>
          <cell r="D5411" t="str">
            <v>Инвестстрой</v>
          </cell>
          <cell r="E5411" t="str">
            <v>051-2004666</v>
          </cell>
          <cell r="F5411" t="str">
            <v/>
          </cell>
          <cell r="G5411" t="str">
            <v/>
          </cell>
          <cell r="H5411" t="str">
            <v/>
          </cell>
          <cell r="I5411">
            <v>0</v>
          </cell>
          <cell r="J5411">
            <v>0</v>
          </cell>
          <cell r="K5411">
            <v>0</v>
          </cell>
          <cell r="L5411">
            <v>0</v>
          </cell>
          <cell r="M5411">
            <v>0</v>
          </cell>
          <cell r="N5411">
            <v>0</v>
          </cell>
          <cell r="O5411">
            <v>0</v>
          </cell>
          <cell r="P5411">
            <v>0</v>
          </cell>
          <cell r="Q5411">
            <v>0</v>
          </cell>
          <cell r="R5411">
            <v>0</v>
          </cell>
          <cell r="S5411">
            <v>0</v>
          </cell>
          <cell r="T5411">
            <v>0</v>
          </cell>
          <cell r="U5411">
            <v>0</v>
          </cell>
          <cell r="V5411">
            <v>0</v>
          </cell>
          <cell r="W5411">
            <v>0</v>
          </cell>
          <cell r="X5411">
            <v>0</v>
          </cell>
          <cell r="Y5411">
            <v>0</v>
          </cell>
          <cell r="Z5411">
            <v>2.2638200000000002E-3</v>
          </cell>
          <cell r="AA5411">
            <v>2.2638200000000002E-3</v>
          </cell>
          <cell r="AB5411">
            <v>0</v>
          </cell>
          <cell r="AC5411">
            <v>0</v>
          </cell>
          <cell r="AD5411">
            <v>0</v>
          </cell>
          <cell r="AE5411">
            <v>0</v>
          </cell>
          <cell r="AF5411">
            <v>0</v>
          </cell>
          <cell r="AG5411">
            <v>0</v>
          </cell>
          <cell r="AH5411">
            <v>0</v>
          </cell>
          <cell r="AI5411">
            <v>0</v>
          </cell>
        </row>
        <row r="5412">
          <cell r="C5412" t="str">
            <v>1.899.2</v>
          </cell>
          <cell r="D5412" t="str">
            <v>Прочие, всего</v>
          </cell>
          <cell r="E5412" t="str">
            <v>051-2004666</v>
          </cell>
          <cell r="F5412" t="str">
            <v/>
          </cell>
          <cell r="G5412" t="str">
            <v/>
          </cell>
          <cell r="H5412" t="str">
            <v/>
          </cell>
          <cell r="I5412">
            <v>0</v>
          </cell>
          <cell r="J5412">
            <v>0</v>
          </cell>
          <cell r="K5412">
            <v>0</v>
          </cell>
          <cell r="L5412">
            <v>0</v>
          </cell>
          <cell r="M5412">
            <v>0</v>
          </cell>
          <cell r="N5412">
            <v>0</v>
          </cell>
          <cell r="O5412">
            <v>0</v>
          </cell>
          <cell r="P5412">
            <v>0</v>
          </cell>
          <cell r="Q5412">
            <v>0</v>
          </cell>
          <cell r="R5412">
            <v>0</v>
          </cell>
          <cell r="S5412">
            <v>0</v>
          </cell>
          <cell r="T5412">
            <v>0</v>
          </cell>
          <cell r="U5412">
            <v>0</v>
          </cell>
          <cell r="V5412">
            <v>0</v>
          </cell>
          <cell r="W5412">
            <v>0</v>
          </cell>
          <cell r="X5412">
            <v>0</v>
          </cell>
          <cell r="Y5412">
            <v>0</v>
          </cell>
          <cell r="Z5412">
            <v>22.03</v>
          </cell>
          <cell r="AA5412">
            <v>22.03</v>
          </cell>
          <cell r="AB5412">
            <v>0</v>
          </cell>
          <cell r="AC5412">
            <v>0</v>
          </cell>
          <cell r="AD5412">
            <v>0</v>
          </cell>
          <cell r="AE5412">
            <v>0</v>
          </cell>
          <cell r="AF5412">
            <v>0</v>
          </cell>
          <cell r="AG5412">
            <v>0</v>
          </cell>
          <cell r="AH5412">
            <v>0</v>
          </cell>
          <cell r="AI5412">
            <v>0</v>
          </cell>
        </row>
        <row r="5413">
          <cell r="C5413" t="str">
            <v>1.899.3</v>
          </cell>
          <cell r="D5413" t="str">
            <v>Услуги Заказчика</v>
          </cell>
          <cell r="E5413" t="str">
            <v>051-2004666</v>
          </cell>
          <cell r="F5413" t="str">
            <v/>
          </cell>
          <cell r="G5413" t="str">
            <v/>
          </cell>
          <cell r="H5413" t="str">
            <v/>
          </cell>
          <cell r="I5413">
            <v>0</v>
          </cell>
          <cell r="J5413">
            <v>0</v>
          </cell>
          <cell r="K5413">
            <v>0</v>
          </cell>
          <cell r="L5413">
            <v>0</v>
          </cell>
          <cell r="M5413">
            <v>0</v>
          </cell>
          <cell r="N5413">
            <v>0</v>
          </cell>
          <cell r="O5413">
            <v>0</v>
          </cell>
          <cell r="P5413">
            <v>0</v>
          </cell>
          <cell r="Q5413">
            <v>0</v>
          </cell>
          <cell r="R5413">
            <v>0</v>
          </cell>
          <cell r="S5413">
            <v>0</v>
          </cell>
          <cell r="T5413">
            <v>0</v>
          </cell>
          <cell r="U5413">
            <v>0</v>
          </cell>
          <cell r="V5413">
            <v>0</v>
          </cell>
          <cell r="W5413">
            <v>0</v>
          </cell>
          <cell r="X5413">
            <v>0</v>
          </cell>
          <cell r="Y5413">
            <v>0</v>
          </cell>
          <cell r="Z5413">
            <v>22.03</v>
          </cell>
          <cell r="AA5413">
            <v>22.03</v>
          </cell>
          <cell r="AB5413">
            <v>0</v>
          </cell>
          <cell r="AC5413">
            <v>0</v>
          </cell>
          <cell r="AD5413">
            <v>0</v>
          </cell>
          <cell r="AE5413">
            <v>0</v>
          </cell>
          <cell r="AF5413">
            <v>0</v>
          </cell>
          <cell r="AG5413">
            <v>0</v>
          </cell>
          <cell r="AH5413">
            <v>0</v>
          </cell>
          <cell r="AI5413">
            <v>0</v>
          </cell>
        </row>
        <row r="5414">
          <cell r="C5414" t="str">
            <v>1.900</v>
          </cell>
          <cell r="D5414" t="str">
            <v>Дооснащение ИТСО КС Октябрьского ЛПУ МГ и Таежного ЛПУ МГ</v>
          </cell>
          <cell r="E5414" t="str">
            <v>051-2004668</v>
          </cell>
          <cell r="F5414" t="str">
            <v/>
          </cell>
          <cell r="G5414" t="str">
            <v>Комплексная целевая программа по совершенствованию системы о</v>
          </cell>
          <cell r="H5414" t="str">
            <v>Прочие</v>
          </cell>
          <cell r="I5414">
            <v>0</v>
          </cell>
          <cell r="J5414">
            <v>0</v>
          </cell>
          <cell r="K5414">
            <v>0</v>
          </cell>
          <cell r="L5414">
            <v>0</v>
          </cell>
          <cell r="M5414">
            <v>0</v>
          </cell>
          <cell r="N5414">
            <v>0</v>
          </cell>
          <cell r="O5414">
            <v>0</v>
          </cell>
          <cell r="P5414">
            <v>0</v>
          </cell>
          <cell r="Q5414">
            <v>0</v>
          </cell>
          <cell r="R5414">
            <v>0</v>
          </cell>
          <cell r="S5414">
            <v>0</v>
          </cell>
          <cell r="T5414">
            <v>0</v>
          </cell>
          <cell r="U5414">
            <v>0</v>
          </cell>
          <cell r="V5414">
            <v>0</v>
          </cell>
          <cell r="W5414">
            <v>0</v>
          </cell>
          <cell r="X5414">
            <v>0</v>
          </cell>
          <cell r="Y5414">
            <v>0</v>
          </cell>
          <cell r="Z5414">
            <v>16.411006799999999</v>
          </cell>
          <cell r="AA5414">
            <v>16.411006799999999</v>
          </cell>
          <cell r="AB5414">
            <v>0</v>
          </cell>
          <cell r="AC5414">
            <v>0</v>
          </cell>
          <cell r="AD5414">
            <v>0</v>
          </cell>
          <cell r="AE5414">
            <v>0</v>
          </cell>
          <cell r="AF5414">
            <v>0</v>
          </cell>
          <cell r="AG5414">
            <v>0</v>
          </cell>
          <cell r="AH5414">
            <v>0</v>
          </cell>
          <cell r="AI5414">
            <v>0</v>
          </cell>
        </row>
        <row r="5415">
          <cell r="C5415" t="str">
            <v>1.900.1</v>
          </cell>
          <cell r="D5415" t="str">
            <v>Оборудование</v>
          </cell>
          <cell r="E5415" t="str">
            <v>051-2004668</v>
          </cell>
          <cell r="F5415" t="str">
            <v/>
          </cell>
          <cell r="G5415" t="str">
            <v/>
          </cell>
          <cell r="H5415" t="str">
            <v/>
          </cell>
          <cell r="I5415">
            <v>0</v>
          </cell>
          <cell r="J5415">
            <v>0</v>
          </cell>
          <cell r="K5415">
            <v>0</v>
          </cell>
          <cell r="L5415">
            <v>0</v>
          </cell>
          <cell r="M5415">
            <v>0</v>
          </cell>
          <cell r="N5415">
            <v>0</v>
          </cell>
          <cell r="O5415">
            <v>0</v>
          </cell>
          <cell r="P5415">
            <v>0</v>
          </cell>
          <cell r="Q5415">
            <v>0</v>
          </cell>
          <cell r="R5415">
            <v>0</v>
          </cell>
          <cell r="S5415">
            <v>0</v>
          </cell>
          <cell r="T5415">
            <v>0</v>
          </cell>
          <cell r="U5415">
            <v>0</v>
          </cell>
          <cell r="V5415">
            <v>0</v>
          </cell>
          <cell r="W5415">
            <v>0</v>
          </cell>
          <cell r="X5415">
            <v>0</v>
          </cell>
          <cell r="Y5415">
            <v>0</v>
          </cell>
          <cell r="Z5415">
            <v>1.0068E-3</v>
          </cell>
          <cell r="AA5415">
            <v>1.0068E-3</v>
          </cell>
          <cell r="AB5415">
            <v>0</v>
          </cell>
          <cell r="AC5415">
            <v>0</v>
          </cell>
          <cell r="AD5415">
            <v>0</v>
          </cell>
          <cell r="AE5415">
            <v>0</v>
          </cell>
          <cell r="AF5415">
            <v>0</v>
          </cell>
          <cell r="AG5415">
            <v>0</v>
          </cell>
          <cell r="AH5415">
            <v>0</v>
          </cell>
          <cell r="AI5415">
            <v>0</v>
          </cell>
        </row>
        <row r="5416">
          <cell r="C5416" t="str">
            <v>1.900.2</v>
          </cell>
          <cell r="D5416" t="str">
            <v>Прочие, всего</v>
          </cell>
          <cell r="E5416" t="str">
            <v>051-2004668</v>
          </cell>
          <cell r="F5416" t="str">
            <v/>
          </cell>
          <cell r="G5416" t="str">
            <v/>
          </cell>
          <cell r="H5416" t="str">
            <v/>
          </cell>
          <cell r="I5416">
            <v>0</v>
          </cell>
          <cell r="J5416">
            <v>0</v>
          </cell>
          <cell r="K5416">
            <v>0</v>
          </cell>
          <cell r="L5416">
            <v>0</v>
          </cell>
          <cell r="M5416">
            <v>0</v>
          </cell>
          <cell r="N5416">
            <v>0</v>
          </cell>
          <cell r="O5416">
            <v>0</v>
          </cell>
          <cell r="P5416">
            <v>0</v>
          </cell>
          <cell r="Q5416">
            <v>0</v>
          </cell>
          <cell r="R5416">
            <v>0</v>
          </cell>
          <cell r="S5416">
            <v>0</v>
          </cell>
          <cell r="T5416">
            <v>0</v>
          </cell>
          <cell r="U5416">
            <v>0</v>
          </cell>
          <cell r="V5416">
            <v>0</v>
          </cell>
          <cell r="W5416">
            <v>0</v>
          </cell>
          <cell r="X5416">
            <v>0</v>
          </cell>
          <cell r="Y5416">
            <v>0</v>
          </cell>
          <cell r="Z5416">
            <v>16.41</v>
          </cell>
          <cell r="AA5416">
            <v>16.41</v>
          </cell>
          <cell r="AB5416">
            <v>0</v>
          </cell>
          <cell r="AC5416">
            <v>0</v>
          </cell>
          <cell r="AD5416">
            <v>0</v>
          </cell>
          <cell r="AE5416">
            <v>0</v>
          </cell>
          <cell r="AF5416">
            <v>0</v>
          </cell>
          <cell r="AG5416">
            <v>0</v>
          </cell>
          <cell r="AH5416">
            <v>0</v>
          </cell>
          <cell r="AI5416">
            <v>0</v>
          </cell>
        </row>
        <row r="5417">
          <cell r="C5417" t="str">
            <v>1.900.3</v>
          </cell>
          <cell r="D5417" t="str">
            <v>Услуги Заказчика</v>
          </cell>
          <cell r="E5417" t="str">
            <v>051-2004668</v>
          </cell>
          <cell r="F5417" t="str">
            <v/>
          </cell>
          <cell r="G5417" t="str">
            <v/>
          </cell>
          <cell r="H5417" t="str">
            <v/>
          </cell>
          <cell r="I5417">
            <v>0</v>
          </cell>
          <cell r="J5417">
            <v>0</v>
          </cell>
          <cell r="K5417">
            <v>0</v>
          </cell>
          <cell r="L5417">
            <v>0</v>
          </cell>
          <cell r="M5417">
            <v>0</v>
          </cell>
          <cell r="N5417">
            <v>0</v>
          </cell>
          <cell r="O5417">
            <v>0</v>
          </cell>
          <cell r="P5417">
            <v>0</v>
          </cell>
          <cell r="Q5417">
            <v>0</v>
          </cell>
          <cell r="R5417">
            <v>0</v>
          </cell>
          <cell r="S5417">
            <v>0</v>
          </cell>
          <cell r="T5417">
            <v>0</v>
          </cell>
          <cell r="U5417">
            <v>0</v>
          </cell>
          <cell r="V5417">
            <v>0</v>
          </cell>
          <cell r="W5417">
            <v>0</v>
          </cell>
          <cell r="X5417">
            <v>0</v>
          </cell>
          <cell r="Y5417">
            <v>0</v>
          </cell>
          <cell r="Z5417">
            <v>16.41</v>
          </cell>
          <cell r="AA5417">
            <v>16.41</v>
          </cell>
          <cell r="AB5417">
            <v>0</v>
          </cell>
          <cell r="AC5417">
            <v>0</v>
          </cell>
          <cell r="AD5417">
            <v>0</v>
          </cell>
          <cell r="AE5417">
            <v>0</v>
          </cell>
          <cell r="AF5417">
            <v>0</v>
          </cell>
          <cell r="AG5417">
            <v>0</v>
          </cell>
          <cell r="AH5417">
            <v>0</v>
          </cell>
          <cell r="AI5417">
            <v>0</v>
          </cell>
        </row>
        <row r="5418">
          <cell r="C5418" t="str">
            <v>1.901</v>
          </cell>
          <cell r="D5418" t="str">
            <v>Дооснащение ИТСО КС Казымского ЛПУ МГ</v>
          </cell>
          <cell r="E5418" t="str">
            <v>051-2004669</v>
          </cell>
          <cell r="F5418" t="str">
            <v/>
          </cell>
          <cell r="G5418" t="str">
            <v>Комплексная целевая программа по совершенствованию системы о</v>
          </cell>
          <cell r="H5418" t="str">
            <v>Прочие</v>
          </cell>
          <cell r="I5418">
            <v>239.51</v>
          </cell>
          <cell r="J5418">
            <v>75.33</v>
          </cell>
          <cell r="K5418">
            <v>75.33</v>
          </cell>
          <cell r="L5418">
            <v>75.33</v>
          </cell>
          <cell r="M5418">
            <v>26.295038139999999</v>
          </cell>
          <cell r="N5418">
            <v>34.906462419</v>
          </cell>
          <cell r="O5418">
            <v>34.906462419</v>
          </cell>
          <cell r="P5418">
            <v>0</v>
          </cell>
          <cell r="Q5418">
            <v>0</v>
          </cell>
          <cell r="R5418">
            <v>0</v>
          </cell>
          <cell r="S5418">
            <v>200.40416665000001</v>
          </cell>
          <cell r="T5418">
            <v>39.105833349999997</v>
          </cell>
          <cell r="U5418">
            <v>0</v>
          </cell>
          <cell r="V5418">
            <v>0</v>
          </cell>
          <cell r="W5418">
            <v>0</v>
          </cell>
          <cell r="X5418">
            <v>0</v>
          </cell>
          <cell r="Y5418">
            <v>25.48503642</v>
          </cell>
          <cell r="Z5418">
            <v>93.33</v>
          </cell>
          <cell r="AA5418">
            <v>93.33</v>
          </cell>
          <cell r="AB5418">
            <v>0</v>
          </cell>
          <cell r="AC5418">
            <v>0</v>
          </cell>
          <cell r="AD5418">
            <v>36.09695516</v>
          </cell>
          <cell r="AE5418">
            <v>25.48503642</v>
          </cell>
          <cell r="AF5418">
            <v>10.61191874</v>
          </cell>
          <cell r="AG5418">
            <v>0</v>
          </cell>
          <cell r="AH5418">
            <v>0</v>
          </cell>
          <cell r="AI5418">
            <v>38.676690409999999</v>
          </cell>
        </row>
        <row r="5419">
          <cell r="C5419" t="str">
            <v>1.901.1</v>
          </cell>
          <cell r="D5419" t="str">
            <v>Подрядные работы</v>
          </cell>
          <cell r="E5419" t="str">
            <v>051-2004669</v>
          </cell>
          <cell r="F5419" t="str">
            <v/>
          </cell>
          <cell r="G5419" t="str">
            <v/>
          </cell>
          <cell r="H5419" t="str">
            <v/>
          </cell>
          <cell r="I5419">
            <v>149.44</v>
          </cell>
          <cell r="J5419">
            <v>55.46</v>
          </cell>
          <cell r="K5419">
            <v>55.46</v>
          </cell>
          <cell r="L5419">
            <v>55.46</v>
          </cell>
          <cell r="M5419">
            <v>16.539858160000001</v>
          </cell>
          <cell r="N5419">
            <v>29.823040317</v>
          </cell>
          <cell r="O5419">
            <v>29.823040317</v>
          </cell>
          <cell r="P5419">
            <v>0</v>
          </cell>
          <cell r="Q5419">
            <v>0</v>
          </cell>
          <cell r="R5419">
            <v>0</v>
          </cell>
          <cell r="S5419">
            <v>124.53499999</v>
          </cell>
          <cell r="T5419">
            <v>24.905000009999998</v>
          </cell>
          <cell r="U5419">
            <v>0</v>
          </cell>
          <cell r="V5419">
            <v>0</v>
          </cell>
          <cell r="W5419">
            <v>0</v>
          </cell>
          <cell r="X5419">
            <v>0</v>
          </cell>
          <cell r="Y5419">
            <v>20.589413199999999</v>
          </cell>
          <cell r="Z5419">
            <v>69.69</v>
          </cell>
          <cell r="AA5419">
            <v>69.69</v>
          </cell>
          <cell r="AB5419">
            <v>0</v>
          </cell>
          <cell r="AC5419">
            <v>0</v>
          </cell>
          <cell r="AD5419">
            <v>28.419490620000001</v>
          </cell>
          <cell r="AE5419">
            <v>20.589413199999999</v>
          </cell>
          <cell r="AF5419">
            <v>7.8300774200000003</v>
          </cell>
          <cell r="AG5419">
            <v>0</v>
          </cell>
          <cell r="AH5419">
            <v>0</v>
          </cell>
          <cell r="AI5419">
            <v>40.779868876000002</v>
          </cell>
        </row>
        <row r="5420">
          <cell r="C5420">
            <v>0</v>
          </cell>
          <cell r="D5420" t="str">
            <v>СБ "Марит</v>
          </cell>
          <cell r="E5420" t="str">
            <v>051-2004669</v>
          </cell>
          <cell r="F5420" t="str">
            <v/>
          </cell>
          <cell r="G5420" t="str">
            <v/>
          </cell>
          <cell r="H5420" t="str">
            <v/>
          </cell>
          <cell r="I5420">
            <v>149.44</v>
          </cell>
          <cell r="J5420">
            <v>55.46</v>
          </cell>
          <cell r="K5420">
            <v>55.46</v>
          </cell>
          <cell r="L5420">
            <v>55.46</v>
          </cell>
          <cell r="M5420">
            <v>16.539858160000001</v>
          </cell>
          <cell r="N5420">
            <v>29.823040317</v>
          </cell>
          <cell r="O5420">
            <v>29.823040317</v>
          </cell>
          <cell r="P5420">
            <v>0</v>
          </cell>
          <cell r="Q5420">
            <v>0</v>
          </cell>
          <cell r="R5420">
            <v>0</v>
          </cell>
          <cell r="S5420">
            <v>124.53499999</v>
          </cell>
          <cell r="T5420">
            <v>24.905000009999998</v>
          </cell>
          <cell r="U5420">
            <v>0</v>
          </cell>
          <cell r="V5420">
            <v>0</v>
          </cell>
          <cell r="W5420">
            <v>0</v>
          </cell>
          <cell r="X5420">
            <v>0</v>
          </cell>
          <cell r="Y5420">
            <v>20.589413199999999</v>
          </cell>
          <cell r="Z5420">
            <v>69.69</v>
          </cell>
          <cell r="AA5420">
            <v>69.69</v>
          </cell>
          <cell r="AB5420">
            <v>0</v>
          </cell>
          <cell r="AC5420">
            <v>0</v>
          </cell>
          <cell r="AD5420">
            <v>28.419490620000001</v>
          </cell>
          <cell r="AE5420">
            <v>20.589413199999999</v>
          </cell>
          <cell r="AF5420">
            <v>7.8300774200000003</v>
          </cell>
          <cell r="AG5420">
            <v>0</v>
          </cell>
          <cell r="AH5420">
            <v>0</v>
          </cell>
          <cell r="AI5420">
            <v>40.779868876000002</v>
          </cell>
        </row>
        <row r="5421">
          <cell r="C5421" t="str">
            <v>1.901.2</v>
          </cell>
          <cell r="D5421" t="str">
            <v>Оборудование</v>
          </cell>
          <cell r="E5421" t="str">
            <v>051-2004669</v>
          </cell>
          <cell r="F5421" t="str">
            <v/>
          </cell>
          <cell r="G5421" t="str">
            <v/>
          </cell>
          <cell r="H5421" t="str">
            <v/>
          </cell>
          <cell r="I5421">
            <v>29.75</v>
          </cell>
          <cell r="J5421">
            <v>9.07</v>
          </cell>
          <cell r="K5421">
            <v>9.07</v>
          </cell>
          <cell r="L5421">
            <v>9.07</v>
          </cell>
          <cell r="M5421">
            <v>9.0826799999999999</v>
          </cell>
          <cell r="N5421">
            <v>100.13980154399999</v>
          </cell>
          <cell r="O5421">
            <v>100.13980154399999</v>
          </cell>
          <cell r="P5421">
            <v>0</v>
          </cell>
          <cell r="Q5421">
            <v>0</v>
          </cell>
          <cell r="R5421">
            <v>0</v>
          </cell>
          <cell r="S5421">
            <v>24.791666670000001</v>
          </cell>
          <cell r="T5421">
            <v>4.9583333300000003</v>
          </cell>
          <cell r="U5421">
            <v>0</v>
          </cell>
          <cell r="V5421">
            <v>0</v>
          </cell>
          <cell r="W5421">
            <v>0</v>
          </cell>
          <cell r="X5421">
            <v>0</v>
          </cell>
          <cell r="Y5421">
            <v>2.8512536000000002</v>
          </cell>
          <cell r="Z5421">
            <v>14.07</v>
          </cell>
          <cell r="AA5421">
            <v>14.07</v>
          </cell>
          <cell r="AB5421">
            <v>0</v>
          </cell>
          <cell r="AC5421">
            <v>0</v>
          </cell>
          <cell r="AD5421">
            <v>5.1847615999999999</v>
          </cell>
          <cell r="AE5421">
            <v>2.8512536000000002</v>
          </cell>
          <cell r="AF5421">
            <v>2.3335080000000001</v>
          </cell>
          <cell r="AG5421">
            <v>0</v>
          </cell>
          <cell r="AH5421">
            <v>0</v>
          </cell>
          <cell r="AI5421">
            <v>36.849762615000003</v>
          </cell>
        </row>
        <row r="5422">
          <cell r="C5422" t="str">
            <v>1.901.3</v>
          </cell>
          <cell r="D5422" t="str">
            <v>Прочие, всего</v>
          </cell>
          <cell r="E5422" t="str">
            <v>051-2004669</v>
          </cell>
          <cell r="F5422" t="str">
            <v/>
          </cell>
          <cell r="G5422" t="str">
            <v/>
          </cell>
          <cell r="H5422" t="str">
            <v/>
          </cell>
          <cell r="I5422">
            <v>60.32</v>
          </cell>
          <cell r="J5422">
            <v>10.8</v>
          </cell>
          <cell r="K5422">
            <v>10.8</v>
          </cell>
          <cell r="L5422">
            <v>10.8</v>
          </cell>
          <cell r="M5422">
            <v>0.67249998</v>
          </cell>
          <cell r="N5422">
            <v>6.226851667</v>
          </cell>
          <cell r="O5422">
            <v>6.226851667</v>
          </cell>
          <cell r="P5422">
            <v>0</v>
          </cell>
          <cell r="Q5422">
            <v>0</v>
          </cell>
          <cell r="R5422">
            <v>0</v>
          </cell>
          <cell r="S5422">
            <v>51.07749999</v>
          </cell>
          <cell r="T5422">
            <v>9.2425000100000005</v>
          </cell>
          <cell r="U5422">
            <v>0</v>
          </cell>
          <cell r="V5422">
            <v>0</v>
          </cell>
          <cell r="W5422">
            <v>0</v>
          </cell>
          <cell r="X5422">
            <v>0</v>
          </cell>
          <cell r="Y5422">
            <v>2.0443696199999999</v>
          </cell>
          <cell r="Z5422">
            <v>9.57</v>
          </cell>
          <cell r="AA5422">
            <v>9.57</v>
          </cell>
          <cell r="AB5422">
            <v>0</v>
          </cell>
          <cell r="AC5422">
            <v>0</v>
          </cell>
          <cell r="AD5422">
            <v>2.49270294</v>
          </cell>
          <cell r="AE5422">
            <v>2.0443696199999999</v>
          </cell>
          <cell r="AF5422">
            <v>0.44833331999999998</v>
          </cell>
          <cell r="AG5422">
            <v>0</v>
          </cell>
          <cell r="AH5422">
            <v>0</v>
          </cell>
          <cell r="AI5422">
            <v>26.047052664999999</v>
          </cell>
        </row>
        <row r="5423">
          <cell r="C5423" t="str">
            <v>1.901.4</v>
          </cell>
          <cell r="D5423" t="str">
            <v>Землеотвод, всего</v>
          </cell>
          <cell r="E5423" t="str">
            <v>051-2004669</v>
          </cell>
          <cell r="F5423" t="str">
            <v/>
          </cell>
          <cell r="G5423" t="str">
            <v/>
          </cell>
          <cell r="H5423" t="str">
            <v/>
          </cell>
          <cell r="I5423">
            <v>2.84</v>
          </cell>
          <cell r="J5423">
            <v>0.14000000000000001</v>
          </cell>
          <cell r="K5423">
            <v>0.14000000000000001</v>
          </cell>
          <cell r="L5423">
            <v>0.14000000000000001</v>
          </cell>
          <cell r="M5423">
            <v>0</v>
          </cell>
          <cell r="N5423">
            <v>0</v>
          </cell>
          <cell r="O5423">
            <v>0</v>
          </cell>
          <cell r="P5423">
            <v>0</v>
          </cell>
          <cell r="Q5423">
            <v>0</v>
          </cell>
          <cell r="R5423">
            <v>0</v>
          </cell>
          <cell r="S5423">
            <v>2.6749999999999998</v>
          </cell>
          <cell r="T5423">
            <v>0.16500000000000001</v>
          </cell>
          <cell r="U5423">
            <v>0</v>
          </cell>
          <cell r="V5423">
            <v>0</v>
          </cell>
          <cell r="W5423">
            <v>0</v>
          </cell>
          <cell r="X5423">
            <v>0</v>
          </cell>
          <cell r="Y5423">
            <v>0</v>
          </cell>
          <cell r="Z5423">
            <v>0.14000000000000001</v>
          </cell>
          <cell r="AA5423">
            <v>0.14000000000000001</v>
          </cell>
          <cell r="AB5423">
            <v>0</v>
          </cell>
          <cell r="AC5423">
            <v>0</v>
          </cell>
          <cell r="AD5423">
            <v>0</v>
          </cell>
          <cell r="AE5423">
            <v>0</v>
          </cell>
          <cell r="AF5423">
            <v>0</v>
          </cell>
          <cell r="AG5423">
            <v>0</v>
          </cell>
          <cell r="AH5423">
            <v>0</v>
          </cell>
          <cell r="AI5423">
            <v>0</v>
          </cell>
        </row>
        <row r="5424">
          <cell r="C5424" t="str">
            <v>1.901.5</v>
          </cell>
          <cell r="D5424" t="str">
            <v>Проектные работы</v>
          </cell>
          <cell r="E5424" t="str">
            <v>051-2004669</v>
          </cell>
          <cell r="F5424" t="str">
            <v/>
          </cell>
          <cell r="G5424" t="str">
            <v/>
          </cell>
          <cell r="H5424" t="str">
            <v/>
          </cell>
          <cell r="I5424">
            <v>39.53</v>
          </cell>
          <cell r="J5424">
            <v>0</v>
          </cell>
          <cell r="K5424">
            <v>0</v>
          </cell>
          <cell r="L5424">
            <v>0</v>
          </cell>
          <cell r="M5424">
            <v>0</v>
          </cell>
          <cell r="N5424">
            <v>0</v>
          </cell>
          <cell r="O5424">
            <v>0</v>
          </cell>
          <cell r="P5424">
            <v>0</v>
          </cell>
          <cell r="Q5424">
            <v>0</v>
          </cell>
          <cell r="R5424">
            <v>0</v>
          </cell>
          <cell r="S5424">
            <v>33.450000000000003</v>
          </cell>
          <cell r="T5424">
            <v>6.08</v>
          </cell>
          <cell r="U5424">
            <v>0</v>
          </cell>
          <cell r="V5424">
            <v>0</v>
          </cell>
          <cell r="W5424">
            <v>0</v>
          </cell>
          <cell r="X5424">
            <v>0</v>
          </cell>
          <cell r="Y5424">
            <v>0</v>
          </cell>
          <cell r="Z5424">
            <v>0</v>
          </cell>
          <cell r="AA5424">
            <v>0</v>
          </cell>
          <cell r="AB5424">
            <v>0</v>
          </cell>
          <cell r="AC5424">
            <v>0</v>
          </cell>
          <cell r="AD5424">
            <v>0</v>
          </cell>
          <cell r="AE5424">
            <v>0</v>
          </cell>
          <cell r="AF5424">
            <v>0</v>
          </cell>
          <cell r="AG5424">
            <v>0</v>
          </cell>
          <cell r="AH5424">
            <v>0</v>
          </cell>
          <cell r="AI5424">
            <v>0</v>
          </cell>
        </row>
        <row r="5425">
          <cell r="C5425" t="str">
            <v>1.901.6</v>
          </cell>
          <cell r="D5425" t="str">
            <v>Услуги Заказчика</v>
          </cell>
          <cell r="E5425" t="str">
            <v>051-2004669</v>
          </cell>
          <cell r="F5425" t="str">
            <v/>
          </cell>
          <cell r="G5425" t="str">
            <v/>
          </cell>
          <cell r="H5425" t="str">
            <v/>
          </cell>
          <cell r="I5425">
            <v>8.6300000000000008</v>
          </cell>
          <cell r="J5425">
            <v>2.69</v>
          </cell>
          <cell r="K5425">
            <v>2.69</v>
          </cell>
          <cell r="L5425">
            <v>2.69</v>
          </cell>
          <cell r="M5425">
            <v>0.67249998</v>
          </cell>
          <cell r="N5425">
            <v>24.999999256999999</v>
          </cell>
          <cell r="O5425">
            <v>24.999999256999999</v>
          </cell>
          <cell r="P5425">
            <v>0</v>
          </cell>
          <cell r="Q5425">
            <v>0</v>
          </cell>
          <cell r="R5425">
            <v>0</v>
          </cell>
          <cell r="S5425">
            <v>7.1908333200000003</v>
          </cell>
          <cell r="T5425">
            <v>1.43916668</v>
          </cell>
          <cell r="U5425">
            <v>0</v>
          </cell>
          <cell r="V5425">
            <v>0</v>
          </cell>
          <cell r="W5425">
            <v>0</v>
          </cell>
          <cell r="X5425">
            <v>0</v>
          </cell>
          <cell r="Y5425">
            <v>1.8969164999999999</v>
          </cell>
          <cell r="Z5425">
            <v>9.2825468799999999</v>
          </cell>
          <cell r="AA5425">
            <v>9.2825468799999999</v>
          </cell>
          <cell r="AB5425">
            <v>0</v>
          </cell>
          <cell r="AC5425">
            <v>0</v>
          </cell>
          <cell r="AD5425">
            <v>2.3452498199999998</v>
          </cell>
          <cell r="AE5425">
            <v>1.8969164999999999</v>
          </cell>
          <cell r="AF5425">
            <v>0.44833331999999998</v>
          </cell>
          <cell r="AG5425">
            <v>0</v>
          </cell>
          <cell r="AH5425">
            <v>0</v>
          </cell>
          <cell r="AI5425">
            <v>25.265154598999999</v>
          </cell>
        </row>
        <row r="5426">
          <cell r="C5426" t="str">
            <v>1.901.7</v>
          </cell>
          <cell r="D5426" t="str">
            <v>Иные прочие</v>
          </cell>
          <cell r="E5426" t="str">
            <v>051-2004669</v>
          </cell>
          <cell r="F5426" t="str">
            <v/>
          </cell>
          <cell r="G5426" t="str">
            <v/>
          </cell>
          <cell r="H5426" t="str">
            <v/>
          </cell>
          <cell r="I5426">
            <v>5.43</v>
          </cell>
          <cell r="J5426">
            <v>4.08</v>
          </cell>
          <cell r="K5426">
            <v>4.08</v>
          </cell>
          <cell r="L5426">
            <v>4.08</v>
          </cell>
          <cell r="M5426">
            <v>0</v>
          </cell>
          <cell r="N5426">
            <v>0</v>
          </cell>
          <cell r="O5426">
            <v>0</v>
          </cell>
          <cell r="P5426">
            <v>0</v>
          </cell>
          <cell r="Q5426">
            <v>0</v>
          </cell>
          <cell r="R5426">
            <v>0</v>
          </cell>
          <cell r="S5426">
            <v>4.5199999999999996</v>
          </cell>
          <cell r="T5426">
            <v>0.91</v>
          </cell>
          <cell r="U5426">
            <v>0</v>
          </cell>
          <cell r="V5426">
            <v>0</v>
          </cell>
          <cell r="W5426">
            <v>0</v>
          </cell>
          <cell r="X5426">
            <v>0</v>
          </cell>
          <cell r="Y5426">
            <v>0.14745311999999999</v>
          </cell>
          <cell r="Z5426">
            <v>0.14745311999999999</v>
          </cell>
          <cell r="AA5426">
            <v>0.14745311999999999</v>
          </cell>
          <cell r="AB5426">
            <v>0</v>
          </cell>
          <cell r="AC5426">
            <v>0</v>
          </cell>
          <cell r="AD5426">
            <v>0.14745311999999999</v>
          </cell>
          <cell r="AE5426">
            <v>0.14745311999999999</v>
          </cell>
          <cell r="AF5426">
            <v>0</v>
          </cell>
          <cell r="AG5426">
            <v>0</v>
          </cell>
          <cell r="AH5426">
            <v>0</v>
          </cell>
          <cell r="AI5426">
            <v>100</v>
          </cell>
        </row>
        <row r="5427">
          <cell r="C5427" t="str">
            <v>1.901.8</v>
          </cell>
          <cell r="D5427" t="str">
            <v>Пуско наладочные работы "вхолостую"</v>
          </cell>
          <cell r="E5427" t="str">
            <v>051-2004669</v>
          </cell>
          <cell r="F5427" t="str">
            <v/>
          </cell>
          <cell r="G5427" t="str">
            <v/>
          </cell>
          <cell r="H5427" t="str">
            <v/>
          </cell>
          <cell r="I5427">
            <v>3.89</v>
          </cell>
          <cell r="J5427">
            <v>3.89</v>
          </cell>
          <cell r="K5427">
            <v>3.89</v>
          </cell>
          <cell r="L5427">
            <v>3.89</v>
          </cell>
          <cell r="M5427">
            <v>0</v>
          </cell>
          <cell r="N5427">
            <v>0</v>
          </cell>
          <cell r="O5427">
            <v>0</v>
          </cell>
          <cell r="P5427">
            <v>0</v>
          </cell>
          <cell r="Q5427">
            <v>0</v>
          </cell>
          <cell r="R5427">
            <v>0</v>
          </cell>
          <cell r="S5427">
            <v>3.2416666699999999</v>
          </cell>
          <cell r="T5427">
            <v>0.64833333000000004</v>
          </cell>
          <cell r="U5427">
            <v>0</v>
          </cell>
          <cell r="V5427">
            <v>0</v>
          </cell>
          <cell r="W5427">
            <v>0</v>
          </cell>
          <cell r="X5427">
            <v>0</v>
          </cell>
          <cell r="Y5427">
            <v>0</v>
          </cell>
          <cell r="Z5427">
            <v>0</v>
          </cell>
          <cell r="AA5427">
            <v>0</v>
          </cell>
          <cell r="AB5427">
            <v>0</v>
          </cell>
          <cell r="AC5427">
            <v>0</v>
          </cell>
          <cell r="AD5427">
            <v>0</v>
          </cell>
          <cell r="AE5427">
            <v>0</v>
          </cell>
          <cell r="AF5427">
            <v>0</v>
          </cell>
          <cell r="AG5427">
            <v>0</v>
          </cell>
          <cell r="AH5427">
            <v>0</v>
          </cell>
          <cell r="AI5427">
            <v>0</v>
          </cell>
        </row>
        <row r="5428">
          <cell r="C5428" t="str">
            <v>1.902</v>
          </cell>
          <cell r="D5428" t="str">
            <v>Дооснащение ИТСО КС Перегребнинского ЛПУ МГ и Пунгинского ЛПУ МГ</v>
          </cell>
          <cell r="E5428" t="str">
            <v>051-2004670</v>
          </cell>
          <cell r="F5428" t="str">
            <v/>
          </cell>
          <cell r="G5428" t="str">
            <v>Комплексная целевая программа по совершенствованию системы о</v>
          </cell>
          <cell r="H5428" t="str">
            <v>Прочие</v>
          </cell>
          <cell r="I5428">
            <v>627.84</v>
          </cell>
          <cell r="J5428">
            <v>627.84</v>
          </cell>
          <cell r="K5428">
            <v>5.89</v>
          </cell>
          <cell r="L5428">
            <v>5.89</v>
          </cell>
          <cell r="M5428">
            <v>5.2500239999999997E-2</v>
          </cell>
          <cell r="N5428">
            <v>0.89134533100000002</v>
          </cell>
          <cell r="O5428">
            <v>0.89134533100000002</v>
          </cell>
          <cell r="P5428">
            <v>0</v>
          </cell>
          <cell r="Q5428">
            <v>0</v>
          </cell>
          <cell r="R5428">
            <v>0</v>
          </cell>
          <cell r="S5428">
            <v>0</v>
          </cell>
          <cell r="T5428">
            <v>0</v>
          </cell>
          <cell r="U5428">
            <v>0</v>
          </cell>
          <cell r="V5428">
            <v>0</v>
          </cell>
          <cell r="W5428">
            <v>0</v>
          </cell>
          <cell r="X5428">
            <v>0</v>
          </cell>
          <cell r="Y5428">
            <v>0</v>
          </cell>
          <cell r="Z5428">
            <v>152.27000000000001</v>
          </cell>
          <cell r="AA5428">
            <v>152.27000000000001</v>
          </cell>
          <cell r="AB5428">
            <v>5.33</v>
          </cell>
          <cell r="AC5428">
            <v>146.44999999999999</v>
          </cell>
          <cell r="AD5428">
            <v>3.5000160000000002E-2</v>
          </cell>
          <cell r="AE5428">
            <v>0</v>
          </cell>
          <cell r="AF5428">
            <v>3.5000160000000002E-2</v>
          </cell>
          <cell r="AG5428">
            <v>0</v>
          </cell>
          <cell r="AH5428">
            <v>0</v>
          </cell>
          <cell r="AI5428">
            <v>2.2985591E-2</v>
          </cell>
        </row>
        <row r="5429">
          <cell r="C5429" t="str">
            <v>1.902.1</v>
          </cell>
          <cell r="D5429" t="str">
            <v>Подрядные работы</v>
          </cell>
          <cell r="E5429" t="str">
            <v>051-2004670</v>
          </cell>
          <cell r="F5429" t="str">
            <v/>
          </cell>
          <cell r="G5429" t="str">
            <v/>
          </cell>
          <cell r="H5429" t="str">
            <v/>
          </cell>
          <cell r="I5429">
            <v>465.37</v>
          </cell>
          <cell r="J5429">
            <v>465.37</v>
          </cell>
          <cell r="K5429">
            <v>5.33</v>
          </cell>
          <cell r="L5429">
            <v>5.33</v>
          </cell>
          <cell r="M5429">
            <v>0</v>
          </cell>
          <cell r="N5429">
            <v>0</v>
          </cell>
          <cell r="O5429">
            <v>0</v>
          </cell>
          <cell r="P5429">
            <v>0</v>
          </cell>
          <cell r="Q5429">
            <v>0</v>
          </cell>
          <cell r="R5429">
            <v>0</v>
          </cell>
          <cell r="S5429">
            <v>0</v>
          </cell>
          <cell r="T5429">
            <v>0</v>
          </cell>
          <cell r="U5429">
            <v>0</v>
          </cell>
          <cell r="V5429">
            <v>0</v>
          </cell>
          <cell r="W5429">
            <v>0</v>
          </cell>
          <cell r="X5429">
            <v>0</v>
          </cell>
          <cell r="Y5429">
            <v>0</v>
          </cell>
          <cell r="Z5429">
            <v>136.6</v>
          </cell>
          <cell r="AA5429">
            <v>136.6</v>
          </cell>
          <cell r="AB5429">
            <v>5.33</v>
          </cell>
          <cell r="AC5429">
            <v>131.27000000000001</v>
          </cell>
          <cell r="AD5429">
            <v>0</v>
          </cell>
          <cell r="AE5429">
            <v>0</v>
          </cell>
          <cell r="AF5429">
            <v>0</v>
          </cell>
          <cell r="AG5429">
            <v>0</v>
          </cell>
          <cell r="AH5429">
            <v>0</v>
          </cell>
          <cell r="AI5429">
            <v>0</v>
          </cell>
        </row>
        <row r="5430">
          <cell r="C5430">
            <v>0</v>
          </cell>
          <cell r="D5430" t="str">
            <v>СПЕЦСТРОЙИНЖИНИРИНГ</v>
          </cell>
          <cell r="E5430" t="str">
            <v>051-2004670</v>
          </cell>
          <cell r="F5430" t="str">
            <v/>
          </cell>
          <cell r="G5430" t="str">
            <v/>
          </cell>
          <cell r="H5430" t="str">
            <v/>
          </cell>
          <cell r="I5430">
            <v>465.37</v>
          </cell>
          <cell r="J5430">
            <v>465.37</v>
          </cell>
          <cell r="K5430">
            <v>5.33</v>
          </cell>
          <cell r="L5430">
            <v>5.33</v>
          </cell>
          <cell r="M5430">
            <v>0</v>
          </cell>
          <cell r="N5430">
            <v>0</v>
          </cell>
          <cell r="O5430">
            <v>0</v>
          </cell>
          <cell r="P5430">
            <v>0</v>
          </cell>
          <cell r="Q5430">
            <v>0</v>
          </cell>
          <cell r="R5430">
            <v>0</v>
          </cell>
          <cell r="S5430">
            <v>0</v>
          </cell>
          <cell r="T5430">
            <v>0</v>
          </cell>
          <cell r="U5430">
            <v>0</v>
          </cell>
          <cell r="V5430">
            <v>0</v>
          </cell>
          <cell r="W5430">
            <v>0</v>
          </cell>
          <cell r="X5430">
            <v>0</v>
          </cell>
          <cell r="Y5430">
            <v>0</v>
          </cell>
          <cell r="Z5430">
            <v>136.6</v>
          </cell>
          <cell r="AA5430">
            <v>136.6</v>
          </cell>
          <cell r="AB5430">
            <v>5.33</v>
          </cell>
          <cell r="AC5430">
            <v>131.27000000000001</v>
          </cell>
          <cell r="AD5430">
            <v>0</v>
          </cell>
          <cell r="AE5430">
            <v>0</v>
          </cell>
          <cell r="AF5430">
            <v>0</v>
          </cell>
          <cell r="AG5430">
            <v>0</v>
          </cell>
          <cell r="AH5430">
            <v>0</v>
          </cell>
          <cell r="AI5430">
            <v>0</v>
          </cell>
        </row>
        <row r="5431">
          <cell r="C5431" t="str">
            <v>1.902.2</v>
          </cell>
          <cell r="D5431" t="str">
            <v>Оборудование</v>
          </cell>
          <cell r="E5431" t="str">
            <v>051-2004670</v>
          </cell>
          <cell r="F5431" t="str">
            <v/>
          </cell>
          <cell r="G5431" t="str">
            <v/>
          </cell>
          <cell r="H5431" t="str">
            <v/>
          </cell>
          <cell r="I5431">
            <v>52.29</v>
          </cell>
          <cell r="J5431">
            <v>52.29</v>
          </cell>
          <cell r="K5431">
            <v>0</v>
          </cell>
          <cell r="L5431">
            <v>0</v>
          </cell>
          <cell r="M5431">
            <v>0</v>
          </cell>
          <cell r="N5431">
            <v>0</v>
          </cell>
          <cell r="O5431">
            <v>0</v>
          </cell>
          <cell r="P5431">
            <v>0</v>
          </cell>
          <cell r="Q5431">
            <v>0</v>
          </cell>
          <cell r="R5431">
            <v>0</v>
          </cell>
          <cell r="S5431">
            <v>0</v>
          </cell>
          <cell r="T5431">
            <v>0</v>
          </cell>
          <cell r="U5431">
            <v>0</v>
          </cell>
          <cell r="V5431">
            <v>0</v>
          </cell>
          <cell r="W5431">
            <v>0</v>
          </cell>
          <cell r="X5431">
            <v>0</v>
          </cell>
          <cell r="Y5431">
            <v>0</v>
          </cell>
          <cell r="Z5431">
            <v>15.18</v>
          </cell>
          <cell r="AA5431">
            <v>15.18</v>
          </cell>
          <cell r="AB5431">
            <v>0</v>
          </cell>
          <cell r="AC5431">
            <v>15.18</v>
          </cell>
          <cell r="AD5431">
            <v>0</v>
          </cell>
          <cell r="AE5431">
            <v>0</v>
          </cell>
          <cell r="AF5431">
            <v>0</v>
          </cell>
          <cell r="AG5431">
            <v>0</v>
          </cell>
          <cell r="AH5431">
            <v>0</v>
          </cell>
          <cell r="AI5431">
            <v>0</v>
          </cell>
        </row>
        <row r="5432">
          <cell r="C5432" t="str">
            <v>1.902.3</v>
          </cell>
          <cell r="D5432" t="str">
            <v>Прочие, всего</v>
          </cell>
          <cell r="E5432" t="str">
            <v>051-2004670</v>
          </cell>
          <cell r="F5432" t="str">
            <v/>
          </cell>
          <cell r="G5432" t="str">
            <v/>
          </cell>
          <cell r="H5432" t="str">
            <v/>
          </cell>
          <cell r="I5432">
            <v>110.18</v>
          </cell>
          <cell r="J5432">
            <v>110.18</v>
          </cell>
          <cell r="K5432">
            <v>0.56000000000000005</v>
          </cell>
          <cell r="L5432">
            <v>0.56000000000000005</v>
          </cell>
          <cell r="M5432">
            <v>5.2500239999999997E-2</v>
          </cell>
          <cell r="N5432">
            <v>9.3750428570000004</v>
          </cell>
          <cell r="O5432">
            <v>9.3750428570000004</v>
          </cell>
          <cell r="P5432">
            <v>0</v>
          </cell>
          <cell r="Q5432">
            <v>0</v>
          </cell>
          <cell r="R5432">
            <v>0</v>
          </cell>
          <cell r="S5432">
            <v>0</v>
          </cell>
          <cell r="T5432">
            <v>0</v>
          </cell>
          <cell r="U5432">
            <v>0</v>
          </cell>
          <cell r="V5432">
            <v>0</v>
          </cell>
          <cell r="W5432">
            <v>0</v>
          </cell>
          <cell r="X5432">
            <v>0</v>
          </cell>
          <cell r="Y5432">
            <v>0</v>
          </cell>
          <cell r="Z5432">
            <v>0.49</v>
          </cell>
          <cell r="AA5432">
            <v>0.49</v>
          </cell>
          <cell r="AB5432">
            <v>0</v>
          </cell>
          <cell r="AC5432">
            <v>0</v>
          </cell>
          <cell r="AD5432">
            <v>3.5000160000000002E-2</v>
          </cell>
          <cell r="AE5432">
            <v>0</v>
          </cell>
          <cell r="AF5432">
            <v>3.5000160000000002E-2</v>
          </cell>
          <cell r="AG5432">
            <v>0</v>
          </cell>
          <cell r="AH5432">
            <v>0</v>
          </cell>
          <cell r="AI5432">
            <v>7.1428897960000004</v>
          </cell>
        </row>
        <row r="5433">
          <cell r="C5433" t="str">
            <v>1.902.4</v>
          </cell>
          <cell r="D5433" t="str">
            <v>Землеотвод, всего</v>
          </cell>
          <cell r="E5433" t="str">
            <v>051-2004670</v>
          </cell>
          <cell r="F5433" t="str">
            <v/>
          </cell>
          <cell r="G5433" t="str">
            <v/>
          </cell>
          <cell r="H5433" t="str">
            <v/>
          </cell>
          <cell r="I5433">
            <v>1.61</v>
          </cell>
          <cell r="J5433">
            <v>1.61</v>
          </cell>
          <cell r="K5433">
            <v>0.3</v>
          </cell>
          <cell r="L5433">
            <v>0.3</v>
          </cell>
          <cell r="M5433">
            <v>0</v>
          </cell>
          <cell r="N5433">
            <v>0</v>
          </cell>
          <cell r="O5433">
            <v>0</v>
          </cell>
          <cell r="P5433">
            <v>0</v>
          </cell>
          <cell r="Q5433">
            <v>0</v>
          </cell>
          <cell r="R5433">
            <v>0</v>
          </cell>
          <cell r="S5433">
            <v>0</v>
          </cell>
          <cell r="T5433">
            <v>0</v>
          </cell>
          <cell r="U5433">
            <v>0</v>
          </cell>
          <cell r="V5433">
            <v>0</v>
          </cell>
          <cell r="W5433">
            <v>0</v>
          </cell>
          <cell r="X5433">
            <v>0</v>
          </cell>
          <cell r="Y5433">
            <v>0</v>
          </cell>
          <cell r="Z5433">
            <v>0.3</v>
          </cell>
          <cell r="AA5433">
            <v>0.3</v>
          </cell>
          <cell r="AB5433">
            <v>0</v>
          </cell>
          <cell r="AC5433">
            <v>0</v>
          </cell>
          <cell r="AD5433">
            <v>0</v>
          </cell>
          <cell r="AE5433">
            <v>0</v>
          </cell>
          <cell r="AF5433">
            <v>0</v>
          </cell>
          <cell r="AG5433">
            <v>0</v>
          </cell>
          <cell r="AH5433">
            <v>0</v>
          </cell>
          <cell r="AI5433">
            <v>0</v>
          </cell>
        </row>
        <row r="5434">
          <cell r="C5434" t="str">
            <v>1.902.5</v>
          </cell>
          <cell r="D5434" t="str">
            <v>Проектные работы</v>
          </cell>
          <cell r="E5434" t="str">
            <v>051-2004670</v>
          </cell>
          <cell r="F5434" t="str">
            <v/>
          </cell>
          <cell r="G5434" t="str">
            <v/>
          </cell>
          <cell r="H5434" t="str">
            <v/>
          </cell>
          <cell r="I5434">
            <v>65.260000000000005</v>
          </cell>
          <cell r="J5434">
            <v>65.260000000000005</v>
          </cell>
          <cell r="K5434">
            <v>0</v>
          </cell>
          <cell r="L5434">
            <v>0</v>
          </cell>
          <cell r="M5434">
            <v>0</v>
          </cell>
          <cell r="N5434">
            <v>0</v>
          </cell>
          <cell r="O5434">
            <v>0</v>
          </cell>
          <cell r="P5434">
            <v>0</v>
          </cell>
          <cell r="Q5434">
            <v>0</v>
          </cell>
          <cell r="R5434">
            <v>0</v>
          </cell>
          <cell r="S5434">
            <v>0</v>
          </cell>
          <cell r="T5434">
            <v>0</v>
          </cell>
          <cell r="U5434">
            <v>0</v>
          </cell>
          <cell r="V5434">
            <v>0</v>
          </cell>
          <cell r="W5434">
            <v>0</v>
          </cell>
          <cell r="X5434">
            <v>0</v>
          </cell>
          <cell r="Y5434">
            <v>0</v>
          </cell>
          <cell r="Z5434">
            <v>0</v>
          </cell>
          <cell r="AA5434">
            <v>0</v>
          </cell>
          <cell r="AB5434">
            <v>0</v>
          </cell>
          <cell r="AC5434">
            <v>0</v>
          </cell>
          <cell r="AD5434">
            <v>0</v>
          </cell>
          <cell r="AE5434">
            <v>0</v>
          </cell>
          <cell r="AF5434">
            <v>0</v>
          </cell>
          <cell r="AG5434">
            <v>0</v>
          </cell>
          <cell r="AH5434">
            <v>0</v>
          </cell>
          <cell r="AI5434">
            <v>0</v>
          </cell>
        </row>
        <row r="5435">
          <cell r="C5435" t="str">
            <v>1.902.6</v>
          </cell>
          <cell r="D5435" t="str">
            <v>Услуги Заказчика</v>
          </cell>
          <cell r="E5435" t="str">
            <v>051-2004670</v>
          </cell>
          <cell r="F5435" t="str">
            <v/>
          </cell>
          <cell r="G5435" t="str">
            <v/>
          </cell>
          <cell r="H5435" t="str">
            <v/>
          </cell>
          <cell r="I5435">
            <v>11.07</v>
          </cell>
          <cell r="J5435">
            <v>11.07</v>
          </cell>
          <cell r="K5435">
            <v>0.21</v>
          </cell>
          <cell r="L5435">
            <v>0.21</v>
          </cell>
          <cell r="M5435">
            <v>5.2500239999999997E-2</v>
          </cell>
          <cell r="N5435">
            <v>25.000114285999999</v>
          </cell>
          <cell r="O5435">
            <v>25.000114285999999</v>
          </cell>
          <cell r="P5435">
            <v>0</v>
          </cell>
          <cell r="Q5435">
            <v>0</v>
          </cell>
          <cell r="R5435">
            <v>0</v>
          </cell>
          <cell r="S5435">
            <v>0</v>
          </cell>
          <cell r="T5435">
            <v>0</v>
          </cell>
          <cell r="U5435">
            <v>0</v>
          </cell>
          <cell r="V5435">
            <v>0</v>
          </cell>
          <cell r="W5435">
            <v>0</v>
          </cell>
          <cell r="X5435">
            <v>0</v>
          </cell>
          <cell r="Y5435">
            <v>0</v>
          </cell>
          <cell r="Z5435">
            <v>0.19</v>
          </cell>
          <cell r="AA5435">
            <v>0.19</v>
          </cell>
          <cell r="AB5435">
            <v>0</v>
          </cell>
          <cell r="AC5435">
            <v>0</v>
          </cell>
          <cell r="AD5435">
            <v>3.5000160000000002E-2</v>
          </cell>
          <cell r="AE5435">
            <v>0</v>
          </cell>
          <cell r="AF5435">
            <v>3.5000160000000002E-2</v>
          </cell>
          <cell r="AG5435">
            <v>0</v>
          </cell>
          <cell r="AH5435">
            <v>0</v>
          </cell>
          <cell r="AI5435">
            <v>18.421136841999999</v>
          </cell>
        </row>
        <row r="5436">
          <cell r="C5436" t="str">
            <v>1.902.7</v>
          </cell>
          <cell r="D5436" t="str">
            <v>Иные прочие</v>
          </cell>
          <cell r="E5436" t="str">
            <v>051-2004670</v>
          </cell>
          <cell r="F5436" t="str">
            <v/>
          </cell>
          <cell r="G5436" t="str">
            <v/>
          </cell>
          <cell r="H5436" t="str">
            <v/>
          </cell>
          <cell r="I5436">
            <v>18.38</v>
          </cell>
          <cell r="J5436">
            <v>18.38</v>
          </cell>
          <cell r="K5436">
            <v>0.05</v>
          </cell>
          <cell r="L5436">
            <v>0.05</v>
          </cell>
          <cell r="M5436">
            <v>0</v>
          </cell>
          <cell r="N5436">
            <v>0</v>
          </cell>
          <cell r="O5436">
            <v>0</v>
          </cell>
          <cell r="P5436">
            <v>0</v>
          </cell>
          <cell r="Q5436">
            <v>0</v>
          </cell>
          <cell r="R5436">
            <v>0</v>
          </cell>
          <cell r="S5436">
            <v>0</v>
          </cell>
          <cell r="T5436">
            <v>0</v>
          </cell>
          <cell r="U5436">
            <v>0</v>
          </cell>
          <cell r="V5436">
            <v>0</v>
          </cell>
          <cell r="W5436">
            <v>0</v>
          </cell>
          <cell r="X5436">
            <v>0</v>
          </cell>
          <cell r="Y5436">
            <v>0</v>
          </cell>
          <cell r="Z5436">
            <v>0</v>
          </cell>
          <cell r="AA5436">
            <v>0</v>
          </cell>
          <cell r="AB5436">
            <v>0</v>
          </cell>
          <cell r="AC5436">
            <v>0</v>
          </cell>
          <cell r="AD5436">
            <v>0</v>
          </cell>
          <cell r="AE5436">
            <v>0</v>
          </cell>
          <cell r="AF5436">
            <v>0</v>
          </cell>
          <cell r="AG5436">
            <v>0</v>
          </cell>
          <cell r="AH5436">
            <v>0</v>
          </cell>
          <cell r="AI5436">
            <v>0</v>
          </cell>
        </row>
        <row r="5437">
          <cell r="C5437" t="str">
            <v>1.902.8</v>
          </cell>
          <cell r="D5437" t="str">
            <v>Пуско наладочные работы "вхолостую"</v>
          </cell>
          <cell r="E5437" t="str">
            <v>051-2004670</v>
          </cell>
          <cell r="F5437" t="str">
            <v/>
          </cell>
          <cell r="G5437" t="str">
            <v/>
          </cell>
          <cell r="H5437" t="str">
            <v/>
          </cell>
          <cell r="I5437">
            <v>13.86</v>
          </cell>
          <cell r="J5437">
            <v>13.86</v>
          </cell>
          <cell r="K5437">
            <v>0</v>
          </cell>
          <cell r="L5437">
            <v>0</v>
          </cell>
          <cell r="M5437">
            <v>0</v>
          </cell>
          <cell r="N5437">
            <v>0</v>
          </cell>
          <cell r="O5437">
            <v>0</v>
          </cell>
          <cell r="P5437">
            <v>0</v>
          </cell>
          <cell r="Q5437">
            <v>0</v>
          </cell>
          <cell r="R5437">
            <v>0</v>
          </cell>
          <cell r="S5437">
            <v>0</v>
          </cell>
          <cell r="T5437">
            <v>0</v>
          </cell>
          <cell r="U5437">
            <v>0</v>
          </cell>
          <cell r="V5437">
            <v>0</v>
          </cell>
          <cell r="W5437">
            <v>0</v>
          </cell>
          <cell r="X5437">
            <v>0</v>
          </cell>
          <cell r="Y5437">
            <v>0</v>
          </cell>
          <cell r="Z5437">
            <v>0</v>
          </cell>
          <cell r="AA5437">
            <v>0</v>
          </cell>
          <cell r="AB5437">
            <v>0</v>
          </cell>
          <cell r="AC5437">
            <v>0</v>
          </cell>
          <cell r="AD5437">
            <v>0</v>
          </cell>
          <cell r="AE5437">
            <v>0</v>
          </cell>
          <cell r="AF5437">
            <v>0</v>
          </cell>
          <cell r="AG5437">
            <v>0</v>
          </cell>
          <cell r="AH5437">
            <v>0</v>
          </cell>
          <cell r="AI5437">
            <v>0</v>
          </cell>
        </row>
        <row r="5438">
          <cell r="C5438" t="str">
            <v>1.903</v>
          </cell>
          <cell r="D5438" t="str">
            <v>Дооснащение ИТСО КС Сосьвинского ЛПУ МГ и Уральского ЛПУ МГ</v>
          </cell>
          <cell r="E5438" t="str">
            <v>051-2004671</v>
          </cell>
          <cell r="F5438" t="str">
            <v/>
          </cell>
          <cell r="G5438" t="str">
            <v>Комплексная целевая программа по совершенствованию системы о</v>
          </cell>
          <cell r="H5438" t="str">
            <v>Прочие</v>
          </cell>
          <cell r="I5438">
            <v>785.91</v>
          </cell>
          <cell r="J5438">
            <v>785.91</v>
          </cell>
          <cell r="K5438">
            <v>6.6</v>
          </cell>
          <cell r="L5438">
            <v>6.6</v>
          </cell>
          <cell r="M5438">
            <v>6.0000119999999997E-2</v>
          </cell>
          <cell r="N5438">
            <v>0.90909272699999999</v>
          </cell>
          <cell r="O5438">
            <v>0.90909272699999999</v>
          </cell>
          <cell r="P5438">
            <v>0</v>
          </cell>
          <cell r="Q5438">
            <v>0</v>
          </cell>
          <cell r="R5438">
            <v>0</v>
          </cell>
          <cell r="S5438">
            <v>0</v>
          </cell>
          <cell r="T5438">
            <v>0</v>
          </cell>
          <cell r="U5438">
            <v>0</v>
          </cell>
          <cell r="V5438">
            <v>0</v>
          </cell>
          <cell r="W5438">
            <v>0</v>
          </cell>
          <cell r="X5438">
            <v>0</v>
          </cell>
          <cell r="Y5438">
            <v>0</v>
          </cell>
          <cell r="Z5438">
            <v>189.76</v>
          </cell>
          <cell r="AA5438">
            <v>189.76</v>
          </cell>
          <cell r="AB5438">
            <v>5.86</v>
          </cell>
          <cell r="AC5438">
            <v>183.4</v>
          </cell>
          <cell r="AD5438">
            <v>4.000008E-2</v>
          </cell>
          <cell r="AE5438">
            <v>0</v>
          </cell>
          <cell r="AF5438">
            <v>4.000008E-2</v>
          </cell>
          <cell r="AG5438">
            <v>0</v>
          </cell>
          <cell r="AH5438">
            <v>0</v>
          </cell>
          <cell r="AI5438">
            <v>2.1079299999999999E-2</v>
          </cell>
        </row>
        <row r="5439">
          <cell r="C5439" t="str">
            <v>1.903.1</v>
          </cell>
          <cell r="D5439" t="str">
            <v>Подрядные работы</v>
          </cell>
          <cell r="E5439" t="str">
            <v>051-2004671</v>
          </cell>
          <cell r="F5439" t="str">
            <v/>
          </cell>
          <cell r="G5439" t="str">
            <v/>
          </cell>
          <cell r="H5439" t="str">
            <v/>
          </cell>
          <cell r="I5439">
            <v>570.54</v>
          </cell>
          <cell r="J5439">
            <v>570.54</v>
          </cell>
          <cell r="K5439">
            <v>5.86</v>
          </cell>
          <cell r="L5439">
            <v>5.86</v>
          </cell>
          <cell r="M5439">
            <v>0</v>
          </cell>
          <cell r="N5439">
            <v>0</v>
          </cell>
          <cell r="O5439">
            <v>0</v>
          </cell>
          <cell r="P5439">
            <v>0</v>
          </cell>
          <cell r="Q5439">
            <v>0</v>
          </cell>
          <cell r="R5439">
            <v>0</v>
          </cell>
          <cell r="S5439">
            <v>0</v>
          </cell>
          <cell r="T5439">
            <v>0</v>
          </cell>
          <cell r="U5439">
            <v>0</v>
          </cell>
          <cell r="V5439">
            <v>0</v>
          </cell>
          <cell r="W5439">
            <v>0</v>
          </cell>
          <cell r="X5439">
            <v>0</v>
          </cell>
          <cell r="Y5439">
            <v>0</v>
          </cell>
          <cell r="Z5439">
            <v>168.31</v>
          </cell>
          <cell r="AA5439">
            <v>168.31</v>
          </cell>
          <cell r="AB5439">
            <v>5.86</v>
          </cell>
          <cell r="AC5439">
            <v>162.44999999999999</v>
          </cell>
          <cell r="AD5439">
            <v>0</v>
          </cell>
          <cell r="AE5439">
            <v>0</v>
          </cell>
          <cell r="AF5439">
            <v>0</v>
          </cell>
          <cell r="AG5439">
            <v>0</v>
          </cell>
          <cell r="AH5439">
            <v>0</v>
          </cell>
          <cell r="AI5439">
            <v>0</v>
          </cell>
        </row>
        <row r="5440">
          <cell r="C5440">
            <v>0</v>
          </cell>
          <cell r="D5440" t="str">
            <v>СБ "Марит</v>
          </cell>
          <cell r="E5440" t="str">
            <v>051-2004671</v>
          </cell>
          <cell r="F5440" t="str">
            <v/>
          </cell>
          <cell r="G5440" t="str">
            <v/>
          </cell>
          <cell r="H5440" t="str">
            <v/>
          </cell>
          <cell r="I5440">
            <v>570.54</v>
          </cell>
          <cell r="J5440">
            <v>570.54</v>
          </cell>
          <cell r="K5440">
            <v>5.86</v>
          </cell>
          <cell r="L5440">
            <v>5.86</v>
          </cell>
          <cell r="M5440">
            <v>0</v>
          </cell>
          <cell r="N5440">
            <v>0</v>
          </cell>
          <cell r="O5440">
            <v>0</v>
          </cell>
          <cell r="P5440">
            <v>0</v>
          </cell>
          <cell r="Q5440">
            <v>0</v>
          </cell>
          <cell r="R5440">
            <v>0</v>
          </cell>
          <cell r="S5440">
            <v>0</v>
          </cell>
          <cell r="T5440">
            <v>0</v>
          </cell>
          <cell r="U5440">
            <v>0</v>
          </cell>
          <cell r="V5440">
            <v>0</v>
          </cell>
          <cell r="W5440">
            <v>0</v>
          </cell>
          <cell r="X5440">
            <v>0</v>
          </cell>
          <cell r="Y5440">
            <v>0</v>
          </cell>
          <cell r="Z5440">
            <v>168.31</v>
          </cell>
          <cell r="AA5440">
            <v>168.31</v>
          </cell>
          <cell r="AB5440">
            <v>5.86</v>
          </cell>
          <cell r="AC5440">
            <v>162.44999999999999</v>
          </cell>
          <cell r="AD5440">
            <v>0</v>
          </cell>
          <cell r="AE5440">
            <v>0</v>
          </cell>
          <cell r="AF5440">
            <v>0</v>
          </cell>
          <cell r="AG5440">
            <v>0</v>
          </cell>
          <cell r="AH5440">
            <v>0</v>
          </cell>
          <cell r="AI5440">
            <v>0</v>
          </cell>
        </row>
        <row r="5441">
          <cell r="C5441" t="str">
            <v>1.903.2</v>
          </cell>
          <cell r="D5441" t="str">
            <v>Оборудование</v>
          </cell>
          <cell r="E5441" t="str">
            <v>051-2004671</v>
          </cell>
          <cell r="F5441" t="str">
            <v/>
          </cell>
          <cell r="G5441" t="str">
            <v/>
          </cell>
          <cell r="H5441" t="str">
            <v/>
          </cell>
          <cell r="I5441">
            <v>72.05</v>
          </cell>
          <cell r="J5441">
            <v>72.05</v>
          </cell>
          <cell r="K5441">
            <v>0</v>
          </cell>
          <cell r="L5441">
            <v>0</v>
          </cell>
          <cell r="M5441">
            <v>0</v>
          </cell>
          <cell r="N5441">
            <v>0</v>
          </cell>
          <cell r="O5441">
            <v>0</v>
          </cell>
          <cell r="P5441">
            <v>0</v>
          </cell>
          <cell r="Q5441">
            <v>0</v>
          </cell>
          <cell r="R5441">
            <v>0</v>
          </cell>
          <cell r="S5441">
            <v>0</v>
          </cell>
          <cell r="T5441">
            <v>0</v>
          </cell>
          <cell r="U5441">
            <v>0</v>
          </cell>
          <cell r="V5441">
            <v>0</v>
          </cell>
          <cell r="W5441">
            <v>0</v>
          </cell>
          <cell r="X5441">
            <v>0</v>
          </cell>
          <cell r="Y5441">
            <v>0</v>
          </cell>
          <cell r="Z5441">
            <v>20.95</v>
          </cell>
          <cell r="AA5441">
            <v>20.95</v>
          </cell>
          <cell r="AB5441">
            <v>0</v>
          </cell>
          <cell r="AC5441">
            <v>20.95</v>
          </cell>
          <cell r="AD5441">
            <v>0</v>
          </cell>
          <cell r="AE5441">
            <v>0</v>
          </cell>
          <cell r="AF5441">
            <v>0</v>
          </cell>
          <cell r="AG5441">
            <v>0</v>
          </cell>
          <cell r="AH5441">
            <v>0</v>
          </cell>
          <cell r="AI5441">
            <v>0</v>
          </cell>
        </row>
        <row r="5442">
          <cell r="C5442" t="str">
            <v>1.903.3</v>
          </cell>
          <cell r="D5442" t="str">
            <v>Прочие, всего</v>
          </cell>
          <cell r="E5442" t="str">
            <v>051-2004671</v>
          </cell>
          <cell r="F5442" t="str">
            <v/>
          </cell>
          <cell r="G5442" t="str">
            <v/>
          </cell>
          <cell r="H5442" t="str">
            <v/>
          </cell>
          <cell r="I5442">
            <v>143.32</v>
          </cell>
          <cell r="J5442">
            <v>143.32</v>
          </cell>
          <cell r="K5442">
            <v>0.74</v>
          </cell>
          <cell r="L5442">
            <v>0.74</v>
          </cell>
          <cell r="M5442">
            <v>6.0000119999999997E-2</v>
          </cell>
          <cell r="N5442">
            <v>8.1081243240000003</v>
          </cell>
          <cell r="O5442">
            <v>8.1081243240000003</v>
          </cell>
          <cell r="P5442">
            <v>0</v>
          </cell>
          <cell r="Q5442">
            <v>0</v>
          </cell>
          <cell r="R5442">
            <v>0</v>
          </cell>
          <cell r="S5442">
            <v>0</v>
          </cell>
          <cell r="T5442">
            <v>0</v>
          </cell>
          <cell r="U5442">
            <v>0</v>
          </cell>
          <cell r="V5442">
            <v>0</v>
          </cell>
          <cell r="W5442">
            <v>0</v>
          </cell>
          <cell r="X5442">
            <v>0</v>
          </cell>
          <cell r="Y5442">
            <v>0</v>
          </cell>
          <cell r="Z5442">
            <v>0.5</v>
          </cell>
          <cell r="AA5442">
            <v>0.5</v>
          </cell>
          <cell r="AB5442">
            <v>0</v>
          </cell>
          <cell r="AC5442">
            <v>0</v>
          </cell>
          <cell r="AD5442">
            <v>4.000008E-2</v>
          </cell>
          <cell r="AE5442">
            <v>0</v>
          </cell>
          <cell r="AF5442">
            <v>4.000008E-2</v>
          </cell>
          <cell r="AG5442">
            <v>0</v>
          </cell>
          <cell r="AH5442">
            <v>0</v>
          </cell>
          <cell r="AI5442">
            <v>8.0000160000000005</v>
          </cell>
        </row>
        <row r="5443">
          <cell r="C5443" t="str">
            <v>1.903.4</v>
          </cell>
          <cell r="D5443" t="str">
            <v>Землеотвод, всего</v>
          </cell>
          <cell r="E5443" t="str">
            <v>051-2004671</v>
          </cell>
          <cell r="F5443" t="str">
            <v/>
          </cell>
          <cell r="G5443" t="str">
            <v/>
          </cell>
          <cell r="H5443" t="str">
            <v/>
          </cell>
          <cell r="I5443">
            <v>2.37</v>
          </cell>
          <cell r="J5443">
            <v>2.37</v>
          </cell>
          <cell r="K5443">
            <v>0.3</v>
          </cell>
          <cell r="L5443">
            <v>0.3</v>
          </cell>
          <cell r="M5443">
            <v>0</v>
          </cell>
          <cell r="N5443">
            <v>0</v>
          </cell>
          <cell r="O5443">
            <v>0</v>
          </cell>
          <cell r="P5443">
            <v>0</v>
          </cell>
          <cell r="Q5443">
            <v>0</v>
          </cell>
          <cell r="R5443">
            <v>0</v>
          </cell>
          <cell r="S5443">
            <v>0</v>
          </cell>
          <cell r="T5443">
            <v>0</v>
          </cell>
          <cell r="U5443">
            <v>0</v>
          </cell>
          <cell r="V5443">
            <v>0</v>
          </cell>
          <cell r="W5443">
            <v>0</v>
          </cell>
          <cell r="X5443">
            <v>0</v>
          </cell>
          <cell r="Y5443">
            <v>0</v>
          </cell>
          <cell r="Z5443">
            <v>0.3</v>
          </cell>
          <cell r="AA5443">
            <v>0.3</v>
          </cell>
          <cell r="AB5443">
            <v>0</v>
          </cell>
          <cell r="AC5443">
            <v>0</v>
          </cell>
          <cell r="AD5443">
            <v>0</v>
          </cell>
          <cell r="AE5443">
            <v>0</v>
          </cell>
          <cell r="AF5443">
            <v>0</v>
          </cell>
          <cell r="AG5443">
            <v>0</v>
          </cell>
          <cell r="AH5443">
            <v>0</v>
          </cell>
          <cell r="AI5443">
            <v>0</v>
          </cell>
        </row>
        <row r="5444">
          <cell r="C5444" t="str">
            <v>1.903.5</v>
          </cell>
          <cell r="D5444" t="str">
            <v>Проектные работы</v>
          </cell>
          <cell r="E5444" t="str">
            <v>051-2004671</v>
          </cell>
          <cell r="F5444" t="str">
            <v/>
          </cell>
          <cell r="G5444" t="str">
            <v/>
          </cell>
          <cell r="H5444" t="str">
            <v/>
          </cell>
          <cell r="I5444">
            <v>75.430000000000007</v>
          </cell>
          <cell r="J5444">
            <v>75.430000000000007</v>
          </cell>
          <cell r="K5444">
            <v>0</v>
          </cell>
          <cell r="L5444">
            <v>0</v>
          </cell>
          <cell r="M5444">
            <v>0</v>
          </cell>
          <cell r="N5444">
            <v>0</v>
          </cell>
          <cell r="O5444">
            <v>0</v>
          </cell>
          <cell r="P5444">
            <v>0</v>
          </cell>
          <cell r="Q5444">
            <v>0</v>
          </cell>
          <cell r="R5444">
            <v>0</v>
          </cell>
          <cell r="S5444">
            <v>0</v>
          </cell>
          <cell r="T5444">
            <v>0</v>
          </cell>
          <cell r="U5444">
            <v>0</v>
          </cell>
          <cell r="V5444">
            <v>0</v>
          </cell>
          <cell r="W5444">
            <v>0</v>
          </cell>
          <cell r="X5444">
            <v>0</v>
          </cell>
          <cell r="Y5444">
            <v>0</v>
          </cell>
          <cell r="Z5444">
            <v>0</v>
          </cell>
          <cell r="AA5444">
            <v>0</v>
          </cell>
          <cell r="AB5444">
            <v>0</v>
          </cell>
          <cell r="AC5444">
            <v>0</v>
          </cell>
          <cell r="AD5444">
            <v>0</v>
          </cell>
          <cell r="AE5444">
            <v>0</v>
          </cell>
          <cell r="AF5444">
            <v>0</v>
          </cell>
          <cell r="AG5444">
            <v>0</v>
          </cell>
          <cell r="AH5444">
            <v>0</v>
          </cell>
          <cell r="AI5444">
            <v>0</v>
          </cell>
        </row>
        <row r="5445">
          <cell r="C5445" t="str">
            <v>1.903.6</v>
          </cell>
          <cell r="D5445" t="str">
            <v>Услуги Заказчика</v>
          </cell>
          <cell r="E5445" t="str">
            <v>051-2004671</v>
          </cell>
          <cell r="F5445" t="str">
            <v/>
          </cell>
          <cell r="G5445" t="str">
            <v/>
          </cell>
          <cell r="H5445" t="str">
            <v/>
          </cell>
          <cell r="I5445">
            <v>19.079999999999998</v>
          </cell>
          <cell r="J5445">
            <v>19.079999999999998</v>
          </cell>
          <cell r="K5445">
            <v>0.24</v>
          </cell>
          <cell r="L5445">
            <v>0.24</v>
          </cell>
          <cell r="M5445">
            <v>6.0000119999999997E-2</v>
          </cell>
          <cell r="N5445">
            <v>25.000050000000002</v>
          </cell>
          <cell r="O5445">
            <v>25.000050000000002</v>
          </cell>
          <cell r="P5445">
            <v>0</v>
          </cell>
          <cell r="Q5445">
            <v>0</v>
          </cell>
          <cell r="R5445">
            <v>0</v>
          </cell>
          <cell r="S5445">
            <v>0</v>
          </cell>
          <cell r="T5445">
            <v>0</v>
          </cell>
          <cell r="U5445">
            <v>0</v>
          </cell>
          <cell r="V5445">
            <v>0</v>
          </cell>
          <cell r="W5445">
            <v>0</v>
          </cell>
          <cell r="X5445">
            <v>0</v>
          </cell>
          <cell r="Y5445">
            <v>0</v>
          </cell>
          <cell r="Z5445">
            <v>0.2</v>
          </cell>
          <cell r="AA5445">
            <v>0.2</v>
          </cell>
          <cell r="AB5445">
            <v>0</v>
          </cell>
          <cell r="AC5445">
            <v>0</v>
          </cell>
          <cell r="AD5445">
            <v>4.000008E-2</v>
          </cell>
          <cell r="AE5445">
            <v>0</v>
          </cell>
          <cell r="AF5445">
            <v>4.000008E-2</v>
          </cell>
          <cell r="AG5445">
            <v>0</v>
          </cell>
          <cell r="AH5445">
            <v>0</v>
          </cell>
          <cell r="AI5445">
            <v>20.000039999999998</v>
          </cell>
        </row>
        <row r="5446">
          <cell r="C5446" t="str">
            <v>1.903.7</v>
          </cell>
          <cell r="D5446" t="str">
            <v>Иные прочие</v>
          </cell>
          <cell r="E5446" t="str">
            <v>051-2004671</v>
          </cell>
          <cell r="F5446" t="str">
            <v/>
          </cell>
          <cell r="G5446" t="str">
            <v/>
          </cell>
          <cell r="H5446" t="str">
            <v/>
          </cell>
          <cell r="I5446">
            <v>20.62</v>
          </cell>
          <cell r="J5446">
            <v>20.62</v>
          </cell>
          <cell r="K5446">
            <v>0.2</v>
          </cell>
          <cell r="L5446">
            <v>0.2</v>
          </cell>
          <cell r="M5446">
            <v>0</v>
          </cell>
          <cell r="N5446">
            <v>0</v>
          </cell>
          <cell r="O5446">
            <v>0</v>
          </cell>
          <cell r="P5446">
            <v>0</v>
          </cell>
          <cell r="Q5446">
            <v>0</v>
          </cell>
          <cell r="R5446">
            <v>0</v>
          </cell>
          <cell r="S5446">
            <v>0</v>
          </cell>
          <cell r="T5446">
            <v>0</v>
          </cell>
          <cell r="U5446">
            <v>0</v>
          </cell>
          <cell r="V5446">
            <v>0</v>
          </cell>
          <cell r="W5446">
            <v>0</v>
          </cell>
          <cell r="X5446">
            <v>0</v>
          </cell>
          <cell r="Y5446">
            <v>0</v>
          </cell>
          <cell r="Z5446">
            <v>0</v>
          </cell>
          <cell r="AA5446">
            <v>0</v>
          </cell>
          <cell r="AB5446">
            <v>0</v>
          </cell>
          <cell r="AC5446">
            <v>0</v>
          </cell>
          <cell r="AD5446">
            <v>0</v>
          </cell>
          <cell r="AE5446">
            <v>0</v>
          </cell>
          <cell r="AF5446">
            <v>0</v>
          </cell>
          <cell r="AG5446">
            <v>0</v>
          </cell>
          <cell r="AH5446">
            <v>0</v>
          </cell>
          <cell r="AI5446">
            <v>0</v>
          </cell>
        </row>
        <row r="5447">
          <cell r="C5447" t="str">
            <v>1.903.8</v>
          </cell>
          <cell r="D5447" t="str">
            <v>Пуско наладочные работы "вхолостую"</v>
          </cell>
          <cell r="E5447" t="str">
            <v>051-2004671</v>
          </cell>
          <cell r="F5447" t="str">
            <v/>
          </cell>
          <cell r="G5447" t="str">
            <v/>
          </cell>
          <cell r="H5447" t="str">
            <v/>
          </cell>
          <cell r="I5447">
            <v>25.82</v>
          </cell>
          <cell r="J5447">
            <v>25.82</v>
          </cell>
          <cell r="K5447">
            <v>0</v>
          </cell>
          <cell r="L5447">
            <v>0</v>
          </cell>
          <cell r="M5447">
            <v>0</v>
          </cell>
          <cell r="N5447">
            <v>0</v>
          </cell>
          <cell r="O5447">
            <v>0</v>
          </cell>
          <cell r="P5447">
            <v>0</v>
          </cell>
          <cell r="Q5447">
            <v>0</v>
          </cell>
          <cell r="R5447">
            <v>0</v>
          </cell>
          <cell r="S5447">
            <v>0</v>
          </cell>
          <cell r="T5447">
            <v>0</v>
          </cell>
          <cell r="U5447">
            <v>0</v>
          </cell>
          <cell r="V5447">
            <v>0</v>
          </cell>
          <cell r="W5447">
            <v>0</v>
          </cell>
          <cell r="X5447">
            <v>0</v>
          </cell>
          <cell r="Y5447">
            <v>0</v>
          </cell>
          <cell r="Z5447">
            <v>0</v>
          </cell>
          <cell r="AA5447">
            <v>0</v>
          </cell>
          <cell r="AB5447">
            <v>0</v>
          </cell>
          <cell r="AC5447">
            <v>0</v>
          </cell>
          <cell r="AD5447">
            <v>0</v>
          </cell>
          <cell r="AE5447">
            <v>0</v>
          </cell>
          <cell r="AF5447">
            <v>0</v>
          </cell>
          <cell r="AG5447">
            <v>0</v>
          </cell>
          <cell r="AH5447">
            <v>0</v>
          </cell>
          <cell r="AI5447">
            <v>0</v>
          </cell>
        </row>
        <row r="5448">
          <cell r="C5448" t="str">
            <v>1.904</v>
          </cell>
          <cell r="D5448" t="str">
            <v>Расширение ЕСГ для увеличения поставок газа в Турцию до 19 млрд куб.м в год (I этап)</v>
          </cell>
          <cell r="E5448" t="str">
            <v>051-2004672</v>
          </cell>
          <cell r="F5448" t="str">
            <v/>
          </cell>
          <cell r="G5448" t="str">
            <v>Стройки по программе синхронизации ввода мощностей приоритет</v>
          </cell>
          <cell r="H5448" t="str">
            <v>Транспорт газа</v>
          </cell>
          <cell r="I5448">
            <v>4917.7152693199996</v>
          </cell>
          <cell r="J5448">
            <v>4152.4399999999996</v>
          </cell>
          <cell r="K5448">
            <v>8.64</v>
          </cell>
          <cell r="L5448">
            <v>8.64</v>
          </cell>
          <cell r="M5448">
            <v>2.5000199999999999E-3</v>
          </cell>
          <cell r="N5448">
            <v>2.8935417000000001E-2</v>
          </cell>
          <cell r="O5448">
            <v>2.8935417000000001E-2</v>
          </cell>
          <cell r="P5448">
            <v>0</v>
          </cell>
          <cell r="Q5448">
            <v>0</v>
          </cell>
          <cell r="R5448">
            <v>0</v>
          </cell>
          <cell r="S5448">
            <v>0</v>
          </cell>
          <cell r="T5448">
            <v>0</v>
          </cell>
          <cell r="U5448">
            <v>0</v>
          </cell>
          <cell r="V5448">
            <v>0</v>
          </cell>
          <cell r="W5448">
            <v>0</v>
          </cell>
          <cell r="X5448">
            <v>0</v>
          </cell>
          <cell r="Y5448">
            <v>2.0704298400000001</v>
          </cell>
          <cell r="Z5448">
            <v>8.36</v>
          </cell>
          <cell r="AA5448">
            <v>8.36</v>
          </cell>
          <cell r="AB5448">
            <v>0</v>
          </cell>
          <cell r="AC5448">
            <v>0</v>
          </cell>
          <cell r="AD5448">
            <v>2.0720965200000001</v>
          </cell>
          <cell r="AE5448">
            <v>2.0704298400000001</v>
          </cell>
          <cell r="AF5448">
            <v>1.66668E-3</v>
          </cell>
          <cell r="AG5448">
            <v>0</v>
          </cell>
          <cell r="AH5448">
            <v>0</v>
          </cell>
          <cell r="AI5448">
            <v>24.785843540999998</v>
          </cell>
        </row>
        <row r="5449">
          <cell r="C5449" t="str">
            <v>1.904.1</v>
          </cell>
          <cell r="D5449" t="str">
            <v>Подрядные работы</v>
          </cell>
          <cell r="E5449" t="str">
            <v>051-2004672</v>
          </cell>
          <cell r="F5449" t="str">
            <v/>
          </cell>
          <cell r="G5449" t="str">
            <v/>
          </cell>
          <cell r="H5449" t="str">
            <v/>
          </cell>
          <cell r="I5449">
            <v>1271</v>
          </cell>
          <cell r="J5449">
            <v>1271</v>
          </cell>
          <cell r="K5449">
            <v>0</v>
          </cell>
          <cell r="L5449">
            <v>0</v>
          </cell>
          <cell r="M5449">
            <v>0</v>
          </cell>
          <cell r="N5449">
            <v>0</v>
          </cell>
          <cell r="O5449">
            <v>0</v>
          </cell>
          <cell r="P5449">
            <v>0</v>
          </cell>
          <cell r="Q5449">
            <v>0</v>
          </cell>
          <cell r="R5449">
            <v>0</v>
          </cell>
          <cell r="S5449">
            <v>0</v>
          </cell>
          <cell r="T5449">
            <v>0</v>
          </cell>
          <cell r="U5449">
            <v>0</v>
          </cell>
          <cell r="V5449">
            <v>0</v>
          </cell>
          <cell r="W5449">
            <v>0</v>
          </cell>
          <cell r="X5449">
            <v>0</v>
          </cell>
          <cell r="Y5449">
            <v>0</v>
          </cell>
          <cell r="Z5449">
            <v>0</v>
          </cell>
          <cell r="AA5449">
            <v>0</v>
          </cell>
          <cell r="AB5449">
            <v>0</v>
          </cell>
          <cell r="AC5449">
            <v>0</v>
          </cell>
          <cell r="AD5449">
            <v>0</v>
          </cell>
          <cell r="AE5449">
            <v>0</v>
          </cell>
          <cell r="AF5449">
            <v>0</v>
          </cell>
          <cell r="AG5449">
            <v>0</v>
          </cell>
          <cell r="AH5449">
            <v>0</v>
          </cell>
          <cell r="AI5449">
            <v>0</v>
          </cell>
        </row>
        <row r="5450">
          <cell r="C5450">
            <v>0</v>
          </cell>
          <cell r="D5450" t="str">
            <v>Конкурс</v>
          </cell>
          <cell r="E5450" t="str">
            <v>051-2004672</v>
          </cell>
          <cell r="F5450" t="str">
            <v/>
          </cell>
          <cell r="G5450" t="str">
            <v/>
          </cell>
          <cell r="H5450" t="str">
            <v/>
          </cell>
          <cell r="I5450">
            <v>1271</v>
          </cell>
          <cell r="J5450">
            <v>1271</v>
          </cell>
          <cell r="K5450">
            <v>0</v>
          </cell>
          <cell r="L5450">
            <v>0</v>
          </cell>
          <cell r="M5450">
            <v>0</v>
          </cell>
          <cell r="N5450">
            <v>0</v>
          </cell>
          <cell r="O5450">
            <v>0</v>
          </cell>
          <cell r="P5450">
            <v>0</v>
          </cell>
          <cell r="Q5450">
            <v>0</v>
          </cell>
          <cell r="R5450">
            <v>0</v>
          </cell>
          <cell r="S5450">
            <v>0</v>
          </cell>
          <cell r="T5450">
            <v>0</v>
          </cell>
          <cell r="U5450">
            <v>0</v>
          </cell>
          <cell r="V5450">
            <v>0</v>
          </cell>
          <cell r="W5450">
            <v>0</v>
          </cell>
          <cell r="X5450">
            <v>0</v>
          </cell>
          <cell r="Y5450">
            <v>0</v>
          </cell>
          <cell r="Z5450">
            <v>0</v>
          </cell>
          <cell r="AA5450">
            <v>0</v>
          </cell>
          <cell r="AB5450">
            <v>0</v>
          </cell>
          <cell r="AC5450">
            <v>0</v>
          </cell>
          <cell r="AD5450">
            <v>0</v>
          </cell>
          <cell r="AE5450">
            <v>0</v>
          </cell>
          <cell r="AF5450">
            <v>0</v>
          </cell>
          <cell r="AG5450">
            <v>0</v>
          </cell>
          <cell r="AH5450">
            <v>0</v>
          </cell>
          <cell r="AI5450">
            <v>0</v>
          </cell>
        </row>
        <row r="5451">
          <cell r="C5451" t="str">
            <v>1.904.2</v>
          </cell>
          <cell r="D5451" t="str">
            <v>Оборудование</v>
          </cell>
          <cell r="E5451" t="str">
            <v>051-2004672</v>
          </cell>
          <cell r="F5451" t="str">
            <v/>
          </cell>
          <cell r="G5451" t="str">
            <v/>
          </cell>
          <cell r="H5451" t="str">
            <v/>
          </cell>
          <cell r="I5451">
            <v>3141.3023816599998</v>
          </cell>
          <cell r="J5451">
            <v>2385.4</v>
          </cell>
          <cell r="K5451">
            <v>8.6300000000000008</v>
          </cell>
          <cell r="L5451">
            <v>8.6300000000000008</v>
          </cell>
          <cell r="M5451">
            <v>0</v>
          </cell>
          <cell r="N5451">
            <v>0</v>
          </cell>
          <cell r="O5451">
            <v>0</v>
          </cell>
          <cell r="P5451">
            <v>0</v>
          </cell>
          <cell r="Q5451">
            <v>0</v>
          </cell>
          <cell r="R5451">
            <v>0</v>
          </cell>
          <cell r="S5451">
            <v>0</v>
          </cell>
          <cell r="T5451">
            <v>0</v>
          </cell>
          <cell r="U5451">
            <v>0</v>
          </cell>
          <cell r="V5451">
            <v>0</v>
          </cell>
          <cell r="W5451">
            <v>0</v>
          </cell>
          <cell r="X5451">
            <v>0</v>
          </cell>
          <cell r="Y5451">
            <v>2.0703464999999999</v>
          </cell>
          <cell r="Z5451">
            <v>8.36</v>
          </cell>
          <cell r="AA5451">
            <v>8.36</v>
          </cell>
          <cell r="AB5451">
            <v>0</v>
          </cell>
          <cell r="AC5451">
            <v>0</v>
          </cell>
          <cell r="AD5451">
            <v>2.0703464999999999</v>
          </cell>
          <cell r="AE5451">
            <v>2.0703464999999999</v>
          </cell>
          <cell r="AF5451">
            <v>0</v>
          </cell>
          <cell r="AG5451">
            <v>0</v>
          </cell>
          <cell r="AH5451">
            <v>0</v>
          </cell>
          <cell r="AI5451">
            <v>24.764910286999999</v>
          </cell>
        </row>
        <row r="5452">
          <cell r="C5452" t="str">
            <v>1.904.3</v>
          </cell>
          <cell r="D5452" t="str">
            <v>Прочие, всего</v>
          </cell>
          <cell r="E5452" t="str">
            <v>051-2004672</v>
          </cell>
          <cell r="F5452" t="str">
            <v/>
          </cell>
          <cell r="G5452" t="str">
            <v/>
          </cell>
          <cell r="H5452" t="str">
            <v/>
          </cell>
          <cell r="I5452">
            <v>505.41288766000002</v>
          </cell>
          <cell r="J5452">
            <v>496.04</v>
          </cell>
          <cell r="K5452">
            <v>0.01</v>
          </cell>
          <cell r="L5452">
            <v>0.01</v>
          </cell>
          <cell r="M5452">
            <v>2.5000199999999999E-3</v>
          </cell>
          <cell r="N5452">
            <v>25.0002</v>
          </cell>
          <cell r="O5452">
            <v>25.0002</v>
          </cell>
          <cell r="P5452">
            <v>0</v>
          </cell>
          <cell r="Q5452">
            <v>0</v>
          </cell>
          <cell r="R5452">
            <v>0</v>
          </cell>
          <cell r="S5452">
            <v>0</v>
          </cell>
          <cell r="T5452">
            <v>0</v>
          </cell>
          <cell r="U5452">
            <v>0</v>
          </cell>
          <cell r="V5452">
            <v>0</v>
          </cell>
          <cell r="W5452">
            <v>0</v>
          </cell>
          <cell r="X5452">
            <v>0</v>
          </cell>
          <cell r="Y5452">
            <v>8.3339999999999998E-5</v>
          </cell>
          <cell r="Z5452">
            <v>0</v>
          </cell>
          <cell r="AA5452">
            <v>0</v>
          </cell>
          <cell r="AB5452">
            <v>0</v>
          </cell>
          <cell r="AC5452">
            <v>0</v>
          </cell>
          <cell r="AD5452">
            <v>1.7500199999999999E-3</v>
          </cell>
          <cell r="AE5452">
            <v>8.3339999999999998E-5</v>
          </cell>
          <cell r="AF5452">
            <v>1.66668E-3</v>
          </cell>
          <cell r="AG5452">
            <v>0</v>
          </cell>
          <cell r="AH5452">
            <v>0</v>
          </cell>
          <cell r="AI5452">
            <v>0</v>
          </cell>
        </row>
        <row r="5453">
          <cell r="C5453" t="str">
            <v>1.904.4</v>
          </cell>
          <cell r="D5453" t="str">
            <v>Землеотвод, всего</v>
          </cell>
          <cell r="E5453" t="str">
            <v>051-2004672</v>
          </cell>
          <cell r="F5453" t="str">
            <v/>
          </cell>
          <cell r="G5453" t="str">
            <v/>
          </cell>
          <cell r="H5453" t="str">
            <v/>
          </cell>
          <cell r="I5453">
            <v>8.7816405599999996</v>
          </cell>
          <cell r="J5453">
            <v>0</v>
          </cell>
          <cell r="K5453">
            <v>0</v>
          </cell>
          <cell r="L5453">
            <v>0</v>
          </cell>
          <cell r="M5453">
            <v>0</v>
          </cell>
          <cell r="N5453">
            <v>0</v>
          </cell>
          <cell r="O5453">
            <v>0</v>
          </cell>
          <cell r="P5453">
            <v>0</v>
          </cell>
          <cell r="Q5453">
            <v>0</v>
          </cell>
          <cell r="R5453">
            <v>0</v>
          </cell>
          <cell r="S5453">
            <v>0</v>
          </cell>
          <cell r="T5453">
            <v>0</v>
          </cell>
          <cell r="U5453">
            <v>0</v>
          </cell>
          <cell r="V5453">
            <v>0</v>
          </cell>
          <cell r="W5453">
            <v>0</v>
          </cell>
          <cell r="X5453">
            <v>0</v>
          </cell>
          <cell r="Y5453">
            <v>0</v>
          </cell>
          <cell r="Z5453">
            <v>0</v>
          </cell>
          <cell r="AA5453">
            <v>0</v>
          </cell>
          <cell r="AB5453">
            <v>0</v>
          </cell>
          <cell r="AC5453">
            <v>0</v>
          </cell>
          <cell r="AD5453">
            <v>0</v>
          </cell>
          <cell r="AE5453">
            <v>0</v>
          </cell>
          <cell r="AF5453">
            <v>0</v>
          </cell>
          <cell r="AG5453">
            <v>0</v>
          </cell>
          <cell r="AH5453">
            <v>0</v>
          </cell>
          <cell r="AI5453">
            <v>0</v>
          </cell>
        </row>
        <row r="5454">
          <cell r="C5454" t="str">
            <v>1.904.5</v>
          </cell>
          <cell r="D5454" t="str">
            <v>Услуги Заказчика</v>
          </cell>
          <cell r="E5454" t="str">
            <v>051-2004672</v>
          </cell>
          <cell r="F5454" t="str">
            <v/>
          </cell>
          <cell r="G5454" t="str">
            <v/>
          </cell>
          <cell r="H5454" t="str">
            <v/>
          </cell>
          <cell r="I5454">
            <v>8.8247099999999995E-2</v>
          </cell>
          <cell r="J5454">
            <v>0.01</v>
          </cell>
          <cell r="K5454">
            <v>0.01</v>
          </cell>
          <cell r="L5454">
            <v>0.01</v>
          </cell>
          <cell r="M5454">
            <v>2.5000199999999999E-3</v>
          </cell>
          <cell r="N5454">
            <v>25.0002</v>
          </cell>
          <cell r="O5454">
            <v>25.0002</v>
          </cell>
          <cell r="P5454">
            <v>0</v>
          </cell>
          <cell r="Q5454">
            <v>0</v>
          </cell>
          <cell r="R5454">
            <v>0</v>
          </cell>
          <cell r="S5454">
            <v>0</v>
          </cell>
          <cell r="T5454">
            <v>0</v>
          </cell>
          <cell r="U5454">
            <v>0</v>
          </cell>
          <cell r="V5454">
            <v>0</v>
          </cell>
          <cell r="W5454">
            <v>0</v>
          </cell>
          <cell r="X5454">
            <v>0</v>
          </cell>
          <cell r="Y5454">
            <v>8.3339999999999998E-5</v>
          </cell>
          <cell r="Z5454">
            <v>0</v>
          </cell>
          <cell r="AA5454">
            <v>0</v>
          </cell>
          <cell r="AB5454">
            <v>0</v>
          </cell>
          <cell r="AC5454">
            <v>0</v>
          </cell>
          <cell r="AD5454">
            <v>1.7500199999999999E-3</v>
          </cell>
          <cell r="AE5454">
            <v>8.3339999999999998E-5</v>
          </cell>
          <cell r="AF5454">
            <v>1.66668E-3</v>
          </cell>
          <cell r="AG5454">
            <v>0</v>
          </cell>
          <cell r="AH5454">
            <v>0</v>
          </cell>
          <cell r="AI5454">
            <v>0</v>
          </cell>
        </row>
        <row r="5455">
          <cell r="C5455" t="str">
            <v>1.904.6</v>
          </cell>
          <cell r="D5455" t="str">
            <v>Иные прочие</v>
          </cell>
          <cell r="E5455" t="str">
            <v>051-2004672</v>
          </cell>
          <cell r="F5455" t="str">
            <v/>
          </cell>
          <cell r="G5455" t="str">
            <v/>
          </cell>
          <cell r="H5455" t="str">
            <v/>
          </cell>
          <cell r="I5455">
            <v>496.54300000000001</v>
          </cell>
          <cell r="J5455">
            <v>496.03</v>
          </cell>
          <cell r="K5455">
            <v>0</v>
          </cell>
          <cell r="L5455">
            <v>0</v>
          </cell>
          <cell r="M5455">
            <v>0</v>
          </cell>
          <cell r="N5455">
            <v>0</v>
          </cell>
          <cell r="O5455">
            <v>0</v>
          </cell>
          <cell r="P5455">
            <v>0</v>
          </cell>
          <cell r="Q5455">
            <v>0</v>
          </cell>
          <cell r="R5455">
            <v>0</v>
          </cell>
          <cell r="S5455">
            <v>0</v>
          </cell>
          <cell r="T5455">
            <v>0</v>
          </cell>
          <cell r="U5455">
            <v>0</v>
          </cell>
          <cell r="V5455">
            <v>0</v>
          </cell>
          <cell r="W5455">
            <v>0</v>
          </cell>
          <cell r="X5455">
            <v>0</v>
          </cell>
          <cell r="Y5455">
            <v>0</v>
          </cell>
          <cell r="Z5455">
            <v>0</v>
          </cell>
          <cell r="AA5455">
            <v>0</v>
          </cell>
          <cell r="AB5455">
            <v>0</v>
          </cell>
          <cell r="AC5455">
            <v>0</v>
          </cell>
          <cell r="AD5455">
            <v>0</v>
          </cell>
          <cell r="AE5455">
            <v>0</v>
          </cell>
          <cell r="AF5455">
            <v>0</v>
          </cell>
          <cell r="AG5455">
            <v>0</v>
          </cell>
          <cell r="AH5455">
            <v>0</v>
          </cell>
          <cell r="AI5455">
            <v>0</v>
          </cell>
        </row>
        <row r="5456">
          <cell r="C5456" t="str">
            <v>1.905</v>
          </cell>
          <cell r="D5456" t="str">
            <v>Дообустройство сеноман-аптских залежей Бованенковского НГКМ</v>
          </cell>
          <cell r="E5456" t="str">
            <v>051-2004674</v>
          </cell>
          <cell r="F5456" t="str">
            <v/>
          </cell>
          <cell r="G5456" t="str">
            <v>Стройки, обеспечивающие добычу и вывод газа из Надым-Пур-Таз</v>
          </cell>
          <cell r="H5456" t="str">
            <v>Добыча газа</v>
          </cell>
          <cell r="I5456">
            <v>145559.84</v>
          </cell>
          <cell r="J5456">
            <v>145143.9</v>
          </cell>
          <cell r="K5456">
            <v>18963.759999999998</v>
          </cell>
          <cell r="L5456">
            <v>18963.759999999998</v>
          </cell>
          <cell r="M5456">
            <v>169.10666198000001</v>
          </cell>
          <cell r="N5456">
            <v>0.89173593200000001</v>
          </cell>
          <cell r="O5456">
            <v>0.89173593200000001</v>
          </cell>
          <cell r="P5456">
            <v>0</v>
          </cell>
          <cell r="Q5456">
            <v>0</v>
          </cell>
          <cell r="R5456">
            <v>0</v>
          </cell>
          <cell r="S5456">
            <v>0</v>
          </cell>
          <cell r="T5456">
            <v>0</v>
          </cell>
          <cell r="U5456">
            <v>0</v>
          </cell>
          <cell r="V5456">
            <v>0</v>
          </cell>
          <cell r="W5456">
            <v>0</v>
          </cell>
          <cell r="X5456">
            <v>5689.3008211200004</v>
          </cell>
          <cell r="Y5456">
            <v>3.9083714199999999</v>
          </cell>
          <cell r="Z5456">
            <v>8779.2246809999997</v>
          </cell>
          <cell r="AA5456">
            <v>8779.2246809999997</v>
          </cell>
          <cell r="AB5456">
            <v>915.47</v>
          </cell>
          <cell r="AC5456">
            <v>0</v>
          </cell>
          <cell r="AD5456">
            <v>438.12037565000003</v>
          </cell>
          <cell r="AE5456">
            <v>3.9083714199999999</v>
          </cell>
          <cell r="AF5456">
            <v>112.72000008000001</v>
          </cell>
          <cell r="AG5456">
            <v>321.49200415000001</v>
          </cell>
          <cell r="AH5456">
            <v>0</v>
          </cell>
          <cell r="AI5456">
            <v>4.9904221790000003</v>
          </cell>
        </row>
        <row r="5457">
          <cell r="C5457" t="str">
            <v>1.905.1</v>
          </cell>
          <cell r="D5457" t="str">
            <v>Подрядные работы</v>
          </cell>
          <cell r="E5457" t="str">
            <v>051-2004674</v>
          </cell>
          <cell r="F5457" t="str">
            <v/>
          </cell>
          <cell r="G5457" t="str">
            <v/>
          </cell>
          <cell r="H5457" t="str">
            <v/>
          </cell>
          <cell r="I5457">
            <v>75728.84</v>
          </cell>
          <cell r="J5457">
            <v>75528.84</v>
          </cell>
          <cell r="K5457">
            <v>6809.06</v>
          </cell>
          <cell r="L5457">
            <v>6809.06</v>
          </cell>
          <cell r="M5457">
            <v>0</v>
          </cell>
          <cell r="N5457">
            <v>0</v>
          </cell>
          <cell r="O5457">
            <v>0</v>
          </cell>
          <cell r="P5457">
            <v>0</v>
          </cell>
          <cell r="Q5457">
            <v>0</v>
          </cell>
          <cell r="R5457">
            <v>0</v>
          </cell>
          <cell r="S5457">
            <v>0</v>
          </cell>
          <cell r="T5457">
            <v>0</v>
          </cell>
          <cell r="U5457">
            <v>0</v>
          </cell>
          <cell r="V5457">
            <v>0</v>
          </cell>
          <cell r="W5457">
            <v>0</v>
          </cell>
          <cell r="X5457">
            <v>0</v>
          </cell>
          <cell r="Y5457">
            <v>0</v>
          </cell>
          <cell r="Z5457">
            <v>5432.41</v>
          </cell>
          <cell r="AA5457">
            <v>5432.41</v>
          </cell>
          <cell r="AB5457">
            <v>0</v>
          </cell>
          <cell r="AC5457">
            <v>0</v>
          </cell>
          <cell r="AD5457">
            <v>0</v>
          </cell>
          <cell r="AE5457">
            <v>0</v>
          </cell>
          <cell r="AF5457">
            <v>0</v>
          </cell>
          <cell r="AG5457">
            <v>0</v>
          </cell>
          <cell r="AH5457">
            <v>0</v>
          </cell>
          <cell r="AI5457">
            <v>0</v>
          </cell>
        </row>
        <row r="5458">
          <cell r="C5458">
            <v>0</v>
          </cell>
          <cell r="D5458" t="str">
            <v>Газстройпром</v>
          </cell>
          <cell r="E5458" t="str">
            <v>051-2004674</v>
          </cell>
          <cell r="F5458" t="str">
            <v/>
          </cell>
          <cell r="G5458" t="str">
            <v/>
          </cell>
          <cell r="H5458" t="str">
            <v/>
          </cell>
          <cell r="I5458">
            <v>75728.84</v>
          </cell>
          <cell r="J5458">
            <v>75528.84</v>
          </cell>
          <cell r="K5458">
            <v>6809.06</v>
          </cell>
          <cell r="L5458">
            <v>6809.06</v>
          </cell>
          <cell r="M5458">
            <v>0</v>
          </cell>
          <cell r="N5458">
            <v>0</v>
          </cell>
          <cell r="O5458">
            <v>0</v>
          </cell>
          <cell r="P5458">
            <v>0</v>
          </cell>
          <cell r="Q5458">
            <v>0</v>
          </cell>
          <cell r="R5458">
            <v>0</v>
          </cell>
          <cell r="S5458">
            <v>0</v>
          </cell>
          <cell r="T5458">
            <v>0</v>
          </cell>
          <cell r="U5458">
            <v>0</v>
          </cell>
          <cell r="V5458">
            <v>0</v>
          </cell>
          <cell r="W5458">
            <v>0</v>
          </cell>
          <cell r="X5458">
            <v>0</v>
          </cell>
          <cell r="Y5458">
            <v>0</v>
          </cell>
          <cell r="Z5458">
            <v>5432.41</v>
          </cell>
          <cell r="AA5458">
            <v>5432.41</v>
          </cell>
          <cell r="AB5458">
            <v>0</v>
          </cell>
          <cell r="AC5458">
            <v>0</v>
          </cell>
          <cell r="AD5458">
            <v>0</v>
          </cell>
          <cell r="AE5458">
            <v>0</v>
          </cell>
          <cell r="AF5458">
            <v>0</v>
          </cell>
          <cell r="AG5458">
            <v>0</v>
          </cell>
          <cell r="AH5458">
            <v>0</v>
          </cell>
          <cell r="AI5458">
            <v>0</v>
          </cell>
        </row>
        <row r="5459">
          <cell r="C5459" t="str">
            <v>1.905.2</v>
          </cell>
          <cell r="D5459" t="str">
            <v>Оборудование</v>
          </cell>
          <cell r="E5459" t="str">
            <v>051-2004674</v>
          </cell>
          <cell r="F5459" t="str">
            <v/>
          </cell>
          <cell r="G5459" t="str">
            <v/>
          </cell>
          <cell r="H5459" t="str">
            <v/>
          </cell>
          <cell r="I5459">
            <v>57666.43</v>
          </cell>
          <cell r="J5459">
            <v>57666.43</v>
          </cell>
          <cell r="K5459">
            <v>11404.55</v>
          </cell>
          <cell r="L5459">
            <v>11404.55</v>
          </cell>
          <cell r="M5459">
            <v>2.0338999999999999E-2</v>
          </cell>
          <cell r="N5459">
            <v>1.7834099999999999E-4</v>
          </cell>
          <cell r="O5459">
            <v>1.7834099999999999E-4</v>
          </cell>
          <cell r="P5459">
            <v>0</v>
          </cell>
          <cell r="Q5459">
            <v>0</v>
          </cell>
          <cell r="R5459">
            <v>0</v>
          </cell>
          <cell r="S5459">
            <v>0</v>
          </cell>
          <cell r="T5459">
            <v>0</v>
          </cell>
          <cell r="U5459">
            <v>0</v>
          </cell>
          <cell r="V5459">
            <v>0</v>
          </cell>
          <cell r="W5459">
            <v>0</v>
          </cell>
          <cell r="X5459">
            <v>5689.3008211200004</v>
          </cell>
          <cell r="Y5459">
            <v>0</v>
          </cell>
          <cell r="Z5459">
            <v>2715.25</v>
          </cell>
          <cell r="AA5459">
            <v>2715.25</v>
          </cell>
          <cell r="AB5459">
            <v>915.46</v>
          </cell>
          <cell r="AC5459">
            <v>0</v>
          </cell>
          <cell r="AD5459">
            <v>321.49156799999997</v>
          </cell>
          <cell r="AE5459">
            <v>0</v>
          </cell>
          <cell r="AF5459">
            <v>0</v>
          </cell>
          <cell r="AG5459">
            <v>321.49156799999997</v>
          </cell>
          <cell r="AH5459">
            <v>0</v>
          </cell>
          <cell r="AI5459">
            <v>11.840219796</v>
          </cell>
        </row>
        <row r="5460">
          <cell r="C5460" t="str">
            <v>1.905.3</v>
          </cell>
          <cell r="D5460" t="str">
            <v>Прочие, всего</v>
          </cell>
          <cell r="E5460" t="str">
            <v>051-2004674</v>
          </cell>
          <cell r="F5460" t="str">
            <v/>
          </cell>
          <cell r="G5460" t="str">
            <v/>
          </cell>
          <cell r="H5460" t="str">
            <v/>
          </cell>
          <cell r="I5460">
            <v>12164.57</v>
          </cell>
          <cell r="J5460">
            <v>11948.63</v>
          </cell>
          <cell r="K5460">
            <v>750.15</v>
          </cell>
          <cell r="L5460">
            <v>750.15</v>
          </cell>
          <cell r="M5460">
            <v>169.08632298000001</v>
          </cell>
          <cell r="N5460">
            <v>22.540334996999999</v>
          </cell>
          <cell r="O5460">
            <v>22.540334996999999</v>
          </cell>
          <cell r="P5460">
            <v>0</v>
          </cell>
          <cell r="Q5460">
            <v>0</v>
          </cell>
          <cell r="R5460">
            <v>0</v>
          </cell>
          <cell r="S5460">
            <v>0</v>
          </cell>
          <cell r="T5460">
            <v>0</v>
          </cell>
          <cell r="U5460">
            <v>0</v>
          </cell>
          <cell r="V5460">
            <v>0</v>
          </cell>
          <cell r="W5460">
            <v>0</v>
          </cell>
          <cell r="X5460">
            <v>0</v>
          </cell>
          <cell r="Y5460">
            <v>3.9083714199999999</v>
          </cell>
          <cell r="Z5460">
            <v>631.56468099999995</v>
          </cell>
          <cell r="AA5460">
            <v>631.56468099999995</v>
          </cell>
          <cell r="AB5460">
            <v>0.01</v>
          </cell>
          <cell r="AC5460">
            <v>0</v>
          </cell>
          <cell r="AD5460">
            <v>116.62880765</v>
          </cell>
          <cell r="AE5460">
            <v>3.9083714199999999</v>
          </cell>
          <cell r="AF5460">
            <v>112.72000008000001</v>
          </cell>
          <cell r="AG5460">
            <v>4.3615E-4</v>
          </cell>
          <cell r="AH5460">
            <v>0</v>
          </cell>
          <cell r="AI5460">
            <v>18.466645010000001</v>
          </cell>
        </row>
        <row r="5461">
          <cell r="C5461" t="str">
            <v>1.905.4</v>
          </cell>
          <cell r="D5461" t="str">
            <v>Землеотвод, всего</v>
          </cell>
          <cell r="E5461" t="str">
            <v>051-2004674</v>
          </cell>
          <cell r="F5461" t="str">
            <v/>
          </cell>
          <cell r="G5461" t="str">
            <v/>
          </cell>
          <cell r="H5461" t="str">
            <v/>
          </cell>
          <cell r="I5461">
            <v>1.3350000000000001E-2</v>
          </cell>
          <cell r="J5461">
            <v>1.291E-2</v>
          </cell>
          <cell r="K5461">
            <v>1.291E-2</v>
          </cell>
          <cell r="L5461">
            <v>1.291E-2</v>
          </cell>
          <cell r="M5461">
            <v>6.3228599999999996E-3</v>
          </cell>
          <cell r="N5461">
            <v>48.976452363</v>
          </cell>
          <cell r="O5461">
            <v>48.976452363</v>
          </cell>
          <cell r="P5461">
            <v>0</v>
          </cell>
          <cell r="Q5461">
            <v>0</v>
          </cell>
          <cell r="R5461">
            <v>0</v>
          </cell>
          <cell r="S5461">
            <v>0</v>
          </cell>
          <cell r="T5461">
            <v>0</v>
          </cell>
          <cell r="U5461">
            <v>0</v>
          </cell>
          <cell r="V5461">
            <v>0</v>
          </cell>
          <cell r="W5461">
            <v>0</v>
          </cell>
          <cell r="X5461">
            <v>0</v>
          </cell>
          <cell r="Y5461">
            <v>2.7712E-4</v>
          </cell>
          <cell r="Z5461">
            <v>1.8681E-2</v>
          </cell>
          <cell r="AA5461">
            <v>1.8681E-2</v>
          </cell>
          <cell r="AB5461">
            <v>0.01</v>
          </cell>
          <cell r="AC5461">
            <v>0</v>
          </cell>
          <cell r="AD5461">
            <v>7.1327000000000001E-4</v>
          </cell>
          <cell r="AE5461">
            <v>2.7712E-4</v>
          </cell>
          <cell r="AF5461">
            <v>0</v>
          </cell>
          <cell r="AG5461">
            <v>4.3615E-4</v>
          </cell>
          <cell r="AH5461">
            <v>0</v>
          </cell>
          <cell r="AI5461">
            <v>3.818157486</v>
          </cell>
        </row>
        <row r="5462">
          <cell r="C5462" t="str">
            <v>1.905.5</v>
          </cell>
          <cell r="D5462" t="str">
            <v>Проектные работы</v>
          </cell>
          <cell r="E5462" t="str">
            <v>051-2004674</v>
          </cell>
          <cell r="F5462" t="str">
            <v/>
          </cell>
          <cell r="G5462" t="str">
            <v/>
          </cell>
          <cell r="H5462" t="str">
            <v/>
          </cell>
          <cell r="I5462">
            <v>204.38</v>
          </cell>
          <cell r="J5462">
            <v>0</v>
          </cell>
          <cell r="K5462">
            <v>0</v>
          </cell>
          <cell r="L5462">
            <v>0</v>
          </cell>
          <cell r="M5462">
            <v>0</v>
          </cell>
          <cell r="N5462">
            <v>0</v>
          </cell>
          <cell r="O5462">
            <v>0</v>
          </cell>
          <cell r="P5462">
            <v>0</v>
          </cell>
          <cell r="Q5462">
            <v>0</v>
          </cell>
          <cell r="R5462">
            <v>0</v>
          </cell>
          <cell r="S5462">
            <v>0</v>
          </cell>
          <cell r="T5462">
            <v>0</v>
          </cell>
          <cell r="U5462">
            <v>0</v>
          </cell>
          <cell r="V5462">
            <v>0</v>
          </cell>
          <cell r="W5462">
            <v>0</v>
          </cell>
          <cell r="X5462">
            <v>0</v>
          </cell>
          <cell r="Y5462">
            <v>0</v>
          </cell>
          <cell r="Z5462">
            <v>0</v>
          </cell>
          <cell r="AA5462">
            <v>0</v>
          </cell>
          <cell r="AB5462">
            <v>0</v>
          </cell>
          <cell r="AC5462">
            <v>0</v>
          </cell>
          <cell r="AD5462">
            <v>0</v>
          </cell>
          <cell r="AE5462">
            <v>0</v>
          </cell>
          <cell r="AF5462">
            <v>0</v>
          </cell>
          <cell r="AG5462">
            <v>0</v>
          </cell>
          <cell r="AH5462">
            <v>0</v>
          </cell>
          <cell r="AI5462">
            <v>0</v>
          </cell>
        </row>
        <row r="5463">
          <cell r="C5463" t="str">
            <v>1.905.6</v>
          </cell>
          <cell r="D5463" t="str">
            <v>Услуги Заказчика</v>
          </cell>
          <cell r="E5463" t="str">
            <v>051-2004674</v>
          </cell>
          <cell r="F5463" t="str">
            <v/>
          </cell>
          <cell r="G5463" t="str">
            <v/>
          </cell>
          <cell r="H5463" t="str">
            <v/>
          </cell>
          <cell r="I5463">
            <v>686.39</v>
          </cell>
          <cell r="J5463">
            <v>676.32</v>
          </cell>
          <cell r="K5463">
            <v>676.32</v>
          </cell>
          <cell r="L5463">
            <v>676.32</v>
          </cell>
          <cell r="M5463">
            <v>169.08000011999999</v>
          </cell>
          <cell r="N5463">
            <v>25.000000018000001</v>
          </cell>
          <cell r="O5463">
            <v>25.000000018000001</v>
          </cell>
          <cell r="P5463">
            <v>0</v>
          </cell>
          <cell r="Q5463">
            <v>0</v>
          </cell>
          <cell r="R5463">
            <v>0</v>
          </cell>
          <cell r="S5463">
            <v>0</v>
          </cell>
          <cell r="T5463">
            <v>0</v>
          </cell>
          <cell r="U5463">
            <v>0</v>
          </cell>
          <cell r="V5463">
            <v>0</v>
          </cell>
          <cell r="W5463">
            <v>0</v>
          </cell>
          <cell r="X5463">
            <v>0</v>
          </cell>
          <cell r="Y5463">
            <v>3.9080943000000001</v>
          </cell>
          <cell r="Z5463">
            <v>567.476</v>
          </cell>
          <cell r="AA5463">
            <v>567.476</v>
          </cell>
          <cell r="AB5463">
            <v>0</v>
          </cell>
          <cell r="AC5463">
            <v>0</v>
          </cell>
          <cell r="AD5463">
            <v>116.62809437999999</v>
          </cell>
          <cell r="AE5463">
            <v>3.9080943000000001</v>
          </cell>
          <cell r="AF5463">
            <v>112.72000008000001</v>
          </cell>
          <cell r="AG5463">
            <v>0</v>
          </cell>
          <cell r="AH5463">
            <v>0</v>
          </cell>
          <cell r="AI5463">
            <v>20.552075220999999</v>
          </cell>
        </row>
        <row r="5464">
          <cell r="C5464" t="str">
            <v>1.905.7</v>
          </cell>
          <cell r="D5464" t="str">
            <v>Иные прочие</v>
          </cell>
          <cell r="E5464" t="str">
            <v>051-2004674</v>
          </cell>
          <cell r="F5464" t="str">
            <v/>
          </cell>
          <cell r="G5464" t="str">
            <v/>
          </cell>
          <cell r="H5464" t="str">
            <v/>
          </cell>
          <cell r="I5464">
            <v>11273.78665</v>
          </cell>
          <cell r="J5464">
            <v>11272.29709</v>
          </cell>
          <cell r="K5464">
            <v>73.817089999999993</v>
          </cell>
          <cell r="L5464">
            <v>73.817089999999993</v>
          </cell>
          <cell r="M5464">
            <v>0</v>
          </cell>
          <cell r="N5464">
            <v>0</v>
          </cell>
          <cell r="O5464">
            <v>0</v>
          </cell>
          <cell r="P5464">
            <v>0</v>
          </cell>
          <cell r="Q5464">
            <v>0</v>
          </cell>
          <cell r="R5464">
            <v>0</v>
          </cell>
          <cell r="S5464">
            <v>0</v>
          </cell>
          <cell r="T5464">
            <v>0</v>
          </cell>
          <cell r="U5464">
            <v>0</v>
          </cell>
          <cell r="V5464">
            <v>0</v>
          </cell>
          <cell r="W5464">
            <v>0</v>
          </cell>
          <cell r="X5464">
            <v>0</v>
          </cell>
          <cell r="Y5464">
            <v>0</v>
          </cell>
          <cell r="Z5464">
            <v>64.069999999999993</v>
          </cell>
          <cell r="AA5464">
            <v>64.069999999999993</v>
          </cell>
          <cell r="AB5464">
            <v>0</v>
          </cell>
          <cell r="AC5464">
            <v>0</v>
          </cell>
          <cell r="AD5464">
            <v>0</v>
          </cell>
          <cell r="AE5464">
            <v>0</v>
          </cell>
          <cell r="AF5464">
            <v>0</v>
          </cell>
          <cell r="AG5464">
            <v>0</v>
          </cell>
          <cell r="AH5464">
            <v>0</v>
          </cell>
          <cell r="AI5464">
            <v>0</v>
          </cell>
        </row>
        <row r="5465">
          <cell r="C5465" t="str">
            <v>1.906</v>
          </cell>
          <cell r="D5465" t="str">
            <v>Техперевооружение газовых скважин Юбилейного НГКМ</v>
          </cell>
          <cell r="E5465" t="str">
            <v>051-2004675</v>
          </cell>
          <cell r="F5465" t="str">
            <v/>
          </cell>
          <cell r="G5465" t="str">
            <v>Стройки, обеспечивающие добычу и вывод газа из Надым-Пур-Таз</v>
          </cell>
          <cell r="H5465" t="str">
            <v>Добыча газа</v>
          </cell>
          <cell r="I5465">
            <v>124.79042029999999</v>
          </cell>
          <cell r="J5465">
            <v>104.41142026999999</v>
          </cell>
          <cell r="K5465">
            <v>18.399999999999999</v>
          </cell>
          <cell r="L5465">
            <v>18.399999999999999</v>
          </cell>
          <cell r="M5465">
            <v>0.16500023999999999</v>
          </cell>
          <cell r="N5465">
            <v>0.896740435</v>
          </cell>
          <cell r="O5465">
            <v>0.896740435</v>
          </cell>
          <cell r="P5465">
            <v>0</v>
          </cell>
          <cell r="Q5465">
            <v>0</v>
          </cell>
          <cell r="R5465">
            <v>0</v>
          </cell>
          <cell r="S5465">
            <v>15.685000029999999</v>
          </cell>
          <cell r="T5465">
            <v>3.1349999999999998</v>
          </cell>
          <cell r="U5465">
            <v>0</v>
          </cell>
          <cell r="V5465">
            <v>0</v>
          </cell>
          <cell r="W5465">
            <v>0</v>
          </cell>
          <cell r="X5465">
            <v>0</v>
          </cell>
          <cell r="Y5465">
            <v>17.141507409999999</v>
          </cell>
          <cell r="Z5465">
            <v>35.47</v>
          </cell>
          <cell r="AA5465">
            <v>35.47</v>
          </cell>
          <cell r="AB5465">
            <v>0</v>
          </cell>
          <cell r="AC5465">
            <v>0</v>
          </cell>
          <cell r="AD5465">
            <v>17.251507570000001</v>
          </cell>
          <cell r="AE5465">
            <v>17.141507409999999</v>
          </cell>
          <cell r="AF5465">
            <v>0.11000016</v>
          </cell>
          <cell r="AG5465">
            <v>0</v>
          </cell>
          <cell r="AH5465">
            <v>0</v>
          </cell>
          <cell r="AI5465">
            <v>48.636897574999999</v>
          </cell>
        </row>
        <row r="5466">
          <cell r="C5466" t="str">
            <v>1.906.1</v>
          </cell>
          <cell r="D5466" t="str">
            <v>Подрядные работы</v>
          </cell>
          <cell r="E5466" t="str">
            <v>051-2004675</v>
          </cell>
          <cell r="F5466" t="str">
            <v/>
          </cell>
          <cell r="G5466" t="str">
            <v/>
          </cell>
          <cell r="H5466" t="str">
            <v/>
          </cell>
          <cell r="I5466">
            <v>29.631754539999999</v>
          </cell>
          <cell r="J5466">
            <v>25.261754539999998</v>
          </cell>
          <cell r="K5466">
            <v>4.1100000000000003</v>
          </cell>
          <cell r="L5466">
            <v>4.1100000000000003</v>
          </cell>
          <cell r="M5466">
            <v>0</v>
          </cell>
          <cell r="N5466">
            <v>0</v>
          </cell>
          <cell r="O5466">
            <v>0</v>
          </cell>
          <cell r="P5466">
            <v>0</v>
          </cell>
          <cell r="Q5466">
            <v>0</v>
          </cell>
          <cell r="R5466">
            <v>0</v>
          </cell>
          <cell r="S5466">
            <v>3.4249999999999998</v>
          </cell>
          <cell r="T5466">
            <v>0.68500000000000005</v>
          </cell>
          <cell r="U5466">
            <v>0</v>
          </cell>
          <cell r="V5466">
            <v>0</v>
          </cell>
          <cell r="W5466">
            <v>0</v>
          </cell>
          <cell r="X5466">
            <v>0</v>
          </cell>
          <cell r="Y5466">
            <v>4.2818882</v>
          </cell>
          <cell r="Z5466">
            <v>8.39</v>
          </cell>
          <cell r="AA5466">
            <v>8.39</v>
          </cell>
          <cell r="AB5466">
            <v>0</v>
          </cell>
          <cell r="AC5466">
            <v>0</v>
          </cell>
          <cell r="AD5466">
            <v>4.2818882</v>
          </cell>
          <cell r="AE5466">
            <v>4.2818882</v>
          </cell>
          <cell r="AF5466">
            <v>0</v>
          </cell>
          <cell r="AG5466">
            <v>0</v>
          </cell>
          <cell r="AH5466">
            <v>0</v>
          </cell>
          <cell r="AI5466">
            <v>51.035616210000001</v>
          </cell>
        </row>
        <row r="5467">
          <cell r="C5467">
            <v>0</v>
          </cell>
          <cell r="D5467" t="str">
            <v>Газпром подземремонт Уренгой</v>
          </cell>
          <cell r="E5467" t="str">
            <v>051-2004675</v>
          </cell>
          <cell r="F5467" t="str">
            <v/>
          </cell>
          <cell r="G5467" t="str">
            <v/>
          </cell>
          <cell r="H5467" t="str">
            <v/>
          </cell>
          <cell r="I5467">
            <v>4.1100000000000003</v>
          </cell>
          <cell r="J5467">
            <v>4.1100000000000003</v>
          </cell>
          <cell r="K5467">
            <v>4.1100000000000003</v>
          </cell>
          <cell r="L5467">
            <v>4.1100000000000003</v>
          </cell>
          <cell r="M5467">
            <v>0</v>
          </cell>
          <cell r="N5467">
            <v>0</v>
          </cell>
          <cell r="O5467">
            <v>0</v>
          </cell>
          <cell r="P5467">
            <v>0</v>
          </cell>
          <cell r="Q5467">
            <v>0</v>
          </cell>
          <cell r="R5467">
            <v>0</v>
          </cell>
          <cell r="S5467">
            <v>3.4249999999999998</v>
          </cell>
          <cell r="T5467">
            <v>0.68500000000000005</v>
          </cell>
          <cell r="U5467">
            <v>0</v>
          </cell>
          <cell r="V5467">
            <v>0</v>
          </cell>
          <cell r="W5467">
            <v>0</v>
          </cell>
          <cell r="X5467">
            <v>0</v>
          </cell>
          <cell r="Y5467">
            <v>0</v>
          </cell>
          <cell r="Z5467">
            <v>4.1100000000000003</v>
          </cell>
          <cell r="AA5467">
            <v>4.1100000000000003</v>
          </cell>
          <cell r="AB5467">
            <v>0</v>
          </cell>
          <cell r="AC5467">
            <v>0</v>
          </cell>
          <cell r="AD5467">
            <v>0</v>
          </cell>
          <cell r="AE5467">
            <v>0</v>
          </cell>
          <cell r="AF5467">
            <v>0</v>
          </cell>
          <cell r="AG5467">
            <v>0</v>
          </cell>
          <cell r="AH5467">
            <v>0</v>
          </cell>
          <cell r="AI5467">
            <v>0</v>
          </cell>
        </row>
        <row r="5468">
          <cell r="C5468">
            <v>0</v>
          </cell>
          <cell r="D5468" t="str">
            <v>Газстройпром</v>
          </cell>
          <cell r="E5468" t="str">
            <v>051-2004675</v>
          </cell>
          <cell r="F5468" t="str">
            <v/>
          </cell>
          <cell r="G5468" t="str">
            <v/>
          </cell>
          <cell r="H5468" t="str">
            <v/>
          </cell>
          <cell r="I5468">
            <v>4.37</v>
          </cell>
          <cell r="J5468">
            <v>0</v>
          </cell>
          <cell r="K5468">
            <v>0</v>
          </cell>
          <cell r="L5468">
            <v>0</v>
          </cell>
          <cell r="M5468">
            <v>0</v>
          </cell>
          <cell r="N5468">
            <v>0</v>
          </cell>
          <cell r="O5468">
            <v>0</v>
          </cell>
          <cell r="P5468">
            <v>0</v>
          </cell>
          <cell r="Q5468">
            <v>0</v>
          </cell>
          <cell r="R5468">
            <v>0</v>
          </cell>
          <cell r="S5468">
            <v>0</v>
          </cell>
          <cell r="T5468">
            <v>0</v>
          </cell>
          <cell r="U5468">
            <v>0</v>
          </cell>
          <cell r="V5468">
            <v>0</v>
          </cell>
          <cell r="W5468">
            <v>0</v>
          </cell>
          <cell r="X5468">
            <v>0</v>
          </cell>
          <cell r="Y5468">
            <v>4.2818882</v>
          </cell>
          <cell r="Z5468">
            <v>4.28</v>
          </cell>
          <cell r="AA5468">
            <v>4.28</v>
          </cell>
          <cell r="AB5468">
            <v>0</v>
          </cell>
          <cell r="AC5468">
            <v>0</v>
          </cell>
          <cell r="AD5468">
            <v>4.2818882</v>
          </cell>
          <cell r="AE5468">
            <v>4.2818882</v>
          </cell>
          <cell r="AF5468">
            <v>0</v>
          </cell>
          <cell r="AG5468">
            <v>0</v>
          </cell>
          <cell r="AH5468">
            <v>0</v>
          </cell>
          <cell r="AI5468">
            <v>100.04411682200001</v>
          </cell>
        </row>
        <row r="5469">
          <cell r="C5469">
            <v>0</v>
          </cell>
          <cell r="D5469" t="str">
            <v>Прочие подрядчики</v>
          </cell>
          <cell r="E5469" t="str">
            <v>051-2004675</v>
          </cell>
          <cell r="F5469" t="str">
            <v/>
          </cell>
          <cell r="G5469" t="str">
            <v/>
          </cell>
          <cell r="H5469" t="str">
            <v/>
          </cell>
          <cell r="I5469">
            <v>21.151754539999999</v>
          </cell>
          <cell r="J5469">
            <v>21.151754539999999</v>
          </cell>
          <cell r="K5469">
            <v>0</v>
          </cell>
          <cell r="L5469">
            <v>0</v>
          </cell>
          <cell r="M5469">
            <v>0</v>
          </cell>
          <cell r="N5469">
            <v>0</v>
          </cell>
          <cell r="O5469">
            <v>0</v>
          </cell>
          <cell r="P5469">
            <v>0</v>
          </cell>
          <cell r="Q5469">
            <v>0</v>
          </cell>
          <cell r="R5469">
            <v>0</v>
          </cell>
          <cell r="S5469">
            <v>0</v>
          </cell>
          <cell r="T5469">
            <v>0</v>
          </cell>
          <cell r="U5469">
            <v>0</v>
          </cell>
          <cell r="V5469">
            <v>0</v>
          </cell>
          <cell r="W5469">
            <v>0</v>
          </cell>
          <cell r="X5469">
            <v>0</v>
          </cell>
          <cell r="Y5469">
            <v>0</v>
          </cell>
          <cell r="Z5469">
            <v>0</v>
          </cell>
          <cell r="AA5469">
            <v>0</v>
          </cell>
          <cell r="AB5469">
            <v>0</v>
          </cell>
          <cell r="AC5469">
            <v>0</v>
          </cell>
          <cell r="AD5469">
            <v>0</v>
          </cell>
          <cell r="AE5469">
            <v>0</v>
          </cell>
          <cell r="AF5469">
            <v>0</v>
          </cell>
          <cell r="AG5469">
            <v>0</v>
          </cell>
          <cell r="AH5469">
            <v>0</v>
          </cell>
          <cell r="AI5469">
            <v>0</v>
          </cell>
        </row>
        <row r="5470">
          <cell r="C5470" t="str">
            <v>1.906.2</v>
          </cell>
          <cell r="D5470" t="str">
            <v>Оборудование</v>
          </cell>
          <cell r="E5470" t="str">
            <v>051-2004675</v>
          </cell>
          <cell r="F5470" t="str">
            <v/>
          </cell>
          <cell r="G5470" t="str">
            <v/>
          </cell>
          <cell r="H5470" t="str">
            <v/>
          </cell>
          <cell r="I5470">
            <v>84.84</v>
          </cell>
          <cell r="J5470">
            <v>72.94</v>
          </cell>
          <cell r="K5470">
            <v>13.03</v>
          </cell>
          <cell r="L5470">
            <v>13.03</v>
          </cell>
          <cell r="M5470">
            <v>0</v>
          </cell>
          <cell r="N5470">
            <v>0</v>
          </cell>
          <cell r="O5470">
            <v>0</v>
          </cell>
          <cell r="P5470">
            <v>0</v>
          </cell>
          <cell r="Q5470">
            <v>0</v>
          </cell>
          <cell r="R5470">
            <v>0</v>
          </cell>
          <cell r="S5470">
            <v>10.858333330000001</v>
          </cell>
          <cell r="T5470">
            <v>2.17166667</v>
          </cell>
          <cell r="U5470">
            <v>0</v>
          </cell>
          <cell r="V5470">
            <v>0</v>
          </cell>
          <cell r="W5470">
            <v>0</v>
          </cell>
          <cell r="X5470">
            <v>0</v>
          </cell>
          <cell r="Y5470">
            <v>12.270409239999999</v>
          </cell>
          <cell r="Z5470">
            <v>25.3</v>
          </cell>
          <cell r="AA5470">
            <v>25.3</v>
          </cell>
          <cell r="AB5470">
            <v>0</v>
          </cell>
          <cell r="AC5470">
            <v>0</v>
          </cell>
          <cell r="AD5470">
            <v>12.270409239999999</v>
          </cell>
          <cell r="AE5470">
            <v>12.270409239999999</v>
          </cell>
          <cell r="AF5470">
            <v>0</v>
          </cell>
          <cell r="AG5470">
            <v>0</v>
          </cell>
          <cell r="AH5470">
            <v>0</v>
          </cell>
          <cell r="AI5470">
            <v>48.499641265000001</v>
          </cell>
        </row>
        <row r="5471">
          <cell r="C5471" t="str">
            <v>1.906.3</v>
          </cell>
          <cell r="D5471" t="str">
            <v>Прочие, всего</v>
          </cell>
          <cell r="E5471" t="str">
            <v>051-2004675</v>
          </cell>
          <cell r="F5471" t="str">
            <v/>
          </cell>
          <cell r="G5471" t="str">
            <v/>
          </cell>
          <cell r="H5471" t="str">
            <v/>
          </cell>
          <cell r="I5471">
            <v>10.31866576</v>
          </cell>
          <cell r="J5471">
            <v>6.2096657300000002</v>
          </cell>
          <cell r="K5471">
            <v>1.26</v>
          </cell>
          <cell r="L5471">
            <v>1.26</v>
          </cell>
          <cell r="M5471">
            <v>0.16500023999999999</v>
          </cell>
          <cell r="N5471">
            <v>13.095257143</v>
          </cell>
          <cell r="O5471">
            <v>13.095257143</v>
          </cell>
          <cell r="P5471">
            <v>0</v>
          </cell>
          <cell r="Q5471">
            <v>0</v>
          </cell>
          <cell r="R5471">
            <v>0</v>
          </cell>
          <cell r="S5471">
            <v>1.4016667</v>
          </cell>
          <cell r="T5471">
            <v>0.27833332999999999</v>
          </cell>
          <cell r="U5471">
            <v>0</v>
          </cell>
          <cell r="V5471">
            <v>0</v>
          </cell>
          <cell r="W5471">
            <v>0</v>
          </cell>
          <cell r="X5471">
            <v>0</v>
          </cell>
          <cell r="Y5471">
            <v>0.58920996999999997</v>
          </cell>
          <cell r="Z5471">
            <v>1.78</v>
          </cell>
          <cell r="AA5471">
            <v>1.78</v>
          </cell>
          <cell r="AB5471">
            <v>0</v>
          </cell>
          <cell r="AC5471">
            <v>0</v>
          </cell>
          <cell r="AD5471">
            <v>0.69921012999999999</v>
          </cell>
          <cell r="AE5471">
            <v>0.58920996999999997</v>
          </cell>
          <cell r="AF5471">
            <v>0.11000016</v>
          </cell>
          <cell r="AG5471">
            <v>0</v>
          </cell>
          <cell r="AH5471">
            <v>0</v>
          </cell>
          <cell r="AI5471">
            <v>39.281467978000002</v>
          </cell>
        </row>
        <row r="5472">
          <cell r="C5472" t="str">
            <v>1.906.4</v>
          </cell>
          <cell r="D5472" t="str">
            <v>Услуги Заказчика</v>
          </cell>
          <cell r="E5472" t="str">
            <v>051-2004675</v>
          </cell>
          <cell r="F5472" t="str">
            <v/>
          </cell>
          <cell r="G5472" t="str">
            <v/>
          </cell>
          <cell r="H5472" t="str">
            <v/>
          </cell>
          <cell r="I5472">
            <v>1.5</v>
          </cell>
          <cell r="J5472">
            <v>0.66</v>
          </cell>
          <cell r="K5472">
            <v>0.66</v>
          </cell>
          <cell r="L5472">
            <v>0.66</v>
          </cell>
          <cell r="M5472">
            <v>0.16500023999999999</v>
          </cell>
          <cell r="N5472">
            <v>25.000036364</v>
          </cell>
          <cell r="O5472">
            <v>25.000036364</v>
          </cell>
          <cell r="P5472">
            <v>0</v>
          </cell>
          <cell r="Q5472">
            <v>0</v>
          </cell>
          <cell r="R5472">
            <v>0</v>
          </cell>
          <cell r="S5472">
            <v>0.55000004000000002</v>
          </cell>
          <cell r="T5472">
            <v>0.10999995999999999</v>
          </cell>
          <cell r="U5472">
            <v>0</v>
          </cell>
          <cell r="V5472">
            <v>0</v>
          </cell>
          <cell r="W5472">
            <v>0</v>
          </cell>
          <cell r="X5472">
            <v>0</v>
          </cell>
          <cell r="Y5472">
            <v>7.0208339999999994E-2</v>
          </cell>
          <cell r="Z5472">
            <v>0.66</v>
          </cell>
          <cell r="AA5472">
            <v>0.66</v>
          </cell>
          <cell r="AB5472">
            <v>0</v>
          </cell>
          <cell r="AC5472">
            <v>0</v>
          </cell>
          <cell r="AD5472">
            <v>0.18020849999999999</v>
          </cell>
          <cell r="AE5472">
            <v>7.0208339999999994E-2</v>
          </cell>
          <cell r="AF5472">
            <v>0.11000016</v>
          </cell>
          <cell r="AG5472">
            <v>0</v>
          </cell>
          <cell r="AH5472">
            <v>0</v>
          </cell>
          <cell r="AI5472">
            <v>27.304318181999999</v>
          </cell>
        </row>
        <row r="5473">
          <cell r="C5473" t="str">
            <v>1.906.5</v>
          </cell>
          <cell r="D5473" t="str">
            <v>Иные прочие</v>
          </cell>
          <cell r="E5473" t="str">
            <v>051-2004675</v>
          </cell>
          <cell r="F5473" t="str">
            <v/>
          </cell>
          <cell r="G5473" t="str">
            <v/>
          </cell>
          <cell r="H5473" t="str">
            <v/>
          </cell>
          <cell r="I5473">
            <v>8.81866576</v>
          </cell>
          <cell r="J5473">
            <v>5.5496657300000001</v>
          </cell>
          <cell r="K5473">
            <v>0.6</v>
          </cell>
          <cell r="L5473">
            <v>0.6</v>
          </cell>
          <cell r="M5473">
            <v>0</v>
          </cell>
          <cell r="N5473">
            <v>0</v>
          </cell>
          <cell r="O5473">
            <v>0</v>
          </cell>
          <cell r="P5473">
            <v>0</v>
          </cell>
          <cell r="Q5473">
            <v>0</v>
          </cell>
          <cell r="R5473">
            <v>0</v>
          </cell>
          <cell r="S5473">
            <v>0.85166666000000002</v>
          </cell>
          <cell r="T5473">
            <v>0.16833337000000001</v>
          </cell>
          <cell r="U5473">
            <v>0</v>
          </cell>
          <cell r="V5473">
            <v>0</v>
          </cell>
          <cell r="W5473">
            <v>0</v>
          </cell>
          <cell r="X5473">
            <v>0</v>
          </cell>
          <cell r="Y5473">
            <v>0.51900162999999999</v>
          </cell>
          <cell r="Z5473">
            <v>1.1200000000000001</v>
          </cell>
          <cell r="AA5473">
            <v>1.1200000000000001</v>
          </cell>
          <cell r="AB5473">
            <v>0</v>
          </cell>
          <cell r="AC5473">
            <v>0</v>
          </cell>
          <cell r="AD5473">
            <v>0.51900162999999999</v>
          </cell>
          <cell r="AE5473">
            <v>0.51900162999999999</v>
          </cell>
          <cell r="AF5473">
            <v>0</v>
          </cell>
          <cell r="AG5473">
            <v>0</v>
          </cell>
          <cell r="AH5473">
            <v>0</v>
          </cell>
          <cell r="AI5473">
            <v>46.339431249999997</v>
          </cell>
        </row>
        <row r="5474">
          <cell r="C5474" t="str">
            <v>1.907</v>
          </cell>
          <cell r="D5474" t="str">
            <v>Техперевооружение газовых скважин Ямсовейского НГКМ</v>
          </cell>
          <cell r="E5474" t="str">
            <v>051-2004677</v>
          </cell>
          <cell r="F5474" t="str">
            <v/>
          </cell>
          <cell r="G5474" t="str">
            <v>Стройки, обеспечивающие добычу и вывод газа из Надым-Пур-Таз</v>
          </cell>
          <cell r="H5474" t="str">
            <v>Добыча газа</v>
          </cell>
          <cell r="I5474">
            <v>108.65</v>
          </cell>
          <cell r="J5474">
            <v>88.54</v>
          </cell>
          <cell r="K5474">
            <v>36.46</v>
          </cell>
          <cell r="L5474">
            <v>36.46</v>
          </cell>
          <cell r="M5474">
            <v>0.32500008000000002</v>
          </cell>
          <cell r="N5474">
            <v>0.89138804199999999</v>
          </cell>
          <cell r="O5474">
            <v>0.89138804199999999</v>
          </cell>
          <cell r="P5474">
            <v>0</v>
          </cell>
          <cell r="Q5474">
            <v>0</v>
          </cell>
          <cell r="R5474">
            <v>0</v>
          </cell>
          <cell r="S5474">
            <v>31.193333339999999</v>
          </cell>
          <cell r="T5474">
            <v>6.2066666599999998</v>
          </cell>
          <cell r="U5474">
            <v>0</v>
          </cell>
          <cell r="V5474">
            <v>0</v>
          </cell>
          <cell r="W5474">
            <v>0</v>
          </cell>
          <cell r="X5474">
            <v>0</v>
          </cell>
          <cell r="Y5474">
            <v>16.41042977</v>
          </cell>
          <cell r="Z5474">
            <v>52.8</v>
          </cell>
          <cell r="AA5474">
            <v>52.8</v>
          </cell>
          <cell r="AB5474">
            <v>0</v>
          </cell>
          <cell r="AC5474">
            <v>0</v>
          </cell>
          <cell r="AD5474">
            <v>16.62709649</v>
          </cell>
          <cell r="AE5474">
            <v>16.41042977</v>
          </cell>
          <cell r="AF5474">
            <v>0.21666672000000001</v>
          </cell>
          <cell r="AG5474">
            <v>0</v>
          </cell>
          <cell r="AH5474">
            <v>0</v>
          </cell>
          <cell r="AI5474">
            <v>31.490713049</v>
          </cell>
        </row>
        <row r="5475">
          <cell r="C5475" t="str">
            <v>1.907.1</v>
          </cell>
          <cell r="D5475" t="str">
            <v>Подрядные работы</v>
          </cell>
          <cell r="E5475" t="str">
            <v>051-2004677</v>
          </cell>
          <cell r="F5475" t="str">
            <v/>
          </cell>
          <cell r="G5475" t="str">
            <v/>
          </cell>
          <cell r="H5475" t="str">
            <v/>
          </cell>
          <cell r="I5475">
            <v>38.53</v>
          </cell>
          <cell r="J5475">
            <v>34.159999999999997</v>
          </cell>
          <cell r="K5475">
            <v>9.08</v>
          </cell>
          <cell r="L5475">
            <v>9.08</v>
          </cell>
          <cell r="M5475">
            <v>0</v>
          </cell>
          <cell r="N5475">
            <v>0</v>
          </cell>
          <cell r="O5475">
            <v>0</v>
          </cell>
          <cell r="P5475">
            <v>0</v>
          </cell>
          <cell r="Q5475">
            <v>0</v>
          </cell>
          <cell r="R5475">
            <v>0</v>
          </cell>
          <cell r="S5475">
            <v>7.56666668</v>
          </cell>
          <cell r="T5475">
            <v>1.5133333200000001</v>
          </cell>
          <cell r="U5475">
            <v>0</v>
          </cell>
          <cell r="V5475">
            <v>0</v>
          </cell>
          <cell r="W5475">
            <v>0</v>
          </cell>
          <cell r="X5475">
            <v>0</v>
          </cell>
          <cell r="Y5475">
            <v>4.2818882399999998</v>
          </cell>
          <cell r="Z5475">
            <v>13.36</v>
          </cell>
          <cell r="AA5475">
            <v>13.36</v>
          </cell>
          <cell r="AB5475">
            <v>0</v>
          </cell>
          <cell r="AC5475">
            <v>0</v>
          </cell>
          <cell r="AD5475">
            <v>4.2818882399999998</v>
          </cell>
          <cell r="AE5475">
            <v>4.2818882399999998</v>
          </cell>
          <cell r="AF5475">
            <v>0</v>
          </cell>
          <cell r="AG5475">
            <v>0</v>
          </cell>
          <cell r="AH5475">
            <v>0</v>
          </cell>
          <cell r="AI5475">
            <v>32.050061677000002</v>
          </cell>
        </row>
        <row r="5476">
          <cell r="C5476">
            <v>0</v>
          </cell>
          <cell r="D5476" t="str">
            <v>Газстройпром</v>
          </cell>
          <cell r="E5476" t="str">
            <v>051-2004677</v>
          </cell>
          <cell r="F5476" t="str">
            <v/>
          </cell>
          <cell r="G5476" t="str">
            <v/>
          </cell>
          <cell r="H5476" t="str">
            <v/>
          </cell>
          <cell r="I5476">
            <v>4.37</v>
          </cell>
          <cell r="J5476">
            <v>0</v>
          </cell>
          <cell r="K5476">
            <v>0</v>
          </cell>
          <cell r="L5476">
            <v>0</v>
          </cell>
          <cell r="M5476">
            <v>0</v>
          </cell>
          <cell r="N5476">
            <v>0</v>
          </cell>
          <cell r="O5476">
            <v>0</v>
          </cell>
          <cell r="P5476">
            <v>0</v>
          </cell>
          <cell r="Q5476">
            <v>0</v>
          </cell>
          <cell r="R5476">
            <v>0</v>
          </cell>
          <cell r="S5476">
            <v>0</v>
          </cell>
          <cell r="T5476">
            <v>0</v>
          </cell>
          <cell r="U5476">
            <v>0</v>
          </cell>
          <cell r="V5476">
            <v>0</v>
          </cell>
          <cell r="W5476">
            <v>0</v>
          </cell>
          <cell r="X5476">
            <v>0</v>
          </cell>
          <cell r="Y5476">
            <v>4.2818882399999998</v>
          </cell>
          <cell r="Z5476">
            <v>4.28</v>
          </cell>
          <cell r="AA5476">
            <v>4.28</v>
          </cell>
          <cell r="AB5476">
            <v>0</v>
          </cell>
          <cell r="AC5476">
            <v>0</v>
          </cell>
          <cell r="AD5476">
            <v>4.2818882399999998</v>
          </cell>
          <cell r="AE5476">
            <v>4.2818882399999998</v>
          </cell>
          <cell r="AF5476">
            <v>0</v>
          </cell>
          <cell r="AG5476">
            <v>0</v>
          </cell>
          <cell r="AH5476">
            <v>0</v>
          </cell>
          <cell r="AI5476">
            <v>100.044117757</v>
          </cell>
        </row>
        <row r="5477">
          <cell r="C5477">
            <v>0</v>
          </cell>
          <cell r="D5477" t="str">
            <v>Конкурс</v>
          </cell>
          <cell r="E5477" t="str">
            <v>051-2004677</v>
          </cell>
          <cell r="F5477" t="str">
            <v/>
          </cell>
          <cell r="G5477" t="str">
            <v/>
          </cell>
          <cell r="H5477" t="str">
            <v/>
          </cell>
          <cell r="I5477">
            <v>34.159999999999997</v>
          </cell>
          <cell r="J5477">
            <v>34.159999999999997</v>
          </cell>
          <cell r="K5477">
            <v>9.08</v>
          </cell>
          <cell r="L5477">
            <v>9.08</v>
          </cell>
          <cell r="M5477">
            <v>0</v>
          </cell>
          <cell r="N5477">
            <v>0</v>
          </cell>
          <cell r="O5477">
            <v>0</v>
          </cell>
          <cell r="P5477">
            <v>0</v>
          </cell>
          <cell r="Q5477">
            <v>0</v>
          </cell>
          <cell r="R5477">
            <v>0</v>
          </cell>
          <cell r="S5477">
            <v>7.56666668</v>
          </cell>
          <cell r="T5477">
            <v>1.5133333200000001</v>
          </cell>
          <cell r="U5477">
            <v>0</v>
          </cell>
          <cell r="V5477">
            <v>0</v>
          </cell>
          <cell r="W5477">
            <v>0</v>
          </cell>
          <cell r="X5477">
            <v>0</v>
          </cell>
          <cell r="Y5477">
            <v>0</v>
          </cell>
          <cell r="Z5477">
            <v>9.08</v>
          </cell>
          <cell r="AA5477">
            <v>9.08</v>
          </cell>
          <cell r="AB5477">
            <v>0</v>
          </cell>
          <cell r="AC5477">
            <v>0</v>
          </cell>
          <cell r="AD5477">
            <v>0</v>
          </cell>
          <cell r="AE5477">
            <v>0</v>
          </cell>
          <cell r="AF5477">
            <v>0</v>
          </cell>
          <cell r="AG5477">
            <v>0</v>
          </cell>
          <cell r="AH5477">
            <v>0</v>
          </cell>
          <cell r="AI5477">
            <v>0</v>
          </cell>
        </row>
        <row r="5478">
          <cell r="C5478" t="str">
            <v>1.907.2</v>
          </cell>
          <cell r="D5478" t="str">
            <v>Оборудование</v>
          </cell>
          <cell r="E5478" t="str">
            <v>051-2004677</v>
          </cell>
          <cell r="F5478" t="str">
            <v/>
          </cell>
          <cell r="G5478" t="str">
            <v/>
          </cell>
          <cell r="H5478" t="str">
            <v/>
          </cell>
          <cell r="I5478">
            <v>61.54</v>
          </cell>
          <cell r="J5478">
            <v>49.64</v>
          </cell>
          <cell r="K5478">
            <v>24.84</v>
          </cell>
          <cell r="L5478">
            <v>24.84</v>
          </cell>
          <cell r="M5478">
            <v>0</v>
          </cell>
          <cell r="N5478">
            <v>0</v>
          </cell>
          <cell r="O5478">
            <v>0</v>
          </cell>
          <cell r="P5478">
            <v>0</v>
          </cell>
          <cell r="Q5478">
            <v>0</v>
          </cell>
          <cell r="R5478">
            <v>0</v>
          </cell>
          <cell r="S5478">
            <v>20.7</v>
          </cell>
          <cell r="T5478">
            <v>4.1399999999999997</v>
          </cell>
          <cell r="U5478">
            <v>0</v>
          </cell>
          <cell r="V5478">
            <v>0</v>
          </cell>
          <cell r="W5478">
            <v>0</v>
          </cell>
          <cell r="X5478">
            <v>0</v>
          </cell>
          <cell r="Y5478">
            <v>11.647462600000001</v>
          </cell>
          <cell r="Z5478">
            <v>36.49</v>
          </cell>
          <cell r="AA5478">
            <v>36.49</v>
          </cell>
          <cell r="AB5478">
            <v>0</v>
          </cell>
          <cell r="AC5478">
            <v>0</v>
          </cell>
          <cell r="AD5478">
            <v>11.647462600000001</v>
          </cell>
          <cell r="AE5478">
            <v>11.647462600000001</v>
          </cell>
          <cell r="AF5478">
            <v>0</v>
          </cell>
          <cell r="AG5478">
            <v>0</v>
          </cell>
          <cell r="AH5478">
            <v>0</v>
          </cell>
          <cell r="AI5478">
            <v>31.919601535000002</v>
          </cell>
        </row>
        <row r="5479">
          <cell r="C5479" t="str">
            <v>1.907.3</v>
          </cell>
          <cell r="D5479" t="str">
            <v>Прочие, всего</v>
          </cell>
          <cell r="E5479" t="str">
            <v>051-2004677</v>
          </cell>
          <cell r="F5479" t="str">
            <v/>
          </cell>
          <cell r="G5479" t="str">
            <v/>
          </cell>
          <cell r="H5479" t="str">
            <v/>
          </cell>
          <cell r="I5479">
            <v>8.58</v>
          </cell>
          <cell r="J5479">
            <v>4.74</v>
          </cell>
          <cell r="K5479">
            <v>2.54</v>
          </cell>
          <cell r="L5479">
            <v>2.54</v>
          </cell>
          <cell r="M5479">
            <v>0.32500008000000002</v>
          </cell>
          <cell r="N5479">
            <v>12.795278740000001</v>
          </cell>
          <cell r="O5479">
            <v>12.795278740000001</v>
          </cell>
          <cell r="P5479">
            <v>0</v>
          </cell>
          <cell r="Q5479">
            <v>0</v>
          </cell>
          <cell r="R5479">
            <v>0</v>
          </cell>
          <cell r="S5479">
            <v>2.92666666</v>
          </cell>
          <cell r="T5479">
            <v>0.55333334000000001</v>
          </cell>
          <cell r="U5479">
            <v>0</v>
          </cell>
          <cell r="V5479">
            <v>0</v>
          </cell>
          <cell r="W5479">
            <v>0</v>
          </cell>
          <cell r="X5479">
            <v>0</v>
          </cell>
          <cell r="Y5479">
            <v>0.48107893000000002</v>
          </cell>
          <cell r="Z5479">
            <v>2.95</v>
          </cell>
          <cell r="AA5479">
            <v>2.95</v>
          </cell>
          <cell r="AB5479">
            <v>0</v>
          </cell>
          <cell r="AC5479">
            <v>0</v>
          </cell>
          <cell r="AD5479">
            <v>0.69774565</v>
          </cell>
          <cell r="AE5479">
            <v>0.48107893000000002</v>
          </cell>
          <cell r="AF5479">
            <v>0.21666672000000001</v>
          </cell>
          <cell r="AG5479">
            <v>0</v>
          </cell>
          <cell r="AH5479">
            <v>0</v>
          </cell>
          <cell r="AI5479">
            <v>23.652394914999999</v>
          </cell>
        </row>
        <row r="5480">
          <cell r="C5480" t="str">
            <v>1.907.4</v>
          </cell>
          <cell r="D5480" t="str">
            <v>Проектные работы</v>
          </cell>
          <cell r="E5480" t="str">
            <v>051-2004677</v>
          </cell>
          <cell r="F5480" t="str">
            <v/>
          </cell>
          <cell r="G5480" t="str">
            <v/>
          </cell>
          <cell r="H5480" t="str">
            <v/>
          </cell>
          <cell r="I5480">
            <v>2.21</v>
          </cell>
          <cell r="J5480">
            <v>0</v>
          </cell>
          <cell r="K5480">
            <v>0</v>
          </cell>
          <cell r="L5480">
            <v>0</v>
          </cell>
          <cell r="M5480">
            <v>0</v>
          </cell>
          <cell r="N5480">
            <v>0</v>
          </cell>
          <cell r="O5480">
            <v>0</v>
          </cell>
          <cell r="P5480">
            <v>0</v>
          </cell>
          <cell r="Q5480">
            <v>0</v>
          </cell>
          <cell r="R5480">
            <v>0</v>
          </cell>
          <cell r="S5480">
            <v>0.76</v>
          </cell>
          <cell r="T5480">
            <v>0.13</v>
          </cell>
          <cell r="U5480">
            <v>0</v>
          </cell>
          <cell r="V5480">
            <v>0</v>
          </cell>
          <cell r="W5480">
            <v>0</v>
          </cell>
          <cell r="X5480">
            <v>0</v>
          </cell>
          <cell r="Y5480">
            <v>0</v>
          </cell>
          <cell r="Z5480">
            <v>0</v>
          </cell>
          <cell r="AA5480">
            <v>0</v>
          </cell>
          <cell r="AB5480">
            <v>0</v>
          </cell>
          <cell r="AC5480">
            <v>0</v>
          </cell>
          <cell r="AD5480">
            <v>0</v>
          </cell>
          <cell r="AE5480">
            <v>0</v>
          </cell>
          <cell r="AF5480">
            <v>0</v>
          </cell>
          <cell r="AG5480">
            <v>0</v>
          </cell>
          <cell r="AH5480">
            <v>0</v>
          </cell>
          <cell r="AI5480">
            <v>0</v>
          </cell>
        </row>
        <row r="5481">
          <cell r="C5481" t="str">
            <v>1.907.5</v>
          </cell>
          <cell r="D5481" t="str">
            <v>Экспертиза</v>
          </cell>
          <cell r="E5481" t="str">
            <v>051-2004677</v>
          </cell>
          <cell r="F5481" t="str">
            <v/>
          </cell>
          <cell r="G5481" t="str">
            <v/>
          </cell>
          <cell r="H5481" t="str">
            <v/>
          </cell>
          <cell r="I5481">
            <v>0.17</v>
          </cell>
          <cell r="J5481">
            <v>0</v>
          </cell>
          <cell r="K5481">
            <v>0</v>
          </cell>
          <cell r="L5481">
            <v>0</v>
          </cell>
          <cell r="M5481">
            <v>0</v>
          </cell>
          <cell r="N5481">
            <v>0</v>
          </cell>
          <cell r="O5481">
            <v>0</v>
          </cell>
          <cell r="P5481">
            <v>0</v>
          </cell>
          <cell r="Q5481">
            <v>0</v>
          </cell>
          <cell r="R5481">
            <v>0</v>
          </cell>
          <cell r="S5481">
            <v>0.05</v>
          </cell>
          <cell r="T5481">
            <v>0</v>
          </cell>
          <cell r="U5481">
            <v>0</v>
          </cell>
          <cell r="V5481">
            <v>0</v>
          </cell>
          <cell r="W5481">
            <v>0</v>
          </cell>
          <cell r="X5481">
            <v>0</v>
          </cell>
          <cell r="Y5481">
            <v>0</v>
          </cell>
          <cell r="Z5481">
            <v>0</v>
          </cell>
          <cell r="AA5481">
            <v>0</v>
          </cell>
          <cell r="AB5481">
            <v>0</v>
          </cell>
          <cell r="AC5481">
            <v>0</v>
          </cell>
          <cell r="AD5481">
            <v>0</v>
          </cell>
          <cell r="AE5481">
            <v>0</v>
          </cell>
          <cell r="AF5481">
            <v>0</v>
          </cell>
          <cell r="AG5481">
            <v>0</v>
          </cell>
          <cell r="AH5481">
            <v>0</v>
          </cell>
          <cell r="AI5481">
            <v>0</v>
          </cell>
        </row>
        <row r="5482">
          <cell r="C5482" t="str">
            <v>1.907.6</v>
          </cell>
          <cell r="D5482" t="str">
            <v>Услуги Заказчика</v>
          </cell>
          <cell r="E5482" t="str">
            <v>051-2004677</v>
          </cell>
          <cell r="F5482" t="str">
            <v/>
          </cell>
          <cell r="G5482" t="str">
            <v/>
          </cell>
          <cell r="H5482" t="str">
            <v/>
          </cell>
          <cell r="I5482">
            <v>2.1800000000000002</v>
          </cell>
          <cell r="J5482">
            <v>1.3</v>
          </cell>
          <cell r="K5482">
            <v>1.3</v>
          </cell>
          <cell r="L5482">
            <v>1.3</v>
          </cell>
          <cell r="M5482">
            <v>0.32500008000000002</v>
          </cell>
          <cell r="N5482">
            <v>25.000006154000001</v>
          </cell>
          <cell r="O5482">
            <v>25.000006154000001</v>
          </cell>
          <cell r="P5482">
            <v>0</v>
          </cell>
          <cell r="Q5482">
            <v>0</v>
          </cell>
          <cell r="R5482">
            <v>0</v>
          </cell>
          <cell r="S5482">
            <v>1.08333334</v>
          </cell>
          <cell r="T5482">
            <v>0.21666666000000001</v>
          </cell>
          <cell r="U5482">
            <v>0</v>
          </cell>
          <cell r="V5482">
            <v>0</v>
          </cell>
          <cell r="W5482">
            <v>0</v>
          </cell>
          <cell r="X5482">
            <v>0</v>
          </cell>
          <cell r="Y5482">
            <v>7.0208339999999994E-2</v>
          </cell>
          <cell r="Z5482">
            <v>1.3</v>
          </cell>
          <cell r="AA5482">
            <v>1.3</v>
          </cell>
          <cell r="AB5482">
            <v>0</v>
          </cell>
          <cell r="AC5482">
            <v>0</v>
          </cell>
          <cell r="AD5482">
            <v>0.28687506000000002</v>
          </cell>
          <cell r="AE5482">
            <v>7.0208339999999994E-2</v>
          </cell>
          <cell r="AF5482">
            <v>0.21666672000000001</v>
          </cell>
          <cell r="AG5482">
            <v>0</v>
          </cell>
          <cell r="AH5482">
            <v>0</v>
          </cell>
          <cell r="AI5482">
            <v>22.067312308000002</v>
          </cell>
        </row>
        <row r="5483">
          <cell r="C5483" t="str">
            <v>1.907.7</v>
          </cell>
          <cell r="D5483" t="str">
            <v>Иные прочие</v>
          </cell>
          <cell r="E5483" t="str">
            <v>051-2004677</v>
          </cell>
          <cell r="F5483" t="str">
            <v/>
          </cell>
          <cell r="G5483" t="str">
            <v/>
          </cell>
          <cell r="H5483" t="str">
            <v/>
          </cell>
          <cell r="I5483">
            <v>4.0199999999999996</v>
          </cell>
          <cell r="J5483">
            <v>3.44</v>
          </cell>
          <cell r="K5483">
            <v>1.24</v>
          </cell>
          <cell r="L5483">
            <v>1.24</v>
          </cell>
          <cell r="M5483">
            <v>0</v>
          </cell>
          <cell r="N5483">
            <v>0</v>
          </cell>
          <cell r="O5483">
            <v>0</v>
          </cell>
          <cell r="P5483">
            <v>0</v>
          </cell>
          <cell r="Q5483">
            <v>0</v>
          </cell>
          <cell r="R5483">
            <v>0</v>
          </cell>
          <cell r="S5483">
            <v>1.0333333200000001</v>
          </cell>
          <cell r="T5483">
            <v>0.20666667999999999</v>
          </cell>
          <cell r="U5483">
            <v>0</v>
          </cell>
          <cell r="V5483">
            <v>0</v>
          </cell>
          <cell r="W5483">
            <v>0</v>
          </cell>
          <cell r="X5483">
            <v>0</v>
          </cell>
          <cell r="Y5483">
            <v>0.41087058999999998</v>
          </cell>
          <cell r="Z5483">
            <v>1.65</v>
          </cell>
          <cell r="AA5483">
            <v>1.65</v>
          </cell>
          <cell r="AB5483">
            <v>0</v>
          </cell>
          <cell r="AC5483">
            <v>0</v>
          </cell>
          <cell r="AD5483">
            <v>0.41087058999999998</v>
          </cell>
          <cell r="AE5483">
            <v>0.41087058999999998</v>
          </cell>
          <cell r="AF5483">
            <v>0</v>
          </cell>
          <cell r="AG5483">
            <v>0</v>
          </cell>
          <cell r="AH5483">
            <v>0</v>
          </cell>
          <cell r="AI5483">
            <v>24.901247879</v>
          </cell>
        </row>
        <row r="5484">
          <cell r="C5484" t="str">
            <v>1.908</v>
          </cell>
          <cell r="D5484" t="str">
            <v>Техническое перевооружение ГПА 2-х очередей ДКС ГП-1, ГП-2 Бованенковского НГКМ (замена СПЧ)</v>
          </cell>
          <cell r="E5484" t="str">
            <v>051-2004679</v>
          </cell>
          <cell r="F5484" t="str">
            <v/>
          </cell>
          <cell r="G5484" t="str">
            <v>Стройки, обеспечивающие добычу и вывод газа из Надым-Пур-Таз</v>
          </cell>
          <cell r="H5484" t="str">
            <v>Добыча газа</v>
          </cell>
          <cell r="I5484">
            <v>0</v>
          </cell>
          <cell r="J5484">
            <v>0</v>
          </cell>
          <cell r="K5484">
            <v>0</v>
          </cell>
          <cell r="L5484">
            <v>0</v>
          </cell>
          <cell r="M5484">
            <v>0</v>
          </cell>
          <cell r="N5484">
            <v>0</v>
          </cell>
          <cell r="O5484">
            <v>0</v>
          </cell>
          <cell r="P5484">
            <v>0</v>
          </cell>
          <cell r="Q5484">
            <v>0</v>
          </cell>
          <cell r="R5484">
            <v>0</v>
          </cell>
          <cell r="S5484">
            <v>0</v>
          </cell>
          <cell r="T5484">
            <v>0</v>
          </cell>
          <cell r="U5484">
            <v>0</v>
          </cell>
          <cell r="V5484">
            <v>0</v>
          </cell>
          <cell r="W5484">
            <v>0</v>
          </cell>
          <cell r="X5484">
            <v>0</v>
          </cell>
          <cell r="Y5484">
            <v>10.552258139999999</v>
          </cell>
          <cell r="Z5484">
            <v>10.96</v>
          </cell>
          <cell r="AA5484">
            <v>10.96</v>
          </cell>
          <cell r="AB5484">
            <v>0</v>
          </cell>
          <cell r="AC5484">
            <v>0</v>
          </cell>
          <cell r="AD5484">
            <v>10.552258139999999</v>
          </cell>
          <cell r="AE5484">
            <v>10.552258139999999</v>
          </cell>
          <cell r="AF5484">
            <v>0</v>
          </cell>
          <cell r="AG5484">
            <v>0</v>
          </cell>
          <cell r="AH5484">
            <v>0</v>
          </cell>
          <cell r="AI5484">
            <v>96.279727554999994</v>
          </cell>
        </row>
        <row r="5485">
          <cell r="C5485" t="str">
            <v>1.908.1</v>
          </cell>
          <cell r="D5485" t="str">
            <v>Подрядные работы</v>
          </cell>
          <cell r="E5485" t="str">
            <v>051-2004679</v>
          </cell>
          <cell r="F5485" t="str">
            <v/>
          </cell>
          <cell r="G5485" t="str">
            <v/>
          </cell>
          <cell r="H5485" t="str">
            <v/>
          </cell>
          <cell r="I5485">
            <v>0</v>
          </cell>
          <cell r="J5485">
            <v>0</v>
          </cell>
          <cell r="K5485">
            <v>0</v>
          </cell>
          <cell r="L5485">
            <v>0</v>
          </cell>
          <cell r="M5485">
            <v>0</v>
          </cell>
          <cell r="N5485">
            <v>0</v>
          </cell>
          <cell r="O5485">
            <v>0</v>
          </cell>
          <cell r="P5485">
            <v>0</v>
          </cell>
          <cell r="Q5485">
            <v>0</v>
          </cell>
          <cell r="R5485">
            <v>0</v>
          </cell>
          <cell r="S5485">
            <v>0</v>
          </cell>
          <cell r="T5485">
            <v>0</v>
          </cell>
          <cell r="U5485">
            <v>0</v>
          </cell>
          <cell r="V5485">
            <v>0</v>
          </cell>
          <cell r="W5485">
            <v>0</v>
          </cell>
          <cell r="X5485">
            <v>0</v>
          </cell>
          <cell r="Y5485">
            <v>2.4640176</v>
          </cell>
          <cell r="Z5485">
            <v>2.46</v>
          </cell>
          <cell r="AA5485">
            <v>2.46</v>
          </cell>
          <cell r="AB5485">
            <v>0</v>
          </cell>
          <cell r="AC5485">
            <v>0</v>
          </cell>
          <cell r="AD5485">
            <v>2.4640176</v>
          </cell>
          <cell r="AE5485">
            <v>2.4640176</v>
          </cell>
          <cell r="AF5485">
            <v>0</v>
          </cell>
          <cell r="AG5485">
            <v>0</v>
          </cell>
          <cell r="AH5485">
            <v>0</v>
          </cell>
          <cell r="AI5485">
            <v>100.163317073</v>
          </cell>
        </row>
        <row r="5486">
          <cell r="C5486">
            <v>0</v>
          </cell>
          <cell r="D5486" t="str">
            <v>Газпром центрэнергогаз</v>
          </cell>
          <cell r="E5486" t="str">
            <v>051-2004679</v>
          </cell>
          <cell r="F5486" t="str">
            <v/>
          </cell>
          <cell r="G5486" t="str">
            <v/>
          </cell>
          <cell r="H5486" t="str">
            <v/>
          </cell>
          <cell r="I5486">
            <v>0</v>
          </cell>
          <cell r="J5486">
            <v>0</v>
          </cell>
          <cell r="K5486">
            <v>0</v>
          </cell>
          <cell r="L5486">
            <v>0</v>
          </cell>
          <cell r="M5486">
            <v>0</v>
          </cell>
          <cell r="N5486">
            <v>0</v>
          </cell>
          <cell r="O5486">
            <v>0</v>
          </cell>
          <cell r="P5486">
            <v>0</v>
          </cell>
          <cell r="Q5486">
            <v>0</v>
          </cell>
          <cell r="R5486">
            <v>0</v>
          </cell>
          <cell r="S5486">
            <v>0</v>
          </cell>
          <cell r="T5486">
            <v>0</v>
          </cell>
          <cell r="U5486">
            <v>0</v>
          </cell>
          <cell r="V5486">
            <v>0</v>
          </cell>
          <cell r="W5486">
            <v>0</v>
          </cell>
          <cell r="X5486">
            <v>0</v>
          </cell>
          <cell r="Y5486">
            <v>2.4640176</v>
          </cell>
          <cell r="Z5486">
            <v>2.46</v>
          </cell>
          <cell r="AA5486">
            <v>2.46</v>
          </cell>
          <cell r="AB5486">
            <v>0</v>
          </cell>
          <cell r="AC5486">
            <v>0</v>
          </cell>
          <cell r="AD5486">
            <v>2.4640176</v>
          </cell>
          <cell r="AE5486">
            <v>2.4640176</v>
          </cell>
          <cell r="AF5486">
            <v>0</v>
          </cell>
          <cell r="AG5486">
            <v>0</v>
          </cell>
          <cell r="AH5486">
            <v>0</v>
          </cell>
          <cell r="AI5486">
            <v>100.163317073</v>
          </cell>
        </row>
        <row r="5487">
          <cell r="C5487" t="str">
            <v>1.908.2</v>
          </cell>
          <cell r="D5487" t="str">
            <v>Оборудование</v>
          </cell>
          <cell r="E5487" t="str">
            <v>051-2004679</v>
          </cell>
          <cell r="F5487" t="str">
            <v/>
          </cell>
          <cell r="G5487" t="str">
            <v/>
          </cell>
          <cell r="H5487" t="str">
            <v/>
          </cell>
          <cell r="I5487">
            <v>0</v>
          </cell>
          <cell r="J5487">
            <v>0</v>
          </cell>
          <cell r="K5487">
            <v>0</v>
          </cell>
          <cell r="L5487">
            <v>0</v>
          </cell>
          <cell r="M5487">
            <v>0</v>
          </cell>
          <cell r="N5487">
            <v>0</v>
          </cell>
          <cell r="O5487">
            <v>0</v>
          </cell>
          <cell r="P5487">
            <v>0</v>
          </cell>
          <cell r="Q5487">
            <v>0</v>
          </cell>
          <cell r="R5487">
            <v>0</v>
          </cell>
          <cell r="S5487">
            <v>0</v>
          </cell>
          <cell r="T5487">
            <v>0</v>
          </cell>
          <cell r="U5487">
            <v>0</v>
          </cell>
          <cell r="V5487">
            <v>0</v>
          </cell>
          <cell r="W5487">
            <v>0</v>
          </cell>
          <cell r="X5487">
            <v>0</v>
          </cell>
          <cell r="Y5487">
            <v>8.0882405399999993</v>
          </cell>
          <cell r="Z5487">
            <v>8.08</v>
          </cell>
          <cell r="AA5487">
            <v>8.08</v>
          </cell>
          <cell r="AB5487">
            <v>0</v>
          </cell>
          <cell r="AC5487">
            <v>0</v>
          </cell>
          <cell r="AD5487">
            <v>8.0882405399999993</v>
          </cell>
          <cell r="AE5487">
            <v>8.0882405399999993</v>
          </cell>
          <cell r="AF5487">
            <v>0</v>
          </cell>
          <cell r="AG5487">
            <v>0</v>
          </cell>
          <cell r="AH5487">
            <v>0</v>
          </cell>
          <cell r="AI5487">
            <v>100.101986881</v>
          </cell>
        </row>
        <row r="5488">
          <cell r="C5488" t="str">
            <v>1.908.3</v>
          </cell>
          <cell r="D5488" t="str">
            <v>Прочие, всего</v>
          </cell>
          <cell r="E5488" t="str">
            <v>051-2004679</v>
          </cell>
          <cell r="F5488" t="str">
            <v/>
          </cell>
          <cell r="G5488" t="str">
            <v/>
          </cell>
          <cell r="H5488" t="str">
            <v/>
          </cell>
          <cell r="I5488">
            <v>0</v>
          </cell>
          <cell r="J5488">
            <v>0</v>
          </cell>
          <cell r="K5488">
            <v>0</v>
          </cell>
          <cell r="L5488">
            <v>0</v>
          </cell>
          <cell r="M5488">
            <v>0</v>
          </cell>
          <cell r="N5488">
            <v>0</v>
          </cell>
          <cell r="O5488">
            <v>0</v>
          </cell>
          <cell r="P5488">
            <v>0</v>
          </cell>
          <cell r="Q5488">
            <v>0</v>
          </cell>
          <cell r="R5488">
            <v>0</v>
          </cell>
          <cell r="S5488">
            <v>0</v>
          </cell>
          <cell r="T5488">
            <v>0</v>
          </cell>
          <cell r="U5488">
            <v>0</v>
          </cell>
          <cell r="V5488">
            <v>0</v>
          </cell>
          <cell r="W5488">
            <v>0</v>
          </cell>
          <cell r="X5488">
            <v>0</v>
          </cell>
          <cell r="Y5488">
            <v>0</v>
          </cell>
          <cell r="Z5488">
            <v>0.42</v>
          </cell>
          <cell r="AA5488">
            <v>0.42</v>
          </cell>
          <cell r="AB5488">
            <v>0</v>
          </cell>
          <cell r="AC5488">
            <v>0</v>
          </cell>
          <cell r="AD5488">
            <v>0</v>
          </cell>
          <cell r="AE5488">
            <v>0</v>
          </cell>
          <cell r="AF5488">
            <v>0</v>
          </cell>
          <cell r="AG5488">
            <v>0</v>
          </cell>
          <cell r="AH5488">
            <v>0</v>
          </cell>
          <cell r="AI5488">
            <v>0</v>
          </cell>
        </row>
        <row r="5489">
          <cell r="C5489" t="str">
            <v>1.908.4</v>
          </cell>
          <cell r="D5489" t="str">
            <v>Иные прочие</v>
          </cell>
          <cell r="E5489" t="str">
            <v>051-2004679</v>
          </cell>
          <cell r="F5489" t="str">
            <v/>
          </cell>
          <cell r="G5489" t="str">
            <v/>
          </cell>
          <cell r="H5489" t="str">
            <v/>
          </cell>
          <cell r="I5489">
            <v>0</v>
          </cell>
          <cell r="J5489">
            <v>0</v>
          </cell>
          <cell r="K5489">
            <v>0</v>
          </cell>
          <cell r="L5489">
            <v>0</v>
          </cell>
          <cell r="M5489">
            <v>0</v>
          </cell>
          <cell r="N5489">
            <v>0</v>
          </cell>
          <cell r="O5489">
            <v>0</v>
          </cell>
          <cell r="P5489">
            <v>0</v>
          </cell>
          <cell r="Q5489">
            <v>0</v>
          </cell>
          <cell r="R5489">
            <v>0</v>
          </cell>
          <cell r="S5489">
            <v>0</v>
          </cell>
          <cell r="T5489">
            <v>0</v>
          </cell>
          <cell r="U5489">
            <v>0</v>
          </cell>
          <cell r="V5489">
            <v>0</v>
          </cell>
          <cell r="W5489">
            <v>0</v>
          </cell>
          <cell r="X5489">
            <v>0</v>
          </cell>
          <cell r="Y5489">
            <v>0</v>
          </cell>
          <cell r="Z5489">
            <v>0.42</v>
          </cell>
          <cell r="AA5489">
            <v>0.42</v>
          </cell>
          <cell r="AB5489">
            <v>0</v>
          </cell>
          <cell r="AC5489">
            <v>0</v>
          </cell>
          <cell r="AD5489">
            <v>0</v>
          </cell>
          <cell r="AE5489">
            <v>0</v>
          </cell>
          <cell r="AF5489">
            <v>0</v>
          </cell>
          <cell r="AG5489">
            <v>0</v>
          </cell>
          <cell r="AH5489">
            <v>0</v>
          </cell>
          <cell r="AI5489">
            <v>0</v>
          </cell>
        </row>
        <row r="5490">
          <cell r="C5490" t="str">
            <v>1.909</v>
          </cell>
          <cell r="D5490" t="str">
            <v>Подключение скважин №57 и №210 Юбилейного НГКМ</v>
          </cell>
          <cell r="E5490" t="str">
            <v>051-2004682</v>
          </cell>
          <cell r="F5490" t="str">
            <v/>
          </cell>
          <cell r="G5490" t="str">
            <v>Стройки, обеспечивающие добычу и вывод газа из Надым-Пур-Таз</v>
          </cell>
          <cell r="H5490" t="str">
            <v>Добыча газа</v>
          </cell>
          <cell r="I5490">
            <v>570.11</v>
          </cell>
          <cell r="J5490">
            <v>414.33</v>
          </cell>
          <cell r="K5490">
            <v>414.33</v>
          </cell>
          <cell r="L5490">
            <v>414.33</v>
          </cell>
          <cell r="M5490">
            <v>4.3291090199999998</v>
          </cell>
          <cell r="N5490">
            <v>1.0448456589999999</v>
          </cell>
          <cell r="O5490">
            <v>1.0448456589999999</v>
          </cell>
          <cell r="P5490">
            <v>0</v>
          </cell>
          <cell r="Q5490">
            <v>0</v>
          </cell>
          <cell r="R5490">
            <v>0</v>
          </cell>
          <cell r="S5490">
            <v>475.33099999000001</v>
          </cell>
          <cell r="T5490">
            <v>94.779000010000004</v>
          </cell>
          <cell r="U5490">
            <v>0</v>
          </cell>
          <cell r="V5490">
            <v>0</v>
          </cell>
          <cell r="W5490">
            <v>0</v>
          </cell>
          <cell r="X5490">
            <v>0</v>
          </cell>
          <cell r="Y5490">
            <v>75.221680930000005</v>
          </cell>
          <cell r="Z5490">
            <v>472.94</v>
          </cell>
          <cell r="AA5490">
            <v>472.94</v>
          </cell>
          <cell r="AB5490">
            <v>0.01</v>
          </cell>
          <cell r="AC5490">
            <v>0</v>
          </cell>
          <cell r="AD5490">
            <v>76.276070669999996</v>
          </cell>
          <cell r="AE5490">
            <v>73.587208489999995</v>
          </cell>
          <cell r="AF5490">
            <v>2.68727268</v>
          </cell>
          <cell r="AG5490">
            <v>1.5895E-3</v>
          </cell>
          <cell r="AH5490">
            <v>0</v>
          </cell>
          <cell r="AI5490">
            <v>16.128065012</v>
          </cell>
        </row>
        <row r="5491">
          <cell r="C5491" t="str">
            <v>1.909.1</v>
          </cell>
          <cell r="D5491" t="str">
            <v>Подрядные работы</v>
          </cell>
          <cell r="E5491" t="str">
            <v>051-2004682</v>
          </cell>
          <cell r="F5491" t="str">
            <v/>
          </cell>
          <cell r="G5491" t="str">
            <v/>
          </cell>
          <cell r="H5491" t="str">
            <v/>
          </cell>
          <cell r="I5491">
            <v>379.15</v>
          </cell>
          <cell r="J5491">
            <v>255.63</v>
          </cell>
          <cell r="K5491">
            <v>255.63</v>
          </cell>
          <cell r="L5491">
            <v>255.63</v>
          </cell>
          <cell r="M5491">
            <v>0</v>
          </cell>
          <cell r="N5491">
            <v>0</v>
          </cell>
          <cell r="O5491">
            <v>0</v>
          </cell>
          <cell r="P5491">
            <v>0</v>
          </cell>
          <cell r="Q5491">
            <v>0</v>
          </cell>
          <cell r="R5491">
            <v>0</v>
          </cell>
          <cell r="S5491">
            <v>315.95833334000002</v>
          </cell>
          <cell r="T5491">
            <v>63.191666660000003</v>
          </cell>
          <cell r="U5491">
            <v>0</v>
          </cell>
          <cell r="V5491">
            <v>0</v>
          </cell>
          <cell r="W5491">
            <v>0</v>
          </cell>
          <cell r="X5491">
            <v>0</v>
          </cell>
          <cell r="Y5491">
            <v>72.850562400000001</v>
          </cell>
          <cell r="Z5491">
            <v>312.39</v>
          </cell>
          <cell r="AA5491">
            <v>312.39</v>
          </cell>
          <cell r="AB5491">
            <v>0</v>
          </cell>
          <cell r="AC5491">
            <v>0</v>
          </cell>
          <cell r="AD5491">
            <v>72.850562400000001</v>
          </cell>
          <cell r="AE5491">
            <v>72.850562400000001</v>
          </cell>
          <cell r="AF5491">
            <v>0</v>
          </cell>
          <cell r="AG5491">
            <v>0</v>
          </cell>
          <cell r="AH5491">
            <v>0</v>
          </cell>
          <cell r="AI5491">
            <v>23.320388744999999</v>
          </cell>
        </row>
        <row r="5492">
          <cell r="C5492">
            <v>0</v>
          </cell>
          <cell r="D5492" t="str">
            <v>Регионнефтегазстрой</v>
          </cell>
          <cell r="E5492" t="str">
            <v>051-2004682</v>
          </cell>
          <cell r="F5492" t="str">
            <v/>
          </cell>
          <cell r="G5492" t="str">
            <v/>
          </cell>
          <cell r="H5492" t="str">
            <v/>
          </cell>
          <cell r="I5492">
            <v>379.15</v>
          </cell>
          <cell r="J5492">
            <v>255.63</v>
          </cell>
          <cell r="K5492">
            <v>255.63</v>
          </cell>
          <cell r="L5492">
            <v>255.63</v>
          </cell>
          <cell r="M5492">
            <v>0</v>
          </cell>
          <cell r="N5492">
            <v>0</v>
          </cell>
          <cell r="O5492">
            <v>0</v>
          </cell>
          <cell r="P5492">
            <v>0</v>
          </cell>
          <cell r="Q5492">
            <v>0</v>
          </cell>
          <cell r="R5492">
            <v>0</v>
          </cell>
          <cell r="S5492">
            <v>315.95833334000002</v>
          </cell>
          <cell r="T5492">
            <v>63.191666660000003</v>
          </cell>
          <cell r="U5492">
            <v>0</v>
          </cell>
          <cell r="V5492">
            <v>0</v>
          </cell>
          <cell r="W5492">
            <v>0</v>
          </cell>
          <cell r="X5492">
            <v>0</v>
          </cell>
          <cell r="Y5492">
            <v>72.850562400000001</v>
          </cell>
          <cell r="Z5492">
            <v>312.39</v>
          </cell>
          <cell r="AA5492">
            <v>312.39</v>
          </cell>
          <cell r="AB5492">
            <v>0</v>
          </cell>
          <cell r="AC5492">
            <v>0</v>
          </cell>
          <cell r="AD5492">
            <v>72.850562400000001</v>
          </cell>
          <cell r="AE5492">
            <v>72.850562400000001</v>
          </cell>
          <cell r="AF5492">
            <v>0</v>
          </cell>
          <cell r="AG5492">
            <v>0</v>
          </cell>
          <cell r="AH5492">
            <v>0</v>
          </cell>
          <cell r="AI5492">
            <v>23.320388744999999</v>
          </cell>
        </row>
        <row r="5493">
          <cell r="C5493" t="str">
            <v>1.909.2</v>
          </cell>
          <cell r="D5493" t="str">
            <v>Оборудование</v>
          </cell>
          <cell r="E5493" t="str">
            <v>051-2004682</v>
          </cell>
          <cell r="F5493" t="str">
            <v/>
          </cell>
          <cell r="G5493" t="str">
            <v/>
          </cell>
          <cell r="H5493" t="str">
            <v/>
          </cell>
          <cell r="I5493">
            <v>136.84</v>
          </cell>
          <cell r="J5493">
            <v>136.84</v>
          </cell>
          <cell r="K5493">
            <v>136.84</v>
          </cell>
          <cell r="L5493">
            <v>136.84</v>
          </cell>
          <cell r="M5493">
            <v>0.29820000000000002</v>
          </cell>
          <cell r="N5493">
            <v>0.217918737</v>
          </cell>
          <cell r="O5493">
            <v>0.217918737</v>
          </cell>
          <cell r="P5493">
            <v>0</v>
          </cell>
          <cell r="Q5493">
            <v>0</v>
          </cell>
          <cell r="R5493">
            <v>0</v>
          </cell>
          <cell r="S5493">
            <v>114.03333336999999</v>
          </cell>
          <cell r="T5493">
            <v>22.806666629999999</v>
          </cell>
          <cell r="U5493">
            <v>0</v>
          </cell>
          <cell r="V5493">
            <v>0</v>
          </cell>
          <cell r="W5493">
            <v>0</v>
          </cell>
          <cell r="X5493">
            <v>0</v>
          </cell>
          <cell r="Y5493">
            <v>0</v>
          </cell>
          <cell r="Z5493">
            <v>136.84</v>
          </cell>
          <cell r="AA5493">
            <v>136.84</v>
          </cell>
          <cell r="AB5493">
            <v>0</v>
          </cell>
          <cell r="AC5493">
            <v>0</v>
          </cell>
          <cell r="AD5493">
            <v>0</v>
          </cell>
          <cell r="AE5493">
            <v>0</v>
          </cell>
          <cell r="AF5493">
            <v>0</v>
          </cell>
          <cell r="AG5493">
            <v>0</v>
          </cell>
          <cell r="AH5493">
            <v>0</v>
          </cell>
          <cell r="AI5493">
            <v>0</v>
          </cell>
        </row>
        <row r="5494">
          <cell r="C5494" t="str">
            <v>1.909.3</v>
          </cell>
          <cell r="D5494" t="str">
            <v>Прочие, всего</v>
          </cell>
          <cell r="E5494" t="str">
            <v>051-2004682</v>
          </cell>
          <cell r="F5494" t="str">
            <v/>
          </cell>
          <cell r="G5494" t="str">
            <v/>
          </cell>
          <cell r="H5494" t="str">
            <v/>
          </cell>
          <cell r="I5494">
            <v>54.12</v>
          </cell>
          <cell r="J5494">
            <v>21.86</v>
          </cell>
          <cell r="K5494">
            <v>21.86</v>
          </cell>
          <cell r="L5494">
            <v>21.86</v>
          </cell>
          <cell r="M5494">
            <v>4.0309090200000002</v>
          </cell>
          <cell r="N5494">
            <v>18.439656999</v>
          </cell>
          <cell r="O5494">
            <v>18.439656999</v>
          </cell>
          <cell r="P5494">
            <v>0</v>
          </cell>
          <cell r="Q5494">
            <v>0</v>
          </cell>
          <cell r="R5494">
            <v>0</v>
          </cell>
          <cell r="S5494">
            <v>45.339333279999998</v>
          </cell>
          <cell r="T5494">
            <v>8.7806667199999993</v>
          </cell>
          <cell r="U5494">
            <v>0</v>
          </cell>
          <cell r="V5494">
            <v>0</v>
          </cell>
          <cell r="W5494">
            <v>0</v>
          </cell>
          <cell r="X5494">
            <v>0</v>
          </cell>
          <cell r="Y5494">
            <v>2.3711185299999999</v>
          </cell>
          <cell r="Z5494">
            <v>23.71</v>
          </cell>
          <cell r="AA5494">
            <v>23.71</v>
          </cell>
          <cell r="AB5494">
            <v>0.01</v>
          </cell>
          <cell r="AC5494">
            <v>0</v>
          </cell>
          <cell r="AD5494">
            <v>3.4255082699999999</v>
          </cell>
          <cell r="AE5494">
            <v>0.73664609000000003</v>
          </cell>
          <cell r="AF5494">
            <v>2.68727268</v>
          </cell>
          <cell r="AG5494">
            <v>1.5895E-3</v>
          </cell>
          <cell r="AH5494">
            <v>0</v>
          </cell>
          <cell r="AI5494">
            <v>14.447525389999999</v>
          </cell>
        </row>
        <row r="5495">
          <cell r="C5495" t="str">
            <v>1.909.4</v>
          </cell>
          <cell r="D5495" t="str">
            <v>Землеотвод, всего</v>
          </cell>
          <cell r="E5495" t="str">
            <v>051-2004682</v>
          </cell>
          <cell r="F5495" t="str">
            <v/>
          </cell>
          <cell r="G5495" t="str">
            <v/>
          </cell>
          <cell r="H5495" t="str">
            <v/>
          </cell>
          <cell r="I5495">
            <v>0.12</v>
          </cell>
          <cell r="J5495">
            <v>0.08</v>
          </cell>
          <cell r="K5495">
            <v>0.08</v>
          </cell>
          <cell r="L5495">
            <v>0.08</v>
          </cell>
          <cell r="M5495">
            <v>0</v>
          </cell>
          <cell r="N5495">
            <v>0</v>
          </cell>
          <cell r="O5495">
            <v>0</v>
          </cell>
          <cell r="P5495">
            <v>0</v>
          </cell>
          <cell r="Q5495">
            <v>0</v>
          </cell>
          <cell r="R5495">
            <v>0</v>
          </cell>
          <cell r="S5495">
            <v>9.9999989999999997E-2</v>
          </cell>
          <cell r="T5495">
            <v>2.0000009999999999E-2</v>
          </cell>
          <cell r="U5495">
            <v>0</v>
          </cell>
          <cell r="V5495">
            <v>0</v>
          </cell>
          <cell r="W5495">
            <v>0</v>
          </cell>
          <cell r="X5495">
            <v>0</v>
          </cell>
          <cell r="Y5495">
            <v>1.9625100000000002E-3</v>
          </cell>
          <cell r="Z5495">
            <v>0.08</v>
          </cell>
          <cell r="AA5495">
            <v>0.08</v>
          </cell>
          <cell r="AB5495">
            <v>0.01</v>
          </cell>
          <cell r="AC5495">
            <v>0</v>
          </cell>
          <cell r="AD5495">
            <v>3.55201E-3</v>
          </cell>
          <cell r="AE5495">
            <v>1.9625100000000002E-3</v>
          </cell>
          <cell r="AF5495">
            <v>0</v>
          </cell>
          <cell r="AG5495">
            <v>1.5895E-3</v>
          </cell>
          <cell r="AH5495">
            <v>0</v>
          </cell>
          <cell r="AI5495">
            <v>4.4400124999999999</v>
          </cell>
        </row>
        <row r="5496">
          <cell r="C5496" t="str">
            <v>1.909.5</v>
          </cell>
          <cell r="D5496" t="str">
            <v>Проектные работы</v>
          </cell>
          <cell r="E5496" t="str">
            <v>051-2004682</v>
          </cell>
          <cell r="F5496" t="str">
            <v/>
          </cell>
          <cell r="G5496" t="str">
            <v/>
          </cell>
          <cell r="H5496" t="str">
            <v/>
          </cell>
          <cell r="I5496">
            <v>20.82</v>
          </cell>
          <cell r="J5496">
            <v>0</v>
          </cell>
          <cell r="K5496">
            <v>0</v>
          </cell>
          <cell r="L5496">
            <v>0</v>
          </cell>
          <cell r="M5496">
            <v>0</v>
          </cell>
          <cell r="N5496">
            <v>0</v>
          </cell>
          <cell r="O5496">
            <v>0</v>
          </cell>
          <cell r="P5496">
            <v>0</v>
          </cell>
          <cell r="Q5496">
            <v>0</v>
          </cell>
          <cell r="R5496">
            <v>0</v>
          </cell>
          <cell r="S5496">
            <v>17.597999999999999</v>
          </cell>
          <cell r="T5496">
            <v>3.222</v>
          </cell>
          <cell r="U5496">
            <v>0</v>
          </cell>
          <cell r="V5496">
            <v>0</v>
          </cell>
          <cell r="W5496">
            <v>0</v>
          </cell>
          <cell r="X5496">
            <v>0</v>
          </cell>
          <cell r="Y5496">
            <v>0</v>
          </cell>
          <cell r="Z5496">
            <v>0</v>
          </cell>
          <cell r="AA5496">
            <v>0</v>
          </cell>
          <cell r="AB5496">
            <v>0</v>
          </cell>
          <cell r="AC5496">
            <v>0</v>
          </cell>
          <cell r="AD5496">
            <v>0</v>
          </cell>
          <cell r="AE5496">
            <v>0</v>
          </cell>
          <cell r="AF5496">
            <v>0</v>
          </cell>
          <cell r="AG5496">
            <v>0</v>
          </cell>
          <cell r="AH5496">
            <v>0</v>
          </cell>
          <cell r="AI5496">
            <v>0</v>
          </cell>
        </row>
        <row r="5497">
          <cell r="C5497" t="str">
            <v>1.909.6</v>
          </cell>
          <cell r="D5497" t="str">
            <v>Экспертиза</v>
          </cell>
          <cell r="E5497" t="str">
            <v>051-2004682</v>
          </cell>
          <cell r="F5497" t="str">
            <v/>
          </cell>
          <cell r="G5497" t="str">
            <v/>
          </cell>
          <cell r="H5497" t="str">
            <v/>
          </cell>
          <cell r="I5497">
            <v>3.24</v>
          </cell>
          <cell r="J5497">
            <v>0</v>
          </cell>
          <cell r="K5497">
            <v>0</v>
          </cell>
          <cell r="L5497">
            <v>0</v>
          </cell>
          <cell r="M5497">
            <v>0</v>
          </cell>
          <cell r="N5497">
            <v>0</v>
          </cell>
          <cell r="O5497">
            <v>0</v>
          </cell>
          <cell r="P5497">
            <v>0</v>
          </cell>
          <cell r="Q5497">
            <v>0</v>
          </cell>
          <cell r="R5497">
            <v>0</v>
          </cell>
          <cell r="S5497">
            <v>2.7</v>
          </cell>
          <cell r="T5497">
            <v>0.54</v>
          </cell>
          <cell r="U5497">
            <v>0</v>
          </cell>
          <cell r="V5497">
            <v>0</v>
          </cell>
          <cell r="W5497">
            <v>0</v>
          </cell>
          <cell r="X5497">
            <v>0</v>
          </cell>
          <cell r="Y5497">
            <v>0</v>
          </cell>
          <cell r="Z5497">
            <v>0</v>
          </cell>
          <cell r="AA5497">
            <v>0</v>
          </cell>
          <cell r="AB5497">
            <v>0</v>
          </cell>
          <cell r="AC5497">
            <v>0</v>
          </cell>
          <cell r="AD5497">
            <v>0</v>
          </cell>
          <cell r="AE5497">
            <v>0</v>
          </cell>
          <cell r="AF5497">
            <v>0</v>
          </cell>
          <cell r="AG5497">
            <v>0</v>
          </cell>
          <cell r="AH5497">
            <v>0</v>
          </cell>
          <cell r="AI5497">
            <v>0</v>
          </cell>
        </row>
        <row r="5498">
          <cell r="C5498" t="str">
            <v>1.909.7</v>
          </cell>
          <cell r="D5498" t="str">
            <v>Услуги Заказчика</v>
          </cell>
          <cell r="E5498" t="str">
            <v>051-2004682</v>
          </cell>
          <cell r="F5498" t="str">
            <v/>
          </cell>
          <cell r="G5498" t="str">
            <v/>
          </cell>
          <cell r="H5498" t="str">
            <v/>
          </cell>
          <cell r="I5498">
            <v>21.84</v>
          </cell>
          <cell r="J5498">
            <v>14.78</v>
          </cell>
          <cell r="K5498">
            <v>14.78</v>
          </cell>
          <cell r="L5498">
            <v>14.78</v>
          </cell>
          <cell r="M5498">
            <v>4.0309090200000002</v>
          </cell>
          <cell r="N5498">
            <v>27.272726793</v>
          </cell>
          <cell r="O5498">
            <v>27.272726793</v>
          </cell>
          <cell r="P5498">
            <v>0</v>
          </cell>
          <cell r="Q5498">
            <v>0</v>
          </cell>
          <cell r="R5498">
            <v>0</v>
          </cell>
          <cell r="S5498">
            <v>18.198333340000001</v>
          </cell>
          <cell r="T5498">
            <v>3.6416666599999998</v>
          </cell>
          <cell r="U5498">
            <v>0</v>
          </cell>
          <cell r="V5498">
            <v>0</v>
          </cell>
          <cell r="W5498">
            <v>0</v>
          </cell>
          <cell r="X5498">
            <v>0</v>
          </cell>
          <cell r="Y5498">
            <v>0.51941663999999999</v>
          </cell>
          <cell r="Z5498">
            <v>14.78</v>
          </cell>
          <cell r="AA5498">
            <v>14.78</v>
          </cell>
          <cell r="AB5498">
            <v>0</v>
          </cell>
          <cell r="AC5498">
            <v>0</v>
          </cell>
          <cell r="AD5498">
            <v>3.2066893200000002</v>
          </cell>
          <cell r="AE5498">
            <v>0.51941663999999999</v>
          </cell>
          <cell r="AF5498">
            <v>2.68727268</v>
          </cell>
          <cell r="AG5498">
            <v>0</v>
          </cell>
          <cell r="AH5498">
            <v>0</v>
          </cell>
          <cell r="AI5498">
            <v>21.696138835999999</v>
          </cell>
        </row>
        <row r="5499">
          <cell r="C5499" t="str">
            <v>1.909.8</v>
          </cell>
          <cell r="D5499" t="str">
            <v>Иные прочие</v>
          </cell>
          <cell r="E5499" t="str">
            <v>051-2004682</v>
          </cell>
          <cell r="F5499" t="str">
            <v/>
          </cell>
          <cell r="G5499" t="str">
            <v/>
          </cell>
          <cell r="H5499" t="str">
            <v/>
          </cell>
          <cell r="I5499">
            <v>4.32</v>
          </cell>
          <cell r="J5499">
            <v>3.22</v>
          </cell>
          <cell r="K5499">
            <v>3.22</v>
          </cell>
          <cell r="L5499">
            <v>3.22</v>
          </cell>
          <cell r="M5499">
            <v>0</v>
          </cell>
          <cell r="N5499">
            <v>0</v>
          </cell>
          <cell r="O5499">
            <v>0</v>
          </cell>
          <cell r="P5499">
            <v>0</v>
          </cell>
          <cell r="Q5499">
            <v>0</v>
          </cell>
          <cell r="R5499">
            <v>0</v>
          </cell>
          <cell r="S5499">
            <v>3.5929999499999998</v>
          </cell>
          <cell r="T5499">
            <v>0.72700005000000001</v>
          </cell>
          <cell r="U5499">
            <v>0</v>
          </cell>
          <cell r="V5499">
            <v>0</v>
          </cell>
          <cell r="W5499">
            <v>0</v>
          </cell>
          <cell r="X5499">
            <v>0</v>
          </cell>
          <cell r="Y5499">
            <v>1.8497393799999999</v>
          </cell>
          <cell r="Z5499">
            <v>5.07</v>
          </cell>
          <cell r="AA5499">
            <v>5.07</v>
          </cell>
          <cell r="AB5499">
            <v>0</v>
          </cell>
          <cell r="AC5499">
            <v>0</v>
          </cell>
          <cell r="AD5499">
            <v>0.21526693999999999</v>
          </cell>
          <cell r="AE5499">
            <v>0.21526693999999999</v>
          </cell>
          <cell r="AF5499">
            <v>0</v>
          </cell>
          <cell r="AG5499">
            <v>0</v>
          </cell>
          <cell r="AH5499">
            <v>0</v>
          </cell>
          <cell r="AI5499">
            <v>4.2458962519999996</v>
          </cell>
        </row>
        <row r="5500">
          <cell r="C5500" t="str">
            <v>1.909.9</v>
          </cell>
          <cell r="D5500" t="str">
            <v>Пуско наладочные работы "вхолостую"</v>
          </cell>
          <cell r="E5500" t="str">
            <v>051-2004682</v>
          </cell>
          <cell r="F5500" t="str">
            <v/>
          </cell>
          <cell r="G5500" t="str">
            <v/>
          </cell>
          <cell r="H5500" t="str">
            <v/>
          </cell>
          <cell r="I5500">
            <v>3.78</v>
          </cell>
          <cell r="J5500">
            <v>3.78</v>
          </cell>
          <cell r="K5500">
            <v>3.78</v>
          </cell>
          <cell r="L5500">
            <v>3.78</v>
          </cell>
          <cell r="M5500">
            <v>0</v>
          </cell>
          <cell r="N5500">
            <v>0</v>
          </cell>
          <cell r="O5500">
            <v>0</v>
          </cell>
          <cell r="P5500">
            <v>0</v>
          </cell>
          <cell r="Q5500">
            <v>0</v>
          </cell>
          <cell r="R5500">
            <v>0</v>
          </cell>
          <cell r="S5500">
            <v>3.15</v>
          </cell>
          <cell r="T5500">
            <v>0.63</v>
          </cell>
          <cell r="U5500">
            <v>0</v>
          </cell>
          <cell r="V5500">
            <v>0</v>
          </cell>
          <cell r="W5500">
            <v>0</v>
          </cell>
          <cell r="X5500">
            <v>0</v>
          </cell>
          <cell r="Y5500">
            <v>0</v>
          </cell>
          <cell r="Z5500">
            <v>3.78</v>
          </cell>
          <cell r="AA5500">
            <v>3.78</v>
          </cell>
          <cell r="AB5500">
            <v>0</v>
          </cell>
          <cell r="AC5500">
            <v>0</v>
          </cell>
          <cell r="AD5500">
            <v>0</v>
          </cell>
          <cell r="AE5500">
            <v>0</v>
          </cell>
          <cell r="AF5500">
            <v>0</v>
          </cell>
          <cell r="AG5500">
            <v>0</v>
          </cell>
          <cell r="AH5500">
            <v>0</v>
          </cell>
          <cell r="AI5500">
            <v>0</v>
          </cell>
        </row>
        <row r="5501">
          <cell r="C5501" t="str">
            <v>1.910</v>
          </cell>
          <cell r="D5501" t="str">
            <v>Техперевооружение газовых скважин Комсомольского газового промысла</v>
          </cell>
          <cell r="E5501" t="str">
            <v>051-2004686</v>
          </cell>
          <cell r="F5501" t="str">
            <v/>
          </cell>
          <cell r="G5501" t="str">
            <v>Стройки, обеспечивающие добычу и вывод газа из Надым-Пур-Таз</v>
          </cell>
          <cell r="H5501" t="str">
            <v>Добыча газа</v>
          </cell>
          <cell r="I5501">
            <v>203.96</v>
          </cell>
          <cell r="J5501">
            <v>63.35</v>
          </cell>
          <cell r="K5501">
            <v>63.35</v>
          </cell>
          <cell r="L5501">
            <v>63.35</v>
          </cell>
          <cell r="M5501">
            <v>11.16256242</v>
          </cell>
          <cell r="N5501">
            <v>17.620461593999998</v>
          </cell>
          <cell r="O5501">
            <v>17.620461593999998</v>
          </cell>
          <cell r="P5501">
            <v>0</v>
          </cell>
          <cell r="Q5501">
            <v>0</v>
          </cell>
          <cell r="R5501">
            <v>0</v>
          </cell>
          <cell r="S5501">
            <v>54.190416900000002</v>
          </cell>
          <cell r="T5501">
            <v>10.840083379999999</v>
          </cell>
          <cell r="U5501">
            <v>0</v>
          </cell>
          <cell r="V5501">
            <v>0</v>
          </cell>
          <cell r="W5501">
            <v>0</v>
          </cell>
          <cell r="X5501">
            <v>0</v>
          </cell>
          <cell r="Y5501">
            <v>73.458890339999996</v>
          </cell>
          <cell r="Z5501">
            <v>64.8</v>
          </cell>
          <cell r="AA5501">
            <v>64.8</v>
          </cell>
          <cell r="AB5501">
            <v>0</v>
          </cell>
          <cell r="AC5501">
            <v>0</v>
          </cell>
          <cell r="AD5501">
            <v>73.835557019999996</v>
          </cell>
          <cell r="AE5501">
            <v>73.458890339999996</v>
          </cell>
          <cell r="AF5501">
            <v>0.37666667999999998</v>
          </cell>
          <cell r="AG5501">
            <v>0</v>
          </cell>
          <cell r="AH5501">
            <v>0</v>
          </cell>
          <cell r="AI5501">
            <v>113.943760833</v>
          </cell>
        </row>
        <row r="5502">
          <cell r="C5502" t="str">
            <v>1.910.1</v>
          </cell>
          <cell r="D5502" t="str">
            <v>Подрядные работы</v>
          </cell>
          <cell r="E5502" t="str">
            <v>051-2004686</v>
          </cell>
          <cell r="F5502" t="str">
            <v/>
          </cell>
          <cell r="G5502" t="str">
            <v/>
          </cell>
          <cell r="H5502" t="str">
            <v/>
          </cell>
          <cell r="I5502">
            <v>84.11</v>
          </cell>
          <cell r="J5502">
            <v>26.18</v>
          </cell>
          <cell r="K5502">
            <v>26.18</v>
          </cell>
          <cell r="L5502">
            <v>26.18</v>
          </cell>
          <cell r="M5502">
            <v>0</v>
          </cell>
          <cell r="N5502">
            <v>0</v>
          </cell>
          <cell r="O5502">
            <v>0</v>
          </cell>
          <cell r="P5502">
            <v>0</v>
          </cell>
          <cell r="Q5502">
            <v>0</v>
          </cell>
          <cell r="R5502">
            <v>0</v>
          </cell>
          <cell r="S5502">
            <v>21.97</v>
          </cell>
          <cell r="T5502">
            <v>4.21</v>
          </cell>
          <cell r="U5502">
            <v>0</v>
          </cell>
          <cell r="V5502">
            <v>0</v>
          </cell>
          <cell r="W5502">
            <v>0</v>
          </cell>
          <cell r="X5502">
            <v>0</v>
          </cell>
          <cell r="Y5502">
            <v>42.807763199999997</v>
          </cell>
          <cell r="Z5502">
            <v>26.18</v>
          </cell>
          <cell r="AA5502">
            <v>26.18</v>
          </cell>
          <cell r="AB5502">
            <v>0</v>
          </cell>
          <cell r="AC5502">
            <v>0</v>
          </cell>
          <cell r="AD5502">
            <v>42.807763199999997</v>
          </cell>
          <cell r="AE5502">
            <v>42.807763199999997</v>
          </cell>
          <cell r="AF5502">
            <v>0</v>
          </cell>
          <cell r="AG5502">
            <v>0</v>
          </cell>
          <cell r="AH5502">
            <v>0</v>
          </cell>
          <cell r="AI5502">
            <v>163.513228419</v>
          </cell>
        </row>
        <row r="5503">
          <cell r="C5503">
            <v>0</v>
          </cell>
          <cell r="D5503" t="str">
            <v>Газстройпром</v>
          </cell>
          <cell r="E5503" t="str">
            <v>051-2004686</v>
          </cell>
          <cell r="F5503" t="str">
            <v/>
          </cell>
          <cell r="G5503" t="str">
            <v/>
          </cell>
          <cell r="H5503" t="str">
            <v/>
          </cell>
          <cell r="I5503">
            <v>84.11</v>
          </cell>
          <cell r="J5503">
            <v>26.18</v>
          </cell>
          <cell r="K5503">
            <v>26.18</v>
          </cell>
          <cell r="L5503">
            <v>26.18</v>
          </cell>
          <cell r="M5503">
            <v>0</v>
          </cell>
          <cell r="N5503">
            <v>0</v>
          </cell>
          <cell r="O5503">
            <v>0</v>
          </cell>
          <cell r="P5503">
            <v>0</v>
          </cell>
          <cell r="Q5503">
            <v>0</v>
          </cell>
          <cell r="R5503">
            <v>0</v>
          </cell>
          <cell r="S5503">
            <v>21.97</v>
          </cell>
          <cell r="T5503">
            <v>4.21</v>
          </cell>
          <cell r="U5503">
            <v>0</v>
          </cell>
          <cell r="V5503">
            <v>0</v>
          </cell>
          <cell r="W5503">
            <v>0</v>
          </cell>
          <cell r="X5503">
            <v>0</v>
          </cell>
          <cell r="Y5503">
            <v>42.807763199999997</v>
          </cell>
          <cell r="Z5503">
            <v>26.18</v>
          </cell>
          <cell r="AA5503">
            <v>26.18</v>
          </cell>
          <cell r="AB5503">
            <v>0</v>
          </cell>
          <cell r="AC5503">
            <v>0</v>
          </cell>
          <cell r="AD5503">
            <v>42.807763199999997</v>
          </cell>
          <cell r="AE5503">
            <v>42.807763199999997</v>
          </cell>
          <cell r="AF5503">
            <v>0</v>
          </cell>
          <cell r="AG5503">
            <v>0</v>
          </cell>
          <cell r="AH5503">
            <v>0</v>
          </cell>
          <cell r="AI5503">
            <v>163.513228419</v>
          </cell>
        </row>
        <row r="5504">
          <cell r="C5504" t="str">
            <v>1.910.2</v>
          </cell>
          <cell r="D5504" t="str">
            <v>Материалы(в составе подрядных работ)</v>
          </cell>
          <cell r="E5504" t="str">
            <v>051-2004686</v>
          </cell>
          <cell r="F5504" t="str">
            <v/>
          </cell>
          <cell r="G5504" t="str">
            <v/>
          </cell>
          <cell r="H5504" t="str">
            <v/>
          </cell>
          <cell r="I5504">
            <v>12.05</v>
          </cell>
          <cell r="J5504">
            <v>12.05</v>
          </cell>
          <cell r="K5504">
            <v>12.05</v>
          </cell>
          <cell r="L5504">
            <v>12.05</v>
          </cell>
          <cell r="M5504">
            <v>0</v>
          </cell>
          <cell r="N5504">
            <v>0</v>
          </cell>
          <cell r="O5504">
            <v>0</v>
          </cell>
          <cell r="P5504">
            <v>0</v>
          </cell>
          <cell r="Q5504">
            <v>0</v>
          </cell>
          <cell r="R5504">
            <v>0</v>
          </cell>
          <cell r="S5504">
            <v>10.19</v>
          </cell>
          <cell r="T5504">
            <v>1.86</v>
          </cell>
          <cell r="U5504">
            <v>0</v>
          </cell>
          <cell r="V5504">
            <v>0</v>
          </cell>
          <cell r="W5504">
            <v>0</v>
          </cell>
          <cell r="X5504">
            <v>0</v>
          </cell>
          <cell r="Y5504">
            <v>0</v>
          </cell>
          <cell r="Z5504">
            <v>12.05</v>
          </cell>
          <cell r="AA5504">
            <v>12.05</v>
          </cell>
          <cell r="AB5504">
            <v>0</v>
          </cell>
          <cell r="AC5504">
            <v>0</v>
          </cell>
          <cell r="AD5504">
            <v>0</v>
          </cell>
          <cell r="AE5504">
            <v>0</v>
          </cell>
          <cell r="AF5504">
            <v>0</v>
          </cell>
          <cell r="AG5504">
            <v>0</v>
          </cell>
          <cell r="AH5504">
            <v>0</v>
          </cell>
          <cell r="AI5504">
            <v>0</v>
          </cell>
        </row>
        <row r="5505">
          <cell r="C5505" t="str">
            <v>1.910.3</v>
          </cell>
          <cell r="D5505" t="str">
            <v>Оборудование</v>
          </cell>
          <cell r="E5505" t="str">
            <v>051-2004686</v>
          </cell>
          <cell r="F5505" t="str">
            <v/>
          </cell>
          <cell r="G5505" t="str">
            <v/>
          </cell>
          <cell r="H5505" t="str">
            <v/>
          </cell>
          <cell r="I5505">
            <v>90.74</v>
          </cell>
          <cell r="J5505">
            <v>34.18</v>
          </cell>
          <cell r="K5505">
            <v>34.18</v>
          </cell>
          <cell r="L5505">
            <v>34.18</v>
          </cell>
          <cell r="M5505">
            <v>10.597562399999999</v>
          </cell>
          <cell r="N5505">
            <v>31.005156232000001</v>
          </cell>
          <cell r="O5505">
            <v>31.005156232000001</v>
          </cell>
          <cell r="P5505">
            <v>0</v>
          </cell>
          <cell r="Q5505">
            <v>0</v>
          </cell>
          <cell r="R5505">
            <v>0</v>
          </cell>
          <cell r="S5505">
            <v>28.48</v>
          </cell>
          <cell r="T5505">
            <v>5.7</v>
          </cell>
          <cell r="U5505">
            <v>0</v>
          </cell>
          <cell r="V5505">
            <v>0</v>
          </cell>
          <cell r="W5505">
            <v>0</v>
          </cell>
          <cell r="X5505">
            <v>0</v>
          </cell>
          <cell r="Y5505">
            <v>27.395887470000002</v>
          </cell>
          <cell r="Z5505">
            <v>34.18</v>
          </cell>
          <cell r="AA5505">
            <v>34.18</v>
          </cell>
          <cell r="AB5505">
            <v>0</v>
          </cell>
          <cell r="AC5505">
            <v>0</v>
          </cell>
          <cell r="AD5505">
            <v>27.395887470000002</v>
          </cell>
          <cell r="AE5505">
            <v>27.395887470000002</v>
          </cell>
          <cell r="AF5505">
            <v>0</v>
          </cell>
          <cell r="AG5505">
            <v>0</v>
          </cell>
          <cell r="AH5505">
            <v>0</v>
          </cell>
          <cell r="AI5505">
            <v>80.151806523999994</v>
          </cell>
        </row>
        <row r="5506">
          <cell r="C5506" t="str">
            <v>1.910.4</v>
          </cell>
          <cell r="D5506" t="str">
            <v>Прочие, всего</v>
          </cell>
          <cell r="E5506" t="str">
            <v>051-2004686</v>
          </cell>
          <cell r="F5506" t="str">
            <v/>
          </cell>
          <cell r="G5506" t="str">
            <v/>
          </cell>
          <cell r="H5506" t="str">
            <v/>
          </cell>
          <cell r="I5506">
            <v>29.11</v>
          </cell>
          <cell r="J5506">
            <v>2.99</v>
          </cell>
          <cell r="K5506">
            <v>2.99</v>
          </cell>
          <cell r="L5506">
            <v>2.99</v>
          </cell>
          <cell r="M5506">
            <v>0.56500002000000005</v>
          </cell>
          <cell r="N5506">
            <v>18.896321739000001</v>
          </cell>
          <cell r="O5506">
            <v>18.896321739000001</v>
          </cell>
          <cell r="P5506">
            <v>0</v>
          </cell>
          <cell r="Q5506">
            <v>0</v>
          </cell>
          <cell r="R5506">
            <v>0</v>
          </cell>
          <cell r="S5506">
            <v>3.7404169</v>
          </cell>
          <cell r="T5506">
            <v>0.93008338000000002</v>
          </cell>
          <cell r="U5506">
            <v>0</v>
          </cell>
          <cell r="V5506">
            <v>0</v>
          </cell>
          <cell r="W5506">
            <v>0</v>
          </cell>
          <cell r="X5506">
            <v>0</v>
          </cell>
          <cell r="Y5506">
            <v>3.2552396699999999</v>
          </cell>
          <cell r="Z5506">
            <v>4.4400000000000004</v>
          </cell>
          <cell r="AA5506">
            <v>4.4400000000000004</v>
          </cell>
          <cell r="AB5506">
            <v>0</v>
          </cell>
          <cell r="AC5506">
            <v>0</v>
          </cell>
          <cell r="AD5506">
            <v>3.63190635</v>
          </cell>
          <cell r="AE5506">
            <v>3.2552396699999999</v>
          </cell>
          <cell r="AF5506">
            <v>0.37666667999999998</v>
          </cell>
          <cell r="AG5506">
            <v>0</v>
          </cell>
          <cell r="AH5506">
            <v>0</v>
          </cell>
          <cell r="AI5506">
            <v>81.799692567999998</v>
          </cell>
        </row>
        <row r="5507">
          <cell r="C5507" t="str">
            <v>1.910.5</v>
          </cell>
          <cell r="D5507" t="str">
            <v>Проектные работы</v>
          </cell>
          <cell r="E5507" t="str">
            <v>051-2004686</v>
          </cell>
          <cell r="F5507" t="str">
            <v/>
          </cell>
          <cell r="G5507" t="str">
            <v/>
          </cell>
          <cell r="H5507" t="str">
            <v/>
          </cell>
          <cell r="I5507">
            <v>1.05</v>
          </cell>
          <cell r="J5507">
            <v>0</v>
          </cell>
          <cell r="K5507">
            <v>0</v>
          </cell>
          <cell r="L5507">
            <v>0</v>
          </cell>
          <cell r="M5507">
            <v>0</v>
          </cell>
          <cell r="N5507">
            <v>0</v>
          </cell>
          <cell r="O5507">
            <v>0</v>
          </cell>
          <cell r="P5507">
            <v>0</v>
          </cell>
          <cell r="Q5507">
            <v>0</v>
          </cell>
          <cell r="R5507">
            <v>0</v>
          </cell>
          <cell r="S5507">
            <v>0.89</v>
          </cell>
          <cell r="T5507">
            <v>0.16</v>
          </cell>
          <cell r="U5507">
            <v>0</v>
          </cell>
          <cell r="V5507">
            <v>0</v>
          </cell>
          <cell r="W5507">
            <v>0</v>
          </cell>
          <cell r="X5507">
            <v>0</v>
          </cell>
          <cell r="Y5507">
            <v>0</v>
          </cell>
          <cell r="Z5507">
            <v>0</v>
          </cell>
          <cell r="AA5507">
            <v>0</v>
          </cell>
          <cell r="AB5507">
            <v>0</v>
          </cell>
          <cell r="AC5507">
            <v>0</v>
          </cell>
          <cell r="AD5507">
            <v>0</v>
          </cell>
          <cell r="AE5507">
            <v>0</v>
          </cell>
          <cell r="AF5507">
            <v>0</v>
          </cell>
          <cell r="AG5507">
            <v>0</v>
          </cell>
          <cell r="AH5507">
            <v>0</v>
          </cell>
          <cell r="AI5507">
            <v>0</v>
          </cell>
        </row>
        <row r="5508">
          <cell r="C5508" t="str">
            <v>1.910.6</v>
          </cell>
          <cell r="D5508" t="str">
            <v>Услуги Заказчика</v>
          </cell>
          <cell r="E5508" t="str">
            <v>051-2004686</v>
          </cell>
          <cell r="F5508" t="str">
            <v/>
          </cell>
          <cell r="G5508" t="str">
            <v/>
          </cell>
          <cell r="H5508" t="str">
            <v/>
          </cell>
          <cell r="I5508">
            <v>2.2525004399999999</v>
          </cell>
          <cell r="J5508">
            <v>2.2599999999999998</v>
          </cell>
          <cell r="K5508">
            <v>2.2599999999999998</v>
          </cell>
          <cell r="L5508">
            <v>2.2599999999999998</v>
          </cell>
          <cell r="M5508">
            <v>0.56500002000000005</v>
          </cell>
          <cell r="N5508">
            <v>25.000000884999999</v>
          </cell>
          <cell r="O5508">
            <v>25.000000884999999</v>
          </cell>
          <cell r="P5508">
            <v>0</v>
          </cell>
          <cell r="Q5508">
            <v>0</v>
          </cell>
          <cell r="R5508">
            <v>0</v>
          </cell>
          <cell r="S5508">
            <v>1.7454168999999999</v>
          </cell>
          <cell r="T5508">
            <v>0.50708337999999997</v>
          </cell>
          <cell r="U5508">
            <v>0</v>
          </cell>
          <cell r="V5508">
            <v>0</v>
          </cell>
          <cell r="W5508">
            <v>0</v>
          </cell>
          <cell r="X5508">
            <v>0</v>
          </cell>
          <cell r="Y5508">
            <v>1.64024978</v>
          </cell>
          <cell r="Z5508">
            <v>1.9</v>
          </cell>
          <cell r="AA5508">
            <v>1.9</v>
          </cell>
          <cell r="AB5508">
            <v>0</v>
          </cell>
          <cell r="AC5508">
            <v>0</v>
          </cell>
          <cell r="AD5508">
            <v>2.01691646</v>
          </cell>
          <cell r="AE5508">
            <v>1.64024978</v>
          </cell>
          <cell r="AF5508">
            <v>0.37666667999999998</v>
          </cell>
          <cell r="AG5508">
            <v>0</v>
          </cell>
          <cell r="AH5508">
            <v>0</v>
          </cell>
          <cell r="AI5508">
            <v>106.153497895</v>
          </cell>
        </row>
        <row r="5509">
          <cell r="C5509" t="str">
            <v>1.910.7</v>
          </cell>
          <cell r="D5509" t="str">
            <v>Иные прочие</v>
          </cell>
          <cell r="E5509" t="str">
            <v>051-2004686</v>
          </cell>
          <cell r="F5509" t="str">
            <v/>
          </cell>
          <cell r="G5509" t="str">
            <v/>
          </cell>
          <cell r="H5509" t="str">
            <v/>
          </cell>
          <cell r="I5509">
            <v>25.527499559999999</v>
          </cell>
          <cell r="J5509">
            <v>0.73</v>
          </cell>
          <cell r="K5509">
            <v>0.73</v>
          </cell>
          <cell r="L5509">
            <v>0.73</v>
          </cell>
          <cell r="M5509">
            <v>0</v>
          </cell>
          <cell r="N5509">
            <v>0</v>
          </cell>
          <cell r="O5509">
            <v>0</v>
          </cell>
          <cell r="P5509">
            <v>0</v>
          </cell>
          <cell r="Q5509">
            <v>0</v>
          </cell>
          <cell r="R5509">
            <v>0</v>
          </cell>
          <cell r="S5509">
            <v>0.89500000000000002</v>
          </cell>
          <cell r="T5509">
            <v>0.193</v>
          </cell>
          <cell r="U5509">
            <v>0</v>
          </cell>
          <cell r="V5509">
            <v>0</v>
          </cell>
          <cell r="W5509">
            <v>0</v>
          </cell>
          <cell r="X5509">
            <v>0</v>
          </cell>
          <cell r="Y5509">
            <v>1.6149898899999999</v>
          </cell>
          <cell r="Z5509">
            <v>2.54</v>
          </cell>
          <cell r="AA5509">
            <v>2.54</v>
          </cell>
          <cell r="AB5509">
            <v>0</v>
          </cell>
          <cell r="AC5509">
            <v>0</v>
          </cell>
          <cell r="AD5509">
            <v>1.6149898899999999</v>
          </cell>
          <cell r="AE5509">
            <v>1.6149898899999999</v>
          </cell>
          <cell r="AF5509">
            <v>0</v>
          </cell>
          <cell r="AG5509">
            <v>0</v>
          </cell>
          <cell r="AH5509">
            <v>0</v>
          </cell>
          <cell r="AI5509">
            <v>63.582279133999997</v>
          </cell>
        </row>
        <row r="5510">
          <cell r="C5510" t="str">
            <v>1.910.8</v>
          </cell>
          <cell r="D5510" t="str">
            <v>Пуско наладочные работы "вхолостую"</v>
          </cell>
          <cell r="E5510" t="str">
            <v>051-2004686</v>
          </cell>
          <cell r="F5510" t="str">
            <v/>
          </cell>
          <cell r="G5510" t="str">
            <v/>
          </cell>
          <cell r="H5510" t="str">
            <v/>
          </cell>
          <cell r="I5510">
            <v>0.28000000000000003</v>
          </cell>
          <cell r="J5510">
            <v>0</v>
          </cell>
          <cell r="K5510">
            <v>0</v>
          </cell>
          <cell r="L5510">
            <v>0</v>
          </cell>
          <cell r="M5510">
            <v>0</v>
          </cell>
          <cell r="N5510">
            <v>0</v>
          </cell>
          <cell r="O5510">
            <v>0</v>
          </cell>
          <cell r="P5510">
            <v>0</v>
          </cell>
          <cell r="Q5510">
            <v>0</v>
          </cell>
          <cell r="R5510">
            <v>0</v>
          </cell>
          <cell r="S5510">
            <v>0.21</v>
          </cell>
          <cell r="T5510">
            <v>7.0000000000000007E-2</v>
          </cell>
          <cell r="U5510">
            <v>0</v>
          </cell>
          <cell r="V5510">
            <v>0</v>
          </cell>
          <cell r="W5510">
            <v>0</v>
          </cell>
          <cell r="X5510">
            <v>0</v>
          </cell>
          <cell r="Y5510">
            <v>0</v>
          </cell>
          <cell r="Z5510">
            <v>0</v>
          </cell>
          <cell r="AA5510">
            <v>0</v>
          </cell>
          <cell r="AB5510">
            <v>0</v>
          </cell>
          <cell r="AC5510">
            <v>0</v>
          </cell>
          <cell r="AD5510">
            <v>0</v>
          </cell>
          <cell r="AE5510">
            <v>0</v>
          </cell>
          <cell r="AF5510">
            <v>0</v>
          </cell>
          <cell r="AG5510">
            <v>0</v>
          </cell>
          <cell r="AH5510">
            <v>0</v>
          </cell>
          <cell r="AI5510">
            <v>0</v>
          </cell>
        </row>
        <row r="5511">
          <cell r="C5511" t="str">
            <v>1.911</v>
          </cell>
          <cell r="D5511" t="str">
            <v>ДКС Нижне-Квакчикского газоконденсатного месторождения</v>
          </cell>
          <cell r="E5511" t="str">
            <v>051-2004688</v>
          </cell>
          <cell r="F5511" t="str">
            <v/>
          </cell>
          <cell r="G5511" t="str">
            <v>Стройки, обеспечивающие добычу и вывод газа из Надым-Пур-Таз</v>
          </cell>
          <cell r="H5511" t="str">
            <v>Добыча газа</v>
          </cell>
          <cell r="I5511">
            <v>3526.66</v>
          </cell>
          <cell r="J5511">
            <v>1965.02</v>
          </cell>
          <cell r="K5511">
            <v>11.27</v>
          </cell>
          <cell r="L5511">
            <v>11.27</v>
          </cell>
          <cell r="M5511">
            <v>0.10000008000000001</v>
          </cell>
          <cell r="N5511">
            <v>0.88731215600000002</v>
          </cell>
          <cell r="O5511">
            <v>0.88731215600000002</v>
          </cell>
          <cell r="P5511">
            <v>0</v>
          </cell>
          <cell r="Q5511">
            <v>0</v>
          </cell>
          <cell r="R5511">
            <v>0</v>
          </cell>
          <cell r="S5511">
            <v>0</v>
          </cell>
          <cell r="T5511">
            <v>0</v>
          </cell>
          <cell r="U5511">
            <v>0</v>
          </cell>
          <cell r="V5511">
            <v>0</v>
          </cell>
          <cell r="W5511">
            <v>0</v>
          </cell>
          <cell r="X5511">
            <v>0</v>
          </cell>
          <cell r="Y5511">
            <v>0</v>
          </cell>
          <cell r="Z5511">
            <v>0.31</v>
          </cell>
          <cell r="AA5511">
            <v>0.31</v>
          </cell>
          <cell r="AB5511">
            <v>0</v>
          </cell>
          <cell r="AC5511">
            <v>0</v>
          </cell>
          <cell r="AD5511">
            <v>6.6666719999999999E-2</v>
          </cell>
          <cell r="AE5511">
            <v>0</v>
          </cell>
          <cell r="AF5511">
            <v>6.6666719999999999E-2</v>
          </cell>
          <cell r="AG5511">
            <v>0</v>
          </cell>
          <cell r="AH5511">
            <v>0</v>
          </cell>
          <cell r="AI5511">
            <v>21.505393548000001</v>
          </cell>
        </row>
        <row r="5512">
          <cell r="C5512" t="str">
            <v>1.911.1</v>
          </cell>
          <cell r="D5512" t="str">
            <v>Подрядные работы</v>
          </cell>
          <cell r="E5512" t="str">
            <v>051-2004688</v>
          </cell>
          <cell r="F5512" t="str">
            <v/>
          </cell>
          <cell r="G5512" t="str">
            <v/>
          </cell>
          <cell r="H5512" t="str">
            <v/>
          </cell>
          <cell r="I5512">
            <v>683.53</v>
          </cell>
          <cell r="J5512">
            <v>122.19</v>
          </cell>
          <cell r="K5512">
            <v>6.27</v>
          </cell>
          <cell r="L5512">
            <v>6.27</v>
          </cell>
          <cell r="M5512">
            <v>0</v>
          </cell>
          <cell r="N5512">
            <v>0</v>
          </cell>
          <cell r="O5512">
            <v>0</v>
          </cell>
          <cell r="P5512">
            <v>0</v>
          </cell>
          <cell r="Q5512">
            <v>0</v>
          </cell>
          <cell r="R5512">
            <v>0</v>
          </cell>
          <cell r="S5512">
            <v>0</v>
          </cell>
          <cell r="T5512">
            <v>0</v>
          </cell>
          <cell r="U5512">
            <v>0</v>
          </cell>
          <cell r="V5512">
            <v>0</v>
          </cell>
          <cell r="W5512">
            <v>0</v>
          </cell>
          <cell r="X5512">
            <v>0</v>
          </cell>
          <cell r="Y5512">
            <v>0</v>
          </cell>
          <cell r="Z5512">
            <v>0</v>
          </cell>
          <cell r="AA5512">
            <v>0</v>
          </cell>
          <cell r="AB5512">
            <v>0</v>
          </cell>
          <cell r="AC5512">
            <v>0</v>
          </cell>
          <cell r="AD5512">
            <v>0</v>
          </cell>
          <cell r="AE5512">
            <v>0</v>
          </cell>
          <cell r="AF5512">
            <v>0</v>
          </cell>
          <cell r="AG5512">
            <v>0</v>
          </cell>
          <cell r="AH5512">
            <v>0</v>
          </cell>
          <cell r="AI5512">
            <v>0</v>
          </cell>
        </row>
        <row r="5513">
          <cell r="C5513">
            <v>0</v>
          </cell>
          <cell r="D5513" t="str">
            <v>Конкурс</v>
          </cell>
          <cell r="E5513" t="str">
            <v>051-2004688</v>
          </cell>
          <cell r="F5513" t="str">
            <v/>
          </cell>
          <cell r="G5513" t="str">
            <v/>
          </cell>
          <cell r="H5513" t="str">
            <v/>
          </cell>
          <cell r="I5513">
            <v>683.53</v>
          </cell>
          <cell r="J5513">
            <v>122.19</v>
          </cell>
          <cell r="K5513">
            <v>6.27</v>
          </cell>
          <cell r="L5513">
            <v>6.27</v>
          </cell>
          <cell r="M5513">
            <v>0</v>
          </cell>
          <cell r="N5513">
            <v>0</v>
          </cell>
          <cell r="O5513">
            <v>0</v>
          </cell>
          <cell r="P5513">
            <v>0</v>
          </cell>
          <cell r="Q5513">
            <v>0</v>
          </cell>
          <cell r="R5513">
            <v>0</v>
          </cell>
          <cell r="S5513">
            <v>0</v>
          </cell>
          <cell r="T5513">
            <v>0</v>
          </cell>
          <cell r="U5513">
            <v>0</v>
          </cell>
          <cell r="V5513">
            <v>0</v>
          </cell>
          <cell r="W5513">
            <v>0</v>
          </cell>
          <cell r="X5513">
            <v>0</v>
          </cell>
          <cell r="Y5513">
            <v>0</v>
          </cell>
          <cell r="Z5513">
            <v>0</v>
          </cell>
          <cell r="AA5513">
            <v>0</v>
          </cell>
          <cell r="AB5513">
            <v>0</v>
          </cell>
          <cell r="AC5513">
            <v>0</v>
          </cell>
          <cell r="AD5513">
            <v>0</v>
          </cell>
          <cell r="AE5513">
            <v>0</v>
          </cell>
          <cell r="AF5513">
            <v>0</v>
          </cell>
          <cell r="AG5513">
            <v>0</v>
          </cell>
          <cell r="AH5513">
            <v>0</v>
          </cell>
          <cell r="AI5513">
            <v>0</v>
          </cell>
        </row>
        <row r="5514">
          <cell r="C5514" t="str">
            <v>1.911.2</v>
          </cell>
          <cell r="D5514" t="str">
            <v>Материалы(в составе подрядных работ)</v>
          </cell>
          <cell r="E5514" t="str">
            <v>051-2004688</v>
          </cell>
          <cell r="F5514" t="str">
            <v/>
          </cell>
          <cell r="G5514" t="str">
            <v/>
          </cell>
          <cell r="H5514" t="str">
            <v/>
          </cell>
          <cell r="I5514">
            <v>0.63</v>
          </cell>
          <cell r="J5514">
            <v>0.63</v>
          </cell>
          <cell r="K5514">
            <v>0.63</v>
          </cell>
          <cell r="L5514">
            <v>0.63</v>
          </cell>
          <cell r="M5514">
            <v>0</v>
          </cell>
          <cell r="N5514">
            <v>0</v>
          </cell>
          <cell r="O5514">
            <v>0</v>
          </cell>
          <cell r="P5514">
            <v>0</v>
          </cell>
          <cell r="Q5514">
            <v>0</v>
          </cell>
          <cell r="R5514">
            <v>0</v>
          </cell>
          <cell r="S5514">
            <v>0</v>
          </cell>
          <cell r="T5514">
            <v>0</v>
          </cell>
          <cell r="U5514">
            <v>0</v>
          </cell>
          <cell r="V5514">
            <v>0</v>
          </cell>
          <cell r="W5514">
            <v>0</v>
          </cell>
          <cell r="X5514">
            <v>0</v>
          </cell>
          <cell r="Y5514">
            <v>0</v>
          </cell>
          <cell r="Z5514">
            <v>0</v>
          </cell>
          <cell r="AA5514">
            <v>0</v>
          </cell>
          <cell r="AB5514">
            <v>0</v>
          </cell>
          <cell r="AC5514">
            <v>0</v>
          </cell>
          <cell r="AD5514">
            <v>0</v>
          </cell>
          <cell r="AE5514">
            <v>0</v>
          </cell>
          <cell r="AF5514">
            <v>0</v>
          </cell>
          <cell r="AG5514">
            <v>0</v>
          </cell>
          <cell r="AH5514">
            <v>0</v>
          </cell>
          <cell r="AI5514">
            <v>0</v>
          </cell>
        </row>
        <row r="5515">
          <cell r="C5515" t="str">
            <v>1.911.3</v>
          </cell>
          <cell r="D5515" t="str">
            <v>Оборудование</v>
          </cell>
          <cell r="E5515" t="str">
            <v>051-2004688</v>
          </cell>
          <cell r="F5515" t="str">
            <v/>
          </cell>
          <cell r="G5515" t="str">
            <v/>
          </cell>
          <cell r="H5515" t="str">
            <v/>
          </cell>
          <cell r="I5515">
            <v>2417.14</v>
          </cell>
          <cell r="J5515">
            <v>1775.42</v>
          </cell>
          <cell r="K5515">
            <v>0</v>
          </cell>
          <cell r="L5515">
            <v>0</v>
          </cell>
          <cell r="M5515">
            <v>0</v>
          </cell>
          <cell r="N5515">
            <v>0</v>
          </cell>
          <cell r="O5515">
            <v>0</v>
          </cell>
          <cell r="P5515">
            <v>0</v>
          </cell>
          <cell r="Q5515">
            <v>0</v>
          </cell>
          <cell r="R5515">
            <v>0</v>
          </cell>
          <cell r="S5515">
            <v>0</v>
          </cell>
          <cell r="T5515">
            <v>0</v>
          </cell>
          <cell r="U5515">
            <v>0</v>
          </cell>
          <cell r="V5515">
            <v>0</v>
          </cell>
          <cell r="W5515">
            <v>0</v>
          </cell>
          <cell r="X5515">
            <v>0</v>
          </cell>
          <cell r="Y5515">
            <v>0</v>
          </cell>
          <cell r="Z5515">
            <v>0</v>
          </cell>
          <cell r="AA5515">
            <v>0</v>
          </cell>
          <cell r="AB5515">
            <v>0</v>
          </cell>
          <cell r="AC5515">
            <v>0</v>
          </cell>
          <cell r="AD5515">
            <v>0</v>
          </cell>
          <cell r="AE5515">
            <v>0</v>
          </cell>
          <cell r="AF5515">
            <v>0</v>
          </cell>
          <cell r="AG5515">
            <v>0</v>
          </cell>
          <cell r="AH5515">
            <v>0</v>
          </cell>
          <cell r="AI5515">
            <v>0</v>
          </cell>
        </row>
        <row r="5516">
          <cell r="C5516" t="str">
            <v>1.911.4</v>
          </cell>
          <cell r="D5516" t="str">
            <v>Прочие, всего</v>
          </cell>
          <cell r="E5516" t="str">
            <v>051-2004688</v>
          </cell>
          <cell r="F5516" t="str">
            <v/>
          </cell>
          <cell r="G5516" t="str">
            <v/>
          </cell>
          <cell r="H5516" t="str">
            <v/>
          </cell>
          <cell r="I5516">
            <v>425.99</v>
          </cell>
          <cell r="J5516">
            <v>67.41</v>
          </cell>
          <cell r="K5516">
            <v>5</v>
          </cell>
          <cell r="L5516">
            <v>5</v>
          </cell>
          <cell r="M5516">
            <v>0.10000008000000001</v>
          </cell>
          <cell r="N5516">
            <v>2.0000016</v>
          </cell>
          <cell r="O5516">
            <v>2.0000016</v>
          </cell>
          <cell r="P5516">
            <v>0</v>
          </cell>
          <cell r="Q5516">
            <v>0</v>
          </cell>
          <cell r="R5516">
            <v>0</v>
          </cell>
          <cell r="S5516">
            <v>0</v>
          </cell>
          <cell r="T5516">
            <v>0</v>
          </cell>
          <cell r="U5516">
            <v>0</v>
          </cell>
          <cell r="V5516">
            <v>0</v>
          </cell>
          <cell r="W5516">
            <v>0</v>
          </cell>
          <cell r="X5516">
            <v>0</v>
          </cell>
          <cell r="Y5516">
            <v>0</v>
          </cell>
          <cell r="Z5516">
            <v>0.31</v>
          </cell>
          <cell r="AA5516">
            <v>0.31</v>
          </cell>
          <cell r="AB5516">
            <v>0</v>
          </cell>
          <cell r="AC5516">
            <v>0</v>
          </cell>
          <cell r="AD5516">
            <v>6.6666719999999999E-2</v>
          </cell>
          <cell r="AE5516">
            <v>0</v>
          </cell>
          <cell r="AF5516">
            <v>6.6666719999999999E-2</v>
          </cell>
          <cell r="AG5516">
            <v>0</v>
          </cell>
          <cell r="AH5516">
            <v>0</v>
          </cell>
          <cell r="AI5516">
            <v>21.505393548000001</v>
          </cell>
        </row>
        <row r="5517">
          <cell r="C5517" t="str">
            <v>1.911.5</v>
          </cell>
          <cell r="D5517" t="str">
            <v>Услуги Заказчика</v>
          </cell>
          <cell r="E5517" t="str">
            <v>051-2004688</v>
          </cell>
          <cell r="F5517" t="str">
            <v/>
          </cell>
          <cell r="G5517" t="str">
            <v/>
          </cell>
          <cell r="H5517" t="str">
            <v/>
          </cell>
          <cell r="I5517">
            <v>0.4</v>
          </cell>
          <cell r="J5517">
            <v>0.4</v>
          </cell>
          <cell r="K5517">
            <v>0.4</v>
          </cell>
          <cell r="L5517">
            <v>0.4</v>
          </cell>
          <cell r="M5517">
            <v>0.10000008000000001</v>
          </cell>
          <cell r="N5517">
            <v>25.000019999999999</v>
          </cell>
          <cell r="O5517">
            <v>25.000019999999999</v>
          </cell>
          <cell r="P5517">
            <v>0</v>
          </cell>
          <cell r="Q5517">
            <v>0</v>
          </cell>
          <cell r="R5517">
            <v>0</v>
          </cell>
          <cell r="S5517">
            <v>0</v>
          </cell>
          <cell r="T5517">
            <v>0</v>
          </cell>
          <cell r="U5517">
            <v>0</v>
          </cell>
          <cell r="V5517">
            <v>0</v>
          </cell>
          <cell r="W5517">
            <v>0</v>
          </cell>
          <cell r="X5517">
            <v>0</v>
          </cell>
          <cell r="Y5517">
            <v>0</v>
          </cell>
          <cell r="Z5517">
            <v>0.31</v>
          </cell>
          <cell r="AA5517">
            <v>0.31</v>
          </cell>
          <cell r="AB5517">
            <v>0</v>
          </cell>
          <cell r="AC5517">
            <v>0</v>
          </cell>
          <cell r="AD5517">
            <v>6.6666719999999999E-2</v>
          </cell>
          <cell r="AE5517">
            <v>0</v>
          </cell>
          <cell r="AF5517">
            <v>6.6666719999999999E-2</v>
          </cell>
          <cell r="AG5517">
            <v>0</v>
          </cell>
          <cell r="AH5517">
            <v>0</v>
          </cell>
          <cell r="AI5517">
            <v>21.505393548000001</v>
          </cell>
        </row>
        <row r="5518">
          <cell r="C5518" t="str">
            <v>1.911.6</v>
          </cell>
          <cell r="D5518" t="str">
            <v>Иные прочие</v>
          </cell>
          <cell r="E5518" t="str">
            <v>051-2004688</v>
          </cell>
          <cell r="F5518" t="str">
            <v/>
          </cell>
          <cell r="G5518" t="str">
            <v/>
          </cell>
          <cell r="H5518" t="str">
            <v/>
          </cell>
          <cell r="I5518">
            <v>425.59</v>
          </cell>
          <cell r="J5518">
            <v>67.010000000000005</v>
          </cell>
          <cell r="K5518">
            <v>4.5999999999999996</v>
          </cell>
          <cell r="L5518">
            <v>4.5999999999999996</v>
          </cell>
          <cell r="M5518">
            <v>0</v>
          </cell>
          <cell r="N5518">
            <v>0</v>
          </cell>
          <cell r="O5518">
            <v>0</v>
          </cell>
          <cell r="P5518">
            <v>0</v>
          </cell>
          <cell r="Q5518">
            <v>0</v>
          </cell>
          <cell r="R5518">
            <v>0</v>
          </cell>
          <cell r="S5518">
            <v>0</v>
          </cell>
          <cell r="T5518">
            <v>0</v>
          </cell>
          <cell r="U5518">
            <v>0</v>
          </cell>
          <cell r="V5518">
            <v>0</v>
          </cell>
          <cell r="W5518">
            <v>0</v>
          </cell>
          <cell r="X5518">
            <v>0</v>
          </cell>
          <cell r="Y5518">
            <v>0</v>
          </cell>
          <cell r="Z5518">
            <v>0</v>
          </cell>
          <cell r="AA5518">
            <v>0</v>
          </cell>
          <cell r="AB5518">
            <v>0</v>
          </cell>
          <cell r="AC5518">
            <v>0</v>
          </cell>
          <cell r="AD5518">
            <v>0</v>
          </cell>
          <cell r="AE5518">
            <v>0</v>
          </cell>
          <cell r="AF5518">
            <v>0</v>
          </cell>
          <cell r="AG5518">
            <v>0</v>
          </cell>
          <cell r="AH5518">
            <v>0</v>
          </cell>
          <cell r="AI5518">
            <v>0</v>
          </cell>
        </row>
        <row r="5519">
          <cell r="C5519" t="str">
            <v>1.912</v>
          </cell>
          <cell r="D5519" t="str">
            <v>Дообустройство Нижне-Квакчикского газоконденсатного месторождения</v>
          </cell>
          <cell r="E5519" t="str">
            <v>051-2004690</v>
          </cell>
          <cell r="F5519" t="str">
            <v/>
          </cell>
          <cell r="G5519" t="str">
            <v>Стройки, обеспечивающие добычу и вывод газа из Надым-Пур-Таз</v>
          </cell>
          <cell r="H5519" t="str">
            <v>Добыча газа</v>
          </cell>
          <cell r="I5519">
            <v>1140.1909167399999</v>
          </cell>
          <cell r="J5519">
            <v>1140.1300000000001</v>
          </cell>
          <cell r="K5519">
            <v>0.40100000000000002</v>
          </cell>
          <cell r="L5519">
            <v>0.40100000000000002</v>
          </cell>
          <cell r="M5519">
            <v>2.5001999999999999E-4</v>
          </cell>
          <cell r="N5519">
            <v>6.2349126999999997E-2</v>
          </cell>
          <cell r="O5519">
            <v>6.2349126999999997E-2</v>
          </cell>
          <cell r="P5519">
            <v>0</v>
          </cell>
          <cell r="Q5519">
            <v>0</v>
          </cell>
          <cell r="R5519">
            <v>0</v>
          </cell>
          <cell r="S5519">
            <v>0</v>
          </cell>
          <cell r="T5519">
            <v>0</v>
          </cell>
          <cell r="U5519">
            <v>0</v>
          </cell>
          <cell r="V5519">
            <v>0</v>
          </cell>
          <cell r="W5519">
            <v>0</v>
          </cell>
          <cell r="X5519">
            <v>0</v>
          </cell>
          <cell r="Y5519">
            <v>8.3339999999999998E-5</v>
          </cell>
          <cell r="Z5519">
            <v>0.3</v>
          </cell>
          <cell r="AA5519">
            <v>0.3</v>
          </cell>
          <cell r="AB5519">
            <v>0</v>
          </cell>
          <cell r="AC5519">
            <v>0</v>
          </cell>
          <cell r="AD5519">
            <v>2.5001999999999999E-4</v>
          </cell>
          <cell r="AE5519">
            <v>8.3339999999999998E-5</v>
          </cell>
          <cell r="AF5519">
            <v>1.6668E-4</v>
          </cell>
          <cell r="AG5519">
            <v>0</v>
          </cell>
          <cell r="AH5519">
            <v>0</v>
          </cell>
          <cell r="AI5519">
            <v>8.3339999999999997E-2</v>
          </cell>
        </row>
        <row r="5520">
          <cell r="C5520" t="str">
            <v>1.912.1</v>
          </cell>
          <cell r="D5520" t="str">
            <v>Подрядные работы</v>
          </cell>
          <cell r="E5520" t="str">
            <v>051-2004690</v>
          </cell>
          <cell r="F5520" t="str">
            <v/>
          </cell>
          <cell r="G5520" t="str">
            <v/>
          </cell>
          <cell r="H5520" t="str">
            <v/>
          </cell>
          <cell r="I5520">
            <v>656.33</v>
          </cell>
          <cell r="J5520">
            <v>656.33</v>
          </cell>
          <cell r="K5520">
            <v>0</v>
          </cell>
          <cell r="L5520">
            <v>0</v>
          </cell>
          <cell r="M5520">
            <v>0</v>
          </cell>
          <cell r="N5520">
            <v>0</v>
          </cell>
          <cell r="O5520">
            <v>0</v>
          </cell>
          <cell r="P5520">
            <v>0</v>
          </cell>
          <cell r="Q5520">
            <v>0</v>
          </cell>
          <cell r="R5520">
            <v>0</v>
          </cell>
          <cell r="S5520">
            <v>0</v>
          </cell>
          <cell r="T5520">
            <v>0</v>
          </cell>
          <cell r="U5520">
            <v>0</v>
          </cell>
          <cell r="V5520">
            <v>0</v>
          </cell>
          <cell r="W5520">
            <v>0</v>
          </cell>
          <cell r="X5520">
            <v>0</v>
          </cell>
          <cell r="Y5520">
            <v>0</v>
          </cell>
          <cell r="Z5520">
            <v>0</v>
          </cell>
          <cell r="AA5520">
            <v>0</v>
          </cell>
          <cell r="AB5520">
            <v>0</v>
          </cell>
          <cell r="AC5520">
            <v>0</v>
          </cell>
          <cell r="AD5520">
            <v>0</v>
          </cell>
          <cell r="AE5520">
            <v>0</v>
          </cell>
          <cell r="AF5520">
            <v>0</v>
          </cell>
          <cell r="AG5520">
            <v>0</v>
          </cell>
          <cell r="AH5520">
            <v>0</v>
          </cell>
          <cell r="AI5520">
            <v>0</v>
          </cell>
        </row>
        <row r="5521">
          <cell r="C5521">
            <v>0</v>
          </cell>
          <cell r="D5521" t="str">
            <v>Конкурс</v>
          </cell>
          <cell r="E5521" t="str">
            <v>051-2004690</v>
          </cell>
          <cell r="F5521" t="str">
            <v/>
          </cell>
          <cell r="G5521" t="str">
            <v/>
          </cell>
          <cell r="H5521" t="str">
            <v/>
          </cell>
          <cell r="I5521">
            <v>656.33</v>
          </cell>
          <cell r="J5521">
            <v>656.33</v>
          </cell>
          <cell r="K5521">
            <v>0</v>
          </cell>
          <cell r="L5521">
            <v>0</v>
          </cell>
          <cell r="M5521">
            <v>0</v>
          </cell>
          <cell r="N5521">
            <v>0</v>
          </cell>
          <cell r="O5521">
            <v>0</v>
          </cell>
          <cell r="P5521">
            <v>0</v>
          </cell>
          <cell r="Q5521">
            <v>0</v>
          </cell>
          <cell r="R5521">
            <v>0</v>
          </cell>
          <cell r="S5521">
            <v>0</v>
          </cell>
          <cell r="T5521">
            <v>0</v>
          </cell>
          <cell r="U5521">
            <v>0</v>
          </cell>
          <cell r="V5521">
            <v>0</v>
          </cell>
          <cell r="W5521">
            <v>0</v>
          </cell>
          <cell r="X5521">
            <v>0</v>
          </cell>
          <cell r="Y5521">
            <v>0</v>
          </cell>
          <cell r="Z5521">
            <v>0</v>
          </cell>
          <cell r="AA5521">
            <v>0</v>
          </cell>
          <cell r="AB5521">
            <v>0</v>
          </cell>
          <cell r="AC5521">
            <v>0</v>
          </cell>
          <cell r="AD5521">
            <v>0</v>
          </cell>
          <cell r="AE5521">
            <v>0</v>
          </cell>
          <cell r="AF5521">
            <v>0</v>
          </cell>
          <cell r="AG5521">
            <v>0</v>
          </cell>
          <cell r="AH5521">
            <v>0</v>
          </cell>
          <cell r="AI5521">
            <v>0</v>
          </cell>
        </row>
        <row r="5522">
          <cell r="C5522" t="str">
            <v>1.912.2</v>
          </cell>
          <cell r="D5522" t="str">
            <v>Оборудование</v>
          </cell>
          <cell r="E5522" t="str">
            <v>051-2004690</v>
          </cell>
          <cell r="F5522" t="str">
            <v/>
          </cell>
          <cell r="G5522" t="str">
            <v/>
          </cell>
          <cell r="H5522" t="str">
            <v/>
          </cell>
          <cell r="I5522">
            <v>196.08</v>
          </cell>
          <cell r="J5522">
            <v>196.08</v>
          </cell>
          <cell r="K5522">
            <v>0</v>
          </cell>
          <cell r="L5522">
            <v>0</v>
          </cell>
          <cell r="M5522">
            <v>0</v>
          </cell>
          <cell r="N5522">
            <v>0</v>
          </cell>
          <cell r="O5522">
            <v>0</v>
          </cell>
          <cell r="P5522">
            <v>0</v>
          </cell>
          <cell r="Q5522">
            <v>0</v>
          </cell>
          <cell r="R5522">
            <v>0</v>
          </cell>
          <cell r="S5522">
            <v>0</v>
          </cell>
          <cell r="T5522">
            <v>0</v>
          </cell>
          <cell r="U5522">
            <v>0</v>
          </cell>
          <cell r="V5522">
            <v>0</v>
          </cell>
          <cell r="W5522">
            <v>0</v>
          </cell>
          <cell r="X5522">
            <v>0</v>
          </cell>
          <cell r="Y5522">
            <v>0</v>
          </cell>
          <cell r="Z5522">
            <v>0</v>
          </cell>
          <cell r="AA5522">
            <v>0</v>
          </cell>
          <cell r="AB5522">
            <v>0</v>
          </cell>
          <cell r="AC5522">
            <v>0</v>
          </cell>
          <cell r="AD5522">
            <v>0</v>
          </cell>
          <cell r="AE5522">
            <v>0</v>
          </cell>
          <cell r="AF5522">
            <v>0</v>
          </cell>
          <cell r="AG5522">
            <v>0</v>
          </cell>
          <cell r="AH5522">
            <v>0</v>
          </cell>
          <cell r="AI5522">
            <v>0</v>
          </cell>
        </row>
        <row r="5523">
          <cell r="C5523" t="str">
            <v>1.912.3</v>
          </cell>
          <cell r="D5523" t="str">
            <v>Прочие, всего</v>
          </cell>
          <cell r="E5523" t="str">
            <v>051-2004690</v>
          </cell>
          <cell r="F5523" t="str">
            <v/>
          </cell>
          <cell r="G5523" t="str">
            <v/>
          </cell>
          <cell r="H5523" t="str">
            <v/>
          </cell>
          <cell r="I5523">
            <v>287.78091674000001</v>
          </cell>
          <cell r="J5523">
            <v>287.72000000000003</v>
          </cell>
          <cell r="K5523">
            <v>0.40100000000000002</v>
          </cell>
          <cell r="L5523">
            <v>0.40100000000000002</v>
          </cell>
          <cell r="M5523">
            <v>2.5001999999999999E-4</v>
          </cell>
          <cell r="N5523">
            <v>6.2349126999999997E-2</v>
          </cell>
          <cell r="O5523">
            <v>6.2349126999999997E-2</v>
          </cell>
          <cell r="P5523">
            <v>0</v>
          </cell>
          <cell r="Q5523">
            <v>0</v>
          </cell>
          <cell r="R5523">
            <v>0</v>
          </cell>
          <cell r="S5523">
            <v>0</v>
          </cell>
          <cell r="T5523">
            <v>0</v>
          </cell>
          <cell r="U5523">
            <v>0</v>
          </cell>
          <cell r="V5523">
            <v>0</v>
          </cell>
          <cell r="W5523">
            <v>0</v>
          </cell>
          <cell r="X5523">
            <v>0</v>
          </cell>
          <cell r="Y5523">
            <v>8.3339999999999998E-5</v>
          </cell>
          <cell r="Z5523">
            <v>0.3</v>
          </cell>
          <cell r="AA5523">
            <v>0.3</v>
          </cell>
          <cell r="AB5523">
            <v>0</v>
          </cell>
          <cell r="AC5523">
            <v>0</v>
          </cell>
          <cell r="AD5523">
            <v>2.5001999999999999E-4</v>
          </cell>
          <cell r="AE5523">
            <v>8.3339999999999998E-5</v>
          </cell>
          <cell r="AF5523">
            <v>1.6668E-4</v>
          </cell>
          <cell r="AG5523">
            <v>0</v>
          </cell>
          <cell r="AH5523">
            <v>0</v>
          </cell>
          <cell r="AI5523">
            <v>8.3339999999999997E-2</v>
          </cell>
        </row>
        <row r="5524">
          <cell r="C5524" t="str">
            <v>1.912.4</v>
          </cell>
          <cell r="D5524" t="str">
            <v>Землеотвод, всего</v>
          </cell>
          <cell r="E5524" t="str">
            <v>051-2004690</v>
          </cell>
          <cell r="F5524" t="str">
            <v/>
          </cell>
          <cell r="G5524" t="str">
            <v/>
          </cell>
          <cell r="H5524" t="str">
            <v/>
          </cell>
          <cell r="I5524">
            <v>0.46</v>
          </cell>
          <cell r="J5524">
            <v>0.4</v>
          </cell>
          <cell r="K5524">
            <v>0.4</v>
          </cell>
          <cell r="L5524">
            <v>0.4</v>
          </cell>
          <cell r="M5524">
            <v>0</v>
          </cell>
          <cell r="N5524">
            <v>0</v>
          </cell>
          <cell r="O5524">
            <v>0</v>
          </cell>
          <cell r="P5524">
            <v>0</v>
          </cell>
          <cell r="Q5524">
            <v>0</v>
          </cell>
          <cell r="R5524">
            <v>0</v>
          </cell>
          <cell r="S5524">
            <v>0</v>
          </cell>
          <cell r="T5524">
            <v>0</v>
          </cell>
          <cell r="U5524">
            <v>0</v>
          </cell>
          <cell r="V5524">
            <v>0</v>
          </cell>
          <cell r="W5524">
            <v>0</v>
          </cell>
          <cell r="X5524">
            <v>0</v>
          </cell>
          <cell r="Y5524">
            <v>0</v>
          </cell>
          <cell r="Z5524">
            <v>0.3</v>
          </cell>
          <cell r="AA5524">
            <v>0.3</v>
          </cell>
          <cell r="AB5524">
            <v>0</v>
          </cell>
          <cell r="AC5524">
            <v>0</v>
          </cell>
          <cell r="AD5524">
            <v>0</v>
          </cell>
          <cell r="AE5524">
            <v>0</v>
          </cell>
          <cell r="AF5524">
            <v>0</v>
          </cell>
          <cell r="AG5524">
            <v>0</v>
          </cell>
          <cell r="AH5524">
            <v>0</v>
          </cell>
          <cell r="AI5524">
            <v>0</v>
          </cell>
        </row>
        <row r="5525">
          <cell r="C5525" t="str">
            <v>1.912.5</v>
          </cell>
          <cell r="D5525" t="str">
            <v>Услуги Заказчика</v>
          </cell>
          <cell r="E5525" t="str">
            <v>051-2004690</v>
          </cell>
          <cell r="F5525" t="str">
            <v/>
          </cell>
          <cell r="G5525" t="str">
            <v/>
          </cell>
          <cell r="H5525" t="str">
            <v/>
          </cell>
          <cell r="I5525">
            <v>1.9167399999999999E-3</v>
          </cell>
          <cell r="J5525">
            <v>1E-3</v>
          </cell>
          <cell r="K5525">
            <v>1E-3</v>
          </cell>
          <cell r="L5525">
            <v>1E-3</v>
          </cell>
          <cell r="M5525">
            <v>2.5001999999999999E-4</v>
          </cell>
          <cell r="N5525">
            <v>25.001999999999999</v>
          </cell>
          <cell r="O5525">
            <v>25.001999999999999</v>
          </cell>
          <cell r="P5525">
            <v>0</v>
          </cell>
          <cell r="Q5525">
            <v>0</v>
          </cell>
          <cell r="R5525">
            <v>0</v>
          </cell>
          <cell r="S5525">
            <v>0</v>
          </cell>
          <cell r="T5525">
            <v>0</v>
          </cell>
          <cell r="U5525">
            <v>0</v>
          </cell>
          <cell r="V5525">
            <v>0</v>
          </cell>
          <cell r="W5525">
            <v>0</v>
          </cell>
          <cell r="X5525">
            <v>0</v>
          </cell>
          <cell r="Y5525">
            <v>8.3339999999999998E-5</v>
          </cell>
          <cell r="Z5525">
            <v>0</v>
          </cell>
          <cell r="AA5525">
            <v>0</v>
          </cell>
          <cell r="AB5525">
            <v>0</v>
          </cell>
          <cell r="AC5525">
            <v>0</v>
          </cell>
          <cell r="AD5525">
            <v>2.5001999999999999E-4</v>
          </cell>
          <cell r="AE5525">
            <v>8.3339999999999998E-5</v>
          </cell>
          <cell r="AF5525">
            <v>1.6668E-4</v>
          </cell>
          <cell r="AG5525">
            <v>0</v>
          </cell>
          <cell r="AH5525">
            <v>0</v>
          </cell>
          <cell r="AI5525">
            <v>0</v>
          </cell>
        </row>
        <row r="5526">
          <cell r="C5526" t="str">
            <v>1.912.6</v>
          </cell>
          <cell r="D5526" t="str">
            <v>Иные прочие</v>
          </cell>
          <cell r="E5526" t="str">
            <v>051-2004690</v>
          </cell>
          <cell r="F5526" t="str">
            <v/>
          </cell>
          <cell r="G5526" t="str">
            <v/>
          </cell>
          <cell r="H5526" t="str">
            <v/>
          </cell>
          <cell r="I5526">
            <v>287.31900000000002</v>
          </cell>
          <cell r="J5526">
            <v>287.31900000000002</v>
          </cell>
          <cell r="K5526">
            <v>0</v>
          </cell>
          <cell r="L5526">
            <v>0</v>
          </cell>
          <cell r="M5526">
            <v>0</v>
          </cell>
          <cell r="N5526">
            <v>0</v>
          </cell>
          <cell r="O5526">
            <v>0</v>
          </cell>
          <cell r="P5526">
            <v>0</v>
          </cell>
          <cell r="Q5526">
            <v>0</v>
          </cell>
          <cell r="R5526">
            <v>0</v>
          </cell>
          <cell r="S5526">
            <v>0</v>
          </cell>
          <cell r="T5526">
            <v>0</v>
          </cell>
          <cell r="U5526">
            <v>0</v>
          </cell>
          <cell r="V5526">
            <v>0</v>
          </cell>
          <cell r="W5526">
            <v>0</v>
          </cell>
          <cell r="X5526">
            <v>0</v>
          </cell>
          <cell r="Y5526">
            <v>0</v>
          </cell>
          <cell r="Z5526">
            <v>0</v>
          </cell>
          <cell r="AA5526">
            <v>0</v>
          </cell>
          <cell r="AB5526">
            <v>0</v>
          </cell>
          <cell r="AC5526">
            <v>0</v>
          </cell>
          <cell r="AD5526">
            <v>0</v>
          </cell>
          <cell r="AE5526">
            <v>0</v>
          </cell>
          <cell r="AF5526">
            <v>0</v>
          </cell>
          <cell r="AG5526">
            <v>0</v>
          </cell>
          <cell r="AH5526">
            <v>0</v>
          </cell>
          <cell r="AI5526">
            <v>0</v>
          </cell>
        </row>
        <row r="5527">
          <cell r="C5527" t="str">
            <v>1.913</v>
          </cell>
          <cell r="D5527" t="str">
            <v>Техническое перевооружение газовых, газоконденсатных скважин Уренгойского НГКМ</v>
          </cell>
          <cell r="E5527" t="str">
            <v>051-2004692</v>
          </cell>
          <cell r="F5527" t="str">
            <v/>
          </cell>
          <cell r="G5527" t="str">
            <v>Комплексная программа реконструкции и технического перевоору</v>
          </cell>
          <cell r="H5527" t="str">
            <v>Добыча газа</v>
          </cell>
          <cell r="I5527">
            <v>4272.7169999999996</v>
          </cell>
          <cell r="J5527">
            <v>3343.92</v>
          </cell>
          <cell r="K5527">
            <v>715.49</v>
          </cell>
          <cell r="L5527">
            <v>715.49</v>
          </cell>
          <cell r="M5527">
            <v>8.8649681999999999</v>
          </cell>
          <cell r="N5527">
            <v>1.2390065830000001</v>
          </cell>
          <cell r="O5527">
            <v>1.2390065830000001</v>
          </cell>
          <cell r="P5527">
            <v>0</v>
          </cell>
          <cell r="Q5527">
            <v>0</v>
          </cell>
          <cell r="R5527">
            <v>0</v>
          </cell>
          <cell r="S5527">
            <v>762.39200000000005</v>
          </cell>
          <cell r="T5527">
            <v>152.63499999999999</v>
          </cell>
          <cell r="U5527">
            <v>0</v>
          </cell>
          <cell r="V5527">
            <v>0</v>
          </cell>
          <cell r="W5527">
            <v>0</v>
          </cell>
          <cell r="X5527">
            <v>0</v>
          </cell>
          <cell r="Y5527">
            <v>505.84296452000001</v>
          </cell>
          <cell r="Z5527">
            <v>784.02</v>
          </cell>
          <cell r="AA5527">
            <v>784.02</v>
          </cell>
          <cell r="AB5527">
            <v>0</v>
          </cell>
          <cell r="AC5527">
            <v>0</v>
          </cell>
          <cell r="AD5527">
            <v>508.24799679</v>
          </cell>
          <cell r="AE5527">
            <v>503.99466352000002</v>
          </cell>
          <cell r="AF5527">
            <v>4.2533332699999997</v>
          </cell>
          <cell r="AG5527">
            <v>0</v>
          </cell>
          <cell r="AH5527">
            <v>0</v>
          </cell>
          <cell r="AI5527">
            <v>64.825896889000006</v>
          </cell>
        </row>
        <row r="5528">
          <cell r="C5528" t="str">
            <v>1.913.1</v>
          </cell>
          <cell r="D5528" t="str">
            <v>Подрядные работы</v>
          </cell>
          <cell r="E5528" t="str">
            <v>051-2004692</v>
          </cell>
          <cell r="F5528" t="str">
            <v/>
          </cell>
          <cell r="G5528" t="str">
            <v/>
          </cell>
          <cell r="H5528" t="str">
            <v/>
          </cell>
          <cell r="I5528">
            <v>1992.05</v>
          </cell>
          <cell r="J5528">
            <v>1823.88</v>
          </cell>
          <cell r="K5528">
            <v>397.06</v>
          </cell>
          <cell r="L5528">
            <v>397.06</v>
          </cell>
          <cell r="M5528">
            <v>2.4849682799999999</v>
          </cell>
          <cell r="N5528">
            <v>0.62584200899999998</v>
          </cell>
          <cell r="O5528">
            <v>0.62584200899999998</v>
          </cell>
          <cell r="P5528">
            <v>0</v>
          </cell>
          <cell r="Q5528">
            <v>0</v>
          </cell>
          <cell r="R5528">
            <v>0</v>
          </cell>
          <cell r="S5528">
            <v>330.99</v>
          </cell>
          <cell r="T5528">
            <v>66.069999999999993</v>
          </cell>
          <cell r="U5528">
            <v>0</v>
          </cell>
          <cell r="V5528">
            <v>0</v>
          </cell>
          <cell r="W5528">
            <v>0</v>
          </cell>
          <cell r="X5528">
            <v>0</v>
          </cell>
          <cell r="Y5528">
            <v>279.44429322000002</v>
          </cell>
          <cell r="Z5528">
            <v>377.74</v>
          </cell>
          <cell r="AA5528">
            <v>377.74</v>
          </cell>
          <cell r="AB5528">
            <v>0</v>
          </cell>
          <cell r="AC5528">
            <v>0</v>
          </cell>
          <cell r="AD5528">
            <v>279.44429322000002</v>
          </cell>
          <cell r="AE5528">
            <v>279.44429322000002</v>
          </cell>
          <cell r="AF5528">
            <v>0</v>
          </cell>
          <cell r="AG5528">
            <v>0</v>
          </cell>
          <cell r="AH5528">
            <v>0</v>
          </cell>
          <cell r="AI5528">
            <v>73.977946000000003</v>
          </cell>
        </row>
        <row r="5529">
          <cell r="C5529">
            <v>0</v>
          </cell>
          <cell r="D5529" t="str">
            <v>Газпром подземремонт Уренгой</v>
          </cell>
          <cell r="E5529" t="str">
            <v>051-2004692</v>
          </cell>
          <cell r="F5529" t="str">
            <v/>
          </cell>
          <cell r="G5529" t="str">
            <v/>
          </cell>
          <cell r="H5529" t="str">
            <v/>
          </cell>
          <cell r="I5529">
            <v>43.29</v>
          </cell>
          <cell r="J5529">
            <v>0</v>
          </cell>
          <cell r="K5529">
            <v>0</v>
          </cell>
          <cell r="L5529">
            <v>0</v>
          </cell>
          <cell r="M5529">
            <v>0</v>
          </cell>
          <cell r="N5529">
            <v>0</v>
          </cell>
          <cell r="O5529">
            <v>0</v>
          </cell>
          <cell r="P5529">
            <v>0</v>
          </cell>
          <cell r="Q5529">
            <v>0</v>
          </cell>
          <cell r="R5529">
            <v>0</v>
          </cell>
          <cell r="S5529">
            <v>0</v>
          </cell>
          <cell r="T5529">
            <v>0</v>
          </cell>
          <cell r="U5529">
            <v>0</v>
          </cell>
          <cell r="V5529">
            <v>0</v>
          </cell>
          <cell r="W5529">
            <v>0</v>
          </cell>
          <cell r="X5529">
            <v>0</v>
          </cell>
          <cell r="Y5529">
            <v>237.36695904000001</v>
          </cell>
          <cell r="Z5529">
            <v>0</v>
          </cell>
          <cell r="AA5529">
            <v>0</v>
          </cell>
          <cell r="AB5529">
            <v>0</v>
          </cell>
          <cell r="AC5529">
            <v>0</v>
          </cell>
          <cell r="AD5529">
            <v>237.36695904000001</v>
          </cell>
          <cell r="AE5529">
            <v>237.36695904000001</v>
          </cell>
          <cell r="AF5529">
            <v>0</v>
          </cell>
          <cell r="AG5529">
            <v>0</v>
          </cell>
          <cell r="AH5529">
            <v>0</v>
          </cell>
          <cell r="AI5529">
            <v>0</v>
          </cell>
        </row>
        <row r="5530">
          <cell r="C5530">
            <v>0</v>
          </cell>
          <cell r="D5530" t="str">
            <v>Газстройпром</v>
          </cell>
          <cell r="E5530" t="str">
            <v>051-2004692</v>
          </cell>
          <cell r="F5530" t="str">
            <v/>
          </cell>
          <cell r="G5530" t="str">
            <v/>
          </cell>
          <cell r="H5530" t="str">
            <v/>
          </cell>
          <cell r="I5530">
            <v>100.79</v>
          </cell>
          <cell r="J5530">
            <v>34.17</v>
          </cell>
          <cell r="K5530">
            <v>11.05</v>
          </cell>
          <cell r="L5530">
            <v>11.05</v>
          </cell>
          <cell r="M5530">
            <v>0</v>
          </cell>
          <cell r="N5530">
            <v>0</v>
          </cell>
          <cell r="O5530">
            <v>0</v>
          </cell>
          <cell r="P5530">
            <v>0</v>
          </cell>
          <cell r="Q5530">
            <v>0</v>
          </cell>
          <cell r="R5530">
            <v>0</v>
          </cell>
          <cell r="S5530">
            <v>9.1999999999999993</v>
          </cell>
          <cell r="T5530">
            <v>1.85</v>
          </cell>
          <cell r="U5530">
            <v>0</v>
          </cell>
          <cell r="V5530">
            <v>0</v>
          </cell>
          <cell r="W5530">
            <v>0</v>
          </cell>
          <cell r="X5530">
            <v>0</v>
          </cell>
          <cell r="Y5530">
            <v>42.077334180000001</v>
          </cell>
          <cell r="Z5530">
            <v>287.49</v>
          </cell>
          <cell r="AA5530">
            <v>287.49</v>
          </cell>
          <cell r="AB5530">
            <v>0</v>
          </cell>
          <cell r="AC5530">
            <v>0</v>
          </cell>
          <cell r="AD5530">
            <v>42.077334180000001</v>
          </cell>
          <cell r="AE5530">
            <v>42.077334180000001</v>
          </cell>
          <cell r="AF5530">
            <v>0</v>
          </cell>
          <cell r="AG5530">
            <v>0</v>
          </cell>
          <cell r="AH5530">
            <v>0</v>
          </cell>
          <cell r="AI5530">
            <v>14.636103579</v>
          </cell>
        </row>
        <row r="5531">
          <cell r="C5531">
            <v>0</v>
          </cell>
          <cell r="D5531" t="str">
            <v>Конкурс</v>
          </cell>
          <cell r="E5531" t="str">
            <v>051-2004692</v>
          </cell>
          <cell r="F5531" t="str">
            <v/>
          </cell>
          <cell r="G5531" t="str">
            <v/>
          </cell>
          <cell r="H5531" t="str">
            <v/>
          </cell>
          <cell r="I5531">
            <v>1794.38</v>
          </cell>
          <cell r="J5531">
            <v>1787.47</v>
          </cell>
          <cell r="K5531">
            <v>383.88</v>
          </cell>
          <cell r="L5531">
            <v>383.88</v>
          </cell>
          <cell r="M5531">
            <v>0</v>
          </cell>
          <cell r="N5531">
            <v>0</v>
          </cell>
          <cell r="O5531">
            <v>0</v>
          </cell>
          <cell r="P5531">
            <v>0</v>
          </cell>
          <cell r="Q5531">
            <v>0</v>
          </cell>
          <cell r="R5531">
            <v>0</v>
          </cell>
          <cell r="S5531">
            <v>320.02</v>
          </cell>
          <cell r="T5531">
            <v>63.86</v>
          </cell>
          <cell r="U5531">
            <v>0</v>
          </cell>
          <cell r="V5531">
            <v>0</v>
          </cell>
          <cell r="W5531">
            <v>0</v>
          </cell>
          <cell r="X5531">
            <v>0</v>
          </cell>
          <cell r="Y5531">
            <v>0</v>
          </cell>
          <cell r="Z5531">
            <v>88.12</v>
          </cell>
          <cell r="AA5531">
            <v>88.12</v>
          </cell>
          <cell r="AB5531">
            <v>0</v>
          </cell>
          <cell r="AC5531">
            <v>0</v>
          </cell>
          <cell r="AD5531">
            <v>0</v>
          </cell>
          <cell r="AE5531">
            <v>0</v>
          </cell>
          <cell r="AF5531">
            <v>0</v>
          </cell>
          <cell r="AG5531">
            <v>0</v>
          </cell>
          <cell r="AH5531">
            <v>0</v>
          </cell>
          <cell r="AI5531">
            <v>0</v>
          </cell>
        </row>
        <row r="5532">
          <cell r="C5532">
            <v>0</v>
          </cell>
          <cell r="D5532" t="str">
            <v>Прочие подрядчики</v>
          </cell>
          <cell r="E5532" t="str">
            <v>051-2004692</v>
          </cell>
          <cell r="F5532" t="str">
            <v/>
          </cell>
          <cell r="G5532" t="str">
            <v/>
          </cell>
          <cell r="H5532" t="str">
            <v/>
          </cell>
          <cell r="I5532">
            <v>53.59</v>
          </cell>
          <cell r="J5532">
            <v>2.2400000000000002</v>
          </cell>
          <cell r="K5532">
            <v>2.13</v>
          </cell>
          <cell r="L5532">
            <v>2.13</v>
          </cell>
          <cell r="M5532">
            <v>2.4849682799999999</v>
          </cell>
          <cell r="N5532">
            <v>116.665177465</v>
          </cell>
          <cell r="O5532">
            <v>116.665177465</v>
          </cell>
          <cell r="P5532">
            <v>0</v>
          </cell>
          <cell r="Q5532">
            <v>0</v>
          </cell>
          <cell r="R5532">
            <v>0</v>
          </cell>
          <cell r="S5532">
            <v>1.77</v>
          </cell>
          <cell r="T5532">
            <v>0.36</v>
          </cell>
          <cell r="U5532">
            <v>0</v>
          </cell>
          <cell r="V5532">
            <v>0</v>
          </cell>
          <cell r="W5532">
            <v>0</v>
          </cell>
          <cell r="X5532">
            <v>0</v>
          </cell>
          <cell r="Y5532">
            <v>0</v>
          </cell>
          <cell r="Z5532">
            <v>2.13</v>
          </cell>
          <cell r="AA5532">
            <v>2.13</v>
          </cell>
          <cell r="AB5532">
            <v>0</v>
          </cell>
          <cell r="AC5532">
            <v>0</v>
          </cell>
          <cell r="AD5532">
            <v>0</v>
          </cell>
          <cell r="AE5532">
            <v>0</v>
          </cell>
          <cell r="AF5532">
            <v>0</v>
          </cell>
          <cell r="AG5532">
            <v>0</v>
          </cell>
          <cell r="AH5532">
            <v>0</v>
          </cell>
          <cell r="AI5532">
            <v>0</v>
          </cell>
        </row>
        <row r="5533">
          <cell r="C5533" t="str">
            <v>1.913.2</v>
          </cell>
          <cell r="D5533" t="str">
            <v>Оборудование</v>
          </cell>
          <cell r="E5533" t="str">
            <v>051-2004692</v>
          </cell>
          <cell r="F5533" t="str">
            <v/>
          </cell>
          <cell r="G5533" t="str">
            <v/>
          </cell>
          <cell r="H5533" t="str">
            <v/>
          </cell>
          <cell r="I5533">
            <v>1855.925</v>
          </cell>
          <cell r="J5533">
            <v>1147.4100000000001</v>
          </cell>
          <cell r="K5533">
            <v>256.91000000000003</v>
          </cell>
          <cell r="L5533">
            <v>256.91000000000003</v>
          </cell>
          <cell r="M5533">
            <v>0</v>
          </cell>
          <cell r="N5533">
            <v>0</v>
          </cell>
          <cell r="O5533">
            <v>0</v>
          </cell>
          <cell r="P5533">
            <v>0</v>
          </cell>
          <cell r="Q5533">
            <v>0</v>
          </cell>
          <cell r="R5533">
            <v>0</v>
          </cell>
          <cell r="S5533">
            <v>372.73</v>
          </cell>
          <cell r="T5533">
            <v>74.844999999999999</v>
          </cell>
          <cell r="U5533">
            <v>0</v>
          </cell>
          <cell r="V5533">
            <v>0</v>
          </cell>
          <cell r="W5533">
            <v>0</v>
          </cell>
          <cell r="X5533">
            <v>0</v>
          </cell>
          <cell r="Y5533">
            <v>215.14491168999999</v>
          </cell>
          <cell r="Z5533">
            <v>368</v>
          </cell>
          <cell r="AA5533">
            <v>368</v>
          </cell>
          <cell r="AB5533">
            <v>0</v>
          </cell>
          <cell r="AC5533">
            <v>0</v>
          </cell>
          <cell r="AD5533">
            <v>213.29661068999999</v>
          </cell>
          <cell r="AE5533">
            <v>213.29661068999999</v>
          </cell>
          <cell r="AF5533">
            <v>0</v>
          </cell>
          <cell r="AG5533">
            <v>0</v>
          </cell>
          <cell r="AH5533">
            <v>0</v>
          </cell>
          <cell r="AI5533">
            <v>57.961035514000002</v>
          </cell>
        </row>
        <row r="5534">
          <cell r="C5534" t="str">
            <v>1.913.3</v>
          </cell>
          <cell r="D5534" t="str">
            <v>Прочие, всего</v>
          </cell>
          <cell r="E5534" t="str">
            <v>051-2004692</v>
          </cell>
          <cell r="F5534" t="str">
            <v/>
          </cell>
          <cell r="G5534" t="str">
            <v/>
          </cell>
          <cell r="H5534" t="str">
            <v/>
          </cell>
          <cell r="I5534">
            <v>424.74200000000002</v>
          </cell>
          <cell r="J5534">
            <v>372.63</v>
          </cell>
          <cell r="K5534">
            <v>61.52</v>
          </cell>
          <cell r="L5534">
            <v>61.52</v>
          </cell>
          <cell r="M5534">
            <v>6.3799999200000004</v>
          </cell>
          <cell r="N5534">
            <v>10.370611052999999</v>
          </cell>
          <cell r="O5534">
            <v>10.370611052999999</v>
          </cell>
          <cell r="P5534">
            <v>0</v>
          </cell>
          <cell r="Q5534">
            <v>0</v>
          </cell>
          <cell r="R5534">
            <v>0</v>
          </cell>
          <cell r="S5534">
            <v>58.671999999999997</v>
          </cell>
          <cell r="T5534">
            <v>11.72</v>
          </cell>
          <cell r="U5534">
            <v>0</v>
          </cell>
          <cell r="V5534">
            <v>0</v>
          </cell>
          <cell r="W5534">
            <v>0</v>
          </cell>
          <cell r="X5534">
            <v>0</v>
          </cell>
          <cell r="Y5534">
            <v>11.253759609999999</v>
          </cell>
          <cell r="Z5534">
            <v>38.28</v>
          </cell>
          <cell r="AA5534">
            <v>38.28</v>
          </cell>
          <cell r="AB5534">
            <v>0</v>
          </cell>
          <cell r="AC5534">
            <v>0</v>
          </cell>
          <cell r="AD5534">
            <v>15.50709288</v>
          </cell>
          <cell r="AE5534">
            <v>11.253759609999999</v>
          </cell>
          <cell r="AF5534">
            <v>4.2533332699999997</v>
          </cell>
          <cell r="AG5534">
            <v>0</v>
          </cell>
          <cell r="AH5534">
            <v>0</v>
          </cell>
          <cell r="AI5534">
            <v>40.509647022000003</v>
          </cell>
        </row>
        <row r="5535">
          <cell r="C5535" t="str">
            <v>1.913.4</v>
          </cell>
          <cell r="D5535" t="str">
            <v>Землеотвод, всего</v>
          </cell>
          <cell r="E5535" t="str">
            <v>051-2004692</v>
          </cell>
          <cell r="F5535" t="str">
            <v/>
          </cell>
          <cell r="G5535" t="str">
            <v/>
          </cell>
          <cell r="H5535" t="str">
            <v/>
          </cell>
          <cell r="I5535">
            <v>0</v>
          </cell>
          <cell r="J5535">
            <v>0</v>
          </cell>
          <cell r="K5535">
            <v>0</v>
          </cell>
          <cell r="L5535">
            <v>0</v>
          </cell>
          <cell r="M5535">
            <v>0</v>
          </cell>
          <cell r="N5535">
            <v>0</v>
          </cell>
          <cell r="O5535">
            <v>0</v>
          </cell>
          <cell r="P5535">
            <v>0</v>
          </cell>
          <cell r="Q5535">
            <v>0</v>
          </cell>
          <cell r="R5535">
            <v>0</v>
          </cell>
          <cell r="S5535">
            <v>0</v>
          </cell>
          <cell r="T5535">
            <v>0</v>
          </cell>
          <cell r="U5535">
            <v>0</v>
          </cell>
          <cell r="V5535">
            <v>0</v>
          </cell>
          <cell r="W5535">
            <v>0</v>
          </cell>
          <cell r="X5535">
            <v>0</v>
          </cell>
          <cell r="Y5535">
            <v>0</v>
          </cell>
          <cell r="Z5535">
            <v>8.27</v>
          </cell>
          <cell r="AA5535">
            <v>8.27</v>
          </cell>
          <cell r="AB5535">
            <v>0</v>
          </cell>
          <cell r="AC5535">
            <v>0</v>
          </cell>
          <cell r="AD5535">
            <v>0</v>
          </cell>
          <cell r="AE5535">
            <v>0</v>
          </cell>
          <cell r="AF5535">
            <v>0</v>
          </cell>
          <cell r="AG5535">
            <v>0</v>
          </cell>
          <cell r="AH5535">
            <v>0</v>
          </cell>
          <cell r="AI5535">
            <v>0</v>
          </cell>
        </row>
        <row r="5536">
          <cell r="C5536" t="str">
            <v>1.913.5</v>
          </cell>
          <cell r="D5536" t="str">
            <v>Услуги Заказчика</v>
          </cell>
          <cell r="E5536" t="str">
            <v>051-2004692</v>
          </cell>
          <cell r="F5536" t="str">
            <v/>
          </cell>
          <cell r="G5536" t="str">
            <v/>
          </cell>
          <cell r="H5536" t="str">
            <v/>
          </cell>
          <cell r="I5536">
            <v>25.52</v>
          </cell>
          <cell r="J5536">
            <v>25.52</v>
          </cell>
          <cell r="K5536">
            <v>25.52</v>
          </cell>
          <cell r="L5536">
            <v>25.52</v>
          </cell>
          <cell r="M5536">
            <v>6.3799999200000004</v>
          </cell>
          <cell r="N5536">
            <v>24.999999686999999</v>
          </cell>
          <cell r="O5536">
            <v>24.999999686999999</v>
          </cell>
          <cell r="P5536">
            <v>0</v>
          </cell>
          <cell r="Q5536">
            <v>0</v>
          </cell>
          <cell r="R5536">
            <v>0</v>
          </cell>
          <cell r="S5536">
            <v>21.34</v>
          </cell>
          <cell r="T5536">
            <v>4.18</v>
          </cell>
          <cell r="U5536">
            <v>0</v>
          </cell>
          <cell r="V5536">
            <v>0</v>
          </cell>
          <cell r="W5536">
            <v>0</v>
          </cell>
          <cell r="X5536">
            <v>0</v>
          </cell>
          <cell r="Y5536">
            <v>7.0033332100000001</v>
          </cell>
          <cell r="Z5536">
            <v>20.67</v>
          </cell>
          <cell r="AA5536">
            <v>20.67</v>
          </cell>
          <cell r="AB5536">
            <v>0</v>
          </cell>
          <cell r="AC5536">
            <v>0</v>
          </cell>
          <cell r="AD5536">
            <v>11.25666648</v>
          </cell>
          <cell r="AE5536">
            <v>7.0033332100000001</v>
          </cell>
          <cell r="AF5536">
            <v>4.2533332699999997</v>
          </cell>
          <cell r="AG5536">
            <v>0</v>
          </cell>
          <cell r="AH5536">
            <v>0</v>
          </cell>
          <cell r="AI5536">
            <v>54.458957329</v>
          </cell>
        </row>
        <row r="5537">
          <cell r="C5537" t="str">
            <v>1.913.6</v>
          </cell>
          <cell r="D5537" t="str">
            <v>Иные прочие</v>
          </cell>
          <cell r="E5537" t="str">
            <v>051-2004692</v>
          </cell>
          <cell r="F5537" t="str">
            <v/>
          </cell>
          <cell r="G5537" t="str">
            <v/>
          </cell>
          <cell r="H5537" t="str">
            <v/>
          </cell>
          <cell r="I5537">
            <v>399.22199999999998</v>
          </cell>
          <cell r="J5537">
            <v>347.11</v>
          </cell>
          <cell r="K5537">
            <v>36</v>
          </cell>
          <cell r="L5537">
            <v>36</v>
          </cell>
          <cell r="M5537">
            <v>0</v>
          </cell>
          <cell r="N5537">
            <v>0</v>
          </cell>
          <cell r="O5537">
            <v>0</v>
          </cell>
          <cell r="P5537">
            <v>0</v>
          </cell>
          <cell r="Q5537">
            <v>0</v>
          </cell>
          <cell r="R5537">
            <v>0</v>
          </cell>
          <cell r="S5537">
            <v>37.332000000000001</v>
          </cell>
          <cell r="T5537">
            <v>7.54</v>
          </cell>
          <cell r="U5537">
            <v>0</v>
          </cell>
          <cell r="V5537">
            <v>0</v>
          </cell>
          <cell r="W5537">
            <v>0</v>
          </cell>
          <cell r="X5537">
            <v>0</v>
          </cell>
          <cell r="Y5537">
            <v>4.2504264000000003</v>
          </cell>
          <cell r="Z5537">
            <v>9.34</v>
          </cell>
          <cell r="AA5537">
            <v>9.34</v>
          </cell>
          <cell r="AB5537">
            <v>0</v>
          </cell>
          <cell r="AC5537">
            <v>0</v>
          </cell>
          <cell r="AD5537">
            <v>4.2504264000000003</v>
          </cell>
          <cell r="AE5537">
            <v>4.2504264000000003</v>
          </cell>
          <cell r="AF5537">
            <v>0</v>
          </cell>
          <cell r="AG5537">
            <v>0</v>
          </cell>
          <cell r="AH5537">
            <v>0</v>
          </cell>
          <cell r="AI5537">
            <v>45.507777302000001</v>
          </cell>
        </row>
        <row r="5538">
          <cell r="C5538" t="str">
            <v>1.914</v>
          </cell>
          <cell r="D5538" t="str">
            <v>Техперевооружение газовых скважин Ямбургского НГКМ</v>
          </cell>
          <cell r="E5538" t="str">
            <v>051-2004694</v>
          </cell>
          <cell r="F5538" t="str">
            <v/>
          </cell>
          <cell r="G5538" t="str">
            <v>Стройки, обеспечивающие добычу и вывод газа из Надым-Пур-Таз</v>
          </cell>
          <cell r="H5538" t="str">
            <v>Добыча газа</v>
          </cell>
          <cell r="I5538">
            <v>1472.75</v>
          </cell>
          <cell r="J5538">
            <v>1077</v>
          </cell>
          <cell r="K5538">
            <v>413.14</v>
          </cell>
          <cell r="L5538">
            <v>413.14</v>
          </cell>
          <cell r="M5538">
            <v>3.6825001199999998</v>
          </cell>
          <cell r="N5538">
            <v>0.89134436800000005</v>
          </cell>
          <cell r="O5538">
            <v>0.89134436800000005</v>
          </cell>
          <cell r="P5538">
            <v>0</v>
          </cell>
          <cell r="Q5538">
            <v>0</v>
          </cell>
          <cell r="R5538">
            <v>0</v>
          </cell>
          <cell r="S5538">
            <v>348.16533341000002</v>
          </cell>
          <cell r="T5538">
            <v>68.854666589999994</v>
          </cell>
          <cell r="U5538">
            <v>0</v>
          </cell>
          <cell r="V5538">
            <v>0</v>
          </cell>
          <cell r="W5538">
            <v>0</v>
          </cell>
          <cell r="X5538">
            <v>0</v>
          </cell>
          <cell r="Y5538">
            <v>263.03272541000001</v>
          </cell>
          <cell r="Z5538">
            <v>653.89</v>
          </cell>
          <cell r="AA5538">
            <v>653.89</v>
          </cell>
          <cell r="AB5538">
            <v>0</v>
          </cell>
          <cell r="AC5538">
            <v>0</v>
          </cell>
          <cell r="AD5538">
            <v>265.48264074999997</v>
          </cell>
          <cell r="AE5538">
            <v>263.02764065999997</v>
          </cell>
          <cell r="AF5538">
            <v>2.45500009</v>
          </cell>
          <cell r="AG5538">
            <v>0</v>
          </cell>
          <cell r="AH5538">
            <v>0</v>
          </cell>
          <cell r="AI5538">
            <v>40.600504786999998</v>
          </cell>
        </row>
        <row r="5539">
          <cell r="C5539" t="str">
            <v>1.914.1</v>
          </cell>
          <cell r="D5539" t="str">
            <v>Подрядные работы</v>
          </cell>
          <cell r="E5539" t="str">
            <v>051-2004694</v>
          </cell>
          <cell r="F5539" t="str">
            <v/>
          </cell>
          <cell r="G5539" t="str">
            <v/>
          </cell>
          <cell r="H5539" t="str">
            <v/>
          </cell>
          <cell r="I5539">
            <v>414.7</v>
          </cell>
          <cell r="J5539">
            <v>304.95</v>
          </cell>
          <cell r="K5539">
            <v>117.65</v>
          </cell>
          <cell r="L5539">
            <v>117.65</v>
          </cell>
          <cell r="M5539">
            <v>0</v>
          </cell>
          <cell r="N5539">
            <v>0</v>
          </cell>
          <cell r="O5539">
            <v>0</v>
          </cell>
          <cell r="P5539">
            <v>0</v>
          </cell>
          <cell r="Q5539">
            <v>0</v>
          </cell>
          <cell r="R5539">
            <v>0</v>
          </cell>
          <cell r="S5539">
            <v>98.041666640000003</v>
          </cell>
          <cell r="T5539">
            <v>19.60833336</v>
          </cell>
          <cell r="U5539">
            <v>0</v>
          </cell>
          <cell r="V5539">
            <v>0</v>
          </cell>
          <cell r="W5539">
            <v>0</v>
          </cell>
          <cell r="X5539">
            <v>0</v>
          </cell>
          <cell r="Y5539">
            <v>109.74516</v>
          </cell>
          <cell r="Z5539">
            <v>196.63</v>
          </cell>
          <cell r="AA5539">
            <v>196.63</v>
          </cell>
          <cell r="AB5539">
            <v>0</v>
          </cell>
          <cell r="AC5539">
            <v>0</v>
          </cell>
          <cell r="AD5539">
            <v>109.74516</v>
          </cell>
          <cell r="AE5539">
            <v>109.74516</v>
          </cell>
          <cell r="AF5539">
            <v>0</v>
          </cell>
          <cell r="AG5539">
            <v>0</v>
          </cell>
          <cell r="AH5539">
            <v>0</v>
          </cell>
          <cell r="AI5539">
            <v>55.813029548000003</v>
          </cell>
        </row>
        <row r="5540">
          <cell r="C5540">
            <v>0</v>
          </cell>
          <cell r="D5540" t="str">
            <v>Газстройпром</v>
          </cell>
          <cell r="E5540" t="str">
            <v>051-2004694</v>
          </cell>
          <cell r="F5540" t="str">
            <v/>
          </cell>
          <cell r="G5540" t="str">
            <v/>
          </cell>
          <cell r="H5540" t="str">
            <v/>
          </cell>
          <cell r="I5540">
            <v>205.66</v>
          </cell>
          <cell r="J5540">
            <v>95.91</v>
          </cell>
          <cell r="K5540">
            <v>84.04</v>
          </cell>
          <cell r="L5540">
            <v>84.04</v>
          </cell>
          <cell r="M5540">
            <v>0</v>
          </cell>
          <cell r="N5540">
            <v>0</v>
          </cell>
          <cell r="O5540">
            <v>0</v>
          </cell>
          <cell r="P5540">
            <v>0</v>
          </cell>
          <cell r="Q5540">
            <v>0</v>
          </cell>
          <cell r="R5540">
            <v>0</v>
          </cell>
          <cell r="S5540">
            <v>70.033333319999997</v>
          </cell>
          <cell r="T5540">
            <v>14.00666668</v>
          </cell>
          <cell r="U5540">
            <v>0</v>
          </cell>
          <cell r="V5540">
            <v>0</v>
          </cell>
          <cell r="W5540">
            <v>0</v>
          </cell>
          <cell r="X5540">
            <v>0</v>
          </cell>
          <cell r="Y5540">
            <v>109.74516</v>
          </cell>
          <cell r="Z5540">
            <v>177.02</v>
          </cell>
          <cell r="AA5540">
            <v>177.02</v>
          </cell>
          <cell r="AB5540">
            <v>0</v>
          </cell>
          <cell r="AC5540">
            <v>0</v>
          </cell>
          <cell r="AD5540">
            <v>109.74516</v>
          </cell>
          <cell r="AE5540">
            <v>109.74516</v>
          </cell>
          <cell r="AF5540">
            <v>0</v>
          </cell>
          <cell r="AG5540">
            <v>0</v>
          </cell>
          <cell r="AH5540">
            <v>0</v>
          </cell>
          <cell r="AI5540">
            <v>61.995910066999997</v>
          </cell>
        </row>
        <row r="5541">
          <cell r="C5541">
            <v>0</v>
          </cell>
          <cell r="D5541" t="str">
            <v>Прочие подрядчики</v>
          </cell>
          <cell r="E5541" t="str">
            <v>051-2004694</v>
          </cell>
          <cell r="F5541" t="str">
            <v/>
          </cell>
          <cell r="G5541" t="str">
            <v/>
          </cell>
          <cell r="H5541" t="str">
            <v/>
          </cell>
          <cell r="I5541">
            <v>209.04</v>
          </cell>
          <cell r="J5541">
            <v>209.04</v>
          </cell>
          <cell r="K5541">
            <v>33.61</v>
          </cell>
          <cell r="L5541">
            <v>33.61</v>
          </cell>
          <cell r="M5541">
            <v>0</v>
          </cell>
          <cell r="N5541">
            <v>0</v>
          </cell>
          <cell r="O5541">
            <v>0</v>
          </cell>
          <cell r="P5541">
            <v>0</v>
          </cell>
          <cell r="Q5541">
            <v>0</v>
          </cell>
          <cell r="R5541">
            <v>0</v>
          </cell>
          <cell r="S5541">
            <v>28.008333319999998</v>
          </cell>
          <cell r="T5541">
            <v>5.6016666800000001</v>
          </cell>
          <cell r="U5541">
            <v>0</v>
          </cell>
          <cell r="V5541">
            <v>0</v>
          </cell>
          <cell r="W5541">
            <v>0</v>
          </cell>
          <cell r="X5541">
            <v>0</v>
          </cell>
          <cell r="Y5541">
            <v>0</v>
          </cell>
          <cell r="Z5541">
            <v>19.61</v>
          </cell>
          <cell r="AA5541">
            <v>19.61</v>
          </cell>
          <cell r="AB5541">
            <v>0</v>
          </cell>
          <cell r="AC5541">
            <v>0</v>
          </cell>
          <cell r="AD5541">
            <v>0</v>
          </cell>
          <cell r="AE5541">
            <v>0</v>
          </cell>
          <cell r="AF5541">
            <v>0</v>
          </cell>
          <cell r="AG5541">
            <v>0</v>
          </cell>
          <cell r="AH5541">
            <v>0</v>
          </cell>
          <cell r="AI5541">
            <v>0</v>
          </cell>
        </row>
        <row r="5542">
          <cell r="C5542" t="str">
            <v>1.914.2</v>
          </cell>
          <cell r="D5542" t="str">
            <v>Оборудование</v>
          </cell>
          <cell r="E5542" t="str">
            <v>051-2004694</v>
          </cell>
          <cell r="F5542" t="str">
            <v/>
          </cell>
          <cell r="G5542" t="str">
            <v/>
          </cell>
          <cell r="H5542" t="str">
            <v/>
          </cell>
          <cell r="I5542">
            <v>975.56</v>
          </cell>
          <cell r="J5542">
            <v>723.75</v>
          </cell>
          <cell r="K5542">
            <v>280.56</v>
          </cell>
          <cell r="L5542">
            <v>280.56</v>
          </cell>
          <cell r="M5542">
            <v>0</v>
          </cell>
          <cell r="N5542">
            <v>0</v>
          </cell>
          <cell r="O5542">
            <v>0</v>
          </cell>
          <cell r="P5542">
            <v>0</v>
          </cell>
          <cell r="Q5542">
            <v>0</v>
          </cell>
          <cell r="R5542">
            <v>0</v>
          </cell>
          <cell r="S5542">
            <v>233.80000014000001</v>
          </cell>
          <cell r="T5542">
            <v>46.759999860000001</v>
          </cell>
          <cell r="U5542">
            <v>0</v>
          </cell>
          <cell r="V5542">
            <v>0</v>
          </cell>
          <cell r="W5542">
            <v>0</v>
          </cell>
          <cell r="X5542">
            <v>0</v>
          </cell>
          <cell r="Y5542">
            <v>148.96939902</v>
          </cell>
          <cell r="Z5542">
            <v>438.69</v>
          </cell>
          <cell r="AA5542">
            <v>438.69</v>
          </cell>
          <cell r="AB5542">
            <v>0</v>
          </cell>
          <cell r="AC5542">
            <v>0</v>
          </cell>
          <cell r="AD5542">
            <v>148.96431426999999</v>
          </cell>
          <cell r="AE5542">
            <v>148.96431426999999</v>
          </cell>
          <cell r="AF5542">
            <v>0</v>
          </cell>
          <cell r="AG5542">
            <v>0</v>
          </cell>
          <cell r="AH5542">
            <v>0</v>
          </cell>
          <cell r="AI5542">
            <v>33.956624101000003</v>
          </cell>
        </row>
        <row r="5543">
          <cell r="C5543" t="str">
            <v>1.914.3</v>
          </cell>
          <cell r="D5543" t="str">
            <v>Прочие, всего</v>
          </cell>
          <cell r="E5543" t="str">
            <v>051-2004694</v>
          </cell>
          <cell r="F5543" t="str">
            <v/>
          </cell>
          <cell r="G5543" t="str">
            <v/>
          </cell>
          <cell r="H5543" t="str">
            <v/>
          </cell>
          <cell r="I5543">
            <v>82.49</v>
          </cell>
          <cell r="J5543">
            <v>48.3</v>
          </cell>
          <cell r="K5543">
            <v>14.93</v>
          </cell>
          <cell r="L5543">
            <v>14.93</v>
          </cell>
          <cell r="M5543">
            <v>3.6825001199999998</v>
          </cell>
          <cell r="N5543">
            <v>24.665104622000001</v>
          </cell>
          <cell r="O5543">
            <v>24.665104622000001</v>
          </cell>
          <cell r="P5543">
            <v>0</v>
          </cell>
          <cell r="Q5543">
            <v>0</v>
          </cell>
          <cell r="R5543">
            <v>0</v>
          </cell>
          <cell r="S5543">
            <v>16.323666630000002</v>
          </cell>
          <cell r="T5543">
            <v>2.4863333700000001</v>
          </cell>
          <cell r="U5543">
            <v>0</v>
          </cell>
          <cell r="V5543">
            <v>0</v>
          </cell>
          <cell r="W5543">
            <v>0</v>
          </cell>
          <cell r="X5543">
            <v>0</v>
          </cell>
          <cell r="Y5543">
            <v>4.31816639</v>
          </cell>
          <cell r="Z5543">
            <v>18.57</v>
          </cell>
          <cell r="AA5543">
            <v>18.57</v>
          </cell>
          <cell r="AB5543">
            <v>0</v>
          </cell>
          <cell r="AC5543">
            <v>0</v>
          </cell>
          <cell r="AD5543">
            <v>6.7731664800000004</v>
          </cell>
          <cell r="AE5543">
            <v>4.31816639</v>
          </cell>
          <cell r="AF5543">
            <v>2.45500009</v>
          </cell>
          <cell r="AG5543">
            <v>0</v>
          </cell>
          <cell r="AH5543">
            <v>0</v>
          </cell>
          <cell r="AI5543">
            <v>36.473702099999997</v>
          </cell>
        </row>
        <row r="5544">
          <cell r="C5544" t="str">
            <v>1.914.4</v>
          </cell>
          <cell r="D5544" t="str">
            <v>Услуги Заказчика</v>
          </cell>
          <cell r="E5544" t="str">
            <v>051-2004694</v>
          </cell>
          <cell r="F5544" t="str">
            <v/>
          </cell>
          <cell r="G5544" t="str">
            <v/>
          </cell>
          <cell r="H5544" t="str">
            <v/>
          </cell>
          <cell r="I5544">
            <v>32.81</v>
          </cell>
          <cell r="J5544">
            <v>14.73</v>
          </cell>
          <cell r="K5544">
            <v>14.73</v>
          </cell>
          <cell r="L5544">
            <v>14.73</v>
          </cell>
          <cell r="M5544">
            <v>3.6825001199999998</v>
          </cell>
          <cell r="N5544">
            <v>25.000000815</v>
          </cell>
          <cell r="O5544">
            <v>25.000000815</v>
          </cell>
          <cell r="P5544">
            <v>0</v>
          </cell>
          <cell r="Q5544">
            <v>0</v>
          </cell>
          <cell r="R5544">
            <v>0</v>
          </cell>
          <cell r="S5544">
            <v>12.08166669</v>
          </cell>
          <cell r="T5544">
            <v>2.3983333099999999</v>
          </cell>
          <cell r="U5544">
            <v>0</v>
          </cell>
          <cell r="V5544">
            <v>0</v>
          </cell>
          <cell r="W5544">
            <v>0</v>
          </cell>
          <cell r="X5544">
            <v>0</v>
          </cell>
          <cell r="Y5544">
            <v>4.31816639</v>
          </cell>
          <cell r="Z5544">
            <v>18.399999999999999</v>
          </cell>
          <cell r="AA5544">
            <v>18.399999999999999</v>
          </cell>
          <cell r="AB5544">
            <v>0</v>
          </cell>
          <cell r="AC5544">
            <v>0</v>
          </cell>
          <cell r="AD5544">
            <v>6.7731664800000004</v>
          </cell>
          <cell r="AE5544">
            <v>4.31816639</v>
          </cell>
          <cell r="AF5544">
            <v>2.45500009</v>
          </cell>
          <cell r="AG5544">
            <v>0</v>
          </cell>
          <cell r="AH5544">
            <v>0</v>
          </cell>
          <cell r="AI5544">
            <v>36.810687391000002</v>
          </cell>
        </row>
        <row r="5545">
          <cell r="C5545" t="str">
            <v>1.914.5</v>
          </cell>
          <cell r="D5545" t="str">
            <v>Иные прочие</v>
          </cell>
          <cell r="E5545" t="str">
            <v>051-2004694</v>
          </cell>
          <cell r="F5545" t="str">
            <v/>
          </cell>
          <cell r="G5545" t="str">
            <v/>
          </cell>
          <cell r="H5545" t="str">
            <v/>
          </cell>
          <cell r="I5545">
            <v>49.68</v>
          </cell>
          <cell r="J5545">
            <v>33.57</v>
          </cell>
          <cell r="K5545">
            <v>0.2</v>
          </cell>
          <cell r="L5545">
            <v>0.2</v>
          </cell>
          <cell r="M5545">
            <v>0</v>
          </cell>
          <cell r="N5545">
            <v>0</v>
          </cell>
          <cell r="O5545">
            <v>0</v>
          </cell>
          <cell r="P5545">
            <v>0</v>
          </cell>
          <cell r="Q5545">
            <v>0</v>
          </cell>
          <cell r="R5545">
            <v>0</v>
          </cell>
          <cell r="S5545">
            <v>3.9503332699999998</v>
          </cell>
          <cell r="T5545">
            <v>2.9666729999999999E-2</v>
          </cell>
          <cell r="U5545">
            <v>0</v>
          </cell>
          <cell r="V5545">
            <v>0</v>
          </cell>
          <cell r="W5545">
            <v>0</v>
          </cell>
          <cell r="X5545">
            <v>0</v>
          </cell>
          <cell r="Y5545">
            <v>0</v>
          </cell>
          <cell r="Z5545">
            <v>0.17</v>
          </cell>
          <cell r="AA5545">
            <v>0.17</v>
          </cell>
          <cell r="AB5545">
            <v>0</v>
          </cell>
          <cell r="AC5545">
            <v>0</v>
          </cell>
          <cell r="AD5545">
            <v>0</v>
          </cell>
          <cell r="AE5545">
            <v>0</v>
          </cell>
          <cell r="AF5545">
            <v>0</v>
          </cell>
          <cell r="AG5545">
            <v>0</v>
          </cell>
          <cell r="AH5545">
            <v>0</v>
          </cell>
          <cell r="AI5545">
            <v>0</v>
          </cell>
        </row>
        <row r="5546">
          <cell r="C5546" t="str">
            <v>1.914.6</v>
          </cell>
          <cell r="D5546" t="str">
            <v>Пуско наладочные работы "вхолостую"</v>
          </cell>
          <cell r="E5546" t="str">
            <v>051-2004694</v>
          </cell>
          <cell r="F5546" t="str">
            <v/>
          </cell>
          <cell r="G5546" t="str">
            <v/>
          </cell>
          <cell r="H5546" t="str">
            <v/>
          </cell>
          <cell r="I5546">
            <v>0</v>
          </cell>
          <cell r="J5546">
            <v>0</v>
          </cell>
          <cell r="K5546">
            <v>0</v>
          </cell>
          <cell r="L5546">
            <v>0</v>
          </cell>
          <cell r="M5546">
            <v>0</v>
          </cell>
          <cell r="N5546">
            <v>0</v>
          </cell>
          <cell r="O5546">
            <v>0</v>
          </cell>
          <cell r="P5546">
            <v>0</v>
          </cell>
          <cell r="Q5546">
            <v>0</v>
          </cell>
          <cell r="R5546">
            <v>0</v>
          </cell>
          <cell r="S5546">
            <v>0.29166667000000002</v>
          </cell>
          <cell r="T5546">
            <v>5.8333330000000003E-2</v>
          </cell>
          <cell r="U5546">
            <v>0</v>
          </cell>
          <cell r="V5546">
            <v>0</v>
          </cell>
          <cell r="W5546">
            <v>0</v>
          </cell>
          <cell r="X5546">
            <v>0</v>
          </cell>
          <cell r="Y5546">
            <v>0</v>
          </cell>
          <cell r="Z5546">
            <v>0</v>
          </cell>
          <cell r="AA5546">
            <v>0</v>
          </cell>
          <cell r="AB5546">
            <v>0</v>
          </cell>
          <cell r="AC5546">
            <v>0</v>
          </cell>
          <cell r="AD5546">
            <v>0</v>
          </cell>
          <cell r="AE5546">
            <v>0</v>
          </cell>
          <cell r="AF5546">
            <v>0</v>
          </cell>
          <cell r="AG5546">
            <v>0</v>
          </cell>
          <cell r="AH5546">
            <v>0</v>
          </cell>
          <cell r="AI5546">
            <v>0</v>
          </cell>
        </row>
        <row r="5547">
          <cell r="C5547" t="str">
            <v>1.915</v>
          </cell>
          <cell r="D5547" t="str">
            <v>Комплекс по производству, хранению и отгрузке сжиженного природного газа в районе КС "Портовая"</v>
          </cell>
          <cell r="E5547" t="str">
            <v>051-2004714</v>
          </cell>
          <cell r="F5547" t="str">
            <v/>
          </cell>
          <cell r="G5547" t="str">
            <v>Стройки, обеспечивающие добычу и вывод газа из Надым-Пур-Таз</v>
          </cell>
          <cell r="H5547" t="str">
            <v>Транспорт газа</v>
          </cell>
          <cell r="I5547">
            <v>142715.31506945001</v>
          </cell>
          <cell r="J5547">
            <v>716.83</v>
          </cell>
          <cell r="K5547">
            <v>716.83</v>
          </cell>
          <cell r="L5547">
            <v>716.83</v>
          </cell>
          <cell r="M5547">
            <v>186.47643346000001</v>
          </cell>
          <cell r="N5547">
            <v>26.014038678999999</v>
          </cell>
          <cell r="O5547">
            <v>26.014038678999999</v>
          </cell>
          <cell r="P5547">
            <v>0</v>
          </cell>
          <cell r="Q5547">
            <v>0</v>
          </cell>
          <cell r="R5547">
            <v>0</v>
          </cell>
          <cell r="S5547">
            <v>117927.34316793</v>
          </cell>
          <cell r="T5547">
            <v>21322.656232500001</v>
          </cell>
          <cell r="U5547">
            <v>0</v>
          </cell>
          <cell r="V5547">
            <v>0</v>
          </cell>
          <cell r="W5547">
            <v>0</v>
          </cell>
          <cell r="X5547">
            <v>42.745063450000004</v>
          </cell>
          <cell r="Y5547">
            <v>112.93770266999999</v>
          </cell>
          <cell r="Z5547">
            <v>2219.3918713600001</v>
          </cell>
          <cell r="AA5547">
            <v>2219.3918713600001</v>
          </cell>
          <cell r="AB5547">
            <v>0.04</v>
          </cell>
          <cell r="AC5547">
            <v>0</v>
          </cell>
          <cell r="AD5547">
            <v>291.34635003</v>
          </cell>
          <cell r="AE5547">
            <v>102.69689375999999</v>
          </cell>
          <cell r="AF5547">
            <v>45.620311370000003</v>
          </cell>
          <cell r="AG5547">
            <v>143.02914490000001</v>
          </cell>
          <cell r="AH5547">
            <v>0</v>
          </cell>
          <cell r="AI5547">
            <v>13.127305446999999</v>
          </cell>
        </row>
        <row r="5548">
          <cell r="C5548" t="str">
            <v>1.915.1</v>
          </cell>
          <cell r="D5548" t="str">
            <v>Подрядные работы</v>
          </cell>
          <cell r="E5548" t="str">
            <v>051-2004714</v>
          </cell>
          <cell r="F5548" t="str">
            <v/>
          </cell>
          <cell r="G5548" t="str">
            <v/>
          </cell>
          <cell r="H5548" t="str">
            <v/>
          </cell>
          <cell r="I5548">
            <v>75245.984729470001</v>
          </cell>
          <cell r="J5548">
            <v>60.54</v>
          </cell>
          <cell r="K5548">
            <v>60.54</v>
          </cell>
          <cell r="L5548">
            <v>60.54</v>
          </cell>
          <cell r="M5548">
            <v>113.11784415</v>
          </cell>
          <cell r="N5548">
            <v>186.84810728400001</v>
          </cell>
          <cell r="O5548">
            <v>186.84810728400001</v>
          </cell>
          <cell r="P5548">
            <v>0</v>
          </cell>
          <cell r="Q5548">
            <v>0</v>
          </cell>
          <cell r="R5548">
            <v>0</v>
          </cell>
          <cell r="S5548">
            <v>62860.5552714</v>
          </cell>
          <cell r="T5548">
            <v>11544.561163369999</v>
          </cell>
          <cell r="U5548">
            <v>0</v>
          </cell>
          <cell r="V5548">
            <v>0</v>
          </cell>
          <cell r="W5548">
            <v>0</v>
          </cell>
          <cell r="X5548">
            <v>0</v>
          </cell>
          <cell r="Y5548">
            <v>96.949477040000005</v>
          </cell>
          <cell r="Z5548">
            <v>1295.82</v>
          </cell>
          <cell r="AA5548">
            <v>1295.82</v>
          </cell>
          <cell r="AB5548">
            <v>0</v>
          </cell>
          <cell r="AC5548">
            <v>0</v>
          </cell>
          <cell r="AD5548">
            <v>111.54490896</v>
          </cell>
          <cell r="AE5548">
            <v>87.02772933</v>
          </cell>
          <cell r="AF5548">
            <v>24.517179630000001</v>
          </cell>
          <cell r="AG5548">
            <v>0</v>
          </cell>
          <cell r="AH5548">
            <v>0</v>
          </cell>
          <cell r="AI5548">
            <v>8.6080558230000008</v>
          </cell>
        </row>
        <row r="5549">
          <cell r="C5549">
            <v>0</v>
          </cell>
          <cell r="D5549" t="str">
            <v>НИПИ НГ "Петон</v>
          </cell>
          <cell r="E5549" t="str">
            <v>051-2004714</v>
          </cell>
          <cell r="F5549" t="str">
            <v/>
          </cell>
          <cell r="G5549" t="str">
            <v/>
          </cell>
          <cell r="H5549" t="str">
            <v/>
          </cell>
          <cell r="I5549">
            <v>75189.204729470002</v>
          </cell>
          <cell r="J5549">
            <v>60.54</v>
          </cell>
          <cell r="K5549">
            <v>60.54</v>
          </cell>
          <cell r="L5549">
            <v>60.54</v>
          </cell>
          <cell r="M5549">
            <v>113.11784415</v>
          </cell>
          <cell r="N5549">
            <v>186.84810728400001</v>
          </cell>
          <cell r="O5549">
            <v>186.84810728400001</v>
          </cell>
          <cell r="P5549">
            <v>0</v>
          </cell>
          <cell r="Q5549">
            <v>0</v>
          </cell>
          <cell r="R5549">
            <v>0</v>
          </cell>
          <cell r="S5549">
            <v>62814.845271400001</v>
          </cell>
          <cell r="T5549">
            <v>11536.34116337</v>
          </cell>
          <cell r="U5549">
            <v>0</v>
          </cell>
          <cell r="V5549">
            <v>0</v>
          </cell>
          <cell r="W5549">
            <v>0</v>
          </cell>
          <cell r="X5549">
            <v>0</v>
          </cell>
          <cell r="Y5549">
            <v>96.949477040000005</v>
          </cell>
          <cell r="Z5549">
            <v>1295.82</v>
          </cell>
          <cell r="AA5549">
            <v>1295.82</v>
          </cell>
          <cell r="AB5549">
            <v>0</v>
          </cell>
          <cell r="AC5549">
            <v>0</v>
          </cell>
          <cell r="AD5549">
            <v>111.54490896</v>
          </cell>
          <cell r="AE5549">
            <v>87.02772933</v>
          </cell>
          <cell r="AF5549">
            <v>24.517179630000001</v>
          </cell>
          <cell r="AG5549">
            <v>0</v>
          </cell>
          <cell r="AH5549">
            <v>0</v>
          </cell>
          <cell r="AI5549">
            <v>8.6080558230000008</v>
          </cell>
        </row>
        <row r="5550">
          <cell r="C5550">
            <v>0</v>
          </cell>
          <cell r="D5550" t="str">
            <v>ФИРО-О</v>
          </cell>
          <cell r="E5550" t="str">
            <v>051-2004714</v>
          </cell>
          <cell r="F5550" t="str">
            <v/>
          </cell>
          <cell r="G5550" t="str">
            <v/>
          </cell>
          <cell r="H5550" t="str">
            <v/>
          </cell>
          <cell r="I5550">
            <v>56.78</v>
          </cell>
          <cell r="J5550">
            <v>0</v>
          </cell>
          <cell r="K5550">
            <v>0</v>
          </cell>
          <cell r="L5550">
            <v>0</v>
          </cell>
          <cell r="M5550">
            <v>0</v>
          </cell>
          <cell r="N5550">
            <v>0</v>
          </cell>
          <cell r="O5550">
            <v>0</v>
          </cell>
          <cell r="P5550">
            <v>0</v>
          </cell>
          <cell r="Q5550">
            <v>0</v>
          </cell>
          <cell r="R5550">
            <v>0</v>
          </cell>
          <cell r="S5550">
            <v>45.71</v>
          </cell>
          <cell r="T5550">
            <v>8.2200000000000006</v>
          </cell>
          <cell r="U5550">
            <v>0</v>
          </cell>
          <cell r="V5550">
            <v>0</v>
          </cell>
          <cell r="W5550">
            <v>0</v>
          </cell>
          <cell r="X5550">
            <v>0</v>
          </cell>
          <cell r="Y5550">
            <v>0</v>
          </cell>
          <cell r="Z5550">
            <v>0</v>
          </cell>
          <cell r="AA5550">
            <v>0</v>
          </cell>
          <cell r="AB5550">
            <v>0</v>
          </cell>
          <cell r="AC5550">
            <v>0</v>
          </cell>
          <cell r="AD5550">
            <v>0</v>
          </cell>
          <cell r="AE5550">
            <v>0</v>
          </cell>
          <cell r="AF5550">
            <v>0</v>
          </cell>
          <cell r="AG5550">
            <v>0</v>
          </cell>
          <cell r="AH5550">
            <v>0</v>
          </cell>
          <cell r="AI5550">
            <v>0</v>
          </cell>
        </row>
        <row r="5551">
          <cell r="C5551" t="str">
            <v>1.915.2</v>
          </cell>
          <cell r="D5551" t="str">
            <v>Материалы(в составе подрядных работ)</v>
          </cell>
          <cell r="E5551" t="str">
            <v>051-2004714</v>
          </cell>
          <cell r="F5551" t="str">
            <v/>
          </cell>
          <cell r="G5551" t="str">
            <v/>
          </cell>
          <cell r="H5551" t="str">
            <v/>
          </cell>
          <cell r="I5551">
            <v>2090.69</v>
          </cell>
          <cell r="J5551">
            <v>18.16</v>
          </cell>
          <cell r="K5551">
            <v>18.16</v>
          </cell>
          <cell r="L5551">
            <v>18.16</v>
          </cell>
          <cell r="M5551">
            <v>0</v>
          </cell>
          <cell r="N5551">
            <v>0</v>
          </cell>
          <cell r="O5551">
            <v>0</v>
          </cell>
          <cell r="P5551">
            <v>0</v>
          </cell>
          <cell r="Q5551">
            <v>0</v>
          </cell>
          <cell r="R5551">
            <v>0</v>
          </cell>
          <cell r="S5551">
            <v>1742.24166666</v>
          </cell>
          <cell r="T5551">
            <v>348.44833333999998</v>
          </cell>
          <cell r="U5551">
            <v>0</v>
          </cell>
          <cell r="V5551">
            <v>0</v>
          </cell>
          <cell r="W5551">
            <v>0</v>
          </cell>
          <cell r="X5551">
            <v>0</v>
          </cell>
          <cell r="Y5551">
            <v>0</v>
          </cell>
          <cell r="Z5551">
            <v>18.16</v>
          </cell>
          <cell r="AA5551">
            <v>18.16</v>
          </cell>
          <cell r="AB5551">
            <v>0</v>
          </cell>
          <cell r="AC5551">
            <v>0</v>
          </cell>
          <cell r="AD5551">
            <v>0</v>
          </cell>
          <cell r="AE5551">
            <v>0</v>
          </cell>
          <cell r="AF5551">
            <v>0</v>
          </cell>
          <cell r="AG5551">
            <v>0</v>
          </cell>
          <cell r="AH5551">
            <v>0</v>
          </cell>
          <cell r="AI5551">
            <v>0</v>
          </cell>
        </row>
        <row r="5552">
          <cell r="C5552" t="str">
            <v>1.915.3</v>
          </cell>
          <cell r="D5552" t="str">
            <v>Оборудование</v>
          </cell>
          <cell r="E5552" t="str">
            <v>051-2004714</v>
          </cell>
          <cell r="F5552" t="str">
            <v/>
          </cell>
          <cell r="G5552" t="str">
            <v/>
          </cell>
          <cell r="H5552" t="str">
            <v/>
          </cell>
          <cell r="I5552">
            <v>54348.774381210002</v>
          </cell>
          <cell r="J5552">
            <v>0</v>
          </cell>
          <cell r="K5552">
            <v>0</v>
          </cell>
          <cell r="L5552">
            <v>0</v>
          </cell>
          <cell r="M5552">
            <v>1.4796</v>
          </cell>
          <cell r="N5552">
            <v>0</v>
          </cell>
          <cell r="O5552">
            <v>0</v>
          </cell>
          <cell r="P5552">
            <v>0</v>
          </cell>
          <cell r="Q5552">
            <v>0</v>
          </cell>
          <cell r="R5552">
            <v>0</v>
          </cell>
          <cell r="S5552">
            <v>44026.990902979996</v>
          </cell>
          <cell r="T5552">
            <v>7946.0631732299998</v>
          </cell>
          <cell r="U5552">
            <v>0</v>
          </cell>
          <cell r="V5552">
            <v>0</v>
          </cell>
          <cell r="W5552">
            <v>0</v>
          </cell>
          <cell r="X5552">
            <v>0</v>
          </cell>
          <cell r="Y5552">
            <v>2.2679999999999998</v>
          </cell>
          <cell r="Z5552">
            <v>26.201871359999998</v>
          </cell>
          <cell r="AA5552">
            <v>26.201871359999998</v>
          </cell>
          <cell r="AB5552">
            <v>0</v>
          </cell>
          <cell r="AC5552">
            <v>0</v>
          </cell>
          <cell r="AD5552">
            <v>2.2679999999999998</v>
          </cell>
          <cell r="AE5552">
            <v>2.2679999999999998</v>
          </cell>
          <cell r="AF5552">
            <v>0</v>
          </cell>
          <cell r="AG5552">
            <v>0</v>
          </cell>
          <cell r="AH5552">
            <v>0</v>
          </cell>
          <cell r="AI5552">
            <v>8.6558702959999998</v>
          </cell>
        </row>
        <row r="5553">
          <cell r="C5553" t="str">
            <v>1.915.4</v>
          </cell>
          <cell r="D5553" t="str">
            <v>Прочие, всего</v>
          </cell>
          <cell r="E5553" t="str">
            <v>051-2004714</v>
          </cell>
          <cell r="F5553" t="str">
            <v/>
          </cell>
          <cell r="G5553" t="str">
            <v/>
          </cell>
          <cell r="H5553" t="str">
            <v/>
          </cell>
          <cell r="I5553">
            <v>13120.555958770001</v>
          </cell>
          <cell r="J5553">
            <v>656.29</v>
          </cell>
          <cell r="K5553">
            <v>656.29</v>
          </cell>
          <cell r="L5553">
            <v>656.29</v>
          </cell>
          <cell r="M5553">
            <v>71.878989309999994</v>
          </cell>
          <cell r="N5553">
            <v>10.952321276999999</v>
          </cell>
          <cell r="O5553">
            <v>10.952321276999999</v>
          </cell>
          <cell r="P5553">
            <v>0</v>
          </cell>
          <cell r="Q5553">
            <v>0</v>
          </cell>
          <cell r="R5553">
            <v>0</v>
          </cell>
          <cell r="S5553">
            <v>11039.79699355</v>
          </cell>
          <cell r="T5553">
            <v>1832.0318959000001</v>
          </cell>
          <cell r="U5553">
            <v>0</v>
          </cell>
          <cell r="V5553">
            <v>0</v>
          </cell>
          <cell r="W5553">
            <v>0</v>
          </cell>
          <cell r="X5553">
            <v>42.745063450000004</v>
          </cell>
          <cell r="Y5553">
            <v>13.72022563</v>
          </cell>
          <cell r="Z5553">
            <v>897.37</v>
          </cell>
          <cell r="AA5553">
            <v>897.37</v>
          </cell>
          <cell r="AB5553">
            <v>0.04</v>
          </cell>
          <cell r="AC5553">
            <v>0</v>
          </cell>
          <cell r="AD5553">
            <v>177.53344107000001</v>
          </cell>
          <cell r="AE5553">
            <v>13.40116443</v>
          </cell>
          <cell r="AF5553">
            <v>21.103131739999998</v>
          </cell>
          <cell r="AG5553">
            <v>143.02914490000001</v>
          </cell>
          <cell r="AH5553">
            <v>0</v>
          </cell>
          <cell r="AI5553">
            <v>19.783750412</v>
          </cell>
        </row>
        <row r="5554">
          <cell r="C5554" t="str">
            <v>1.915.5</v>
          </cell>
          <cell r="D5554" t="str">
            <v>Землеотвод, всего</v>
          </cell>
          <cell r="E5554" t="str">
            <v>051-2004714</v>
          </cell>
          <cell r="F5554" t="str">
            <v/>
          </cell>
          <cell r="G5554" t="str">
            <v/>
          </cell>
          <cell r="H5554" t="str">
            <v/>
          </cell>
          <cell r="I5554">
            <v>201.78562018</v>
          </cell>
          <cell r="J5554">
            <v>51.46</v>
          </cell>
          <cell r="K5554">
            <v>51.46</v>
          </cell>
          <cell r="L5554">
            <v>51.46</v>
          </cell>
          <cell r="M5554">
            <v>39.51741603</v>
          </cell>
          <cell r="N5554">
            <v>76.792491314000003</v>
          </cell>
          <cell r="O5554">
            <v>76.792491314000003</v>
          </cell>
          <cell r="P5554">
            <v>0</v>
          </cell>
          <cell r="Q5554">
            <v>0</v>
          </cell>
          <cell r="R5554">
            <v>0</v>
          </cell>
          <cell r="S5554">
            <v>193.71285832999999</v>
          </cell>
          <cell r="T5554">
            <v>6.19666666</v>
          </cell>
          <cell r="U5554">
            <v>0</v>
          </cell>
          <cell r="V5554">
            <v>0</v>
          </cell>
          <cell r="W5554">
            <v>0</v>
          </cell>
          <cell r="X5554">
            <v>42.707133849999998</v>
          </cell>
          <cell r="Y5554">
            <v>0</v>
          </cell>
          <cell r="Z5554">
            <v>51.46</v>
          </cell>
          <cell r="AA5554">
            <v>51.46</v>
          </cell>
          <cell r="AB5554">
            <v>0.04</v>
          </cell>
          <cell r="AC5554">
            <v>0</v>
          </cell>
          <cell r="AD5554">
            <v>12.354139910000001</v>
          </cell>
          <cell r="AE5554">
            <v>0</v>
          </cell>
          <cell r="AF5554">
            <v>0</v>
          </cell>
          <cell r="AG5554">
            <v>12.354139910000001</v>
          </cell>
          <cell r="AH5554">
            <v>0</v>
          </cell>
          <cell r="AI5554">
            <v>24.007267605999999</v>
          </cell>
        </row>
        <row r="5555">
          <cell r="C5555" t="str">
            <v>1.915.6</v>
          </cell>
          <cell r="D5555" t="str">
            <v>Проектные работы</v>
          </cell>
          <cell r="E5555" t="str">
            <v>051-2004714</v>
          </cell>
          <cell r="F5555" t="str">
            <v/>
          </cell>
          <cell r="G5555" t="str">
            <v/>
          </cell>
          <cell r="H5555" t="str">
            <v/>
          </cell>
          <cell r="I5555">
            <v>7102.48542258</v>
          </cell>
          <cell r="J5555">
            <v>0</v>
          </cell>
          <cell r="K5555">
            <v>0</v>
          </cell>
          <cell r="L5555">
            <v>0</v>
          </cell>
          <cell r="M5555">
            <v>0</v>
          </cell>
          <cell r="N5555">
            <v>0</v>
          </cell>
          <cell r="O5555">
            <v>0</v>
          </cell>
          <cell r="P5555">
            <v>0</v>
          </cell>
          <cell r="Q5555">
            <v>0</v>
          </cell>
          <cell r="R5555">
            <v>0</v>
          </cell>
          <cell r="S5555">
            <v>5937.1839376099997</v>
          </cell>
          <cell r="T5555">
            <v>1074.4945421100001</v>
          </cell>
          <cell r="U5555">
            <v>0</v>
          </cell>
          <cell r="V5555">
            <v>0</v>
          </cell>
          <cell r="W5555">
            <v>0</v>
          </cell>
          <cell r="X5555">
            <v>0</v>
          </cell>
          <cell r="Y5555">
            <v>0</v>
          </cell>
          <cell r="Z5555">
            <v>0</v>
          </cell>
          <cell r="AA5555">
            <v>0</v>
          </cell>
          <cell r="AB5555">
            <v>0</v>
          </cell>
          <cell r="AC5555">
            <v>0</v>
          </cell>
          <cell r="AD5555">
            <v>0</v>
          </cell>
          <cell r="AE5555">
            <v>0</v>
          </cell>
          <cell r="AF5555">
            <v>0</v>
          </cell>
          <cell r="AG5555">
            <v>0</v>
          </cell>
          <cell r="AH5555">
            <v>0</v>
          </cell>
          <cell r="AI5555">
            <v>0</v>
          </cell>
        </row>
        <row r="5556">
          <cell r="C5556" t="str">
            <v>1.915.7</v>
          </cell>
          <cell r="D5556" t="str">
            <v>Экспертиза</v>
          </cell>
          <cell r="E5556" t="str">
            <v>051-2004714</v>
          </cell>
          <cell r="F5556" t="str">
            <v/>
          </cell>
          <cell r="G5556" t="str">
            <v/>
          </cell>
          <cell r="H5556" t="str">
            <v/>
          </cell>
          <cell r="I5556">
            <v>7.1508476300000003</v>
          </cell>
          <cell r="J5556">
            <v>0</v>
          </cell>
          <cell r="K5556">
            <v>0</v>
          </cell>
          <cell r="L5556">
            <v>0</v>
          </cell>
          <cell r="M5556">
            <v>0</v>
          </cell>
          <cell r="N5556">
            <v>0</v>
          </cell>
          <cell r="O5556">
            <v>0</v>
          </cell>
          <cell r="P5556">
            <v>0</v>
          </cell>
          <cell r="Q5556">
            <v>0</v>
          </cell>
          <cell r="R5556">
            <v>0</v>
          </cell>
          <cell r="S5556">
            <v>6.0600403600000003</v>
          </cell>
          <cell r="T5556">
            <v>1.09080727</v>
          </cell>
          <cell r="U5556">
            <v>0</v>
          </cell>
          <cell r="V5556">
            <v>0</v>
          </cell>
          <cell r="W5556">
            <v>0</v>
          </cell>
          <cell r="X5556">
            <v>0</v>
          </cell>
          <cell r="Y5556">
            <v>0</v>
          </cell>
          <cell r="Z5556">
            <v>0</v>
          </cell>
          <cell r="AA5556">
            <v>0</v>
          </cell>
          <cell r="AB5556">
            <v>0</v>
          </cell>
          <cell r="AC5556">
            <v>0</v>
          </cell>
          <cell r="AD5556">
            <v>0</v>
          </cell>
          <cell r="AE5556">
            <v>0</v>
          </cell>
          <cell r="AF5556">
            <v>0</v>
          </cell>
          <cell r="AG5556">
            <v>0</v>
          </cell>
          <cell r="AH5556">
            <v>0</v>
          </cell>
          <cell r="AI5556">
            <v>0</v>
          </cell>
        </row>
        <row r="5557">
          <cell r="C5557" t="str">
            <v>1.915.8</v>
          </cell>
          <cell r="D5557" t="str">
            <v>Услуги Заказчика</v>
          </cell>
          <cell r="E5557" t="str">
            <v>051-2004714</v>
          </cell>
          <cell r="F5557" t="str">
            <v/>
          </cell>
          <cell r="G5557" t="str">
            <v/>
          </cell>
          <cell r="H5557" t="str">
            <v/>
          </cell>
          <cell r="I5557">
            <v>2323.59818378</v>
          </cell>
          <cell r="J5557">
            <v>25.56</v>
          </cell>
          <cell r="K5557">
            <v>25.56</v>
          </cell>
          <cell r="L5557">
            <v>25.56</v>
          </cell>
          <cell r="M5557">
            <v>7.6680000000000001</v>
          </cell>
          <cell r="N5557">
            <v>30</v>
          </cell>
          <cell r="O5557">
            <v>30</v>
          </cell>
          <cell r="P5557">
            <v>0</v>
          </cell>
          <cell r="Q5557">
            <v>0</v>
          </cell>
          <cell r="R5557">
            <v>0</v>
          </cell>
          <cell r="S5557">
            <v>1888.90734026</v>
          </cell>
          <cell r="T5557">
            <v>366.25080442000001</v>
          </cell>
          <cell r="U5557">
            <v>0</v>
          </cell>
          <cell r="V5557">
            <v>0</v>
          </cell>
          <cell r="W5557">
            <v>0</v>
          </cell>
          <cell r="X5557">
            <v>0</v>
          </cell>
          <cell r="Y5557">
            <v>0</v>
          </cell>
          <cell r="Z5557">
            <v>25.56</v>
          </cell>
          <cell r="AA5557">
            <v>25.56</v>
          </cell>
          <cell r="AB5557">
            <v>0</v>
          </cell>
          <cell r="AC5557">
            <v>0</v>
          </cell>
          <cell r="AD5557">
            <v>132.93241649999999</v>
          </cell>
          <cell r="AE5557">
            <v>0</v>
          </cell>
          <cell r="AF5557">
            <v>5.1120000000000001</v>
          </cell>
          <cell r="AG5557">
            <v>127.82041649999999</v>
          </cell>
          <cell r="AH5557">
            <v>0</v>
          </cell>
          <cell r="AI5557">
            <v>520.07987676100004</v>
          </cell>
        </row>
        <row r="5558">
          <cell r="C5558" t="str">
            <v>1.915.9</v>
          </cell>
          <cell r="D5558" t="str">
            <v>Иные прочие</v>
          </cell>
          <cell r="E5558" t="str">
            <v>051-2004714</v>
          </cell>
          <cell r="F5558" t="str">
            <v/>
          </cell>
          <cell r="G5558" t="str">
            <v/>
          </cell>
          <cell r="H5558" t="str">
            <v/>
          </cell>
          <cell r="I5558">
            <v>3280.38637771</v>
          </cell>
          <cell r="J5558">
            <v>405.1</v>
          </cell>
          <cell r="K5558">
            <v>405.1</v>
          </cell>
          <cell r="L5558">
            <v>405.1</v>
          </cell>
          <cell r="M5558">
            <v>24.693573279999999</v>
          </cell>
          <cell r="N5558">
            <v>6.0956734829999997</v>
          </cell>
          <cell r="O5558">
            <v>6.0956734829999997</v>
          </cell>
          <cell r="P5558">
            <v>0</v>
          </cell>
          <cell r="Q5558">
            <v>0</v>
          </cell>
          <cell r="R5558">
            <v>0</v>
          </cell>
          <cell r="S5558">
            <v>2856.4578169900001</v>
          </cell>
          <cell r="T5558">
            <v>352.50407544000001</v>
          </cell>
          <cell r="U5558">
            <v>0</v>
          </cell>
          <cell r="V5558">
            <v>0</v>
          </cell>
          <cell r="W5558">
            <v>0</v>
          </cell>
          <cell r="X5558">
            <v>3.7929600000000001E-2</v>
          </cell>
          <cell r="Y5558">
            <v>10.636713650000001</v>
          </cell>
          <cell r="Z5558">
            <v>643.09648802000004</v>
          </cell>
          <cell r="AA5558">
            <v>643.09648802000004</v>
          </cell>
          <cell r="AB5558">
            <v>0</v>
          </cell>
          <cell r="AC5558">
            <v>0</v>
          </cell>
          <cell r="AD5558">
            <v>29.471723879999999</v>
          </cell>
          <cell r="AE5558">
            <v>10.626003649999999</v>
          </cell>
          <cell r="AF5558">
            <v>15.99113174</v>
          </cell>
          <cell r="AG5558">
            <v>2.8545884899999998</v>
          </cell>
          <cell r="AH5558">
            <v>0</v>
          </cell>
          <cell r="AI5558">
            <v>4.5827841429999996</v>
          </cell>
        </row>
        <row r="5559">
          <cell r="C5559" t="str">
            <v>1.915.10</v>
          </cell>
          <cell r="D5559" t="str">
            <v>Пуско наладочные работы "вхолостую"</v>
          </cell>
          <cell r="E5559" t="str">
            <v>051-2004714</v>
          </cell>
          <cell r="F5559" t="str">
            <v/>
          </cell>
          <cell r="G5559" t="str">
            <v/>
          </cell>
          <cell r="H5559" t="str">
            <v/>
          </cell>
          <cell r="I5559">
            <v>205.14950689</v>
          </cell>
          <cell r="J5559">
            <v>174.17</v>
          </cell>
          <cell r="K5559">
            <v>174.17</v>
          </cell>
          <cell r="L5559">
            <v>174.17</v>
          </cell>
          <cell r="M5559">
            <v>0</v>
          </cell>
          <cell r="N5559">
            <v>0</v>
          </cell>
          <cell r="O5559">
            <v>0</v>
          </cell>
          <cell r="P5559">
            <v>0</v>
          </cell>
          <cell r="Q5559">
            <v>0</v>
          </cell>
          <cell r="R5559">
            <v>0</v>
          </cell>
          <cell r="S5559">
            <v>157.47499999999999</v>
          </cell>
          <cell r="T5559">
            <v>31.495000000000001</v>
          </cell>
          <cell r="U5559">
            <v>0</v>
          </cell>
          <cell r="V5559">
            <v>0</v>
          </cell>
          <cell r="W5559">
            <v>0</v>
          </cell>
          <cell r="X5559">
            <v>0</v>
          </cell>
          <cell r="Y5559">
            <v>3.0835119799999999</v>
          </cell>
          <cell r="Z5559">
            <v>177.25351198000001</v>
          </cell>
          <cell r="AA5559">
            <v>177.25351198000001</v>
          </cell>
          <cell r="AB5559">
            <v>0</v>
          </cell>
          <cell r="AC5559">
            <v>0</v>
          </cell>
          <cell r="AD5559">
            <v>2.7751607800000002</v>
          </cell>
          <cell r="AE5559">
            <v>2.7751607800000002</v>
          </cell>
          <cell r="AF5559">
            <v>0</v>
          </cell>
          <cell r="AG5559">
            <v>0</v>
          </cell>
          <cell r="AH5559">
            <v>0</v>
          </cell>
          <cell r="AI5559">
            <v>1.5656450180000001</v>
          </cell>
        </row>
        <row r="5560">
          <cell r="C5560" t="str">
            <v>1.916</v>
          </cell>
          <cell r="D5560" t="str">
            <v>Техперевооружение систем контроля качества газа. Установка потоковых анализаторов на объектахООО "Газпром трансгаз Санкт-Петербург"</v>
          </cell>
          <cell r="E5560" t="str">
            <v>051-2004723</v>
          </cell>
          <cell r="F5560" t="str">
            <v/>
          </cell>
          <cell r="G5560" t="str">
            <v>Стройки, обеспечивающие добычу и вывод газа из Надым-Пур-Таз</v>
          </cell>
          <cell r="H5560" t="str">
            <v>Транспорт газа</v>
          </cell>
          <cell r="I5560">
            <v>247.72</v>
          </cell>
          <cell r="J5560">
            <v>239.44</v>
          </cell>
          <cell r="K5560">
            <v>239.44</v>
          </cell>
          <cell r="L5560">
            <v>239.44</v>
          </cell>
          <cell r="M5560">
            <v>2.1349999799999999</v>
          </cell>
          <cell r="N5560">
            <v>0.89166387400000002</v>
          </cell>
          <cell r="O5560">
            <v>0.89166387400000002</v>
          </cell>
          <cell r="P5560">
            <v>0</v>
          </cell>
          <cell r="Q5560">
            <v>0</v>
          </cell>
          <cell r="R5560">
            <v>0</v>
          </cell>
          <cell r="S5560">
            <v>206.64333336000001</v>
          </cell>
          <cell r="T5560">
            <v>41.076666639999999</v>
          </cell>
          <cell r="U5560">
            <v>0</v>
          </cell>
          <cell r="V5560">
            <v>0</v>
          </cell>
          <cell r="W5560">
            <v>0</v>
          </cell>
          <cell r="X5560">
            <v>0</v>
          </cell>
          <cell r="Y5560">
            <v>0</v>
          </cell>
          <cell r="Z5560">
            <v>200.14</v>
          </cell>
          <cell r="AA5560">
            <v>200.14</v>
          </cell>
          <cell r="AB5560">
            <v>0</v>
          </cell>
          <cell r="AC5560">
            <v>0</v>
          </cell>
          <cell r="AD5560">
            <v>1.42333332</v>
          </cell>
          <cell r="AE5560">
            <v>0</v>
          </cell>
          <cell r="AF5560">
            <v>1.42333332</v>
          </cell>
          <cell r="AG5560">
            <v>0</v>
          </cell>
          <cell r="AH5560">
            <v>0</v>
          </cell>
          <cell r="AI5560">
            <v>0.71116884199999997</v>
          </cell>
        </row>
        <row r="5561">
          <cell r="C5561" t="str">
            <v>1.916.1</v>
          </cell>
          <cell r="D5561" t="str">
            <v>Подрядные работы</v>
          </cell>
          <cell r="E5561" t="str">
            <v>051-2004723</v>
          </cell>
          <cell r="F5561" t="str">
            <v/>
          </cell>
          <cell r="G5561" t="str">
            <v/>
          </cell>
          <cell r="H5561" t="str">
            <v/>
          </cell>
          <cell r="I5561">
            <v>7.2</v>
          </cell>
          <cell r="J5561">
            <v>7.2</v>
          </cell>
          <cell r="K5561">
            <v>7.2</v>
          </cell>
          <cell r="L5561">
            <v>7.2</v>
          </cell>
          <cell r="M5561">
            <v>0</v>
          </cell>
          <cell r="N5561">
            <v>0</v>
          </cell>
          <cell r="O5561">
            <v>0</v>
          </cell>
          <cell r="P5561">
            <v>0</v>
          </cell>
          <cell r="Q5561">
            <v>0</v>
          </cell>
          <cell r="R5561">
            <v>0</v>
          </cell>
          <cell r="S5561">
            <v>6</v>
          </cell>
          <cell r="T5561">
            <v>1.2</v>
          </cell>
          <cell r="U5561">
            <v>0</v>
          </cell>
          <cell r="V5561">
            <v>0</v>
          </cell>
          <cell r="W5561">
            <v>0</v>
          </cell>
          <cell r="X5561">
            <v>0</v>
          </cell>
          <cell r="Y5561">
            <v>0</v>
          </cell>
          <cell r="Z5561">
            <v>2.2000000000000002</v>
          </cell>
          <cell r="AA5561">
            <v>2.2000000000000002</v>
          </cell>
          <cell r="AB5561">
            <v>0</v>
          </cell>
          <cell r="AC5561">
            <v>0</v>
          </cell>
          <cell r="AD5561">
            <v>0</v>
          </cell>
          <cell r="AE5561">
            <v>0</v>
          </cell>
          <cell r="AF5561">
            <v>0</v>
          </cell>
          <cell r="AG5561">
            <v>0</v>
          </cell>
          <cell r="AH5561">
            <v>0</v>
          </cell>
          <cell r="AI5561">
            <v>0</v>
          </cell>
        </row>
        <row r="5562">
          <cell r="C5562">
            <v>0</v>
          </cell>
          <cell r="D5562" t="str">
            <v>Конкурс</v>
          </cell>
          <cell r="E5562" t="str">
            <v>051-2004723</v>
          </cell>
          <cell r="F5562" t="str">
            <v/>
          </cell>
          <cell r="G5562" t="str">
            <v/>
          </cell>
          <cell r="H5562" t="str">
            <v/>
          </cell>
          <cell r="I5562">
            <v>0</v>
          </cell>
          <cell r="J5562">
            <v>0</v>
          </cell>
          <cell r="K5562">
            <v>7.2</v>
          </cell>
          <cell r="L5562">
            <v>7.2</v>
          </cell>
          <cell r="M5562">
            <v>0</v>
          </cell>
          <cell r="N5562">
            <v>0</v>
          </cell>
          <cell r="O5562">
            <v>0</v>
          </cell>
          <cell r="P5562">
            <v>0</v>
          </cell>
          <cell r="Q5562">
            <v>0</v>
          </cell>
          <cell r="R5562">
            <v>0</v>
          </cell>
          <cell r="S5562">
            <v>0</v>
          </cell>
          <cell r="T5562">
            <v>0</v>
          </cell>
          <cell r="U5562">
            <v>0</v>
          </cell>
          <cell r="V5562">
            <v>0</v>
          </cell>
          <cell r="W5562">
            <v>0</v>
          </cell>
          <cell r="X5562">
            <v>0</v>
          </cell>
          <cell r="Y5562">
            <v>0</v>
          </cell>
          <cell r="Z5562">
            <v>2.2000000000000002</v>
          </cell>
          <cell r="AA5562">
            <v>2.2000000000000002</v>
          </cell>
          <cell r="AB5562">
            <v>0</v>
          </cell>
          <cell r="AC5562">
            <v>0</v>
          </cell>
          <cell r="AD5562">
            <v>0</v>
          </cell>
          <cell r="AE5562">
            <v>0</v>
          </cell>
          <cell r="AF5562">
            <v>0</v>
          </cell>
          <cell r="AG5562">
            <v>0</v>
          </cell>
          <cell r="AH5562">
            <v>0</v>
          </cell>
          <cell r="AI5562">
            <v>0</v>
          </cell>
        </row>
        <row r="5563">
          <cell r="C5563">
            <v>0</v>
          </cell>
          <cell r="D5563" t="str">
            <v>Прочие подрядчики</v>
          </cell>
          <cell r="E5563" t="str">
            <v>051-2004723</v>
          </cell>
          <cell r="F5563" t="str">
            <v/>
          </cell>
          <cell r="G5563" t="str">
            <v/>
          </cell>
          <cell r="H5563" t="str">
            <v/>
          </cell>
          <cell r="I5563">
            <v>7.2</v>
          </cell>
          <cell r="J5563">
            <v>7.2</v>
          </cell>
          <cell r="K5563">
            <v>0</v>
          </cell>
          <cell r="L5563">
            <v>0</v>
          </cell>
          <cell r="M5563">
            <v>0</v>
          </cell>
          <cell r="N5563">
            <v>0</v>
          </cell>
          <cell r="O5563">
            <v>0</v>
          </cell>
          <cell r="P5563">
            <v>0</v>
          </cell>
          <cell r="Q5563">
            <v>0</v>
          </cell>
          <cell r="R5563">
            <v>0</v>
          </cell>
          <cell r="S5563">
            <v>6</v>
          </cell>
          <cell r="T5563">
            <v>1.2</v>
          </cell>
          <cell r="U5563">
            <v>0</v>
          </cell>
          <cell r="V5563">
            <v>0</v>
          </cell>
          <cell r="W5563">
            <v>0</v>
          </cell>
          <cell r="X5563">
            <v>0</v>
          </cell>
          <cell r="Y5563">
            <v>0</v>
          </cell>
          <cell r="Z5563">
            <v>0</v>
          </cell>
          <cell r="AA5563">
            <v>0</v>
          </cell>
          <cell r="AB5563">
            <v>0</v>
          </cell>
          <cell r="AC5563">
            <v>0</v>
          </cell>
          <cell r="AD5563">
            <v>0</v>
          </cell>
          <cell r="AE5563">
            <v>0</v>
          </cell>
          <cell r="AF5563">
            <v>0</v>
          </cell>
          <cell r="AG5563">
            <v>0</v>
          </cell>
          <cell r="AH5563">
            <v>0</v>
          </cell>
          <cell r="AI5563">
            <v>0</v>
          </cell>
        </row>
        <row r="5564">
          <cell r="C5564" t="str">
            <v>1.916.2</v>
          </cell>
          <cell r="D5564" t="str">
            <v>Оборудование</v>
          </cell>
          <cell r="E5564" t="str">
            <v>051-2004723</v>
          </cell>
          <cell r="F5564" t="str">
            <v/>
          </cell>
          <cell r="G5564" t="str">
            <v/>
          </cell>
          <cell r="H5564" t="str">
            <v/>
          </cell>
          <cell r="I5564">
            <v>188.8</v>
          </cell>
          <cell r="J5564">
            <v>188.8</v>
          </cell>
          <cell r="K5564">
            <v>188.8</v>
          </cell>
          <cell r="L5564">
            <v>188.8</v>
          </cell>
          <cell r="M5564">
            <v>0</v>
          </cell>
          <cell r="N5564">
            <v>0</v>
          </cell>
          <cell r="O5564">
            <v>0</v>
          </cell>
          <cell r="P5564">
            <v>0</v>
          </cell>
          <cell r="Q5564">
            <v>0</v>
          </cell>
          <cell r="R5564">
            <v>0</v>
          </cell>
          <cell r="S5564">
            <v>157.33333332999999</v>
          </cell>
          <cell r="T5564">
            <v>31.466666669999999</v>
          </cell>
          <cell r="U5564">
            <v>0</v>
          </cell>
          <cell r="V5564">
            <v>0</v>
          </cell>
          <cell r="W5564">
            <v>0</v>
          </cell>
          <cell r="X5564">
            <v>0</v>
          </cell>
          <cell r="Y5564">
            <v>0</v>
          </cell>
          <cell r="Z5564">
            <v>184.8</v>
          </cell>
          <cell r="AA5564">
            <v>184.8</v>
          </cell>
          <cell r="AB5564">
            <v>0</v>
          </cell>
          <cell r="AC5564">
            <v>0</v>
          </cell>
          <cell r="AD5564">
            <v>0</v>
          </cell>
          <cell r="AE5564">
            <v>0</v>
          </cell>
          <cell r="AF5564">
            <v>0</v>
          </cell>
          <cell r="AG5564">
            <v>0</v>
          </cell>
          <cell r="AH5564">
            <v>0</v>
          </cell>
          <cell r="AI5564">
            <v>0</v>
          </cell>
        </row>
        <row r="5565">
          <cell r="C5565" t="str">
            <v>1.916.3</v>
          </cell>
          <cell r="D5565" t="str">
            <v>Прочие, всего</v>
          </cell>
          <cell r="E5565" t="str">
            <v>051-2004723</v>
          </cell>
          <cell r="F5565" t="str">
            <v/>
          </cell>
          <cell r="G5565" t="str">
            <v/>
          </cell>
          <cell r="H5565" t="str">
            <v/>
          </cell>
          <cell r="I5565">
            <v>51.72</v>
          </cell>
          <cell r="J5565">
            <v>43.44</v>
          </cell>
          <cell r="K5565">
            <v>43.44</v>
          </cell>
          <cell r="L5565">
            <v>43.44</v>
          </cell>
          <cell r="M5565">
            <v>2.1349999799999999</v>
          </cell>
          <cell r="N5565">
            <v>4.9148250000000004</v>
          </cell>
          <cell r="O5565">
            <v>4.9148250000000004</v>
          </cell>
          <cell r="P5565">
            <v>0</v>
          </cell>
          <cell r="Q5565">
            <v>0</v>
          </cell>
          <cell r="R5565">
            <v>0</v>
          </cell>
          <cell r="S5565">
            <v>43.310000029999998</v>
          </cell>
          <cell r="T5565">
            <v>8.4099999699999994</v>
          </cell>
          <cell r="U5565">
            <v>0</v>
          </cell>
          <cell r="V5565">
            <v>0</v>
          </cell>
          <cell r="W5565">
            <v>0</v>
          </cell>
          <cell r="X5565">
            <v>0</v>
          </cell>
          <cell r="Y5565">
            <v>0</v>
          </cell>
          <cell r="Z5565">
            <v>13.14</v>
          </cell>
          <cell r="AA5565">
            <v>13.14</v>
          </cell>
          <cell r="AB5565">
            <v>0</v>
          </cell>
          <cell r="AC5565">
            <v>0</v>
          </cell>
          <cell r="AD5565">
            <v>1.42333332</v>
          </cell>
          <cell r="AE5565">
            <v>0</v>
          </cell>
          <cell r="AF5565">
            <v>1.42333332</v>
          </cell>
          <cell r="AG5565">
            <v>0</v>
          </cell>
          <cell r="AH5565">
            <v>0</v>
          </cell>
          <cell r="AI5565">
            <v>10.832064839999999</v>
          </cell>
        </row>
        <row r="5566">
          <cell r="C5566" t="str">
            <v>1.916.4</v>
          </cell>
          <cell r="D5566" t="str">
            <v>Землеотвод, всего</v>
          </cell>
          <cell r="E5566" t="str">
            <v>051-2004723</v>
          </cell>
          <cell r="F5566" t="str">
            <v/>
          </cell>
          <cell r="G5566" t="str">
            <v/>
          </cell>
          <cell r="H5566" t="str">
            <v/>
          </cell>
          <cell r="I5566">
            <v>0</v>
          </cell>
          <cell r="J5566">
            <v>0</v>
          </cell>
          <cell r="K5566">
            <v>6</v>
          </cell>
          <cell r="L5566">
            <v>6</v>
          </cell>
          <cell r="M5566">
            <v>0</v>
          </cell>
          <cell r="N5566">
            <v>0</v>
          </cell>
          <cell r="O5566">
            <v>0</v>
          </cell>
          <cell r="P5566">
            <v>0</v>
          </cell>
          <cell r="Q5566">
            <v>0</v>
          </cell>
          <cell r="R5566">
            <v>0</v>
          </cell>
          <cell r="S5566">
            <v>0</v>
          </cell>
          <cell r="T5566">
            <v>0</v>
          </cell>
          <cell r="U5566">
            <v>0</v>
          </cell>
          <cell r="V5566">
            <v>0</v>
          </cell>
          <cell r="W5566">
            <v>0</v>
          </cell>
          <cell r="X5566">
            <v>0</v>
          </cell>
          <cell r="Y5566">
            <v>0</v>
          </cell>
          <cell r="Z5566">
            <v>0</v>
          </cell>
          <cell r="AA5566">
            <v>0</v>
          </cell>
          <cell r="AB5566">
            <v>0</v>
          </cell>
          <cell r="AC5566">
            <v>0</v>
          </cell>
          <cell r="AD5566">
            <v>0</v>
          </cell>
          <cell r="AE5566">
            <v>0</v>
          </cell>
          <cell r="AF5566">
            <v>0</v>
          </cell>
          <cell r="AG5566">
            <v>0</v>
          </cell>
          <cell r="AH5566">
            <v>0</v>
          </cell>
          <cell r="AI5566">
            <v>0</v>
          </cell>
        </row>
        <row r="5567">
          <cell r="C5567" t="str">
            <v>1.916.5</v>
          </cell>
          <cell r="D5567" t="str">
            <v>Проектные работы</v>
          </cell>
          <cell r="E5567" t="str">
            <v>051-2004723</v>
          </cell>
          <cell r="F5567" t="str">
            <v/>
          </cell>
          <cell r="G5567" t="str">
            <v/>
          </cell>
          <cell r="H5567" t="str">
            <v/>
          </cell>
          <cell r="I5567">
            <v>0</v>
          </cell>
          <cell r="J5567">
            <v>0</v>
          </cell>
          <cell r="K5567">
            <v>1</v>
          </cell>
          <cell r="L5567">
            <v>1</v>
          </cell>
          <cell r="M5567">
            <v>0</v>
          </cell>
          <cell r="N5567">
            <v>0</v>
          </cell>
          <cell r="O5567">
            <v>0</v>
          </cell>
          <cell r="P5567">
            <v>0</v>
          </cell>
          <cell r="Q5567">
            <v>0</v>
          </cell>
          <cell r="R5567">
            <v>0</v>
          </cell>
          <cell r="S5567">
            <v>0</v>
          </cell>
          <cell r="T5567">
            <v>0</v>
          </cell>
          <cell r="U5567">
            <v>0</v>
          </cell>
          <cell r="V5567">
            <v>0</v>
          </cell>
          <cell r="W5567">
            <v>0</v>
          </cell>
          <cell r="X5567">
            <v>0</v>
          </cell>
          <cell r="Y5567">
            <v>0</v>
          </cell>
          <cell r="Z5567">
            <v>0</v>
          </cell>
          <cell r="AA5567">
            <v>0</v>
          </cell>
          <cell r="AB5567">
            <v>0</v>
          </cell>
          <cell r="AC5567">
            <v>0</v>
          </cell>
          <cell r="AD5567">
            <v>0</v>
          </cell>
          <cell r="AE5567">
            <v>0</v>
          </cell>
          <cell r="AF5567">
            <v>0</v>
          </cell>
          <cell r="AG5567">
            <v>0</v>
          </cell>
          <cell r="AH5567">
            <v>0</v>
          </cell>
          <cell r="AI5567">
            <v>0</v>
          </cell>
        </row>
        <row r="5568">
          <cell r="C5568" t="str">
            <v>1.916.6</v>
          </cell>
          <cell r="D5568" t="str">
            <v>Услуги Заказчика</v>
          </cell>
          <cell r="E5568" t="str">
            <v>051-2004723</v>
          </cell>
          <cell r="F5568" t="str">
            <v/>
          </cell>
          <cell r="G5568" t="str">
            <v/>
          </cell>
          <cell r="H5568" t="str">
            <v/>
          </cell>
          <cell r="I5568">
            <v>0</v>
          </cell>
          <cell r="J5568">
            <v>0</v>
          </cell>
          <cell r="K5568">
            <v>8.5399999999999991</v>
          </cell>
          <cell r="L5568">
            <v>8.5399999999999991</v>
          </cell>
          <cell r="M5568">
            <v>2.1349999799999999</v>
          </cell>
          <cell r="N5568">
            <v>24.999999765999998</v>
          </cell>
          <cell r="O5568">
            <v>24.999999765999998</v>
          </cell>
          <cell r="P5568">
            <v>0</v>
          </cell>
          <cell r="Q5568">
            <v>0</v>
          </cell>
          <cell r="R5568">
            <v>0</v>
          </cell>
          <cell r="S5568">
            <v>0</v>
          </cell>
          <cell r="T5568">
            <v>0</v>
          </cell>
          <cell r="U5568">
            <v>0</v>
          </cell>
          <cell r="V5568">
            <v>0</v>
          </cell>
          <cell r="W5568">
            <v>0</v>
          </cell>
          <cell r="X5568">
            <v>0</v>
          </cell>
          <cell r="Y5568">
            <v>0</v>
          </cell>
          <cell r="Z5568">
            <v>7.11</v>
          </cell>
          <cell r="AA5568">
            <v>7.11</v>
          </cell>
          <cell r="AB5568">
            <v>0</v>
          </cell>
          <cell r="AC5568">
            <v>0</v>
          </cell>
          <cell r="AD5568">
            <v>1.42333332</v>
          </cell>
          <cell r="AE5568">
            <v>0</v>
          </cell>
          <cell r="AF5568">
            <v>1.42333332</v>
          </cell>
          <cell r="AG5568">
            <v>0</v>
          </cell>
          <cell r="AH5568">
            <v>0</v>
          </cell>
          <cell r="AI5568">
            <v>20.018752743</v>
          </cell>
        </row>
        <row r="5569">
          <cell r="C5569" t="str">
            <v>1.916.7</v>
          </cell>
          <cell r="D5569" t="str">
            <v>Иные прочие</v>
          </cell>
          <cell r="E5569" t="str">
            <v>051-2004723</v>
          </cell>
          <cell r="F5569" t="str">
            <v/>
          </cell>
          <cell r="G5569" t="str">
            <v/>
          </cell>
          <cell r="H5569" t="str">
            <v/>
          </cell>
          <cell r="I5569">
            <v>51.72</v>
          </cell>
          <cell r="J5569">
            <v>43.44</v>
          </cell>
          <cell r="K5569">
            <v>13.9</v>
          </cell>
          <cell r="L5569">
            <v>13.9</v>
          </cell>
          <cell r="M5569">
            <v>0</v>
          </cell>
          <cell r="N5569">
            <v>0</v>
          </cell>
          <cell r="O5569">
            <v>0</v>
          </cell>
          <cell r="P5569">
            <v>0</v>
          </cell>
          <cell r="Q5569">
            <v>0</v>
          </cell>
          <cell r="R5569">
            <v>0</v>
          </cell>
          <cell r="S5569">
            <v>43.310000029999998</v>
          </cell>
          <cell r="T5569">
            <v>8.4099999699999994</v>
          </cell>
          <cell r="U5569">
            <v>0</v>
          </cell>
          <cell r="V5569">
            <v>0</v>
          </cell>
          <cell r="W5569">
            <v>0</v>
          </cell>
          <cell r="X5569">
            <v>0</v>
          </cell>
          <cell r="Y5569">
            <v>0</v>
          </cell>
          <cell r="Z5569">
            <v>6.03</v>
          </cell>
          <cell r="AA5569">
            <v>6.03</v>
          </cell>
          <cell r="AB5569">
            <v>0</v>
          </cell>
          <cell r="AC5569">
            <v>0</v>
          </cell>
          <cell r="AD5569">
            <v>0</v>
          </cell>
          <cell r="AE5569">
            <v>0</v>
          </cell>
          <cell r="AF5569">
            <v>0</v>
          </cell>
          <cell r="AG5569">
            <v>0</v>
          </cell>
          <cell r="AH5569">
            <v>0</v>
          </cell>
          <cell r="AI5569">
            <v>0</v>
          </cell>
        </row>
        <row r="5570">
          <cell r="C5570" t="str">
            <v>1.916.8</v>
          </cell>
          <cell r="D5570" t="str">
            <v>Пуско наладочные работы "вхолостую"</v>
          </cell>
          <cell r="E5570" t="str">
            <v>051-2004723</v>
          </cell>
          <cell r="F5570" t="str">
            <v/>
          </cell>
          <cell r="G5570" t="str">
            <v/>
          </cell>
          <cell r="H5570" t="str">
            <v/>
          </cell>
          <cell r="I5570">
            <v>0</v>
          </cell>
          <cell r="J5570">
            <v>0</v>
          </cell>
          <cell r="K5570">
            <v>14</v>
          </cell>
          <cell r="L5570">
            <v>14</v>
          </cell>
          <cell r="M5570">
            <v>0</v>
          </cell>
          <cell r="N5570">
            <v>0</v>
          </cell>
          <cell r="O5570">
            <v>0</v>
          </cell>
          <cell r="P5570">
            <v>0</v>
          </cell>
          <cell r="Q5570">
            <v>0</v>
          </cell>
          <cell r="R5570">
            <v>0</v>
          </cell>
          <cell r="S5570">
            <v>0</v>
          </cell>
          <cell r="T5570">
            <v>0</v>
          </cell>
          <cell r="U5570">
            <v>0</v>
          </cell>
          <cell r="V5570">
            <v>0</v>
          </cell>
          <cell r="W5570">
            <v>0</v>
          </cell>
          <cell r="X5570">
            <v>0</v>
          </cell>
          <cell r="Y5570">
            <v>0</v>
          </cell>
          <cell r="Z5570">
            <v>0</v>
          </cell>
          <cell r="AA5570">
            <v>0</v>
          </cell>
          <cell r="AB5570">
            <v>0</v>
          </cell>
          <cell r="AC5570">
            <v>0</v>
          </cell>
          <cell r="AD5570">
            <v>0</v>
          </cell>
          <cell r="AE5570">
            <v>0</v>
          </cell>
          <cell r="AF5570">
            <v>0</v>
          </cell>
          <cell r="AG5570">
            <v>0</v>
          </cell>
          <cell r="AH5570">
            <v>0</v>
          </cell>
          <cell r="AI5570">
            <v>0</v>
          </cell>
        </row>
        <row r="5571">
          <cell r="C5571" t="str">
            <v>1.917</v>
          </cell>
          <cell r="D5571" t="str">
            <v>Техперевооружение систем контроля качества газа. Установка потоковых анализаторов на объектах ООО "Газпром трансгаз Самара"</v>
          </cell>
          <cell r="E5571" t="str">
            <v>051-2004726</v>
          </cell>
          <cell r="F5571" t="str">
            <v/>
          </cell>
          <cell r="G5571" t="str">
            <v>Стройки, обеспечивающие добычу и вывод газа из Надым-Пур-Таз</v>
          </cell>
          <cell r="H5571" t="str">
            <v>Транспорт газа</v>
          </cell>
          <cell r="I5571">
            <v>308.68</v>
          </cell>
          <cell r="J5571">
            <v>299.69</v>
          </cell>
          <cell r="K5571">
            <v>299.69</v>
          </cell>
          <cell r="L5571">
            <v>299.69</v>
          </cell>
          <cell r="M5571">
            <v>2.6725001399999999</v>
          </cell>
          <cell r="N5571">
            <v>0.89175486000000004</v>
          </cell>
          <cell r="O5571">
            <v>0.89175486000000004</v>
          </cell>
          <cell r="P5571">
            <v>0</v>
          </cell>
          <cell r="Q5571">
            <v>0</v>
          </cell>
          <cell r="R5571">
            <v>0</v>
          </cell>
          <cell r="S5571">
            <v>257.45166669999998</v>
          </cell>
          <cell r="T5571">
            <v>51.228333300000003</v>
          </cell>
          <cell r="U5571">
            <v>0</v>
          </cell>
          <cell r="V5571">
            <v>0</v>
          </cell>
          <cell r="W5571">
            <v>0</v>
          </cell>
          <cell r="X5571">
            <v>0</v>
          </cell>
          <cell r="Y5571">
            <v>0</v>
          </cell>
          <cell r="Z5571">
            <v>257.25</v>
          </cell>
          <cell r="AA5571">
            <v>257.25</v>
          </cell>
          <cell r="AB5571">
            <v>0</v>
          </cell>
          <cell r="AC5571">
            <v>1</v>
          </cell>
          <cell r="AD5571">
            <v>1.78166676</v>
          </cell>
          <cell r="AE5571">
            <v>0</v>
          </cell>
          <cell r="AF5571">
            <v>1.78166676</v>
          </cell>
          <cell r="AG5571">
            <v>0</v>
          </cell>
          <cell r="AH5571">
            <v>0</v>
          </cell>
          <cell r="AI5571">
            <v>0.69258183100000004</v>
          </cell>
        </row>
        <row r="5572">
          <cell r="C5572" t="str">
            <v>1.917.1</v>
          </cell>
          <cell r="D5572" t="str">
            <v>Подрядные работы</v>
          </cell>
          <cell r="E5572" t="str">
            <v>051-2004726</v>
          </cell>
          <cell r="F5572" t="str">
            <v/>
          </cell>
          <cell r="G5572" t="str">
            <v/>
          </cell>
          <cell r="H5572" t="str">
            <v/>
          </cell>
          <cell r="I5572">
            <v>6.4</v>
          </cell>
          <cell r="J5572">
            <v>6.4</v>
          </cell>
          <cell r="K5572">
            <v>6.4</v>
          </cell>
          <cell r="L5572">
            <v>6.4</v>
          </cell>
          <cell r="M5572">
            <v>0</v>
          </cell>
          <cell r="N5572">
            <v>0</v>
          </cell>
          <cell r="O5572">
            <v>0</v>
          </cell>
          <cell r="P5572">
            <v>0</v>
          </cell>
          <cell r="Q5572">
            <v>0</v>
          </cell>
          <cell r="R5572">
            <v>0</v>
          </cell>
          <cell r="S5572">
            <v>5.3333333300000003</v>
          </cell>
          <cell r="T5572">
            <v>1.06666667</v>
          </cell>
          <cell r="U5572">
            <v>0</v>
          </cell>
          <cell r="V5572">
            <v>0</v>
          </cell>
          <cell r="W5572">
            <v>0</v>
          </cell>
          <cell r="X5572">
            <v>0</v>
          </cell>
          <cell r="Y5572">
            <v>0</v>
          </cell>
          <cell r="Z5572">
            <v>2.4</v>
          </cell>
          <cell r="AA5572">
            <v>2.4</v>
          </cell>
          <cell r="AB5572">
            <v>0</v>
          </cell>
          <cell r="AC5572">
            <v>0</v>
          </cell>
          <cell r="AD5572">
            <v>0</v>
          </cell>
          <cell r="AE5572">
            <v>0</v>
          </cell>
          <cell r="AF5572">
            <v>0</v>
          </cell>
          <cell r="AG5572">
            <v>0</v>
          </cell>
          <cell r="AH5572">
            <v>0</v>
          </cell>
          <cell r="AI5572">
            <v>0</v>
          </cell>
        </row>
        <row r="5573">
          <cell r="C5573">
            <v>0</v>
          </cell>
          <cell r="D5573" t="str">
            <v>МЦЭ-Инжиниринг</v>
          </cell>
          <cell r="E5573" t="str">
            <v>051-2004726</v>
          </cell>
          <cell r="F5573" t="str">
            <v/>
          </cell>
          <cell r="G5573" t="str">
            <v/>
          </cell>
          <cell r="H5573" t="str">
            <v/>
          </cell>
          <cell r="I5573">
            <v>0</v>
          </cell>
          <cell r="J5573">
            <v>0</v>
          </cell>
          <cell r="K5573">
            <v>6.4</v>
          </cell>
          <cell r="L5573">
            <v>6.4</v>
          </cell>
          <cell r="M5573">
            <v>0</v>
          </cell>
          <cell r="N5573">
            <v>0</v>
          </cell>
          <cell r="O5573">
            <v>0</v>
          </cell>
          <cell r="P5573">
            <v>0</v>
          </cell>
          <cell r="Q5573">
            <v>0</v>
          </cell>
          <cell r="R5573">
            <v>0</v>
          </cell>
          <cell r="S5573">
            <v>0</v>
          </cell>
          <cell r="T5573">
            <v>0</v>
          </cell>
          <cell r="U5573">
            <v>0</v>
          </cell>
          <cell r="V5573">
            <v>0</v>
          </cell>
          <cell r="W5573">
            <v>0</v>
          </cell>
          <cell r="X5573">
            <v>0</v>
          </cell>
          <cell r="Y5573">
            <v>0</v>
          </cell>
          <cell r="Z5573">
            <v>0</v>
          </cell>
          <cell r="AA5573">
            <v>0</v>
          </cell>
          <cell r="AB5573">
            <v>0</v>
          </cell>
          <cell r="AC5573">
            <v>0</v>
          </cell>
          <cell r="AD5573">
            <v>0</v>
          </cell>
          <cell r="AE5573">
            <v>0</v>
          </cell>
          <cell r="AF5573">
            <v>0</v>
          </cell>
          <cell r="AG5573">
            <v>0</v>
          </cell>
          <cell r="AH5573">
            <v>0</v>
          </cell>
          <cell r="AI5573">
            <v>0</v>
          </cell>
        </row>
        <row r="5574">
          <cell r="C5574">
            <v>0</v>
          </cell>
          <cell r="D5574" t="str">
            <v>Конкурс</v>
          </cell>
          <cell r="E5574" t="str">
            <v>051-2004726</v>
          </cell>
          <cell r="F5574" t="str">
            <v/>
          </cell>
          <cell r="G5574" t="str">
            <v/>
          </cell>
          <cell r="H5574" t="str">
            <v/>
          </cell>
          <cell r="I5574">
            <v>0</v>
          </cell>
          <cell r="J5574">
            <v>0</v>
          </cell>
          <cell r="K5574">
            <v>0</v>
          </cell>
          <cell r="L5574">
            <v>0</v>
          </cell>
          <cell r="M5574">
            <v>0</v>
          </cell>
          <cell r="N5574">
            <v>0</v>
          </cell>
          <cell r="O5574">
            <v>0</v>
          </cell>
          <cell r="P5574">
            <v>0</v>
          </cell>
          <cell r="Q5574">
            <v>0</v>
          </cell>
          <cell r="R5574">
            <v>0</v>
          </cell>
          <cell r="S5574">
            <v>0</v>
          </cell>
          <cell r="T5574">
            <v>0</v>
          </cell>
          <cell r="U5574">
            <v>0</v>
          </cell>
          <cell r="V5574">
            <v>0</v>
          </cell>
          <cell r="W5574">
            <v>0</v>
          </cell>
          <cell r="X5574">
            <v>0</v>
          </cell>
          <cell r="Y5574">
            <v>0</v>
          </cell>
          <cell r="Z5574">
            <v>2.4</v>
          </cell>
          <cell r="AA5574">
            <v>2.4</v>
          </cell>
          <cell r="AB5574">
            <v>0</v>
          </cell>
          <cell r="AC5574">
            <v>0</v>
          </cell>
          <cell r="AD5574">
            <v>0</v>
          </cell>
          <cell r="AE5574">
            <v>0</v>
          </cell>
          <cell r="AF5574">
            <v>0</v>
          </cell>
          <cell r="AG5574">
            <v>0</v>
          </cell>
          <cell r="AH5574">
            <v>0</v>
          </cell>
          <cell r="AI5574">
            <v>0</v>
          </cell>
        </row>
        <row r="5575">
          <cell r="C5575">
            <v>0</v>
          </cell>
          <cell r="D5575" t="str">
            <v>Прочие подрядчики</v>
          </cell>
          <cell r="E5575" t="str">
            <v>051-2004726</v>
          </cell>
          <cell r="F5575" t="str">
            <v/>
          </cell>
          <cell r="G5575" t="str">
            <v/>
          </cell>
          <cell r="H5575" t="str">
            <v/>
          </cell>
          <cell r="I5575">
            <v>6.4</v>
          </cell>
          <cell r="J5575">
            <v>6.4</v>
          </cell>
          <cell r="K5575">
            <v>0</v>
          </cell>
          <cell r="L5575">
            <v>0</v>
          </cell>
          <cell r="M5575">
            <v>0</v>
          </cell>
          <cell r="N5575">
            <v>0</v>
          </cell>
          <cell r="O5575">
            <v>0</v>
          </cell>
          <cell r="P5575">
            <v>0</v>
          </cell>
          <cell r="Q5575">
            <v>0</v>
          </cell>
          <cell r="R5575">
            <v>0</v>
          </cell>
          <cell r="S5575">
            <v>5.3333333300000003</v>
          </cell>
          <cell r="T5575">
            <v>1.06666667</v>
          </cell>
          <cell r="U5575">
            <v>0</v>
          </cell>
          <cell r="V5575">
            <v>0</v>
          </cell>
          <cell r="W5575">
            <v>0</v>
          </cell>
          <cell r="X5575">
            <v>0</v>
          </cell>
          <cell r="Y5575">
            <v>0</v>
          </cell>
          <cell r="Z5575">
            <v>0</v>
          </cell>
          <cell r="AA5575">
            <v>0</v>
          </cell>
          <cell r="AB5575">
            <v>0</v>
          </cell>
          <cell r="AC5575">
            <v>0</v>
          </cell>
          <cell r="AD5575">
            <v>0</v>
          </cell>
          <cell r="AE5575">
            <v>0</v>
          </cell>
          <cell r="AF5575">
            <v>0</v>
          </cell>
          <cell r="AG5575">
            <v>0</v>
          </cell>
          <cell r="AH5575">
            <v>0</v>
          </cell>
          <cell r="AI5575">
            <v>0</v>
          </cell>
        </row>
        <row r="5576">
          <cell r="C5576" t="str">
            <v>1.917.2</v>
          </cell>
          <cell r="D5576" t="str">
            <v>Оборудование</v>
          </cell>
          <cell r="E5576" t="str">
            <v>051-2004726</v>
          </cell>
          <cell r="F5576" t="str">
            <v/>
          </cell>
          <cell r="G5576" t="str">
            <v/>
          </cell>
          <cell r="H5576" t="str">
            <v/>
          </cell>
          <cell r="I5576">
            <v>240.8</v>
          </cell>
          <cell r="J5576">
            <v>240.8</v>
          </cell>
          <cell r="K5576">
            <v>240.8</v>
          </cell>
          <cell r="L5576">
            <v>240.8</v>
          </cell>
          <cell r="M5576">
            <v>0</v>
          </cell>
          <cell r="N5576">
            <v>0</v>
          </cell>
          <cell r="O5576">
            <v>0</v>
          </cell>
          <cell r="P5576">
            <v>0</v>
          </cell>
          <cell r="Q5576">
            <v>0</v>
          </cell>
          <cell r="R5576">
            <v>0</v>
          </cell>
          <cell r="S5576">
            <v>200.66666667000001</v>
          </cell>
          <cell r="T5576">
            <v>40.133333329999999</v>
          </cell>
          <cell r="U5576">
            <v>0</v>
          </cell>
          <cell r="V5576">
            <v>0</v>
          </cell>
          <cell r="W5576">
            <v>0</v>
          </cell>
          <cell r="X5576">
            <v>0</v>
          </cell>
          <cell r="Y5576">
            <v>0</v>
          </cell>
          <cell r="Z5576">
            <v>238.8</v>
          </cell>
          <cell r="AA5576">
            <v>238.8</v>
          </cell>
          <cell r="AB5576">
            <v>0</v>
          </cell>
          <cell r="AC5576">
            <v>0</v>
          </cell>
          <cell r="AD5576">
            <v>0</v>
          </cell>
          <cell r="AE5576">
            <v>0</v>
          </cell>
          <cell r="AF5576">
            <v>0</v>
          </cell>
          <cell r="AG5576">
            <v>0</v>
          </cell>
          <cell r="AH5576">
            <v>0</v>
          </cell>
          <cell r="AI5576">
            <v>0</v>
          </cell>
        </row>
        <row r="5577">
          <cell r="C5577" t="str">
            <v>1.917.3</v>
          </cell>
          <cell r="D5577" t="str">
            <v>Прочие, всего</v>
          </cell>
          <cell r="E5577" t="str">
            <v>051-2004726</v>
          </cell>
          <cell r="F5577" t="str">
            <v/>
          </cell>
          <cell r="G5577" t="str">
            <v/>
          </cell>
          <cell r="H5577" t="str">
            <v/>
          </cell>
          <cell r="I5577">
            <v>61.48</v>
          </cell>
          <cell r="J5577">
            <v>52.49</v>
          </cell>
          <cell r="K5577">
            <v>52.49</v>
          </cell>
          <cell r="L5577">
            <v>52.49</v>
          </cell>
          <cell r="M5577">
            <v>2.6725001399999999</v>
          </cell>
          <cell r="N5577">
            <v>5.0914462560000002</v>
          </cell>
          <cell r="O5577">
            <v>5.0914462560000002</v>
          </cell>
          <cell r="P5577">
            <v>0</v>
          </cell>
          <cell r="Q5577">
            <v>0</v>
          </cell>
          <cell r="R5577">
            <v>0</v>
          </cell>
          <cell r="S5577">
            <v>51.451666699999997</v>
          </cell>
          <cell r="T5577">
            <v>10.0283333</v>
          </cell>
          <cell r="U5577">
            <v>0</v>
          </cell>
          <cell r="V5577">
            <v>0</v>
          </cell>
          <cell r="W5577">
            <v>0</v>
          </cell>
          <cell r="X5577">
            <v>0</v>
          </cell>
          <cell r="Y5577">
            <v>0</v>
          </cell>
          <cell r="Z5577">
            <v>16.05</v>
          </cell>
          <cell r="AA5577">
            <v>16.05</v>
          </cell>
          <cell r="AB5577">
            <v>0</v>
          </cell>
          <cell r="AC5577">
            <v>1</v>
          </cell>
          <cell r="AD5577">
            <v>1.78166676</v>
          </cell>
          <cell r="AE5577">
            <v>0</v>
          </cell>
          <cell r="AF5577">
            <v>1.78166676</v>
          </cell>
          <cell r="AG5577">
            <v>0</v>
          </cell>
          <cell r="AH5577">
            <v>0</v>
          </cell>
          <cell r="AI5577">
            <v>11.100727477</v>
          </cell>
        </row>
        <row r="5578">
          <cell r="C5578" t="str">
            <v>1.917.4</v>
          </cell>
          <cell r="D5578" t="str">
            <v>Землеотвод, всего</v>
          </cell>
          <cell r="E5578" t="str">
            <v>051-2004726</v>
          </cell>
          <cell r="F5578" t="str">
            <v/>
          </cell>
          <cell r="G5578" t="str">
            <v/>
          </cell>
          <cell r="H5578" t="str">
            <v/>
          </cell>
          <cell r="I5578">
            <v>0</v>
          </cell>
          <cell r="J5578">
            <v>0</v>
          </cell>
          <cell r="K5578">
            <v>6</v>
          </cell>
          <cell r="L5578">
            <v>6</v>
          </cell>
          <cell r="M5578">
            <v>0</v>
          </cell>
          <cell r="N5578">
            <v>0</v>
          </cell>
          <cell r="O5578">
            <v>0</v>
          </cell>
          <cell r="P5578">
            <v>0</v>
          </cell>
          <cell r="Q5578">
            <v>0</v>
          </cell>
          <cell r="R5578">
            <v>0</v>
          </cell>
          <cell r="S5578">
            <v>0</v>
          </cell>
          <cell r="T5578">
            <v>0</v>
          </cell>
          <cell r="U5578">
            <v>0</v>
          </cell>
          <cell r="V5578">
            <v>0</v>
          </cell>
          <cell r="W5578">
            <v>0</v>
          </cell>
          <cell r="X5578">
            <v>0</v>
          </cell>
          <cell r="Y5578">
            <v>0</v>
          </cell>
          <cell r="Z5578">
            <v>1</v>
          </cell>
          <cell r="AA5578">
            <v>1</v>
          </cell>
          <cell r="AB5578">
            <v>0</v>
          </cell>
          <cell r="AC5578">
            <v>1</v>
          </cell>
          <cell r="AD5578">
            <v>0</v>
          </cell>
          <cell r="AE5578">
            <v>0</v>
          </cell>
          <cell r="AF5578">
            <v>0</v>
          </cell>
          <cell r="AG5578">
            <v>0</v>
          </cell>
          <cell r="AH5578">
            <v>0</v>
          </cell>
          <cell r="AI5578">
            <v>0</v>
          </cell>
        </row>
        <row r="5579">
          <cell r="C5579" t="str">
            <v>1.917.5</v>
          </cell>
          <cell r="D5579" t="str">
            <v>Проектные работы</v>
          </cell>
          <cell r="E5579" t="str">
            <v>051-2004726</v>
          </cell>
          <cell r="F5579" t="str">
            <v/>
          </cell>
          <cell r="G5579" t="str">
            <v/>
          </cell>
          <cell r="H5579" t="str">
            <v/>
          </cell>
          <cell r="I5579">
            <v>0</v>
          </cell>
          <cell r="J5579">
            <v>0</v>
          </cell>
          <cell r="K5579">
            <v>1</v>
          </cell>
          <cell r="L5579">
            <v>1</v>
          </cell>
          <cell r="M5579">
            <v>0</v>
          </cell>
          <cell r="N5579">
            <v>0</v>
          </cell>
          <cell r="O5579">
            <v>0</v>
          </cell>
          <cell r="P5579">
            <v>0</v>
          </cell>
          <cell r="Q5579">
            <v>0</v>
          </cell>
          <cell r="R5579">
            <v>0</v>
          </cell>
          <cell r="S5579">
            <v>0</v>
          </cell>
          <cell r="T5579">
            <v>0</v>
          </cell>
          <cell r="U5579">
            <v>0</v>
          </cell>
          <cell r="V5579">
            <v>0</v>
          </cell>
          <cell r="W5579">
            <v>0</v>
          </cell>
          <cell r="X5579">
            <v>0</v>
          </cell>
          <cell r="Y5579">
            <v>0</v>
          </cell>
          <cell r="Z5579">
            <v>0</v>
          </cell>
          <cell r="AA5579">
            <v>0</v>
          </cell>
          <cell r="AB5579">
            <v>0</v>
          </cell>
          <cell r="AC5579">
            <v>0</v>
          </cell>
          <cell r="AD5579">
            <v>0</v>
          </cell>
          <cell r="AE5579">
            <v>0</v>
          </cell>
          <cell r="AF5579">
            <v>0</v>
          </cell>
          <cell r="AG5579">
            <v>0</v>
          </cell>
          <cell r="AH5579">
            <v>0</v>
          </cell>
          <cell r="AI5579">
            <v>0</v>
          </cell>
        </row>
        <row r="5580">
          <cell r="C5580" t="str">
            <v>1.917.6</v>
          </cell>
          <cell r="D5580" t="str">
            <v>Услуги Заказчика</v>
          </cell>
          <cell r="E5580" t="str">
            <v>051-2004726</v>
          </cell>
          <cell r="F5580" t="str">
            <v/>
          </cell>
          <cell r="G5580" t="str">
            <v/>
          </cell>
          <cell r="H5580" t="str">
            <v/>
          </cell>
          <cell r="I5580">
            <v>0</v>
          </cell>
          <cell r="J5580">
            <v>0</v>
          </cell>
          <cell r="K5580">
            <v>10.69</v>
          </cell>
          <cell r="L5580">
            <v>10.69</v>
          </cell>
          <cell r="M5580">
            <v>2.6725001399999999</v>
          </cell>
          <cell r="N5580">
            <v>25.000001309999998</v>
          </cell>
          <cell r="O5580">
            <v>25.000001309999998</v>
          </cell>
          <cell r="P5580">
            <v>0</v>
          </cell>
          <cell r="Q5580">
            <v>0</v>
          </cell>
          <cell r="R5580">
            <v>0</v>
          </cell>
          <cell r="S5580">
            <v>0</v>
          </cell>
          <cell r="T5580">
            <v>0</v>
          </cell>
          <cell r="U5580">
            <v>0</v>
          </cell>
          <cell r="V5580">
            <v>0</v>
          </cell>
          <cell r="W5580">
            <v>0</v>
          </cell>
          <cell r="X5580">
            <v>0</v>
          </cell>
          <cell r="Y5580">
            <v>0</v>
          </cell>
          <cell r="Z5580">
            <v>8.9</v>
          </cell>
          <cell r="AA5580">
            <v>8.9</v>
          </cell>
          <cell r="AB5580">
            <v>0</v>
          </cell>
          <cell r="AC5580">
            <v>0</v>
          </cell>
          <cell r="AD5580">
            <v>1.78166676</v>
          </cell>
          <cell r="AE5580">
            <v>0</v>
          </cell>
          <cell r="AF5580">
            <v>1.78166676</v>
          </cell>
          <cell r="AG5580">
            <v>0</v>
          </cell>
          <cell r="AH5580">
            <v>0</v>
          </cell>
          <cell r="AI5580">
            <v>20.018727640000002</v>
          </cell>
        </row>
        <row r="5581">
          <cell r="C5581" t="str">
            <v>1.917.7</v>
          </cell>
          <cell r="D5581" t="str">
            <v>Иные прочие</v>
          </cell>
          <cell r="E5581" t="str">
            <v>051-2004726</v>
          </cell>
          <cell r="F5581" t="str">
            <v/>
          </cell>
          <cell r="G5581" t="str">
            <v/>
          </cell>
          <cell r="H5581" t="str">
            <v/>
          </cell>
          <cell r="I5581">
            <v>61.48</v>
          </cell>
          <cell r="J5581">
            <v>52.49</v>
          </cell>
          <cell r="K5581">
            <v>20.8</v>
          </cell>
          <cell r="L5581">
            <v>20.8</v>
          </cell>
          <cell r="M5581">
            <v>0</v>
          </cell>
          <cell r="N5581">
            <v>0</v>
          </cell>
          <cell r="O5581">
            <v>0</v>
          </cell>
          <cell r="P5581">
            <v>0</v>
          </cell>
          <cell r="Q5581">
            <v>0</v>
          </cell>
          <cell r="R5581">
            <v>0</v>
          </cell>
          <cell r="S5581">
            <v>51.451666699999997</v>
          </cell>
          <cell r="T5581">
            <v>10.0283333</v>
          </cell>
          <cell r="U5581">
            <v>0</v>
          </cell>
          <cell r="V5581">
            <v>0</v>
          </cell>
          <cell r="W5581">
            <v>0</v>
          </cell>
          <cell r="X5581">
            <v>0</v>
          </cell>
          <cell r="Y5581">
            <v>0</v>
          </cell>
          <cell r="Z5581">
            <v>6.15</v>
          </cell>
          <cell r="AA5581">
            <v>6.15</v>
          </cell>
          <cell r="AB5581">
            <v>0</v>
          </cell>
          <cell r="AC5581">
            <v>0</v>
          </cell>
          <cell r="AD5581">
            <v>0</v>
          </cell>
          <cell r="AE5581">
            <v>0</v>
          </cell>
          <cell r="AF5581">
            <v>0</v>
          </cell>
          <cell r="AG5581">
            <v>0</v>
          </cell>
          <cell r="AH5581">
            <v>0</v>
          </cell>
          <cell r="AI5581">
            <v>0</v>
          </cell>
        </row>
        <row r="5582">
          <cell r="C5582" t="str">
            <v>1.917.8</v>
          </cell>
          <cell r="D5582" t="str">
            <v>Пуско наладочные работы "вхолостую"</v>
          </cell>
          <cell r="E5582" t="str">
            <v>051-2004726</v>
          </cell>
          <cell r="F5582" t="str">
            <v/>
          </cell>
          <cell r="G5582" t="str">
            <v/>
          </cell>
          <cell r="H5582" t="str">
            <v/>
          </cell>
          <cell r="I5582">
            <v>0</v>
          </cell>
          <cell r="J5582">
            <v>0</v>
          </cell>
          <cell r="K5582">
            <v>14</v>
          </cell>
          <cell r="L5582">
            <v>14</v>
          </cell>
          <cell r="M5582">
            <v>0</v>
          </cell>
          <cell r="N5582">
            <v>0</v>
          </cell>
          <cell r="O5582">
            <v>0</v>
          </cell>
          <cell r="P5582">
            <v>0</v>
          </cell>
          <cell r="Q5582">
            <v>0</v>
          </cell>
          <cell r="R5582">
            <v>0</v>
          </cell>
          <cell r="S5582">
            <v>0</v>
          </cell>
          <cell r="T5582">
            <v>0</v>
          </cell>
          <cell r="U5582">
            <v>0</v>
          </cell>
          <cell r="V5582">
            <v>0</v>
          </cell>
          <cell r="W5582">
            <v>0</v>
          </cell>
          <cell r="X5582">
            <v>0</v>
          </cell>
          <cell r="Y5582">
            <v>0</v>
          </cell>
          <cell r="Z5582">
            <v>0</v>
          </cell>
          <cell r="AA5582">
            <v>0</v>
          </cell>
          <cell r="AB5582">
            <v>0</v>
          </cell>
          <cell r="AC5582">
            <v>0</v>
          </cell>
          <cell r="AD5582">
            <v>0</v>
          </cell>
          <cell r="AE5582">
            <v>0</v>
          </cell>
          <cell r="AF5582">
            <v>0</v>
          </cell>
          <cell r="AG5582">
            <v>0</v>
          </cell>
          <cell r="AH5582">
            <v>0</v>
          </cell>
          <cell r="AI5582">
            <v>0</v>
          </cell>
        </row>
        <row r="5583">
          <cell r="C5583" t="str">
            <v>1.918</v>
          </cell>
          <cell r="D5583" t="str">
            <v>Техперевооружение систем контроля качества газа. Установка потоковых анализаторов на объектах ООО "Газпром трансгаз Махачкала"</v>
          </cell>
          <cell r="E5583" t="str">
            <v>051-2004727</v>
          </cell>
          <cell r="F5583" t="str">
            <v/>
          </cell>
          <cell r="G5583" t="str">
            <v>Стройки, обеспечивающие добычу и вывод газа из Надым-Пур-Таз</v>
          </cell>
          <cell r="H5583" t="str">
            <v>Транспорт газа</v>
          </cell>
          <cell r="I5583">
            <v>71.11</v>
          </cell>
          <cell r="J5583">
            <v>66.989999999999995</v>
          </cell>
          <cell r="K5583">
            <v>66.989999999999995</v>
          </cell>
          <cell r="L5583">
            <v>66.989999999999995</v>
          </cell>
          <cell r="M5583">
            <v>0.59749991999999996</v>
          </cell>
          <cell r="N5583">
            <v>0.89192404800000002</v>
          </cell>
          <cell r="O5583">
            <v>0.89192404800000002</v>
          </cell>
          <cell r="P5583">
            <v>0</v>
          </cell>
          <cell r="Q5583">
            <v>0</v>
          </cell>
          <cell r="R5583">
            <v>0</v>
          </cell>
          <cell r="S5583">
            <v>59.4</v>
          </cell>
          <cell r="T5583">
            <v>11.71</v>
          </cell>
          <cell r="U5583">
            <v>0</v>
          </cell>
          <cell r="V5583">
            <v>0</v>
          </cell>
          <cell r="W5583">
            <v>0</v>
          </cell>
          <cell r="X5583">
            <v>0</v>
          </cell>
          <cell r="Y5583">
            <v>0</v>
          </cell>
          <cell r="Z5583">
            <v>51.33</v>
          </cell>
          <cell r="AA5583">
            <v>51.33</v>
          </cell>
          <cell r="AB5583">
            <v>0</v>
          </cell>
          <cell r="AC5583">
            <v>0</v>
          </cell>
          <cell r="AD5583">
            <v>0.39833328000000001</v>
          </cell>
          <cell r="AE5583">
            <v>0</v>
          </cell>
          <cell r="AF5583">
            <v>0.39833328000000001</v>
          </cell>
          <cell r="AG5583">
            <v>0</v>
          </cell>
          <cell r="AH5583">
            <v>0</v>
          </cell>
          <cell r="AI5583">
            <v>0.77602431299999997</v>
          </cell>
        </row>
        <row r="5584">
          <cell r="C5584" t="str">
            <v>1.918.1</v>
          </cell>
          <cell r="D5584" t="str">
            <v>Подрядные работы</v>
          </cell>
          <cell r="E5584" t="str">
            <v>051-2004727</v>
          </cell>
          <cell r="F5584" t="str">
            <v/>
          </cell>
          <cell r="G5584" t="str">
            <v/>
          </cell>
          <cell r="H5584" t="str">
            <v/>
          </cell>
          <cell r="I5584">
            <v>1.48</v>
          </cell>
          <cell r="J5584">
            <v>1.48</v>
          </cell>
          <cell r="K5584">
            <v>1.48</v>
          </cell>
          <cell r="L5584">
            <v>1.48</v>
          </cell>
          <cell r="M5584">
            <v>0</v>
          </cell>
          <cell r="N5584">
            <v>0</v>
          </cell>
          <cell r="O5584">
            <v>0</v>
          </cell>
          <cell r="P5584">
            <v>0</v>
          </cell>
          <cell r="Q5584">
            <v>0</v>
          </cell>
          <cell r="R5584">
            <v>0</v>
          </cell>
          <cell r="S5584">
            <v>1.22</v>
          </cell>
          <cell r="T5584">
            <v>0.26</v>
          </cell>
          <cell r="U5584">
            <v>0</v>
          </cell>
          <cell r="V5584">
            <v>0</v>
          </cell>
          <cell r="W5584">
            <v>0</v>
          </cell>
          <cell r="X5584">
            <v>0</v>
          </cell>
          <cell r="Y5584">
            <v>0</v>
          </cell>
          <cell r="Z5584">
            <v>0</v>
          </cell>
          <cell r="AA5584">
            <v>0</v>
          </cell>
          <cell r="AB5584">
            <v>0</v>
          </cell>
          <cell r="AC5584">
            <v>0</v>
          </cell>
          <cell r="AD5584">
            <v>0</v>
          </cell>
          <cell r="AE5584">
            <v>0</v>
          </cell>
          <cell r="AF5584">
            <v>0</v>
          </cell>
          <cell r="AG5584">
            <v>0</v>
          </cell>
          <cell r="AH5584">
            <v>0</v>
          </cell>
          <cell r="AI5584">
            <v>0</v>
          </cell>
        </row>
        <row r="5585">
          <cell r="C5585">
            <v>0</v>
          </cell>
          <cell r="D5585" t="str">
            <v>Конкурс</v>
          </cell>
          <cell r="E5585" t="str">
            <v>051-2004727</v>
          </cell>
          <cell r="F5585" t="str">
            <v/>
          </cell>
          <cell r="G5585" t="str">
            <v/>
          </cell>
          <cell r="H5585" t="str">
            <v/>
          </cell>
          <cell r="I5585">
            <v>0</v>
          </cell>
          <cell r="J5585">
            <v>0</v>
          </cell>
          <cell r="K5585">
            <v>1.48</v>
          </cell>
          <cell r="L5585">
            <v>1.48</v>
          </cell>
          <cell r="M5585">
            <v>0</v>
          </cell>
          <cell r="N5585">
            <v>0</v>
          </cell>
          <cell r="O5585">
            <v>0</v>
          </cell>
          <cell r="P5585">
            <v>0</v>
          </cell>
          <cell r="Q5585">
            <v>0</v>
          </cell>
          <cell r="R5585">
            <v>0</v>
          </cell>
          <cell r="S5585">
            <v>0</v>
          </cell>
          <cell r="T5585">
            <v>0</v>
          </cell>
          <cell r="U5585">
            <v>0</v>
          </cell>
          <cell r="V5585">
            <v>0</v>
          </cell>
          <cell r="W5585">
            <v>0</v>
          </cell>
          <cell r="X5585">
            <v>0</v>
          </cell>
          <cell r="Y5585">
            <v>0</v>
          </cell>
          <cell r="Z5585">
            <v>0</v>
          </cell>
          <cell r="AA5585">
            <v>0</v>
          </cell>
          <cell r="AB5585">
            <v>0</v>
          </cell>
          <cell r="AC5585">
            <v>0</v>
          </cell>
          <cell r="AD5585">
            <v>0</v>
          </cell>
          <cell r="AE5585">
            <v>0</v>
          </cell>
          <cell r="AF5585">
            <v>0</v>
          </cell>
          <cell r="AG5585">
            <v>0</v>
          </cell>
          <cell r="AH5585">
            <v>0</v>
          </cell>
          <cell r="AI5585">
            <v>0</v>
          </cell>
        </row>
        <row r="5586">
          <cell r="C5586">
            <v>0</v>
          </cell>
          <cell r="D5586" t="str">
            <v>Прочие подрядчики</v>
          </cell>
          <cell r="E5586" t="str">
            <v>051-2004727</v>
          </cell>
          <cell r="F5586" t="str">
            <v/>
          </cell>
          <cell r="G5586" t="str">
            <v/>
          </cell>
          <cell r="H5586" t="str">
            <v/>
          </cell>
          <cell r="I5586">
            <v>1.48</v>
          </cell>
          <cell r="J5586">
            <v>1.48</v>
          </cell>
          <cell r="K5586">
            <v>0</v>
          </cell>
          <cell r="L5586">
            <v>0</v>
          </cell>
          <cell r="M5586">
            <v>0</v>
          </cell>
          <cell r="N5586">
            <v>0</v>
          </cell>
          <cell r="O5586">
            <v>0</v>
          </cell>
          <cell r="P5586">
            <v>0</v>
          </cell>
          <cell r="Q5586">
            <v>0</v>
          </cell>
          <cell r="R5586">
            <v>0</v>
          </cell>
          <cell r="S5586">
            <v>1.22</v>
          </cell>
          <cell r="T5586">
            <v>0.26</v>
          </cell>
          <cell r="U5586">
            <v>0</v>
          </cell>
          <cell r="V5586">
            <v>0</v>
          </cell>
          <cell r="W5586">
            <v>0</v>
          </cell>
          <cell r="X5586">
            <v>0</v>
          </cell>
          <cell r="Y5586">
            <v>0</v>
          </cell>
          <cell r="Z5586">
            <v>0</v>
          </cell>
          <cell r="AA5586">
            <v>0</v>
          </cell>
          <cell r="AB5586">
            <v>0</v>
          </cell>
          <cell r="AC5586">
            <v>0</v>
          </cell>
          <cell r="AD5586">
            <v>0</v>
          </cell>
          <cell r="AE5586">
            <v>0</v>
          </cell>
          <cell r="AF5586">
            <v>0</v>
          </cell>
          <cell r="AG5586">
            <v>0</v>
          </cell>
          <cell r="AH5586">
            <v>0</v>
          </cell>
          <cell r="AI5586">
            <v>0</v>
          </cell>
        </row>
        <row r="5587">
          <cell r="C5587" t="str">
            <v>1.918.2</v>
          </cell>
          <cell r="D5587" t="str">
            <v>Оборудование</v>
          </cell>
          <cell r="E5587" t="str">
            <v>051-2004727</v>
          </cell>
          <cell r="F5587" t="str">
            <v/>
          </cell>
          <cell r="G5587" t="str">
            <v/>
          </cell>
          <cell r="H5587" t="str">
            <v/>
          </cell>
          <cell r="I5587">
            <v>50.4</v>
          </cell>
          <cell r="J5587">
            <v>50.4</v>
          </cell>
          <cell r="K5587">
            <v>50.4</v>
          </cell>
          <cell r="L5587">
            <v>50.4</v>
          </cell>
          <cell r="M5587">
            <v>0</v>
          </cell>
          <cell r="N5587">
            <v>0</v>
          </cell>
          <cell r="O5587">
            <v>0</v>
          </cell>
          <cell r="P5587">
            <v>0</v>
          </cell>
          <cell r="Q5587">
            <v>0</v>
          </cell>
          <cell r="R5587">
            <v>0</v>
          </cell>
          <cell r="S5587">
            <v>42</v>
          </cell>
          <cell r="T5587">
            <v>8.4</v>
          </cell>
          <cell r="U5587">
            <v>0</v>
          </cell>
          <cell r="V5587">
            <v>0</v>
          </cell>
          <cell r="W5587">
            <v>0</v>
          </cell>
          <cell r="X5587">
            <v>0</v>
          </cell>
          <cell r="Y5587">
            <v>0</v>
          </cell>
          <cell r="Z5587">
            <v>49.2</v>
          </cell>
          <cell r="AA5587">
            <v>49.2</v>
          </cell>
          <cell r="AB5587">
            <v>0</v>
          </cell>
          <cell r="AC5587">
            <v>0</v>
          </cell>
          <cell r="AD5587">
            <v>0</v>
          </cell>
          <cell r="AE5587">
            <v>0</v>
          </cell>
          <cell r="AF5587">
            <v>0</v>
          </cell>
          <cell r="AG5587">
            <v>0</v>
          </cell>
          <cell r="AH5587">
            <v>0</v>
          </cell>
          <cell r="AI5587">
            <v>0</v>
          </cell>
        </row>
        <row r="5588">
          <cell r="C5588" t="str">
            <v>1.918.3</v>
          </cell>
          <cell r="D5588" t="str">
            <v>Прочие, всего</v>
          </cell>
          <cell r="E5588" t="str">
            <v>051-2004727</v>
          </cell>
          <cell r="F5588" t="str">
            <v/>
          </cell>
          <cell r="G5588" t="str">
            <v/>
          </cell>
          <cell r="H5588" t="str">
            <v/>
          </cell>
          <cell r="I5588">
            <v>19.23</v>
          </cell>
          <cell r="J5588">
            <v>15.11</v>
          </cell>
          <cell r="K5588">
            <v>15.11</v>
          </cell>
          <cell r="L5588">
            <v>15.11</v>
          </cell>
          <cell r="M5588">
            <v>0.59749991999999996</v>
          </cell>
          <cell r="N5588">
            <v>3.9543343480000002</v>
          </cell>
          <cell r="O5588">
            <v>3.9543343480000002</v>
          </cell>
          <cell r="P5588">
            <v>0</v>
          </cell>
          <cell r="Q5588">
            <v>0</v>
          </cell>
          <cell r="R5588">
            <v>0</v>
          </cell>
          <cell r="S5588">
            <v>16.18</v>
          </cell>
          <cell r="T5588">
            <v>3.05</v>
          </cell>
          <cell r="U5588">
            <v>0</v>
          </cell>
          <cell r="V5588">
            <v>0</v>
          </cell>
          <cell r="W5588">
            <v>0</v>
          </cell>
          <cell r="X5588">
            <v>0</v>
          </cell>
          <cell r="Y5588">
            <v>0</v>
          </cell>
          <cell r="Z5588">
            <v>2.13</v>
          </cell>
          <cell r="AA5588">
            <v>2.13</v>
          </cell>
          <cell r="AB5588">
            <v>0</v>
          </cell>
          <cell r="AC5588">
            <v>0</v>
          </cell>
          <cell r="AD5588">
            <v>0.39833328000000001</v>
          </cell>
          <cell r="AE5588">
            <v>0</v>
          </cell>
          <cell r="AF5588">
            <v>0.39833328000000001</v>
          </cell>
          <cell r="AG5588">
            <v>0</v>
          </cell>
          <cell r="AH5588">
            <v>0</v>
          </cell>
          <cell r="AI5588">
            <v>18.701092958</v>
          </cell>
        </row>
        <row r="5589">
          <cell r="C5589" t="str">
            <v>1.918.4</v>
          </cell>
          <cell r="D5589" t="str">
            <v>Проектные работы</v>
          </cell>
          <cell r="E5589" t="str">
            <v>051-2004727</v>
          </cell>
          <cell r="F5589" t="str">
            <v/>
          </cell>
          <cell r="G5589" t="str">
            <v/>
          </cell>
          <cell r="H5589" t="str">
            <v/>
          </cell>
          <cell r="I5589">
            <v>0</v>
          </cell>
          <cell r="J5589">
            <v>0</v>
          </cell>
          <cell r="K5589">
            <v>0.3</v>
          </cell>
          <cell r="L5589">
            <v>0.3</v>
          </cell>
          <cell r="M5589">
            <v>0</v>
          </cell>
          <cell r="N5589">
            <v>0</v>
          </cell>
          <cell r="O5589">
            <v>0</v>
          </cell>
          <cell r="P5589">
            <v>0</v>
          </cell>
          <cell r="Q5589">
            <v>0</v>
          </cell>
          <cell r="R5589">
            <v>0</v>
          </cell>
          <cell r="S5589">
            <v>0</v>
          </cell>
          <cell r="T5589">
            <v>0</v>
          </cell>
          <cell r="U5589">
            <v>0</v>
          </cell>
          <cell r="V5589">
            <v>0</v>
          </cell>
          <cell r="W5589">
            <v>0</v>
          </cell>
          <cell r="X5589">
            <v>0</v>
          </cell>
          <cell r="Y5589">
            <v>0</v>
          </cell>
          <cell r="Z5589">
            <v>0</v>
          </cell>
          <cell r="AA5589">
            <v>0</v>
          </cell>
          <cell r="AB5589">
            <v>0</v>
          </cell>
          <cell r="AC5589">
            <v>0</v>
          </cell>
          <cell r="AD5589">
            <v>0</v>
          </cell>
          <cell r="AE5589">
            <v>0</v>
          </cell>
          <cell r="AF5589">
            <v>0</v>
          </cell>
          <cell r="AG5589">
            <v>0</v>
          </cell>
          <cell r="AH5589">
            <v>0</v>
          </cell>
          <cell r="AI5589">
            <v>0</v>
          </cell>
        </row>
        <row r="5590">
          <cell r="C5590" t="str">
            <v>1.918.5</v>
          </cell>
          <cell r="D5590" t="str">
            <v>Услуги Заказчика</v>
          </cell>
          <cell r="E5590" t="str">
            <v>051-2004727</v>
          </cell>
          <cell r="F5590" t="str">
            <v/>
          </cell>
          <cell r="G5590" t="str">
            <v/>
          </cell>
          <cell r="H5590" t="str">
            <v/>
          </cell>
          <cell r="I5590">
            <v>0</v>
          </cell>
          <cell r="J5590">
            <v>0</v>
          </cell>
          <cell r="K5590">
            <v>2.39</v>
          </cell>
          <cell r="L5590">
            <v>2.39</v>
          </cell>
          <cell r="M5590">
            <v>0.59749991999999996</v>
          </cell>
          <cell r="N5590">
            <v>24.999996653</v>
          </cell>
          <cell r="O5590">
            <v>24.999996653</v>
          </cell>
          <cell r="P5590">
            <v>0</v>
          </cell>
          <cell r="Q5590">
            <v>0</v>
          </cell>
          <cell r="R5590">
            <v>0</v>
          </cell>
          <cell r="S5590">
            <v>0</v>
          </cell>
          <cell r="T5590">
            <v>0</v>
          </cell>
          <cell r="U5590">
            <v>0</v>
          </cell>
          <cell r="V5590">
            <v>0</v>
          </cell>
          <cell r="W5590">
            <v>0</v>
          </cell>
          <cell r="X5590">
            <v>0</v>
          </cell>
          <cell r="Y5590">
            <v>0</v>
          </cell>
          <cell r="Z5590">
            <v>2</v>
          </cell>
          <cell r="AA5590">
            <v>2</v>
          </cell>
          <cell r="AB5590">
            <v>0</v>
          </cell>
          <cell r="AC5590">
            <v>0</v>
          </cell>
          <cell r="AD5590">
            <v>0.39833328000000001</v>
          </cell>
          <cell r="AE5590">
            <v>0</v>
          </cell>
          <cell r="AF5590">
            <v>0.39833328000000001</v>
          </cell>
          <cell r="AG5590">
            <v>0</v>
          </cell>
          <cell r="AH5590">
            <v>0</v>
          </cell>
          <cell r="AI5590">
            <v>19.916664000000001</v>
          </cell>
        </row>
        <row r="5591">
          <cell r="C5591" t="str">
            <v>1.918.6</v>
          </cell>
          <cell r="D5591" t="str">
            <v>Иные прочие</v>
          </cell>
          <cell r="E5591" t="str">
            <v>051-2004727</v>
          </cell>
          <cell r="F5591" t="str">
            <v/>
          </cell>
          <cell r="G5591" t="str">
            <v/>
          </cell>
          <cell r="H5591" t="str">
            <v/>
          </cell>
          <cell r="I5591">
            <v>19.23</v>
          </cell>
          <cell r="J5591">
            <v>15.11</v>
          </cell>
          <cell r="K5591">
            <v>11.42</v>
          </cell>
          <cell r="L5591">
            <v>11.42</v>
          </cell>
          <cell r="M5591">
            <v>0</v>
          </cell>
          <cell r="N5591">
            <v>0</v>
          </cell>
          <cell r="O5591">
            <v>0</v>
          </cell>
          <cell r="P5591">
            <v>0</v>
          </cell>
          <cell r="Q5591">
            <v>0</v>
          </cell>
          <cell r="R5591">
            <v>0</v>
          </cell>
          <cell r="S5591">
            <v>16.18</v>
          </cell>
          <cell r="T5591">
            <v>3.05</v>
          </cell>
          <cell r="U5591">
            <v>0</v>
          </cell>
          <cell r="V5591">
            <v>0</v>
          </cell>
          <cell r="W5591">
            <v>0</v>
          </cell>
          <cell r="X5591">
            <v>0</v>
          </cell>
          <cell r="Y5591">
            <v>0</v>
          </cell>
          <cell r="Z5591">
            <v>0.13</v>
          </cell>
          <cell r="AA5591">
            <v>0.13</v>
          </cell>
          <cell r="AB5591">
            <v>0</v>
          </cell>
          <cell r="AC5591">
            <v>0</v>
          </cell>
          <cell r="AD5591">
            <v>0</v>
          </cell>
          <cell r="AE5591">
            <v>0</v>
          </cell>
          <cell r="AF5591">
            <v>0</v>
          </cell>
          <cell r="AG5591">
            <v>0</v>
          </cell>
          <cell r="AH5591">
            <v>0</v>
          </cell>
          <cell r="AI5591">
            <v>0</v>
          </cell>
        </row>
        <row r="5592">
          <cell r="C5592" t="str">
            <v>1.918.7</v>
          </cell>
          <cell r="D5592" t="str">
            <v>Пуско наладочные работы "вхолостую"</v>
          </cell>
          <cell r="E5592" t="str">
            <v>051-2004727</v>
          </cell>
          <cell r="F5592" t="str">
            <v/>
          </cell>
          <cell r="G5592" t="str">
            <v/>
          </cell>
          <cell r="H5592" t="str">
            <v/>
          </cell>
          <cell r="I5592">
            <v>0</v>
          </cell>
          <cell r="J5592">
            <v>0</v>
          </cell>
          <cell r="K5592">
            <v>1</v>
          </cell>
          <cell r="L5592">
            <v>1</v>
          </cell>
          <cell r="M5592">
            <v>0</v>
          </cell>
          <cell r="N5592">
            <v>0</v>
          </cell>
          <cell r="O5592">
            <v>0</v>
          </cell>
          <cell r="P5592">
            <v>0</v>
          </cell>
          <cell r="Q5592">
            <v>0</v>
          </cell>
          <cell r="R5592">
            <v>0</v>
          </cell>
          <cell r="S5592">
            <v>0</v>
          </cell>
          <cell r="T5592">
            <v>0</v>
          </cell>
          <cell r="U5592">
            <v>0</v>
          </cell>
          <cell r="V5592">
            <v>0</v>
          </cell>
          <cell r="W5592">
            <v>0</v>
          </cell>
          <cell r="X5592">
            <v>0</v>
          </cell>
          <cell r="Y5592">
            <v>0</v>
          </cell>
          <cell r="Z5592">
            <v>0</v>
          </cell>
          <cell r="AA5592">
            <v>0</v>
          </cell>
          <cell r="AB5592">
            <v>0</v>
          </cell>
          <cell r="AC5592">
            <v>0</v>
          </cell>
          <cell r="AD5592">
            <v>0</v>
          </cell>
          <cell r="AE5592">
            <v>0</v>
          </cell>
          <cell r="AF5592">
            <v>0</v>
          </cell>
          <cell r="AG5592">
            <v>0</v>
          </cell>
          <cell r="AH5592">
            <v>0</v>
          </cell>
          <cell r="AI5592">
            <v>0</v>
          </cell>
        </row>
        <row r="5593">
          <cell r="C5593" t="str">
            <v>1.919</v>
          </cell>
          <cell r="D5593" t="str">
            <v>Магистральный газопровод Моздок-Грозный</v>
          </cell>
          <cell r="E5593" t="str">
            <v>051-2004732</v>
          </cell>
          <cell r="F5593" t="str">
            <v/>
          </cell>
          <cell r="G5593" t="str">
            <v>Комплексная программа реконструкции и технического перевоору</v>
          </cell>
          <cell r="H5593" t="str">
            <v>Транспорт газа</v>
          </cell>
          <cell r="I5593">
            <v>0</v>
          </cell>
          <cell r="J5593">
            <v>0</v>
          </cell>
          <cell r="K5593">
            <v>0</v>
          </cell>
          <cell r="L5593">
            <v>0</v>
          </cell>
          <cell r="M5593">
            <v>0</v>
          </cell>
          <cell r="N5593">
            <v>0</v>
          </cell>
          <cell r="O5593">
            <v>0</v>
          </cell>
          <cell r="P5593">
            <v>0</v>
          </cell>
          <cell r="Q5593">
            <v>0</v>
          </cell>
          <cell r="R5593">
            <v>0</v>
          </cell>
          <cell r="S5593">
            <v>0</v>
          </cell>
          <cell r="T5593">
            <v>0</v>
          </cell>
          <cell r="U5593">
            <v>0</v>
          </cell>
          <cell r="V5593">
            <v>0</v>
          </cell>
          <cell r="W5593">
            <v>0</v>
          </cell>
          <cell r="X5593">
            <v>65.487565149999995</v>
          </cell>
          <cell r="Y5593">
            <v>576.52941301999999</v>
          </cell>
          <cell r="Z5593">
            <v>484.61</v>
          </cell>
          <cell r="AA5593">
            <v>484.61</v>
          </cell>
          <cell r="AB5593">
            <v>0</v>
          </cell>
          <cell r="AC5593">
            <v>0</v>
          </cell>
          <cell r="AD5593">
            <v>563.96444174999999</v>
          </cell>
          <cell r="AE5593">
            <v>563.96444174999999</v>
          </cell>
          <cell r="AF5593">
            <v>0</v>
          </cell>
          <cell r="AG5593">
            <v>0</v>
          </cell>
          <cell r="AH5593">
            <v>0</v>
          </cell>
          <cell r="AI5593">
            <v>116.374908019</v>
          </cell>
        </row>
        <row r="5594">
          <cell r="C5594" t="str">
            <v>1.919.1</v>
          </cell>
          <cell r="D5594" t="str">
            <v>Подрядные работы</v>
          </cell>
          <cell r="E5594" t="str">
            <v>051-2004732</v>
          </cell>
          <cell r="F5594" t="str">
            <v/>
          </cell>
          <cell r="G5594" t="str">
            <v/>
          </cell>
          <cell r="H5594" t="str">
            <v/>
          </cell>
          <cell r="I5594">
            <v>0</v>
          </cell>
          <cell r="J5594">
            <v>0</v>
          </cell>
          <cell r="K5594">
            <v>0</v>
          </cell>
          <cell r="L5594">
            <v>0</v>
          </cell>
          <cell r="M5594">
            <v>0</v>
          </cell>
          <cell r="N5594">
            <v>0</v>
          </cell>
          <cell r="O5594">
            <v>0</v>
          </cell>
          <cell r="P5594">
            <v>0</v>
          </cell>
          <cell r="Q5594">
            <v>0</v>
          </cell>
          <cell r="R5594">
            <v>0</v>
          </cell>
          <cell r="S5594">
            <v>0</v>
          </cell>
          <cell r="T5594">
            <v>0</v>
          </cell>
          <cell r="U5594">
            <v>0</v>
          </cell>
          <cell r="V5594">
            <v>0</v>
          </cell>
          <cell r="W5594">
            <v>0</v>
          </cell>
          <cell r="X5594">
            <v>65.474885150000006</v>
          </cell>
          <cell r="Y5594">
            <v>516.94504018999999</v>
          </cell>
          <cell r="Z5594">
            <v>483.5</v>
          </cell>
          <cell r="AA5594">
            <v>483.5</v>
          </cell>
          <cell r="AB5594">
            <v>0</v>
          </cell>
          <cell r="AC5594">
            <v>0</v>
          </cell>
          <cell r="AD5594">
            <v>516.94504018999999</v>
          </cell>
          <cell r="AE5594">
            <v>516.94504018999999</v>
          </cell>
          <cell r="AF5594">
            <v>0</v>
          </cell>
          <cell r="AG5594">
            <v>0</v>
          </cell>
          <cell r="AH5594">
            <v>0</v>
          </cell>
          <cell r="AI5594">
            <v>106.917278219</v>
          </cell>
        </row>
        <row r="5595">
          <cell r="C5595">
            <v>0</v>
          </cell>
          <cell r="D5595" t="str">
            <v>Газпром инвест</v>
          </cell>
          <cell r="E5595" t="str">
            <v>051-2004732</v>
          </cell>
          <cell r="F5595" t="str">
            <v/>
          </cell>
          <cell r="G5595" t="str">
            <v/>
          </cell>
          <cell r="H5595" t="str">
            <v/>
          </cell>
          <cell r="I5595">
            <v>0</v>
          </cell>
          <cell r="J5595">
            <v>0</v>
          </cell>
          <cell r="K5595">
            <v>0</v>
          </cell>
          <cell r="L5595">
            <v>0</v>
          </cell>
          <cell r="M5595">
            <v>0</v>
          </cell>
          <cell r="N5595">
            <v>0</v>
          </cell>
          <cell r="O5595">
            <v>0</v>
          </cell>
          <cell r="P5595">
            <v>0</v>
          </cell>
          <cell r="Q5595">
            <v>0</v>
          </cell>
          <cell r="R5595">
            <v>0</v>
          </cell>
          <cell r="S5595">
            <v>0</v>
          </cell>
          <cell r="T5595">
            <v>0</v>
          </cell>
          <cell r="U5595">
            <v>0</v>
          </cell>
          <cell r="V5595">
            <v>0</v>
          </cell>
          <cell r="W5595">
            <v>0</v>
          </cell>
          <cell r="X5595">
            <v>65.474885150000006</v>
          </cell>
          <cell r="Y5595">
            <v>0</v>
          </cell>
          <cell r="Z5595">
            <v>0</v>
          </cell>
          <cell r="AA5595">
            <v>0</v>
          </cell>
          <cell r="AB5595">
            <v>0</v>
          </cell>
          <cell r="AC5595">
            <v>0</v>
          </cell>
          <cell r="AD5595">
            <v>0</v>
          </cell>
          <cell r="AE5595">
            <v>0</v>
          </cell>
          <cell r="AF5595">
            <v>0</v>
          </cell>
          <cell r="AG5595">
            <v>0</v>
          </cell>
          <cell r="AH5595">
            <v>0</v>
          </cell>
          <cell r="AI5595">
            <v>0</v>
          </cell>
        </row>
        <row r="5596">
          <cell r="C5596">
            <v>0</v>
          </cell>
          <cell r="D5596" t="str">
            <v>КИРУС</v>
          </cell>
          <cell r="E5596" t="str">
            <v>051-2004732</v>
          </cell>
          <cell r="F5596" t="str">
            <v/>
          </cell>
          <cell r="G5596" t="str">
            <v/>
          </cell>
          <cell r="H5596" t="str">
            <v/>
          </cell>
          <cell r="I5596">
            <v>0</v>
          </cell>
          <cell r="J5596">
            <v>0</v>
          </cell>
          <cell r="K5596">
            <v>0</v>
          </cell>
          <cell r="L5596">
            <v>0</v>
          </cell>
          <cell r="M5596">
            <v>0</v>
          </cell>
          <cell r="N5596">
            <v>0</v>
          </cell>
          <cell r="O5596">
            <v>0</v>
          </cell>
          <cell r="P5596">
            <v>0</v>
          </cell>
          <cell r="Q5596">
            <v>0</v>
          </cell>
          <cell r="R5596">
            <v>0</v>
          </cell>
          <cell r="S5596">
            <v>0</v>
          </cell>
          <cell r="T5596">
            <v>0</v>
          </cell>
          <cell r="U5596">
            <v>0</v>
          </cell>
          <cell r="V5596">
            <v>0</v>
          </cell>
          <cell r="W5596">
            <v>0</v>
          </cell>
          <cell r="X5596">
            <v>0</v>
          </cell>
          <cell r="Y5596">
            <v>516.94504018999999</v>
          </cell>
          <cell r="Z5596">
            <v>483.5</v>
          </cell>
          <cell r="AA5596">
            <v>483.5</v>
          </cell>
          <cell r="AB5596">
            <v>0</v>
          </cell>
          <cell r="AC5596">
            <v>0</v>
          </cell>
          <cell r="AD5596">
            <v>516.94504018999999</v>
          </cell>
          <cell r="AE5596">
            <v>516.94504018999999</v>
          </cell>
          <cell r="AF5596">
            <v>0</v>
          </cell>
          <cell r="AG5596">
            <v>0</v>
          </cell>
          <cell r="AH5596">
            <v>0</v>
          </cell>
          <cell r="AI5596">
            <v>106.917278219</v>
          </cell>
        </row>
        <row r="5597">
          <cell r="C5597" t="str">
            <v>1.919.2</v>
          </cell>
          <cell r="D5597" t="str">
            <v>Материалы(в составе подрядных работ)</v>
          </cell>
          <cell r="E5597" t="str">
            <v>051-2004732</v>
          </cell>
          <cell r="F5597" t="str">
            <v/>
          </cell>
          <cell r="G5597" t="str">
            <v/>
          </cell>
          <cell r="H5597" t="str">
            <v/>
          </cell>
          <cell r="I5597">
            <v>0</v>
          </cell>
          <cell r="J5597">
            <v>0</v>
          </cell>
          <cell r="K5597">
            <v>0</v>
          </cell>
          <cell r="L5597">
            <v>0</v>
          </cell>
          <cell r="M5597">
            <v>0</v>
          </cell>
          <cell r="N5597">
            <v>0</v>
          </cell>
          <cell r="O5597">
            <v>0</v>
          </cell>
          <cell r="P5597">
            <v>0</v>
          </cell>
          <cell r="Q5597">
            <v>0</v>
          </cell>
          <cell r="R5597">
            <v>0</v>
          </cell>
          <cell r="S5597">
            <v>0</v>
          </cell>
          <cell r="T5597">
            <v>0</v>
          </cell>
          <cell r="U5597">
            <v>0</v>
          </cell>
          <cell r="V5597">
            <v>0</v>
          </cell>
          <cell r="W5597">
            <v>0</v>
          </cell>
          <cell r="X5597">
            <v>65.474885150000006</v>
          </cell>
          <cell r="Y5597">
            <v>0</v>
          </cell>
          <cell r="Z5597">
            <v>0</v>
          </cell>
          <cell r="AA5597">
            <v>0</v>
          </cell>
          <cell r="AB5597">
            <v>0</v>
          </cell>
          <cell r="AC5597">
            <v>0</v>
          </cell>
          <cell r="AD5597">
            <v>0</v>
          </cell>
          <cell r="AE5597">
            <v>0</v>
          </cell>
          <cell r="AF5597">
            <v>0</v>
          </cell>
          <cell r="AG5597">
            <v>0</v>
          </cell>
          <cell r="AH5597">
            <v>0</v>
          </cell>
          <cell r="AI5597">
            <v>0</v>
          </cell>
        </row>
        <row r="5598">
          <cell r="C5598" t="str">
            <v>1.919.3</v>
          </cell>
          <cell r="D5598" t="str">
            <v>Оборудование</v>
          </cell>
          <cell r="E5598" t="str">
            <v>051-2004732</v>
          </cell>
          <cell r="F5598" t="str">
            <v/>
          </cell>
          <cell r="G5598" t="str">
            <v/>
          </cell>
          <cell r="H5598" t="str">
            <v/>
          </cell>
          <cell r="I5598">
            <v>0</v>
          </cell>
          <cell r="J5598">
            <v>0</v>
          </cell>
          <cell r="K5598">
            <v>0</v>
          </cell>
          <cell r="L5598">
            <v>0</v>
          </cell>
          <cell r="M5598">
            <v>0</v>
          </cell>
          <cell r="N5598">
            <v>0</v>
          </cell>
          <cell r="O5598">
            <v>0</v>
          </cell>
          <cell r="P5598">
            <v>0</v>
          </cell>
          <cell r="Q5598">
            <v>0</v>
          </cell>
          <cell r="R5598">
            <v>0</v>
          </cell>
          <cell r="S5598">
            <v>0</v>
          </cell>
          <cell r="T5598">
            <v>0</v>
          </cell>
          <cell r="U5598">
            <v>0</v>
          </cell>
          <cell r="V5598">
            <v>0</v>
          </cell>
          <cell r="W5598">
            <v>0</v>
          </cell>
          <cell r="X5598">
            <v>0</v>
          </cell>
          <cell r="Y5598">
            <v>0.01</v>
          </cell>
          <cell r="Z5598">
            <v>0</v>
          </cell>
          <cell r="AA5598">
            <v>0</v>
          </cell>
          <cell r="AB5598">
            <v>0</v>
          </cell>
          <cell r="AC5598">
            <v>0</v>
          </cell>
          <cell r="AD5598">
            <v>0.01</v>
          </cell>
          <cell r="AE5598">
            <v>0.01</v>
          </cell>
          <cell r="AF5598">
            <v>0</v>
          </cell>
          <cell r="AG5598">
            <v>0</v>
          </cell>
          <cell r="AH5598">
            <v>0</v>
          </cell>
          <cell r="AI5598">
            <v>0</v>
          </cell>
        </row>
        <row r="5599">
          <cell r="C5599" t="str">
            <v>1.919.4</v>
          </cell>
          <cell r="D5599" t="str">
            <v>Прочие, всего</v>
          </cell>
          <cell r="E5599" t="str">
            <v>051-2004732</v>
          </cell>
          <cell r="F5599" t="str">
            <v/>
          </cell>
          <cell r="G5599" t="str">
            <v/>
          </cell>
          <cell r="H5599" t="str">
            <v/>
          </cell>
          <cell r="I5599">
            <v>0</v>
          </cell>
          <cell r="J5599">
            <v>0</v>
          </cell>
          <cell r="K5599">
            <v>0</v>
          </cell>
          <cell r="L5599">
            <v>0</v>
          </cell>
          <cell r="M5599">
            <v>0</v>
          </cell>
          <cell r="N5599">
            <v>0</v>
          </cell>
          <cell r="O5599">
            <v>0</v>
          </cell>
          <cell r="P5599">
            <v>0</v>
          </cell>
          <cell r="Q5599">
            <v>0</v>
          </cell>
          <cell r="R5599">
            <v>0</v>
          </cell>
          <cell r="S5599">
            <v>0</v>
          </cell>
          <cell r="T5599">
            <v>0</v>
          </cell>
          <cell r="U5599">
            <v>0</v>
          </cell>
          <cell r="V5599">
            <v>0</v>
          </cell>
          <cell r="W5599">
            <v>0</v>
          </cell>
          <cell r="X5599">
            <v>1.268E-2</v>
          </cell>
          <cell r="Y5599">
            <v>59.574372830000001</v>
          </cell>
          <cell r="Z5599">
            <v>1.1100000000000001</v>
          </cell>
          <cell r="AA5599">
            <v>1.1100000000000001</v>
          </cell>
          <cell r="AB5599">
            <v>0</v>
          </cell>
          <cell r="AC5599">
            <v>0</v>
          </cell>
          <cell r="AD5599">
            <v>47.009401560000001</v>
          </cell>
          <cell r="AE5599">
            <v>47.009401560000001</v>
          </cell>
          <cell r="AF5599">
            <v>0</v>
          </cell>
          <cell r="AG5599">
            <v>0</v>
          </cell>
          <cell r="AH5599">
            <v>0</v>
          </cell>
          <cell r="AI5599">
            <v>4235.0812216220002</v>
          </cell>
        </row>
        <row r="5600">
          <cell r="C5600" t="str">
            <v>1.919.5</v>
          </cell>
          <cell r="D5600" t="str">
            <v>Землеотвод, всего</v>
          </cell>
          <cell r="E5600" t="str">
            <v>051-2004732</v>
          </cell>
          <cell r="F5600" t="str">
            <v/>
          </cell>
          <cell r="G5600" t="str">
            <v/>
          </cell>
          <cell r="H5600" t="str">
            <v/>
          </cell>
          <cell r="I5600">
            <v>0</v>
          </cell>
          <cell r="J5600">
            <v>0</v>
          </cell>
          <cell r="K5600">
            <v>0</v>
          </cell>
          <cell r="L5600">
            <v>0</v>
          </cell>
          <cell r="M5600">
            <v>0</v>
          </cell>
          <cell r="N5600">
            <v>0</v>
          </cell>
          <cell r="O5600">
            <v>0</v>
          </cell>
          <cell r="P5600">
            <v>0</v>
          </cell>
          <cell r="Q5600">
            <v>0</v>
          </cell>
          <cell r="R5600">
            <v>0</v>
          </cell>
          <cell r="S5600">
            <v>0</v>
          </cell>
          <cell r="T5600">
            <v>0</v>
          </cell>
          <cell r="U5600">
            <v>0</v>
          </cell>
          <cell r="V5600">
            <v>0</v>
          </cell>
          <cell r="W5600">
            <v>0</v>
          </cell>
          <cell r="X5600">
            <v>0</v>
          </cell>
          <cell r="Y5600">
            <v>53.961009830000002</v>
          </cell>
          <cell r="Z5600">
            <v>0</v>
          </cell>
          <cell r="AA5600">
            <v>0</v>
          </cell>
          <cell r="AB5600">
            <v>0</v>
          </cell>
          <cell r="AC5600">
            <v>0</v>
          </cell>
          <cell r="AD5600">
            <v>45.902165349999997</v>
          </cell>
          <cell r="AE5600">
            <v>45.902165349999997</v>
          </cell>
          <cell r="AF5600">
            <v>0</v>
          </cell>
          <cell r="AG5600">
            <v>0</v>
          </cell>
          <cell r="AH5600">
            <v>0</v>
          </cell>
          <cell r="AI5600">
            <v>0</v>
          </cell>
        </row>
        <row r="5601">
          <cell r="C5601" t="str">
            <v>1.919.6</v>
          </cell>
          <cell r="D5601" t="str">
            <v>Иные прочие</v>
          </cell>
          <cell r="E5601" t="str">
            <v>051-2004732</v>
          </cell>
          <cell r="F5601" t="str">
            <v/>
          </cell>
          <cell r="G5601" t="str">
            <v/>
          </cell>
          <cell r="H5601" t="str">
            <v/>
          </cell>
          <cell r="I5601">
            <v>0</v>
          </cell>
          <cell r="J5601">
            <v>0</v>
          </cell>
          <cell r="K5601">
            <v>0</v>
          </cell>
          <cell r="L5601">
            <v>0</v>
          </cell>
          <cell r="M5601">
            <v>0</v>
          </cell>
          <cell r="N5601">
            <v>0</v>
          </cell>
          <cell r="O5601">
            <v>0</v>
          </cell>
          <cell r="P5601">
            <v>0</v>
          </cell>
          <cell r="Q5601">
            <v>0</v>
          </cell>
          <cell r="R5601">
            <v>0</v>
          </cell>
          <cell r="S5601">
            <v>0</v>
          </cell>
          <cell r="T5601">
            <v>0</v>
          </cell>
          <cell r="U5601">
            <v>0</v>
          </cell>
          <cell r="V5601">
            <v>0</v>
          </cell>
          <cell r="W5601">
            <v>0</v>
          </cell>
          <cell r="X5601">
            <v>1.268E-2</v>
          </cell>
          <cell r="Y5601">
            <v>5.6133629999999997</v>
          </cell>
          <cell r="Z5601">
            <v>1.1100000000000001</v>
          </cell>
          <cell r="AA5601">
            <v>1.1100000000000001</v>
          </cell>
          <cell r="AB5601">
            <v>0</v>
          </cell>
          <cell r="AC5601">
            <v>0</v>
          </cell>
          <cell r="AD5601">
            <v>1.1072362099999999</v>
          </cell>
          <cell r="AE5601">
            <v>1.1072362099999999</v>
          </cell>
          <cell r="AF5601">
            <v>0</v>
          </cell>
          <cell r="AG5601">
            <v>0</v>
          </cell>
          <cell r="AH5601">
            <v>0</v>
          </cell>
          <cell r="AI5601">
            <v>99.751009909999993</v>
          </cell>
        </row>
        <row r="5602">
          <cell r="C5602" t="str">
            <v>1.920</v>
          </cell>
          <cell r="D5602" t="str">
            <v>Техперевооружение систем контроля качества газа. Установка потоковых анализаторов на объектах ООО "Газпром трансгаз Сургут"</v>
          </cell>
          <cell r="E5602" t="str">
            <v>051-2004735</v>
          </cell>
          <cell r="F5602" t="str">
            <v/>
          </cell>
          <cell r="G5602" t="str">
            <v>Стройки, обеспечивающие добычу и вывод газа из Надым-Пур-Таз</v>
          </cell>
          <cell r="H5602" t="str">
            <v>Транспорт газа</v>
          </cell>
          <cell r="I5602">
            <v>156.57</v>
          </cell>
          <cell r="J5602">
            <v>147.66999999999999</v>
          </cell>
          <cell r="K5602">
            <v>147.66999999999999</v>
          </cell>
          <cell r="L5602">
            <v>147.66999999999999</v>
          </cell>
          <cell r="M5602">
            <v>1.3174999199999999</v>
          </cell>
          <cell r="N5602">
            <v>0.89219199599999999</v>
          </cell>
          <cell r="O5602">
            <v>0.89219199599999999</v>
          </cell>
          <cell r="P5602">
            <v>0</v>
          </cell>
          <cell r="Q5602">
            <v>0</v>
          </cell>
          <cell r="R5602">
            <v>0</v>
          </cell>
          <cell r="S5602">
            <v>130.69</v>
          </cell>
          <cell r="T5602">
            <v>25.88</v>
          </cell>
          <cell r="U5602">
            <v>0</v>
          </cell>
          <cell r="V5602">
            <v>0</v>
          </cell>
          <cell r="W5602">
            <v>0</v>
          </cell>
          <cell r="X5602">
            <v>0</v>
          </cell>
          <cell r="Y5602">
            <v>0</v>
          </cell>
          <cell r="Z5602">
            <v>5.94</v>
          </cell>
          <cell r="AA5602">
            <v>5.94</v>
          </cell>
          <cell r="AB5602">
            <v>0</v>
          </cell>
          <cell r="AC5602">
            <v>0</v>
          </cell>
          <cell r="AD5602">
            <v>0.87833327999999999</v>
          </cell>
          <cell r="AE5602">
            <v>0</v>
          </cell>
          <cell r="AF5602">
            <v>0.87833327999999999</v>
          </cell>
          <cell r="AG5602">
            <v>0</v>
          </cell>
          <cell r="AH5602">
            <v>0</v>
          </cell>
          <cell r="AI5602">
            <v>14.786755555999999</v>
          </cell>
        </row>
        <row r="5603">
          <cell r="C5603" t="str">
            <v>1.920.1</v>
          </cell>
          <cell r="D5603" t="str">
            <v>Подрядные работы</v>
          </cell>
          <cell r="E5603" t="str">
            <v>051-2004735</v>
          </cell>
          <cell r="F5603" t="str">
            <v/>
          </cell>
          <cell r="G5603" t="str">
            <v/>
          </cell>
          <cell r="H5603" t="str">
            <v/>
          </cell>
          <cell r="I5603">
            <v>1.4</v>
          </cell>
          <cell r="J5603">
            <v>1.4</v>
          </cell>
          <cell r="K5603">
            <v>1.4</v>
          </cell>
          <cell r="L5603">
            <v>1.4</v>
          </cell>
          <cell r="M5603">
            <v>0</v>
          </cell>
          <cell r="N5603">
            <v>0</v>
          </cell>
          <cell r="O5603">
            <v>0</v>
          </cell>
          <cell r="P5603">
            <v>0</v>
          </cell>
          <cell r="Q5603">
            <v>0</v>
          </cell>
          <cell r="R5603">
            <v>0</v>
          </cell>
          <cell r="S5603">
            <v>1.1599999999999999</v>
          </cell>
          <cell r="T5603">
            <v>0.24</v>
          </cell>
          <cell r="U5603">
            <v>0</v>
          </cell>
          <cell r="V5603">
            <v>0</v>
          </cell>
          <cell r="W5603">
            <v>0</v>
          </cell>
          <cell r="X5603">
            <v>0</v>
          </cell>
          <cell r="Y5603">
            <v>0</v>
          </cell>
          <cell r="Z5603">
            <v>0.94</v>
          </cell>
          <cell r="AA5603">
            <v>0.94</v>
          </cell>
          <cell r="AB5603">
            <v>0</v>
          </cell>
          <cell r="AC5603">
            <v>0</v>
          </cell>
          <cell r="AD5603">
            <v>0</v>
          </cell>
          <cell r="AE5603">
            <v>0</v>
          </cell>
          <cell r="AF5603">
            <v>0</v>
          </cell>
          <cell r="AG5603">
            <v>0</v>
          </cell>
          <cell r="AH5603">
            <v>0</v>
          </cell>
          <cell r="AI5603">
            <v>0</v>
          </cell>
        </row>
        <row r="5604">
          <cell r="C5604">
            <v>0</v>
          </cell>
          <cell r="D5604" t="str">
            <v>Конкурс</v>
          </cell>
          <cell r="E5604" t="str">
            <v>051-2004735</v>
          </cell>
          <cell r="F5604" t="str">
            <v/>
          </cell>
          <cell r="G5604" t="str">
            <v/>
          </cell>
          <cell r="H5604" t="str">
            <v/>
          </cell>
          <cell r="I5604">
            <v>1.4</v>
          </cell>
          <cell r="J5604">
            <v>1.4</v>
          </cell>
          <cell r="K5604">
            <v>1.4</v>
          </cell>
          <cell r="L5604">
            <v>1.4</v>
          </cell>
          <cell r="M5604">
            <v>0</v>
          </cell>
          <cell r="N5604">
            <v>0</v>
          </cell>
          <cell r="O5604">
            <v>0</v>
          </cell>
          <cell r="P5604">
            <v>0</v>
          </cell>
          <cell r="Q5604">
            <v>0</v>
          </cell>
          <cell r="R5604">
            <v>0</v>
          </cell>
          <cell r="S5604">
            <v>1.1599999999999999</v>
          </cell>
          <cell r="T5604">
            <v>0.24</v>
          </cell>
          <cell r="U5604">
            <v>0</v>
          </cell>
          <cell r="V5604">
            <v>0</v>
          </cell>
          <cell r="W5604">
            <v>0</v>
          </cell>
          <cell r="X5604">
            <v>0</v>
          </cell>
          <cell r="Y5604">
            <v>0</v>
          </cell>
          <cell r="Z5604">
            <v>0.94</v>
          </cell>
          <cell r="AA5604">
            <v>0.94</v>
          </cell>
          <cell r="AB5604">
            <v>0</v>
          </cell>
          <cell r="AC5604">
            <v>0</v>
          </cell>
          <cell r="AD5604">
            <v>0</v>
          </cell>
          <cell r="AE5604">
            <v>0</v>
          </cell>
          <cell r="AF5604">
            <v>0</v>
          </cell>
          <cell r="AG5604">
            <v>0</v>
          </cell>
          <cell r="AH5604">
            <v>0</v>
          </cell>
          <cell r="AI5604">
            <v>0</v>
          </cell>
        </row>
        <row r="5605">
          <cell r="C5605" t="str">
            <v>1.920.2</v>
          </cell>
          <cell r="D5605" t="str">
            <v>Оборудование</v>
          </cell>
          <cell r="E5605" t="str">
            <v>051-2004735</v>
          </cell>
          <cell r="F5605" t="str">
            <v/>
          </cell>
          <cell r="G5605" t="str">
            <v/>
          </cell>
          <cell r="H5605" t="str">
            <v/>
          </cell>
          <cell r="I5605">
            <v>113.1</v>
          </cell>
          <cell r="J5605">
            <v>113.1</v>
          </cell>
          <cell r="K5605">
            <v>113.1</v>
          </cell>
          <cell r="L5605">
            <v>113.1</v>
          </cell>
          <cell r="M5605">
            <v>0</v>
          </cell>
          <cell r="N5605">
            <v>0</v>
          </cell>
          <cell r="O5605">
            <v>0</v>
          </cell>
          <cell r="P5605">
            <v>0</v>
          </cell>
          <cell r="Q5605">
            <v>0</v>
          </cell>
          <cell r="R5605">
            <v>0</v>
          </cell>
          <cell r="S5605">
            <v>94.25</v>
          </cell>
          <cell r="T5605">
            <v>18.850000000000001</v>
          </cell>
          <cell r="U5605">
            <v>0</v>
          </cell>
          <cell r="V5605">
            <v>0</v>
          </cell>
          <cell r="W5605">
            <v>0</v>
          </cell>
          <cell r="X5605">
            <v>0</v>
          </cell>
          <cell r="Y5605">
            <v>0</v>
          </cell>
          <cell r="Z5605">
            <v>0</v>
          </cell>
          <cell r="AA5605">
            <v>0</v>
          </cell>
          <cell r="AB5605">
            <v>0</v>
          </cell>
          <cell r="AC5605">
            <v>0</v>
          </cell>
          <cell r="AD5605">
            <v>0</v>
          </cell>
          <cell r="AE5605">
            <v>0</v>
          </cell>
          <cell r="AF5605">
            <v>0</v>
          </cell>
          <cell r="AG5605">
            <v>0</v>
          </cell>
          <cell r="AH5605">
            <v>0</v>
          </cell>
          <cell r="AI5605">
            <v>0</v>
          </cell>
        </row>
        <row r="5606">
          <cell r="C5606" t="str">
            <v>1.920.3</v>
          </cell>
          <cell r="D5606" t="str">
            <v>Прочие, всего</v>
          </cell>
          <cell r="E5606" t="str">
            <v>051-2004735</v>
          </cell>
          <cell r="F5606" t="str">
            <v/>
          </cell>
          <cell r="G5606" t="str">
            <v/>
          </cell>
          <cell r="H5606" t="str">
            <v/>
          </cell>
          <cell r="I5606">
            <v>42.07</v>
          </cell>
          <cell r="J5606">
            <v>33.17</v>
          </cell>
          <cell r="K5606">
            <v>33.17</v>
          </cell>
          <cell r="L5606">
            <v>33.17</v>
          </cell>
          <cell r="M5606">
            <v>1.3174999199999999</v>
          </cell>
          <cell r="N5606">
            <v>3.971962376</v>
          </cell>
          <cell r="O5606">
            <v>3.971962376</v>
          </cell>
          <cell r="P5606">
            <v>0</v>
          </cell>
          <cell r="Q5606">
            <v>0</v>
          </cell>
          <cell r="R5606">
            <v>0</v>
          </cell>
          <cell r="S5606">
            <v>35.28</v>
          </cell>
          <cell r="T5606">
            <v>6.79</v>
          </cell>
          <cell r="U5606">
            <v>0</v>
          </cell>
          <cell r="V5606">
            <v>0</v>
          </cell>
          <cell r="W5606">
            <v>0</v>
          </cell>
          <cell r="X5606">
            <v>0</v>
          </cell>
          <cell r="Y5606">
            <v>0</v>
          </cell>
          <cell r="Z5606">
            <v>5</v>
          </cell>
          <cell r="AA5606">
            <v>5</v>
          </cell>
          <cell r="AB5606">
            <v>0</v>
          </cell>
          <cell r="AC5606">
            <v>0</v>
          </cell>
          <cell r="AD5606">
            <v>0.87833327999999999</v>
          </cell>
          <cell r="AE5606">
            <v>0</v>
          </cell>
          <cell r="AF5606">
            <v>0.87833327999999999</v>
          </cell>
          <cell r="AG5606">
            <v>0</v>
          </cell>
          <cell r="AH5606">
            <v>0</v>
          </cell>
          <cell r="AI5606">
            <v>17.5666656</v>
          </cell>
        </row>
        <row r="5607">
          <cell r="C5607" t="str">
            <v>1.920.4</v>
          </cell>
          <cell r="D5607" t="str">
            <v>Услуги Заказчика</v>
          </cell>
          <cell r="E5607" t="str">
            <v>051-2004735</v>
          </cell>
          <cell r="F5607" t="str">
            <v/>
          </cell>
          <cell r="G5607" t="str">
            <v/>
          </cell>
          <cell r="H5607" t="str">
            <v/>
          </cell>
          <cell r="I5607">
            <v>5.27</v>
          </cell>
          <cell r="J5607">
            <v>5.27</v>
          </cell>
          <cell r="K5607">
            <v>5.27</v>
          </cell>
          <cell r="L5607">
            <v>5.27</v>
          </cell>
          <cell r="M5607">
            <v>1.3174999199999999</v>
          </cell>
          <cell r="N5607">
            <v>24.999998481999999</v>
          </cell>
          <cell r="O5607">
            <v>24.999998481999999</v>
          </cell>
          <cell r="P5607">
            <v>0</v>
          </cell>
          <cell r="Q5607">
            <v>0</v>
          </cell>
          <cell r="R5607">
            <v>0</v>
          </cell>
          <cell r="S5607">
            <v>4.41</v>
          </cell>
          <cell r="T5607">
            <v>0.86</v>
          </cell>
          <cell r="U5607">
            <v>0</v>
          </cell>
          <cell r="V5607">
            <v>0</v>
          </cell>
          <cell r="W5607">
            <v>0</v>
          </cell>
          <cell r="X5607">
            <v>0</v>
          </cell>
          <cell r="Y5607">
            <v>0</v>
          </cell>
          <cell r="Z5607">
            <v>4.4000000000000004</v>
          </cell>
          <cell r="AA5607">
            <v>4.4000000000000004</v>
          </cell>
          <cell r="AB5607">
            <v>0</v>
          </cell>
          <cell r="AC5607">
            <v>0</v>
          </cell>
          <cell r="AD5607">
            <v>0.87833327999999999</v>
          </cell>
          <cell r="AE5607">
            <v>0</v>
          </cell>
          <cell r="AF5607">
            <v>0.87833327999999999</v>
          </cell>
          <cell r="AG5607">
            <v>0</v>
          </cell>
          <cell r="AH5607">
            <v>0</v>
          </cell>
          <cell r="AI5607">
            <v>19.962119999999999</v>
          </cell>
        </row>
        <row r="5608">
          <cell r="C5608" t="str">
            <v>1.920.5</v>
          </cell>
          <cell r="D5608" t="str">
            <v>Иные прочие</v>
          </cell>
          <cell r="E5608" t="str">
            <v>051-2004735</v>
          </cell>
          <cell r="F5608" t="str">
            <v/>
          </cell>
          <cell r="G5608" t="str">
            <v/>
          </cell>
          <cell r="H5608" t="str">
            <v/>
          </cell>
          <cell r="I5608">
            <v>10.1</v>
          </cell>
          <cell r="J5608">
            <v>1.2</v>
          </cell>
          <cell r="K5608">
            <v>1.2</v>
          </cell>
          <cell r="L5608">
            <v>1.2</v>
          </cell>
          <cell r="M5608">
            <v>0</v>
          </cell>
          <cell r="N5608">
            <v>0</v>
          </cell>
          <cell r="O5608">
            <v>0</v>
          </cell>
          <cell r="P5608">
            <v>0</v>
          </cell>
          <cell r="Q5608">
            <v>0</v>
          </cell>
          <cell r="R5608">
            <v>0</v>
          </cell>
          <cell r="S5608">
            <v>8.6199999999999992</v>
          </cell>
          <cell r="T5608">
            <v>1.48</v>
          </cell>
          <cell r="U5608">
            <v>0</v>
          </cell>
          <cell r="V5608">
            <v>0</v>
          </cell>
          <cell r="W5608">
            <v>0</v>
          </cell>
          <cell r="X5608">
            <v>0</v>
          </cell>
          <cell r="Y5608">
            <v>0</v>
          </cell>
          <cell r="Z5608">
            <v>0.6</v>
          </cell>
          <cell r="AA5608">
            <v>0.6</v>
          </cell>
          <cell r="AB5608">
            <v>0</v>
          </cell>
          <cell r="AC5608">
            <v>0</v>
          </cell>
          <cell r="AD5608">
            <v>0</v>
          </cell>
          <cell r="AE5608">
            <v>0</v>
          </cell>
          <cell r="AF5608">
            <v>0</v>
          </cell>
          <cell r="AG5608">
            <v>0</v>
          </cell>
          <cell r="AH5608">
            <v>0</v>
          </cell>
          <cell r="AI5608">
            <v>0</v>
          </cell>
        </row>
        <row r="5609">
          <cell r="C5609" t="str">
            <v>1.920.6</v>
          </cell>
          <cell r="D5609" t="str">
            <v>Пуско наладочные работы "вхолостую"</v>
          </cell>
          <cell r="E5609" t="str">
            <v>051-2004735</v>
          </cell>
          <cell r="F5609" t="str">
            <v/>
          </cell>
          <cell r="G5609" t="str">
            <v/>
          </cell>
          <cell r="H5609" t="str">
            <v/>
          </cell>
          <cell r="I5609">
            <v>26.7</v>
          </cell>
          <cell r="J5609">
            <v>26.7</v>
          </cell>
          <cell r="K5609">
            <v>26.7</v>
          </cell>
          <cell r="L5609">
            <v>26.7</v>
          </cell>
          <cell r="M5609">
            <v>0</v>
          </cell>
          <cell r="N5609">
            <v>0</v>
          </cell>
          <cell r="O5609">
            <v>0</v>
          </cell>
          <cell r="P5609">
            <v>0</v>
          </cell>
          <cell r="Q5609">
            <v>0</v>
          </cell>
          <cell r="R5609">
            <v>0</v>
          </cell>
          <cell r="S5609">
            <v>22.25</v>
          </cell>
          <cell r="T5609">
            <v>4.45</v>
          </cell>
          <cell r="U5609">
            <v>0</v>
          </cell>
          <cell r="V5609">
            <v>0</v>
          </cell>
          <cell r="W5609">
            <v>0</v>
          </cell>
          <cell r="X5609">
            <v>0</v>
          </cell>
          <cell r="Y5609">
            <v>0</v>
          </cell>
          <cell r="Z5609">
            <v>0</v>
          </cell>
          <cell r="AA5609">
            <v>0</v>
          </cell>
          <cell r="AB5609">
            <v>0</v>
          </cell>
          <cell r="AC5609">
            <v>0</v>
          </cell>
          <cell r="AD5609">
            <v>0</v>
          </cell>
          <cell r="AE5609">
            <v>0</v>
          </cell>
          <cell r="AF5609">
            <v>0</v>
          </cell>
          <cell r="AG5609">
            <v>0</v>
          </cell>
          <cell r="AH5609">
            <v>0</v>
          </cell>
          <cell r="AI5609">
            <v>0</v>
          </cell>
        </row>
        <row r="5610">
          <cell r="C5610" t="str">
            <v>1.921</v>
          </cell>
          <cell r="D5610" t="str">
            <v>Развитие газотранспортных мощностей ЕСГ Северо-Западного региона, участок Грязовец - КС Славянская</v>
          </cell>
          <cell r="E5610" t="str">
            <v>051-2004956</v>
          </cell>
          <cell r="F5610" t="str">
            <v/>
          </cell>
          <cell r="G5610" t="str">
            <v>Стройки, обеспечивающие добычу и вывод газа из Надым-Пур-Таз</v>
          </cell>
          <cell r="H5610" t="str">
            <v>Транспорт газа</v>
          </cell>
          <cell r="I5610">
            <v>550805.05129960005</v>
          </cell>
          <cell r="J5610">
            <v>179597.42300000001</v>
          </cell>
          <cell r="K5610">
            <v>12629.13</v>
          </cell>
          <cell r="L5610">
            <v>12629.13</v>
          </cell>
          <cell r="M5610">
            <v>3610.43629319</v>
          </cell>
          <cell r="N5610">
            <v>28.588163184999999</v>
          </cell>
          <cell r="O5610">
            <v>28.588163184999999</v>
          </cell>
          <cell r="P5610">
            <v>0</v>
          </cell>
          <cell r="Q5610">
            <v>0</v>
          </cell>
          <cell r="R5610">
            <v>0</v>
          </cell>
          <cell r="S5610">
            <v>143395.87890981999</v>
          </cell>
          <cell r="T5610">
            <v>26523.089929540001</v>
          </cell>
          <cell r="U5610">
            <v>0</v>
          </cell>
          <cell r="V5610">
            <v>0</v>
          </cell>
          <cell r="W5610">
            <v>0</v>
          </cell>
          <cell r="X5610">
            <v>58310.680085469998</v>
          </cell>
          <cell r="Y5610">
            <v>14279.38124124</v>
          </cell>
          <cell r="Z5610">
            <v>22071.128665020002</v>
          </cell>
          <cell r="AA5610">
            <v>22071.128665020002</v>
          </cell>
          <cell r="AB5610">
            <v>7.01</v>
          </cell>
          <cell r="AC5610">
            <v>9011.34</v>
          </cell>
          <cell r="AD5610">
            <v>23354.993809790001</v>
          </cell>
          <cell r="AE5610">
            <v>12640.689861049999</v>
          </cell>
          <cell r="AF5610">
            <v>1007.1235477</v>
          </cell>
          <cell r="AG5610">
            <v>9612.1104010399995</v>
          </cell>
          <cell r="AH5610">
            <v>95.07</v>
          </cell>
          <cell r="AI5610">
            <v>105.81694377399999</v>
          </cell>
        </row>
        <row r="5611">
          <cell r="C5611" t="str">
            <v>1.921.1</v>
          </cell>
          <cell r="D5611" t="str">
            <v>Подрядные работы</v>
          </cell>
          <cell r="E5611" t="str">
            <v>051-2004956</v>
          </cell>
          <cell r="F5611" t="str">
            <v/>
          </cell>
          <cell r="G5611" t="str">
            <v/>
          </cell>
          <cell r="H5611" t="str">
            <v/>
          </cell>
          <cell r="I5611">
            <v>352717.08664038999</v>
          </cell>
          <cell r="J5611">
            <v>120927.3</v>
          </cell>
          <cell r="K5611">
            <v>10433.99</v>
          </cell>
          <cell r="L5611">
            <v>10433.99</v>
          </cell>
          <cell r="M5611">
            <v>2148.2931643000002</v>
          </cell>
          <cell r="N5611">
            <v>20.589373426000002</v>
          </cell>
          <cell r="O5611">
            <v>20.589373426000002</v>
          </cell>
          <cell r="P5611">
            <v>0</v>
          </cell>
          <cell r="Q5611">
            <v>0</v>
          </cell>
          <cell r="R5611">
            <v>0</v>
          </cell>
          <cell r="S5611">
            <v>46958.21843334</v>
          </cell>
          <cell r="T5611">
            <v>9270.3382105300007</v>
          </cell>
          <cell r="U5611">
            <v>0</v>
          </cell>
          <cell r="V5611">
            <v>0</v>
          </cell>
          <cell r="W5611">
            <v>0</v>
          </cell>
          <cell r="X5611">
            <v>57271.419426239998</v>
          </cell>
          <cell r="Y5611">
            <v>13115.7218066</v>
          </cell>
          <cell r="Z5611">
            <v>18634.36866502</v>
          </cell>
          <cell r="AA5611">
            <v>18634.36866502</v>
          </cell>
          <cell r="AB5611">
            <v>0</v>
          </cell>
          <cell r="AC5611">
            <v>9011.34</v>
          </cell>
          <cell r="AD5611">
            <v>21163.412168750001</v>
          </cell>
          <cell r="AE5611">
            <v>11584.153497290001</v>
          </cell>
          <cell r="AF5611">
            <v>58.297356819999997</v>
          </cell>
          <cell r="AG5611">
            <v>9425.8913146399991</v>
          </cell>
          <cell r="AH5611">
            <v>95.07</v>
          </cell>
          <cell r="AI5611">
            <v>113.57193017500001</v>
          </cell>
        </row>
        <row r="5612">
          <cell r="C5612">
            <v>0</v>
          </cell>
          <cell r="D5612" t="str">
            <v>Стройгазконсалтинг</v>
          </cell>
          <cell r="E5612" t="str">
            <v>051-2004956</v>
          </cell>
          <cell r="F5612" t="str">
            <v/>
          </cell>
          <cell r="G5612" t="str">
            <v/>
          </cell>
          <cell r="H5612" t="str">
            <v/>
          </cell>
          <cell r="I5612">
            <v>7442.0478093299998</v>
          </cell>
          <cell r="J5612">
            <v>0</v>
          </cell>
          <cell r="K5612">
            <v>0</v>
          </cell>
          <cell r="L5612">
            <v>0</v>
          </cell>
          <cell r="M5612">
            <v>0</v>
          </cell>
          <cell r="N5612">
            <v>0</v>
          </cell>
          <cell r="O5612">
            <v>0</v>
          </cell>
          <cell r="P5612">
            <v>0</v>
          </cell>
          <cell r="Q5612">
            <v>0</v>
          </cell>
          <cell r="R5612">
            <v>0</v>
          </cell>
          <cell r="S5612">
            <v>0</v>
          </cell>
          <cell r="T5612">
            <v>0</v>
          </cell>
          <cell r="U5612">
            <v>0</v>
          </cell>
          <cell r="V5612">
            <v>0</v>
          </cell>
          <cell r="W5612">
            <v>0</v>
          </cell>
          <cell r="X5612">
            <v>0</v>
          </cell>
          <cell r="Y5612">
            <v>0</v>
          </cell>
          <cell r="Z5612">
            <v>0</v>
          </cell>
          <cell r="AA5612">
            <v>0</v>
          </cell>
          <cell r="AB5612">
            <v>0</v>
          </cell>
          <cell r="AC5612">
            <v>0</v>
          </cell>
          <cell r="AD5612">
            <v>0</v>
          </cell>
          <cell r="AE5612">
            <v>0</v>
          </cell>
          <cell r="AF5612">
            <v>0</v>
          </cell>
          <cell r="AG5612">
            <v>0</v>
          </cell>
          <cell r="AH5612">
            <v>0</v>
          </cell>
          <cell r="AI5612">
            <v>0</v>
          </cell>
        </row>
        <row r="5613">
          <cell r="C5613">
            <v>0</v>
          </cell>
          <cell r="D5613" t="str">
            <v>Газпром инвест</v>
          </cell>
          <cell r="E5613" t="str">
            <v>051-2004956</v>
          </cell>
          <cell r="F5613" t="str">
            <v/>
          </cell>
          <cell r="G5613" t="str">
            <v/>
          </cell>
          <cell r="H5613" t="str">
            <v/>
          </cell>
          <cell r="I5613">
            <v>0</v>
          </cell>
          <cell r="J5613">
            <v>0</v>
          </cell>
          <cell r="K5613">
            <v>0</v>
          </cell>
          <cell r="L5613">
            <v>0</v>
          </cell>
          <cell r="M5613">
            <v>0</v>
          </cell>
          <cell r="N5613">
            <v>0</v>
          </cell>
          <cell r="O5613">
            <v>0</v>
          </cell>
          <cell r="P5613">
            <v>0</v>
          </cell>
          <cell r="Q5613">
            <v>0</v>
          </cell>
          <cell r="R5613">
            <v>0</v>
          </cell>
          <cell r="S5613">
            <v>0</v>
          </cell>
          <cell r="T5613">
            <v>0</v>
          </cell>
          <cell r="U5613">
            <v>0</v>
          </cell>
          <cell r="V5613">
            <v>0</v>
          </cell>
          <cell r="W5613">
            <v>0</v>
          </cell>
          <cell r="X5613">
            <v>29940.4437951</v>
          </cell>
          <cell r="Y5613">
            <v>0</v>
          </cell>
          <cell r="Z5613">
            <v>84.65</v>
          </cell>
          <cell r="AA5613">
            <v>84.65</v>
          </cell>
          <cell r="AB5613">
            <v>0</v>
          </cell>
          <cell r="AC5613">
            <v>84.65</v>
          </cell>
          <cell r="AD5613">
            <v>22.634363579999999</v>
          </cell>
          <cell r="AE5613">
            <v>0</v>
          </cell>
          <cell r="AF5613">
            <v>0</v>
          </cell>
          <cell r="AG5613">
            <v>22.634363579999999</v>
          </cell>
          <cell r="AH5613">
            <v>0</v>
          </cell>
          <cell r="AI5613">
            <v>26.738763828</v>
          </cell>
        </row>
        <row r="5614">
          <cell r="C5614">
            <v>0</v>
          </cell>
          <cell r="D5614" t="str">
            <v>СГМ</v>
          </cell>
          <cell r="E5614" t="str">
            <v>051-2004956</v>
          </cell>
          <cell r="F5614" t="str">
            <v/>
          </cell>
          <cell r="G5614" t="str">
            <v/>
          </cell>
          <cell r="H5614" t="str">
            <v/>
          </cell>
          <cell r="I5614">
            <v>179020.09738930999</v>
          </cell>
          <cell r="J5614">
            <v>64156.23</v>
          </cell>
          <cell r="K5614">
            <v>2423.14</v>
          </cell>
          <cell r="L5614">
            <v>2423.14</v>
          </cell>
          <cell r="M5614">
            <v>920.67185638000001</v>
          </cell>
          <cell r="N5614">
            <v>37.994992298</v>
          </cell>
          <cell r="O5614">
            <v>37.994992298</v>
          </cell>
          <cell r="P5614">
            <v>0</v>
          </cell>
          <cell r="Q5614">
            <v>0</v>
          </cell>
          <cell r="R5614">
            <v>0</v>
          </cell>
          <cell r="S5614">
            <v>27508.2067493</v>
          </cell>
          <cell r="T5614">
            <v>5393.1521654999997</v>
          </cell>
          <cell r="U5614">
            <v>0</v>
          </cell>
          <cell r="V5614">
            <v>0</v>
          </cell>
          <cell r="W5614">
            <v>0</v>
          </cell>
          <cell r="X5614">
            <v>11819.62128017</v>
          </cell>
          <cell r="Y5614">
            <v>9271.4692566899994</v>
          </cell>
          <cell r="Z5614">
            <v>9346.4386650199995</v>
          </cell>
          <cell r="AA5614">
            <v>9346.4386650199995</v>
          </cell>
          <cell r="AB5614">
            <v>0</v>
          </cell>
          <cell r="AC5614">
            <v>3600</v>
          </cell>
          <cell r="AD5614">
            <v>11982.952894829999</v>
          </cell>
          <cell r="AE5614">
            <v>8482.8893514800002</v>
          </cell>
          <cell r="AF5614">
            <v>0</v>
          </cell>
          <cell r="AG5614">
            <v>3500.0635433500001</v>
          </cell>
          <cell r="AH5614">
            <v>0</v>
          </cell>
          <cell r="AI5614">
            <v>128.20875762700001</v>
          </cell>
        </row>
        <row r="5615">
          <cell r="C5615">
            <v>0</v>
          </cell>
          <cell r="D5615" t="str">
            <v>СТНГ</v>
          </cell>
          <cell r="E5615" t="str">
            <v>051-2004956</v>
          </cell>
          <cell r="F5615" t="str">
            <v/>
          </cell>
          <cell r="G5615" t="str">
            <v/>
          </cell>
          <cell r="H5615" t="str">
            <v/>
          </cell>
          <cell r="I5615">
            <v>81751.482825409999</v>
          </cell>
          <cell r="J5615">
            <v>0</v>
          </cell>
          <cell r="K5615">
            <v>0</v>
          </cell>
          <cell r="L5615">
            <v>0</v>
          </cell>
          <cell r="M5615">
            <v>0</v>
          </cell>
          <cell r="N5615">
            <v>0</v>
          </cell>
          <cell r="O5615">
            <v>0</v>
          </cell>
          <cell r="P5615">
            <v>0</v>
          </cell>
          <cell r="Q5615">
            <v>0</v>
          </cell>
          <cell r="R5615">
            <v>0</v>
          </cell>
          <cell r="S5615">
            <v>0</v>
          </cell>
          <cell r="T5615">
            <v>0</v>
          </cell>
          <cell r="U5615">
            <v>0</v>
          </cell>
          <cell r="V5615">
            <v>0</v>
          </cell>
          <cell r="W5615">
            <v>0</v>
          </cell>
          <cell r="X5615">
            <v>0</v>
          </cell>
          <cell r="Y5615">
            <v>1763.96509072</v>
          </cell>
          <cell r="Z5615">
            <v>2079.3200000000002</v>
          </cell>
          <cell r="AA5615">
            <v>2079.3200000000002</v>
          </cell>
          <cell r="AB5615">
            <v>0</v>
          </cell>
          <cell r="AC5615">
            <v>0</v>
          </cell>
          <cell r="AD5615">
            <v>1020.97668662</v>
          </cell>
          <cell r="AE5615">
            <v>1020.97668662</v>
          </cell>
          <cell r="AF5615">
            <v>0</v>
          </cell>
          <cell r="AG5615">
            <v>0</v>
          </cell>
          <cell r="AH5615">
            <v>0</v>
          </cell>
          <cell r="AI5615">
            <v>49.101470030000002</v>
          </cell>
        </row>
        <row r="5616">
          <cell r="C5616">
            <v>0</v>
          </cell>
          <cell r="D5616" t="str">
            <v>ГТПС</v>
          </cell>
          <cell r="E5616" t="str">
            <v>051-2004956</v>
          </cell>
          <cell r="F5616" t="str">
            <v/>
          </cell>
          <cell r="G5616" t="str">
            <v/>
          </cell>
          <cell r="H5616" t="str">
            <v/>
          </cell>
          <cell r="I5616">
            <v>5313.5628079600001</v>
          </cell>
          <cell r="J5616">
            <v>1662.19</v>
          </cell>
          <cell r="K5616">
            <v>1540.51</v>
          </cell>
          <cell r="L5616">
            <v>1540.51</v>
          </cell>
          <cell r="M5616">
            <v>217.63254653000001</v>
          </cell>
          <cell r="N5616">
            <v>14.127305017999999</v>
          </cell>
          <cell r="O5616">
            <v>14.127305017999999</v>
          </cell>
          <cell r="P5616">
            <v>0</v>
          </cell>
          <cell r="Q5616">
            <v>0</v>
          </cell>
          <cell r="R5616">
            <v>0</v>
          </cell>
          <cell r="S5616">
            <v>4043.8814039200001</v>
          </cell>
          <cell r="T5616">
            <v>799.69051677000004</v>
          </cell>
          <cell r="U5616">
            <v>0</v>
          </cell>
          <cell r="V5616">
            <v>0</v>
          </cell>
          <cell r="W5616">
            <v>0</v>
          </cell>
          <cell r="X5616">
            <v>1873.1299718400001</v>
          </cell>
          <cell r="Y5616">
            <v>376.01299110000002</v>
          </cell>
          <cell r="Z5616">
            <v>496.01</v>
          </cell>
          <cell r="AA5616">
            <v>496.01</v>
          </cell>
          <cell r="AB5616">
            <v>0</v>
          </cell>
          <cell r="AC5616">
            <v>0</v>
          </cell>
          <cell r="AD5616">
            <v>1137.1329112799999</v>
          </cell>
          <cell r="AE5616">
            <v>376.01299110000002</v>
          </cell>
          <cell r="AF5616">
            <v>41.119920180000001</v>
          </cell>
          <cell r="AG5616">
            <v>720</v>
          </cell>
          <cell r="AH5616">
            <v>0</v>
          </cell>
          <cell r="AI5616">
            <v>229.25604549900001</v>
          </cell>
        </row>
        <row r="5617">
          <cell r="C5617">
            <v>0</v>
          </cell>
          <cell r="D5617" t="str">
            <v>Газстройпром</v>
          </cell>
          <cell r="E5617" t="str">
            <v>051-2004956</v>
          </cell>
          <cell r="F5617" t="str">
            <v/>
          </cell>
          <cell r="G5617" t="str">
            <v/>
          </cell>
          <cell r="H5617" t="str">
            <v/>
          </cell>
          <cell r="I5617">
            <v>17800.805808379999</v>
          </cell>
          <cell r="J5617">
            <v>6757.92</v>
          </cell>
          <cell r="K5617">
            <v>6470.34</v>
          </cell>
          <cell r="L5617">
            <v>6470.34</v>
          </cell>
          <cell r="M5617">
            <v>1009.98876139</v>
          </cell>
          <cell r="N5617">
            <v>15.609516059000001</v>
          </cell>
          <cell r="O5617">
            <v>15.609516059000001</v>
          </cell>
          <cell r="P5617">
            <v>0</v>
          </cell>
          <cell r="Q5617">
            <v>0</v>
          </cell>
          <cell r="R5617">
            <v>0</v>
          </cell>
          <cell r="S5617">
            <v>15159.18361346</v>
          </cell>
          <cell r="T5617">
            <v>3028.1021949199999</v>
          </cell>
          <cell r="U5617">
            <v>0</v>
          </cell>
          <cell r="V5617">
            <v>0</v>
          </cell>
          <cell r="W5617">
            <v>0</v>
          </cell>
          <cell r="X5617">
            <v>13638.224379130001</v>
          </cell>
          <cell r="Y5617">
            <v>1704.27446809</v>
          </cell>
          <cell r="Z5617">
            <v>6627.95</v>
          </cell>
          <cell r="AA5617">
            <v>6627.95</v>
          </cell>
          <cell r="AB5617">
            <v>0</v>
          </cell>
          <cell r="AC5617">
            <v>5326.69</v>
          </cell>
          <cell r="AD5617">
            <v>6999.7153124400002</v>
          </cell>
          <cell r="AE5617">
            <v>1704.27446809</v>
          </cell>
          <cell r="AF5617">
            <v>17.17743664</v>
          </cell>
          <cell r="AG5617">
            <v>5183.1934077100004</v>
          </cell>
          <cell r="AH5617">
            <v>95.07</v>
          </cell>
          <cell r="AI5617">
            <v>105.609054269</v>
          </cell>
        </row>
        <row r="5618">
          <cell r="C5618">
            <v>0</v>
          </cell>
          <cell r="D5618" t="str">
            <v>Конкурс</v>
          </cell>
          <cell r="E5618" t="str">
            <v>051-2004956</v>
          </cell>
          <cell r="F5618" t="str">
            <v/>
          </cell>
          <cell r="G5618" t="str">
            <v/>
          </cell>
          <cell r="H5618" t="str">
            <v/>
          </cell>
          <cell r="I5618">
            <v>48350.96</v>
          </cell>
          <cell r="J5618">
            <v>48350.96</v>
          </cell>
          <cell r="K5618">
            <v>0</v>
          </cell>
          <cell r="L5618">
            <v>0</v>
          </cell>
          <cell r="M5618">
            <v>0</v>
          </cell>
          <cell r="N5618">
            <v>0</v>
          </cell>
          <cell r="O5618">
            <v>0</v>
          </cell>
          <cell r="P5618">
            <v>0</v>
          </cell>
          <cell r="Q5618">
            <v>0</v>
          </cell>
          <cell r="R5618">
            <v>0</v>
          </cell>
          <cell r="S5618">
            <v>0</v>
          </cell>
          <cell r="T5618">
            <v>0</v>
          </cell>
          <cell r="U5618">
            <v>0</v>
          </cell>
          <cell r="V5618">
            <v>0</v>
          </cell>
          <cell r="W5618">
            <v>0</v>
          </cell>
          <cell r="X5618">
            <v>0</v>
          </cell>
          <cell r="Y5618">
            <v>0</v>
          </cell>
          <cell r="Z5618">
            <v>0</v>
          </cell>
          <cell r="AA5618">
            <v>0</v>
          </cell>
          <cell r="AB5618">
            <v>0</v>
          </cell>
          <cell r="AC5618">
            <v>0</v>
          </cell>
          <cell r="AD5618">
            <v>0</v>
          </cell>
          <cell r="AE5618">
            <v>0</v>
          </cell>
          <cell r="AF5618">
            <v>0</v>
          </cell>
          <cell r="AG5618">
            <v>0</v>
          </cell>
          <cell r="AH5618">
            <v>0</v>
          </cell>
          <cell r="AI5618">
            <v>0</v>
          </cell>
        </row>
        <row r="5619">
          <cell r="C5619">
            <v>0</v>
          </cell>
          <cell r="D5619" t="str">
            <v>Прочие подрядчики</v>
          </cell>
          <cell r="E5619" t="str">
            <v>051-2004956</v>
          </cell>
          <cell r="F5619" t="str">
            <v/>
          </cell>
          <cell r="G5619" t="str">
            <v/>
          </cell>
          <cell r="H5619" t="str">
            <v/>
          </cell>
          <cell r="I5619">
            <v>13038.13</v>
          </cell>
          <cell r="J5619">
            <v>0</v>
          </cell>
          <cell r="K5619">
            <v>0</v>
          </cell>
          <cell r="L5619">
            <v>0</v>
          </cell>
          <cell r="M5619">
            <v>0</v>
          </cell>
          <cell r="N5619">
            <v>0</v>
          </cell>
          <cell r="O5619">
            <v>0</v>
          </cell>
          <cell r="P5619">
            <v>0</v>
          </cell>
          <cell r="Q5619">
            <v>0</v>
          </cell>
          <cell r="R5619">
            <v>0</v>
          </cell>
          <cell r="S5619">
            <v>246.94666666000001</v>
          </cell>
          <cell r="T5619">
            <v>49.393333339999998</v>
          </cell>
          <cell r="U5619">
            <v>0</v>
          </cell>
          <cell r="V5619">
            <v>0</v>
          </cell>
          <cell r="W5619">
            <v>0</v>
          </cell>
          <cell r="X5619">
            <v>0</v>
          </cell>
          <cell r="Y5619">
            <v>0</v>
          </cell>
          <cell r="Z5619">
            <v>0</v>
          </cell>
          <cell r="AA5619">
            <v>0</v>
          </cell>
          <cell r="AB5619">
            <v>0</v>
          </cell>
          <cell r="AC5619">
            <v>0</v>
          </cell>
          <cell r="AD5619">
            <v>0</v>
          </cell>
          <cell r="AE5619">
            <v>0</v>
          </cell>
          <cell r="AF5619">
            <v>0</v>
          </cell>
          <cell r="AG5619">
            <v>0</v>
          </cell>
          <cell r="AH5619">
            <v>0</v>
          </cell>
          <cell r="AI5619">
            <v>0</v>
          </cell>
        </row>
        <row r="5620">
          <cell r="C5620" t="str">
            <v>1.921.2</v>
          </cell>
          <cell r="D5620" t="str">
            <v>Материалы(в составе подрядных работ)</v>
          </cell>
          <cell r="E5620" t="str">
            <v>051-2004956</v>
          </cell>
          <cell r="F5620" t="str">
            <v/>
          </cell>
          <cell r="G5620" t="str">
            <v/>
          </cell>
          <cell r="H5620" t="str">
            <v/>
          </cell>
          <cell r="I5620">
            <v>14774.11</v>
          </cell>
          <cell r="J5620">
            <v>0</v>
          </cell>
          <cell r="K5620">
            <v>0</v>
          </cell>
          <cell r="L5620">
            <v>0</v>
          </cell>
          <cell r="M5620">
            <v>0</v>
          </cell>
          <cell r="N5620">
            <v>0</v>
          </cell>
          <cell r="O5620">
            <v>0</v>
          </cell>
          <cell r="P5620">
            <v>0</v>
          </cell>
          <cell r="Q5620">
            <v>0</v>
          </cell>
          <cell r="R5620">
            <v>0</v>
          </cell>
          <cell r="S5620">
            <v>2304.6883333199999</v>
          </cell>
          <cell r="T5620">
            <v>460.94166668000003</v>
          </cell>
          <cell r="U5620">
            <v>0</v>
          </cell>
          <cell r="V5620">
            <v>0</v>
          </cell>
          <cell r="W5620">
            <v>0</v>
          </cell>
          <cell r="X5620">
            <v>29940.4437951</v>
          </cell>
          <cell r="Y5620">
            <v>0</v>
          </cell>
          <cell r="Z5620">
            <v>84.65</v>
          </cell>
          <cell r="AA5620">
            <v>84.65</v>
          </cell>
          <cell r="AB5620">
            <v>0</v>
          </cell>
          <cell r="AC5620">
            <v>84.65</v>
          </cell>
          <cell r="AD5620">
            <v>22.634363579999999</v>
          </cell>
          <cell r="AE5620">
            <v>0</v>
          </cell>
          <cell r="AF5620">
            <v>0</v>
          </cell>
          <cell r="AG5620">
            <v>22.634363579999999</v>
          </cell>
          <cell r="AH5620">
            <v>0</v>
          </cell>
          <cell r="AI5620">
            <v>26.738763828</v>
          </cell>
        </row>
        <row r="5621">
          <cell r="C5621" t="str">
            <v>1.921.3</v>
          </cell>
          <cell r="D5621" t="str">
            <v>Оборудование</v>
          </cell>
          <cell r="E5621" t="str">
            <v>051-2004956</v>
          </cell>
          <cell r="F5621" t="str">
            <v/>
          </cell>
          <cell r="G5621" t="str">
            <v/>
          </cell>
          <cell r="H5621" t="str">
            <v/>
          </cell>
          <cell r="I5621">
            <v>161057.8461967</v>
          </cell>
          <cell r="J5621">
            <v>45227.213000000003</v>
          </cell>
          <cell r="K5621">
            <v>750.75</v>
          </cell>
          <cell r="L5621">
            <v>750.75</v>
          </cell>
          <cell r="M5621">
            <v>1276.15635494</v>
          </cell>
          <cell r="N5621">
            <v>169.984196462</v>
          </cell>
          <cell r="O5621">
            <v>169.984196462</v>
          </cell>
          <cell r="P5621">
            <v>0</v>
          </cell>
          <cell r="Q5621">
            <v>0</v>
          </cell>
          <cell r="R5621">
            <v>0</v>
          </cell>
          <cell r="S5621">
            <v>86324.752920019993</v>
          </cell>
          <cell r="T5621">
            <v>15455.555449269999</v>
          </cell>
          <cell r="U5621">
            <v>0</v>
          </cell>
          <cell r="V5621">
            <v>0</v>
          </cell>
          <cell r="W5621">
            <v>0</v>
          </cell>
          <cell r="X5621">
            <v>860.76164032999998</v>
          </cell>
          <cell r="Y5621">
            <v>781.58070979000001</v>
          </cell>
          <cell r="Z5621">
            <v>1743.9</v>
          </cell>
          <cell r="AA5621">
            <v>1743.9</v>
          </cell>
          <cell r="AB5621">
            <v>7</v>
          </cell>
          <cell r="AC5621">
            <v>0</v>
          </cell>
          <cell r="AD5621">
            <v>1573.0829464799999</v>
          </cell>
          <cell r="AE5621">
            <v>715.73242516000005</v>
          </cell>
          <cell r="AF5621">
            <v>857.35052131999998</v>
          </cell>
          <cell r="AG5621">
            <v>0</v>
          </cell>
          <cell r="AH5621">
            <v>0</v>
          </cell>
          <cell r="AI5621">
            <v>90.204882531999999</v>
          </cell>
        </row>
        <row r="5622">
          <cell r="C5622">
            <v>0</v>
          </cell>
          <cell r="D5622" t="str">
            <v>ООО "Газпром комплектация"</v>
          </cell>
          <cell r="E5622" t="str">
            <v>051-2004956</v>
          </cell>
          <cell r="F5622" t="str">
            <v/>
          </cell>
          <cell r="G5622" t="str">
            <v/>
          </cell>
          <cell r="H5622" t="str">
            <v/>
          </cell>
          <cell r="I5622">
            <v>81.91</v>
          </cell>
          <cell r="J5622">
            <v>81.91</v>
          </cell>
          <cell r="K5622">
            <v>81.91</v>
          </cell>
          <cell r="L5622">
            <v>81.91</v>
          </cell>
          <cell r="M5622">
            <v>39.41302932</v>
          </cell>
          <cell r="N5622">
            <v>48.117481773000002</v>
          </cell>
          <cell r="O5622">
            <v>48.117481773000002</v>
          </cell>
          <cell r="P5622">
            <v>0</v>
          </cell>
          <cell r="Q5622">
            <v>0</v>
          </cell>
          <cell r="R5622">
            <v>0</v>
          </cell>
          <cell r="S5622">
            <v>68.260000000000005</v>
          </cell>
          <cell r="T5622">
            <v>13.65</v>
          </cell>
          <cell r="U5622">
            <v>0</v>
          </cell>
          <cell r="V5622">
            <v>0</v>
          </cell>
          <cell r="W5622">
            <v>0</v>
          </cell>
          <cell r="X5622">
            <v>74.746147989999997</v>
          </cell>
          <cell r="Y5622">
            <v>141.79558975</v>
          </cell>
          <cell r="Z5622">
            <v>0</v>
          </cell>
          <cell r="AA5622">
            <v>0</v>
          </cell>
          <cell r="AB5622">
            <v>0</v>
          </cell>
          <cell r="AC5622">
            <v>0</v>
          </cell>
          <cell r="AD5622">
            <v>94.921267069999999</v>
          </cell>
          <cell r="AE5622">
            <v>94.397267069999998</v>
          </cell>
          <cell r="AF5622">
            <v>0.52400000000000002</v>
          </cell>
          <cell r="AG5622">
            <v>0</v>
          </cell>
          <cell r="AH5622">
            <v>0</v>
          </cell>
          <cell r="AI5622">
            <v>0</v>
          </cell>
        </row>
        <row r="5623">
          <cell r="C5623" t="str">
            <v>1.921.4</v>
          </cell>
          <cell r="D5623" t="str">
            <v>Прочие, всего</v>
          </cell>
          <cell r="E5623" t="str">
            <v>051-2004956</v>
          </cell>
          <cell r="F5623" t="str">
            <v/>
          </cell>
          <cell r="G5623" t="str">
            <v/>
          </cell>
          <cell r="H5623" t="str">
            <v/>
          </cell>
          <cell r="I5623">
            <v>37030.11846251</v>
          </cell>
          <cell r="J5623">
            <v>13442.91</v>
          </cell>
          <cell r="K5623">
            <v>1444.39</v>
          </cell>
          <cell r="L5623">
            <v>1444.39</v>
          </cell>
          <cell r="M5623">
            <v>185.98677395000001</v>
          </cell>
          <cell r="N5623">
            <v>12.876492772000001</v>
          </cell>
          <cell r="O5623">
            <v>12.876492772000001</v>
          </cell>
          <cell r="P5623">
            <v>0</v>
          </cell>
          <cell r="Q5623">
            <v>0</v>
          </cell>
          <cell r="R5623">
            <v>0</v>
          </cell>
          <cell r="S5623">
            <v>10112.907556460001</v>
          </cell>
          <cell r="T5623">
            <v>1797.1962697399999</v>
          </cell>
          <cell r="U5623">
            <v>0</v>
          </cell>
          <cell r="V5623">
            <v>0</v>
          </cell>
          <cell r="W5623">
            <v>0</v>
          </cell>
          <cell r="X5623">
            <v>178.49901890000001</v>
          </cell>
          <cell r="Y5623">
            <v>382.07872485000001</v>
          </cell>
          <cell r="Z5623">
            <v>1692.86</v>
          </cell>
          <cell r="AA5623">
            <v>1692.86</v>
          </cell>
          <cell r="AB5623">
            <v>0.01</v>
          </cell>
          <cell r="AC5623">
            <v>0</v>
          </cell>
          <cell r="AD5623">
            <v>618.49869455999999</v>
          </cell>
          <cell r="AE5623">
            <v>340.80393859999998</v>
          </cell>
          <cell r="AF5623">
            <v>91.47566956</v>
          </cell>
          <cell r="AG5623">
            <v>186.21908640000001</v>
          </cell>
          <cell r="AH5623">
            <v>0</v>
          </cell>
          <cell r="AI5623">
            <v>36.535726201000003</v>
          </cell>
        </row>
        <row r="5624">
          <cell r="C5624" t="str">
            <v>1.921.5</v>
          </cell>
          <cell r="D5624" t="str">
            <v>Землеотвод, всего</v>
          </cell>
          <cell r="E5624" t="str">
            <v>051-2004956</v>
          </cell>
          <cell r="F5624" t="str">
            <v/>
          </cell>
          <cell r="G5624" t="str">
            <v/>
          </cell>
          <cell r="H5624" t="str">
            <v/>
          </cell>
          <cell r="I5624">
            <v>809.91489409999997</v>
          </cell>
          <cell r="J5624">
            <v>17.03</v>
          </cell>
          <cell r="K5624">
            <v>17.03</v>
          </cell>
          <cell r="L5624">
            <v>17.03</v>
          </cell>
          <cell r="M5624">
            <v>0</v>
          </cell>
          <cell r="N5624">
            <v>0</v>
          </cell>
          <cell r="O5624">
            <v>0</v>
          </cell>
          <cell r="P5624">
            <v>0</v>
          </cell>
          <cell r="Q5624">
            <v>0</v>
          </cell>
          <cell r="R5624">
            <v>0</v>
          </cell>
          <cell r="S5624">
            <v>173.63251109999999</v>
          </cell>
          <cell r="T5624">
            <v>1.41</v>
          </cell>
          <cell r="U5624">
            <v>0</v>
          </cell>
          <cell r="V5624">
            <v>0</v>
          </cell>
          <cell r="W5624">
            <v>0</v>
          </cell>
          <cell r="X5624">
            <v>0.90410999999999997</v>
          </cell>
          <cell r="Y5624">
            <v>88.913031689999997</v>
          </cell>
          <cell r="Z5624">
            <v>100.10303168999999</v>
          </cell>
          <cell r="AA5624">
            <v>100.10303168999999</v>
          </cell>
          <cell r="AB5624">
            <v>0.01</v>
          </cell>
          <cell r="AC5624">
            <v>0</v>
          </cell>
          <cell r="AD5624">
            <v>106.48013992</v>
          </cell>
          <cell r="AE5624">
            <v>69.479027540000004</v>
          </cell>
          <cell r="AF5624">
            <v>0</v>
          </cell>
          <cell r="AG5624">
            <v>37.001112380000002</v>
          </cell>
          <cell r="AH5624">
            <v>0</v>
          </cell>
          <cell r="AI5624">
            <v>106.37054455000001</v>
          </cell>
        </row>
        <row r="5625">
          <cell r="C5625" t="str">
            <v>1.921.6</v>
          </cell>
          <cell r="D5625" t="str">
            <v>Проектные работы</v>
          </cell>
          <cell r="E5625" t="str">
            <v>051-2004956</v>
          </cell>
          <cell r="F5625" t="str">
            <v/>
          </cell>
          <cell r="G5625" t="str">
            <v/>
          </cell>
          <cell r="H5625" t="str">
            <v/>
          </cell>
          <cell r="I5625">
            <v>4270.28</v>
          </cell>
          <cell r="J5625">
            <v>0</v>
          </cell>
          <cell r="K5625">
            <v>0</v>
          </cell>
          <cell r="L5625">
            <v>0</v>
          </cell>
          <cell r="M5625">
            <v>0</v>
          </cell>
          <cell r="N5625">
            <v>0</v>
          </cell>
          <cell r="O5625">
            <v>0</v>
          </cell>
          <cell r="P5625">
            <v>0</v>
          </cell>
          <cell r="Q5625">
            <v>0</v>
          </cell>
          <cell r="R5625">
            <v>0</v>
          </cell>
          <cell r="S5625">
            <v>1523.21</v>
          </cell>
          <cell r="T5625">
            <v>275.25</v>
          </cell>
          <cell r="U5625">
            <v>0</v>
          </cell>
          <cell r="V5625">
            <v>0</v>
          </cell>
          <cell r="W5625">
            <v>0</v>
          </cell>
          <cell r="X5625">
            <v>0</v>
          </cell>
          <cell r="Y5625">
            <v>64.744001999999995</v>
          </cell>
          <cell r="Z5625">
            <v>64.744001999999995</v>
          </cell>
          <cell r="AA5625">
            <v>64.744001999999995</v>
          </cell>
          <cell r="AB5625">
            <v>0</v>
          </cell>
          <cell r="AC5625">
            <v>0</v>
          </cell>
          <cell r="AD5625">
            <v>64.744001999999995</v>
          </cell>
          <cell r="AE5625">
            <v>64.744001999999995</v>
          </cell>
          <cell r="AF5625">
            <v>0</v>
          </cell>
          <cell r="AG5625">
            <v>0</v>
          </cell>
          <cell r="AH5625">
            <v>0</v>
          </cell>
          <cell r="AI5625">
            <v>100</v>
          </cell>
        </row>
        <row r="5626">
          <cell r="C5626" t="str">
            <v>1.921.7</v>
          </cell>
          <cell r="D5626" t="str">
            <v>Услуги Заказчика</v>
          </cell>
          <cell r="E5626" t="str">
            <v>051-2004956</v>
          </cell>
          <cell r="F5626" t="str">
            <v/>
          </cell>
          <cell r="G5626" t="str">
            <v/>
          </cell>
          <cell r="H5626" t="str">
            <v/>
          </cell>
          <cell r="I5626">
            <v>9445.9532304700006</v>
          </cell>
          <cell r="J5626">
            <v>450.4</v>
          </cell>
          <cell r="K5626">
            <v>450.4</v>
          </cell>
          <cell r="L5626">
            <v>450.4</v>
          </cell>
          <cell r="M5626">
            <v>112.60000008</v>
          </cell>
          <cell r="N5626">
            <v>25.000000018000001</v>
          </cell>
          <cell r="O5626">
            <v>25.000000018000001</v>
          </cell>
          <cell r="P5626">
            <v>0</v>
          </cell>
          <cell r="Q5626">
            <v>0</v>
          </cell>
          <cell r="R5626">
            <v>0</v>
          </cell>
          <cell r="S5626">
            <v>3282.71983335</v>
          </cell>
          <cell r="T5626">
            <v>655.21016665000002</v>
          </cell>
          <cell r="U5626">
            <v>0</v>
          </cell>
          <cell r="V5626">
            <v>0</v>
          </cell>
          <cell r="W5626">
            <v>0</v>
          </cell>
          <cell r="X5626">
            <v>0</v>
          </cell>
          <cell r="Y5626">
            <v>0</v>
          </cell>
          <cell r="Z5626">
            <v>375.33</v>
          </cell>
          <cell r="AA5626">
            <v>375.33</v>
          </cell>
          <cell r="AB5626">
            <v>0</v>
          </cell>
          <cell r="AC5626">
            <v>0</v>
          </cell>
          <cell r="AD5626">
            <v>218.39199402</v>
          </cell>
          <cell r="AE5626">
            <v>0</v>
          </cell>
          <cell r="AF5626">
            <v>75.066666720000001</v>
          </cell>
          <cell r="AG5626">
            <v>143.3253273</v>
          </cell>
          <cell r="AH5626">
            <v>0</v>
          </cell>
          <cell r="AI5626">
            <v>58.186660809999999</v>
          </cell>
        </row>
        <row r="5627">
          <cell r="C5627" t="str">
            <v>1.921.8</v>
          </cell>
          <cell r="D5627" t="str">
            <v>Иные прочие</v>
          </cell>
          <cell r="E5627" t="str">
            <v>051-2004956</v>
          </cell>
          <cell r="F5627" t="str">
            <v/>
          </cell>
          <cell r="G5627" t="str">
            <v/>
          </cell>
          <cell r="H5627" t="str">
            <v/>
          </cell>
          <cell r="I5627">
            <v>20843.964881870001</v>
          </cell>
          <cell r="J5627">
            <v>12088.7</v>
          </cell>
          <cell r="K5627">
            <v>90.18</v>
          </cell>
          <cell r="L5627">
            <v>90.18</v>
          </cell>
          <cell r="M5627">
            <v>44.690914990000003</v>
          </cell>
          <cell r="N5627">
            <v>49.557457296999999</v>
          </cell>
          <cell r="O5627">
            <v>49.557457296999999</v>
          </cell>
          <cell r="P5627">
            <v>0</v>
          </cell>
          <cell r="Q5627">
            <v>0</v>
          </cell>
          <cell r="R5627">
            <v>0</v>
          </cell>
          <cell r="S5627">
            <v>4014.6358733299999</v>
          </cell>
          <cell r="T5627">
            <v>641.57223534000002</v>
          </cell>
          <cell r="U5627">
            <v>0</v>
          </cell>
          <cell r="V5627">
            <v>0</v>
          </cell>
          <cell r="W5627">
            <v>0</v>
          </cell>
          <cell r="X5627">
            <v>177.59490890000001</v>
          </cell>
          <cell r="Y5627">
            <v>126.69800187</v>
          </cell>
          <cell r="Z5627">
            <v>422.93869948000003</v>
          </cell>
          <cell r="AA5627">
            <v>422.93869948000003</v>
          </cell>
          <cell r="AB5627">
            <v>0</v>
          </cell>
          <cell r="AC5627">
            <v>0</v>
          </cell>
          <cell r="AD5627">
            <v>127.15886933</v>
          </cell>
          <cell r="AE5627">
            <v>104.85721977</v>
          </cell>
          <cell r="AF5627">
            <v>16.409002839999999</v>
          </cell>
          <cell r="AG5627">
            <v>5.8926467200000001</v>
          </cell>
          <cell r="AH5627">
            <v>0</v>
          </cell>
          <cell r="AI5627">
            <v>30.065555478</v>
          </cell>
        </row>
        <row r="5628">
          <cell r="C5628" t="str">
            <v>1.921.9</v>
          </cell>
          <cell r="D5628" t="str">
            <v>Пуско наладочные работы "вхолостую"</v>
          </cell>
          <cell r="E5628" t="str">
            <v>051-2004956</v>
          </cell>
          <cell r="F5628" t="str">
            <v/>
          </cell>
          <cell r="G5628" t="str">
            <v/>
          </cell>
          <cell r="H5628" t="str">
            <v/>
          </cell>
          <cell r="I5628">
            <v>1660.00545607</v>
          </cell>
          <cell r="J5628">
            <v>886.78</v>
          </cell>
          <cell r="K5628">
            <v>886.78</v>
          </cell>
          <cell r="L5628">
            <v>886.78</v>
          </cell>
          <cell r="M5628">
            <v>28.695858879999999</v>
          </cell>
          <cell r="N5628">
            <v>3.2359614429999999</v>
          </cell>
          <cell r="O5628">
            <v>3.2359614429999999</v>
          </cell>
          <cell r="P5628">
            <v>0</v>
          </cell>
          <cell r="Q5628">
            <v>0</v>
          </cell>
          <cell r="R5628">
            <v>0</v>
          </cell>
          <cell r="S5628">
            <v>1118.70933868</v>
          </cell>
          <cell r="T5628">
            <v>223.75386775000001</v>
          </cell>
          <cell r="U5628">
            <v>0</v>
          </cell>
          <cell r="V5628">
            <v>0</v>
          </cell>
          <cell r="W5628">
            <v>0</v>
          </cell>
          <cell r="X5628">
            <v>0</v>
          </cell>
          <cell r="Y5628">
            <v>101.72368929</v>
          </cell>
          <cell r="Z5628">
            <v>729.74426683000002</v>
          </cell>
          <cell r="AA5628">
            <v>729.74426683000002</v>
          </cell>
          <cell r="AB5628">
            <v>0</v>
          </cell>
          <cell r="AC5628">
            <v>0</v>
          </cell>
          <cell r="AD5628">
            <v>101.72368929</v>
          </cell>
          <cell r="AE5628">
            <v>101.72368929</v>
          </cell>
          <cell r="AF5628">
            <v>0</v>
          </cell>
          <cell r="AG5628">
            <v>0</v>
          </cell>
          <cell r="AH5628">
            <v>0</v>
          </cell>
          <cell r="AI5628">
            <v>13.939635281999999</v>
          </cell>
        </row>
        <row r="5629">
          <cell r="C5629" t="str">
            <v>1.922</v>
          </cell>
          <cell r="D5629" t="str">
            <v>Комплекс зданий и сооружений ПАО "Газпром" в г. Санкт-Петербурге</v>
          </cell>
          <cell r="E5629" t="str">
            <v>051-2004989</v>
          </cell>
          <cell r="F5629" t="str">
            <v/>
          </cell>
          <cell r="G5629" t="str">
            <v>Стройки, обеспечивающие добычу и вывод газа из Надым-Пур-Таз</v>
          </cell>
          <cell r="H5629" t="str">
            <v>Прочие</v>
          </cell>
          <cell r="I5629">
            <v>125.35</v>
          </cell>
          <cell r="J5629">
            <v>11.19</v>
          </cell>
          <cell r="K5629">
            <v>10.039999999999999</v>
          </cell>
          <cell r="L5629">
            <v>10.039999999999999</v>
          </cell>
          <cell r="M5629">
            <v>0.09</v>
          </cell>
          <cell r="N5629">
            <v>0.896414343</v>
          </cell>
          <cell r="O5629">
            <v>0.896414343</v>
          </cell>
          <cell r="P5629">
            <v>0</v>
          </cell>
          <cell r="Q5629">
            <v>0</v>
          </cell>
          <cell r="R5629">
            <v>0</v>
          </cell>
          <cell r="S5629">
            <v>103.68</v>
          </cell>
          <cell r="T5629">
            <v>0</v>
          </cell>
          <cell r="U5629">
            <v>0</v>
          </cell>
          <cell r="V5629">
            <v>0</v>
          </cell>
          <cell r="W5629">
            <v>0</v>
          </cell>
          <cell r="X5629">
            <v>0</v>
          </cell>
          <cell r="Y5629">
            <v>0</v>
          </cell>
          <cell r="Z5629">
            <v>10.029999999999999</v>
          </cell>
          <cell r="AA5629">
            <v>10.029999999999999</v>
          </cell>
          <cell r="AB5629">
            <v>0</v>
          </cell>
          <cell r="AC5629">
            <v>0</v>
          </cell>
          <cell r="AD5629">
            <v>0.06</v>
          </cell>
          <cell r="AE5629">
            <v>0</v>
          </cell>
          <cell r="AF5629">
            <v>0.06</v>
          </cell>
          <cell r="AG5629">
            <v>0</v>
          </cell>
          <cell r="AH5629">
            <v>0</v>
          </cell>
          <cell r="AI5629">
            <v>0.59820538400000001</v>
          </cell>
        </row>
        <row r="5630">
          <cell r="C5630" t="str">
            <v>1.922.1</v>
          </cell>
          <cell r="D5630" t="str">
            <v>Подрядные работы</v>
          </cell>
          <cell r="E5630" t="str">
            <v>051-2004989</v>
          </cell>
          <cell r="F5630" t="str">
            <v/>
          </cell>
          <cell r="G5630" t="str">
            <v/>
          </cell>
          <cell r="H5630" t="str">
            <v/>
          </cell>
          <cell r="I5630">
            <v>39.68</v>
          </cell>
          <cell r="J5630">
            <v>9.68</v>
          </cell>
          <cell r="K5630">
            <v>9.68</v>
          </cell>
          <cell r="L5630">
            <v>9.68</v>
          </cell>
          <cell r="M5630">
            <v>0</v>
          </cell>
          <cell r="N5630">
            <v>0</v>
          </cell>
          <cell r="O5630">
            <v>0</v>
          </cell>
          <cell r="P5630">
            <v>0</v>
          </cell>
          <cell r="Q5630">
            <v>0</v>
          </cell>
          <cell r="R5630">
            <v>0</v>
          </cell>
          <cell r="S5630">
            <v>33.07</v>
          </cell>
          <cell r="T5630">
            <v>0</v>
          </cell>
          <cell r="U5630">
            <v>0</v>
          </cell>
          <cell r="V5630">
            <v>0</v>
          </cell>
          <cell r="W5630">
            <v>0</v>
          </cell>
          <cell r="X5630">
            <v>0</v>
          </cell>
          <cell r="Y5630">
            <v>0</v>
          </cell>
          <cell r="Z5630">
            <v>9.68</v>
          </cell>
          <cell r="AA5630">
            <v>9.68</v>
          </cell>
          <cell r="AB5630">
            <v>0</v>
          </cell>
          <cell r="AC5630">
            <v>0</v>
          </cell>
          <cell r="AD5630">
            <v>0</v>
          </cell>
          <cell r="AE5630">
            <v>0</v>
          </cell>
          <cell r="AF5630">
            <v>0</v>
          </cell>
          <cell r="AG5630">
            <v>0</v>
          </cell>
          <cell r="AH5630">
            <v>0</v>
          </cell>
          <cell r="AI5630">
            <v>0</v>
          </cell>
        </row>
        <row r="5631">
          <cell r="C5631">
            <v>0</v>
          </cell>
          <cell r="D5631" t="str">
            <v>ЦСС</v>
          </cell>
          <cell r="E5631" t="str">
            <v>051-2004989</v>
          </cell>
          <cell r="F5631" t="str">
            <v/>
          </cell>
          <cell r="G5631" t="str">
            <v/>
          </cell>
          <cell r="H5631" t="str">
            <v/>
          </cell>
          <cell r="I5631">
            <v>39.68</v>
          </cell>
          <cell r="J5631">
            <v>9.68</v>
          </cell>
          <cell r="K5631">
            <v>9.68</v>
          </cell>
          <cell r="L5631">
            <v>9.68</v>
          </cell>
          <cell r="M5631">
            <v>0</v>
          </cell>
          <cell r="N5631">
            <v>0</v>
          </cell>
          <cell r="O5631">
            <v>0</v>
          </cell>
          <cell r="P5631">
            <v>0</v>
          </cell>
          <cell r="Q5631">
            <v>0</v>
          </cell>
          <cell r="R5631">
            <v>0</v>
          </cell>
          <cell r="S5631">
            <v>33.07</v>
          </cell>
          <cell r="T5631">
            <v>0</v>
          </cell>
          <cell r="U5631">
            <v>0</v>
          </cell>
          <cell r="V5631">
            <v>0</v>
          </cell>
          <cell r="W5631">
            <v>0</v>
          </cell>
          <cell r="X5631">
            <v>0</v>
          </cell>
          <cell r="Y5631">
            <v>0</v>
          </cell>
          <cell r="Z5631">
            <v>9.68</v>
          </cell>
          <cell r="AA5631">
            <v>9.68</v>
          </cell>
          <cell r="AB5631">
            <v>0</v>
          </cell>
          <cell r="AC5631">
            <v>0</v>
          </cell>
          <cell r="AD5631">
            <v>0</v>
          </cell>
          <cell r="AE5631">
            <v>0</v>
          </cell>
          <cell r="AF5631">
            <v>0</v>
          </cell>
          <cell r="AG5631">
            <v>0</v>
          </cell>
          <cell r="AH5631">
            <v>0</v>
          </cell>
          <cell r="AI5631">
            <v>0</v>
          </cell>
        </row>
        <row r="5632">
          <cell r="C5632" t="str">
            <v>1.922.2</v>
          </cell>
          <cell r="D5632" t="str">
            <v>Материалы(в составе подрядных работ)</v>
          </cell>
          <cell r="E5632" t="str">
            <v>051-2004989</v>
          </cell>
          <cell r="F5632" t="str">
            <v/>
          </cell>
          <cell r="G5632" t="str">
            <v/>
          </cell>
          <cell r="H5632" t="str">
            <v/>
          </cell>
          <cell r="I5632">
            <v>23.81</v>
          </cell>
          <cell r="J5632">
            <v>5.81</v>
          </cell>
          <cell r="K5632">
            <v>5.81</v>
          </cell>
          <cell r="L5632">
            <v>5.81</v>
          </cell>
          <cell r="M5632">
            <v>0</v>
          </cell>
          <cell r="N5632">
            <v>0</v>
          </cell>
          <cell r="O5632">
            <v>0</v>
          </cell>
          <cell r="P5632">
            <v>0</v>
          </cell>
          <cell r="Q5632">
            <v>0</v>
          </cell>
          <cell r="R5632">
            <v>0</v>
          </cell>
          <cell r="S5632">
            <v>0</v>
          </cell>
          <cell r="T5632">
            <v>0</v>
          </cell>
          <cell r="U5632">
            <v>0</v>
          </cell>
          <cell r="V5632">
            <v>0</v>
          </cell>
          <cell r="W5632">
            <v>0</v>
          </cell>
          <cell r="X5632">
            <v>0</v>
          </cell>
          <cell r="Y5632">
            <v>0</v>
          </cell>
          <cell r="Z5632">
            <v>5.81</v>
          </cell>
          <cell r="AA5632">
            <v>5.81</v>
          </cell>
          <cell r="AB5632">
            <v>0</v>
          </cell>
          <cell r="AC5632">
            <v>0</v>
          </cell>
          <cell r="AD5632">
            <v>0</v>
          </cell>
          <cell r="AE5632">
            <v>0</v>
          </cell>
          <cell r="AF5632">
            <v>0</v>
          </cell>
          <cell r="AG5632">
            <v>0</v>
          </cell>
          <cell r="AH5632">
            <v>0</v>
          </cell>
          <cell r="AI5632">
            <v>0</v>
          </cell>
        </row>
        <row r="5633">
          <cell r="C5633" t="str">
            <v>1.922.3</v>
          </cell>
          <cell r="D5633" t="str">
            <v>Прочие, всего</v>
          </cell>
          <cell r="E5633" t="str">
            <v>051-2004989</v>
          </cell>
          <cell r="F5633" t="str">
            <v/>
          </cell>
          <cell r="G5633" t="str">
            <v/>
          </cell>
          <cell r="H5633" t="str">
            <v/>
          </cell>
          <cell r="I5633">
            <v>85.67</v>
          </cell>
          <cell r="J5633">
            <v>1.51</v>
          </cell>
          <cell r="K5633">
            <v>0.36</v>
          </cell>
          <cell r="L5633">
            <v>0.36</v>
          </cell>
          <cell r="M5633">
            <v>0.09</v>
          </cell>
          <cell r="N5633">
            <v>25</v>
          </cell>
          <cell r="O5633">
            <v>25</v>
          </cell>
          <cell r="P5633">
            <v>0</v>
          </cell>
          <cell r="Q5633">
            <v>0</v>
          </cell>
          <cell r="R5633">
            <v>0</v>
          </cell>
          <cell r="S5633">
            <v>70.61</v>
          </cell>
          <cell r="T5633">
            <v>0</v>
          </cell>
          <cell r="U5633">
            <v>0</v>
          </cell>
          <cell r="V5633">
            <v>0</v>
          </cell>
          <cell r="W5633">
            <v>0</v>
          </cell>
          <cell r="X5633">
            <v>0</v>
          </cell>
          <cell r="Y5633">
            <v>0</v>
          </cell>
          <cell r="Z5633">
            <v>0.35</v>
          </cell>
          <cell r="AA5633">
            <v>0.35</v>
          </cell>
          <cell r="AB5633">
            <v>0</v>
          </cell>
          <cell r="AC5633">
            <v>0</v>
          </cell>
          <cell r="AD5633">
            <v>0.06</v>
          </cell>
          <cell r="AE5633">
            <v>0</v>
          </cell>
          <cell r="AF5633">
            <v>0.06</v>
          </cell>
          <cell r="AG5633">
            <v>0</v>
          </cell>
          <cell r="AH5633">
            <v>0</v>
          </cell>
          <cell r="AI5633">
            <v>17.142857143000001</v>
          </cell>
        </row>
        <row r="5634">
          <cell r="C5634" t="str">
            <v>1.922.4</v>
          </cell>
          <cell r="D5634" t="str">
            <v>Землеотвод, всего</v>
          </cell>
          <cell r="E5634" t="str">
            <v>051-2004989</v>
          </cell>
          <cell r="F5634" t="str">
            <v/>
          </cell>
          <cell r="G5634" t="str">
            <v/>
          </cell>
          <cell r="H5634" t="str">
            <v/>
          </cell>
          <cell r="I5634">
            <v>2.1</v>
          </cell>
          <cell r="J5634">
            <v>1.05</v>
          </cell>
          <cell r="K5634">
            <v>0</v>
          </cell>
          <cell r="L5634">
            <v>0</v>
          </cell>
          <cell r="M5634">
            <v>0</v>
          </cell>
          <cell r="N5634">
            <v>0</v>
          </cell>
          <cell r="O5634">
            <v>0</v>
          </cell>
          <cell r="P5634">
            <v>0</v>
          </cell>
          <cell r="Q5634">
            <v>0</v>
          </cell>
          <cell r="R5634">
            <v>0</v>
          </cell>
          <cell r="S5634">
            <v>1.05</v>
          </cell>
          <cell r="T5634">
            <v>0</v>
          </cell>
          <cell r="U5634">
            <v>0</v>
          </cell>
          <cell r="V5634">
            <v>0</v>
          </cell>
          <cell r="W5634">
            <v>0</v>
          </cell>
          <cell r="X5634">
            <v>0</v>
          </cell>
          <cell r="Y5634">
            <v>0</v>
          </cell>
          <cell r="Z5634">
            <v>0</v>
          </cell>
          <cell r="AA5634">
            <v>0</v>
          </cell>
          <cell r="AB5634">
            <v>0</v>
          </cell>
          <cell r="AC5634">
            <v>0</v>
          </cell>
          <cell r="AD5634">
            <v>0</v>
          </cell>
          <cell r="AE5634">
            <v>0</v>
          </cell>
          <cell r="AF5634">
            <v>0</v>
          </cell>
          <cell r="AG5634">
            <v>0</v>
          </cell>
          <cell r="AH5634">
            <v>0</v>
          </cell>
          <cell r="AI5634">
            <v>0</v>
          </cell>
        </row>
        <row r="5635">
          <cell r="C5635" t="str">
            <v>1.922.5</v>
          </cell>
          <cell r="D5635" t="str">
            <v>Проектные работы</v>
          </cell>
          <cell r="E5635" t="str">
            <v>051-2004989</v>
          </cell>
          <cell r="F5635" t="str">
            <v/>
          </cell>
          <cell r="G5635" t="str">
            <v/>
          </cell>
          <cell r="H5635" t="str">
            <v/>
          </cell>
          <cell r="I5635">
            <v>20.04</v>
          </cell>
          <cell r="J5635">
            <v>0.1</v>
          </cell>
          <cell r="K5635">
            <v>0</v>
          </cell>
          <cell r="L5635">
            <v>0</v>
          </cell>
          <cell r="M5635">
            <v>0</v>
          </cell>
          <cell r="N5635">
            <v>0</v>
          </cell>
          <cell r="O5635">
            <v>0</v>
          </cell>
          <cell r="P5635">
            <v>0</v>
          </cell>
          <cell r="Q5635">
            <v>0</v>
          </cell>
          <cell r="R5635">
            <v>0</v>
          </cell>
          <cell r="S5635">
            <v>16.62</v>
          </cell>
          <cell r="T5635">
            <v>0</v>
          </cell>
          <cell r="U5635">
            <v>0</v>
          </cell>
          <cell r="V5635">
            <v>0</v>
          </cell>
          <cell r="W5635">
            <v>0</v>
          </cell>
          <cell r="X5635">
            <v>0</v>
          </cell>
          <cell r="Y5635">
            <v>0</v>
          </cell>
          <cell r="Z5635">
            <v>0</v>
          </cell>
          <cell r="AA5635">
            <v>0</v>
          </cell>
          <cell r="AB5635">
            <v>0</v>
          </cell>
          <cell r="AC5635">
            <v>0</v>
          </cell>
          <cell r="AD5635">
            <v>0</v>
          </cell>
          <cell r="AE5635">
            <v>0</v>
          </cell>
          <cell r="AF5635">
            <v>0</v>
          </cell>
          <cell r="AG5635">
            <v>0</v>
          </cell>
          <cell r="AH5635">
            <v>0</v>
          </cell>
          <cell r="AI5635">
            <v>0</v>
          </cell>
        </row>
        <row r="5636">
          <cell r="C5636" t="str">
            <v>1.922.6</v>
          </cell>
          <cell r="D5636" t="str">
            <v>Услуги Заказчика</v>
          </cell>
          <cell r="E5636" t="str">
            <v>051-2004989</v>
          </cell>
          <cell r="F5636" t="str">
            <v/>
          </cell>
          <cell r="G5636" t="str">
            <v/>
          </cell>
          <cell r="H5636" t="str">
            <v/>
          </cell>
          <cell r="I5636">
            <v>17.98</v>
          </cell>
          <cell r="J5636">
            <v>0.36</v>
          </cell>
          <cell r="K5636">
            <v>0.36</v>
          </cell>
          <cell r="L5636">
            <v>0.36</v>
          </cell>
          <cell r="M5636">
            <v>0.09</v>
          </cell>
          <cell r="N5636">
            <v>25</v>
          </cell>
          <cell r="O5636">
            <v>25</v>
          </cell>
          <cell r="P5636">
            <v>0</v>
          </cell>
          <cell r="Q5636">
            <v>0</v>
          </cell>
          <cell r="R5636">
            <v>0</v>
          </cell>
          <cell r="S5636">
            <v>14.98</v>
          </cell>
          <cell r="T5636">
            <v>0</v>
          </cell>
          <cell r="U5636">
            <v>0</v>
          </cell>
          <cell r="V5636">
            <v>0</v>
          </cell>
          <cell r="W5636">
            <v>0</v>
          </cell>
          <cell r="X5636">
            <v>0</v>
          </cell>
          <cell r="Y5636">
            <v>0</v>
          </cell>
          <cell r="Z5636">
            <v>0.35</v>
          </cell>
          <cell r="AA5636">
            <v>0.35</v>
          </cell>
          <cell r="AB5636">
            <v>0</v>
          </cell>
          <cell r="AC5636">
            <v>0</v>
          </cell>
          <cell r="AD5636">
            <v>0.06</v>
          </cell>
          <cell r="AE5636">
            <v>0</v>
          </cell>
          <cell r="AF5636">
            <v>0.06</v>
          </cell>
          <cell r="AG5636">
            <v>0</v>
          </cell>
          <cell r="AH5636">
            <v>0</v>
          </cell>
          <cell r="AI5636">
            <v>17.142857143000001</v>
          </cell>
        </row>
        <row r="5637">
          <cell r="C5637" t="str">
            <v>1.922.7</v>
          </cell>
          <cell r="D5637" t="str">
            <v>Иные прочие</v>
          </cell>
          <cell r="E5637" t="str">
            <v>051-2004989</v>
          </cell>
          <cell r="F5637" t="str">
            <v/>
          </cell>
          <cell r="G5637" t="str">
            <v/>
          </cell>
          <cell r="H5637" t="str">
            <v/>
          </cell>
          <cell r="I5637">
            <v>45.55</v>
          </cell>
          <cell r="J5637">
            <v>0</v>
          </cell>
          <cell r="K5637">
            <v>0</v>
          </cell>
          <cell r="L5637">
            <v>0</v>
          </cell>
          <cell r="M5637">
            <v>0</v>
          </cell>
          <cell r="N5637">
            <v>0</v>
          </cell>
          <cell r="O5637">
            <v>0</v>
          </cell>
          <cell r="P5637">
            <v>0</v>
          </cell>
          <cell r="Q5637">
            <v>0</v>
          </cell>
          <cell r="R5637">
            <v>0</v>
          </cell>
          <cell r="S5637">
            <v>37.96</v>
          </cell>
          <cell r="T5637">
            <v>0</v>
          </cell>
          <cell r="U5637">
            <v>0</v>
          </cell>
          <cell r="V5637">
            <v>0</v>
          </cell>
          <cell r="W5637">
            <v>0</v>
          </cell>
          <cell r="X5637">
            <v>0</v>
          </cell>
          <cell r="Y5637">
            <v>0</v>
          </cell>
          <cell r="Z5637">
            <v>0</v>
          </cell>
          <cell r="AA5637">
            <v>0</v>
          </cell>
          <cell r="AB5637">
            <v>0</v>
          </cell>
          <cell r="AC5637">
            <v>0</v>
          </cell>
          <cell r="AD5637">
            <v>0</v>
          </cell>
          <cell r="AE5637">
            <v>0</v>
          </cell>
          <cell r="AF5637">
            <v>0</v>
          </cell>
          <cell r="AG5637">
            <v>0</v>
          </cell>
          <cell r="AH5637">
            <v>0</v>
          </cell>
          <cell r="AI5637">
            <v>0</v>
          </cell>
        </row>
        <row r="5638">
          <cell r="C5638" t="str">
            <v>1.923</v>
          </cell>
          <cell r="D5638" t="str">
            <v>Дооснащение ИТСО объектов Вынгапуровского ГП и Западно-Таркосалинского ГП</v>
          </cell>
          <cell r="E5638" t="str">
            <v>051-2005052</v>
          </cell>
          <cell r="F5638" t="str">
            <v/>
          </cell>
          <cell r="G5638" t="str">
            <v>Комплексная целевая программа по совершенствованию системы о</v>
          </cell>
          <cell r="H5638" t="str">
            <v>Прочие</v>
          </cell>
          <cell r="I5638">
            <v>161.41999999999999</v>
          </cell>
          <cell r="J5638">
            <v>58.99</v>
          </cell>
          <cell r="K5638">
            <v>58.99</v>
          </cell>
          <cell r="L5638">
            <v>58.99</v>
          </cell>
          <cell r="M5638">
            <v>0.52500024000000001</v>
          </cell>
          <cell r="N5638">
            <v>0.88998175999999996</v>
          </cell>
          <cell r="O5638">
            <v>0.88998175999999996</v>
          </cell>
          <cell r="P5638">
            <v>0</v>
          </cell>
          <cell r="Q5638">
            <v>0</v>
          </cell>
          <cell r="R5638">
            <v>0</v>
          </cell>
          <cell r="S5638">
            <v>134.83500000999999</v>
          </cell>
          <cell r="T5638">
            <v>26.58499999</v>
          </cell>
          <cell r="U5638">
            <v>0</v>
          </cell>
          <cell r="V5638">
            <v>0</v>
          </cell>
          <cell r="W5638">
            <v>0</v>
          </cell>
          <cell r="X5638">
            <v>0</v>
          </cell>
          <cell r="Y5638">
            <v>26.8278195</v>
          </cell>
          <cell r="Z5638">
            <v>55.33</v>
          </cell>
          <cell r="AA5638">
            <v>55.33</v>
          </cell>
          <cell r="AB5638">
            <v>0</v>
          </cell>
          <cell r="AC5638">
            <v>0</v>
          </cell>
          <cell r="AD5638">
            <v>27.177819660000001</v>
          </cell>
          <cell r="AE5638">
            <v>26.8278195</v>
          </cell>
          <cell r="AF5638">
            <v>0.35000016</v>
          </cell>
          <cell r="AG5638">
            <v>0</v>
          </cell>
          <cell r="AH5638">
            <v>0</v>
          </cell>
          <cell r="AI5638">
            <v>49.119500559999999</v>
          </cell>
        </row>
        <row r="5639">
          <cell r="C5639" t="str">
            <v>1.923.1</v>
          </cell>
          <cell r="D5639" t="str">
            <v>Подрядные работы</v>
          </cell>
          <cell r="E5639" t="str">
            <v>051-2005052</v>
          </cell>
          <cell r="F5639" t="str">
            <v/>
          </cell>
          <cell r="G5639" t="str">
            <v/>
          </cell>
          <cell r="H5639" t="str">
            <v/>
          </cell>
          <cell r="I5639">
            <v>94.39</v>
          </cell>
          <cell r="J5639">
            <v>38.79</v>
          </cell>
          <cell r="K5639">
            <v>38.79</v>
          </cell>
          <cell r="L5639">
            <v>38.79</v>
          </cell>
          <cell r="M5639">
            <v>0</v>
          </cell>
          <cell r="N5639">
            <v>0</v>
          </cell>
          <cell r="O5639">
            <v>0</v>
          </cell>
          <cell r="P5639">
            <v>0</v>
          </cell>
          <cell r="Q5639">
            <v>0</v>
          </cell>
          <cell r="R5639">
            <v>0</v>
          </cell>
          <cell r="S5639">
            <v>78.658333330000005</v>
          </cell>
          <cell r="T5639">
            <v>15.731666669999999</v>
          </cell>
          <cell r="U5639">
            <v>0</v>
          </cell>
          <cell r="V5639">
            <v>0</v>
          </cell>
          <cell r="W5639">
            <v>0</v>
          </cell>
          <cell r="X5639">
            <v>0</v>
          </cell>
          <cell r="Y5639">
            <v>20.208075600000001</v>
          </cell>
          <cell r="Z5639">
            <v>39.880000000000003</v>
          </cell>
          <cell r="AA5639">
            <v>39.880000000000003</v>
          </cell>
          <cell r="AB5639">
            <v>0</v>
          </cell>
          <cell r="AC5639">
            <v>0</v>
          </cell>
          <cell r="AD5639">
            <v>20.208075600000001</v>
          </cell>
          <cell r="AE5639">
            <v>20.208075600000001</v>
          </cell>
          <cell r="AF5639">
            <v>0</v>
          </cell>
          <cell r="AG5639">
            <v>0</v>
          </cell>
          <cell r="AH5639">
            <v>0</v>
          </cell>
          <cell r="AI5639">
            <v>50.672205617000003</v>
          </cell>
        </row>
        <row r="5640">
          <cell r="C5640">
            <v>0</v>
          </cell>
          <cell r="D5640" t="str">
            <v>СБ "Марит</v>
          </cell>
          <cell r="E5640" t="str">
            <v>051-2005052</v>
          </cell>
          <cell r="F5640" t="str">
            <v/>
          </cell>
          <cell r="G5640" t="str">
            <v/>
          </cell>
          <cell r="H5640" t="str">
            <v/>
          </cell>
          <cell r="I5640">
            <v>94.39</v>
          </cell>
          <cell r="J5640">
            <v>38.79</v>
          </cell>
          <cell r="K5640">
            <v>38.79</v>
          </cell>
          <cell r="L5640">
            <v>38.79</v>
          </cell>
          <cell r="M5640">
            <v>0</v>
          </cell>
          <cell r="N5640">
            <v>0</v>
          </cell>
          <cell r="O5640">
            <v>0</v>
          </cell>
          <cell r="P5640">
            <v>0</v>
          </cell>
          <cell r="Q5640">
            <v>0</v>
          </cell>
          <cell r="R5640">
            <v>0</v>
          </cell>
          <cell r="S5640">
            <v>78.658333330000005</v>
          </cell>
          <cell r="T5640">
            <v>15.731666669999999</v>
          </cell>
          <cell r="U5640">
            <v>0</v>
          </cell>
          <cell r="V5640">
            <v>0</v>
          </cell>
          <cell r="W5640">
            <v>0</v>
          </cell>
          <cell r="X5640">
            <v>0</v>
          </cell>
          <cell r="Y5640">
            <v>20.208075600000001</v>
          </cell>
          <cell r="Z5640">
            <v>39.880000000000003</v>
          </cell>
          <cell r="AA5640">
            <v>39.880000000000003</v>
          </cell>
          <cell r="AB5640">
            <v>0</v>
          </cell>
          <cell r="AC5640">
            <v>0</v>
          </cell>
          <cell r="AD5640">
            <v>20.208075600000001</v>
          </cell>
          <cell r="AE5640">
            <v>20.208075600000001</v>
          </cell>
          <cell r="AF5640">
            <v>0</v>
          </cell>
          <cell r="AG5640">
            <v>0</v>
          </cell>
          <cell r="AH5640">
            <v>0</v>
          </cell>
          <cell r="AI5640">
            <v>50.672205617000003</v>
          </cell>
        </row>
        <row r="5641">
          <cell r="C5641" t="str">
            <v>1.923.2</v>
          </cell>
          <cell r="D5641" t="str">
            <v>Оборудование</v>
          </cell>
          <cell r="E5641" t="str">
            <v>051-2005052</v>
          </cell>
          <cell r="F5641" t="str">
            <v/>
          </cell>
          <cell r="G5641" t="str">
            <v/>
          </cell>
          <cell r="H5641" t="str">
            <v/>
          </cell>
          <cell r="I5641">
            <v>23.76</v>
          </cell>
          <cell r="J5641">
            <v>7.25</v>
          </cell>
          <cell r="K5641">
            <v>7.25</v>
          </cell>
          <cell r="L5641">
            <v>7.25</v>
          </cell>
          <cell r="M5641">
            <v>0</v>
          </cell>
          <cell r="N5641">
            <v>0</v>
          </cell>
          <cell r="O5641">
            <v>0</v>
          </cell>
          <cell r="P5641">
            <v>0</v>
          </cell>
          <cell r="Q5641">
            <v>0</v>
          </cell>
          <cell r="R5641">
            <v>0</v>
          </cell>
          <cell r="S5641">
            <v>19.79999999</v>
          </cell>
          <cell r="T5641">
            <v>3.9600000099999999</v>
          </cell>
          <cell r="U5641">
            <v>0</v>
          </cell>
          <cell r="V5641">
            <v>0</v>
          </cell>
          <cell r="W5641">
            <v>0</v>
          </cell>
          <cell r="X5641">
            <v>0</v>
          </cell>
          <cell r="Y5641">
            <v>4.8723071999999998</v>
          </cell>
          <cell r="Z5641">
            <v>7.25</v>
          </cell>
          <cell r="AA5641">
            <v>7.25</v>
          </cell>
          <cell r="AB5641">
            <v>0</v>
          </cell>
          <cell r="AC5641">
            <v>0</v>
          </cell>
          <cell r="AD5641">
            <v>4.8723071999999998</v>
          </cell>
          <cell r="AE5641">
            <v>4.8723071999999998</v>
          </cell>
          <cell r="AF5641">
            <v>0</v>
          </cell>
          <cell r="AG5641">
            <v>0</v>
          </cell>
          <cell r="AH5641">
            <v>0</v>
          </cell>
          <cell r="AI5641">
            <v>67.204237241000001</v>
          </cell>
        </row>
        <row r="5642">
          <cell r="C5642" t="str">
            <v>1.923.3</v>
          </cell>
          <cell r="D5642" t="str">
            <v>Прочие, всего</v>
          </cell>
          <cell r="E5642" t="str">
            <v>051-2005052</v>
          </cell>
          <cell r="F5642" t="str">
            <v/>
          </cell>
          <cell r="G5642" t="str">
            <v/>
          </cell>
          <cell r="H5642" t="str">
            <v/>
          </cell>
          <cell r="I5642">
            <v>43.27</v>
          </cell>
          <cell r="J5642">
            <v>12.95</v>
          </cell>
          <cell r="K5642">
            <v>12.95</v>
          </cell>
          <cell r="L5642">
            <v>12.95</v>
          </cell>
          <cell r="M5642">
            <v>0.52500024000000001</v>
          </cell>
          <cell r="N5642">
            <v>4.0540559070000004</v>
          </cell>
          <cell r="O5642">
            <v>4.0540559070000004</v>
          </cell>
          <cell r="P5642">
            <v>0</v>
          </cell>
          <cell r="Q5642">
            <v>0</v>
          </cell>
          <cell r="R5642">
            <v>0</v>
          </cell>
          <cell r="S5642">
            <v>36.37666669</v>
          </cell>
          <cell r="T5642">
            <v>6.89333331</v>
          </cell>
          <cell r="U5642">
            <v>0</v>
          </cell>
          <cell r="V5642">
            <v>0</v>
          </cell>
          <cell r="W5642">
            <v>0</v>
          </cell>
          <cell r="X5642">
            <v>0</v>
          </cell>
          <cell r="Y5642">
            <v>1.7474367</v>
          </cell>
          <cell r="Z5642">
            <v>8.1999999999999993</v>
          </cell>
          <cell r="AA5642">
            <v>8.1999999999999993</v>
          </cell>
          <cell r="AB5642">
            <v>0</v>
          </cell>
          <cell r="AC5642">
            <v>0</v>
          </cell>
          <cell r="AD5642">
            <v>2.0974368600000002</v>
          </cell>
          <cell r="AE5642">
            <v>1.7474367</v>
          </cell>
          <cell r="AF5642">
            <v>0.35000016</v>
          </cell>
          <cell r="AG5642">
            <v>0</v>
          </cell>
          <cell r="AH5642">
            <v>0</v>
          </cell>
          <cell r="AI5642">
            <v>25.578498292999999</v>
          </cell>
        </row>
        <row r="5643">
          <cell r="C5643" t="str">
            <v>1.923.4</v>
          </cell>
          <cell r="D5643" t="str">
            <v>Землеотвод, всего</v>
          </cell>
          <cell r="E5643" t="str">
            <v>051-2005052</v>
          </cell>
          <cell r="F5643" t="str">
            <v/>
          </cell>
          <cell r="G5643" t="str">
            <v/>
          </cell>
          <cell r="H5643" t="str">
            <v/>
          </cell>
          <cell r="I5643">
            <v>1.86</v>
          </cell>
          <cell r="J5643">
            <v>1</v>
          </cell>
          <cell r="K5643">
            <v>1</v>
          </cell>
          <cell r="L5643">
            <v>1</v>
          </cell>
          <cell r="M5643">
            <v>0</v>
          </cell>
          <cell r="N5643">
            <v>0</v>
          </cell>
          <cell r="O5643">
            <v>0</v>
          </cell>
          <cell r="P5643">
            <v>0</v>
          </cell>
          <cell r="Q5643">
            <v>0</v>
          </cell>
          <cell r="R5643">
            <v>0</v>
          </cell>
          <cell r="S5643">
            <v>1.54833333</v>
          </cell>
          <cell r="T5643">
            <v>0.31166666999999998</v>
          </cell>
          <cell r="U5643">
            <v>0</v>
          </cell>
          <cell r="V5643">
            <v>0</v>
          </cell>
          <cell r="W5643">
            <v>0</v>
          </cell>
          <cell r="X5643">
            <v>0</v>
          </cell>
          <cell r="Y5643">
            <v>0.40350541000000001</v>
          </cell>
          <cell r="Z5643">
            <v>1.40350541</v>
          </cell>
          <cell r="AA5643">
            <v>1.40350541</v>
          </cell>
          <cell r="AB5643">
            <v>0</v>
          </cell>
          <cell r="AC5643">
            <v>0</v>
          </cell>
          <cell r="AD5643">
            <v>0.40350541000000001</v>
          </cell>
          <cell r="AE5643">
            <v>0.40350541000000001</v>
          </cell>
          <cell r="AF5643">
            <v>0</v>
          </cell>
          <cell r="AG5643">
            <v>0</v>
          </cell>
          <cell r="AH5643">
            <v>0</v>
          </cell>
          <cell r="AI5643">
            <v>28.749829329000001</v>
          </cell>
        </row>
        <row r="5644">
          <cell r="C5644" t="str">
            <v>1.923.5</v>
          </cell>
          <cell r="D5644" t="str">
            <v>Проектные работы</v>
          </cell>
          <cell r="E5644" t="str">
            <v>051-2005052</v>
          </cell>
          <cell r="F5644" t="str">
            <v/>
          </cell>
          <cell r="G5644" t="str">
            <v/>
          </cell>
          <cell r="H5644" t="str">
            <v/>
          </cell>
          <cell r="I5644">
            <v>23.1</v>
          </cell>
          <cell r="J5644">
            <v>0</v>
          </cell>
          <cell r="K5644">
            <v>0</v>
          </cell>
          <cell r="L5644">
            <v>0</v>
          </cell>
          <cell r="M5644">
            <v>0</v>
          </cell>
          <cell r="N5644">
            <v>0</v>
          </cell>
          <cell r="O5644">
            <v>0</v>
          </cell>
          <cell r="P5644">
            <v>0</v>
          </cell>
          <cell r="Q5644">
            <v>0</v>
          </cell>
          <cell r="R5644">
            <v>0</v>
          </cell>
          <cell r="S5644">
            <v>19.57</v>
          </cell>
          <cell r="T5644">
            <v>3.53</v>
          </cell>
          <cell r="U5644">
            <v>0</v>
          </cell>
          <cell r="V5644">
            <v>0</v>
          </cell>
          <cell r="W5644">
            <v>0</v>
          </cell>
          <cell r="X5644">
            <v>0</v>
          </cell>
          <cell r="Y5644">
            <v>0</v>
          </cell>
          <cell r="Z5644">
            <v>0</v>
          </cell>
          <cell r="AA5644">
            <v>0</v>
          </cell>
          <cell r="AB5644">
            <v>0</v>
          </cell>
          <cell r="AC5644">
            <v>0</v>
          </cell>
          <cell r="AD5644">
            <v>0</v>
          </cell>
          <cell r="AE5644">
            <v>0</v>
          </cell>
          <cell r="AF5644">
            <v>0</v>
          </cell>
          <cell r="AG5644">
            <v>0</v>
          </cell>
          <cell r="AH5644">
            <v>0</v>
          </cell>
          <cell r="AI5644">
            <v>0</v>
          </cell>
        </row>
        <row r="5645">
          <cell r="C5645" t="str">
            <v>1.923.6</v>
          </cell>
          <cell r="D5645" t="str">
            <v>Услуги Заказчика</v>
          </cell>
          <cell r="E5645" t="str">
            <v>051-2005052</v>
          </cell>
          <cell r="F5645" t="str">
            <v/>
          </cell>
          <cell r="G5645" t="str">
            <v/>
          </cell>
          <cell r="H5645" t="str">
            <v/>
          </cell>
          <cell r="I5645">
            <v>5.88</v>
          </cell>
          <cell r="J5645">
            <v>2.1</v>
          </cell>
          <cell r="K5645">
            <v>2.1</v>
          </cell>
          <cell r="L5645">
            <v>2.1</v>
          </cell>
          <cell r="M5645">
            <v>0.52500024000000001</v>
          </cell>
          <cell r="N5645">
            <v>25.000011429000001</v>
          </cell>
          <cell r="O5645">
            <v>25.000011429000001</v>
          </cell>
          <cell r="P5645">
            <v>0</v>
          </cell>
          <cell r="Q5645">
            <v>0</v>
          </cell>
          <cell r="R5645">
            <v>0</v>
          </cell>
          <cell r="S5645">
            <v>4.9000000300000002</v>
          </cell>
          <cell r="T5645">
            <v>0.97999997000000005</v>
          </cell>
          <cell r="U5645">
            <v>0</v>
          </cell>
          <cell r="V5645">
            <v>0</v>
          </cell>
          <cell r="W5645">
            <v>0</v>
          </cell>
          <cell r="X5645">
            <v>0</v>
          </cell>
          <cell r="Y5645">
            <v>1.1804164100000001</v>
          </cell>
          <cell r="Z5645">
            <v>6.6329797099999999</v>
          </cell>
          <cell r="AA5645">
            <v>6.6329797099999999</v>
          </cell>
          <cell r="AB5645">
            <v>0</v>
          </cell>
          <cell r="AC5645">
            <v>0</v>
          </cell>
          <cell r="AD5645">
            <v>1.5304165700000001</v>
          </cell>
          <cell r="AE5645">
            <v>1.1804164100000001</v>
          </cell>
          <cell r="AF5645">
            <v>0.35000016</v>
          </cell>
          <cell r="AG5645">
            <v>0</v>
          </cell>
          <cell r="AH5645">
            <v>0</v>
          </cell>
          <cell r="AI5645">
            <v>23.072836596999998</v>
          </cell>
        </row>
        <row r="5646">
          <cell r="C5646" t="str">
            <v>1.923.7</v>
          </cell>
          <cell r="D5646" t="str">
            <v>Иные прочие</v>
          </cell>
          <cell r="E5646" t="str">
            <v>051-2005052</v>
          </cell>
          <cell r="F5646" t="str">
            <v/>
          </cell>
          <cell r="G5646" t="str">
            <v/>
          </cell>
          <cell r="H5646" t="str">
            <v/>
          </cell>
          <cell r="I5646">
            <v>9.3000000000000007</v>
          </cell>
          <cell r="J5646">
            <v>6.72</v>
          </cell>
          <cell r="K5646">
            <v>6.72</v>
          </cell>
          <cell r="L5646">
            <v>6.72</v>
          </cell>
          <cell r="M5646">
            <v>0</v>
          </cell>
          <cell r="N5646">
            <v>0</v>
          </cell>
          <cell r="O5646">
            <v>0</v>
          </cell>
          <cell r="P5646">
            <v>0</v>
          </cell>
          <cell r="Q5646">
            <v>0</v>
          </cell>
          <cell r="R5646">
            <v>0</v>
          </cell>
          <cell r="S5646">
            <v>7.75</v>
          </cell>
          <cell r="T5646">
            <v>1.55</v>
          </cell>
          <cell r="U5646">
            <v>0</v>
          </cell>
          <cell r="V5646">
            <v>0</v>
          </cell>
          <cell r="W5646">
            <v>0</v>
          </cell>
          <cell r="X5646">
            <v>0</v>
          </cell>
          <cell r="Y5646">
            <v>0.16351488</v>
          </cell>
          <cell r="Z5646">
            <v>0.16351488</v>
          </cell>
          <cell r="AA5646">
            <v>0.16351488</v>
          </cell>
          <cell r="AB5646">
            <v>0</v>
          </cell>
          <cell r="AC5646">
            <v>0</v>
          </cell>
          <cell r="AD5646">
            <v>0.16351488</v>
          </cell>
          <cell r="AE5646">
            <v>0.16351488</v>
          </cell>
          <cell r="AF5646">
            <v>0</v>
          </cell>
          <cell r="AG5646">
            <v>0</v>
          </cell>
          <cell r="AH5646">
            <v>0</v>
          </cell>
          <cell r="AI5646">
            <v>100</v>
          </cell>
        </row>
        <row r="5647">
          <cell r="C5647" t="str">
            <v>1.923.8</v>
          </cell>
          <cell r="D5647" t="str">
            <v>Пуско наладочные работы "вхолостую"</v>
          </cell>
          <cell r="E5647" t="str">
            <v>051-2005052</v>
          </cell>
          <cell r="F5647" t="str">
            <v/>
          </cell>
          <cell r="G5647" t="str">
            <v/>
          </cell>
          <cell r="H5647" t="str">
            <v/>
          </cell>
          <cell r="I5647">
            <v>3.13</v>
          </cell>
          <cell r="J5647">
            <v>3.13</v>
          </cell>
          <cell r="K5647">
            <v>3.13</v>
          </cell>
          <cell r="L5647">
            <v>3.13</v>
          </cell>
          <cell r="M5647">
            <v>0</v>
          </cell>
          <cell r="N5647">
            <v>0</v>
          </cell>
          <cell r="O5647">
            <v>0</v>
          </cell>
          <cell r="P5647">
            <v>0</v>
          </cell>
          <cell r="Q5647">
            <v>0</v>
          </cell>
          <cell r="R5647">
            <v>0</v>
          </cell>
          <cell r="S5647">
            <v>2.6083333299999998</v>
          </cell>
          <cell r="T5647">
            <v>0.52166667</v>
          </cell>
          <cell r="U5647">
            <v>0</v>
          </cell>
          <cell r="V5647">
            <v>0</v>
          </cell>
          <cell r="W5647">
            <v>0</v>
          </cell>
          <cell r="X5647">
            <v>0</v>
          </cell>
          <cell r="Y5647">
            <v>0</v>
          </cell>
          <cell r="Z5647">
            <v>0</v>
          </cell>
          <cell r="AA5647">
            <v>0</v>
          </cell>
          <cell r="AB5647">
            <v>0</v>
          </cell>
          <cell r="AC5647">
            <v>0</v>
          </cell>
          <cell r="AD5647">
            <v>0</v>
          </cell>
          <cell r="AE5647">
            <v>0</v>
          </cell>
          <cell r="AF5647">
            <v>0</v>
          </cell>
          <cell r="AG5647">
            <v>0</v>
          </cell>
          <cell r="AH5647">
            <v>0</v>
          </cell>
          <cell r="AI5647">
            <v>0</v>
          </cell>
        </row>
        <row r="5648">
          <cell r="C5648" t="str">
            <v>1.924</v>
          </cell>
          <cell r="D5648" t="str">
            <v>Дооснащение ИТСО объектов Заполярного НГКМ</v>
          </cell>
          <cell r="E5648" t="str">
            <v>051-2005054</v>
          </cell>
          <cell r="F5648" t="str">
            <v/>
          </cell>
          <cell r="G5648" t="str">
            <v>Комплексная целевая программа по совершенствованию системы о</v>
          </cell>
          <cell r="H5648" t="str">
            <v>Прочие</v>
          </cell>
          <cell r="I5648">
            <v>646.57000000000005</v>
          </cell>
          <cell r="J5648">
            <v>469.07</v>
          </cell>
          <cell r="K5648">
            <v>469.07</v>
          </cell>
          <cell r="L5648">
            <v>469.07</v>
          </cell>
          <cell r="M5648">
            <v>19.085193830000001</v>
          </cell>
          <cell r="N5648">
            <v>4.0687304299999996</v>
          </cell>
          <cell r="O5648">
            <v>4.0687304299999996</v>
          </cell>
          <cell r="P5648">
            <v>0</v>
          </cell>
          <cell r="Q5648">
            <v>0</v>
          </cell>
          <cell r="R5648">
            <v>0</v>
          </cell>
          <cell r="S5648">
            <v>539.33999993999998</v>
          </cell>
          <cell r="T5648">
            <v>107.23000005999999</v>
          </cell>
          <cell r="U5648">
            <v>0</v>
          </cell>
          <cell r="V5648">
            <v>0</v>
          </cell>
          <cell r="W5648">
            <v>0</v>
          </cell>
          <cell r="X5648">
            <v>5.3310415999999998</v>
          </cell>
          <cell r="Y5648">
            <v>60.939445910000003</v>
          </cell>
          <cell r="Z5648">
            <v>457.34</v>
          </cell>
          <cell r="AA5648">
            <v>457.34</v>
          </cell>
          <cell r="AB5648">
            <v>70.55</v>
          </cell>
          <cell r="AC5648">
            <v>0</v>
          </cell>
          <cell r="AD5648">
            <v>62.583063180000003</v>
          </cell>
          <cell r="AE5648">
            <v>59.794729859999997</v>
          </cell>
          <cell r="AF5648">
            <v>2.78833332</v>
          </cell>
          <cell r="AG5648">
            <v>0</v>
          </cell>
          <cell r="AH5648">
            <v>0</v>
          </cell>
          <cell r="AI5648">
            <v>13.684143784</v>
          </cell>
        </row>
        <row r="5649">
          <cell r="C5649" t="str">
            <v>1.924.1</v>
          </cell>
          <cell r="D5649" t="str">
            <v>Подрядные работы</v>
          </cell>
          <cell r="E5649" t="str">
            <v>051-2005054</v>
          </cell>
          <cell r="F5649" t="str">
            <v/>
          </cell>
          <cell r="G5649" t="str">
            <v/>
          </cell>
          <cell r="H5649" t="str">
            <v/>
          </cell>
          <cell r="I5649">
            <v>500.84</v>
          </cell>
          <cell r="J5649">
            <v>371.64</v>
          </cell>
          <cell r="K5649">
            <v>371.64</v>
          </cell>
          <cell r="L5649">
            <v>371.64</v>
          </cell>
          <cell r="M5649">
            <v>8.9213622499999996</v>
          </cell>
          <cell r="N5649">
            <v>2.400538761</v>
          </cell>
          <cell r="O5649">
            <v>2.400538761</v>
          </cell>
          <cell r="P5649">
            <v>0</v>
          </cell>
          <cell r="Q5649">
            <v>0</v>
          </cell>
          <cell r="R5649">
            <v>0</v>
          </cell>
          <cell r="S5649">
            <v>417.36666666000002</v>
          </cell>
          <cell r="T5649">
            <v>83.473333339999996</v>
          </cell>
          <cell r="U5649">
            <v>0</v>
          </cell>
          <cell r="V5649">
            <v>0</v>
          </cell>
          <cell r="W5649">
            <v>0</v>
          </cell>
          <cell r="X5649">
            <v>0</v>
          </cell>
          <cell r="Y5649">
            <v>57.775613649999997</v>
          </cell>
          <cell r="Z5649">
            <v>378.34</v>
          </cell>
          <cell r="AA5649">
            <v>378.34</v>
          </cell>
          <cell r="AB5649">
            <v>70.55</v>
          </cell>
          <cell r="AC5649">
            <v>0</v>
          </cell>
          <cell r="AD5649">
            <v>57.775613649999997</v>
          </cell>
          <cell r="AE5649">
            <v>57.775613649999997</v>
          </cell>
          <cell r="AF5649">
            <v>0</v>
          </cell>
          <cell r="AG5649">
            <v>0</v>
          </cell>
          <cell r="AH5649">
            <v>0</v>
          </cell>
          <cell r="AI5649">
            <v>15.270818219000001</v>
          </cell>
        </row>
        <row r="5650">
          <cell r="C5650">
            <v>0</v>
          </cell>
          <cell r="D5650" t="str">
            <v>СБ "Марит</v>
          </cell>
          <cell r="E5650" t="str">
            <v>051-2005054</v>
          </cell>
          <cell r="F5650" t="str">
            <v/>
          </cell>
          <cell r="G5650" t="str">
            <v/>
          </cell>
          <cell r="H5650" t="str">
            <v/>
          </cell>
          <cell r="I5650">
            <v>500.84</v>
          </cell>
          <cell r="J5650">
            <v>371.64</v>
          </cell>
          <cell r="K5650">
            <v>371.64</v>
          </cell>
          <cell r="L5650">
            <v>371.64</v>
          </cell>
          <cell r="M5650">
            <v>8.9213622499999996</v>
          </cell>
          <cell r="N5650">
            <v>2.400538761</v>
          </cell>
          <cell r="O5650">
            <v>2.400538761</v>
          </cell>
          <cell r="P5650">
            <v>0</v>
          </cell>
          <cell r="Q5650">
            <v>0</v>
          </cell>
          <cell r="R5650">
            <v>0</v>
          </cell>
          <cell r="S5650">
            <v>417.36666666000002</v>
          </cell>
          <cell r="T5650">
            <v>83.473333339999996</v>
          </cell>
          <cell r="U5650">
            <v>0</v>
          </cell>
          <cell r="V5650">
            <v>0</v>
          </cell>
          <cell r="W5650">
            <v>0</v>
          </cell>
          <cell r="X5650">
            <v>0</v>
          </cell>
          <cell r="Y5650">
            <v>57.775613649999997</v>
          </cell>
          <cell r="Z5650">
            <v>378.34</v>
          </cell>
          <cell r="AA5650">
            <v>378.34</v>
          </cell>
          <cell r="AB5650">
            <v>70.55</v>
          </cell>
          <cell r="AC5650">
            <v>0</v>
          </cell>
          <cell r="AD5650">
            <v>57.775613649999997</v>
          </cell>
          <cell r="AE5650">
            <v>57.775613649999997</v>
          </cell>
          <cell r="AF5650">
            <v>0</v>
          </cell>
          <cell r="AG5650">
            <v>0</v>
          </cell>
          <cell r="AH5650">
            <v>0</v>
          </cell>
          <cell r="AI5650">
            <v>15.270818219000001</v>
          </cell>
        </row>
        <row r="5651">
          <cell r="C5651" t="str">
            <v>1.924.2</v>
          </cell>
          <cell r="D5651" t="str">
            <v>Оборудование</v>
          </cell>
          <cell r="E5651" t="str">
            <v>051-2005054</v>
          </cell>
          <cell r="F5651" t="str">
            <v/>
          </cell>
          <cell r="G5651" t="str">
            <v/>
          </cell>
          <cell r="H5651" t="str">
            <v/>
          </cell>
          <cell r="I5651">
            <v>65.87</v>
          </cell>
          <cell r="J5651">
            <v>65.069999999999993</v>
          </cell>
          <cell r="K5651">
            <v>65.069999999999993</v>
          </cell>
          <cell r="L5651">
            <v>65.069999999999993</v>
          </cell>
          <cell r="M5651">
            <v>5.9813315999999999</v>
          </cell>
          <cell r="N5651">
            <v>9.1921493779999999</v>
          </cell>
          <cell r="O5651">
            <v>9.1921493779999999</v>
          </cell>
          <cell r="P5651">
            <v>0</v>
          </cell>
          <cell r="Q5651">
            <v>0</v>
          </cell>
          <cell r="R5651">
            <v>0</v>
          </cell>
          <cell r="S5651">
            <v>54.895000000000003</v>
          </cell>
          <cell r="T5651">
            <v>10.975</v>
          </cell>
          <cell r="U5651">
            <v>0</v>
          </cell>
          <cell r="V5651">
            <v>0</v>
          </cell>
          <cell r="W5651">
            <v>0</v>
          </cell>
          <cell r="X5651">
            <v>5.3310415999999998</v>
          </cell>
          <cell r="Y5651">
            <v>0</v>
          </cell>
          <cell r="Z5651">
            <v>59.67</v>
          </cell>
          <cell r="AA5651">
            <v>59.67</v>
          </cell>
          <cell r="AB5651">
            <v>0</v>
          </cell>
          <cell r="AC5651">
            <v>0</v>
          </cell>
          <cell r="AD5651">
            <v>0</v>
          </cell>
          <cell r="AE5651">
            <v>0</v>
          </cell>
          <cell r="AF5651">
            <v>0</v>
          </cell>
          <cell r="AG5651">
            <v>0</v>
          </cell>
          <cell r="AH5651">
            <v>0</v>
          </cell>
          <cell r="AI5651">
            <v>0</v>
          </cell>
        </row>
        <row r="5652">
          <cell r="C5652" t="str">
            <v>1.924.3</v>
          </cell>
          <cell r="D5652" t="str">
            <v>Прочие, всего</v>
          </cell>
          <cell r="E5652" t="str">
            <v>051-2005054</v>
          </cell>
          <cell r="F5652" t="str">
            <v/>
          </cell>
          <cell r="G5652" t="str">
            <v/>
          </cell>
          <cell r="H5652" t="str">
            <v/>
          </cell>
          <cell r="I5652">
            <v>79.86</v>
          </cell>
          <cell r="J5652">
            <v>32.36</v>
          </cell>
          <cell r="K5652">
            <v>32.36</v>
          </cell>
          <cell r="L5652">
            <v>32.36</v>
          </cell>
          <cell r="M5652">
            <v>4.1824999800000002</v>
          </cell>
          <cell r="N5652">
            <v>12.924907231000001</v>
          </cell>
          <cell r="O5652">
            <v>12.924907231000001</v>
          </cell>
          <cell r="P5652">
            <v>0</v>
          </cell>
          <cell r="Q5652">
            <v>0</v>
          </cell>
          <cell r="R5652">
            <v>0</v>
          </cell>
          <cell r="S5652">
            <v>67.078333279999995</v>
          </cell>
          <cell r="T5652">
            <v>12.78166672</v>
          </cell>
          <cell r="U5652">
            <v>0</v>
          </cell>
          <cell r="V5652">
            <v>0</v>
          </cell>
          <cell r="W5652">
            <v>0</v>
          </cell>
          <cell r="X5652">
            <v>0</v>
          </cell>
          <cell r="Y5652">
            <v>3.16383226</v>
          </cell>
          <cell r="Z5652">
            <v>19.329999999999998</v>
          </cell>
          <cell r="AA5652">
            <v>19.329999999999998</v>
          </cell>
          <cell r="AB5652">
            <v>0</v>
          </cell>
          <cell r="AC5652">
            <v>0</v>
          </cell>
          <cell r="AD5652">
            <v>4.8074495300000004</v>
          </cell>
          <cell r="AE5652">
            <v>2.01911621</v>
          </cell>
          <cell r="AF5652">
            <v>2.78833332</v>
          </cell>
          <cell r="AG5652">
            <v>0</v>
          </cell>
          <cell r="AH5652">
            <v>0</v>
          </cell>
          <cell r="AI5652">
            <v>24.870406259999999</v>
          </cell>
        </row>
        <row r="5653">
          <cell r="C5653" t="str">
            <v>1.924.4</v>
          </cell>
          <cell r="D5653" t="str">
            <v>Проектные работы</v>
          </cell>
          <cell r="E5653" t="str">
            <v>051-2005054</v>
          </cell>
          <cell r="F5653" t="str">
            <v/>
          </cell>
          <cell r="G5653" t="str">
            <v/>
          </cell>
          <cell r="H5653" t="str">
            <v/>
          </cell>
          <cell r="I5653">
            <v>37.28</v>
          </cell>
          <cell r="J5653">
            <v>0</v>
          </cell>
          <cell r="K5653">
            <v>0</v>
          </cell>
          <cell r="L5653">
            <v>0</v>
          </cell>
          <cell r="M5653">
            <v>0</v>
          </cell>
          <cell r="N5653">
            <v>0</v>
          </cell>
          <cell r="O5653">
            <v>0</v>
          </cell>
          <cell r="P5653">
            <v>0</v>
          </cell>
          <cell r="Q5653">
            <v>0</v>
          </cell>
          <cell r="R5653">
            <v>0</v>
          </cell>
          <cell r="S5653">
            <v>31.6</v>
          </cell>
          <cell r="T5653">
            <v>5.68</v>
          </cell>
          <cell r="U5653">
            <v>0</v>
          </cell>
          <cell r="V5653">
            <v>0</v>
          </cell>
          <cell r="W5653">
            <v>0</v>
          </cell>
          <cell r="X5653">
            <v>0</v>
          </cell>
          <cell r="Y5653">
            <v>0</v>
          </cell>
          <cell r="Z5653">
            <v>0</v>
          </cell>
          <cell r="AA5653">
            <v>0</v>
          </cell>
          <cell r="AB5653">
            <v>0</v>
          </cell>
          <cell r="AC5653">
            <v>0</v>
          </cell>
          <cell r="AD5653">
            <v>0</v>
          </cell>
          <cell r="AE5653">
            <v>0</v>
          </cell>
          <cell r="AF5653">
            <v>0</v>
          </cell>
          <cell r="AG5653">
            <v>0</v>
          </cell>
          <cell r="AH5653">
            <v>0</v>
          </cell>
          <cell r="AI5653">
            <v>0</v>
          </cell>
        </row>
        <row r="5654">
          <cell r="C5654" t="str">
            <v>1.924.5</v>
          </cell>
          <cell r="D5654" t="str">
            <v>Услуги Заказчика</v>
          </cell>
          <cell r="E5654" t="str">
            <v>051-2005054</v>
          </cell>
          <cell r="F5654" t="str">
            <v/>
          </cell>
          <cell r="G5654" t="str">
            <v/>
          </cell>
          <cell r="H5654" t="str">
            <v/>
          </cell>
          <cell r="I5654">
            <v>23.41</v>
          </cell>
          <cell r="J5654">
            <v>16.73</v>
          </cell>
          <cell r="K5654">
            <v>16.73</v>
          </cell>
          <cell r="L5654">
            <v>16.73</v>
          </cell>
          <cell r="M5654">
            <v>4.1824999800000002</v>
          </cell>
          <cell r="N5654">
            <v>24.999999880000001</v>
          </cell>
          <cell r="O5654">
            <v>24.999999880000001</v>
          </cell>
          <cell r="P5654">
            <v>0</v>
          </cell>
          <cell r="Q5654">
            <v>0</v>
          </cell>
          <cell r="R5654">
            <v>0</v>
          </cell>
          <cell r="S5654">
            <v>19.508333279999999</v>
          </cell>
          <cell r="T5654">
            <v>3.9016667200000001</v>
          </cell>
          <cell r="U5654">
            <v>0</v>
          </cell>
          <cell r="V5654">
            <v>0</v>
          </cell>
          <cell r="W5654">
            <v>0</v>
          </cell>
          <cell r="X5654">
            <v>0</v>
          </cell>
          <cell r="Y5654">
            <v>1.9426666100000001</v>
          </cell>
          <cell r="Z5654">
            <v>18.108834349999999</v>
          </cell>
          <cell r="AA5654">
            <v>18.108834349999999</v>
          </cell>
          <cell r="AB5654">
            <v>0</v>
          </cell>
          <cell r="AC5654">
            <v>0</v>
          </cell>
          <cell r="AD5654">
            <v>4.7309999300000003</v>
          </cell>
          <cell r="AE5654">
            <v>1.9426666100000001</v>
          </cell>
          <cell r="AF5654">
            <v>2.78833332</v>
          </cell>
          <cell r="AG5654">
            <v>0</v>
          </cell>
          <cell r="AH5654">
            <v>0</v>
          </cell>
          <cell r="AI5654">
            <v>26.125369743</v>
          </cell>
        </row>
        <row r="5655">
          <cell r="C5655" t="str">
            <v>1.924.6</v>
          </cell>
          <cell r="D5655" t="str">
            <v>Иные прочие</v>
          </cell>
          <cell r="E5655" t="str">
            <v>051-2005054</v>
          </cell>
          <cell r="F5655" t="str">
            <v/>
          </cell>
          <cell r="G5655" t="str">
            <v/>
          </cell>
          <cell r="H5655" t="str">
            <v/>
          </cell>
          <cell r="I5655">
            <v>12.29</v>
          </cell>
          <cell r="J5655">
            <v>8.75</v>
          </cell>
          <cell r="K5655">
            <v>8.75</v>
          </cell>
          <cell r="L5655">
            <v>8.75</v>
          </cell>
          <cell r="M5655">
            <v>0</v>
          </cell>
          <cell r="N5655">
            <v>0</v>
          </cell>
          <cell r="O5655">
            <v>0</v>
          </cell>
          <cell r="P5655">
            <v>0</v>
          </cell>
          <cell r="Q5655">
            <v>0</v>
          </cell>
          <cell r="R5655">
            <v>0</v>
          </cell>
          <cell r="S5655">
            <v>10.24</v>
          </cell>
          <cell r="T5655">
            <v>2.0499999999999998</v>
          </cell>
          <cell r="U5655">
            <v>0</v>
          </cell>
          <cell r="V5655">
            <v>0</v>
          </cell>
          <cell r="W5655">
            <v>0</v>
          </cell>
          <cell r="X5655">
            <v>0</v>
          </cell>
          <cell r="Y5655">
            <v>1.2211656500000001</v>
          </cell>
          <cell r="Z5655">
            <v>1.2211656500000001</v>
          </cell>
          <cell r="AA5655">
            <v>1.2211656500000001</v>
          </cell>
          <cell r="AB5655">
            <v>0</v>
          </cell>
          <cell r="AC5655">
            <v>0</v>
          </cell>
          <cell r="AD5655">
            <v>7.6449600000000006E-2</v>
          </cell>
          <cell r="AE5655">
            <v>7.6449600000000006E-2</v>
          </cell>
          <cell r="AF5655">
            <v>0</v>
          </cell>
          <cell r="AG5655">
            <v>0</v>
          </cell>
          <cell r="AH5655">
            <v>0</v>
          </cell>
          <cell r="AI5655">
            <v>6.2603791710000003</v>
          </cell>
        </row>
        <row r="5656">
          <cell r="C5656" t="str">
            <v>1.924.7</v>
          </cell>
          <cell r="D5656" t="str">
            <v>Пуско наладочные работы "вхолостую"</v>
          </cell>
          <cell r="E5656" t="str">
            <v>051-2005054</v>
          </cell>
          <cell r="F5656" t="str">
            <v/>
          </cell>
          <cell r="G5656" t="str">
            <v/>
          </cell>
          <cell r="H5656" t="str">
            <v/>
          </cell>
          <cell r="I5656">
            <v>6.88</v>
          </cell>
          <cell r="J5656">
            <v>6.88</v>
          </cell>
          <cell r="K5656">
            <v>6.88</v>
          </cell>
          <cell r="L5656">
            <v>6.88</v>
          </cell>
          <cell r="M5656">
            <v>0</v>
          </cell>
          <cell r="N5656">
            <v>0</v>
          </cell>
          <cell r="O5656">
            <v>0</v>
          </cell>
          <cell r="P5656">
            <v>0</v>
          </cell>
          <cell r="Q5656">
            <v>0</v>
          </cell>
          <cell r="R5656">
            <v>0</v>
          </cell>
          <cell r="S5656">
            <v>5.73</v>
          </cell>
          <cell r="T5656">
            <v>1.1499999999999999</v>
          </cell>
          <cell r="U5656">
            <v>0</v>
          </cell>
          <cell r="V5656">
            <v>0</v>
          </cell>
          <cell r="W5656">
            <v>0</v>
          </cell>
          <cell r="X5656">
            <v>0</v>
          </cell>
          <cell r="Y5656">
            <v>0</v>
          </cell>
          <cell r="Z5656">
            <v>0</v>
          </cell>
          <cell r="AA5656">
            <v>0</v>
          </cell>
          <cell r="AB5656">
            <v>0</v>
          </cell>
          <cell r="AC5656">
            <v>0</v>
          </cell>
          <cell r="AD5656">
            <v>0</v>
          </cell>
          <cell r="AE5656">
            <v>0</v>
          </cell>
          <cell r="AF5656">
            <v>0</v>
          </cell>
          <cell r="AG5656">
            <v>0</v>
          </cell>
          <cell r="AH5656">
            <v>0</v>
          </cell>
          <cell r="AI5656">
            <v>0</v>
          </cell>
        </row>
        <row r="5657">
          <cell r="C5657" t="str">
            <v>1.925</v>
          </cell>
          <cell r="D5657" t="str">
            <v>Дооснащение ИТСО Щелковского ПХГ</v>
          </cell>
          <cell r="E5657" t="str">
            <v>051-2005055</v>
          </cell>
          <cell r="F5657" t="str">
            <v/>
          </cell>
          <cell r="G5657" t="str">
            <v>Комплексная целевая программа по совершенствованию системы о</v>
          </cell>
          <cell r="H5657" t="str">
            <v>Прочие</v>
          </cell>
          <cell r="I5657">
            <v>112.4</v>
          </cell>
          <cell r="J5657">
            <v>112.4</v>
          </cell>
          <cell r="K5657">
            <v>5.63</v>
          </cell>
          <cell r="L5657">
            <v>5.63</v>
          </cell>
          <cell r="M5657">
            <v>5.0000040000000003E-2</v>
          </cell>
          <cell r="N5657">
            <v>0.88810017799999996</v>
          </cell>
          <cell r="O5657">
            <v>0.88810017799999996</v>
          </cell>
          <cell r="P5657">
            <v>0</v>
          </cell>
          <cell r="Q5657">
            <v>0</v>
          </cell>
          <cell r="R5657">
            <v>0</v>
          </cell>
          <cell r="S5657">
            <v>0</v>
          </cell>
          <cell r="T5657">
            <v>0</v>
          </cell>
          <cell r="U5657">
            <v>0</v>
          </cell>
          <cell r="V5657">
            <v>0</v>
          </cell>
          <cell r="W5657">
            <v>0</v>
          </cell>
          <cell r="X5657">
            <v>0</v>
          </cell>
          <cell r="Y5657">
            <v>0</v>
          </cell>
          <cell r="Z5657">
            <v>27.38</v>
          </cell>
          <cell r="AA5657">
            <v>27.38</v>
          </cell>
          <cell r="AB5657">
            <v>5.08</v>
          </cell>
          <cell r="AC5657">
            <v>22.12</v>
          </cell>
          <cell r="AD5657">
            <v>3.3333359999999999E-2</v>
          </cell>
          <cell r="AE5657">
            <v>0</v>
          </cell>
          <cell r="AF5657">
            <v>3.3333359999999999E-2</v>
          </cell>
          <cell r="AG5657">
            <v>0</v>
          </cell>
          <cell r="AH5657">
            <v>0</v>
          </cell>
          <cell r="AI5657">
            <v>0.121743462</v>
          </cell>
        </row>
        <row r="5658">
          <cell r="C5658" t="str">
            <v>1.925.1</v>
          </cell>
          <cell r="D5658" t="str">
            <v>Подрядные работы</v>
          </cell>
          <cell r="E5658" t="str">
            <v>051-2005055</v>
          </cell>
          <cell r="F5658" t="str">
            <v/>
          </cell>
          <cell r="G5658" t="str">
            <v/>
          </cell>
          <cell r="H5658" t="str">
            <v/>
          </cell>
          <cell r="I5658">
            <v>78.55</v>
          </cell>
          <cell r="J5658">
            <v>78.55</v>
          </cell>
          <cell r="K5658">
            <v>5.08</v>
          </cell>
          <cell r="L5658">
            <v>5.08</v>
          </cell>
          <cell r="M5658">
            <v>0</v>
          </cell>
          <cell r="N5658">
            <v>0</v>
          </cell>
          <cell r="O5658">
            <v>0</v>
          </cell>
          <cell r="P5658">
            <v>0</v>
          </cell>
          <cell r="Q5658">
            <v>0</v>
          </cell>
          <cell r="R5658">
            <v>0</v>
          </cell>
          <cell r="S5658">
            <v>0</v>
          </cell>
          <cell r="T5658">
            <v>0</v>
          </cell>
          <cell r="U5658">
            <v>0</v>
          </cell>
          <cell r="V5658">
            <v>0</v>
          </cell>
          <cell r="W5658">
            <v>0</v>
          </cell>
          <cell r="X5658">
            <v>0</v>
          </cell>
          <cell r="Y5658">
            <v>0</v>
          </cell>
          <cell r="Z5658">
            <v>23.37</v>
          </cell>
          <cell r="AA5658">
            <v>23.37</v>
          </cell>
          <cell r="AB5658">
            <v>5.08</v>
          </cell>
          <cell r="AC5658">
            <v>18.29</v>
          </cell>
          <cell r="AD5658">
            <v>0</v>
          </cell>
          <cell r="AE5658">
            <v>0</v>
          </cell>
          <cell r="AF5658">
            <v>0</v>
          </cell>
          <cell r="AG5658">
            <v>0</v>
          </cell>
          <cell r="AH5658">
            <v>0</v>
          </cell>
          <cell r="AI5658">
            <v>0</v>
          </cell>
        </row>
        <row r="5659">
          <cell r="C5659">
            <v>0</v>
          </cell>
          <cell r="D5659" t="str">
            <v>Инвестстрой</v>
          </cell>
          <cell r="E5659" t="str">
            <v>051-2005055</v>
          </cell>
          <cell r="F5659" t="str">
            <v/>
          </cell>
          <cell r="G5659" t="str">
            <v/>
          </cell>
          <cell r="H5659" t="str">
            <v/>
          </cell>
          <cell r="I5659">
            <v>78.55</v>
          </cell>
          <cell r="J5659">
            <v>78.55</v>
          </cell>
          <cell r="K5659">
            <v>5.08</v>
          </cell>
          <cell r="L5659">
            <v>5.08</v>
          </cell>
          <cell r="M5659">
            <v>0</v>
          </cell>
          <cell r="N5659">
            <v>0</v>
          </cell>
          <cell r="O5659">
            <v>0</v>
          </cell>
          <cell r="P5659">
            <v>0</v>
          </cell>
          <cell r="Q5659">
            <v>0</v>
          </cell>
          <cell r="R5659">
            <v>0</v>
          </cell>
          <cell r="S5659">
            <v>0</v>
          </cell>
          <cell r="T5659">
            <v>0</v>
          </cell>
          <cell r="U5659">
            <v>0</v>
          </cell>
          <cell r="V5659">
            <v>0</v>
          </cell>
          <cell r="W5659">
            <v>0</v>
          </cell>
          <cell r="X5659">
            <v>0</v>
          </cell>
          <cell r="Y5659">
            <v>0</v>
          </cell>
          <cell r="Z5659">
            <v>23.37</v>
          </cell>
          <cell r="AA5659">
            <v>23.37</v>
          </cell>
          <cell r="AB5659">
            <v>5.08</v>
          </cell>
          <cell r="AC5659">
            <v>18.29</v>
          </cell>
          <cell r="AD5659">
            <v>0</v>
          </cell>
          <cell r="AE5659">
            <v>0</v>
          </cell>
          <cell r="AF5659">
            <v>0</v>
          </cell>
          <cell r="AG5659">
            <v>0</v>
          </cell>
          <cell r="AH5659">
            <v>0</v>
          </cell>
          <cell r="AI5659">
            <v>0</v>
          </cell>
        </row>
        <row r="5660">
          <cell r="C5660" t="str">
            <v>1.925.2</v>
          </cell>
          <cell r="D5660" t="str">
            <v>Оборудование</v>
          </cell>
          <cell r="E5660" t="str">
            <v>051-2005055</v>
          </cell>
          <cell r="F5660" t="str">
            <v/>
          </cell>
          <cell r="G5660" t="str">
            <v/>
          </cell>
          <cell r="H5660" t="str">
            <v/>
          </cell>
          <cell r="I5660">
            <v>13.13</v>
          </cell>
          <cell r="J5660">
            <v>13.13</v>
          </cell>
          <cell r="K5660">
            <v>0</v>
          </cell>
          <cell r="L5660">
            <v>0</v>
          </cell>
          <cell r="M5660">
            <v>0</v>
          </cell>
          <cell r="N5660">
            <v>0</v>
          </cell>
          <cell r="O5660">
            <v>0</v>
          </cell>
          <cell r="P5660">
            <v>0</v>
          </cell>
          <cell r="Q5660">
            <v>0</v>
          </cell>
          <cell r="R5660">
            <v>0</v>
          </cell>
          <cell r="S5660">
            <v>0</v>
          </cell>
          <cell r="T5660">
            <v>0</v>
          </cell>
          <cell r="U5660">
            <v>0</v>
          </cell>
          <cell r="V5660">
            <v>0</v>
          </cell>
          <cell r="W5660">
            <v>0</v>
          </cell>
          <cell r="X5660">
            <v>0</v>
          </cell>
          <cell r="Y5660">
            <v>0</v>
          </cell>
          <cell r="Z5660">
            <v>3.83</v>
          </cell>
          <cell r="AA5660">
            <v>3.83</v>
          </cell>
          <cell r="AB5660">
            <v>0</v>
          </cell>
          <cell r="AC5660">
            <v>3.83</v>
          </cell>
          <cell r="AD5660">
            <v>0</v>
          </cell>
          <cell r="AE5660">
            <v>0</v>
          </cell>
          <cell r="AF5660">
            <v>0</v>
          </cell>
          <cell r="AG5660">
            <v>0</v>
          </cell>
          <cell r="AH5660">
            <v>0</v>
          </cell>
          <cell r="AI5660">
            <v>0</v>
          </cell>
        </row>
        <row r="5661">
          <cell r="C5661" t="str">
            <v>1.925.3</v>
          </cell>
          <cell r="D5661" t="str">
            <v>Прочие, всего</v>
          </cell>
          <cell r="E5661" t="str">
            <v>051-2005055</v>
          </cell>
          <cell r="F5661" t="str">
            <v/>
          </cell>
          <cell r="G5661" t="str">
            <v/>
          </cell>
          <cell r="H5661" t="str">
            <v/>
          </cell>
          <cell r="I5661">
            <v>20.72</v>
          </cell>
          <cell r="J5661">
            <v>20.72</v>
          </cell>
          <cell r="K5661">
            <v>0.55000000000000004</v>
          </cell>
          <cell r="L5661">
            <v>0.55000000000000004</v>
          </cell>
          <cell r="M5661">
            <v>5.0000040000000003E-2</v>
          </cell>
          <cell r="N5661">
            <v>9.0909163639999999</v>
          </cell>
          <cell r="O5661">
            <v>9.0909163639999999</v>
          </cell>
          <cell r="P5661">
            <v>0</v>
          </cell>
          <cell r="Q5661">
            <v>0</v>
          </cell>
          <cell r="R5661">
            <v>0</v>
          </cell>
          <cell r="S5661">
            <v>0</v>
          </cell>
          <cell r="T5661">
            <v>0</v>
          </cell>
          <cell r="U5661">
            <v>0</v>
          </cell>
          <cell r="V5661">
            <v>0</v>
          </cell>
          <cell r="W5661">
            <v>0</v>
          </cell>
          <cell r="X5661">
            <v>0</v>
          </cell>
          <cell r="Y5661">
            <v>0</v>
          </cell>
          <cell r="Z5661">
            <v>0.18</v>
          </cell>
          <cell r="AA5661">
            <v>0.18</v>
          </cell>
          <cell r="AB5661">
            <v>0</v>
          </cell>
          <cell r="AC5661">
            <v>0</v>
          </cell>
          <cell r="AD5661">
            <v>3.3333359999999999E-2</v>
          </cell>
          <cell r="AE5661">
            <v>0</v>
          </cell>
          <cell r="AF5661">
            <v>3.3333359999999999E-2</v>
          </cell>
          <cell r="AG5661">
            <v>0</v>
          </cell>
          <cell r="AH5661">
            <v>0</v>
          </cell>
          <cell r="AI5661">
            <v>18.518533333000001</v>
          </cell>
        </row>
        <row r="5662">
          <cell r="C5662" t="str">
            <v>1.925.4</v>
          </cell>
          <cell r="D5662" t="str">
            <v>Проектные работы</v>
          </cell>
          <cell r="E5662" t="str">
            <v>051-2005055</v>
          </cell>
          <cell r="F5662" t="str">
            <v/>
          </cell>
          <cell r="G5662" t="str">
            <v/>
          </cell>
          <cell r="H5662" t="str">
            <v/>
          </cell>
          <cell r="I5662">
            <v>13.15</v>
          </cell>
          <cell r="J5662">
            <v>13.15</v>
          </cell>
          <cell r="K5662">
            <v>0</v>
          </cell>
          <cell r="L5662">
            <v>0</v>
          </cell>
          <cell r="M5662">
            <v>0</v>
          </cell>
          <cell r="N5662">
            <v>0</v>
          </cell>
          <cell r="O5662">
            <v>0</v>
          </cell>
          <cell r="P5662">
            <v>0</v>
          </cell>
          <cell r="Q5662">
            <v>0</v>
          </cell>
          <cell r="R5662">
            <v>0</v>
          </cell>
          <cell r="S5662">
            <v>0</v>
          </cell>
          <cell r="T5662">
            <v>0</v>
          </cell>
          <cell r="U5662">
            <v>0</v>
          </cell>
          <cell r="V5662">
            <v>0</v>
          </cell>
          <cell r="W5662">
            <v>0</v>
          </cell>
          <cell r="X5662">
            <v>0</v>
          </cell>
          <cell r="Y5662">
            <v>0</v>
          </cell>
          <cell r="Z5662">
            <v>0</v>
          </cell>
          <cell r="AA5662">
            <v>0</v>
          </cell>
          <cell r="AB5662">
            <v>0</v>
          </cell>
          <cell r="AC5662">
            <v>0</v>
          </cell>
          <cell r="AD5662">
            <v>0</v>
          </cell>
          <cell r="AE5662">
            <v>0</v>
          </cell>
          <cell r="AF5662">
            <v>0</v>
          </cell>
          <cell r="AG5662">
            <v>0</v>
          </cell>
          <cell r="AH5662">
            <v>0</v>
          </cell>
          <cell r="AI5662">
            <v>0</v>
          </cell>
        </row>
        <row r="5663">
          <cell r="C5663" t="str">
            <v>1.925.5</v>
          </cell>
          <cell r="D5663" t="str">
            <v>Услуги Заказчика</v>
          </cell>
          <cell r="E5663" t="str">
            <v>051-2005055</v>
          </cell>
          <cell r="F5663" t="str">
            <v/>
          </cell>
          <cell r="G5663" t="str">
            <v/>
          </cell>
          <cell r="H5663" t="str">
            <v/>
          </cell>
          <cell r="I5663">
            <v>1.99</v>
          </cell>
          <cell r="J5663">
            <v>1.99</v>
          </cell>
          <cell r="K5663">
            <v>0.2</v>
          </cell>
          <cell r="L5663">
            <v>0.2</v>
          </cell>
          <cell r="M5663">
            <v>5.0000040000000003E-2</v>
          </cell>
          <cell r="N5663">
            <v>25.000019999999999</v>
          </cell>
          <cell r="O5663">
            <v>25.000019999999999</v>
          </cell>
          <cell r="P5663">
            <v>0</v>
          </cell>
          <cell r="Q5663">
            <v>0</v>
          </cell>
          <cell r="R5663">
            <v>0</v>
          </cell>
          <cell r="S5663">
            <v>0</v>
          </cell>
          <cell r="T5663">
            <v>0</v>
          </cell>
          <cell r="U5663">
            <v>0</v>
          </cell>
          <cell r="V5663">
            <v>0</v>
          </cell>
          <cell r="W5663">
            <v>0</v>
          </cell>
          <cell r="X5663">
            <v>0</v>
          </cell>
          <cell r="Y5663">
            <v>0</v>
          </cell>
          <cell r="Z5663">
            <v>0.18</v>
          </cell>
          <cell r="AA5663">
            <v>0.18</v>
          </cell>
          <cell r="AB5663">
            <v>0</v>
          </cell>
          <cell r="AC5663">
            <v>0</v>
          </cell>
          <cell r="AD5663">
            <v>3.3333359999999999E-2</v>
          </cell>
          <cell r="AE5663">
            <v>0</v>
          </cell>
          <cell r="AF5663">
            <v>3.3333359999999999E-2</v>
          </cell>
          <cell r="AG5663">
            <v>0</v>
          </cell>
          <cell r="AH5663">
            <v>0</v>
          </cell>
          <cell r="AI5663">
            <v>18.518533333000001</v>
          </cell>
        </row>
        <row r="5664">
          <cell r="C5664" t="str">
            <v>1.925.6</v>
          </cell>
          <cell r="D5664" t="str">
            <v>Иные прочие</v>
          </cell>
          <cell r="E5664" t="str">
            <v>051-2005055</v>
          </cell>
          <cell r="F5664" t="str">
            <v/>
          </cell>
          <cell r="G5664" t="str">
            <v/>
          </cell>
          <cell r="H5664" t="str">
            <v/>
          </cell>
          <cell r="I5664">
            <v>4.0599999999999996</v>
          </cell>
          <cell r="J5664">
            <v>4.0599999999999996</v>
          </cell>
          <cell r="K5664">
            <v>0.35</v>
          </cell>
          <cell r="L5664">
            <v>0.35</v>
          </cell>
          <cell r="M5664">
            <v>0</v>
          </cell>
          <cell r="N5664">
            <v>0</v>
          </cell>
          <cell r="O5664">
            <v>0</v>
          </cell>
          <cell r="P5664">
            <v>0</v>
          </cell>
          <cell r="Q5664">
            <v>0</v>
          </cell>
          <cell r="R5664">
            <v>0</v>
          </cell>
          <cell r="S5664">
            <v>0</v>
          </cell>
          <cell r="T5664">
            <v>0</v>
          </cell>
          <cell r="U5664">
            <v>0</v>
          </cell>
          <cell r="V5664">
            <v>0</v>
          </cell>
          <cell r="W5664">
            <v>0</v>
          </cell>
          <cell r="X5664">
            <v>0</v>
          </cell>
          <cell r="Y5664">
            <v>0</v>
          </cell>
          <cell r="Z5664">
            <v>0</v>
          </cell>
          <cell r="AA5664">
            <v>0</v>
          </cell>
          <cell r="AB5664">
            <v>0</v>
          </cell>
          <cell r="AC5664">
            <v>0</v>
          </cell>
          <cell r="AD5664">
            <v>0</v>
          </cell>
          <cell r="AE5664">
            <v>0</v>
          </cell>
          <cell r="AF5664">
            <v>0</v>
          </cell>
          <cell r="AG5664">
            <v>0</v>
          </cell>
          <cell r="AH5664">
            <v>0</v>
          </cell>
          <cell r="AI5664">
            <v>0</v>
          </cell>
        </row>
        <row r="5665">
          <cell r="C5665" t="str">
            <v>1.925.7</v>
          </cell>
          <cell r="D5665" t="str">
            <v>Пуско наладочные работы "вхолостую"</v>
          </cell>
          <cell r="E5665" t="str">
            <v>051-2005055</v>
          </cell>
          <cell r="F5665" t="str">
            <v/>
          </cell>
          <cell r="G5665" t="str">
            <v/>
          </cell>
          <cell r="H5665" t="str">
            <v/>
          </cell>
          <cell r="I5665">
            <v>1.52</v>
          </cell>
          <cell r="J5665">
            <v>1.52</v>
          </cell>
          <cell r="K5665">
            <v>0</v>
          </cell>
          <cell r="L5665">
            <v>0</v>
          </cell>
          <cell r="M5665">
            <v>0</v>
          </cell>
          <cell r="N5665">
            <v>0</v>
          </cell>
          <cell r="O5665">
            <v>0</v>
          </cell>
          <cell r="P5665">
            <v>0</v>
          </cell>
          <cell r="Q5665">
            <v>0</v>
          </cell>
          <cell r="R5665">
            <v>0</v>
          </cell>
          <cell r="S5665">
            <v>0</v>
          </cell>
          <cell r="T5665">
            <v>0</v>
          </cell>
          <cell r="U5665">
            <v>0</v>
          </cell>
          <cell r="V5665">
            <v>0</v>
          </cell>
          <cell r="W5665">
            <v>0</v>
          </cell>
          <cell r="X5665">
            <v>0</v>
          </cell>
          <cell r="Y5665">
            <v>0</v>
          </cell>
          <cell r="Z5665">
            <v>0</v>
          </cell>
          <cell r="AA5665">
            <v>0</v>
          </cell>
          <cell r="AB5665">
            <v>0</v>
          </cell>
          <cell r="AC5665">
            <v>0</v>
          </cell>
          <cell r="AD5665">
            <v>0</v>
          </cell>
          <cell r="AE5665">
            <v>0</v>
          </cell>
          <cell r="AF5665">
            <v>0</v>
          </cell>
          <cell r="AG5665">
            <v>0</v>
          </cell>
          <cell r="AH5665">
            <v>0</v>
          </cell>
          <cell r="AI5665">
            <v>0</v>
          </cell>
        </row>
        <row r="5666">
          <cell r="C5666" t="str">
            <v>1.926</v>
          </cell>
          <cell r="D5666" t="str">
            <v>Дооснащение ИТСО Калужского ПХГ</v>
          </cell>
          <cell r="E5666" t="str">
            <v>051-2005056</v>
          </cell>
          <cell r="F5666" t="str">
            <v/>
          </cell>
          <cell r="G5666" t="str">
            <v>Комплексная целевая программа по совершенствованию системы о</v>
          </cell>
          <cell r="H5666" t="str">
            <v>Прочие</v>
          </cell>
          <cell r="I5666">
            <v>204.38</v>
          </cell>
          <cell r="J5666">
            <v>204.38</v>
          </cell>
          <cell r="K5666">
            <v>4.99</v>
          </cell>
          <cell r="L5666">
            <v>4.99</v>
          </cell>
          <cell r="M5666">
            <v>4.4999999999999998E-2</v>
          </cell>
          <cell r="N5666">
            <v>0.90180360699999995</v>
          </cell>
          <cell r="O5666">
            <v>0.90180360699999995</v>
          </cell>
          <cell r="P5666">
            <v>0</v>
          </cell>
          <cell r="Q5666">
            <v>0</v>
          </cell>
          <cell r="R5666">
            <v>0</v>
          </cell>
          <cell r="S5666">
            <v>0</v>
          </cell>
          <cell r="T5666">
            <v>0</v>
          </cell>
          <cell r="U5666">
            <v>0</v>
          </cell>
          <cell r="V5666">
            <v>0</v>
          </cell>
          <cell r="W5666">
            <v>0</v>
          </cell>
          <cell r="X5666">
            <v>0</v>
          </cell>
          <cell r="Y5666">
            <v>0</v>
          </cell>
          <cell r="Z5666">
            <v>51.07</v>
          </cell>
          <cell r="AA5666">
            <v>51.07</v>
          </cell>
          <cell r="AB5666">
            <v>4.46</v>
          </cell>
          <cell r="AC5666">
            <v>46.45</v>
          </cell>
          <cell r="AD5666">
            <v>0.03</v>
          </cell>
          <cell r="AE5666">
            <v>0</v>
          </cell>
          <cell r="AF5666">
            <v>0.03</v>
          </cell>
          <cell r="AG5666">
            <v>0</v>
          </cell>
          <cell r="AH5666">
            <v>0</v>
          </cell>
          <cell r="AI5666">
            <v>5.8742902E-2</v>
          </cell>
        </row>
        <row r="5667">
          <cell r="C5667" t="str">
            <v>1.926.1</v>
          </cell>
          <cell r="D5667" t="str">
            <v>Подрядные работы</v>
          </cell>
          <cell r="E5667" t="str">
            <v>051-2005056</v>
          </cell>
          <cell r="F5667" t="str">
            <v/>
          </cell>
          <cell r="G5667" t="str">
            <v/>
          </cell>
          <cell r="H5667" t="str">
            <v/>
          </cell>
          <cell r="I5667">
            <v>150.37</v>
          </cell>
          <cell r="J5667">
            <v>150.37</v>
          </cell>
          <cell r="K5667">
            <v>4.46</v>
          </cell>
          <cell r="L5667">
            <v>4.46</v>
          </cell>
          <cell r="M5667">
            <v>0</v>
          </cell>
          <cell r="N5667">
            <v>0</v>
          </cell>
          <cell r="O5667">
            <v>0</v>
          </cell>
          <cell r="P5667">
            <v>0</v>
          </cell>
          <cell r="Q5667">
            <v>0</v>
          </cell>
          <cell r="R5667">
            <v>0</v>
          </cell>
          <cell r="S5667">
            <v>0</v>
          </cell>
          <cell r="T5667">
            <v>0</v>
          </cell>
          <cell r="U5667">
            <v>0</v>
          </cell>
          <cell r="V5667">
            <v>0</v>
          </cell>
          <cell r="W5667">
            <v>0</v>
          </cell>
          <cell r="X5667">
            <v>0</v>
          </cell>
          <cell r="Y5667">
            <v>0</v>
          </cell>
          <cell r="Z5667">
            <v>45.05</v>
          </cell>
          <cell r="AA5667">
            <v>45.05</v>
          </cell>
          <cell r="AB5667">
            <v>4.46</v>
          </cell>
          <cell r="AC5667">
            <v>40.590000000000003</v>
          </cell>
          <cell r="AD5667">
            <v>0</v>
          </cell>
          <cell r="AE5667">
            <v>0</v>
          </cell>
          <cell r="AF5667">
            <v>0</v>
          </cell>
          <cell r="AG5667">
            <v>0</v>
          </cell>
          <cell r="AH5667">
            <v>0</v>
          </cell>
          <cell r="AI5667">
            <v>0</v>
          </cell>
        </row>
        <row r="5668">
          <cell r="C5668">
            <v>0</v>
          </cell>
          <cell r="D5668" t="str">
            <v>Инвестстрой</v>
          </cell>
          <cell r="E5668" t="str">
            <v>051-2005056</v>
          </cell>
          <cell r="F5668" t="str">
            <v/>
          </cell>
          <cell r="G5668" t="str">
            <v/>
          </cell>
          <cell r="H5668" t="str">
            <v/>
          </cell>
          <cell r="I5668">
            <v>150.37</v>
          </cell>
          <cell r="J5668">
            <v>150.37</v>
          </cell>
          <cell r="K5668">
            <v>4.46</v>
          </cell>
          <cell r="L5668">
            <v>4.46</v>
          </cell>
          <cell r="M5668">
            <v>0</v>
          </cell>
          <cell r="N5668">
            <v>0</v>
          </cell>
          <cell r="O5668">
            <v>0</v>
          </cell>
          <cell r="P5668">
            <v>0</v>
          </cell>
          <cell r="Q5668">
            <v>0</v>
          </cell>
          <cell r="R5668">
            <v>0</v>
          </cell>
          <cell r="S5668">
            <v>0</v>
          </cell>
          <cell r="T5668">
            <v>0</v>
          </cell>
          <cell r="U5668">
            <v>0</v>
          </cell>
          <cell r="V5668">
            <v>0</v>
          </cell>
          <cell r="W5668">
            <v>0</v>
          </cell>
          <cell r="X5668">
            <v>0</v>
          </cell>
          <cell r="Y5668">
            <v>0</v>
          </cell>
          <cell r="Z5668">
            <v>45.05</v>
          </cell>
          <cell r="AA5668">
            <v>45.05</v>
          </cell>
          <cell r="AB5668">
            <v>4.46</v>
          </cell>
          <cell r="AC5668">
            <v>40.590000000000003</v>
          </cell>
          <cell r="AD5668">
            <v>0</v>
          </cell>
          <cell r="AE5668">
            <v>0</v>
          </cell>
          <cell r="AF5668">
            <v>0</v>
          </cell>
          <cell r="AG5668">
            <v>0</v>
          </cell>
          <cell r="AH5668">
            <v>0</v>
          </cell>
          <cell r="AI5668">
            <v>0</v>
          </cell>
        </row>
        <row r="5669">
          <cell r="C5669" t="str">
            <v>1.926.2</v>
          </cell>
          <cell r="D5669" t="str">
            <v>Оборудование</v>
          </cell>
          <cell r="E5669" t="str">
            <v>051-2005056</v>
          </cell>
          <cell r="F5669" t="str">
            <v/>
          </cell>
          <cell r="G5669" t="str">
            <v/>
          </cell>
          <cell r="H5669" t="str">
            <v/>
          </cell>
          <cell r="I5669">
            <v>20.11</v>
          </cell>
          <cell r="J5669">
            <v>20.11</v>
          </cell>
          <cell r="K5669">
            <v>0</v>
          </cell>
          <cell r="L5669">
            <v>0</v>
          </cell>
          <cell r="M5669">
            <v>0</v>
          </cell>
          <cell r="N5669">
            <v>0</v>
          </cell>
          <cell r="O5669">
            <v>0</v>
          </cell>
          <cell r="P5669">
            <v>0</v>
          </cell>
          <cell r="Q5669">
            <v>0</v>
          </cell>
          <cell r="R5669">
            <v>0</v>
          </cell>
          <cell r="S5669">
            <v>0</v>
          </cell>
          <cell r="T5669">
            <v>0</v>
          </cell>
          <cell r="U5669">
            <v>0</v>
          </cell>
          <cell r="V5669">
            <v>0</v>
          </cell>
          <cell r="W5669">
            <v>0</v>
          </cell>
          <cell r="X5669">
            <v>0</v>
          </cell>
          <cell r="Y5669">
            <v>0</v>
          </cell>
          <cell r="Z5669">
            <v>5.86</v>
          </cell>
          <cell r="AA5669">
            <v>5.86</v>
          </cell>
          <cell r="AB5669">
            <v>0</v>
          </cell>
          <cell r="AC5669">
            <v>5.86</v>
          </cell>
          <cell r="AD5669">
            <v>0</v>
          </cell>
          <cell r="AE5669">
            <v>0</v>
          </cell>
          <cell r="AF5669">
            <v>0</v>
          </cell>
          <cell r="AG5669">
            <v>0</v>
          </cell>
          <cell r="AH5669">
            <v>0</v>
          </cell>
          <cell r="AI5669">
            <v>0</v>
          </cell>
        </row>
        <row r="5670">
          <cell r="C5670" t="str">
            <v>1.926.3</v>
          </cell>
          <cell r="D5670" t="str">
            <v>Прочие, всего</v>
          </cell>
          <cell r="E5670" t="str">
            <v>051-2005056</v>
          </cell>
          <cell r="F5670" t="str">
            <v/>
          </cell>
          <cell r="G5670" t="str">
            <v/>
          </cell>
          <cell r="H5670" t="str">
            <v/>
          </cell>
          <cell r="I5670">
            <v>33.9</v>
          </cell>
          <cell r="J5670">
            <v>33.9</v>
          </cell>
          <cell r="K5670">
            <v>0.53</v>
          </cell>
          <cell r="L5670">
            <v>0.53</v>
          </cell>
          <cell r="M5670">
            <v>4.4999999999999998E-2</v>
          </cell>
          <cell r="N5670">
            <v>8.4905660380000008</v>
          </cell>
          <cell r="O5670">
            <v>8.4905660380000008</v>
          </cell>
          <cell r="P5670">
            <v>0</v>
          </cell>
          <cell r="Q5670">
            <v>0</v>
          </cell>
          <cell r="R5670">
            <v>0</v>
          </cell>
          <cell r="S5670">
            <v>0</v>
          </cell>
          <cell r="T5670">
            <v>0</v>
          </cell>
          <cell r="U5670">
            <v>0</v>
          </cell>
          <cell r="V5670">
            <v>0</v>
          </cell>
          <cell r="W5670">
            <v>0</v>
          </cell>
          <cell r="X5670">
            <v>0</v>
          </cell>
          <cell r="Y5670">
            <v>0</v>
          </cell>
          <cell r="Z5670">
            <v>0.16</v>
          </cell>
          <cell r="AA5670">
            <v>0.16</v>
          </cell>
          <cell r="AB5670">
            <v>0</v>
          </cell>
          <cell r="AC5670">
            <v>0</v>
          </cell>
          <cell r="AD5670">
            <v>0.03</v>
          </cell>
          <cell r="AE5670">
            <v>0</v>
          </cell>
          <cell r="AF5670">
            <v>0.03</v>
          </cell>
          <cell r="AG5670">
            <v>0</v>
          </cell>
          <cell r="AH5670">
            <v>0</v>
          </cell>
          <cell r="AI5670">
            <v>18.75</v>
          </cell>
        </row>
        <row r="5671">
          <cell r="C5671" t="str">
            <v>1.926.4</v>
          </cell>
          <cell r="D5671" t="str">
            <v>Проектные работы</v>
          </cell>
          <cell r="E5671" t="str">
            <v>051-2005056</v>
          </cell>
          <cell r="F5671" t="str">
            <v/>
          </cell>
          <cell r="G5671" t="str">
            <v/>
          </cell>
          <cell r="H5671" t="str">
            <v/>
          </cell>
          <cell r="I5671">
            <v>18.649999999999999</v>
          </cell>
          <cell r="J5671">
            <v>18.649999999999999</v>
          </cell>
          <cell r="K5671">
            <v>0</v>
          </cell>
          <cell r="L5671">
            <v>0</v>
          </cell>
          <cell r="M5671">
            <v>0</v>
          </cell>
          <cell r="N5671">
            <v>0</v>
          </cell>
          <cell r="O5671">
            <v>0</v>
          </cell>
          <cell r="P5671">
            <v>0</v>
          </cell>
          <cell r="Q5671">
            <v>0</v>
          </cell>
          <cell r="R5671">
            <v>0</v>
          </cell>
          <cell r="S5671">
            <v>0</v>
          </cell>
          <cell r="T5671">
            <v>0</v>
          </cell>
          <cell r="U5671">
            <v>0</v>
          </cell>
          <cell r="V5671">
            <v>0</v>
          </cell>
          <cell r="W5671">
            <v>0</v>
          </cell>
          <cell r="X5671">
            <v>0</v>
          </cell>
          <cell r="Y5671">
            <v>0</v>
          </cell>
          <cell r="Z5671">
            <v>0</v>
          </cell>
          <cell r="AA5671">
            <v>0</v>
          </cell>
          <cell r="AB5671">
            <v>0</v>
          </cell>
          <cell r="AC5671">
            <v>0</v>
          </cell>
          <cell r="AD5671">
            <v>0</v>
          </cell>
          <cell r="AE5671">
            <v>0</v>
          </cell>
          <cell r="AF5671">
            <v>0</v>
          </cell>
          <cell r="AG5671">
            <v>0</v>
          </cell>
          <cell r="AH5671">
            <v>0</v>
          </cell>
          <cell r="AI5671">
            <v>0</v>
          </cell>
        </row>
        <row r="5672">
          <cell r="C5672" t="str">
            <v>1.926.5</v>
          </cell>
          <cell r="D5672" t="str">
            <v>Услуги Заказчика</v>
          </cell>
          <cell r="E5672" t="str">
            <v>051-2005056</v>
          </cell>
          <cell r="F5672" t="str">
            <v/>
          </cell>
          <cell r="G5672" t="str">
            <v/>
          </cell>
          <cell r="H5672" t="str">
            <v/>
          </cell>
          <cell r="I5672">
            <v>3.62</v>
          </cell>
          <cell r="J5672">
            <v>3.62</v>
          </cell>
          <cell r="K5672">
            <v>0.18</v>
          </cell>
          <cell r="L5672">
            <v>0.18</v>
          </cell>
          <cell r="M5672">
            <v>4.4999999999999998E-2</v>
          </cell>
          <cell r="N5672">
            <v>25</v>
          </cell>
          <cell r="O5672">
            <v>25</v>
          </cell>
          <cell r="P5672">
            <v>0</v>
          </cell>
          <cell r="Q5672">
            <v>0</v>
          </cell>
          <cell r="R5672">
            <v>0</v>
          </cell>
          <cell r="S5672">
            <v>0</v>
          </cell>
          <cell r="T5672">
            <v>0</v>
          </cell>
          <cell r="U5672">
            <v>0</v>
          </cell>
          <cell r="V5672">
            <v>0</v>
          </cell>
          <cell r="W5672">
            <v>0</v>
          </cell>
          <cell r="X5672">
            <v>0</v>
          </cell>
          <cell r="Y5672">
            <v>0</v>
          </cell>
          <cell r="Z5672">
            <v>0.16</v>
          </cell>
          <cell r="AA5672">
            <v>0.16</v>
          </cell>
          <cell r="AB5672">
            <v>0</v>
          </cell>
          <cell r="AC5672">
            <v>0</v>
          </cell>
          <cell r="AD5672">
            <v>0.03</v>
          </cell>
          <cell r="AE5672">
            <v>0</v>
          </cell>
          <cell r="AF5672">
            <v>0.03</v>
          </cell>
          <cell r="AG5672">
            <v>0</v>
          </cell>
          <cell r="AH5672">
            <v>0</v>
          </cell>
          <cell r="AI5672">
            <v>18.75</v>
          </cell>
        </row>
        <row r="5673">
          <cell r="C5673" t="str">
            <v>1.926.6</v>
          </cell>
          <cell r="D5673" t="str">
            <v>Иные прочие</v>
          </cell>
          <cell r="E5673" t="str">
            <v>051-2005056</v>
          </cell>
          <cell r="F5673" t="str">
            <v/>
          </cell>
          <cell r="G5673" t="str">
            <v/>
          </cell>
          <cell r="H5673" t="str">
            <v/>
          </cell>
          <cell r="I5673">
            <v>8.35</v>
          </cell>
          <cell r="J5673">
            <v>8.35</v>
          </cell>
          <cell r="K5673">
            <v>0.35</v>
          </cell>
          <cell r="L5673">
            <v>0.35</v>
          </cell>
          <cell r="M5673">
            <v>0</v>
          </cell>
          <cell r="N5673">
            <v>0</v>
          </cell>
          <cell r="O5673">
            <v>0</v>
          </cell>
          <cell r="P5673">
            <v>0</v>
          </cell>
          <cell r="Q5673">
            <v>0</v>
          </cell>
          <cell r="R5673">
            <v>0</v>
          </cell>
          <cell r="S5673">
            <v>0</v>
          </cell>
          <cell r="T5673">
            <v>0</v>
          </cell>
          <cell r="U5673">
            <v>0</v>
          </cell>
          <cell r="V5673">
            <v>0</v>
          </cell>
          <cell r="W5673">
            <v>0</v>
          </cell>
          <cell r="X5673">
            <v>0</v>
          </cell>
          <cell r="Y5673">
            <v>0</v>
          </cell>
          <cell r="Z5673">
            <v>0</v>
          </cell>
          <cell r="AA5673">
            <v>0</v>
          </cell>
          <cell r="AB5673">
            <v>0</v>
          </cell>
          <cell r="AC5673">
            <v>0</v>
          </cell>
          <cell r="AD5673">
            <v>0</v>
          </cell>
          <cell r="AE5673">
            <v>0</v>
          </cell>
          <cell r="AF5673">
            <v>0</v>
          </cell>
          <cell r="AG5673">
            <v>0</v>
          </cell>
          <cell r="AH5673">
            <v>0</v>
          </cell>
          <cell r="AI5673">
            <v>0</v>
          </cell>
        </row>
        <row r="5674">
          <cell r="C5674" t="str">
            <v>1.926.7</v>
          </cell>
          <cell r="D5674" t="str">
            <v>Пуско наладочные работы "вхолостую"</v>
          </cell>
          <cell r="E5674" t="str">
            <v>051-2005056</v>
          </cell>
          <cell r="F5674" t="str">
            <v/>
          </cell>
          <cell r="G5674" t="str">
            <v/>
          </cell>
          <cell r="H5674" t="str">
            <v/>
          </cell>
          <cell r="I5674">
            <v>3.28</v>
          </cell>
          <cell r="J5674">
            <v>3.28</v>
          </cell>
          <cell r="K5674">
            <v>0</v>
          </cell>
          <cell r="L5674">
            <v>0</v>
          </cell>
          <cell r="M5674">
            <v>0</v>
          </cell>
          <cell r="N5674">
            <v>0</v>
          </cell>
          <cell r="O5674">
            <v>0</v>
          </cell>
          <cell r="P5674">
            <v>0</v>
          </cell>
          <cell r="Q5674">
            <v>0</v>
          </cell>
          <cell r="R5674">
            <v>0</v>
          </cell>
          <cell r="S5674">
            <v>0</v>
          </cell>
          <cell r="T5674">
            <v>0</v>
          </cell>
          <cell r="U5674">
            <v>0</v>
          </cell>
          <cell r="V5674">
            <v>0</v>
          </cell>
          <cell r="W5674">
            <v>0</v>
          </cell>
          <cell r="X5674">
            <v>0</v>
          </cell>
          <cell r="Y5674">
            <v>0</v>
          </cell>
          <cell r="Z5674">
            <v>0</v>
          </cell>
          <cell r="AA5674">
            <v>0</v>
          </cell>
          <cell r="AB5674">
            <v>0</v>
          </cell>
          <cell r="AC5674">
            <v>0</v>
          </cell>
          <cell r="AD5674">
            <v>0</v>
          </cell>
          <cell r="AE5674">
            <v>0</v>
          </cell>
          <cell r="AF5674">
            <v>0</v>
          </cell>
          <cell r="AG5674">
            <v>0</v>
          </cell>
          <cell r="AH5674">
            <v>0</v>
          </cell>
          <cell r="AI5674">
            <v>0</v>
          </cell>
        </row>
        <row r="5675">
          <cell r="C5675" t="str">
            <v>1.927</v>
          </cell>
          <cell r="D5675" t="str">
            <v>Дооснащение ИТСО Невского УПХГ</v>
          </cell>
          <cell r="E5675" t="str">
            <v>051-2005057</v>
          </cell>
          <cell r="F5675" t="str">
            <v/>
          </cell>
          <cell r="G5675" t="str">
            <v>Комплексная целевая программа по совершенствованию системы о</v>
          </cell>
          <cell r="H5675" t="str">
            <v>Прочие</v>
          </cell>
          <cell r="I5675">
            <v>599.38</v>
          </cell>
          <cell r="J5675">
            <v>599.38</v>
          </cell>
          <cell r="K5675">
            <v>5.5</v>
          </cell>
          <cell r="L5675">
            <v>5.5</v>
          </cell>
          <cell r="M5675">
            <v>5.0000040000000003E-2</v>
          </cell>
          <cell r="N5675">
            <v>0.90909163599999998</v>
          </cell>
          <cell r="O5675">
            <v>0.90909163599999998</v>
          </cell>
          <cell r="P5675">
            <v>0</v>
          </cell>
          <cell r="Q5675">
            <v>0</v>
          </cell>
          <cell r="R5675">
            <v>0</v>
          </cell>
          <cell r="S5675">
            <v>0</v>
          </cell>
          <cell r="T5675">
            <v>0</v>
          </cell>
          <cell r="U5675">
            <v>0</v>
          </cell>
          <cell r="V5675">
            <v>0</v>
          </cell>
          <cell r="W5675">
            <v>0</v>
          </cell>
          <cell r="X5675">
            <v>0</v>
          </cell>
          <cell r="Y5675">
            <v>0</v>
          </cell>
          <cell r="Z5675">
            <v>150.85</v>
          </cell>
          <cell r="AA5675">
            <v>150.85</v>
          </cell>
          <cell r="AB5675">
            <v>4.8</v>
          </cell>
          <cell r="AC5675">
            <v>145.87</v>
          </cell>
          <cell r="AD5675">
            <v>3.3333359999999999E-2</v>
          </cell>
          <cell r="AE5675">
            <v>0</v>
          </cell>
          <cell r="AF5675">
            <v>3.3333359999999999E-2</v>
          </cell>
          <cell r="AG5675">
            <v>0</v>
          </cell>
          <cell r="AH5675">
            <v>0</v>
          </cell>
          <cell r="AI5675">
            <v>2.2097024E-2</v>
          </cell>
        </row>
        <row r="5676">
          <cell r="C5676" t="str">
            <v>1.927.1</v>
          </cell>
          <cell r="D5676" t="str">
            <v>Подрядные работы</v>
          </cell>
          <cell r="E5676" t="str">
            <v>051-2005057</v>
          </cell>
          <cell r="F5676" t="str">
            <v/>
          </cell>
          <cell r="G5676" t="str">
            <v/>
          </cell>
          <cell r="H5676" t="str">
            <v/>
          </cell>
          <cell r="I5676">
            <v>457.33</v>
          </cell>
          <cell r="J5676">
            <v>457.33</v>
          </cell>
          <cell r="K5676">
            <v>4.8</v>
          </cell>
          <cell r="L5676">
            <v>4.8</v>
          </cell>
          <cell r="M5676">
            <v>0</v>
          </cell>
          <cell r="N5676">
            <v>0</v>
          </cell>
          <cell r="O5676">
            <v>0</v>
          </cell>
          <cell r="P5676">
            <v>0</v>
          </cell>
          <cell r="Q5676">
            <v>0</v>
          </cell>
          <cell r="R5676">
            <v>0</v>
          </cell>
          <cell r="S5676">
            <v>0</v>
          </cell>
          <cell r="T5676">
            <v>0</v>
          </cell>
          <cell r="U5676">
            <v>0</v>
          </cell>
          <cell r="V5676">
            <v>0</v>
          </cell>
          <cell r="W5676">
            <v>0</v>
          </cell>
          <cell r="X5676">
            <v>0</v>
          </cell>
          <cell r="Y5676">
            <v>0</v>
          </cell>
          <cell r="Z5676">
            <v>134.88</v>
          </cell>
          <cell r="AA5676">
            <v>134.88</v>
          </cell>
          <cell r="AB5676">
            <v>4.8</v>
          </cell>
          <cell r="AC5676">
            <v>130.08000000000001</v>
          </cell>
          <cell r="AD5676">
            <v>0</v>
          </cell>
          <cell r="AE5676">
            <v>0</v>
          </cell>
          <cell r="AF5676">
            <v>0</v>
          </cell>
          <cell r="AG5676">
            <v>0</v>
          </cell>
          <cell r="AH5676">
            <v>0</v>
          </cell>
          <cell r="AI5676">
            <v>0</v>
          </cell>
        </row>
        <row r="5677">
          <cell r="C5677">
            <v>0</v>
          </cell>
          <cell r="D5677" t="str">
            <v>Инвестстрой</v>
          </cell>
          <cell r="E5677" t="str">
            <v>051-2005057</v>
          </cell>
          <cell r="F5677" t="str">
            <v/>
          </cell>
          <cell r="G5677" t="str">
            <v/>
          </cell>
          <cell r="H5677" t="str">
            <v/>
          </cell>
          <cell r="I5677">
            <v>457.33</v>
          </cell>
          <cell r="J5677">
            <v>457.33</v>
          </cell>
          <cell r="K5677">
            <v>4.8</v>
          </cell>
          <cell r="L5677">
            <v>4.8</v>
          </cell>
          <cell r="M5677">
            <v>0</v>
          </cell>
          <cell r="N5677">
            <v>0</v>
          </cell>
          <cell r="O5677">
            <v>0</v>
          </cell>
          <cell r="P5677">
            <v>0</v>
          </cell>
          <cell r="Q5677">
            <v>0</v>
          </cell>
          <cell r="R5677">
            <v>0</v>
          </cell>
          <cell r="S5677">
            <v>0</v>
          </cell>
          <cell r="T5677">
            <v>0</v>
          </cell>
          <cell r="U5677">
            <v>0</v>
          </cell>
          <cell r="V5677">
            <v>0</v>
          </cell>
          <cell r="W5677">
            <v>0</v>
          </cell>
          <cell r="X5677">
            <v>0</v>
          </cell>
          <cell r="Y5677">
            <v>0</v>
          </cell>
          <cell r="Z5677">
            <v>134.88</v>
          </cell>
          <cell r="AA5677">
            <v>134.88</v>
          </cell>
          <cell r="AB5677">
            <v>4.8</v>
          </cell>
          <cell r="AC5677">
            <v>130.08000000000001</v>
          </cell>
          <cell r="AD5677">
            <v>0</v>
          </cell>
          <cell r="AE5677">
            <v>0</v>
          </cell>
          <cell r="AF5677">
            <v>0</v>
          </cell>
          <cell r="AG5677">
            <v>0</v>
          </cell>
          <cell r="AH5677">
            <v>0</v>
          </cell>
          <cell r="AI5677">
            <v>0</v>
          </cell>
        </row>
        <row r="5678">
          <cell r="C5678" t="str">
            <v>1.927.2</v>
          </cell>
          <cell r="D5678" t="str">
            <v>Оборудование</v>
          </cell>
          <cell r="E5678" t="str">
            <v>051-2005057</v>
          </cell>
          <cell r="F5678" t="str">
            <v/>
          </cell>
          <cell r="G5678" t="str">
            <v/>
          </cell>
          <cell r="H5678" t="str">
            <v/>
          </cell>
          <cell r="I5678">
            <v>54.31</v>
          </cell>
          <cell r="J5678">
            <v>54.31</v>
          </cell>
          <cell r="K5678">
            <v>0</v>
          </cell>
          <cell r="L5678">
            <v>0</v>
          </cell>
          <cell r="M5678">
            <v>0</v>
          </cell>
          <cell r="N5678">
            <v>0</v>
          </cell>
          <cell r="O5678">
            <v>0</v>
          </cell>
          <cell r="P5678">
            <v>0</v>
          </cell>
          <cell r="Q5678">
            <v>0</v>
          </cell>
          <cell r="R5678">
            <v>0</v>
          </cell>
          <cell r="S5678">
            <v>0</v>
          </cell>
          <cell r="T5678">
            <v>0</v>
          </cell>
          <cell r="U5678">
            <v>0</v>
          </cell>
          <cell r="V5678">
            <v>0</v>
          </cell>
          <cell r="W5678">
            <v>0</v>
          </cell>
          <cell r="X5678">
            <v>0</v>
          </cell>
          <cell r="Y5678">
            <v>0</v>
          </cell>
          <cell r="Z5678">
            <v>15.79</v>
          </cell>
          <cell r="AA5678">
            <v>15.79</v>
          </cell>
          <cell r="AB5678">
            <v>0</v>
          </cell>
          <cell r="AC5678">
            <v>15.79</v>
          </cell>
          <cell r="AD5678">
            <v>0</v>
          </cell>
          <cell r="AE5678">
            <v>0</v>
          </cell>
          <cell r="AF5678">
            <v>0</v>
          </cell>
          <cell r="AG5678">
            <v>0</v>
          </cell>
          <cell r="AH5678">
            <v>0</v>
          </cell>
          <cell r="AI5678">
            <v>0</v>
          </cell>
        </row>
        <row r="5679">
          <cell r="C5679" t="str">
            <v>1.927.3</v>
          </cell>
          <cell r="D5679" t="str">
            <v>Прочие, всего</v>
          </cell>
          <cell r="E5679" t="str">
            <v>051-2005057</v>
          </cell>
          <cell r="F5679" t="str">
            <v/>
          </cell>
          <cell r="G5679" t="str">
            <v/>
          </cell>
          <cell r="H5679" t="str">
            <v/>
          </cell>
          <cell r="I5679">
            <v>87.74</v>
          </cell>
          <cell r="J5679">
            <v>87.74</v>
          </cell>
          <cell r="K5679">
            <v>0.7</v>
          </cell>
          <cell r="L5679">
            <v>0.7</v>
          </cell>
          <cell r="M5679">
            <v>5.0000040000000003E-2</v>
          </cell>
          <cell r="N5679">
            <v>7.1428628569999999</v>
          </cell>
          <cell r="O5679">
            <v>7.1428628569999999</v>
          </cell>
          <cell r="P5679">
            <v>0</v>
          </cell>
          <cell r="Q5679">
            <v>0</v>
          </cell>
          <cell r="R5679">
            <v>0</v>
          </cell>
          <cell r="S5679">
            <v>0</v>
          </cell>
          <cell r="T5679">
            <v>0</v>
          </cell>
          <cell r="U5679">
            <v>0</v>
          </cell>
          <cell r="V5679">
            <v>0</v>
          </cell>
          <cell r="W5679">
            <v>0</v>
          </cell>
          <cell r="X5679">
            <v>0</v>
          </cell>
          <cell r="Y5679">
            <v>0</v>
          </cell>
          <cell r="Z5679">
            <v>0.18</v>
          </cell>
          <cell r="AA5679">
            <v>0.18</v>
          </cell>
          <cell r="AB5679">
            <v>0</v>
          </cell>
          <cell r="AC5679">
            <v>0</v>
          </cell>
          <cell r="AD5679">
            <v>3.3333359999999999E-2</v>
          </cell>
          <cell r="AE5679">
            <v>0</v>
          </cell>
          <cell r="AF5679">
            <v>3.3333359999999999E-2</v>
          </cell>
          <cell r="AG5679">
            <v>0</v>
          </cell>
          <cell r="AH5679">
            <v>0</v>
          </cell>
          <cell r="AI5679">
            <v>18.518533333000001</v>
          </cell>
        </row>
        <row r="5680">
          <cell r="C5680" t="str">
            <v>1.927.4</v>
          </cell>
          <cell r="D5680" t="str">
            <v>Проектные работы</v>
          </cell>
          <cell r="E5680" t="str">
            <v>051-2005057</v>
          </cell>
          <cell r="F5680" t="str">
            <v/>
          </cell>
          <cell r="G5680" t="str">
            <v/>
          </cell>
          <cell r="H5680" t="str">
            <v/>
          </cell>
          <cell r="I5680">
            <v>51.94</v>
          </cell>
          <cell r="J5680">
            <v>51.94</v>
          </cell>
          <cell r="K5680">
            <v>0</v>
          </cell>
          <cell r="L5680">
            <v>0</v>
          </cell>
          <cell r="M5680">
            <v>0</v>
          </cell>
          <cell r="N5680">
            <v>0</v>
          </cell>
          <cell r="O5680">
            <v>0</v>
          </cell>
          <cell r="P5680">
            <v>0</v>
          </cell>
          <cell r="Q5680">
            <v>0</v>
          </cell>
          <cell r="R5680">
            <v>0</v>
          </cell>
          <cell r="S5680">
            <v>0</v>
          </cell>
          <cell r="T5680">
            <v>0</v>
          </cell>
          <cell r="U5680">
            <v>0</v>
          </cell>
          <cell r="V5680">
            <v>0</v>
          </cell>
          <cell r="W5680">
            <v>0</v>
          </cell>
          <cell r="X5680">
            <v>0</v>
          </cell>
          <cell r="Y5680">
            <v>0</v>
          </cell>
          <cell r="Z5680">
            <v>0</v>
          </cell>
          <cell r="AA5680">
            <v>0</v>
          </cell>
          <cell r="AB5680">
            <v>0</v>
          </cell>
          <cell r="AC5680">
            <v>0</v>
          </cell>
          <cell r="AD5680">
            <v>0</v>
          </cell>
          <cell r="AE5680">
            <v>0</v>
          </cell>
          <cell r="AF5680">
            <v>0</v>
          </cell>
          <cell r="AG5680">
            <v>0</v>
          </cell>
          <cell r="AH5680">
            <v>0</v>
          </cell>
          <cell r="AI5680">
            <v>0</v>
          </cell>
        </row>
        <row r="5681">
          <cell r="C5681" t="str">
            <v>1.927.5</v>
          </cell>
          <cell r="D5681" t="str">
            <v>Услуги Заказчика</v>
          </cell>
          <cell r="E5681" t="str">
            <v>051-2005057</v>
          </cell>
          <cell r="F5681" t="str">
            <v/>
          </cell>
          <cell r="G5681" t="str">
            <v/>
          </cell>
          <cell r="H5681" t="str">
            <v/>
          </cell>
          <cell r="I5681">
            <v>10.62</v>
          </cell>
          <cell r="J5681">
            <v>10.62</v>
          </cell>
          <cell r="K5681">
            <v>0.2</v>
          </cell>
          <cell r="L5681">
            <v>0.2</v>
          </cell>
          <cell r="M5681">
            <v>5.0000040000000003E-2</v>
          </cell>
          <cell r="N5681">
            <v>25.000019999999999</v>
          </cell>
          <cell r="O5681">
            <v>25.000019999999999</v>
          </cell>
          <cell r="P5681">
            <v>0</v>
          </cell>
          <cell r="Q5681">
            <v>0</v>
          </cell>
          <cell r="R5681">
            <v>0</v>
          </cell>
          <cell r="S5681">
            <v>0</v>
          </cell>
          <cell r="T5681">
            <v>0</v>
          </cell>
          <cell r="U5681">
            <v>0</v>
          </cell>
          <cell r="V5681">
            <v>0</v>
          </cell>
          <cell r="W5681">
            <v>0</v>
          </cell>
          <cell r="X5681">
            <v>0</v>
          </cell>
          <cell r="Y5681">
            <v>0</v>
          </cell>
          <cell r="Z5681">
            <v>0.18</v>
          </cell>
          <cell r="AA5681">
            <v>0.18</v>
          </cell>
          <cell r="AB5681">
            <v>0</v>
          </cell>
          <cell r="AC5681">
            <v>0</v>
          </cell>
          <cell r="AD5681">
            <v>3.3333359999999999E-2</v>
          </cell>
          <cell r="AE5681">
            <v>0</v>
          </cell>
          <cell r="AF5681">
            <v>3.3333359999999999E-2</v>
          </cell>
          <cell r="AG5681">
            <v>0</v>
          </cell>
          <cell r="AH5681">
            <v>0</v>
          </cell>
          <cell r="AI5681">
            <v>18.518533333000001</v>
          </cell>
        </row>
        <row r="5682">
          <cell r="C5682" t="str">
            <v>1.927.6</v>
          </cell>
          <cell r="D5682" t="str">
            <v>Иные прочие</v>
          </cell>
          <cell r="E5682" t="str">
            <v>051-2005057</v>
          </cell>
          <cell r="F5682" t="str">
            <v/>
          </cell>
          <cell r="G5682" t="str">
            <v/>
          </cell>
          <cell r="H5682" t="str">
            <v/>
          </cell>
          <cell r="I5682">
            <v>19.11</v>
          </cell>
          <cell r="J5682">
            <v>19.11</v>
          </cell>
          <cell r="K5682">
            <v>0.5</v>
          </cell>
          <cell r="L5682">
            <v>0.5</v>
          </cell>
          <cell r="M5682">
            <v>0</v>
          </cell>
          <cell r="N5682">
            <v>0</v>
          </cell>
          <cell r="O5682">
            <v>0</v>
          </cell>
          <cell r="P5682">
            <v>0</v>
          </cell>
          <cell r="Q5682">
            <v>0</v>
          </cell>
          <cell r="R5682">
            <v>0</v>
          </cell>
          <cell r="S5682">
            <v>0</v>
          </cell>
          <cell r="T5682">
            <v>0</v>
          </cell>
          <cell r="U5682">
            <v>0</v>
          </cell>
          <cell r="V5682">
            <v>0</v>
          </cell>
          <cell r="W5682">
            <v>0</v>
          </cell>
          <cell r="X5682">
            <v>0</v>
          </cell>
          <cell r="Y5682">
            <v>0</v>
          </cell>
          <cell r="Z5682">
            <v>0</v>
          </cell>
          <cell r="AA5682">
            <v>0</v>
          </cell>
          <cell r="AB5682">
            <v>0</v>
          </cell>
          <cell r="AC5682">
            <v>0</v>
          </cell>
          <cell r="AD5682">
            <v>0</v>
          </cell>
          <cell r="AE5682">
            <v>0</v>
          </cell>
          <cell r="AF5682">
            <v>0</v>
          </cell>
          <cell r="AG5682">
            <v>0</v>
          </cell>
          <cell r="AH5682">
            <v>0</v>
          </cell>
          <cell r="AI5682">
            <v>0</v>
          </cell>
        </row>
        <row r="5683">
          <cell r="C5683" t="str">
            <v>1.927.7</v>
          </cell>
          <cell r="D5683" t="str">
            <v>Пуско наладочные работы "вхолостую"</v>
          </cell>
          <cell r="E5683" t="str">
            <v>051-2005057</v>
          </cell>
          <cell r="F5683" t="str">
            <v/>
          </cell>
          <cell r="G5683" t="str">
            <v/>
          </cell>
          <cell r="H5683" t="str">
            <v/>
          </cell>
          <cell r="I5683">
            <v>6.07</v>
          </cell>
          <cell r="J5683">
            <v>6.07</v>
          </cell>
          <cell r="K5683">
            <v>0</v>
          </cell>
          <cell r="L5683">
            <v>0</v>
          </cell>
          <cell r="M5683">
            <v>0</v>
          </cell>
          <cell r="N5683">
            <v>0</v>
          </cell>
          <cell r="O5683">
            <v>0</v>
          </cell>
          <cell r="P5683">
            <v>0</v>
          </cell>
          <cell r="Q5683">
            <v>0</v>
          </cell>
          <cell r="R5683">
            <v>0</v>
          </cell>
          <cell r="S5683">
            <v>0</v>
          </cell>
          <cell r="T5683">
            <v>0</v>
          </cell>
          <cell r="U5683">
            <v>0</v>
          </cell>
          <cell r="V5683">
            <v>0</v>
          </cell>
          <cell r="W5683">
            <v>0</v>
          </cell>
          <cell r="X5683">
            <v>0</v>
          </cell>
          <cell r="Y5683">
            <v>0</v>
          </cell>
          <cell r="Z5683">
            <v>0</v>
          </cell>
          <cell r="AA5683">
            <v>0</v>
          </cell>
          <cell r="AB5683">
            <v>0</v>
          </cell>
          <cell r="AC5683">
            <v>0</v>
          </cell>
          <cell r="AD5683">
            <v>0</v>
          </cell>
          <cell r="AE5683">
            <v>0</v>
          </cell>
          <cell r="AF5683">
            <v>0</v>
          </cell>
          <cell r="AG5683">
            <v>0</v>
          </cell>
          <cell r="AH5683">
            <v>0</v>
          </cell>
          <cell r="AI5683">
            <v>0</v>
          </cell>
        </row>
        <row r="5684">
          <cell r="C5684" t="str">
            <v>1.928</v>
          </cell>
          <cell r="D5684" t="str">
            <v>Дооснащение ИТСО объектов Похвистневского УПХГ</v>
          </cell>
          <cell r="E5684" t="str">
            <v>051-2005058</v>
          </cell>
          <cell r="F5684" t="str">
            <v/>
          </cell>
          <cell r="G5684" t="str">
            <v>Комплексная целевая программа по совершенствованию системы о</v>
          </cell>
          <cell r="H5684" t="str">
            <v>Прочие</v>
          </cell>
          <cell r="I5684">
            <v>184.35</v>
          </cell>
          <cell r="J5684">
            <v>184.35</v>
          </cell>
          <cell r="K5684">
            <v>5.44</v>
          </cell>
          <cell r="L5684">
            <v>5.44</v>
          </cell>
          <cell r="M5684">
            <v>4.7500019999999997E-2</v>
          </cell>
          <cell r="N5684">
            <v>0.87316213200000004</v>
          </cell>
          <cell r="O5684">
            <v>0.87316213200000004</v>
          </cell>
          <cell r="P5684">
            <v>0</v>
          </cell>
          <cell r="Q5684">
            <v>0</v>
          </cell>
          <cell r="R5684">
            <v>0</v>
          </cell>
          <cell r="S5684">
            <v>0</v>
          </cell>
          <cell r="T5684">
            <v>0</v>
          </cell>
          <cell r="U5684">
            <v>0</v>
          </cell>
          <cell r="V5684">
            <v>0</v>
          </cell>
          <cell r="W5684">
            <v>0</v>
          </cell>
          <cell r="X5684">
            <v>0</v>
          </cell>
          <cell r="Y5684">
            <v>0</v>
          </cell>
          <cell r="Z5684">
            <v>45.89</v>
          </cell>
          <cell r="AA5684">
            <v>45.89</v>
          </cell>
          <cell r="AB5684">
            <v>4.9000000000000004</v>
          </cell>
          <cell r="AC5684">
            <v>40.82</v>
          </cell>
          <cell r="AD5684">
            <v>3.1666680000000003E-2</v>
          </cell>
          <cell r="AE5684">
            <v>0</v>
          </cell>
          <cell r="AF5684">
            <v>3.1666680000000003E-2</v>
          </cell>
          <cell r="AG5684">
            <v>0</v>
          </cell>
          <cell r="AH5684">
            <v>0</v>
          </cell>
          <cell r="AI5684">
            <v>6.9005622000000003E-2</v>
          </cell>
        </row>
        <row r="5685">
          <cell r="C5685" t="str">
            <v>1.928.1</v>
          </cell>
          <cell r="D5685" t="str">
            <v>Подрядные работы</v>
          </cell>
          <cell r="E5685" t="str">
            <v>051-2005058</v>
          </cell>
          <cell r="F5685" t="str">
            <v/>
          </cell>
          <cell r="G5685" t="str">
            <v/>
          </cell>
          <cell r="H5685" t="str">
            <v/>
          </cell>
          <cell r="I5685">
            <v>141.77000000000001</v>
          </cell>
          <cell r="J5685">
            <v>141.77000000000001</v>
          </cell>
          <cell r="K5685">
            <v>4.9000000000000004</v>
          </cell>
          <cell r="L5685">
            <v>4.9000000000000004</v>
          </cell>
          <cell r="M5685">
            <v>0</v>
          </cell>
          <cell r="N5685">
            <v>0</v>
          </cell>
          <cell r="O5685">
            <v>0</v>
          </cell>
          <cell r="P5685">
            <v>0</v>
          </cell>
          <cell r="Q5685">
            <v>0</v>
          </cell>
          <cell r="R5685">
            <v>0</v>
          </cell>
          <cell r="S5685">
            <v>0</v>
          </cell>
          <cell r="T5685">
            <v>0</v>
          </cell>
          <cell r="U5685">
            <v>0</v>
          </cell>
          <cell r="V5685">
            <v>0</v>
          </cell>
          <cell r="W5685">
            <v>0</v>
          </cell>
          <cell r="X5685">
            <v>0</v>
          </cell>
          <cell r="Y5685">
            <v>0</v>
          </cell>
          <cell r="Z5685">
            <v>42.3</v>
          </cell>
          <cell r="AA5685">
            <v>42.3</v>
          </cell>
          <cell r="AB5685">
            <v>4.9000000000000004</v>
          </cell>
          <cell r="AC5685">
            <v>37.4</v>
          </cell>
          <cell r="AD5685">
            <v>0</v>
          </cell>
          <cell r="AE5685">
            <v>0</v>
          </cell>
          <cell r="AF5685">
            <v>0</v>
          </cell>
          <cell r="AG5685">
            <v>0</v>
          </cell>
          <cell r="AH5685">
            <v>0</v>
          </cell>
          <cell r="AI5685">
            <v>0</v>
          </cell>
        </row>
        <row r="5686">
          <cell r="C5686">
            <v>0</v>
          </cell>
          <cell r="D5686" t="str">
            <v>Инвестстрой</v>
          </cell>
          <cell r="E5686" t="str">
            <v>051-2005058</v>
          </cell>
          <cell r="F5686" t="str">
            <v/>
          </cell>
          <cell r="G5686" t="str">
            <v/>
          </cell>
          <cell r="H5686" t="str">
            <v/>
          </cell>
          <cell r="I5686">
            <v>141.77000000000001</v>
          </cell>
          <cell r="J5686">
            <v>141.77000000000001</v>
          </cell>
          <cell r="K5686">
            <v>4.9000000000000004</v>
          </cell>
          <cell r="L5686">
            <v>4.9000000000000004</v>
          </cell>
          <cell r="M5686">
            <v>0</v>
          </cell>
          <cell r="N5686">
            <v>0</v>
          </cell>
          <cell r="O5686">
            <v>0</v>
          </cell>
          <cell r="P5686">
            <v>0</v>
          </cell>
          <cell r="Q5686">
            <v>0</v>
          </cell>
          <cell r="R5686">
            <v>0</v>
          </cell>
          <cell r="S5686">
            <v>0</v>
          </cell>
          <cell r="T5686">
            <v>0</v>
          </cell>
          <cell r="U5686">
            <v>0</v>
          </cell>
          <cell r="V5686">
            <v>0</v>
          </cell>
          <cell r="W5686">
            <v>0</v>
          </cell>
          <cell r="X5686">
            <v>0</v>
          </cell>
          <cell r="Y5686">
            <v>0</v>
          </cell>
          <cell r="Z5686">
            <v>42.3</v>
          </cell>
          <cell r="AA5686">
            <v>42.3</v>
          </cell>
          <cell r="AB5686">
            <v>4.9000000000000004</v>
          </cell>
          <cell r="AC5686">
            <v>37.4</v>
          </cell>
          <cell r="AD5686">
            <v>0</v>
          </cell>
          <cell r="AE5686">
            <v>0</v>
          </cell>
          <cell r="AF5686">
            <v>0</v>
          </cell>
          <cell r="AG5686">
            <v>0</v>
          </cell>
          <cell r="AH5686">
            <v>0</v>
          </cell>
          <cell r="AI5686">
            <v>0</v>
          </cell>
        </row>
        <row r="5687">
          <cell r="C5687" t="str">
            <v>1.928.2</v>
          </cell>
          <cell r="D5687" t="str">
            <v>Оборудование</v>
          </cell>
          <cell r="E5687" t="str">
            <v>051-2005058</v>
          </cell>
          <cell r="F5687" t="str">
            <v/>
          </cell>
          <cell r="G5687" t="str">
            <v/>
          </cell>
          <cell r="H5687" t="str">
            <v/>
          </cell>
          <cell r="I5687">
            <v>11.73</v>
          </cell>
          <cell r="J5687">
            <v>11.73</v>
          </cell>
          <cell r="K5687">
            <v>0</v>
          </cell>
          <cell r="L5687">
            <v>0</v>
          </cell>
          <cell r="M5687">
            <v>0</v>
          </cell>
          <cell r="N5687">
            <v>0</v>
          </cell>
          <cell r="O5687">
            <v>0</v>
          </cell>
          <cell r="P5687">
            <v>0</v>
          </cell>
          <cell r="Q5687">
            <v>0</v>
          </cell>
          <cell r="R5687">
            <v>0</v>
          </cell>
          <cell r="S5687">
            <v>0</v>
          </cell>
          <cell r="T5687">
            <v>0</v>
          </cell>
          <cell r="U5687">
            <v>0</v>
          </cell>
          <cell r="V5687">
            <v>0</v>
          </cell>
          <cell r="W5687">
            <v>0</v>
          </cell>
          <cell r="X5687">
            <v>0</v>
          </cell>
          <cell r="Y5687">
            <v>0</v>
          </cell>
          <cell r="Z5687">
            <v>3.42</v>
          </cell>
          <cell r="AA5687">
            <v>3.42</v>
          </cell>
          <cell r="AB5687">
            <v>0</v>
          </cell>
          <cell r="AC5687">
            <v>3.42</v>
          </cell>
          <cell r="AD5687">
            <v>0</v>
          </cell>
          <cell r="AE5687">
            <v>0</v>
          </cell>
          <cell r="AF5687">
            <v>0</v>
          </cell>
          <cell r="AG5687">
            <v>0</v>
          </cell>
          <cell r="AH5687">
            <v>0</v>
          </cell>
          <cell r="AI5687">
            <v>0</v>
          </cell>
        </row>
        <row r="5688">
          <cell r="C5688" t="str">
            <v>1.928.3</v>
          </cell>
          <cell r="D5688" t="str">
            <v>Прочие, всего</v>
          </cell>
          <cell r="E5688" t="str">
            <v>051-2005058</v>
          </cell>
          <cell r="F5688" t="str">
            <v/>
          </cell>
          <cell r="G5688" t="str">
            <v/>
          </cell>
          <cell r="H5688" t="str">
            <v/>
          </cell>
          <cell r="I5688">
            <v>30.85</v>
          </cell>
          <cell r="J5688">
            <v>30.85</v>
          </cell>
          <cell r="K5688">
            <v>0.54</v>
          </cell>
          <cell r="L5688">
            <v>0.54</v>
          </cell>
          <cell r="M5688">
            <v>4.7500019999999997E-2</v>
          </cell>
          <cell r="N5688">
            <v>8.7963000000000005</v>
          </cell>
          <cell r="O5688">
            <v>8.7963000000000005</v>
          </cell>
          <cell r="P5688">
            <v>0</v>
          </cell>
          <cell r="Q5688">
            <v>0</v>
          </cell>
          <cell r="R5688">
            <v>0</v>
          </cell>
          <cell r="S5688">
            <v>0</v>
          </cell>
          <cell r="T5688">
            <v>0</v>
          </cell>
          <cell r="U5688">
            <v>0</v>
          </cell>
          <cell r="V5688">
            <v>0</v>
          </cell>
          <cell r="W5688">
            <v>0</v>
          </cell>
          <cell r="X5688">
            <v>0</v>
          </cell>
          <cell r="Y5688">
            <v>0</v>
          </cell>
          <cell r="Z5688">
            <v>0.17</v>
          </cell>
          <cell r="AA5688">
            <v>0.17</v>
          </cell>
          <cell r="AB5688">
            <v>0</v>
          </cell>
          <cell r="AC5688">
            <v>0</v>
          </cell>
          <cell r="AD5688">
            <v>3.1666680000000003E-2</v>
          </cell>
          <cell r="AE5688">
            <v>0</v>
          </cell>
          <cell r="AF5688">
            <v>3.1666680000000003E-2</v>
          </cell>
          <cell r="AG5688">
            <v>0</v>
          </cell>
          <cell r="AH5688">
            <v>0</v>
          </cell>
          <cell r="AI5688">
            <v>18.627458824000001</v>
          </cell>
        </row>
        <row r="5689">
          <cell r="C5689" t="str">
            <v>1.928.4</v>
          </cell>
          <cell r="D5689" t="str">
            <v>Проектные работы</v>
          </cell>
          <cell r="E5689" t="str">
            <v>051-2005058</v>
          </cell>
          <cell r="F5689" t="str">
            <v/>
          </cell>
          <cell r="G5689" t="str">
            <v/>
          </cell>
          <cell r="H5689" t="str">
            <v/>
          </cell>
          <cell r="I5689">
            <v>18.63</v>
          </cell>
          <cell r="J5689">
            <v>18.63</v>
          </cell>
          <cell r="K5689">
            <v>0</v>
          </cell>
          <cell r="L5689">
            <v>0</v>
          </cell>
          <cell r="M5689">
            <v>0</v>
          </cell>
          <cell r="N5689">
            <v>0</v>
          </cell>
          <cell r="O5689">
            <v>0</v>
          </cell>
          <cell r="P5689">
            <v>0</v>
          </cell>
          <cell r="Q5689">
            <v>0</v>
          </cell>
          <cell r="R5689">
            <v>0</v>
          </cell>
          <cell r="S5689">
            <v>0</v>
          </cell>
          <cell r="T5689">
            <v>0</v>
          </cell>
          <cell r="U5689">
            <v>0</v>
          </cell>
          <cell r="V5689">
            <v>0</v>
          </cell>
          <cell r="W5689">
            <v>0</v>
          </cell>
          <cell r="X5689">
            <v>0</v>
          </cell>
          <cell r="Y5689">
            <v>0</v>
          </cell>
          <cell r="Z5689">
            <v>0</v>
          </cell>
          <cell r="AA5689">
            <v>0</v>
          </cell>
          <cell r="AB5689">
            <v>0</v>
          </cell>
          <cell r="AC5689">
            <v>0</v>
          </cell>
          <cell r="AD5689">
            <v>0</v>
          </cell>
          <cell r="AE5689">
            <v>0</v>
          </cell>
          <cell r="AF5689">
            <v>0</v>
          </cell>
          <cell r="AG5689">
            <v>0</v>
          </cell>
          <cell r="AH5689">
            <v>0</v>
          </cell>
          <cell r="AI5689">
            <v>0</v>
          </cell>
        </row>
        <row r="5690">
          <cell r="C5690" t="str">
            <v>1.928.5</v>
          </cell>
          <cell r="D5690" t="str">
            <v>Услуги Заказчика</v>
          </cell>
          <cell r="E5690" t="str">
            <v>051-2005058</v>
          </cell>
          <cell r="F5690" t="str">
            <v/>
          </cell>
          <cell r="G5690" t="str">
            <v/>
          </cell>
          <cell r="H5690" t="str">
            <v/>
          </cell>
          <cell r="I5690">
            <v>3.36</v>
          </cell>
          <cell r="J5690">
            <v>3.36</v>
          </cell>
          <cell r="K5690">
            <v>0.19</v>
          </cell>
          <cell r="L5690">
            <v>0.19</v>
          </cell>
          <cell r="M5690">
            <v>4.7500019999999997E-2</v>
          </cell>
          <cell r="N5690">
            <v>25.000010526000001</v>
          </cell>
          <cell r="O5690">
            <v>25.000010526000001</v>
          </cell>
          <cell r="P5690">
            <v>0</v>
          </cell>
          <cell r="Q5690">
            <v>0</v>
          </cell>
          <cell r="R5690">
            <v>0</v>
          </cell>
          <cell r="S5690">
            <v>0</v>
          </cell>
          <cell r="T5690">
            <v>0</v>
          </cell>
          <cell r="U5690">
            <v>0</v>
          </cell>
          <cell r="V5690">
            <v>0</v>
          </cell>
          <cell r="W5690">
            <v>0</v>
          </cell>
          <cell r="X5690">
            <v>0</v>
          </cell>
          <cell r="Y5690">
            <v>0</v>
          </cell>
          <cell r="Z5690">
            <v>0.17</v>
          </cell>
          <cell r="AA5690">
            <v>0.17</v>
          </cell>
          <cell r="AB5690">
            <v>0</v>
          </cell>
          <cell r="AC5690">
            <v>0</v>
          </cell>
          <cell r="AD5690">
            <v>3.1666680000000003E-2</v>
          </cell>
          <cell r="AE5690">
            <v>0</v>
          </cell>
          <cell r="AF5690">
            <v>3.1666680000000003E-2</v>
          </cell>
          <cell r="AG5690">
            <v>0</v>
          </cell>
          <cell r="AH5690">
            <v>0</v>
          </cell>
          <cell r="AI5690">
            <v>18.627458824000001</v>
          </cell>
        </row>
        <row r="5691">
          <cell r="C5691" t="str">
            <v>1.928.6</v>
          </cell>
          <cell r="D5691" t="str">
            <v>Иные прочие</v>
          </cell>
          <cell r="E5691" t="str">
            <v>051-2005058</v>
          </cell>
          <cell r="F5691" t="str">
            <v/>
          </cell>
          <cell r="G5691" t="str">
            <v/>
          </cell>
          <cell r="H5691" t="str">
            <v/>
          </cell>
          <cell r="I5691">
            <v>5.92</v>
          </cell>
          <cell r="J5691">
            <v>5.92</v>
          </cell>
          <cell r="K5691">
            <v>0.35</v>
          </cell>
          <cell r="L5691">
            <v>0.35</v>
          </cell>
          <cell r="M5691">
            <v>0</v>
          </cell>
          <cell r="N5691">
            <v>0</v>
          </cell>
          <cell r="O5691">
            <v>0</v>
          </cell>
          <cell r="P5691">
            <v>0</v>
          </cell>
          <cell r="Q5691">
            <v>0</v>
          </cell>
          <cell r="R5691">
            <v>0</v>
          </cell>
          <cell r="S5691">
            <v>0</v>
          </cell>
          <cell r="T5691">
            <v>0</v>
          </cell>
          <cell r="U5691">
            <v>0</v>
          </cell>
          <cell r="V5691">
            <v>0</v>
          </cell>
          <cell r="W5691">
            <v>0</v>
          </cell>
          <cell r="X5691">
            <v>0</v>
          </cell>
          <cell r="Y5691">
            <v>0</v>
          </cell>
          <cell r="Z5691">
            <v>0</v>
          </cell>
          <cell r="AA5691">
            <v>0</v>
          </cell>
          <cell r="AB5691">
            <v>0</v>
          </cell>
          <cell r="AC5691">
            <v>0</v>
          </cell>
          <cell r="AD5691">
            <v>0</v>
          </cell>
          <cell r="AE5691">
            <v>0</v>
          </cell>
          <cell r="AF5691">
            <v>0</v>
          </cell>
          <cell r="AG5691">
            <v>0</v>
          </cell>
          <cell r="AH5691">
            <v>0</v>
          </cell>
          <cell r="AI5691">
            <v>0</v>
          </cell>
        </row>
        <row r="5692">
          <cell r="C5692" t="str">
            <v>1.928.7</v>
          </cell>
          <cell r="D5692" t="str">
            <v>Пуско наладочные работы "вхолостую"</v>
          </cell>
          <cell r="E5692" t="str">
            <v>051-2005058</v>
          </cell>
          <cell r="F5692" t="str">
            <v/>
          </cell>
          <cell r="G5692" t="str">
            <v/>
          </cell>
          <cell r="H5692" t="str">
            <v/>
          </cell>
          <cell r="I5692">
            <v>2.94</v>
          </cell>
          <cell r="J5692">
            <v>2.94</v>
          </cell>
          <cell r="K5692">
            <v>0</v>
          </cell>
          <cell r="L5692">
            <v>0</v>
          </cell>
          <cell r="M5692">
            <v>0</v>
          </cell>
          <cell r="N5692">
            <v>0</v>
          </cell>
          <cell r="O5692">
            <v>0</v>
          </cell>
          <cell r="P5692">
            <v>0</v>
          </cell>
          <cell r="Q5692">
            <v>0</v>
          </cell>
          <cell r="R5692">
            <v>0</v>
          </cell>
          <cell r="S5692">
            <v>0</v>
          </cell>
          <cell r="T5692">
            <v>0</v>
          </cell>
          <cell r="U5692">
            <v>0</v>
          </cell>
          <cell r="V5692">
            <v>0</v>
          </cell>
          <cell r="W5692">
            <v>0</v>
          </cell>
          <cell r="X5692">
            <v>0</v>
          </cell>
          <cell r="Y5692">
            <v>0</v>
          </cell>
          <cell r="Z5692">
            <v>0</v>
          </cell>
          <cell r="AA5692">
            <v>0</v>
          </cell>
          <cell r="AB5692">
            <v>0</v>
          </cell>
          <cell r="AC5692">
            <v>0</v>
          </cell>
          <cell r="AD5692">
            <v>0</v>
          </cell>
          <cell r="AE5692">
            <v>0</v>
          </cell>
          <cell r="AF5692">
            <v>0</v>
          </cell>
          <cell r="AG5692">
            <v>0</v>
          </cell>
          <cell r="AH5692">
            <v>0</v>
          </cell>
          <cell r="AI5692">
            <v>0</v>
          </cell>
        </row>
        <row r="5693">
          <cell r="C5693" t="str">
            <v>1.929</v>
          </cell>
          <cell r="D5693" t="str">
            <v>Дооснащение ИТСО Ленинградского ПХГ</v>
          </cell>
          <cell r="E5693" t="str">
            <v>051-2005059</v>
          </cell>
          <cell r="F5693" t="str">
            <v/>
          </cell>
          <cell r="G5693" t="str">
            <v>Комплексная целевая программа по совершенствованию системы о</v>
          </cell>
          <cell r="H5693" t="str">
            <v>Прочие</v>
          </cell>
          <cell r="I5693">
            <v>156.38999999999999</v>
          </cell>
          <cell r="J5693">
            <v>156.38999999999999</v>
          </cell>
          <cell r="K5693">
            <v>5.81</v>
          </cell>
          <cell r="L5693">
            <v>5.81</v>
          </cell>
          <cell r="M5693">
            <v>5.2500239999999997E-2</v>
          </cell>
          <cell r="N5693">
            <v>0.90361858900000003</v>
          </cell>
          <cell r="O5693">
            <v>0.90361858900000003</v>
          </cell>
          <cell r="P5693">
            <v>0</v>
          </cell>
          <cell r="Q5693">
            <v>0</v>
          </cell>
          <cell r="R5693">
            <v>0</v>
          </cell>
          <cell r="S5693">
            <v>0</v>
          </cell>
          <cell r="T5693">
            <v>0</v>
          </cell>
          <cell r="U5693">
            <v>0</v>
          </cell>
          <cell r="V5693">
            <v>0</v>
          </cell>
          <cell r="W5693">
            <v>0</v>
          </cell>
          <cell r="X5693">
            <v>0</v>
          </cell>
          <cell r="Y5693">
            <v>0</v>
          </cell>
          <cell r="Z5693">
            <v>39.83</v>
          </cell>
          <cell r="AA5693">
            <v>39.83</v>
          </cell>
          <cell r="AB5693">
            <v>5.25</v>
          </cell>
          <cell r="AC5693">
            <v>34.090000000000003</v>
          </cell>
          <cell r="AD5693">
            <v>3.5000160000000002E-2</v>
          </cell>
          <cell r="AE5693">
            <v>0</v>
          </cell>
          <cell r="AF5693">
            <v>3.5000160000000002E-2</v>
          </cell>
          <cell r="AG5693">
            <v>0</v>
          </cell>
          <cell r="AH5693">
            <v>0</v>
          </cell>
          <cell r="AI5693">
            <v>8.7873863999999996E-2</v>
          </cell>
        </row>
        <row r="5694">
          <cell r="C5694" t="str">
            <v>1.929.1</v>
          </cell>
          <cell r="D5694" t="str">
            <v>Подрядные работы</v>
          </cell>
          <cell r="E5694" t="str">
            <v>051-2005059</v>
          </cell>
          <cell r="F5694" t="str">
            <v/>
          </cell>
          <cell r="G5694" t="str">
            <v/>
          </cell>
          <cell r="H5694" t="str">
            <v/>
          </cell>
          <cell r="I5694">
            <v>114.97</v>
          </cell>
          <cell r="J5694">
            <v>114.97</v>
          </cell>
          <cell r="K5694">
            <v>5.25</v>
          </cell>
          <cell r="L5694">
            <v>5.25</v>
          </cell>
          <cell r="M5694">
            <v>0</v>
          </cell>
          <cell r="N5694">
            <v>0</v>
          </cell>
          <cell r="O5694">
            <v>0</v>
          </cell>
          <cell r="P5694">
            <v>0</v>
          </cell>
          <cell r="Q5694">
            <v>0</v>
          </cell>
          <cell r="R5694">
            <v>0</v>
          </cell>
          <cell r="S5694">
            <v>0</v>
          </cell>
          <cell r="T5694">
            <v>0</v>
          </cell>
          <cell r="U5694">
            <v>0</v>
          </cell>
          <cell r="V5694">
            <v>0</v>
          </cell>
          <cell r="W5694">
            <v>0</v>
          </cell>
          <cell r="X5694">
            <v>0</v>
          </cell>
          <cell r="Y5694">
            <v>0</v>
          </cell>
          <cell r="Z5694">
            <v>34.15</v>
          </cell>
          <cell r="AA5694">
            <v>34.15</v>
          </cell>
          <cell r="AB5694">
            <v>5.25</v>
          </cell>
          <cell r="AC5694">
            <v>28.9</v>
          </cell>
          <cell r="AD5694">
            <v>0</v>
          </cell>
          <cell r="AE5694">
            <v>0</v>
          </cell>
          <cell r="AF5694">
            <v>0</v>
          </cell>
          <cell r="AG5694">
            <v>0</v>
          </cell>
          <cell r="AH5694">
            <v>0</v>
          </cell>
          <cell r="AI5694">
            <v>0</v>
          </cell>
        </row>
        <row r="5695">
          <cell r="C5695">
            <v>0</v>
          </cell>
          <cell r="D5695" t="str">
            <v>Инвестстрой</v>
          </cell>
          <cell r="E5695" t="str">
            <v>051-2005059</v>
          </cell>
          <cell r="F5695" t="str">
            <v/>
          </cell>
          <cell r="G5695" t="str">
            <v/>
          </cell>
          <cell r="H5695" t="str">
            <v/>
          </cell>
          <cell r="I5695">
            <v>114.97</v>
          </cell>
          <cell r="J5695">
            <v>114.97</v>
          </cell>
          <cell r="K5695">
            <v>5.25</v>
          </cell>
          <cell r="L5695">
            <v>5.25</v>
          </cell>
          <cell r="M5695">
            <v>0</v>
          </cell>
          <cell r="N5695">
            <v>0</v>
          </cell>
          <cell r="O5695">
            <v>0</v>
          </cell>
          <cell r="P5695">
            <v>0</v>
          </cell>
          <cell r="Q5695">
            <v>0</v>
          </cell>
          <cell r="R5695">
            <v>0</v>
          </cell>
          <cell r="S5695">
            <v>0</v>
          </cell>
          <cell r="T5695">
            <v>0</v>
          </cell>
          <cell r="U5695">
            <v>0</v>
          </cell>
          <cell r="V5695">
            <v>0</v>
          </cell>
          <cell r="W5695">
            <v>0</v>
          </cell>
          <cell r="X5695">
            <v>0</v>
          </cell>
          <cell r="Y5695">
            <v>0</v>
          </cell>
          <cell r="Z5695">
            <v>34.15</v>
          </cell>
          <cell r="AA5695">
            <v>34.15</v>
          </cell>
          <cell r="AB5695">
            <v>5.25</v>
          </cell>
          <cell r="AC5695">
            <v>28.9</v>
          </cell>
          <cell r="AD5695">
            <v>0</v>
          </cell>
          <cell r="AE5695">
            <v>0</v>
          </cell>
          <cell r="AF5695">
            <v>0</v>
          </cell>
          <cell r="AG5695">
            <v>0</v>
          </cell>
          <cell r="AH5695">
            <v>0</v>
          </cell>
          <cell r="AI5695">
            <v>0</v>
          </cell>
        </row>
        <row r="5696">
          <cell r="C5696" t="str">
            <v>1.929.2</v>
          </cell>
          <cell r="D5696" t="str">
            <v>Оборудование</v>
          </cell>
          <cell r="E5696" t="str">
            <v>051-2005059</v>
          </cell>
          <cell r="F5696" t="str">
            <v/>
          </cell>
          <cell r="G5696" t="str">
            <v/>
          </cell>
          <cell r="H5696" t="str">
            <v/>
          </cell>
          <cell r="I5696">
            <v>17.82</v>
          </cell>
          <cell r="J5696">
            <v>17.82</v>
          </cell>
          <cell r="K5696">
            <v>0</v>
          </cell>
          <cell r="L5696">
            <v>0</v>
          </cell>
          <cell r="M5696">
            <v>0</v>
          </cell>
          <cell r="N5696">
            <v>0</v>
          </cell>
          <cell r="O5696">
            <v>0</v>
          </cell>
          <cell r="P5696">
            <v>0</v>
          </cell>
          <cell r="Q5696">
            <v>0</v>
          </cell>
          <cell r="R5696">
            <v>0</v>
          </cell>
          <cell r="S5696">
            <v>0</v>
          </cell>
          <cell r="T5696">
            <v>0</v>
          </cell>
          <cell r="U5696">
            <v>0</v>
          </cell>
          <cell r="V5696">
            <v>0</v>
          </cell>
          <cell r="W5696">
            <v>0</v>
          </cell>
          <cell r="X5696">
            <v>0</v>
          </cell>
          <cell r="Y5696">
            <v>0</v>
          </cell>
          <cell r="Z5696">
            <v>5.19</v>
          </cell>
          <cell r="AA5696">
            <v>5.19</v>
          </cell>
          <cell r="AB5696">
            <v>0</v>
          </cell>
          <cell r="AC5696">
            <v>5.19</v>
          </cell>
          <cell r="AD5696">
            <v>0</v>
          </cell>
          <cell r="AE5696">
            <v>0</v>
          </cell>
          <cell r="AF5696">
            <v>0</v>
          </cell>
          <cell r="AG5696">
            <v>0</v>
          </cell>
          <cell r="AH5696">
            <v>0</v>
          </cell>
          <cell r="AI5696">
            <v>0</v>
          </cell>
        </row>
        <row r="5697">
          <cell r="C5697" t="str">
            <v>1.929.3</v>
          </cell>
          <cell r="D5697" t="str">
            <v>Прочие, всего</v>
          </cell>
          <cell r="E5697" t="str">
            <v>051-2005059</v>
          </cell>
          <cell r="F5697" t="str">
            <v/>
          </cell>
          <cell r="G5697" t="str">
            <v/>
          </cell>
          <cell r="H5697" t="str">
            <v/>
          </cell>
          <cell r="I5697">
            <v>23.6</v>
          </cell>
          <cell r="J5697">
            <v>23.6</v>
          </cell>
          <cell r="K5697">
            <v>0.56000000000000005</v>
          </cell>
          <cell r="L5697">
            <v>0.56000000000000005</v>
          </cell>
          <cell r="M5697">
            <v>5.2500239999999997E-2</v>
          </cell>
          <cell r="N5697">
            <v>9.3750428570000004</v>
          </cell>
          <cell r="O5697">
            <v>9.3750428570000004</v>
          </cell>
          <cell r="P5697">
            <v>0</v>
          </cell>
          <cell r="Q5697">
            <v>0</v>
          </cell>
          <cell r="R5697">
            <v>0</v>
          </cell>
          <cell r="S5697">
            <v>0</v>
          </cell>
          <cell r="T5697">
            <v>0</v>
          </cell>
          <cell r="U5697">
            <v>0</v>
          </cell>
          <cell r="V5697">
            <v>0</v>
          </cell>
          <cell r="W5697">
            <v>0</v>
          </cell>
          <cell r="X5697">
            <v>0</v>
          </cell>
          <cell r="Y5697">
            <v>0</v>
          </cell>
          <cell r="Z5697">
            <v>0.49</v>
          </cell>
          <cell r="AA5697">
            <v>0.49</v>
          </cell>
          <cell r="AB5697">
            <v>0</v>
          </cell>
          <cell r="AC5697">
            <v>0</v>
          </cell>
          <cell r="AD5697">
            <v>3.5000160000000002E-2</v>
          </cell>
          <cell r="AE5697">
            <v>0</v>
          </cell>
          <cell r="AF5697">
            <v>3.5000160000000002E-2</v>
          </cell>
          <cell r="AG5697">
            <v>0</v>
          </cell>
          <cell r="AH5697">
            <v>0</v>
          </cell>
          <cell r="AI5697">
            <v>7.1428897960000004</v>
          </cell>
        </row>
        <row r="5698">
          <cell r="C5698" t="str">
            <v>1.929.4</v>
          </cell>
          <cell r="D5698" t="str">
            <v>Землеотвод, всего</v>
          </cell>
          <cell r="E5698" t="str">
            <v>051-2005059</v>
          </cell>
          <cell r="F5698" t="str">
            <v/>
          </cell>
          <cell r="G5698" t="str">
            <v/>
          </cell>
          <cell r="H5698" t="str">
            <v/>
          </cell>
          <cell r="I5698">
            <v>0.75</v>
          </cell>
          <cell r="J5698">
            <v>0.75</v>
          </cell>
          <cell r="K5698">
            <v>0.3</v>
          </cell>
          <cell r="L5698">
            <v>0.3</v>
          </cell>
          <cell r="M5698">
            <v>0</v>
          </cell>
          <cell r="N5698">
            <v>0</v>
          </cell>
          <cell r="O5698">
            <v>0</v>
          </cell>
          <cell r="P5698">
            <v>0</v>
          </cell>
          <cell r="Q5698">
            <v>0</v>
          </cell>
          <cell r="R5698">
            <v>0</v>
          </cell>
          <cell r="S5698">
            <v>0</v>
          </cell>
          <cell r="T5698">
            <v>0</v>
          </cell>
          <cell r="U5698">
            <v>0</v>
          </cell>
          <cell r="V5698">
            <v>0</v>
          </cell>
          <cell r="W5698">
            <v>0</v>
          </cell>
          <cell r="X5698">
            <v>0</v>
          </cell>
          <cell r="Y5698">
            <v>0</v>
          </cell>
          <cell r="Z5698">
            <v>0.3</v>
          </cell>
          <cell r="AA5698">
            <v>0.3</v>
          </cell>
          <cell r="AB5698">
            <v>0</v>
          </cell>
          <cell r="AC5698">
            <v>0</v>
          </cell>
          <cell r="AD5698">
            <v>0</v>
          </cell>
          <cell r="AE5698">
            <v>0</v>
          </cell>
          <cell r="AF5698">
            <v>0</v>
          </cell>
          <cell r="AG5698">
            <v>0</v>
          </cell>
          <cell r="AH5698">
            <v>0</v>
          </cell>
          <cell r="AI5698">
            <v>0</v>
          </cell>
        </row>
        <row r="5699">
          <cell r="C5699" t="str">
            <v>1.929.5</v>
          </cell>
          <cell r="D5699" t="str">
            <v>Проектные работы</v>
          </cell>
          <cell r="E5699" t="str">
            <v>051-2005059</v>
          </cell>
          <cell r="F5699" t="str">
            <v/>
          </cell>
          <cell r="G5699" t="str">
            <v/>
          </cell>
          <cell r="H5699" t="str">
            <v/>
          </cell>
          <cell r="I5699">
            <v>13.15</v>
          </cell>
          <cell r="J5699">
            <v>13.15</v>
          </cell>
          <cell r="K5699">
            <v>0</v>
          </cell>
          <cell r="L5699">
            <v>0</v>
          </cell>
          <cell r="M5699">
            <v>0</v>
          </cell>
          <cell r="N5699">
            <v>0</v>
          </cell>
          <cell r="O5699">
            <v>0</v>
          </cell>
          <cell r="P5699">
            <v>0</v>
          </cell>
          <cell r="Q5699">
            <v>0</v>
          </cell>
          <cell r="R5699">
            <v>0</v>
          </cell>
          <cell r="S5699">
            <v>0</v>
          </cell>
          <cell r="T5699">
            <v>0</v>
          </cell>
          <cell r="U5699">
            <v>0</v>
          </cell>
          <cell r="V5699">
            <v>0</v>
          </cell>
          <cell r="W5699">
            <v>0</v>
          </cell>
          <cell r="X5699">
            <v>0</v>
          </cell>
          <cell r="Y5699">
            <v>0</v>
          </cell>
          <cell r="Z5699">
            <v>0</v>
          </cell>
          <cell r="AA5699">
            <v>0</v>
          </cell>
          <cell r="AB5699">
            <v>0</v>
          </cell>
          <cell r="AC5699">
            <v>0</v>
          </cell>
          <cell r="AD5699">
            <v>0</v>
          </cell>
          <cell r="AE5699">
            <v>0</v>
          </cell>
          <cell r="AF5699">
            <v>0</v>
          </cell>
          <cell r="AG5699">
            <v>0</v>
          </cell>
          <cell r="AH5699">
            <v>0</v>
          </cell>
          <cell r="AI5699">
            <v>0</v>
          </cell>
        </row>
        <row r="5700">
          <cell r="C5700" t="str">
            <v>1.929.6</v>
          </cell>
          <cell r="D5700" t="str">
            <v>Услуги Заказчика</v>
          </cell>
          <cell r="E5700" t="str">
            <v>051-2005059</v>
          </cell>
          <cell r="F5700" t="str">
            <v/>
          </cell>
          <cell r="G5700" t="str">
            <v/>
          </cell>
          <cell r="H5700" t="str">
            <v/>
          </cell>
          <cell r="I5700">
            <v>2.77</v>
          </cell>
          <cell r="J5700">
            <v>2.77</v>
          </cell>
          <cell r="K5700">
            <v>0.21</v>
          </cell>
          <cell r="L5700">
            <v>0.21</v>
          </cell>
          <cell r="M5700">
            <v>5.2500239999999997E-2</v>
          </cell>
          <cell r="N5700">
            <v>25.000114285999999</v>
          </cell>
          <cell r="O5700">
            <v>25.000114285999999</v>
          </cell>
          <cell r="P5700">
            <v>0</v>
          </cell>
          <cell r="Q5700">
            <v>0</v>
          </cell>
          <cell r="R5700">
            <v>0</v>
          </cell>
          <cell r="S5700">
            <v>0</v>
          </cell>
          <cell r="T5700">
            <v>0</v>
          </cell>
          <cell r="U5700">
            <v>0</v>
          </cell>
          <cell r="V5700">
            <v>0</v>
          </cell>
          <cell r="W5700">
            <v>0</v>
          </cell>
          <cell r="X5700">
            <v>0</v>
          </cell>
          <cell r="Y5700">
            <v>0</v>
          </cell>
          <cell r="Z5700">
            <v>0.19</v>
          </cell>
          <cell r="AA5700">
            <v>0.19</v>
          </cell>
          <cell r="AB5700">
            <v>0</v>
          </cell>
          <cell r="AC5700">
            <v>0</v>
          </cell>
          <cell r="AD5700">
            <v>3.5000160000000002E-2</v>
          </cell>
          <cell r="AE5700">
            <v>0</v>
          </cell>
          <cell r="AF5700">
            <v>3.5000160000000002E-2</v>
          </cell>
          <cell r="AG5700">
            <v>0</v>
          </cell>
          <cell r="AH5700">
            <v>0</v>
          </cell>
          <cell r="AI5700">
            <v>18.421136841999999</v>
          </cell>
        </row>
        <row r="5701">
          <cell r="C5701" t="str">
            <v>1.929.7</v>
          </cell>
          <cell r="D5701" t="str">
            <v>Иные прочие</v>
          </cell>
          <cell r="E5701" t="str">
            <v>051-2005059</v>
          </cell>
          <cell r="F5701" t="str">
            <v/>
          </cell>
          <cell r="G5701" t="str">
            <v/>
          </cell>
          <cell r="H5701" t="str">
            <v/>
          </cell>
          <cell r="I5701">
            <v>5.14</v>
          </cell>
          <cell r="J5701">
            <v>5.14</v>
          </cell>
          <cell r="K5701">
            <v>0.05</v>
          </cell>
          <cell r="L5701">
            <v>0.05</v>
          </cell>
          <cell r="M5701">
            <v>0</v>
          </cell>
          <cell r="N5701">
            <v>0</v>
          </cell>
          <cell r="O5701">
            <v>0</v>
          </cell>
          <cell r="P5701">
            <v>0</v>
          </cell>
          <cell r="Q5701">
            <v>0</v>
          </cell>
          <cell r="R5701">
            <v>0</v>
          </cell>
          <cell r="S5701">
            <v>0</v>
          </cell>
          <cell r="T5701">
            <v>0</v>
          </cell>
          <cell r="U5701">
            <v>0</v>
          </cell>
          <cell r="V5701">
            <v>0</v>
          </cell>
          <cell r="W5701">
            <v>0</v>
          </cell>
          <cell r="X5701">
            <v>0</v>
          </cell>
          <cell r="Y5701">
            <v>0</v>
          </cell>
          <cell r="Z5701">
            <v>0</v>
          </cell>
          <cell r="AA5701">
            <v>0</v>
          </cell>
          <cell r="AB5701">
            <v>0</v>
          </cell>
          <cell r="AC5701">
            <v>0</v>
          </cell>
          <cell r="AD5701">
            <v>0</v>
          </cell>
          <cell r="AE5701">
            <v>0</v>
          </cell>
          <cell r="AF5701">
            <v>0</v>
          </cell>
          <cell r="AG5701">
            <v>0</v>
          </cell>
          <cell r="AH5701">
            <v>0</v>
          </cell>
          <cell r="AI5701">
            <v>0</v>
          </cell>
        </row>
        <row r="5702">
          <cell r="C5702" t="str">
            <v>1.929.8</v>
          </cell>
          <cell r="D5702" t="str">
            <v>Пуско наладочные работы "вхолостую"</v>
          </cell>
          <cell r="E5702" t="str">
            <v>051-2005059</v>
          </cell>
          <cell r="F5702" t="str">
            <v/>
          </cell>
          <cell r="G5702" t="str">
            <v/>
          </cell>
          <cell r="H5702" t="str">
            <v/>
          </cell>
          <cell r="I5702">
            <v>1.79</v>
          </cell>
          <cell r="J5702">
            <v>1.79</v>
          </cell>
          <cell r="K5702">
            <v>0</v>
          </cell>
          <cell r="L5702">
            <v>0</v>
          </cell>
          <cell r="M5702">
            <v>0</v>
          </cell>
          <cell r="N5702">
            <v>0</v>
          </cell>
          <cell r="O5702">
            <v>0</v>
          </cell>
          <cell r="P5702">
            <v>0</v>
          </cell>
          <cell r="Q5702">
            <v>0</v>
          </cell>
          <cell r="R5702">
            <v>0</v>
          </cell>
          <cell r="S5702">
            <v>0</v>
          </cell>
          <cell r="T5702">
            <v>0</v>
          </cell>
          <cell r="U5702">
            <v>0</v>
          </cell>
          <cell r="V5702">
            <v>0</v>
          </cell>
          <cell r="W5702">
            <v>0</v>
          </cell>
          <cell r="X5702">
            <v>0</v>
          </cell>
          <cell r="Y5702">
            <v>0</v>
          </cell>
          <cell r="Z5702">
            <v>0</v>
          </cell>
          <cell r="AA5702">
            <v>0</v>
          </cell>
          <cell r="AB5702">
            <v>0</v>
          </cell>
          <cell r="AC5702">
            <v>0</v>
          </cell>
          <cell r="AD5702">
            <v>0</v>
          </cell>
          <cell r="AE5702">
            <v>0</v>
          </cell>
          <cell r="AF5702">
            <v>0</v>
          </cell>
          <cell r="AG5702">
            <v>0</v>
          </cell>
          <cell r="AH5702">
            <v>0</v>
          </cell>
          <cell r="AI5702">
            <v>0</v>
          </cell>
        </row>
        <row r="5703">
          <cell r="C5703" t="str">
            <v>1.930</v>
          </cell>
          <cell r="D5703" t="str">
            <v>Дооснащение ИТСО ГРС Волховского ЛПУМГ и Пикалевского ЛПУМГ</v>
          </cell>
          <cell r="E5703" t="str">
            <v>051-2005074</v>
          </cell>
          <cell r="F5703" t="str">
            <v/>
          </cell>
          <cell r="G5703" t="str">
            <v>Комплексная целевая программа по совершенствованию системы о</v>
          </cell>
          <cell r="H5703" t="str">
            <v>Прочие</v>
          </cell>
          <cell r="I5703">
            <v>164.36</v>
          </cell>
          <cell r="J5703">
            <v>164.36</v>
          </cell>
          <cell r="K5703">
            <v>5.6</v>
          </cell>
          <cell r="L5703">
            <v>5.6</v>
          </cell>
          <cell r="M5703">
            <v>5.0000040000000003E-2</v>
          </cell>
          <cell r="N5703">
            <v>0.89285785699999998</v>
          </cell>
          <cell r="O5703">
            <v>0.89285785699999998</v>
          </cell>
          <cell r="P5703">
            <v>0</v>
          </cell>
          <cell r="Q5703">
            <v>0</v>
          </cell>
          <cell r="R5703">
            <v>0</v>
          </cell>
          <cell r="S5703">
            <v>0</v>
          </cell>
          <cell r="T5703">
            <v>0</v>
          </cell>
          <cell r="U5703">
            <v>0</v>
          </cell>
          <cell r="V5703">
            <v>0</v>
          </cell>
          <cell r="W5703">
            <v>0</v>
          </cell>
          <cell r="X5703">
            <v>0</v>
          </cell>
          <cell r="Y5703">
            <v>0</v>
          </cell>
          <cell r="Z5703">
            <v>36.840000000000003</v>
          </cell>
          <cell r="AA5703">
            <v>36.840000000000003</v>
          </cell>
          <cell r="AB5703">
            <v>5.05</v>
          </cell>
          <cell r="AC5703">
            <v>31.31</v>
          </cell>
          <cell r="AD5703">
            <v>3.3333359999999999E-2</v>
          </cell>
          <cell r="AE5703">
            <v>0</v>
          </cell>
          <cell r="AF5703">
            <v>3.3333359999999999E-2</v>
          </cell>
          <cell r="AG5703">
            <v>0</v>
          </cell>
          <cell r="AH5703">
            <v>0</v>
          </cell>
          <cell r="AI5703">
            <v>9.0481433E-2</v>
          </cell>
        </row>
        <row r="5704">
          <cell r="C5704" t="str">
            <v>1.930.1</v>
          </cell>
          <cell r="D5704" t="str">
            <v>Подрядные работы</v>
          </cell>
          <cell r="E5704" t="str">
            <v>051-2005074</v>
          </cell>
          <cell r="F5704" t="str">
            <v/>
          </cell>
          <cell r="G5704" t="str">
            <v/>
          </cell>
          <cell r="H5704" t="str">
            <v/>
          </cell>
          <cell r="I5704">
            <v>93.62</v>
          </cell>
          <cell r="J5704">
            <v>93.62</v>
          </cell>
          <cell r="K5704">
            <v>5.05</v>
          </cell>
          <cell r="L5704">
            <v>5.05</v>
          </cell>
          <cell r="M5704">
            <v>0</v>
          </cell>
          <cell r="N5704">
            <v>0</v>
          </cell>
          <cell r="O5704">
            <v>0</v>
          </cell>
          <cell r="P5704">
            <v>0</v>
          </cell>
          <cell r="Q5704">
            <v>0</v>
          </cell>
          <cell r="R5704">
            <v>0</v>
          </cell>
          <cell r="S5704">
            <v>0</v>
          </cell>
          <cell r="T5704">
            <v>0</v>
          </cell>
          <cell r="U5704">
            <v>0</v>
          </cell>
          <cell r="V5704">
            <v>0</v>
          </cell>
          <cell r="W5704">
            <v>0</v>
          </cell>
          <cell r="X5704">
            <v>0</v>
          </cell>
          <cell r="Y5704">
            <v>0</v>
          </cell>
          <cell r="Z5704">
            <v>27.78</v>
          </cell>
          <cell r="AA5704">
            <v>27.78</v>
          </cell>
          <cell r="AB5704">
            <v>5.05</v>
          </cell>
          <cell r="AC5704">
            <v>22.73</v>
          </cell>
          <cell r="AD5704">
            <v>0</v>
          </cell>
          <cell r="AE5704">
            <v>0</v>
          </cell>
          <cell r="AF5704">
            <v>0</v>
          </cell>
          <cell r="AG5704">
            <v>0</v>
          </cell>
          <cell r="AH5704">
            <v>0</v>
          </cell>
          <cell r="AI5704">
            <v>0</v>
          </cell>
        </row>
        <row r="5705">
          <cell r="C5705">
            <v>0</v>
          </cell>
          <cell r="D5705" t="str">
            <v>Инвестстрой</v>
          </cell>
          <cell r="E5705" t="str">
            <v>051-2005074</v>
          </cell>
          <cell r="F5705" t="str">
            <v/>
          </cell>
          <cell r="G5705" t="str">
            <v/>
          </cell>
          <cell r="H5705" t="str">
            <v/>
          </cell>
          <cell r="I5705">
            <v>93.62</v>
          </cell>
          <cell r="J5705">
            <v>93.62</v>
          </cell>
          <cell r="K5705">
            <v>5.05</v>
          </cell>
          <cell r="L5705">
            <v>5.05</v>
          </cell>
          <cell r="M5705">
            <v>0</v>
          </cell>
          <cell r="N5705">
            <v>0</v>
          </cell>
          <cell r="O5705">
            <v>0</v>
          </cell>
          <cell r="P5705">
            <v>0</v>
          </cell>
          <cell r="Q5705">
            <v>0</v>
          </cell>
          <cell r="R5705">
            <v>0</v>
          </cell>
          <cell r="S5705">
            <v>0</v>
          </cell>
          <cell r="T5705">
            <v>0</v>
          </cell>
          <cell r="U5705">
            <v>0</v>
          </cell>
          <cell r="V5705">
            <v>0</v>
          </cell>
          <cell r="W5705">
            <v>0</v>
          </cell>
          <cell r="X5705">
            <v>0</v>
          </cell>
          <cell r="Y5705">
            <v>0</v>
          </cell>
          <cell r="Z5705">
            <v>27.78</v>
          </cell>
          <cell r="AA5705">
            <v>27.78</v>
          </cell>
          <cell r="AB5705">
            <v>5.05</v>
          </cell>
          <cell r="AC5705">
            <v>22.73</v>
          </cell>
          <cell r="AD5705">
            <v>0</v>
          </cell>
          <cell r="AE5705">
            <v>0</v>
          </cell>
          <cell r="AF5705">
            <v>0</v>
          </cell>
          <cell r="AG5705">
            <v>0</v>
          </cell>
          <cell r="AH5705">
            <v>0</v>
          </cell>
          <cell r="AI5705">
            <v>0</v>
          </cell>
        </row>
        <row r="5706">
          <cell r="C5706" t="str">
            <v>1.930.2</v>
          </cell>
          <cell r="D5706" t="str">
            <v>Оборудование</v>
          </cell>
          <cell r="E5706" t="str">
            <v>051-2005074</v>
          </cell>
          <cell r="F5706" t="str">
            <v/>
          </cell>
          <cell r="G5706" t="str">
            <v/>
          </cell>
          <cell r="H5706" t="str">
            <v/>
          </cell>
          <cell r="I5706">
            <v>29.45</v>
          </cell>
          <cell r="J5706">
            <v>29.45</v>
          </cell>
          <cell r="K5706">
            <v>0</v>
          </cell>
          <cell r="L5706">
            <v>0</v>
          </cell>
          <cell r="M5706">
            <v>0</v>
          </cell>
          <cell r="N5706">
            <v>0</v>
          </cell>
          <cell r="O5706">
            <v>0</v>
          </cell>
          <cell r="P5706">
            <v>0</v>
          </cell>
          <cell r="Q5706">
            <v>0</v>
          </cell>
          <cell r="R5706">
            <v>0</v>
          </cell>
          <cell r="S5706">
            <v>0</v>
          </cell>
          <cell r="T5706">
            <v>0</v>
          </cell>
          <cell r="U5706">
            <v>0</v>
          </cell>
          <cell r="V5706">
            <v>0</v>
          </cell>
          <cell r="W5706">
            <v>0</v>
          </cell>
          <cell r="X5706">
            <v>0</v>
          </cell>
          <cell r="Y5706">
            <v>0</v>
          </cell>
          <cell r="Z5706">
            <v>8.58</v>
          </cell>
          <cell r="AA5706">
            <v>8.58</v>
          </cell>
          <cell r="AB5706">
            <v>0</v>
          </cell>
          <cell r="AC5706">
            <v>8.58</v>
          </cell>
          <cell r="AD5706">
            <v>0</v>
          </cell>
          <cell r="AE5706">
            <v>0</v>
          </cell>
          <cell r="AF5706">
            <v>0</v>
          </cell>
          <cell r="AG5706">
            <v>0</v>
          </cell>
          <cell r="AH5706">
            <v>0</v>
          </cell>
          <cell r="AI5706">
            <v>0</v>
          </cell>
        </row>
        <row r="5707">
          <cell r="C5707" t="str">
            <v>1.930.3</v>
          </cell>
          <cell r="D5707" t="str">
            <v>Прочие, всего</v>
          </cell>
          <cell r="E5707" t="str">
            <v>051-2005074</v>
          </cell>
          <cell r="F5707" t="str">
            <v/>
          </cell>
          <cell r="G5707" t="str">
            <v/>
          </cell>
          <cell r="H5707" t="str">
            <v/>
          </cell>
          <cell r="I5707">
            <v>41.29</v>
          </cell>
          <cell r="J5707">
            <v>41.29</v>
          </cell>
          <cell r="K5707">
            <v>0.55000000000000004</v>
          </cell>
          <cell r="L5707">
            <v>0.55000000000000004</v>
          </cell>
          <cell r="M5707">
            <v>5.0000040000000003E-2</v>
          </cell>
          <cell r="N5707">
            <v>9.0909163639999999</v>
          </cell>
          <cell r="O5707">
            <v>9.0909163639999999</v>
          </cell>
          <cell r="P5707">
            <v>0</v>
          </cell>
          <cell r="Q5707">
            <v>0</v>
          </cell>
          <cell r="R5707">
            <v>0</v>
          </cell>
          <cell r="S5707">
            <v>0</v>
          </cell>
          <cell r="T5707">
            <v>0</v>
          </cell>
          <cell r="U5707">
            <v>0</v>
          </cell>
          <cell r="V5707">
            <v>0</v>
          </cell>
          <cell r="W5707">
            <v>0</v>
          </cell>
          <cell r="X5707">
            <v>0</v>
          </cell>
          <cell r="Y5707">
            <v>0</v>
          </cell>
          <cell r="Z5707">
            <v>0.48</v>
          </cell>
          <cell r="AA5707">
            <v>0.48</v>
          </cell>
          <cell r="AB5707">
            <v>0</v>
          </cell>
          <cell r="AC5707">
            <v>0</v>
          </cell>
          <cell r="AD5707">
            <v>3.3333359999999999E-2</v>
          </cell>
          <cell r="AE5707">
            <v>0</v>
          </cell>
          <cell r="AF5707">
            <v>3.3333359999999999E-2</v>
          </cell>
          <cell r="AG5707">
            <v>0</v>
          </cell>
          <cell r="AH5707">
            <v>0</v>
          </cell>
          <cell r="AI5707">
            <v>6.9444499999999998</v>
          </cell>
        </row>
        <row r="5708">
          <cell r="C5708" t="str">
            <v>1.930.4</v>
          </cell>
          <cell r="D5708" t="str">
            <v>Землеотвод, всего</v>
          </cell>
          <cell r="E5708" t="str">
            <v>051-2005074</v>
          </cell>
          <cell r="F5708" t="str">
            <v/>
          </cell>
          <cell r="G5708" t="str">
            <v/>
          </cell>
          <cell r="H5708" t="str">
            <v/>
          </cell>
          <cell r="I5708">
            <v>0.42</v>
          </cell>
          <cell r="J5708">
            <v>0.42</v>
          </cell>
          <cell r="K5708">
            <v>0.3</v>
          </cell>
          <cell r="L5708">
            <v>0.3</v>
          </cell>
          <cell r="M5708">
            <v>0</v>
          </cell>
          <cell r="N5708">
            <v>0</v>
          </cell>
          <cell r="O5708">
            <v>0</v>
          </cell>
          <cell r="P5708">
            <v>0</v>
          </cell>
          <cell r="Q5708">
            <v>0</v>
          </cell>
          <cell r="R5708">
            <v>0</v>
          </cell>
          <cell r="S5708">
            <v>0</v>
          </cell>
          <cell r="T5708">
            <v>0</v>
          </cell>
          <cell r="U5708">
            <v>0</v>
          </cell>
          <cell r="V5708">
            <v>0</v>
          </cell>
          <cell r="W5708">
            <v>0</v>
          </cell>
          <cell r="X5708">
            <v>0</v>
          </cell>
          <cell r="Y5708">
            <v>0</v>
          </cell>
          <cell r="Z5708">
            <v>0.3</v>
          </cell>
          <cell r="AA5708">
            <v>0.3</v>
          </cell>
          <cell r="AB5708">
            <v>0</v>
          </cell>
          <cell r="AC5708">
            <v>0</v>
          </cell>
          <cell r="AD5708">
            <v>0</v>
          </cell>
          <cell r="AE5708">
            <v>0</v>
          </cell>
          <cell r="AF5708">
            <v>0</v>
          </cell>
          <cell r="AG5708">
            <v>0</v>
          </cell>
          <cell r="AH5708">
            <v>0</v>
          </cell>
          <cell r="AI5708">
            <v>0</v>
          </cell>
        </row>
        <row r="5709">
          <cell r="C5709" t="str">
            <v>1.930.5</v>
          </cell>
          <cell r="D5709" t="str">
            <v>Проектные работы</v>
          </cell>
          <cell r="E5709" t="str">
            <v>051-2005074</v>
          </cell>
          <cell r="F5709" t="str">
            <v/>
          </cell>
          <cell r="G5709" t="str">
            <v/>
          </cell>
          <cell r="H5709" t="str">
            <v/>
          </cell>
          <cell r="I5709">
            <v>29.31</v>
          </cell>
          <cell r="J5709">
            <v>29.31</v>
          </cell>
          <cell r="K5709">
            <v>0</v>
          </cell>
          <cell r="L5709">
            <v>0</v>
          </cell>
          <cell r="M5709">
            <v>0</v>
          </cell>
          <cell r="N5709">
            <v>0</v>
          </cell>
          <cell r="O5709">
            <v>0</v>
          </cell>
          <cell r="P5709">
            <v>0</v>
          </cell>
          <cell r="Q5709">
            <v>0</v>
          </cell>
          <cell r="R5709">
            <v>0</v>
          </cell>
          <cell r="S5709">
            <v>0</v>
          </cell>
          <cell r="T5709">
            <v>0</v>
          </cell>
          <cell r="U5709">
            <v>0</v>
          </cell>
          <cell r="V5709">
            <v>0</v>
          </cell>
          <cell r="W5709">
            <v>0</v>
          </cell>
          <cell r="X5709">
            <v>0</v>
          </cell>
          <cell r="Y5709">
            <v>0</v>
          </cell>
          <cell r="Z5709">
            <v>0</v>
          </cell>
          <cell r="AA5709">
            <v>0</v>
          </cell>
          <cell r="AB5709">
            <v>0</v>
          </cell>
          <cell r="AC5709">
            <v>0</v>
          </cell>
          <cell r="AD5709">
            <v>0</v>
          </cell>
          <cell r="AE5709">
            <v>0</v>
          </cell>
          <cell r="AF5709">
            <v>0</v>
          </cell>
          <cell r="AG5709">
            <v>0</v>
          </cell>
          <cell r="AH5709">
            <v>0</v>
          </cell>
          <cell r="AI5709">
            <v>0</v>
          </cell>
        </row>
        <row r="5710">
          <cell r="C5710" t="str">
            <v>1.930.6</v>
          </cell>
          <cell r="D5710" t="str">
            <v>Услуги Заказчика</v>
          </cell>
          <cell r="E5710" t="str">
            <v>051-2005074</v>
          </cell>
          <cell r="F5710" t="str">
            <v/>
          </cell>
          <cell r="G5710" t="str">
            <v/>
          </cell>
          <cell r="H5710" t="str">
            <v/>
          </cell>
          <cell r="I5710">
            <v>2.91</v>
          </cell>
          <cell r="J5710">
            <v>2.91</v>
          </cell>
          <cell r="K5710">
            <v>0.2</v>
          </cell>
          <cell r="L5710">
            <v>0.2</v>
          </cell>
          <cell r="M5710">
            <v>5.0000040000000003E-2</v>
          </cell>
          <cell r="N5710">
            <v>25.000019999999999</v>
          </cell>
          <cell r="O5710">
            <v>25.000019999999999</v>
          </cell>
          <cell r="P5710">
            <v>0</v>
          </cell>
          <cell r="Q5710">
            <v>0</v>
          </cell>
          <cell r="R5710">
            <v>0</v>
          </cell>
          <cell r="S5710">
            <v>0</v>
          </cell>
          <cell r="T5710">
            <v>0</v>
          </cell>
          <cell r="U5710">
            <v>0</v>
          </cell>
          <cell r="V5710">
            <v>0</v>
          </cell>
          <cell r="W5710">
            <v>0</v>
          </cell>
          <cell r="X5710">
            <v>0</v>
          </cell>
          <cell r="Y5710">
            <v>0</v>
          </cell>
          <cell r="Z5710">
            <v>0.18</v>
          </cell>
          <cell r="AA5710">
            <v>0.18</v>
          </cell>
          <cell r="AB5710">
            <v>0</v>
          </cell>
          <cell r="AC5710">
            <v>0</v>
          </cell>
          <cell r="AD5710">
            <v>3.3333359999999999E-2</v>
          </cell>
          <cell r="AE5710">
            <v>0</v>
          </cell>
          <cell r="AF5710">
            <v>3.3333359999999999E-2</v>
          </cell>
          <cell r="AG5710">
            <v>0</v>
          </cell>
          <cell r="AH5710">
            <v>0</v>
          </cell>
          <cell r="AI5710">
            <v>18.518533333000001</v>
          </cell>
        </row>
        <row r="5711">
          <cell r="C5711" t="str">
            <v>1.930.7</v>
          </cell>
          <cell r="D5711" t="str">
            <v>Иные прочие</v>
          </cell>
          <cell r="E5711" t="str">
            <v>051-2005074</v>
          </cell>
          <cell r="F5711" t="str">
            <v/>
          </cell>
          <cell r="G5711" t="str">
            <v/>
          </cell>
          <cell r="H5711" t="str">
            <v/>
          </cell>
          <cell r="I5711">
            <v>5.5</v>
          </cell>
          <cell r="J5711">
            <v>5.5</v>
          </cell>
          <cell r="K5711">
            <v>0.05</v>
          </cell>
          <cell r="L5711">
            <v>0.05</v>
          </cell>
          <cell r="M5711">
            <v>0</v>
          </cell>
          <cell r="N5711">
            <v>0</v>
          </cell>
          <cell r="O5711">
            <v>0</v>
          </cell>
          <cell r="P5711">
            <v>0</v>
          </cell>
          <cell r="Q5711">
            <v>0</v>
          </cell>
          <cell r="R5711">
            <v>0</v>
          </cell>
          <cell r="S5711">
            <v>0</v>
          </cell>
          <cell r="T5711">
            <v>0</v>
          </cell>
          <cell r="U5711">
            <v>0</v>
          </cell>
          <cell r="V5711">
            <v>0</v>
          </cell>
          <cell r="W5711">
            <v>0</v>
          </cell>
          <cell r="X5711">
            <v>0</v>
          </cell>
          <cell r="Y5711">
            <v>0</v>
          </cell>
          <cell r="Z5711">
            <v>0</v>
          </cell>
          <cell r="AA5711">
            <v>0</v>
          </cell>
          <cell r="AB5711">
            <v>0</v>
          </cell>
          <cell r="AC5711">
            <v>0</v>
          </cell>
          <cell r="AD5711">
            <v>0</v>
          </cell>
          <cell r="AE5711">
            <v>0</v>
          </cell>
          <cell r="AF5711">
            <v>0</v>
          </cell>
          <cell r="AG5711">
            <v>0</v>
          </cell>
          <cell r="AH5711">
            <v>0</v>
          </cell>
          <cell r="AI5711">
            <v>0</v>
          </cell>
        </row>
        <row r="5712">
          <cell r="C5712" t="str">
            <v>1.930.8</v>
          </cell>
          <cell r="D5712" t="str">
            <v>Пуско наладочные работы "вхолостую"</v>
          </cell>
          <cell r="E5712" t="str">
            <v>051-2005074</v>
          </cell>
          <cell r="F5712" t="str">
            <v/>
          </cell>
          <cell r="G5712" t="str">
            <v/>
          </cell>
          <cell r="H5712" t="str">
            <v/>
          </cell>
          <cell r="I5712">
            <v>3.15</v>
          </cell>
          <cell r="J5712">
            <v>3.15</v>
          </cell>
          <cell r="K5712">
            <v>0</v>
          </cell>
          <cell r="L5712">
            <v>0</v>
          </cell>
          <cell r="M5712">
            <v>0</v>
          </cell>
          <cell r="N5712">
            <v>0</v>
          </cell>
          <cell r="O5712">
            <v>0</v>
          </cell>
          <cell r="P5712">
            <v>0</v>
          </cell>
          <cell r="Q5712">
            <v>0</v>
          </cell>
          <cell r="R5712">
            <v>0</v>
          </cell>
          <cell r="S5712">
            <v>0</v>
          </cell>
          <cell r="T5712">
            <v>0</v>
          </cell>
          <cell r="U5712">
            <v>0</v>
          </cell>
          <cell r="V5712">
            <v>0</v>
          </cell>
          <cell r="W5712">
            <v>0</v>
          </cell>
          <cell r="X5712">
            <v>0</v>
          </cell>
          <cell r="Y5712">
            <v>0</v>
          </cell>
          <cell r="Z5712">
            <v>0</v>
          </cell>
          <cell r="AA5712">
            <v>0</v>
          </cell>
          <cell r="AB5712">
            <v>0</v>
          </cell>
          <cell r="AC5712">
            <v>0</v>
          </cell>
          <cell r="AD5712">
            <v>0</v>
          </cell>
          <cell r="AE5712">
            <v>0</v>
          </cell>
          <cell r="AF5712">
            <v>0</v>
          </cell>
          <cell r="AG5712">
            <v>0</v>
          </cell>
          <cell r="AH5712">
            <v>0</v>
          </cell>
          <cell r="AI5712">
            <v>0</v>
          </cell>
        </row>
        <row r="5713">
          <cell r="C5713" t="str">
            <v>1.931</v>
          </cell>
          <cell r="D5713" t="str">
            <v>Дооснащение ИТСО ГРС Калининградского ЛПУМГ и Портового ЛПУМГ</v>
          </cell>
          <cell r="E5713" t="str">
            <v>051-2005076</v>
          </cell>
          <cell r="F5713" t="str">
            <v/>
          </cell>
          <cell r="G5713" t="str">
            <v>Комплексная целевая программа по совершенствованию системы о</v>
          </cell>
          <cell r="H5713" t="str">
            <v>Прочие</v>
          </cell>
          <cell r="I5713">
            <v>115.9</v>
          </cell>
          <cell r="J5713">
            <v>115.9</v>
          </cell>
          <cell r="K5713">
            <v>4.8499999999999996</v>
          </cell>
          <cell r="L5713">
            <v>4.8499999999999996</v>
          </cell>
          <cell r="M5713">
            <v>4.249998E-2</v>
          </cell>
          <cell r="N5713">
            <v>0.87628824699999996</v>
          </cell>
          <cell r="O5713">
            <v>0.87628824699999996</v>
          </cell>
          <cell r="P5713">
            <v>0</v>
          </cell>
          <cell r="Q5713">
            <v>0</v>
          </cell>
          <cell r="R5713">
            <v>0</v>
          </cell>
          <cell r="S5713">
            <v>0</v>
          </cell>
          <cell r="T5713">
            <v>0</v>
          </cell>
          <cell r="U5713">
            <v>0</v>
          </cell>
          <cell r="V5713">
            <v>0</v>
          </cell>
          <cell r="W5713">
            <v>0</v>
          </cell>
          <cell r="X5713">
            <v>0</v>
          </cell>
          <cell r="Y5713">
            <v>0</v>
          </cell>
          <cell r="Z5713">
            <v>26.15</v>
          </cell>
          <cell r="AA5713">
            <v>26.15</v>
          </cell>
          <cell r="AB5713">
            <v>4.33</v>
          </cell>
          <cell r="AC5713">
            <v>21.69</v>
          </cell>
          <cell r="AD5713">
            <v>2.8333319999999999E-2</v>
          </cell>
          <cell r="AE5713">
            <v>0</v>
          </cell>
          <cell r="AF5713">
            <v>2.8333319999999999E-2</v>
          </cell>
          <cell r="AG5713">
            <v>0</v>
          </cell>
          <cell r="AH5713">
            <v>0</v>
          </cell>
          <cell r="AI5713">
            <v>0.108349216</v>
          </cell>
        </row>
        <row r="5714">
          <cell r="C5714" t="str">
            <v>1.931.1</v>
          </cell>
          <cell r="D5714" t="str">
            <v>Подрядные работы</v>
          </cell>
          <cell r="E5714" t="str">
            <v>051-2005076</v>
          </cell>
          <cell r="F5714" t="str">
            <v/>
          </cell>
          <cell r="G5714" t="str">
            <v/>
          </cell>
          <cell r="H5714" t="str">
            <v/>
          </cell>
          <cell r="I5714">
            <v>71.23</v>
          </cell>
          <cell r="J5714">
            <v>71.23</v>
          </cell>
          <cell r="K5714">
            <v>4.33</v>
          </cell>
          <cell r="L5714">
            <v>4.33</v>
          </cell>
          <cell r="M5714">
            <v>0</v>
          </cell>
          <cell r="N5714">
            <v>0</v>
          </cell>
          <cell r="O5714">
            <v>0</v>
          </cell>
          <cell r="P5714">
            <v>0</v>
          </cell>
          <cell r="Q5714">
            <v>0</v>
          </cell>
          <cell r="R5714">
            <v>0</v>
          </cell>
          <cell r="S5714">
            <v>0</v>
          </cell>
          <cell r="T5714">
            <v>0</v>
          </cell>
          <cell r="U5714">
            <v>0</v>
          </cell>
          <cell r="V5714">
            <v>0</v>
          </cell>
          <cell r="W5714">
            <v>0</v>
          </cell>
          <cell r="X5714">
            <v>0</v>
          </cell>
          <cell r="Y5714">
            <v>0</v>
          </cell>
          <cell r="Z5714">
            <v>20.81</v>
          </cell>
          <cell r="AA5714">
            <v>20.81</v>
          </cell>
          <cell r="AB5714">
            <v>4.33</v>
          </cell>
          <cell r="AC5714">
            <v>16.48</v>
          </cell>
          <cell r="AD5714">
            <v>0</v>
          </cell>
          <cell r="AE5714">
            <v>0</v>
          </cell>
          <cell r="AF5714">
            <v>0</v>
          </cell>
          <cell r="AG5714">
            <v>0</v>
          </cell>
          <cell r="AH5714">
            <v>0</v>
          </cell>
          <cell r="AI5714">
            <v>0</v>
          </cell>
        </row>
        <row r="5715">
          <cell r="C5715">
            <v>0</v>
          </cell>
          <cell r="D5715" t="str">
            <v>СБ "Марит</v>
          </cell>
          <cell r="E5715" t="str">
            <v>051-2005076</v>
          </cell>
          <cell r="F5715" t="str">
            <v/>
          </cell>
          <cell r="G5715" t="str">
            <v/>
          </cell>
          <cell r="H5715" t="str">
            <v/>
          </cell>
          <cell r="I5715">
            <v>71.23</v>
          </cell>
          <cell r="J5715">
            <v>71.23</v>
          </cell>
          <cell r="K5715">
            <v>4.33</v>
          </cell>
          <cell r="L5715">
            <v>4.33</v>
          </cell>
          <cell r="M5715">
            <v>0</v>
          </cell>
          <cell r="N5715">
            <v>0</v>
          </cell>
          <cell r="O5715">
            <v>0</v>
          </cell>
          <cell r="P5715">
            <v>0</v>
          </cell>
          <cell r="Q5715">
            <v>0</v>
          </cell>
          <cell r="R5715">
            <v>0</v>
          </cell>
          <cell r="S5715">
            <v>0</v>
          </cell>
          <cell r="T5715">
            <v>0</v>
          </cell>
          <cell r="U5715">
            <v>0</v>
          </cell>
          <cell r="V5715">
            <v>0</v>
          </cell>
          <cell r="W5715">
            <v>0</v>
          </cell>
          <cell r="X5715">
            <v>0</v>
          </cell>
          <cell r="Y5715">
            <v>0</v>
          </cell>
          <cell r="Z5715">
            <v>20.81</v>
          </cell>
          <cell r="AA5715">
            <v>20.81</v>
          </cell>
          <cell r="AB5715">
            <v>4.33</v>
          </cell>
          <cell r="AC5715">
            <v>16.48</v>
          </cell>
          <cell r="AD5715">
            <v>0</v>
          </cell>
          <cell r="AE5715">
            <v>0</v>
          </cell>
          <cell r="AF5715">
            <v>0</v>
          </cell>
          <cell r="AG5715">
            <v>0</v>
          </cell>
          <cell r="AH5715">
            <v>0</v>
          </cell>
          <cell r="AI5715">
            <v>0</v>
          </cell>
        </row>
        <row r="5716">
          <cell r="C5716" t="str">
            <v>1.931.2</v>
          </cell>
          <cell r="D5716" t="str">
            <v>Оборудование</v>
          </cell>
          <cell r="E5716" t="str">
            <v>051-2005076</v>
          </cell>
          <cell r="F5716" t="str">
            <v/>
          </cell>
          <cell r="G5716" t="str">
            <v/>
          </cell>
          <cell r="H5716" t="str">
            <v/>
          </cell>
          <cell r="I5716">
            <v>17.88</v>
          </cell>
          <cell r="J5716">
            <v>17.88</v>
          </cell>
          <cell r="K5716">
            <v>0</v>
          </cell>
          <cell r="L5716">
            <v>0</v>
          </cell>
          <cell r="M5716">
            <v>0</v>
          </cell>
          <cell r="N5716">
            <v>0</v>
          </cell>
          <cell r="O5716">
            <v>0</v>
          </cell>
          <cell r="P5716">
            <v>0</v>
          </cell>
          <cell r="Q5716">
            <v>0</v>
          </cell>
          <cell r="R5716">
            <v>0</v>
          </cell>
          <cell r="S5716">
            <v>0</v>
          </cell>
          <cell r="T5716">
            <v>0</v>
          </cell>
          <cell r="U5716">
            <v>0</v>
          </cell>
          <cell r="V5716">
            <v>0</v>
          </cell>
          <cell r="W5716">
            <v>0</v>
          </cell>
          <cell r="X5716">
            <v>0</v>
          </cell>
          <cell r="Y5716">
            <v>0</v>
          </cell>
          <cell r="Z5716">
            <v>5.21</v>
          </cell>
          <cell r="AA5716">
            <v>5.21</v>
          </cell>
          <cell r="AB5716">
            <v>0</v>
          </cell>
          <cell r="AC5716">
            <v>5.21</v>
          </cell>
          <cell r="AD5716">
            <v>0</v>
          </cell>
          <cell r="AE5716">
            <v>0</v>
          </cell>
          <cell r="AF5716">
            <v>0</v>
          </cell>
          <cell r="AG5716">
            <v>0</v>
          </cell>
          <cell r="AH5716">
            <v>0</v>
          </cell>
          <cell r="AI5716">
            <v>0</v>
          </cell>
        </row>
        <row r="5717">
          <cell r="C5717" t="str">
            <v>1.931.3</v>
          </cell>
          <cell r="D5717" t="str">
            <v>Прочие, всего</v>
          </cell>
          <cell r="E5717" t="str">
            <v>051-2005076</v>
          </cell>
          <cell r="F5717" t="str">
            <v/>
          </cell>
          <cell r="G5717" t="str">
            <v/>
          </cell>
          <cell r="H5717" t="str">
            <v/>
          </cell>
          <cell r="I5717">
            <v>26.79</v>
          </cell>
          <cell r="J5717">
            <v>26.79</v>
          </cell>
          <cell r="K5717">
            <v>0.52</v>
          </cell>
          <cell r="L5717">
            <v>0.52</v>
          </cell>
          <cell r="M5717">
            <v>4.249998E-2</v>
          </cell>
          <cell r="N5717">
            <v>8.1730730769999997</v>
          </cell>
          <cell r="O5717">
            <v>8.1730730769999997</v>
          </cell>
          <cell r="P5717">
            <v>0</v>
          </cell>
          <cell r="Q5717">
            <v>0</v>
          </cell>
          <cell r="R5717">
            <v>0</v>
          </cell>
          <cell r="S5717">
            <v>0</v>
          </cell>
          <cell r="T5717">
            <v>0</v>
          </cell>
          <cell r="U5717">
            <v>0</v>
          </cell>
          <cell r="V5717">
            <v>0</v>
          </cell>
          <cell r="W5717">
            <v>0</v>
          </cell>
          <cell r="X5717">
            <v>0</v>
          </cell>
          <cell r="Y5717">
            <v>0</v>
          </cell>
          <cell r="Z5717">
            <v>0.13</v>
          </cell>
          <cell r="AA5717">
            <v>0.13</v>
          </cell>
          <cell r="AB5717">
            <v>0</v>
          </cell>
          <cell r="AC5717">
            <v>0</v>
          </cell>
          <cell r="AD5717">
            <v>2.8333319999999999E-2</v>
          </cell>
          <cell r="AE5717">
            <v>0</v>
          </cell>
          <cell r="AF5717">
            <v>2.8333319999999999E-2</v>
          </cell>
          <cell r="AG5717">
            <v>0</v>
          </cell>
          <cell r="AH5717">
            <v>0</v>
          </cell>
          <cell r="AI5717">
            <v>21.794861537999999</v>
          </cell>
        </row>
        <row r="5718">
          <cell r="C5718" t="str">
            <v>1.931.4</v>
          </cell>
          <cell r="D5718" t="str">
            <v>Проектные работы</v>
          </cell>
          <cell r="E5718" t="str">
            <v>051-2005076</v>
          </cell>
          <cell r="F5718" t="str">
            <v/>
          </cell>
          <cell r="G5718" t="str">
            <v/>
          </cell>
          <cell r="H5718" t="str">
            <v/>
          </cell>
          <cell r="I5718">
            <v>16.059999999999999</v>
          </cell>
          <cell r="J5718">
            <v>16.059999999999999</v>
          </cell>
          <cell r="K5718">
            <v>0</v>
          </cell>
          <cell r="L5718">
            <v>0</v>
          </cell>
          <cell r="M5718">
            <v>0</v>
          </cell>
          <cell r="N5718">
            <v>0</v>
          </cell>
          <cell r="O5718">
            <v>0</v>
          </cell>
          <cell r="P5718">
            <v>0</v>
          </cell>
          <cell r="Q5718">
            <v>0</v>
          </cell>
          <cell r="R5718">
            <v>0</v>
          </cell>
          <cell r="S5718">
            <v>0</v>
          </cell>
          <cell r="T5718">
            <v>0</v>
          </cell>
          <cell r="U5718">
            <v>0</v>
          </cell>
          <cell r="V5718">
            <v>0</v>
          </cell>
          <cell r="W5718">
            <v>0</v>
          </cell>
          <cell r="X5718">
            <v>0</v>
          </cell>
          <cell r="Y5718">
            <v>0</v>
          </cell>
          <cell r="Z5718">
            <v>0</v>
          </cell>
          <cell r="AA5718">
            <v>0</v>
          </cell>
          <cell r="AB5718">
            <v>0</v>
          </cell>
          <cell r="AC5718">
            <v>0</v>
          </cell>
          <cell r="AD5718">
            <v>0</v>
          </cell>
          <cell r="AE5718">
            <v>0</v>
          </cell>
          <cell r="AF5718">
            <v>0</v>
          </cell>
          <cell r="AG5718">
            <v>0</v>
          </cell>
          <cell r="AH5718">
            <v>0</v>
          </cell>
          <cell r="AI5718">
            <v>0</v>
          </cell>
        </row>
        <row r="5719">
          <cell r="C5719" t="str">
            <v>1.931.5</v>
          </cell>
          <cell r="D5719" t="str">
            <v>Услуги Заказчика</v>
          </cell>
          <cell r="E5719" t="str">
            <v>051-2005076</v>
          </cell>
          <cell r="F5719" t="str">
            <v/>
          </cell>
          <cell r="G5719" t="str">
            <v/>
          </cell>
          <cell r="H5719" t="str">
            <v/>
          </cell>
          <cell r="I5719">
            <v>2.0499999999999998</v>
          </cell>
          <cell r="J5719">
            <v>2.0499999999999998</v>
          </cell>
          <cell r="K5719">
            <v>0.17</v>
          </cell>
          <cell r="L5719">
            <v>0.17</v>
          </cell>
          <cell r="M5719">
            <v>4.249998E-2</v>
          </cell>
          <cell r="N5719">
            <v>24.999988235</v>
          </cell>
          <cell r="O5719">
            <v>24.999988235</v>
          </cell>
          <cell r="P5719">
            <v>0</v>
          </cell>
          <cell r="Q5719">
            <v>0</v>
          </cell>
          <cell r="R5719">
            <v>0</v>
          </cell>
          <cell r="S5719">
            <v>0</v>
          </cell>
          <cell r="T5719">
            <v>0</v>
          </cell>
          <cell r="U5719">
            <v>0</v>
          </cell>
          <cell r="V5719">
            <v>0</v>
          </cell>
          <cell r="W5719">
            <v>0</v>
          </cell>
          <cell r="X5719">
            <v>0</v>
          </cell>
          <cell r="Y5719">
            <v>0</v>
          </cell>
          <cell r="Z5719">
            <v>0.13</v>
          </cell>
          <cell r="AA5719">
            <v>0.13</v>
          </cell>
          <cell r="AB5719">
            <v>0</v>
          </cell>
          <cell r="AC5719">
            <v>0</v>
          </cell>
          <cell r="AD5719">
            <v>2.8333319999999999E-2</v>
          </cell>
          <cell r="AE5719">
            <v>0</v>
          </cell>
          <cell r="AF5719">
            <v>2.8333319999999999E-2</v>
          </cell>
          <cell r="AG5719">
            <v>0</v>
          </cell>
          <cell r="AH5719">
            <v>0</v>
          </cell>
          <cell r="AI5719">
            <v>21.794861537999999</v>
          </cell>
        </row>
        <row r="5720">
          <cell r="C5720" t="str">
            <v>1.931.6</v>
          </cell>
          <cell r="D5720" t="str">
            <v>Иные прочие</v>
          </cell>
          <cell r="E5720" t="str">
            <v>051-2005076</v>
          </cell>
          <cell r="F5720" t="str">
            <v/>
          </cell>
          <cell r="G5720" t="str">
            <v/>
          </cell>
          <cell r="H5720" t="str">
            <v/>
          </cell>
          <cell r="I5720">
            <v>4.6900000000000004</v>
          </cell>
          <cell r="J5720">
            <v>4.6900000000000004</v>
          </cell>
          <cell r="K5720">
            <v>0.35</v>
          </cell>
          <cell r="L5720">
            <v>0.35</v>
          </cell>
          <cell r="M5720">
            <v>0</v>
          </cell>
          <cell r="N5720">
            <v>0</v>
          </cell>
          <cell r="O5720">
            <v>0</v>
          </cell>
          <cell r="P5720">
            <v>0</v>
          </cell>
          <cell r="Q5720">
            <v>0</v>
          </cell>
          <cell r="R5720">
            <v>0</v>
          </cell>
          <cell r="S5720">
            <v>0</v>
          </cell>
          <cell r="T5720">
            <v>0</v>
          </cell>
          <cell r="U5720">
            <v>0</v>
          </cell>
          <cell r="V5720">
            <v>0</v>
          </cell>
          <cell r="W5720">
            <v>0</v>
          </cell>
          <cell r="X5720">
            <v>0</v>
          </cell>
          <cell r="Y5720">
            <v>0</v>
          </cell>
          <cell r="Z5720">
            <v>0</v>
          </cell>
          <cell r="AA5720">
            <v>0</v>
          </cell>
          <cell r="AB5720">
            <v>0</v>
          </cell>
          <cell r="AC5720">
            <v>0</v>
          </cell>
          <cell r="AD5720">
            <v>0</v>
          </cell>
          <cell r="AE5720">
            <v>0</v>
          </cell>
          <cell r="AF5720">
            <v>0</v>
          </cell>
          <cell r="AG5720">
            <v>0</v>
          </cell>
          <cell r="AH5720">
            <v>0</v>
          </cell>
          <cell r="AI5720">
            <v>0</v>
          </cell>
        </row>
        <row r="5721">
          <cell r="C5721" t="str">
            <v>1.931.7</v>
          </cell>
          <cell r="D5721" t="str">
            <v>Пуско наладочные работы "вхолостую"</v>
          </cell>
          <cell r="E5721" t="str">
            <v>051-2005076</v>
          </cell>
          <cell r="F5721" t="str">
            <v/>
          </cell>
          <cell r="G5721" t="str">
            <v/>
          </cell>
          <cell r="H5721" t="str">
            <v/>
          </cell>
          <cell r="I5721">
            <v>3.99</v>
          </cell>
          <cell r="J5721">
            <v>3.99</v>
          </cell>
          <cell r="K5721">
            <v>0</v>
          </cell>
          <cell r="L5721">
            <v>0</v>
          </cell>
          <cell r="M5721">
            <v>0</v>
          </cell>
          <cell r="N5721">
            <v>0</v>
          </cell>
          <cell r="O5721">
            <v>0</v>
          </cell>
          <cell r="P5721">
            <v>0</v>
          </cell>
          <cell r="Q5721">
            <v>0</v>
          </cell>
          <cell r="R5721">
            <v>0</v>
          </cell>
          <cell r="S5721">
            <v>0</v>
          </cell>
          <cell r="T5721">
            <v>0</v>
          </cell>
          <cell r="U5721">
            <v>0</v>
          </cell>
          <cell r="V5721">
            <v>0</v>
          </cell>
          <cell r="W5721">
            <v>0</v>
          </cell>
          <cell r="X5721">
            <v>0</v>
          </cell>
          <cell r="Y5721">
            <v>0</v>
          </cell>
          <cell r="Z5721">
            <v>0</v>
          </cell>
          <cell r="AA5721">
            <v>0</v>
          </cell>
          <cell r="AB5721">
            <v>0</v>
          </cell>
          <cell r="AC5721">
            <v>0</v>
          </cell>
          <cell r="AD5721">
            <v>0</v>
          </cell>
          <cell r="AE5721">
            <v>0</v>
          </cell>
          <cell r="AF5721">
            <v>0</v>
          </cell>
          <cell r="AG5721">
            <v>0</v>
          </cell>
          <cell r="AH5721">
            <v>0</v>
          </cell>
          <cell r="AI5721">
            <v>0</v>
          </cell>
        </row>
        <row r="5722">
          <cell r="C5722" t="str">
            <v>1.932</v>
          </cell>
          <cell r="D5722" t="str">
            <v>Дооснащение ИТСО объектов ООО "Газпром трансгаз Уфа"</v>
          </cell>
          <cell r="E5722" t="str">
            <v>051-2005084</v>
          </cell>
          <cell r="F5722" t="str">
            <v/>
          </cell>
          <cell r="G5722" t="str">
            <v>Комплексная целевая программа по совершенствованию системы о</v>
          </cell>
          <cell r="H5722" t="str">
            <v>Прочие</v>
          </cell>
          <cell r="I5722">
            <v>132.81</v>
          </cell>
          <cell r="J5722">
            <v>99.85</v>
          </cell>
          <cell r="K5722">
            <v>99.85</v>
          </cell>
          <cell r="L5722">
            <v>99.85</v>
          </cell>
          <cell r="M5722">
            <v>3.5840190000000001</v>
          </cell>
          <cell r="N5722">
            <v>3.5894031050000001</v>
          </cell>
          <cell r="O5722">
            <v>3.5894031050000001</v>
          </cell>
          <cell r="P5722">
            <v>0</v>
          </cell>
          <cell r="Q5722">
            <v>0</v>
          </cell>
          <cell r="R5722">
            <v>0</v>
          </cell>
          <cell r="S5722">
            <v>110.65833333</v>
          </cell>
          <cell r="T5722">
            <v>22.151666670000001</v>
          </cell>
          <cell r="U5722">
            <v>0</v>
          </cell>
          <cell r="V5722">
            <v>0</v>
          </cell>
          <cell r="W5722">
            <v>0</v>
          </cell>
          <cell r="X5722">
            <v>0</v>
          </cell>
          <cell r="Y5722">
            <v>11.896231220000001</v>
          </cell>
          <cell r="Z5722">
            <v>105.88</v>
          </cell>
          <cell r="AA5722">
            <v>105.88</v>
          </cell>
          <cell r="AB5722">
            <v>29.89</v>
          </cell>
          <cell r="AC5722">
            <v>0</v>
          </cell>
          <cell r="AD5722">
            <v>12.4895645</v>
          </cell>
          <cell r="AE5722">
            <v>11.896231220000001</v>
          </cell>
          <cell r="AF5722">
            <v>0.59333327999999996</v>
          </cell>
          <cell r="AG5722">
            <v>0</v>
          </cell>
          <cell r="AH5722">
            <v>0</v>
          </cell>
          <cell r="AI5722">
            <v>11.795961938</v>
          </cell>
        </row>
        <row r="5723">
          <cell r="C5723" t="str">
            <v>1.932.1</v>
          </cell>
          <cell r="D5723" t="str">
            <v>Подрядные работы</v>
          </cell>
          <cell r="E5723" t="str">
            <v>051-2005084</v>
          </cell>
          <cell r="F5723" t="str">
            <v/>
          </cell>
          <cell r="G5723" t="str">
            <v/>
          </cell>
          <cell r="H5723" t="str">
            <v/>
          </cell>
          <cell r="I5723">
            <v>82.06</v>
          </cell>
          <cell r="J5723">
            <v>73.3</v>
          </cell>
          <cell r="K5723">
            <v>73.3</v>
          </cell>
          <cell r="L5723">
            <v>73.3</v>
          </cell>
          <cell r="M5723">
            <v>1.64968252</v>
          </cell>
          <cell r="N5723">
            <v>2.2505900680000002</v>
          </cell>
          <cell r="O5723">
            <v>2.2505900680000002</v>
          </cell>
          <cell r="P5723">
            <v>0</v>
          </cell>
          <cell r="Q5723">
            <v>0</v>
          </cell>
          <cell r="R5723">
            <v>0</v>
          </cell>
          <cell r="S5723">
            <v>68.380333329999999</v>
          </cell>
          <cell r="T5723">
            <v>13.67966667</v>
          </cell>
          <cell r="U5723">
            <v>0</v>
          </cell>
          <cell r="V5723">
            <v>0</v>
          </cell>
          <cell r="W5723">
            <v>0</v>
          </cell>
          <cell r="X5723">
            <v>0</v>
          </cell>
          <cell r="Y5723">
            <v>8.7561804199999997</v>
          </cell>
          <cell r="Z5723">
            <v>82.06</v>
          </cell>
          <cell r="AA5723">
            <v>82.06</v>
          </cell>
          <cell r="AB5723">
            <v>24.37</v>
          </cell>
          <cell r="AC5723">
            <v>0</v>
          </cell>
          <cell r="AD5723">
            <v>8.7561804199999997</v>
          </cell>
          <cell r="AE5723">
            <v>8.7561804199999997</v>
          </cell>
          <cell r="AF5723">
            <v>0</v>
          </cell>
          <cell r="AG5723">
            <v>0</v>
          </cell>
          <cell r="AH5723">
            <v>0</v>
          </cell>
          <cell r="AI5723">
            <v>10.67046115</v>
          </cell>
        </row>
        <row r="5724">
          <cell r="C5724">
            <v>0</v>
          </cell>
          <cell r="D5724" t="str">
            <v>ЦентрСпецАвтоматика</v>
          </cell>
          <cell r="E5724" t="str">
            <v>051-2005084</v>
          </cell>
          <cell r="F5724" t="str">
            <v/>
          </cell>
          <cell r="G5724" t="str">
            <v/>
          </cell>
          <cell r="H5724" t="str">
            <v/>
          </cell>
          <cell r="I5724">
            <v>82.06</v>
          </cell>
          <cell r="J5724">
            <v>73.3</v>
          </cell>
          <cell r="K5724">
            <v>73.3</v>
          </cell>
          <cell r="L5724">
            <v>73.3</v>
          </cell>
          <cell r="M5724">
            <v>1.64968252</v>
          </cell>
          <cell r="N5724">
            <v>2.2505900680000002</v>
          </cell>
          <cell r="O5724">
            <v>2.2505900680000002</v>
          </cell>
          <cell r="P5724">
            <v>0</v>
          </cell>
          <cell r="Q5724">
            <v>0</v>
          </cell>
          <cell r="R5724">
            <v>0</v>
          </cell>
          <cell r="S5724">
            <v>68.380333329999999</v>
          </cell>
          <cell r="T5724">
            <v>13.67966667</v>
          </cell>
          <cell r="U5724">
            <v>0</v>
          </cell>
          <cell r="V5724">
            <v>0</v>
          </cell>
          <cell r="W5724">
            <v>0</v>
          </cell>
          <cell r="X5724">
            <v>0</v>
          </cell>
          <cell r="Y5724">
            <v>8.7561804199999997</v>
          </cell>
          <cell r="Z5724">
            <v>82.06</v>
          </cell>
          <cell r="AA5724">
            <v>82.06</v>
          </cell>
          <cell r="AB5724">
            <v>24.37</v>
          </cell>
          <cell r="AC5724">
            <v>0</v>
          </cell>
          <cell r="AD5724">
            <v>8.7561804199999997</v>
          </cell>
          <cell r="AE5724">
            <v>8.7561804199999997</v>
          </cell>
          <cell r="AF5724">
            <v>0</v>
          </cell>
          <cell r="AG5724">
            <v>0</v>
          </cell>
          <cell r="AH5724">
            <v>0</v>
          </cell>
          <cell r="AI5724">
            <v>10.67046115</v>
          </cell>
        </row>
        <row r="5725">
          <cell r="C5725" t="str">
            <v>1.932.2</v>
          </cell>
          <cell r="D5725" t="str">
            <v>Оборудование</v>
          </cell>
          <cell r="E5725" t="str">
            <v>051-2005084</v>
          </cell>
          <cell r="F5725" t="str">
            <v/>
          </cell>
          <cell r="G5725" t="str">
            <v/>
          </cell>
          <cell r="H5725" t="str">
            <v/>
          </cell>
          <cell r="I5725">
            <v>18.920000000000002</v>
          </cell>
          <cell r="J5725">
            <v>16.04</v>
          </cell>
          <cell r="K5725">
            <v>16.04</v>
          </cell>
          <cell r="L5725">
            <v>16.04</v>
          </cell>
          <cell r="M5725">
            <v>0.69588839999999996</v>
          </cell>
          <cell r="N5725">
            <v>4.3384563590000003</v>
          </cell>
          <cell r="O5725">
            <v>4.3384563590000003</v>
          </cell>
          <cell r="P5725">
            <v>0</v>
          </cell>
          <cell r="Q5725">
            <v>0</v>
          </cell>
          <cell r="R5725">
            <v>0</v>
          </cell>
          <cell r="S5725">
            <v>15.76466667</v>
          </cell>
          <cell r="T5725">
            <v>3.1553333299999999</v>
          </cell>
          <cell r="U5725">
            <v>0</v>
          </cell>
          <cell r="V5725">
            <v>0</v>
          </cell>
          <cell r="W5725">
            <v>0</v>
          </cell>
          <cell r="X5725">
            <v>0</v>
          </cell>
          <cell r="Y5725">
            <v>2.8400508000000002</v>
          </cell>
          <cell r="Z5725">
            <v>18.920000000000002</v>
          </cell>
          <cell r="AA5725">
            <v>18.920000000000002</v>
          </cell>
          <cell r="AB5725">
            <v>5.52</v>
          </cell>
          <cell r="AC5725">
            <v>0</v>
          </cell>
          <cell r="AD5725">
            <v>2.8400508000000002</v>
          </cell>
          <cell r="AE5725">
            <v>2.8400508000000002</v>
          </cell>
          <cell r="AF5725">
            <v>0</v>
          </cell>
          <cell r="AG5725">
            <v>0</v>
          </cell>
          <cell r="AH5725">
            <v>0</v>
          </cell>
          <cell r="AI5725">
            <v>15.010839323000001</v>
          </cell>
        </row>
        <row r="5726">
          <cell r="C5726" t="str">
            <v>1.932.3</v>
          </cell>
          <cell r="D5726" t="str">
            <v>Прочие, всего</v>
          </cell>
          <cell r="E5726" t="str">
            <v>051-2005084</v>
          </cell>
          <cell r="F5726" t="str">
            <v/>
          </cell>
          <cell r="G5726" t="str">
            <v/>
          </cell>
          <cell r="H5726" t="str">
            <v/>
          </cell>
          <cell r="I5726">
            <v>31.83</v>
          </cell>
          <cell r="J5726">
            <v>10.51</v>
          </cell>
          <cell r="K5726">
            <v>10.51</v>
          </cell>
          <cell r="L5726">
            <v>10.51</v>
          </cell>
          <cell r="M5726">
            <v>1.23844808</v>
          </cell>
          <cell r="N5726">
            <v>11.783521218000001</v>
          </cell>
          <cell r="O5726">
            <v>11.783521218000001</v>
          </cell>
          <cell r="P5726">
            <v>0</v>
          </cell>
          <cell r="Q5726">
            <v>0</v>
          </cell>
          <cell r="R5726">
            <v>0</v>
          </cell>
          <cell r="S5726">
            <v>26.513333329999998</v>
          </cell>
          <cell r="T5726">
            <v>5.31666667</v>
          </cell>
          <cell r="U5726">
            <v>0</v>
          </cell>
          <cell r="V5726">
            <v>0</v>
          </cell>
          <cell r="W5726">
            <v>0</v>
          </cell>
          <cell r="X5726">
            <v>0</v>
          </cell>
          <cell r="Y5726">
            <v>0.3</v>
          </cell>
          <cell r="Z5726">
            <v>4.9000000000000004</v>
          </cell>
          <cell r="AA5726">
            <v>4.9000000000000004</v>
          </cell>
          <cell r="AB5726">
            <v>0</v>
          </cell>
          <cell r="AC5726">
            <v>0</v>
          </cell>
          <cell r="AD5726">
            <v>0.89333328000000001</v>
          </cell>
          <cell r="AE5726">
            <v>0.3</v>
          </cell>
          <cell r="AF5726">
            <v>0.59333327999999996</v>
          </cell>
          <cell r="AG5726">
            <v>0</v>
          </cell>
          <cell r="AH5726">
            <v>0</v>
          </cell>
          <cell r="AI5726">
            <v>18.231291428999999</v>
          </cell>
        </row>
        <row r="5727">
          <cell r="C5727" t="str">
            <v>1.932.4</v>
          </cell>
          <cell r="D5727" t="str">
            <v>Землеотвод, всего</v>
          </cell>
          <cell r="E5727" t="str">
            <v>051-2005084</v>
          </cell>
          <cell r="F5727" t="str">
            <v/>
          </cell>
          <cell r="G5727" t="str">
            <v/>
          </cell>
          <cell r="H5727" t="str">
            <v/>
          </cell>
          <cell r="I5727">
            <v>1.24</v>
          </cell>
          <cell r="J5727">
            <v>1.24</v>
          </cell>
          <cell r="K5727">
            <v>1.24</v>
          </cell>
          <cell r="L5727">
            <v>1.24</v>
          </cell>
          <cell r="M5727">
            <v>0</v>
          </cell>
          <cell r="N5727">
            <v>0</v>
          </cell>
          <cell r="O5727">
            <v>0</v>
          </cell>
          <cell r="P5727">
            <v>0</v>
          </cell>
          <cell r="Q5727">
            <v>0</v>
          </cell>
          <cell r="R5727">
            <v>0</v>
          </cell>
          <cell r="S5727">
            <v>1.03333333</v>
          </cell>
          <cell r="T5727">
            <v>0.20666667</v>
          </cell>
          <cell r="U5727">
            <v>0</v>
          </cell>
          <cell r="V5727">
            <v>0</v>
          </cell>
          <cell r="W5727">
            <v>0</v>
          </cell>
          <cell r="X5727">
            <v>0</v>
          </cell>
          <cell r="Y5727">
            <v>0</v>
          </cell>
          <cell r="Z5727">
            <v>0.88</v>
          </cell>
          <cell r="AA5727">
            <v>0.88</v>
          </cell>
          <cell r="AB5727">
            <v>0</v>
          </cell>
          <cell r="AC5727">
            <v>0</v>
          </cell>
          <cell r="AD5727">
            <v>0</v>
          </cell>
          <cell r="AE5727">
            <v>0</v>
          </cell>
          <cell r="AF5727">
            <v>0</v>
          </cell>
          <cell r="AG5727">
            <v>0</v>
          </cell>
          <cell r="AH5727">
            <v>0</v>
          </cell>
          <cell r="AI5727">
            <v>0</v>
          </cell>
        </row>
        <row r="5728">
          <cell r="C5728" t="str">
            <v>1.932.5</v>
          </cell>
          <cell r="D5728" t="str">
            <v>Проектные работы</v>
          </cell>
          <cell r="E5728" t="str">
            <v>051-2005084</v>
          </cell>
          <cell r="F5728" t="str">
            <v/>
          </cell>
          <cell r="G5728" t="str">
            <v/>
          </cell>
          <cell r="H5728" t="str">
            <v/>
          </cell>
          <cell r="I5728">
            <v>20.36</v>
          </cell>
          <cell r="J5728">
            <v>0</v>
          </cell>
          <cell r="K5728">
            <v>0</v>
          </cell>
          <cell r="L5728">
            <v>0</v>
          </cell>
          <cell r="M5728">
            <v>0</v>
          </cell>
          <cell r="N5728">
            <v>0</v>
          </cell>
          <cell r="O5728">
            <v>0</v>
          </cell>
          <cell r="P5728">
            <v>0</v>
          </cell>
          <cell r="Q5728">
            <v>0</v>
          </cell>
          <cell r="R5728">
            <v>0</v>
          </cell>
          <cell r="S5728">
            <v>16.96</v>
          </cell>
          <cell r="T5728">
            <v>3.4</v>
          </cell>
          <cell r="U5728">
            <v>0</v>
          </cell>
          <cell r="V5728">
            <v>0</v>
          </cell>
          <cell r="W5728">
            <v>0</v>
          </cell>
          <cell r="X5728">
            <v>0</v>
          </cell>
          <cell r="Y5728">
            <v>0</v>
          </cell>
          <cell r="Z5728">
            <v>0</v>
          </cell>
          <cell r="AA5728">
            <v>0</v>
          </cell>
          <cell r="AB5728">
            <v>0</v>
          </cell>
          <cell r="AC5728">
            <v>0</v>
          </cell>
          <cell r="AD5728">
            <v>0</v>
          </cell>
          <cell r="AE5728">
            <v>0</v>
          </cell>
          <cell r="AF5728">
            <v>0</v>
          </cell>
          <cell r="AG5728">
            <v>0</v>
          </cell>
          <cell r="AH5728">
            <v>0</v>
          </cell>
          <cell r="AI5728">
            <v>0</v>
          </cell>
        </row>
        <row r="5729">
          <cell r="C5729" t="str">
            <v>1.932.6</v>
          </cell>
          <cell r="D5729" t="str">
            <v>Услуги Заказчика</v>
          </cell>
          <cell r="E5729" t="str">
            <v>051-2005084</v>
          </cell>
          <cell r="F5729" t="str">
            <v/>
          </cell>
          <cell r="G5729" t="str">
            <v/>
          </cell>
          <cell r="H5729" t="str">
            <v/>
          </cell>
          <cell r="I5729">
            <v>4.16</v>
          </cell>
          <cell r="J5729">
            <v>3.56</v>
          </cell>
          <cell r="K5729">
            <v>3.56</v>
          </cell>
          <cell r="L5729">
            <v>3.56</v>
          </cell>
          <cell r="M5729">
            <v>0.88999992000000006</v>
          </cell>
          <cell r="N5729">
            <v>24.999997752999999</v>
          </cell>
          <cell r="O5729">
            <v>24.999997752999999</v>
          </cell>
          <cell r="P5729">
            <v>0</v>
          </cell>
          <cell r="Q5729">
            <v>0</v>
          </cell>
          <cell r="R5729">
            <v>0</v>
          </cell>
          <cell r="S5729">
            <v>3.46666667</v>
          </cell>
          <cell r="T5729">
            <v>0.69333332999999997</v>
          </cell>
          <cell r="U5729">
            <v>0</v>
          </cell>
          <cell r="V5729">
            <v>0</v>
          </cell>
          <cell r="W5729">
            <v>0</v>
          </cell>
          <cell r="X5729">
            <v>0</v>
          </cell>
          <cell r="Y5729">
            <v>0.3</v>
          </cell>
          <cell r="Z5729">
            <v>3.66</v>
          </cell>
          <cell r="AA5729">
            <v>3.66</v>
          </cell>
          <cell r="AB5729">
            <v>0</v>
          </cell>
          <cell r="AC5729">
            <v>0</v>
          </cell>
          <cell r="AD5729">
            <v>0.89333328000000001</v>
          </cell>
          <cell r="AE5729">
            <v>0.3</v>
          </cell>
          <cell r="AF5729">
            <v>0.59333327999999996</v>
          </cell>
          <cell r="AG5729">
            <v>0</v>
          </cell>
          <cell r="AH5729">
            <v>0</v>
          </cell>
          <cell r="AI5729">
            <v>24.408013114999999</v>
          </cell>
        </row>
        <row r="5730">
          <cell r="C5730" t="str">
            <v>1.932.7</v>
          </cell>
          <cell r="D5730" t="str">
            <v>Иные прочие</v>
          </cell>
          <cell r="E5730" t="str">
            <v>051-2005084</v>
          </cell>
          <cell r="F5730" t="str">
            <v/>
          </cell>
          <cell r="G5730" t="str">
            <v/>
          </cell>
          <cell r="H5730" t="str">
            <v/>
          </cell>
          <cell r="I5730">
            <v>3.1</v>
          </cell>
          <cell r="J5730">
            <v>2.74</v>
          </cell>
          <cell r="K5730">
            <v>2.74</v>
          </cell>
          <cell r="L5730">
            <v>2.74</v>
          </cell>
          <cell r="M5730">
            <v>0.34844816000000001</v>
          </cell>
          <cell r="N5730">
            <v>12.717086131</v>
          </cell>
          <cell r="O5730">
            <v>12.717086131</v>
          </cell>
          <cell r="P5730">
            <v>0</v>
          </cell>
          <cell r="Q5730">
            <v>0</v>
          </cell>
          <cell r="R5730">
            <v>0</v>
          </cell>
          <cell r="S5730">
            <v>2.5833333299999999</v>
          </cell>
          <cell r="T5730">
            <v>0.51666666999999999</v>
          </cell>
          <cell r="U5730">
            <v>0</v>
          </cell>
          <cell r="V5730">
            <v>0</v>
          </cell>
          <cell r="W5730">
            <v>0</v>
          </cell>
          <cell r="X5730">
            <v>0</v>
          </cell>
          <cell r="Y5730">
            <v>0</v>
          </cell>
          <cell r="Z5730">
            <v>0.36</v>
          </cell>
          <cell r="AA5730">
            <v>0.36</v>
          </cell>
          <cell r="AB5730">
            <v>0</v>
          </cell>
          <cell r="AC5730">
            <v>0</v>
          </cell>
          <cell r="AD5730">
            <v>0</v>
          </cell>
          <cell r="AE5730">
            <v>0</v>
          </cell>
          <cell r="AF5730">
            <v>0</v>
          </cell>
          <cell r="AG5730">
            <v>0</v>
          </cell>
          <cell r="AH5730">
            <v>0</v>
          </cell>
          <cell r="AI5730">
            <v>0</v>
          </cell>
        </row>
        <row r="5731">
          <cell r="C5731" t="str">
            <v>1.932.8</v>
          </cell>
          <cell r="D5731" t="str">
            <v>Пуско наладочные работы "вхолостую"</v>
          </cell>
          <cell r="E5731" t="str">
            <v>051-2005084</v>
          </cell>
          <cell r="F5731" t="str">
            <v/>
          </cell>
          <cell r="G5731" t="str">
            <v/>
          </cell>
          <cell r="H5731" t="str">
            <v/>
          </cell>
          <cell r="I5731">
            <v>2.97</v>
          </cell>
          <cell r="J5731">
            <v>2.97</v>
          </cell>
          <cell r="K5731">
            <v>2.97</v>
          </cell>
          <cell r="L5731">
            <v>2.97</v>
          </cell>
          <cell r="M5731">
            <v>0</v>
          </cell>
          <cell r="N5731">
            <v>0</v>
          </cell>
          <cell r="O5731">
            <v>0</v>
          </cell>
          <cell r="P5731">
            <v>0</v>
          </cell>
          <cell r="Q5731">
            <v>0</v>
          </cell>
          <cell r="R5731">
            <v>0</v>
          </cell>
          <cell r="S5731">
            <v>2.4700000000000002</v>
          </cell>
          <cell r="T5731">
            <v>0.5</v>
          </cell>
          <cell r="U5731">
            <v>0</v>
          </cell>
          <cell r="V5731">
            <v>0</v>
          </cell>
          <cell r="W5731">
            <v>0</v>
          </cell>
          <cell r="X5731">
            <v>0</v>
          </cell>
          <cell r="Y5731">
            <v>0</v>
          </cell>
          <cell r="Z5731">
            <v>0</v>
          </cell>
          <cell r="AA5731">
            <v>0</v>
          </cell>
          <cell r="AB5731">
            <v>0</v>
          </cell>
          <cell r="AC5731">
            <v>0</v>
          </cell>
          <cell r="AD5731">
            <v>0</v>
          </cell>
          <cell r="AE5731">
            <v>0</v>
          </cell>
          <cell r="AF5731">
            <v>0</v>
          </cell>
          <cell r="AG5731">
            <v>0</v>
          </cell>
          <cell r="AH5731">
            <v>0</v>
          </cell>
          <cell r="AI5731">
            <v>0</v>
          </cell>
        </row>
        <row r="5732">
          <cell r="C5732" t="str">
            <v>1.933</v>
          </cell>
          <cell r="D5732" t="str">
            <v>Дооснащение ИТСО КС Комсомольского ЛПУ МГ</v>
          </cell>
          <cell r="E5732" t="str">
            <v>051-2005085</v>
          </cell>
          <cell r="F5732" t="str">
            <v/>
          </cell>
          <cell r="G5732" t="str">
            <v/>
          </cell>
          <cell r="H5732" t="str">
            <v>Прочие</v>
          </cell>
          <cell r="I5732">
            <v>692.54</v>
          </cell>
          <cell r="J5732">
            <v>692.54</v>
          </cell>
          <cell r="K5732">
            <v>7.4</v>
          </cell>
          <cell r="L5732">
            <v>7.4</v>
          </cell>
          <cell r="M5732">
            <v>6.4999979999999999E-2</v>
          </cell>
          <cell r="N5732">
            <v>0.87837810800000005</v>
          </cell>
          <cell r="O5732">
            <v>0.87837810800000005</v>
          </cell>
          <cell r="P5732">
            <v>0</v>
          </cell>
          <cell r="Q5732">
            <v>0</v>
          </cell>
          <cell r="R5732">
            <v>0</v>
          </cell>
          <cell r="S5732">
            <v>0</v>
          </cell>
          <cell r="T5732">
            <v>0</v>
          </cell>
          <cell r="U5732">
            <v>0</v>
          </cell>
          <cell r="V5732">
            <v>0</v>
          </cell>
          <cell r="W5732">
            <v>0</v>
          </cell>
          <cell r="X5732">
            <v>0</v>
          </cell>
          <cell r="Y5732">
            <v>0</v>
          </cell>
          <cell r="Z5732">
            <v>168.17</v>
          </cell>
          <cell r="AA5732">
            <v>168.17</v>
          </cell>
          <cell r="AB5732">
            <v>6.69</v>
          </cell>
          <cell r="AC5732">
            <v>160.97999999999999</v>
          </cell>
          <cell r="AD5732">
            <v>4.3333320000000002E-2</v>
          </cell>
          <cell r="AE5732">
            <v>0</v>
          </cell>
          <cell r="AF5732">
            <v>4.3333320000000002E-2</v>
          </cell>
          <cell r="AG5732">
            <v>0</v>
          </cell>
          <cell r="AH5732">
            <v>0</v>
          </cell>
          <cell r="AI5732">
            <v>2.5767569000000001E-2</v>
          </cell>
        </row>
        <row r="5733">
          <cell r="C5733" t="str">
            <v>1.933.1</v>
          </cell>
          <cell r="D5733" t="str">
            <v>Подрядные работы</v>
          </cell>
          <cell r="E5733" t="str">
            <v>051-2005085</v>
          </cell>
          <cell r="F5733" t="str">
            <v/>
          </cell>
          <cell r="G5733" t="str">
            <v/>
          </cell>
          <cell r="H5733" t="str">
            <v/>
          </cell>
          <cell r="I5733">
            <v>513.67999999999995</v>
          </cell>
          <cell r="J5733">
            <v>513.67999999999995</v>
          </cell>
          <cell r="K5733">
            <v>6.69</v>
          </cell>
          <cell r="L5733">
            <v>6.69</v>
          </cell>
          <cell r="M5733">
            <v>0</v>
          </cell>
          <cell r="N5733">
            <v>0</v>
          </cell>
          <cell r="O5733">
            <v>0</v>
          </cell>
          <cell r="P5733">
            <v>0</v>
          </cell>
          <cell r="Q5733">
            <v>0</v>
          </cell>
          <cell r="R5733">
            <v>0</v>
          </cell>
          <cell r="S5733">
            <v>0</v>
          </cell>
          <cell r="T5733">
            <v>0</v>
          </cell>
          <cell r="U5733">
            <v>0</v>
          </cell>
          <cell r="V5733">
            <v>0</v>
          </cell>
          <cell r="W5733">
            <v>0</v>
          </cell>
          <cell r="X5733">
            <v>0</v>
          </cell>
          <cell r="Y5733">
            <v>0</v>
          </cell>
          <cell r="Z5733">
            <v>151.88</v>
          </cell>
          <cell r="AA5733">
            <v>151.88</v>
          </cell>
          <cell r="AB5733">
            <v>6.69</v>
          </cell>
          <cell r="AC5733">
            <v>145.19</v>
          </cell>
          <cell r="AD5733">
            <v>0</v>
          </cell>
          <cell r="AE5733">
            <v>0</v>
          </cell>
          <cell r="AF5733">
            <v>0</v>
          </cell>
          <cell r="AG5733">
            <v>0</v>
          </cell>
          <cell r="AH5733">
            <v>0</v>
          </cell>
          <cell r="AI5733">
            <v>0</v>
          </cell>
        </row>
        <row r="5734">
          <cell r="C5734">
            <v>0</v>
          </cell>
          <cell r="D5734" t="str">
            <v>СБ "Марит</v>
          </cell>
          <cell r="E5734" t="str">
            <v>051-2005085</v>
          </cell>
          <cell r="F5734" t="str">
            <v/>
          </cell>
          <cell r="G5734" t="str">
            <v/>
          </cell>
          <cell r="H5734" t="str">
            <v/>
          </cell>
          <cell r="I5734">
            <v>513.67999999999995</v>
          </cell>
          <cell r="J5734">
            <v>513.67999999999995</v>
          </cell>
          <cell r="K5734">
            <v>6.69</v>
          </cell>
          <cell r="L5734">
            <v>6.69</v>
          </cell>
          <cell r="M5734">
            <v>0</v>
          </cell>
          <cell r="N5734">
            <v>0</v>
          </cell>
          <cell r="O5734">
            <v>0</v>
          </cell>
          <cell r="P5734">
            <v>0</v>
          </cell>
          <cell r="Q5734">
            <v>0</v>
          </cell>
          <cell r="R5734">
            <v>0</v>
          </cell>
          <cell r="S5734">
            <v>0</v>
          </cell>
          <cell r="T5734">
            <v>0</v>
          </cell>
          <cell r="U5734">
            <v>0</v>
          </cell>
          <cell r="V5734">
            <v>0</v>
          </cell>
          <cell r="W5734">
            <v>0</v>
          </cell>
          <cell r="X5734">
            <v>0</v>
          </cell>
          <cell r="Y5734">
            <v>0</v>
          </cell>
          <cell r="Z5734">
            <v>151.88</v>
          </cell>
          <cell r="AA5734">
            <v>151.88</v>
          </cell>
          <cell r="AB5734">
            <v>6.69</v>
          </cell>
          <cell r="AC5734">
            <v>145.19</v>
          </cell>
          <cell r="AD5734">
            <v>0</v>
          </cell>
          <cell r="AE5734">
            <v>0</v>
          </cell>
          <cell r="AF5734">
            <v>0</v>
          </cell>
          <cell r="AG5734">
            <v>0</v>
          </cell>
          <cell r="AH5734">
            <v>0</v>
          </cell>
          <cell r="AI5734">
            <v>0</v>
          </cell>
        </row>
        <row r="5735">
          <cell r="C5735" t="str">
            <v>1.933.2</v>
          </cell>
          <cell r="D5735" t="str">
            <v>Оборудование</v>
          </cell>
          <cell r="E5735" t="str">
            <v>051-2005085</v>
          </cell>
          <cell r="F5735" t="str">
            <v/>
          </cell>
          <cell r="G5735" t="str">
            <v/>
          </cell>
          <cell r="H5735" t="str">
            <v/>
          </cell>
          <cell r="I5735">
            <v>54.37</v>
          </cell>
          <cell r="J5735">
            <v>54.37</v>
          </cell>
          <cell r="K5735">
            <v>0</v>
          </cell>
          <cell r="L5735">
            <v>0</v>
          </cell>
          <cell r="M5735">
            <v>0</v>
          </cell>
          <cell r="N5735">
            <v>0</v>
          </cell>
          <cell r="O5735">
            <v>0</v>
          </cell>
          <cell r="P5735">
            <v>0</v>
          </cell>
          <cell r="Q5735">
            <v>0</v>
          </cell>
          <cell r="R5735">
            <v>0</v>
          </cell>
          <cell r="S5735">
            <v>0</v>
          </cell>
          <cell r="T5735">
            <v>0</v>
          </cell>
          <cell r="U5735">
            <v>0</v>
          </cell>
          <cell r="V5735">
            <v>0</v>
          </cell>
          <cell r="W5735">
            <v>0</v>
          </cell>
          <cell r="X5735">
            <v>0</v>
          </cell>
          <cell r="Y5735">
            <v>0</v>
          </cell>
          <cell r="Z5735">
            <v>15.79</v>
          </cell>
          <cell r="AA5735">
            <v>15.79</v>
          </cell>
          <cell r="AB5735">
            <v>0</v>
          </cell>
          <cell r="AC5735">
            <v>15.79</v>
          </cell>
          <cell r="AD5735">
            <v>0</v>
          </cell>
          <cell r="AE5735">
            <v>0</v>
          </cell>
          <cell r="AF5735">
            <v>0</v>
          </cell>
          <cell r="AG5735">
            <v>0</v>
          </cell>
          <cell r="AH5735">
            <v>0</v>
          </cell>
          <cell r="AI5735">
            <v>0</v>
          </cell>
        </row>
        <row r="5736">
          <cell r="C5736" t="str">
            <v>1.933.3</v>
          </cell>
          <cell r="D5736" t="str">
            <v>Прочие, всего</v>
          </cell>
          <cell r="E5736" t="str">
            <v>051-2005085</v>
          </cell>
          <cell r="F5736" t="str">
            <v/>
          </cell>
          <cell r="G5736" t="str">
            <v/>
          </cell>
          <cell r="H5736" t="str">
            <v/>
          </cell>
          <cell r="I5736">
            <v>124.49</v>
          </cell>
          <cell r="J5736">
            <v>124.49</v>
          </cell>
          <cell r="K5736">
            <v>0.71</v>
          </cell>
          <cell r="L5736">
            <v>0.71</v>
          </cell>
          <cell r="M5736">
            <v>6.4999979999999999E-2</v>
          </cell>
          <cell r="N5736">
            <v>9.1549267610000005</v>
          </cell>
          <cell r="O5736">
            <v>9.1549267610000005</v>
          </cell>
          <cell r="P5736">
            <v>0</v>
          </cell>
          <cell r="Q5736">
            <v>0</v>
          </cell>
          <cell r="R5736">
            <v>0</v>
          </cell>
          <cell r="S5736">
            <v>0</v>
          </cell>
          <cell r="T5736">
            <v>0</v>
          </cell>
          <cell r="U5736">
            <v>0</v>
          </cell>
          <cell r="V5736">
            <v>0</v>
          </cell>
          <cell r="W5736">
            <v>0</v>
          </cell>
          <cell r="X5736">
            <v>0</v>
          </cell>
          <cell r="Y5736">
            <v>0</v>
          </cell>
          <cell r="Z5736">
            <v>0.5</v>
          </cell>
          <cell r="AA5736">
            <v>0.5</v>
          </cell>
          <cell r="AB5736">
            <v>0</v>
          </cell>
          <cell r="AC5736">
            <v>0</v>
          </cell>
          <cell r="AD5736">
            <v>4.3333320000000002E-2</v>
          </cell>
          <cell r="AE5736">
            <v>0</v>
          </cell>
          <cell r="AF5736">
            <v>4.3333320000000002E-2</v>
          </cell>
          <cell r="AG5736">
            <v>0</v>
          </cell>
          <cell r="AH5736">
            <v>0</v>
          </cell>
          <cell r="AI5736">
            <v>8.6666640000000008</v>
          </cell>
        </row>
        <row r="5737">
          <cell r="C5737" t="str">
            <v>1.933.4</v>
          </cell>
          <cell r="D5737" t="str">
            <v>Землеотвод, всего</v>
          </cell>
          <cell r="E5737" t="str">
            <v>051-2005085</v>
          </cell>
          <cell r="F5737" t="str">
            <v/>
          </cell>
          <cell r="G5737" t="str">
            <v/>
          </cell>
          <cell r="H5737" t="str">
            <v/>
          </cell>
          <cell r="I5737">
            <v>2.15</v>
          </cell>
          <cell r="J5737">
            <v>2.15</v>
          </cell>
          <cell r="K5737">
            <v>0.3</v>
          </cell>
          <cell r="L5737">
            <v>0.3</v>
          </cell>
          <cell r="M5737">
            <v>0</v>
          </cell>
          <cell r="N5737">
            <v>0</v>
          </cell>
          <cell r="O5737">
            <v>0</v>
          </cell>
          <cell r="P5737">
            <v>0</v>
          </cell>
          <cell r="Q5737">
            <v>0</v>
          </cell>
          <cell r="R5737">
            <v>0</v>
          </cell>
          <cell r="S5737">
            <v>0</v>
          </cell>
          <cell r="T5737">
            <v>0</v>
          </cell>
          <cell r="U5737">
            <v>0</v>
          </cell>
          <cell r="V5737">
            <v>0</v>
          </cell>
          <cell r="W5737">
            <v>0</v>
          </cell>
          <cell r="X5737">
            <v>0</v>
          </cell>
          <cell r="Y5737">
            <v>0</v>
          </cell>
          <cell r="Z5737">
            <v>0.3</v>
          </cell>
          <cell r="AA5737">
            <v>0.3</v>
          </cell>
          <cell r="AB5737">
            <v>0</v>
          </cell>
          <cell r="AC5737">
            <v>0</v>
          </cell>
          <cell r="AD5737">
            <v>0</v>
          </cell>
          <cell r="AE5737">
            <v>0</v>
          </cell>
          <cell r="AF5737">
            <v>0</v>
          </cell>
          <cell r="AG5737">
            <v>0</v>
          </cell>
          <cell r="AH5737">
            <v>0</v>
          </cell>
          <cell r="AI5737">
            <v>0</v>
          </cell>
        </row>
        <row r="5738">
          <cell r="C5738" t="str">
            <v>1.933.5</v>
          </cell>
          <cell r="D5738" t="str">
            <v>Проектные работы</v>
          </cell>
          <cell r="E5738" t="str">
            <v>051-2005085</v>
          </cell>
          <cell r="F5738" t="str">
            <v/>
          </cell>
          <cell r="G5738" t="str">
            <v/>
          </cell>
          <cell r="H5738" t="str">
            <v/>
          </cell>
          <cell r="I5738">
            <v>71.13</v>
          </cell>
          <cell r="J5738">
            <v>71.13</v>
          </cell>
          <cell r="K5738">
            <v>0</v>
          </cell>
          <cell r="L5738">
            <v>0</v>
          </cell>
          <cell r="M5738">
            <v>0</v>
          </cell>
          <cell r="N5738">
            <v>0</v>
          </cell>
          <cell r="O5738">
            <v>0</v>
          </cell>
          <cell r="P5738">
            <v>0</v>
          </cell>
          <cell r="Q5738">
            <v>0</v>
          </cell>
          <cell r="R5738">
            <v>0</v>
          </cell>
          <cell r="S5738">
            <v>0</v>
          </cell>
          <cell r="T5738">
            <v>0</v>
          </cell>
          <cell r="U5738">
            <v>0</v>
          </cell>
          <cell r="V5738">
            <v>0</v>
          </cell>
          <cell r="W5738">
            <v>0</v>
          </cell>
          <cell r="X5738">
            <v>0</v>
          </cell>
          <cell r="Y5738">
            <v>0</v>
          </cell>
          <cell r="Z5738">
            <v>0</v>
          </cell>
          <cell r="AA5738">
            <v>0</v>
          </cell>
          <cell r="AB5738">
            <v>0</v>
          </cell>
          <cell r="AC5738">
            <v>0</v>
          </cell>
          <cell r="AD5738">
            <v>0</v>
          </cell>
          <cell r="AE5738">
            <v>0</v>
          </cell>
          <cell r="AF5738">
            <v>0</v>
          </cell>
          <cell r="AG5738">
            <v>0</v>
          </cell>
          <cell r="AH5738">
            <v>0</v>
          </cell>
          <cell r="AI5738">
            <v>0</v>
          </cell>
        </row>
        <row r="5739">
          <cell r="C5739" t="str">
            <v>1.933.6</v>
          </cell>
          <cell r="D5739" t="str">
            <v>Услуги Заказчика</v>
          </cell>
          <cell r="E5739" t="str">
            <v>051-2005085</v>
          </cell>
          <cell r="F5739" t="str">
            <v/>
          </cell>
          <cell r="G5739" t="str">
            <v/>
          </cell>
          <cell r="H5739" t="str">
            <v/>
          </cell>
          <cell r="I5739">
            <v>21.3</v>
          </cell>
          <cell r="J5739">
            <v>21.3</v>
          </cell>
          <cell r="K5739">
            <v>0.26</v>
          </cell>
          <cell r="L5739">
            <v>0.26</v>
          </cell>
          <cell r="M5739">
            <v>6.4999979999999999E-2</v>
          </cell>
          <cell r="N5739">
            <v>24.999992307999999</v>
          </cell>
          <cell r="O5739">
            <v>24.999992307999999</v>
          </cell>
          <cell r="P5739">
            <v>0</v>
          </cell>
          <cell r="Q5739">
            <v>0</v>
          </cell>
          <cell r="R5739">
            <v>0</v>
          </cell>
          <cell r="S5739">
            <v>0</v>
          </cell>
          <cell r="T5739">
            <v>0</v>
          </cell>
          <cell r="U5739">
            <v>0</v>
          </cell>
          <cell r="V5739">
            <v>0</v>
          </cell>
          <cell r="W5739">
            <v>0</v>
          </cell>
          <cell r="X5739">
            <v>0</v>
          </cell>
          <cell r="Y5739">
            <v>0</v>
          </cell>
          <cell r="Z5739">
            <v>0.2</v>
          </cell>
          <cell r="AA5739">
            <v>0.2</v>
          </cell>
          <cell r="AB5739">
            <v>0</v>
          </cell>
          <cell r="AC5739">
            <v>0</v>
          </cell>
          <cell r="AD5739">
            <v>4.3333320000000002E-2</v>
          </cell>
          <cell r="AE5739">
            <v>0</v>
          </cell>
          <cell r="AF5739">
            <v>4.3333320000000002E-2</v>
          </cell>
          <cell r="AG5739">
            <v>0</v>
          </cell>
          <cell r="AH5739">
            <v>0</v>
          </cell>
          <cell r="AI5739">
            <v>21.66666</v>
          </cell>
        </row>
        <row r="5740">
          <cell r="C5740" t="str">
            <v>1.933.7</v>
          </cell>
          <cell r="D5740" t="str">
            <v>Иные прочие</v>
          </cell>
          <cell r="E5740" t="str">
            <v>051-2005085</v>
          </cell>
          <cell r="F5740" t="str">
            <v/>
          </cell>
          <cell r="G5740" t="str">
            <v/>
          </cell>
          <cell r="H5740" t="str">
            <v/>
          </cell>
          <cell r="I5740">
            <v>21.88</v>
          </cell>
          <cell r="J5740">
            <v>21.88</v>
          </cell>
          <cell r="K5740">
            <v>0.15</v>
          </cell>
          <cell r="L5740">
            <v>0.15</v>
          </cell>
          <cell r="M5740">
            <v>0</v>
          </cell>
          <cell r="N5740">
            <v>0</v>
          </cell>
          <cell r="O5740">
            <v>0</v>
          </cell>
          <cell r="P5740">
            <v>0</v>
          </cell>
          <cell r="Q5740">
            <v>0</v>
          </cell>
          <cell r="R5740">
            <v>0</v>
          </cell>
          <cell r="S5740">
            <v>0</v>
          </cell>
          <cell r="T5740">
            <v>0</v>
          </cell>
          <cell r="U5740">
            <v>0</v>
          </cell>
          <cell r="V5740">
            <v>0</v>
          </cell>
          <cell r="W5740">
            <v>0</v>
          </cell>
          <cell r="X5740">
            <v>0</v>
          </cell>
          <cell r="Y5740">
            <v>0</v>
          </cell>
          <cell r="Z5740">
            <v>0</v>
          </cell>
          <cell r="AA5740">
            <v>0</v>
          </cell>
          <cell r="AB5740">
            <v>0</v>
          </cell>
          <cell r="AC5740">
            <v>0</v>
          </cell>
          <cell r="AD5740">
            <v>0</v>
          </cell>
          <cell r="AE5740">
            <v>0</v>
          </cell>
          <cell r="AF5740">
            <v>0</v>
          </cell>
          <cell r="AG5740">
            <v>0</v>
          </cell>
          <cell r="AH5740">
            <v>0</v>
          </cell>
          <cell r="AI5740">
            <v>0</v>
          </cell>
        </row>
        <row r="5741">
          <cell r="C5741" t="str">
            <v>1.933.8</v>
          </cell>
          <cell r="D5741" t="str">
            <v>Пуско наладочные работы "вхолостую"</v>
          </cell>
          <cell r="E5741" t="str">
            <v>051-2005085</v>
          </cell>
          <cell r="F5741" t="str">
            <v/>
          </cell>
          <cell r="G5741" t="str">
            <v/>
          </cell>
          <cell r="H5741" t="str">
            <v/>
          </cell>
          <cell r="I5741">
            <v>8.0299999999999994</v>
          </cell>
          <cell r="J5741">
            <v>8.0299999999999994</v>
          </cell>
          <cell r="K5741">
            <v>0</v>
          </cell>
          <cell r="L5741">
            <v>0</v>
          </cell>
          <cell r="M5741">
            <v>0</v>
          </cell>
          <cell r="N5741">
            <v>0</v>
          </cell>
          <cell r="O5741">
            <v>0</v>
          </cell>
          <cell r="P5741">
            <v>0</v>
          </cell>
          <cell r="Q5741">
            <v>0</v>
          </cell>
          <cell r="R5741">
            <v>0</v>
          </cell>
          <cell r="S5741">
            <v>0</v>
          </cell>
          <cell r="T5741">
            <v>0</v>
          </cell>
          <cell r="U5741">
            <v>0</v>
          </cell>
          <cell r="V5741">
            <v>0</v>
          </cell>
          <cell r="W5741">
            <v>0</v>
          </cell>
          <cell r="X5741">
            <v>0</v>
          </cell>
          <cell r="Y5741">
            <v>0</v>
          </cell>
          <cell r="Z5741">
            <v>0</v>
          </cell>
          <cell r="AA5741">
            <v>0</v>
          </cell>
          <cell r="AB5741">
            <v>0</v>
          </cell>
          <cell r="AC5741">
            <v>0</v>
          </cell>
          <cell r="AD5741">
            <v>0</v>
          </cell>
          <cell r="AE5741">
            <v>0</v>
          </cell>
          <cell r="AF5741">
            <v>0</v>
          </cell>
          <cell r="AG5741">
            <v>0</v>
          </cell>
          <cell r="AH5741">
            <v>0</v>
          </cell>
          <cell r="AI5741">
            <v>0</v>
          </cell>
        </row>
        <row r="5742">
          <cell r="C5742" t="str">
            <v>1.934</v>
          </cell>
          <cell r="D5742" t="str">
            <v>Дооснащение ИТСО ГРС Новосибирского ЛПУ МГ</v>
          </cell>
          <cell r="E5742" t="str">
            <v>051-2005088</v>
          </cell>
          <cell r="F5742" t="str">
            <v/>
          </cell>
          <cell r="G5742" t="str">
            <v>Комплексная целевая программа по совершенствованию системы о</v>
          </cell>
          <cell r="H5742" t="str">
            <v>Прочие</v>
          </cell>
          <cell r="I5742">
            <v>0</v>
          </cell>
          <cell r="J5742">
            <v>0</v>
          </cell>
          <cell r="K5742">
            <v>0</v>
          </cell>
          <cell r="L5742">
            <v>0</v>
          </cell>
          <cell r="M5742">
            <v>0</v>
          </cell>
          <cell r="N5742">
            <v>0</v>
          </cell>
          <cell r="O5742">
            <v>0</v>
          </cell>
          <cell r="P5742">
            <v>0</v>
          </cell>
          <cell r="Q5742">
            <v>0</v>
          </cell>
          <cell r="R5742">
            <v>0</v>
          </cell>
          <cell r="S5742">
            <v>0</v>
          </cell>
          <cell r="T5742">
            <v>0</v>
          </cell>
          <cell r="U5742">
            <v>0</v>
          </cell>
          <cell r="V5742">
            <v>0</v>
          </cell>
          <cell r="W5742">
            <v>0</v>
          </cell>
          <cell r="X5742">
            <v>0</v>
          </cell>
          <cell r="Y5742">
            <v>0.59962386000000001</v>
          </cell>
          <cell r="Z5742">
            <v>14.600827669999999</v>
          </cell>
          <cell r="AA5742">
            <v>14.600827669999999</v>
          </cell>
          <cell r="AB5742">
            <v>0</v>
          </cell>
          <cell r="AC5742">
            <v>0</v>
          </cell>
          <cell r="AD5742">
            <v>0.59962386000000001</v>
          </cell>
          <cell r="AE5742">
            <v>0.59962386000000001</v>
          </cell>
          <cell r="AF5742">
            <v>0</v>
          </cell>
          <cell r="AG5742">
            <v>0</v>
          </cell>
          <cell r="AH5742">
            <v>0</v>
          </cell>
          <cell r="AI5742">
            <v>4.1067799269999998</v>
          </cell>
        </row>
        <row r="5743">
          <cell r="C5743" t="str">
            <v>1.934.1</v>
          </cell>
          <cell r="D5743" t="str">
            <v>Подрядные работы</v>
          </cell>
          <cell r="E5743" t="str">
            <v>051-2005088</v>
          </cell>
          <cell r="F5743" t="str">
            <v/>
          </cell>
          <cell r="G5743" t="str">
            <v/>
          </cell>
          <cell r="H5743" t="str">
            <v/>
          </cell>
          <cell r="I5743">
            <v>0</v>
          </cell>
          <cell r="J5743">
            <v>0</v>
          </cell>
          <cell r="K5743">
            <v>0</v>
          </cell>
          <cell r="L5743">
            <v>0</v>
          </cell>
          <cell r="M5743">
            <v>0</v>
          </cell>
          <cell r="N5743">
            <v>0</v>
          </cell>
          <cell r="O5743">
            <v>0</v>
          </cell>
          <cell r="P5743">
            <v>0</v>
          </cell>
          <cell r="Q5743">
            <v>0</v>
          </cell>
          <cell r="R5743">
            <v>0</v>
          </cell>
          <cell r="S5743">
            <v>0</v>
          </cell>
          <cell r="T5743">
            <v>0</v>
          </cell>
          <cell r="U5743">
            <v>0</v>
          </cell>
          <cell r="V5743">
            <v>0</v>
          </cell>
          <cell r="W5743">
            <v>0</v>
          </cell>
          <cell r="X5743">
            <v>0</v>
          </cell>
          <cell r="Y5743">
            <v>0</v>
          </cell>
          <cell r="Z5743">
            <v>8.2766999999999997E-4</v>
          </cell>
          <cell r="AA5743">
            <v>8.2766999999999997E-4</v>
          </cell>
          <cell r="AB5743">
            <v>0</v>
          </cell>
          <cell r="AC5743">
            <v>0</v>
          </cell>
          <cell r="AD5743">
            <v>0</v>
          </cell>
          <cell r="AE5743">
            <v>0</v>
          </cell>
          <cell r="AF5743">
            <v>0</v>
          </cell>
          <cell r="AG5743">
            <v>0</v>
          </cell>
          <cell r="AH5743">
            <v>0</v>
          </cell>
          <cell r="AI5743">
            <v>0</v>
          </cell>
        </row>
        <row r="5744">
          <cell r="C5744">
            <v>0</v>
          </cell>
          <cell r="D5744" t="str">
            <v>СБ "Марит</v>
          </cell>
          <cell r="E5744" t="str">
            <v>051-2005088</v>
          </cell>
          <cell r="F5744" t="str">
            <v/>
          </cell>
          <cell r="G5744" t="str">
            <v/>
          </cell>
          <cell r="H5744" t="str">
            <v/>
          </cell>
          <cell r="I5744">
            <v>0</v>
          </cell>
          <cell r="J5744">
            <v>0</v>
          </cell>
          <cell r="K5744">
            <v>0</v>
          </cell>
          <cell r="L5744">
            <v>0</v>
          </cell>
          <cell r="M5744">
            <v>0</v>
          </cell>
          <cell r="N5744">
            <v>0</v>
          </cell>
          <cell r="O5744">
            <v>0</v>
          </cell>
          <cell r="P5744">
            <v>0</v>
          </cell>
          <cell r="Q5744">
            <v>0</v>
          </cell>
          <cell r="R5744">
            <v>0</v>
          </cell>
          <cell r="S5744">
            <v>0</v>
          </cell>
          <cell r="T5744">
            <v>0</v>
          </cell>
          <cell r="U5744">
            <v>0</v>
          </cell>
          <cell r="V5744">
            <v>0</v>
          </cell>
          <cell r="W5744">
            <v>0</v>
          </cell>
          <cell r="X5744">
            <v>0</v>
          </cell>
          <cell r="Y5744">
            <v>0</v>
          </cell>
          <cell r="Z5744">
            <v>8.2766999999999997E-4</v>
          </cell>
          <cell r="AA5744">
            <v>8.2766999999999997E-4</v>
          </cell>
          <cell r="AB5744">
            <v>0</v>
          </cell>
          <cell r="AC5744">
            <v>0</v>
          </cell>
          <cell r="AD5744">
            <v>0</v>
          </cell>
          <cell r="AE5744">
            <v>0</v>
          </cell>
          <cell r="AF5744">
            <v>0</v>
          </cell>
          <cell r="AG5744">
            <v>0</v>
          </cell>
          <cell r="AH5744">
            <v>0</v>
          </cell>
          <cell r="AI5744">
            <v>0</v>
          </cell>
        </row>
        <row r="5745">
          <cell r="C5745" t="str">
            <v>1.934.2</v>
          </cell>
          <cell r="D5745" t="str">
            <v>Прочие, всего</v>
          </cell>
          <cell r="E5745" t="str">
            <v>051-2005088</v>
          </cell>
          <cell r="F5745" t="str">
            <v/>
          </cell>
          <cell r="G5745" t="str">
            <v/>
          </cell>
          <cell r="H5745" t="str">
            <v/>
          </cell>
          <cell r="I5745">
            <v>0</v>
          </cell>
          <cell r="J5745">
            <v>0</v>
          </cell>
          <cell r="K5745">
            <v>0</v>
          </cell>
          <cell r="L5745">
            <v>0</v>
          </cell>
          <cell r="M5745">
            <v>0</v>
          </cell>
          <cell r="N5745">
            <v>0</v>
          </cell>
          <cell r="O5745">
            <v>0</v>
          </cell>
          <cell r="P5745">
            <v>0</v>
          </cell>
          <cell r="Q5745">
            <v>0</v>
          </cell>
          <cell r="R5745">
            <v>0</v>
          </cell>
          <cell r="S5745">
            <v>0</v>
          </cell>
          <cell r="T5745">
            <v>0</v>
          </cell>
          <cell r="U5745">
            <v>0</v>
          </cell>
          <cell r="V5745">
            <v>0</v>
          </cell>
          <cell r="W5745">
            <v>0</v>
          </cell>
          <cell r="X5745">
            <v>0</v>
          </cell>
          <cell r="Y5745">
            <v>0.59962386000000001</v>
          </cell>
          <cell r="Z5745">
            <v>14.6</v>
          </cell>
          <cell r="AA5745">
            <v>14.6</v>
          </cell>
          <cell r="AB5745">
            <v>0</v>
          </cell>
          <cell r="AC5745">
            <v>0</v>
          </cell>
          <cell r="AD5745">
            <v>0.59962386000000001</v>
          </cell>
          <cell r="AE5745">
            <v>0.59962386000000001</v>
          </cell>
          <cell r="AF5745">
            <v>0</v>
          </cell>
          <cell r="AG5745">
            <v>0</v>
          </cell>
          <cell r="AH5745">
            <v>0</v>
          </cell>
          <cell r="AI5745">
            <v>4.1070127400000001</v>
          </cell>
        </row>
        <row r="5746">
          <cell r="C5746" t="str">
            <v>1.934.3</v>
          </cell>
          <cell r="D5746" t="str">
            <v>Землеотвод, всего</v>
          </cell>
          <cell r="E5746" t="str">
            <v>051-2005088</v>
          </cell>
          <cell r="F5746" t="str">
            <v/>
          </cell>
          <cell r="G5746" t="str">
            <v/>
          </cell>
          <cell r="H5746" t="str">
            <v/>
          </cell>
          <cell r="I5746">
            <v>0</v>
          </cell>
          <cell r="J5746">
            <v>0</v>
          </cell>
          <cell r="K5746">
            <v>0</v>
          </cell>
          <cell r="L5746">
            <v>0</v>
          </cell>
          <cell r="M5746">
            <v>0</v>
          </cell>
          <cell r="N5746">
            <v>0</v>
          </cell>
          <cell r="O5746">
            <v>0</v>
          </cell>
          <cell r="P5746">
            <v>0</v>
          </cell>
          <cell r="Q5746">
            <v>0</v>
          </cell>
          <cell r="R5746">
            <v>0</v>
          </cell>
          <cell r="S5746">
            <v>0</v>
          </cell>
          <cell r="T5746">
            <v>0</v>
          </cell>
          <cell r="U5746">
            <v>0</v>
          </cell>
          <cell r="V5746">
            <v>0</v>
          </cell>
          <cell r="W5746">
            <v>0</v>
          </cell>
          <cell r="X5746">
            <v>0</v>
          </cell>
          <cell r="Y5746">
            <v>0.59962386000000001</v>
          </cell>
          <cell r="Z5746">
            <v>0.59962386000000001</v>
          </cell>
          <cell r="AA5746">
            <v>0.59962386000000001</v>
          </cell>
          <cell r="AB5746">
            <v>0</v>
          </cell>
          <cell r="AC5746">
            <v>0</v>
          </cell>
          <cell r="AD5746">
            <v>0.59962386000000001</v>
          </cell>
          <cell r="AE5746">
            <v>0.59962386000000001</v>
          </cell>
          <cell r="AF5746">
            <v>0</v>
          </cell>
          <cell r="AG5746">
            <v>0</v>
          </cell>
          <cell r="AH5746">
            <v>0</v>
          </cell>
          <cell r="AI5746">
            <v>100</v>
          </cell>
        </row>
        <row r="5747">
          <cell r="C5747" t="str">
            <v>1.934.4</v>
          </cell>
          <cell r="D5747" t="str">
            <v>Услуги Заказчика</v>
          </cell>
          <cell r="E5747" t="str">
            <v>051-2005088</v>
          </cell>
          <cell r="F5747" t="str">
            <v/>
          </cell>
          <cell r="G5747" t="str">
            <v/>
          </cell>
          <cell r="H5747" t="str">
            <v/>
          </cell>
          <cell r="I5747">
            <v>0</v>
          </cell>
          <cell r="J5747">
            <v>0</v>
          </cell>
          <cell r="K5747">
            <v>0</v>
          </cell>
          <cell r="L5747">
            <v>0</v>
          </cell>
          <cell r="M5747">
            <v>0</v>
          </cell>
          <cell r="N5747">
            <v>0</v>
          </cell>
          <cell r="O5747">
            <v>0</v>
          </cell>
          <cell r="P5747">
            <v>0</v>
          </cell>
          <cell r="Q5747">
            <v>0</v>
          </cell>
          <cell r="R5747">
            <v>0</v>
          </cell>
          <cell r="S5747">
            <v>0</v>
          </cell>
          <cell r="T5747">
            <v>0</v>
          </cell>
          <cell r="U5747">
            <v>0</v>
          </cell>
          <cell r="V5747">
            <v>0</v>
          </cell>
          <cell r="W5747">
            <v>0</v>
          </cell>
          <cell r="X5747">
            <v>0</v>
          </cell>
          <cell r="Y5747">
            <v>0</v>
          </cell>
          <cell r="Z5747">
            <v>14.00037614</v>
          </cell>
          <cell r="AA5747">
            <v>14.00037614</v>
          </cell>
          <cell r="AB5747">
            <v>0</v>
          </cell>
          <cell r="AC5747">
            <v>0</v>
          </cell>
          <cell r="AD5747">
            <v>0</v>
          </cell>
          <cell r="AE5747">
            <v>0</v>
          </cell>
          <cell r="AF5747">
            <v>0</v>
          </cell>
          <cell r="AG5747">
            <v>0</v>
          </cell>
          <cell r="AH5747">
            <v>0</v>
          </cell>
          <cell r="AI5747">
            <v>0</v>
          </cell>
        </row>
        <row r="5748">
          <cell r="C5748" t="str">
            <v>1.935</v>
          </cell>
          <cell r="D5748" t="str">
            <v>Обустройство Ен - Яхинского нефтегазоконденсатного месторождения</v>
          </cell>
          <cell r="E5748" t="str">
            <v>051-2005089</v>
          </cell>
          <cell r="F5748" t="str">
            <v/>
          </cell>
          <cell r="G5748" t="str">
            <v>Стройки, обеспечивающие добычу и вывод газа из Надым-Пур-Таз</v>
          </cell>
          <cell r="H5748" t="str">
            <v>Добыча газа</v>
          </cell>
          <cell r="I5748">
            <v>0</v>
          </cell>
          <cell r="J5748">
            <v>0</v>
          </cell>
          <cell r="K5748">
            <v>0</v>
          </cell>
          <cell r="L5748">
            <v>0</v>
          </cell>
          <cell r="M5748">
            <v>0</v>
          </cell>
          <cell r="N5748">
            <v>0</v>
          </cell>
          <cell r="O5748">
            <v>0</v>
          </cell>
          <cell r="P5748">
            <v>0</v>
          </cell>
          <cell r="Q5748">
            <v>0</v>
          </cell>
          <cell r="R5748">
            <v>0</v>
          </cell>
          <cell r="S5748">
            <v>0</v>
          </cell>
          <cell r="T5748">
            <v>0</v>
          </cell>
          <cell r="U5748">
            <v>0</v>
          </cell>
          <cell r="V5748">
            <v>0</v>
          </cell>
          <cell r="W5748">
            <v>0</v>
          </cell>
          <cell r="X5748">
            <v>0.67749841</v>
          </cell>
          <cell r="Y5748">
            <v>0</v>
          </cell>
          <cell r="Z5748">
            <v>0</v>
          </cell>
          <cell r="AA5748">
            <v>0</v>
          </cell>
          <cell r="AB5748">
            <v>0</v>
          </cell>
          <cell r="AC5748">
            <v>0</v>
          </cell>
          <cell r="AD5748">
            <v>0.11527894</v>
          </cell>
          <cell r="AE5748">
            <v>0</v>
          </cell>
          <cell r="AF5748">
            <v>0</v>
          </cell>
          <cell r="AG5748">
            <v>0.11527894</v>
          </cell>
          <cell r="AH5748">
            <v>0</v>
          </cell>
          <cell r="AI5748">
            <v>0</v>
          </cell>
        </row>
        <row r="5749">
          <cell r="C5749" t="str">
            <v>1.935.1</v>
          </cell>
          <cell r="D5749" t="str">
            <v>Прочие, всего</v>
          </cell>
          <cell r="E5749" t="str">
            <v>051-2005089</v>
          </cell>
          <cell r="F5749" t="str">
            <v/>
          </cell>
          <cell r="G5749" t="str">
            <v/>
          </cell>
          <cell r="H5749" t="str">
            <v/>
          </cell>
          <cell r="I5749">
            <v>0</v>
          </cell>
          <cell r="J5749">
            <v>0</v>
          </cell>
          <cell r="K5749">
            <v>0</v>
          </cell>
          <cell r="L5749">
            <v>0</v>
          </cell>
          <cell r="M5749">
            <v>0</v>
          </cell>
          <cell r="N5749">
            <v>0</v>
          </cell>
          <cell r="O5749">
            <v>0</v>
          </cell>
          <cell r="P5749">
            <v>0</v>
          </cell>
          <cell r="Q5749">
            <v>0</v>
          </cell>
          <cell r="R5749">
            <v>0</v>
          </cell>
          <cell r="S5749">
            <v>0</v>
          </cell>
          <cell r="T5749">
            <v>0</v>
          </cell>
          <cell r="U5749">
            <v>0</v>
          </cell>
          <cell r="V5749">
            <v>0</v>
          </cell>
          <cell r="W5749">
            <v>0</v>
          </cell>
          <cell r="X5749">
            <v>0.67749841</v>
          </cell>
          <cell r="Y5749">
            <v>0</v>
          </cell>
          <cell r="Z5749">
            <v>0</v>
          </cell>
          <cell r="AA5749">
            <v>0</v>
          </cell>
          <cell r="AB5749">
            <v>0</v>
          </cell>
          <cell r="AC5749">
            <v>0</v>
          </cell>
          <cell r="AD5749">
            <v>0.11527894</v>
          </cell>
          <cell r="AE5749">
            <v>0</v>
          </cell>
          <cell r="AF5749">
            <v>0</v>
          </cell>
          <cell r="AG5749">
            <v>0.11527894</v>
          </cell>
          <cell r="AH5749">
            <v>0</v>
          </cell>
          <cell r="AI5749">
            <v>0</v>
          </cell>
        </row>
        <row r="5750">
          <cell r="C5750" t="str">
            <v>1.935.2</v>
          </cell>
          <cell r="D5750" t="str">
            <v>Землеотвод, всего</v>
          </cell>
          <cell r="E5750" t="str">
            <v>051-2005089</v>
          </cell>
          <cell r="F5750" t="str">
            <v/>
          </cell>
          <cell r="G5750" t="str">
            <v/>
          </cell>
          <cell r="H5750" t="str">
            <v/>
          </cell>
          <cell r="I5750">
            <v>0</v>
          </cell>
          <cell r="J5750">
            <v>0</v>
          </cell>
          <cell r="K5750">
            <v>0</v>
          </cell>
          <cell r="L5750">
            <v>0</v>
          </cell>
          <cell r="M5750">
            <v>0</v>
          </cell>
          <cell r="N5750">
            <v>0</v>
          </cell>
          <cell r="O5750">
            <v>0</v>
          </cell>
          <cell r="P5750">
            <v>0</v>
          </cell>
          <cell r="Q5750">
            <v>0</v>
          </cell>
          <cell r="R5750">
            <v>0</v>
          </cell>
          <cell r="S5750">
            <v>0</v>
          </cell>
          <cell r="T5750">
            <v>0</v>
          </cell>
          <cell r="U5750">
            <v>0</v>
          </cell>
          <cell r="V5750">
            <v>0</v>
          </cell>
          <cell r="W5750">
            <v>0</v>
          </cell>
          <cell r="X5750">
            <v>0.67749841</v>
          </cell>
          <cell r="Y5750">
            <v>0</v>
          </cell>
          <cell r="Z5750">
            <v>0</v>
          </cell>
          <cell r="AA5750">
            <v>0</v>
          </cell>
          <cell r="AB5750">
            <v>0</v>
          </cell>
          <cell r="AC5750">
            <v>0</v>
          </cell>
          <cell r="AD5750">
            <v>0.11527894</v>
          </cell>
          <cell r="AE5750">
            <v>0</v>
          </cell>
          <cell r="AF5750">
            <v>0</v>
          </cell>
          <cell r="AG5750">
            <v>0.11527894</v>
          </cell>
          <cell r="AH5750">
            <v>0</v>
          </cell>
          <cell r="AI5750">
            <v>0</v>
          </cell>
        </row>
        <row r="5751">
          <cell r="C5751" t="str">
            <v>1.936</v>
          </cell>
          <cell r="D5751" t="str">
            <v>Техническое перевооружение газоперекачивающих агрегатов. Замена СПЧ на ДКС Уренгойского НГКМ</v>
          </cell>
          <cell r="E5751" t="str">
            <v>051-2005090</v>
          </cell>
          <cell r="F5751" t="str">
            <v/>
          </cell>
          <cell r="G5751" t="str">
            <v>Программа создания в Восточной Сибири и на Дальнем Востоке е</v>
          </cell>
          <cell r="H5751" t="str">
            <v>Добыча газа</v>
          </cell>
          <cell r="I5751">
            <v>2244.2199999999998</v>
          </cell>
          <cell r="J5751">
            <v>721.75</v>
          </cell>
          <cell r="K5751">
            <v>709.49</v>
          </cell>
          <cell r="L5751">
            <v>709.49</v>
          </cell>
          <cell r="M5751">
            <v>166.97983546</v>
          </cell>
          <cell r="N5751">
            <v>23.535192245000001</v>
          </cell>
          <cell r="O5751">
            <v>23.535192245000001</v>
          </cell>
          <cell r="P5751">
            <v>0</v>
          </cell>
          <cell r="Q5751">
            <v>0</v>
          </cell>
          <cell r="R5751">
            <v>0</v>
          </cell>
          <cell r="S5751">
            <v>591.24</v>
          </cell>
          <cell r="T5751">
            <v>118.25</v>
          </cell>
          <cell r="U5751">
            <v>0</v>
          </cell>
          <cell r="V5751">
            <v>0</v>
          </cell>
          <cell r="W5751">
            <v>0</v>
          </cell>
          <cell r="X5751">
            <v>0</v>
          </cell>
          <cell r="Y5751">
            <v>13.481404830000001</v>
          </cell>
          <cell r="Z5751">
            <v>723.89499999999998</v>
          </cell>
          <cell r="AA5751">
            <v>723.89499999999998</v>
          </cell>
          <cell r="AB5751">
            <v>428.47</v>
          </cell>
          <cell r="AC5751">
            <v>0</v>
          </cell>
          <cell r="AD5751">
            <v>458.82070933</v>
          </cell>
          <cell r="AE5751">
            <v>9.7764320300000005</v>
          </cell>
          <cell r="AF5751">
            <v>4.2166666199999998</v>
          </cell>
          <cell r="AG5751">
            <v>444.82761068000002</v>
          </cell>
          <cell r="AH5751">
            <v>0</v>
          </cell>
          <cell r="AI5751">
            <v>63.382218322999996</v>
          </cell>
        </row>
        <row r="5752">
          <cell r="C5752" t="str">
            <v>1.936.1</v>
          </cell>
          <cell r="D5752" t="str">
            <v>Подрядные работы</v>
          </cell>
          <cell r="E5752" t="str">
            <v>051-2005090</v>
          </cell>
          <cell r="F5752" t="str">
            <v/>
          </cell>
          <cell r="G5752" t="str">
            <v/>
          </cell>
          <cell r="H5752" t="str">
            <v/>
          </cell>
          <cell r="I5752">
            <v>31.63</v>
          </cell>
          <cell r="J5752">
            <v>13.13</v>
          </cell>
          <cell r="K5752">
            <v>8.6300000000000008</v>
          </cell>
          <cell r="L5752">
            <v>8.6300000000000008</v>
          </cell>
          <cell r="M5752">
            <v>1.0789242699999999</v>
          </cell>
          <cell r="N5752">
            <v>12.502019351</v>
          </cell>
          <cell r="O5752">
            <v>12.502019351</v>
          </cell>
          <cell r="P5752">
            <v>0</v>
          </cell>
          <cell r="Q5752">
            <v>0</v>
          </cell>
          <cell r="R5752">
            <v>0</v>
          </cell>
          <cell r="S5752">
            <v>7.17</v>
          </cell>
          <cell r="T5752">
            <v>1.46</v>
          </cell>
          <cell r="U5752">
            <v>0</v>
          </cell>
          <cell r="V5752">
            <v>0</v>
          </cell>
          <cell r="W5752">
            <v>0</v>
          </cell>
          <cell r="X5752">
            <v>0</v>
          </cell>
          <cell r="Y5752">
            <v>2.7213541600000002</v>
          </cell>
          <cell r="Z5752">
            <v>8.7100000000000009</v>
          </cell>
          <cell r="AA5752">
            <v>8.7100000000000009</v>
          </cell>
          <cell r="AB5752">
            <v>0</v>
          </cell>
          <cell r="AC5752">
            <v>0</v>
          </cell>
          <cell r="AD5752">
            <v>2.7213541600000002</v>
          </cell>
          <cell r="AE5752">
            <v>2.7213541600000002</v>
          </cell>
          <cell r="AF5752">
            <v>0</v>
          </cell>
          <cell r="AG5752">
            <v>0</v>
          </cell>
          <cell r="AH5752">
            <v>0</v>
          </cell>
          <cell r="AI5752">
            <v>31.244020206999998</v>
          </cell>
        </row>
        <row r="5753">
          <cell r="C5753">
            <v>0</v>
          </cell>
          <cell r="D5753" t="str">
            <v>Газстройпром</v>
          </cell>
          <cell r="E5753" t="str">
            <v>051-2005090</v>
          </cell>
          <cell r="F5753" t="str">
            <v/>
          </cell>
          <cell r="G5753" t="str">
            <v/>
          </cell>
          <cell r="H5753" t="str">
            <v/>
          </cell>
          <cell r="I5753">
            <v>21.69</v>
          </cell>
          <cell r="J5753">
            <v>13.13</v>
          </cell>
          <cell r="K5753">
            <v>8.6300000000000008</v>
          </cell>
          <cell r="L5753">
            <v>8.6300000000000008</v>
          </cell>
          <cell r="M5753">
            <v>1.0789242699999999</v>
          </cell>
          <cell r="N5753">
            <v>12.502019351</v>
          </cell>
          <cell r="O5753">
            <v>12.502019351</v>
          </cell>
          <cell r="P5753">
            <v>0</v>
          </cell>
          <cell r="Q5753">
            <v>0</v>
          </cell>
          <cell r="R5753">
            <v>0</v>
          </cell>
          <cell r="S5753">
            <v>7.17</v>
          </cell>
          <cell r="T5753">
            <v>1.46</v>
          </cell>
          <cell r="U5753">
            <v>0</v>
          </cell>
          <cell r="V5753">
            <v>0</v>
          </cell>
          <cell r="W5753">
            <v>0</v>
          </cell>
          <cell r="X5753">
            <v>0</v>
          </cell>
          <cell r="Y5753">
            <v>2.7213541600000002</v>
          </cell>
          <cell r="Z5753">
            <v>8.7100000000000009</v>
          </cell>
          <cell r="AA5753">
            <v>8.7100000000000009</v>
          </cell>
          <cell r="AB5753">
            <v>0</v>
          </cell>
          <cell r="AC5753">
            <v>0</v>
          </cell>
          <cell r="AD5753">
            <v>2.7213541600000002</v>
          </cell>
          <cell r="AE5753">
            <v>2.7213541600000002</v>
          </cell>
          <cell r="AF5753">
            <v>0</v>
          </cell>
          <cell r="AG5753">
            <v>0</v>
          </cell>
          <cell r="AH5753">
            <v>0</v>
          </cell>
          <cell r="AI5753">
            <v>31.244020206999998</v>
          </cell>
        </row>
        <row r="5754">
          <cell r="C5754">
            <v>0</v>
          </cell>
          <cell r="D5754" t="str">
            <v>Прочие подрядчики</v>
          </cell>
          <cell r="E5754" t="str">
            <v>051-2005090</v>
          </cell>
          <cell r="F5754" t="str">
            <v/>
          </cell>
          <cell r="G5754" t="str">
            <v/>
          </cell>
          <cell r="H5754" t="str">
            <v/>
          </cell>
          <cell r="I5754">
            <v>9.94</v>
          </cell>
          <cell r="J5754">
            <v>0</v>
          </cell>
          <cell r="K5754">
            <v>0</v>
          </cell>
          <cell r="L5754">
            <v>0</v>
          </cell>
          <cell r="M5754">
            <v>0</v>
          </cell>
          <cell r="N5754">
            <v>0</v>
          </cell>
          <cell r="O5754">
            <v>0</v>
          </cell>
          <cell r="P5754">
            <v>0</v>
          </cell>
          <cell r="Q5754">
            <v>0</v>
          </cell>
          <cell r="R5754">
            <v>0</v>
          </cell>
          <cell r="S5754">
            <v>0</v>
          </cell>
          <cell r="T5754">
            <v>0</v>
          </cell>
          <cell r="U5754">
            <v>0</v>
          </cell>
          <cell r="V5754">
            <v>0</v>
          </cell>
          <cell r="W5754">
            <v>0</v>
          </cell>
          <cell r="X5754">
            <v>0</v>
          </cell>
          <cell r="Y5754">
            <v>0</v>
          </cell>
          <cell r="Z5754">
            <v>0</v>
          </cell>
          <cell r="AA5754">
            <v>0</v>
          </cell>
          <cell r="AB5754">
            <v>0</v>
          </cell>
          <cell r="AC5754">
            <v>0</v>
          </cell>
          <cell r="AD5754">
            <v>0</v>
          </cell>
          <cell r="AE5754">
            <v>0</v>
          </cell>
          <cell r="AF5754">
            <v>0</v>
          </cell>
          <cell r="AG5754">
            <v>0</v>
          </cell>
          <cell r="AH5754">
            <v>0</v>
          </cell>
          <cell r="AI5754">
            <v>0</v>
          </cell>
        </row>
        <row r="5755">
          <cell r="C5755" t="str">
            <v>1.936.2</v>
          </cell>
          <cell r="D5755" t="str">
            <v>Оборудование</v>
          </cell>
          <cell r="E5755" t="str">
            <v>051-2005090</v>
          </cell>
          <cell r="F5755" t="str">
            <v/>
          </cell>
          <cell r="G5755" t="str">
            <v/>
          </cell>
          <cell r="H5755" t="str">
            <v/>
          </cell>
          <cell r="I5755">
            <v>2049.73</v>
          </cell>
          <cell r="J5755">
            <v>659.61</v>
          </cell>
          <cell r="K5755">
            <v>659.61</v>
          </cell>
          <cell r="L5755">
            <v>659.61</v>
          </cell>
          <cell r="M5755">
            <v>156.95987238000001</v>
          </cell>
          <cell r="N5755">
            <v>23.795860035</v>
          </cell>
          <cell r="O5755">
            <v>23.795860035</v>
          </cell>
          <cell r="P5755">
            <v>0</v>
          </cell>
          <cell r="Q5755">
            <v>0</v>
          </cell>
          <cell r="R5755">
            <v>0</v>
          </cell>
          <cell r="S5755">
            <v>549.70000000000005</v>
          </cell>
          <cell r="T5755">
            <v>109.91</v>
          </cell>
          <cell r="U5755">
            <v>0</v>
          </cell>
          <cell r="V5755">
            <v>0</v>
          </cell>
          <cell r="W5755">
            <v>0</v>
          </cell>
          <cell r="X5755">
            <v>0</v>
          </cell>
          <cell r="Y5755">
            <v>5.1728059799999997</v>
          </cell>
          <cell r="Z5755">
            <v>659.61</v>
          </cell>
          <cell r="AA5755">
            <v>659.61</v>
          </cell>
          <cell r="AB5755">
            <v>428.47</v>
          </cell>
          <cell r="AC5755">
            <v>0</v>
          </cell>
          <cell r="AD5755">
            <v>433.64166677999998</v>
          </cell>
          <cell r="AE5755">
            <v>5.1728059799999997</v>
          </cell>
          <cell r="AF5755">
            <v>0</v>
          </cell>
          <cell r="AG5755">
            <v>428.46886080000002</v>
          </cell>
          <cell r="AH5755">
            <v>0</v>
          </cell>
          <cell r="AI5755">
            <v>65.742130467999999</v>
          </cell>
        </row>
        <row r="5756">
          <cell r="C5756" t="str">
            <v>1.936.3</v>
          </cell>
          <cell r="D5756" t="str">
            <v>Прочие, всего</v>
          </cell>
          <cell r="E5756" t="str">
            <v>051-2005090</v>
          </cell>
          <cell r="F5756" t="str">
            <v/>
          </cell>
          <cell r="G5756" t="str">
            <v/>
          </cell>
          <cell r="H5756" t="str">
            <v/>
          </cell>
          <cell r="I5756">
            <v>162.86000000000001</v>
          </cell>
          <cell r="J5756">
            <v>49.01</v>
          </cell>
          <cell r="K5756">
            <v>41.25</v>
          </cell>
          <cell r="L5756">
            <v>41.25</v>
          </cell>
          <cell r="M5756">
            <v>8.9410388100000002</v>
          </cell>
          <cell r="N5756">
            <v>21.6752456</v>
          </cell>
          <cell r="O5756">
            <v>21.6752456</v>
          </cell>
          <cell r="P5756">
            <v>0</v>
          </cell>
          <cell r="Q5756">
            <v>0</v>
          </cell>
          <cell r="R5756">
            <v>0</v>
          </cell>
          <cell r="S5756">
            <v>34.369999999999997</v>
          </cell>
          <cell r="T5756">
            <v>6.88</v>
          </cell>
          <cell r="U5756">
            <v>0</v>
          </cell>
          <cell r="V5756">
            <v>0</v>
          </cell>
          <cell r="W5756">
            <v>0</v>
          </cell>
          <cell r="X5756">
            <v>0</v>
          </cell>
          <cell r="Y5756">
            <v>5.5872446900000003</v>
          </cell>
          <cell r="Z5756">
            <v>55.575000000000003</v>
          </cell>
          <cell r="AA5756">
            <v>55.575000000000003</v>
          </cell>
          <cell r="AB5756">
            <v>0</v>
          </cell>
          <cell r="AC5756">
            <v>0</v>
          </cell>
          <cell r="AD5756">
            <v>22.457688390000001</v>
          </cell>
          <cell r="AE5756">
            <v>1.8822718899999999</v>
          </cell>
          <cell r="AF5756">
            <v>4.2166666199999998</v>
          </cell>
          <cell r="AG5756">
            <v>16.358749880000001</v>
          </cell>
          <cell r="AH5756">
            <v>0</v>
          </cell>
          <cell r="AI5756">
            <v>40.409695708999998</v>
          </cell>
        </row>
        <row r="5757">
          <cell r="C5757" t="str">
            <v>1.936.4</v>
          </cell>
          <cell r="D5757" t="str">
            <v>Услуги Заказчика</v>
          </cell>
          <cell r="E5757" t="str">
            <v>051-2005090</v>
          </cell>
          <cell r="F5757" t="str">
            <v/>
          </cell>
          <cell r="G5757" t="str">
            <v/>
          </cell>
          <cell r="H5757" t="str">
            <v/>
          </cell>
          <cell r="I5757">
            <v>69.77</v>
          </cell>
          <cell r="J5757">
            <v>25.3</v>
          </cell>
          <cell r="K5757">
            <v>25.3</v>
          </cell>
          <cell r="L5757">
            <v>25.3</v>
          </cell>
          <cell r="M5757">
            <v>6.3250000200000001</v>
          </cell>
          <cell r="N5757">
            <v>25.000000078999999</v>
          </cell>
          <cell r="O5757">
            <v>25.000000078999999</v>
          </cell>
          <cell r="P5757">
            <v>0</v>
          </cell>
          <cell r="Q5757">
            <v>0</v>
          </cell>
          <cell r="R5757">
            <v>0</v>
          </cell>
          <cell r="S5757">
            <v>21.1</v>
          </cell>
          <cell r="T5757">
            <v>4.2</v>
          </cell>
          <cell r="U5757">
            <v>0</v>
          </cell>
          <cell r="V5757">
            <v>0</v>
          </cell>
          <cell r="W5757">
            <v>0</v>
          </cell>
          <cell r="X5757">
            <v>0</v>
          </cell>
          <cell r="Y5757">
            <v>2.9999999999999997E-8</v>
          </cell>
          <cell r="Z5757">
            <v>36.75275534</v>
          </cell>
          <cell r="AA5757">
            <v>36.75275534</v>
          </cell>
          <cell r="AB5757">
            <v>0</v>
          </cell>
          <cell r="AC5757">
            <v>0</v>
          </cell>
          <cell r="AD5757">
            <v>19.87641653</v>
          </cell>
          <cell r="AE5757">
            <v>2.9999999999999997E-8</v>
          </cell>
          <cell r="AF5757">
            <v>4.2166666199999998</v>
          </cell>
          <cell r="AG5757">
            <v>15.65974988</v>
          </cell>
          <cell r="AH5757">
            <v>0</v>
          </cell>
          <cell r="AI5757">
            <v>54.081432388000003</v>
          </cell>
        </row>
        <row r="5758">
          <cell r="C5758" t="str">
            <v>1.936.5</v>
          </cell>
          <cell r="D5758" t="str">
            <v>Иные прочие</v>
          </cell>
          <cell r="E5758" t="str">
            <v>051-2005090</v>
          </cell>
          <cell r="F5758" t="str">
            <v/>
          </cell>
          <cell r="G5758" t="str">
            <v/>
          </cell>
          <cell r="H5758" t="str">
            <v/>
          </cell>
          <cell r="I5758">
            <v>65.849999999999994</v>
          </cell>
          <cell r="J5758">
            <v>10.98</v>
          </cell>
          <cell r="K5758">
            <v>3.22</v>
          </cell>
          <cell r="L5758">
            <v>3.22</v>
          </cell>
          <cell r="M5758">
            <v>2.6160387900000002</v>
          </cell>
          <cell r="N5758">
            <v>81.243440683000003</v>
          </cell>
          <cell r="O5758">
            <v>81.243440683000003</v>
          </cell>
          <cell r="P5758">
            <v>0</v>
          </cell>
          <cell r="Q5758">
            <v>0</v>
          </cell>
          <cell r="R5758">
            <v>0</v>
          </cell>
          <cell r="S5758">
            <v>2.65</v>
          </cell>
          <cell r="T5758">
            <v>0.56999999999999995</v>
          </cell>
          <cell r="U5758">
            <v>0</v>
          </cell>
          <cell r="V5758">
            <v>0</v>
          </cell>
          <cell r="W5758">
            <v>0</v>
          </cell>
          <cell r="X5758">
            <v>0</v>
          </cell>
          <cell r="Y5758">
            <v>5.5872446599999996</v>
          </cell>
          <cell r="Z5758">
            <v>8.11224466</v>
          </cell>
          <cell r="AA5758">
            <v>8.11224466</v>
          </cell>
          <cell r="AB5758">
            <v>0</v>
          </cell>
          <cell r="AC5758">
            <v>0</v>
          </cell>
          <cell r="AD5758">
            <v>2.5812718600000002</v>
          </cell>
          <cell r="AE5758">
            <v>1.8822718599999999</v>
          </cell>
          <cell r="AF5758">
            <v>0</v>
          </cell>
          <cell r="AG5758">
            <v>0.69899999999999995</v>
          </cell>
          <cell r="AH5758">
            <v>0</v>
          </cell>
          <cell r="AI5758">
            <v>31.819452792</v>
          </cell>
        </row>
        <row r="5759">
          <cell r="C5759" t="str">
            <v>1.936.6</v>
          </cell>
          <cell r="D5759" t="str">
            <v>Пуско наладочные работы "вхолостую"</v>
          </cell>
          <cell r="E5759" t="str">
            <v>051-2005090</v>
          </cell>
          <cell r="F5759" t="str">
            <v/>
          </cell>
          <cell r="G5759" t="str">
            <v/>
          </cell>
          <cell r="H5759" t="str">
            <v/>
          </cell>
          <cell r="I5759">
            <v>27.24</v>
          </cell>
          <cell r="J5759">
            <v>12.73</v>
          </cell>
          <cell r="K5759">
            <v>12.73</v>
          </cell>
          <cell r="L5759">
            <v>12.73</v>
          </cell>
          <cell r="M5759">
            <v>0</v>
          </cell>
          <cell r="N5759">
            <v>0</v>
          </cell>
          <cell r="O5759">
            <v>0</v>
          </cell>
          <cell r="P5759">
            <v>0</v>
          </cell>
          <cell r="Q5759">
            <v>0</v>
          </cell>
          <cell r="R5759">
            <v>0</v>
          </cell>
          <cell r="S5759">
            <v>10.62</v>
          </cell>
          <cell r="T5759">
            <v>2.11</v>
          </cell>
          <cell r="U5759">
            <v>0</v>
          </cell>
          <cell r="V5759">
            <v>0</v>
          </cell>
          <cell r="W5759">
            <v>0</v>
          </cell>
          <cell r="X5759">
            <v>0</v>
          </cell>
          <cell r="Y5759">
            <v>0</v>
          </cell>
          <cell r="Z5759">
            <v>10.71</v>
          </cell>
          <cell r="AA5759">
            <v>10.71</v>
          </cell>
          <cell r="AB5759">
            <v>0</v>
          </cell>
          <cell r="AC5759">
            <v>0</v>
          </cell>
          <cell r="AD5759">
            <v>0</v>
          </cell>
          <cell r="AE5759">
            <v>0</v>
          </cell>
          <cell r="AF5759">
            <v>0</v>
          </cell>
          <cell r="AG5759">
            <v>0</v>
          </cell>
          <cell r="AH5759">
            <v>0</v>
          </cell>
          <cell r="AI5759">
            <v>0</v>
          </cell>
        </row>
        <row r="5760">
          <cell r="C5760" t="str">
            <v>1.937</v>
          </cell>
          <cell r="D5760" t="str">
            <v>Техническое перевооружение ГРС Мишковка</v>
          </cell>
          <cell r="E5760" t="str">
            <v>051-2005106</v>
          </cell>
          <cell r="F5760" t="str">
            <v/>
          </cell>
          <cell r="G5760" t="str">
            <v>Стройки, обеспечивающие добычу и вывод газа из Надым-Пур-Таз</v>
          </cell>
          <cell r="H5760" t="str">
            <v>Транспорт газа</v>
          </cell>
          <cell r="I5760">
            <v>0</v>
          </cell>
          <cell r="J5760">
            <v>0</v>
          </cell>
          <cell r="K5760">
            <v>0</v>
          </cell>
          <cell r="L5760">
            <v>0</v>
          </cell>
          <cell r="M5760">
            <v>0</v>
          </cell>
          <cell r="N5760">
            <v>0</v>
          </cell>
          <cell r="O5760">
            <v>0</v>
          </cell>
          <cell r="P5760">
            <v>0</v>
          </cell>
          <cell r="Q5760">
            <v>0</v>
          </cell>
          <cell r="R5760">
            <v>0</v>
          </cell>
          <cell r="S5760">
            <v>0</v>
          </cell>
          <cell r="T5760">
            <v>0</v>
          </cell>
          <cell r="U5760">
            <v>0</v>
          </cell>
          <cell r="V5760">
            <v>0</v>
          </cell>
          <cell r="W5760">
            <v>0</v>
          </cell>
          <cell r="X5760">
            <v>0</v>
          </cell>
          <cell r="Y5760">
            <v>8.3487991699999995</v>
          </cell>
          <cell r="Z5760">
            <v>3.2591663400000002</v>
          </cell>
          <cell r="AA5760">
            <v>3.2591663400000002</v>
          </cell>
          <cell r="AB5760">
            <v>0</v>
          </cell>
          <cell r="AC5760">
            <v>0</v>
          </cell>
          <cell r="AD5760">
            <v>2.9591692799999998</v>
          </cell>
          <cell r="AE5760">
            <v>2.9591692799999998</v>
          </cell>
          <cell r="AF5760">
            <v>0</v>
          </cell>
          <cell r="AG5760">
            <v>0</v>
          </cell>
          <cell r="AH5760">
            <v>0</v>
          </cell>
          <cell r="AI5760">
            <v>90.795282330000006</v>
          </cell>
        </row>
        <row r="5761">
          <cell r="C5761" t="str">
            <v>1.937.1</v>
          </cell>
          <cell r="D5761" t="str">
            <v>Подрядные работы</v>
          </cell>
          <cell r="E5761" t="str">
            <v>051-2005106</v>
          </cell>
          <cell r="F5761" t="str">
            <v/>
          </cell>
          <cell r="G5761" t="str">
            <v/>
          </cell>
          <cell r="H5761" t="str">
            <v/>
          </cell>
          <cell r="I5761">
            <v>0</v>
          </cell>
          <cell r="J5761">
            <v>0</v>
          </cell>
          <cell r="K5761">
            <v>0</v>
          </cell>
          <cell r="L5761">
            <v>0</v>
          </cell>
          <cell r="M5761">
            <v>0</v>
          </cell>
          <cell r="N5761">
            <v>0</v>
          </cell>
          <cell r="O5761">
            <v>0</v>
          </cell>
          <cell r="P5761">
            <v>0</v>
          </cell>
          <cell r="Q5761">
            <v>0</v>
          </cell>
          <cell r="R5761">
            <v>0</v>
          </cell>
          <cell r="S5761">
            <v>0</v>
          </cell>
          <cell r="T5761">
            <v>0</v>
          </cell>
          <cell r="U5761">
            <v>0</v>
          </cell>
          <cell r="V5761">
            <v>0</v>
          </cell>
          <cell r="W5761">
            <v>0</v>
          </cell>
          <cell r="X5761">
            <v>0</v>
          </cell>
          <cell r="Y5761">
            <v>3.9360216499999998</v>
          </cell>
          <cell r="Z5761">
            <v>2.5099999999999998</v>
          </cell>
          <cell r="AA5761">
            <v>2.5099999999999998</v>
          </cell>
          <cell r="AB5761">
            <v>0</v>
          </cell>
          <cell r="AC5761">
            <v>0</v>
          </cell>
          <cell r="AD5761">
            <v>0</v>
          </cell>
          <cell r="AE5761">
            <v>0</v>
          </cell>
          <cell r="AF5761">
            <v>0</v>
          </cell>
          <cell r="AG5761">
            <v>0</v>
          </cell>
          <cell r="AH5761">
            <v>0</v>
          </cell>
          <cell r="AI5761">
            <v>0</v>
          </cell>
        </row>
        <row r="5762">
          <cell r="C5762">
            <v>0</v>
          </cell>
          <cell r="D5762" t="str">
            <v>Газпром трансгаз Москва</v>
          </cell>
          <cell r="E5762" t="str">
            <v>051-2005106</v>
          </cell>
          <cell r="F5762" t="str">
            <v/>
          </cell>
          <cell r="G5762" t="str">
            <v/>
          </cell>
          <cell r="H5762" t="str">
            <v/>
          </cell>
          <cell r="I5762">
            <v>0</v>
          </cell>
          <cell r="J5762">
            <v>0</v>
          </cell>
          <cell r="K5762">
            <v>0</v>
          </cell>
          <cell r="L5762">
            <v>0</v>
          </cell>
          <cell r="M5762">
            <v>0</v>
          </cell>
          <cell r="N5762">
            <v>0</v>
          </cell>
          <cell r="O5762">
            <v>0</v>
          </cell>
          <cell r="P5762">
            <v>0</v>
          </cell>
          <cell r="Q5762">
            <v>0</v>
          </cell>
          <cell r="R5762">
            <v>0</v>
          </cell>
          <cell r="S5762">
            <v>0</v>
          </cell>
          <cell r="T5762">
            <v>0</v>
          </cell>
          <cell r="U5762">
            <v>0</v>
          </cell>
          <cell r="V5762">
            <v>0</v>
          </cell>
          <cell r="W5762">
            <v>0</v>
          </cell>
          <cell r="X5762">
            <v>0</v>
          </cell>
          <cell r="Y5762">
            <v>3.9360216499999998</v>
          </cell>
          <cell r="Z5762">
            <v>2.5099999999999998</v>
          </cell>
          <cell r="AA5762">
            <v>2.5099999999999998</v>
          </cell>
          <cell r="AB5762">
            <v>0</v>
          </cell>
          <cell r="AC5762">
            <v>0</v>
          </cell>
          <cell r="AD5762">
            <v>0</v>
          </cell>
          <cell r="AE5762">
            <v>0</v>
          </cell>
          <cell r="AF5762">
            <v>0</v>
          </cell>
          <cell r="AG5762">
            <v>0</v>
          </cell>
          <cell r="AH5762">
            <v>0</v>
          </cell>
          <cell r="AI5762">
            <v>0</v>
          </cell>
        </row>
        <row r="5763">
          <cell r="C5763" t="str">
            <v>1.937.2</v>
          </cell>
          <cell r="D5763" t="str">
            <v>Оборудование</v>
          </cell>
          <cell r="E5763" t="str">
            <v>051-2005106</v>
          </cell>
          <cell r="F5763" t="str">
            <v/>
          </cell>
          <cell r="G5763" t="str">
            <v/>
          </cell>
          <cell r="H5763" t="str">
            <v/>
          </cell>
          <cell r="I5763">
            <v>0</v>
          </cell>
          <cell r="J5763">
            <v>0</v>
          </cell>
          <cell r="K5763">
            <v>0</v>
          </cell>
          <cell r="L5763">
            <v>0</v>
          </cell>
          <cell r="M5763">
            <v>0</v>
          </cell>
          <cell r="N5763">
            <v>0</v>
          </cell>
          <cell r="O5763">
            <v>0</v>
          </cell>
          <cell r="P5763">
            <v>0</v>
          </cell>
          <cell r="Q5763">
            <v>0</v>
          </cell>
          <cell r="R5763">
            <v>0</v>
          </cell>
          <cell r="S5763">
            <v>0</v>
          </cell>
          <cell r="T5763">
            <v>0</v>
          </cell>
          <cell r="U5763">
            <v>0</v>
          </cell>
          <cell r="V5763">
            <v>0</v>
          </cell>
          <cell r="W5763">
            <v>0</v>
          </cell>
          <cell r="X5763">
            <v>0</v>
          </cell>
          <cell r="Y5763">
            <v>2.9335247999999998</v>
          </cell>
          <cell r="Z5763">
            <v>0</v>
          </cell>
          <cell r="AA5763">
            <v>0</v>
          </cell>
          <cell r="AB5763">
            <v>0</v>
          </cell>
          <cell r="AC5763">
            <v>0</v>
          </cell>
          <cell r="AD5763">
            <v>2.9335247999999998</v>
          </cell>
          <cell r="AE5763">
            <v>2.9335247999999998</v>
          </cell>
          <cell r="AF5763">
            <v>0</v>
          </cell>
          <cell r="AG5763">
            <v>0</v>
          </cell>
          <cell r="AH5763">
            <v>0</v>
          </cell>
          <cell r="AI5763">
            <v>0</v>
          </cell>
        </row>
        <row r="5764">
          <cell r="C5764" t="str">
            <v>1.937.3</v>
          </cell>
          <cell r="D5764" t="str">
            <v>Прочие, всего</v>
          </cell>
          <cell r="E5764" t="str">
            <v>051-2005106</v>
          </cell>
          <cell r="F5764" t="str">
            <v/>
          </cell>
          <cell r="G5764" t="str">
            <v/>
          </cell>
          <cell r="H5764" t="str">
            <v/>
          </cell>
          <cell r="I5764">
            <v>0</v>
          </cell>
          <cell r="J5764">
            <v>0</v>
          </cell>
          <cell r="K5764">
            <v>0</v>
          </cell>
          <cell r="L5764">
            <v>0</v>
          </cell>
          <cell r="M5764">
            <v>0</v>
          </cell>
          <cell r="N5764">
            <v>0</v>
          </cell>
          <cell r="O5764">
            <v>0</v>
          </cell>
          <cell r="P5764">
            <v>0</v>
          </cell>
          <cell r="Q5764">
            <v>0</v>
          </cell>
          <cell r="R5764">
            <v>0</v>
          </cell>
          <cell r="S5764">
            <v>0</v>
          </cell>
          <cell r="T5764">
            <v>0</v>
          </cell>
          <cell r="U5764">
            <v>0</v>
          </cell>
          <cell r="V5764">
            <v>0</v>
          </cell>
          <cell r="W5764">
            <v>0</v>
          </cell>
          <cell r="X5764">
            <v>0</v>
          </cell>
          <cell r="Y5764">
            <v>1.4792527200000001</v>
          </cell>
          <cell r="Z5764">
            <v>0.74916634000000004</v>
          </cell>
          <cell r="AA5764">
            <v>0.74916634000000004</v>
          </cell>
          <cell r="AB5764">
            <v>0</v>
          </cell>
          <cell r="AC5764">
            <v>0</v>
          </cell>
          <cell r="AD5764">
            <v>2.5644480000000001E-2</v>
          </cell>
          <cell r="AE5764">
            <v>2.5644480000000001E-2</v>
          </cell>
          <cell r="AF5764">
            <v>0</v>
          </cell>
          <cell r="AG5764">
            <v>0</v>
          </cell>
          <cell r="AH5764">
            <v>0</v>
          </cell>
          <cell r="AI5764">
            <v>3.4230689010000002</v>
          </cell>
        </row>
        <row r="5765">
          <cell r="C5765" t="str">
            <v>1.937.4</v>
          </cell>
          <cell r="D5765" t="str">
            <v>Иные прочие</v>
          </cell>
          <cell r="E5765" t="str">
            <v>051-2005106</v>
          </cell>
          <cell r="F5765" t="str">
            <v/>
          </cell>
          <cell r="G5765" t="str">
            <v/>
          </cell>
          <cell r="H5765" t="str">
            <v/>
          </cell>
          <cell r="I5765">
            <v>0</v>
          </cell>
          <cell r="J5765">
            <v>0</v>
          </cell>
          <cell r="K5765">
            <v>0</v>
          </cell>
          <cell r="L5765">
            <v>0</v>
          </cell>
          <cell r="M5765">
            <v>0</v>
          </cell>
          <cell r="N5765">
            <v>0</v>
          </cell>
          <cell r="O5765">
            <v>0</v>
          </cell>
          <cell r="P5765">
            <v>0</v>
          </cell>
          <cell r="Q5765">
            <v>0</v>
          </cell>
          <cell r="R5765">
            <v>0</v>
          </cell>
          <cell r="S5765">
            <v>0</v>
          </cell>
          <cell r="T5765">
            <v>0</v>
          </cell>
          <cell r="U5765">
            <v>0</v>
          </cell>
          <cell r="V5765">
            <v>0</v>
          </cell>
          <cell r="W5765">
            <v>0</v>
          </cell>
          <cell r="X5765">
            <v>0</v>
          </cell>
          <cell r="Y5765">
            <v>1.0755907199999999</v>
          </cell>
          <cell r="Z5765">
            <v>0.72352185999999996</v>
          </cell>
          <cell r="AA5765">
            <v>0.72352185999999996</v>
          </cell>
          <cell r="AB5765">
            <v>0</v>
          </cell>
          <cell r="AC5765">
            <v>0</v>
          </cell>
          <cell r="AD5765">
            <v>2.5644480000000001E-2</v>
          </cell>
          <cell r="AE5765">
            <v>2.5644480000000001E-2</v>
          </cell>
          <cell r="AF5765">
            <v>0</v>
          </cell>
          <cell r="AG5765">
            <v>0</v>
          </cell>
          <cell r="AH5765">
            <v>0</v>
          </cell>
          <cell r="AI5765">
            <v>3.5443960190000001</v>
          </cell>
        </row>
        <row r="5766">
          <cell r="C5766" t="str">
            <v>1.937.5</v>
          </cell>
          <cell r="D5766" t="str">
            <v>Пуско наладочные работы "вхолостую"</v>
          </cell>
          <cell r="E5766" t="str">
            <v>051-2005106</v>
          </cell>
          <cell r="F5766" t="str">
            <v/>
          </cell>
          <cell r="G5766" t="str">
            <v/>
          </cell>
          <cell r="H5766" t="str">
            <v/>
          </cell>
          <cell r="I5766">
            <v>0</v>
          </cell>
          <cell r="J5766">
            <v>0</v>
          </cell>
          <cell r="K5766">
            <v>0</v>
          </cell>
          <cell r="L5766">
            <v>0</v>
          </cell>
          <cell r="M5766">
            <v>0</v>
          </cell>
          <cell r="N5766">
            <v>0</v>
          </cell>
          <cell r="O5766">
            <v>0</v>
          </cell>
          <cell r="P5766">
            <v>0</v>
          </cell>
          <cell r="Q5766">
            <v>0</v>
          </cell>
          <cell r="R5766">
            <v>0</v>
          </cell>
          <cell r="S5766">
            <v>0</v>
          </cell>
          <cell r="T5766">
            <v>0</v>
          </cell>
          <cell r="U5766">
            <v>0</v>
          </cell>
          <cell r="V5766">
            <v>0</v>
          </cell>
          <cell r="W5766">
            <v>0</v>
          </cell>
          <cell r="X5766">
            <v>0</v>
          </cell>
          <cell r="Y5766">
            <v>0.40366200000000002</v>
          </cell>
          <cell r="Z5766">
            <v>2.5644480000000001E-2</v>
          </cell>
          <cell r="AA5766">
            <v>2.5644480000000001E-2</v>
          </cell>
          <cell r="AB5766">
            <v>0</v>
          </cell>
          <cell r="AC5766">
            <v>0</v>
          </cell>
          <cell r="AD5766">
            <v>0</v>
          </cell>
          <cell r="AE5766">
            <v>0</v>
          </cell>
          <cell r="AF5766">
            <v>0</v>
          </cell>
          <cell r="AG5766">
            <v>0</v>
          </cell>
          <cell r="AH5766">
            <v>0</v>
          </cell>
          <cell r="AI5766">
            <v>0</v>
          </cell>
        </row>
        <row r="5767">
          <cell r="C5767" t="str">
            <v>1.938</v>
          </cell>
          <cell r="D5767" t="str">
            <v>Техническое перевооружение ГРС Грачевка</v>
          </cell>
          <cell r="E5767" t="str">
            <v>051-2005117</v>
          </cell>
          <cell r="F5767" t="str">
            <v/>
          </cell>
          <cell r="G5767" t="str">
            <v>Стройки, обеспечивающие добычу и вывод газа из Надым-Пур-Таз</v>
          </cell>
          <cell r="H5767" t="str">
            <v>Транспорт газа</v>
          </cell>
          <cell r="I5767">
            <v>0</v>
          </cell>
          <cell r="J5767">
            <v>0</v>
          </cell>
          <cell r="K5767">
            <v>0</v>
          </cell>
          <cell r="L5767">
            <v>0</v>
          </cell>
          <cell r="M5767">
            <v>5.6497000000000003E-4</v>
          </cell>
          <cell r="N5767">
            <v>0</v>
          </cell>
          <cell r="O5767">
            <v>0</v>
          </cell>
          <cell r="P5767">
            <v>0</v>
          </cell>
          <cell r="Q5767">
            <v>0</v>
          </cell>
          <cell r="R5767">
            <v>0</v>
          </cell>
          <cell r="S5767">
            <v>0</v>
          </cell>
          <cell r="T5767">
            <v>0</v>
          </cell>
          <cell r="U5767">
            <v>0</v>
          </cell>
          <cell r="V5767">
            <v>0</v>
          </cell>
          <cell r="W5767">
            <v>0</v>
          </cell>
          <cell r="X5767">
            <v>0</v>
          </cell>
          <cell r="Y5767">
            <v>20.005876440000002</v>
          </cell>
          <cell r="Z5767">
            <v>4.7816664800000002</v>
          </cell>
          <cell r="AA5767">
            <v>4.7816664800000002</v>
          </cell>
          <cell r="AB5767">
            <v>0</v>
          </cell>
          <cell r="AC5767">
            <v>0</v>
          </cell>
          <cell r="AD5767">
            <v>13.153878000000001</v>
          </cell>
          <cell r="AE5767">
            <v>13.153878000000001</v>
          </cell>
          <cell r="AF5767">
            <v>0</v>
          </cell>
          <cell r="AG5767">
            <v>0</v>
          </cell>
          <cell r="AH5767">
            <v>0</v>
          </cell>
          <cell r="AI5767">
            <v>275.08982600600001</v>
          </cell>
        </row>
        <row r="5768">
          <cell r="C5768" t="str">
            <v>1.938.1</v>
          </cell>
          <cell r="D5768" t="str">
            <v>Подрядные работы</v>
          </cell>
          <cell r="E5768" t="str">
            <v>051-2005117</v>
          </cell>
          <cell r="F5768" t="str">
            <v/>
          </cell>
          <cell r="G5768" t="str">
            <v/>
          </cell>
          <cell r="H5768" t="str">
            <v/>
          </cell>
          <cell r="I5768">
            <v>0</v>
          </cell>
          <cell r="J5768">
            <v>0</v>
          </cell>
          <cell r="K5768">
            <v>0</v>
          </cell>
          <cell r="L5768">
            <v>0</v>
          </cell>
          <cell r="M5768">
            <v>0</v>
          </cell>
          <cell r="N5768">
            <v>0</v>
          </cell>
          <cell r="O5768">
            <v>0</v>
          </cell>
          <cell r="P5768">
            <v>0</v>
          </cell>
          <cell r="Q5768">
            <v>0</v>
          </cell>
          <cell r="R5768">
            <v>0</v>
          </cell>
          <cell r="S5768">
            <v>0</v>
          </cell>
          <cell r="T5768">
            <v>0</v>
          </cell>
          <cell r="U5768">
            <v>0</v>
          </cell>
          <cell r="V5768">
            <v>0</v>
          </cell>
          <cell r="W5768">
            <v>0</v>
          </cell>
          <cell r="X5768">
            <v>0</v>
          </cell>
          <cell r="Y5768">
            <v>5.2524137599999996</v>
          </cell>
          <cell r="Z5768">
            <v>3.46</v>
          </cell>
          <cell r="AA5768">
            <v>3.46</v>
          </cell>
          <cell r="AB5768">
            <v>0</v>
          </cell>
          <cell r="AC5768">
            <v>0</v>
          </cell>
          <cell r="AD5768">
            <v>0</v>
          </cell>
          <cell r="AE5768">
            <v>0</v>
          </cell>
          <cell r="AF5768">
            <v>0</v>
          </cell>
          <cell r="AG5768">
            <v>0</v>
          </cell>
          <cell r="AH5768">
            <v>0</v>
          </cell>
          <cell r="AI5768">
            <v>0</v>
          </cell>
        </row>
        <row r="5769">
          <cell r="C5769">
            <v>0</v>
          </cell>
          <cell r="D5769" t="str">
            <v>Газпром трансгаз Ставрополь</v>
          </cell>
          <cell r="E5769" t="str">
            <v>051-2005117</v>
          </cell>
          <cell r="F5769" t="str">
            <v/>
          </cell>
          <cell r="G5769" t="str">
            <v/>
          </cell>
          <cell r="H5769" t="str">
            <v/>
          </cell>
          <cell r="I5769">
            <v>0</v>
          </cell>
          <cell r="J5769">
            <v>0</v>
          </cell>
          <cell r="K5769">
            <v>0</v>
          </cell>
          <cell r="L5769">
            <v>0</v>
          </cell>
          <cell r="M5769">
            <v>0</v>
          </cell>
          <cell r="N5769">
            <v>0</v>
          </cell>
          <cell r="O5769">
            <v>0</v>
          </cell>
          <cell r="P5769">
            <v>0</v>
          </cell>
          <cell r="Q5769">
            <v>0</v>
          </cell>
          <cell r="R5769">
            <v>0</v>
          </cell>
          <cell r="S5769">
            <v>0</v>
          </cell>
          <cell r="T5769">
            <v>0</v>
          </cell>
          <cell r="U5769">
            <v>0</v>
          </cell>
          <cell r="V5769">
            <v>0</v>
          </cell>
          <cell r="W5769">
            <v>0</v>
          </cell>
          <cell r="X5769">
            <v>0</v>
          </cell>
          <cell r="Y5769">
            <v>5.2524137599999996</v>
          </cell>
          <cell r="Z5769">
            <v>3.46</v>
          </cell>
          <cell r="AA5769">
            <v>3.46</v>
          </cell>
          <cell r="AB5769">
            <v>0</v>
          </cell>
          <cell r="AC5769">
            <v>0</v>
          </cell>
          <cell r="AD5769">
            <v>0</v>
          </cell>
          <cell r="AE5769">
            <v>0</v>
          </cell>
          <cell r="AF5769">
            <v>0</v>
          </cell>
          <cell r="AG5769">
            <v>0</v>
          </cell>
          <cell r="AH5769">
            <v>0</v>
          </cell>
          <cell r="AI5769">
            <v>0</v>
          </cell>
        </row>
        <row r="5770">
          <cell r="C5770" t="str">
            <v>1.938.2</v>
          </cell>
          <cell r="D5770" t="str">
            <v>Оборудование</v>
          </cell>
          <cell r="E5770" t="str">
            <v>051-2005117</v>
          </cell>
          <cell r="F5770" t="str">
            <v/>
          </cell>
          <cell r="G5770" t="str">
            <v/>
          </cell>
          <cell r="H5770" t="str">
            <v/>
          </cell>
          <cell r="I5770">
            <v>0</v>
          </cell>
          <cell r="J5770">
            <v>0</v>
          </cell>
          <cell r="K5770">
            <v>0</v>
          </cell>
          <cell r="L5770">
            <v>0</v>
          </cell>
          <cell r="M5770">
            <v>5.6497000000000003E-4</v>
          </cell>
          <cell r="N5770">
            <v>0</v>
          </cell>
          <cell r="O5770">
            <v>0</v>
          </cell>
          <cell r="P5770">
            <v>0</v>
          </cell>
          <cell r="Q5770">
            <v>0</v>
          </cell>
          <cell r="R5770">
            <v>0</v>
          </cell>
          <cell r="S5770">
            <v>0</v>
          </cell>
          <cell r="T5770">
            <v>0</v>
          </cell>
          <cell r="U5770">
            <v>0</v>
          </cell>
          <cell r="V5770">
            <v>0</v>
          </cell>
          <cell r="W5770">
            <v>0</v>
          </cell>
          <cell r="X5770">
            <v>0</v>
          </cell>
          <cell r="Y5770">
            <v>13.153878000000001</v>
          </cell>
          <cell r="Z5770">
            <v>1.32166648</v>
          </cell>
          <cell r="AA5770">
            <v>1.32166648</v>
          </cell>
          <cell r="AB5770">
            <v>0</v>
          </cell>
          <cell r="AC5770">
            <v>0</v>
          </cell>
          <cell r="AD5770">
            <v>13.153878000000001</v>
          </cell>
          <cell r="AE5770">
            <v>13.153878000000001</v>
          </cell>
          <cell r="AF5770">
            <v>0</v>
          </cell>
          <cell r="AG5770">
            <v>0</v>
          </cell>
          <cell r="AH5770">
            <v>0</v>
          </cell>
          <cell r="AI5770">
            <v>995.24942177499997</v>
          </cell>
        </row>
        <row r="5771">
          <cell r="C5771" t="str">
            <v>1.938.3</v>
          </cell>
          <cell r="D5771" t="str">
            <v>Прочие, всего</v>
          </cell>
          <cell r="E5771" t="str">
            <v>051-2005117</v>
          </cell>
          <cell r="F5771" t="str">
            <v/>
          </cell>
          <cell r="G5771" t="str">
            <v/>
          </cell>
          <cell r="H5771" t="str">
            <v/>
          </cell>
          <cell r="I5771">
            <v>0</v>
          </cell>
          <cell r="J5771">
            <v>0</v>
          </cell>
          <cell r="K5771">
            <v>0</v>
          </cell>
          <cell r="L5771">
            <v>0</v>
          </cell>
          <cell r="M5771">
            <v>0</v>
          </cell>
          <cell r="N5771">
            <v>0</v>
          </cell>
          <cell r="O5771">
            <v>0</v>
          </cell>
          <cell r="P5771">
            <v>0</v>
          </cell>
          <cell r="Q5771">
            <v>0</v>
          </cell>
          <cell r="R5771">
            <v>0</v>
          </cell>
          <cell r="S5771">
            <v>0</v>
          </cell>
          <cell r="T5771">
            <v>0</v>
          </cell>
          <cell r="U5771">
            <v>0</v>
          </cell>
          <cell r="V5771">
            <v>0</v>
          </cell>
          <cell r="W5771">
            <v>0</v>
          </cell>
          <cell r="X5771">
            <v>0</v>
          </cell>
          <cell r="Y5771">
            <v>1.59958468</v>
          </cell>
          <cell r="Z5771">
            <v>0</v>
          </cell>
          <cell r="AA5771">
            <v>0</v>
          </cell>
          <cell r="AB5771">
            <v>0</v>
          </cell>
          <cell r="AC5771">
            <v>0</v>
          </cell>
          <cell r="AD5771">
            <v>0</v>
          </cell>
          <cell r="AE5771">
            <v>0</v>
          </cell>
          <cell r="AF5771">
            <v>0</v>
          </cell>
          <cell r="AG5771">
            <v>0</v>
          </cell>
          <cell r="AH5771">
            <v>0</v>
          </cell>
          <cell r="AI5771">
            <v>0</v>
          </cell>
        </row>
        <row r="5772">
          <cell r="C5772" t="str">
            <v>1.938.4</v>
          </cell>
          <cell r="D5772" t="str">
            <v>Иные прочие</v>
          </cell>
          <cell r="E5772" t="str">
            <v>051-2005117</v>
          </cell>
          <cell r="F5772" t="str">
            <v/>
          </cell>
          <cell r="G5772" t="str">
            <v/>
          </cell>
          <cell r="H5772" t="str">
            <v/>
          </cell>
          <cell r="I5772">
            <v>0</v>
          </cell>
          <cell r="J5772">
            <v>0</v>
          </cell>
          <cell r="K5772">
            <v>0</v>
          </cell>
          <cell r="L5772">
            <v>0</v>
          </cell>
          <cell r="M5772">
            <v>0</v>
          </cell>
          <cell r="N5772">
            <v>0</v>
          </cell>
          <cell r="O5772">
            <v>0</v>
          </cell>
          <cell r="P5772">
            <v>0</v>
          </cell>
          <cell r="Q5772">
            <v>0</v>
          </cell>
          <cell r="R5772">
            <v>0</v>
          </cell>
          <cell r="S5772">
            <v>0</v>
          </cell>
          <cell r="T5772">
            <v>0</v>
          </cell>
          <cell r="U5772">
            <v>0</v>
          </cell>
          <cell r="V5772">
            <v>0</v>
          </cell>
          <cell r="W5772">
            <v>0</v>
          </cell>
          <cell r="X5772">
            <v>0</v>
          </cell>
          <cell r="Y5772">
            <v>1.1752154800000001</v>
          </cell>
          <cell r="Z5772">
            <v>0</v>
          </cell>
          <cell r="AA5772">
            <v>0</v>
          </cell>
          <cell r="AB5772">
            <v>0</v>
          </cell>
          <cell r="AC5772">
            <v>0</v>
          </cell>
          <cell r="AD5772">
            <v>0</v>
          </cell>
          <cell r="AE5772">
            <v>0</v>
          </cell>
          <cell r="AF5772">
            <v>0</v>
          </cell>
          <cell r="AG5772">
            <v>0</v>
          </cell>
          <cell r="AH5772">
            <v>0</v>
          </cell>
          <cell r="AI5772">
            <v>0</v>
          </cell>
        </row>
        <row r="5773">
          <cell r="C5773" t="str">
            <v>1.938.5</v>
          </cell>
          <cell r="D5773" t="str">
            <v>Пуско наладочные работы "вхолостую"</v>
          </cell>
          <cell r="E5773" t="str">
            <v>051-2005117</v>
          </cell>
          <cell r="F5773" t="str">
            <v/>
          </cell>
          <cell r="G5773" t="str">
            <v/>
          </cell>
          <cell r="H5773" t="str">
            <v/>
          </cell>
          <cell r="I5773">
            <v>0</v>
          </cell>
          <cell r="J5773">
            <v>0</v>
          </cell>
          <cell r="K5773">
            <v>0</v>
          </cell>
          <cell r="L5773">
            <v>0</v>
          </cell>
          <cell r="M5773">
            <v>0</v>
          </cell>
          <cell r="N5773">
            <v>0</v>
          </cell>
          <cell r="O5773">
            <v>0</v>
          </cell>
          <cell r="P5773">
            <v>0</v>
          </cell>
          <cell r="Q5773">
            <v>0</v>
          </cell>
          <cell r="R5773">
            <v>0</v>
          </cell>
          <cell r="S5773">
            <v>0</v>
          </cell>
          <cell r="T5773">
            <v>0</v>
          </cell>
          <cell r="U5773">
            <v>0</v>
          </cell>
          <cell r="V5773">
            <v>0</v>
          </cell>
          <cell r="W5773">
            <v>0</v>
          </cell>
          <cell r="X5773">
            <v>0</v>
          </cell>
          <cell r="Y5773">
            <v>0.4243692</v>
          </cell>
          <cell r="Z5773">
            <v>0</v>
          </cell>
          <cell r="AA5773">
            <v>0</v>
          </cell>
          <cell r="AB5773">
            <v>0</v>
          </cell>
          <cell r="AC5773">
            <v>0</v>
          </cell>
          <cell r="AD5773">
            <v>0</v>
          </cell>
          <cell r="AE5773">
            <v>0</v>
          </cell>
          <cell r="AF5773">
            <v>0</v>
          </cell>
          <cell r="AG5773">
            <v>0</v>
          </cell>
          <cell r="AH5773">
            <v>0</v>
          </cell>
          <cell r="AI5773">
            <v>0</v>
          </cell>
        </row>
        <row r="5774">
          <cell r="C5774" t="str">
            <v>1.939</v>
          </cell>
          <cell r="D5774" t="str">
            <v>Техническое перевооружение ГРС Элиста</v>
          </cell>
          <cell r="E5774" t="str">
            <v>051-2005118</v>
          </cell>
          <cell r="F5774" t="str">
            <v/>
          </cell>
          <cell r="G5774" t="str">
            <v>Стройки, обеспечивающие добычу и вывод газа из Надым-Пур-Таз</v>
          </cell>
          <cell r="H5774" t="str">
            <v>Транспорт газа</v>
          </cell>
          <cell r="I5774">
            <v>0</v>
          </cell>
          <cell r="J5774">
            <v>0</v>
          </cell>
          <cell r="K5774">
            <v>0</v>
          </cell>
          <cell r="L5774">
            <v>0</v>
          </cell>
          <cell r="M5774">
            <v>5.6497000000000003E-4</v>
          </cell>
          <cell r="N5774">
            <v>0</v>
          </cell>
          <cell r="O5774">
            <v>0</v>
          </cell>
          <cell r="P5774">
            <v>0</v>
          </cell>
          <cell r="Q5774">
            <v>0</v>
          </cell>
          <cell r="R5774">
            <v>0</v>
          </cell>
          <cell r="S5774">
            <v>0</v>
          </cell>
          <cell r="T5774">
            <v>0</v>
          </cell>
          <cell r="U5774">
            <v>0</v>
          </cell>
          <cell r="V5774">
            <v>0</v>
          </cell>
          <cell r="W5774">
            <v>0</v>
          </cell>
          <cell r="X5774">
            <v>0</v>
          </cell>
          <cell r="Y5774">
            <v>37.826640310000002</v>
          </cell>
          <cell r="Z5774">
            <v>9.1658329599999995</v>
          </cell>
          <cell r="AA5774">
            <v>9.1658329599999995</v>
          </cell>
          <cell r="AB5774">
            <v>0</v>
          </cell>
          <cell r="AC5774">
            <v>0</v>
          </cell>
          <cell r="AD5774">
            <v>26.236074599999998</v>
          </cell>
          <cell r="AE5774">
            <v>26.236074599999998</v>
          </cell>
          <cell r="AF5774">
            <v>0</v>
          </cell>
          <cell r="AG5774">
            <v>0</v>
          </cell>
          <cell r="AH5774">
            <v>0</v>
          </cell>
          <cell r="AI5774">
            <v>286.23775618100001</v>
          </cell>
        </row>
        <row r="5775">
          <cell r="C5775" t="str">
            <v>1.939.1</v>
          </cell>
          <cell r="D5775" t="str">
            <v>Подрядные работы</v>
          </cell>
          <cell r="E5775" t="str">
            <v>051-2005118</v>
          </cell>
          <cell r="F5775" t="str">
            <v/>
          </cell>
          <cell r="G5775" t="str">
            <v/>
          </cell>
          <cell r="H5775" t="str">
            <v/>
          </cell>
          <cell r="I5775">
            <v>0</v>
          </cell>
          <cell r="J5775">
            <v>0</v>
          </cell>
          <cell r="K5775">
            <v>0</v>
          </cell>
          <cell r="L5775">
            <v>0</v>
          </cell>
          <cell r="M5775">
            <v>0</v>
          </cell>
          <cell r="N5775">
            <v>0</v>
          </cell>
          <cell r="O5775">
            <v>0</v>
          </cell>
          <cell r="P5775">
            <v>0</v>
          </cell>
          <cell r="Q5775">
            <v>0</v>
          </cell>
          <cell r="R5775">
            <v>0</v>
          </cell>
          <cell r="S5775">
            <v>0</v>
          </cell>
          <cell r="T5775">
            <v>0</v>
          </cell>
          <cell r="U5775">
            <v>0</v>
          </cell>
          <cell r="V5775">
            <v>0</v>
          </cell>
          <cell r="W5775">
            <v>0</v>
          </cell>
          <cell r="X5775">
            <v>0</v>
          </cell>
          <cell r="Y5775">
            <v>10.204046050000001</v>
          </cell>
          <cell r="Z5775">
            <v>7.27</v>
          </cell>
          <cell r="AA5775">
            <v>7.27</v>
          </cell>
          <cell r="AB5775">
            <v>0</v>
          </cell>
          <cell r="AC5775">
            <v>0</v>
          </cell>
          <cell r="AD5775">
            <v>0</v>
          </cell>
          <cell r="AE5775">
            <v>0</v>
          </cell>
          <cell r="AF5775">
            <v>0</v>
          </cell>
          <cell r="AG5775">
            <v>0</v>
          </cell>
          <cell r="AH5775">
            <v>0</v>
          </cell>
          <cell r="AI5775">
            <v>0</v>
          </cell>
        </row>
        <row r="5776">
          <cell r="C5776">
            <v>0</v>
          </cell>
          <cell r="D5776" t="str">
            <v>Газпром трансгаз Ставрополь</v>
          </cell>
          <cell r="E5776" t="str">
            <v>051-2005118</v>
          </cell>
          <cell r="F5776" t="str">
            <v/>
          </cell>
          <cell r="G5776" t="str">
            <v/>
          </cell>
          <cell r="H5776" t="str">
            <v/>
          </cell>
          <cell r="I5776">
            <v>0</v>
          </cell>
          <cell r="J5776">
            <v>0</v>
          </cell>
          <cell r="K5776">
            <v>0</v>
          </cell>
          <cell r="L5776">
            <v>0</v>
          </cell>
          <cell r="M5776">
            <v>0</v>
          </cell>
          <cell r="N5776">
            <v>0</v>
          </cell>
          <cell r="O5776">
            <v>0</v>
          </cell>
          <cell r="P5776">
            <v>0</v>
          </cell>
          <cell r="Q5776">
            <v>0</v>
          </cell>
          <cell r="R5776">
            <v>0</v>
          </cell>
          <cell r="S5776">
            <v>0</v>
          </cell>
          <cell r="T5776">
            <v>0</v>
          </cell>
          <cell r="U5776">
            <v>0</v>
          </cell>
          <cell r="V5776">
            <v>0</v>
          </cell>
          <cell r="W5776">
            <v>0</v>
          </cell>
          <cell r="X5776">
            <v>0</v>
          </cell>
          <cell r="Y5776">
            <v>10.204046050000001</v>
          </cell>
          <cell r="Z5776">
            <v>7.27</v>
          </cell>
          <cell r="AA5776">
            <v>7.27</v>
          </cell>
          <cell r="AB5776">
            <v>0</v>
          </cell>
          <cell r="AC5776">
            <v>0</v>
          </cell>
          <cell r="AD5776">
            <v>0</v>
          </cell>
          <cell r="AE5776">
            <v>0</v>
          </cell>
          <cell r="AF5776">
            <v>0</v>
          </cell>
          <cell r="AG5776">
            <v>0</v>
          </cell>
          <cell r="AH5776">
            <v>0</v>
          </cell>
          <cell r="AI5776">
            <v>0</v>
          </cell>
        </row>
        <row r="5777">
          <cell r="C5777" t="str">
            <v>1.939.2</v>
          </cell>
          <cell r="D5777" t="str">
            <v>Оборудование</v>
          </cell>
          <cell r="E5777" t="str">
            <v>051-2005118</v>
          </cell>
          <cell r="F5777" t="str">
            <v/>
          </cell>
          <cell r="G5777" t="str">
            <v/>
          </cell>
          <cell r="H5777" t="str">
            <v/>
          </cell>
          <cell r="I5777">
            <v>0</v>
          </cell>
          <cell r="J5777">
            <v>0</v>
          </cell>
          <cell r="K5777">
            <v>0</v>
          </cell>
          <cell r="L5777">
            <v>0</v>
          </cell>
          <cell r="M5777">
            <v>5.6497000000000003E-4</v>
          </cell>
          <cell r="N5777">
            <v>0</v>
          </cell>
          <cell r="O5777">
            <v>0</v>
          </cell>
          <cell r="P5777">
            <v>0</v>
          </cell>
          <cell r="Q5777">
            <v>0</v>
          </cell>
          <cell r="R5777">
            <v>0</v>
          </cell>
          <cell r="S5777">
            <v>0</v>
          </cell>
          <cell r="T5777">
            <v>0</v>
          </cell>
          <cell r="U5777">
            <v>0</v>
          </cell>
          <cell r="V5777">
            <v>0</v>
          </cell>
          <cell r="W5777">
            <v>0</v>
          </cell>
          <cell r="X5777">
            <v>0</v>
          </cell>
          <cell r="Y5777">
            <v>26.236074599999998</v>
          </cell>
          <cell r="Z5777">
            <v>0</v>
          </cell>
          <cell r="AA5777">
            <v>0</v>
          </cell>
          <cell r="AB5777">
            <v>0</v>
          </cell>
          <cell r="AC5777">
            <v>0</v>
          </cell>
          <cell r="AD5777">
            <v>26.236074599999998</v>
          </cell>
          <cell r="AE5777">
            <v>26.236074599999998</v>
          </cell>
          <cell r="AF5777">
            <v>0</v>
          </cell>
          <cell r="AG5777">
            <v>0</v>
          </cell>
          <cell r="AH5777">
            <v>0</v>
          </cell>
          <cell r="AI5777">
            <v>0</v>
          </cell>
        </row>
        <row r="5778">
          <cell r="C5778" t="str">
            <v>1.939.3</v>
          </cell>
          <cell r="D5778" t="str">
            <v>Прочие, всего</v>
          </cell>
          <cell r="E5778" t="str">
            <v>051-2005118</v>
          </cell>
          <cell r="F5778" t="str">
            <v/>
          </cell>
          <cell r="G5778" t="str">
            <v/>
          </cell>
          <cell r="H5778" t="str">
            <v/>
          </cell>
          <cell r="I5778">
            <v>0</v>
          </cell>
          <cell r="J5778">
            <v>0</v>
          </cell>
          <cell r="K5778">
            <v>0</v>
          </cell>
          <cell r="L5778">
            <v>0</v>
          </cell>
          <cell r="M5778">
            <v>0</v>
          </cell>
          <cell r="N5778">
            <v>0</v>
          </cell>
          <cell r="O5778">
            <v>0</v>
          </cell>
          <cell r="P5778">
            <v>0</v>
          </cell>
          <cell r="Q5778">
            <v>0</v>
          </cell>
          <cell r="R5778">
            <v>0</v>
          </cell>
          <cell r="S5778">
            <v>0</v>
          </cell>
          <cell r="T5778">
            <v>0</v>
          </cell>
          <cell r="U5778">
            <v>0</v>
          </cell>
          <cell r="V5778">
            <v>0</v>
          </cell>
          <cell r="W5778">
            <v>0</v>
          </cell>
          <cell r="X5778">
            <v>0</v>
          </cell>
          <cell r="Y5778">
            <v>1.38651966</v>
          </cell>
          <cell r="Z5778">
            <v>1.8958329599999999</v>
          </cell>
          <cell r="AA5778">
            <v>1.8958329599999999</v>
          </cell>
          <cell r="AB5778">
            <v>0</v>
          </cell>
          <cell r="AC5778">
            <v>0</v>
          </cell>
          <cell r="AD5778">
            <v>0</v>
          </cell>
          <cell r="AE5778">
            <v>0</v>
          </cell>
          <cell r="AF5778">
            <v>0</v>
          </cell>
          <cell r="AG5778">
            <v>0</v>
          </cell>
          <cell r="AH5778">
            <v>0</v>
          </cell>
          <cell r="AI5778">
            <v>0</v>
          </cell>
        </row>
        <row r="5779">
          <cell r="C5779" t="str">
            <v>1.939.4</v>
          </cell>
          <cell r="D5779" t="str">
            <v>Иные прочие</v>
          </cell>
          <cell r="E5779" t="str">
            <v>051-2005118</v>
          </cell>
          <cell r="F5779" t="str">
            <v/>
          </cell>
          <cell r="G5779" t="str">
            <v/>
          </cell>
          <cell r="H5779" t="str">
            <v/>
          </cell>
          <cell r="I5779">
            <v>0</v>
          </cell>
          <cell r="J5779">
            <v>0</v>
          </cell>
          <cell r="K5779">
            <v>0</v>
          </cell>
          <cell r="L5779">
            <v>0</v>
          </cell>
          <cell r="M5779">
            <v>0</v>
          </cell>
          <cell r="N5779">
            <v>0</v>
          </cell>
          <cell r="O5779">
            <v>0</v>
          </cell>
          <cell r="P5779">
            <v>0</v>
          </cell>
          <cell r="Q5779">
            <v>0</v>
          </cell>
          <cell r="R5779">
            <v>0</v>
          </cell>
          <cell r="S5779">
            <v>0</v>
          </cell>
          <cell r="T5779">
            <v>0</v>
          </cell>
          <cell r="U5779">
            <v>0</v>
          </cell>
          <cell r="V5779">
            <v>0</v>
          </cell>
          <cell r="W5779">
            <v>0</v>
          </cell>
          <cell r="X5779">
            <v>0</v>
          </cell>
          <cell r="Y5779">
            <v>0.87105485999999999</v>
          </cell>
          <cell r="Z5779">
            <v>1.1958329599999999</v>
          </cell>
          <cell r="AA5779">
            <v>1.1958329599999999</v>
          </cell>
          <cell r="AB5779">
            <v>0</v>
          </cell>
          <cell r="AC5779">
            <v>0</v>
          </cell>
          <cell r="AD5779">
            <v>0</v>
          </cell>
          <cell r="AE5779">
            <v>0</v>
          </cell>
          <cell r="AF5779">
            <v>0</v>
          </cell>
          <cell r="AG5779">
            <v>0</v>
          </cell>
          <cell r="AH5779">
            <v>0</v>
          </cell>
          <cell r="AI5779">
            <v>0</v>
          </cell>
        </row>
        <row r="5780">
          <cell r="C5780" t="str">
            <v>1.939.5</v>
          </cell>
          <cell r="D5780" t="str">
            <v>Пуско наладочные работы "вхолостую"</v>
          </cell>
          <cell r="E5780" t="str">
            <v>051-2005118</v>
          </cell>
          <cell r="F5780" t="str">
            <v/>
          </cell>
          <cell r="G5780" t="str">
            <v/>
          </cell>
          <cell r="H5780" t="str">
            <v/>
          </cell>
          <cell r="I5780">
            <v>0</v>
          </cell>
          <cell r="J5780">
            <v>0</v>
          </cell>
          <cell r="K5780">
            <v>0</v>
          </cell>
          <cell r="L5780">
            <v>0</v>
          </cell>
          <cell r="M5780">
            <v>0</v>
          </cell>
          <cell r="N5780">
            <v>0</v>
          </cell>
          <cell r="O5780">
            <v>0</v>
          </cell>
          <cell r="P5780">
            <v>0</v>
          </cell>
          <cell r="Q5780">
            <v>0</v>
          </cell>
          <cell r="R5780">
            <v>0</v>
          </cell>
          <cell r="S5780">
            <v>0</v>
          </cell>
          <cell r="T5780">
            <v>0</v>
          </cell>
          <cell r="U5780">
            <v>0</v>
          </cell>
          <cell r="V5780">
            <v>0</v>
          </cell>
          <cell r="W5780">
            <v>0</v>
          </cell>
          <cell r="X5780">
            <v>0</v>
          </cell>
          <cell r="Y5780">
            <v>0.51546479999999995</v>
          </cell>
          <cell r="Z5780">
            <v>0.7</v>
          </cell>
          <cell r="AA5780">
            <v>0.7</v>
          </cell>
          <cell r="AB5780">
            <v>0</v>
          </cell>
          <cell r="AC5780">
            <v>0</v>
          </cell>
          <cell r="AD5780">
            <v>0</v>
          </cell>
          <cell r="AE5780">
            <v>0</v>
          </cell>
          <cell r="AF5780">
            <v>0</v>
          </cell>
          <cell r="AG5780">
            <v>0</v>
          </cell>
          <cell r="AH5780">
            <v>0</v>
          </cell>
          <cell r="AI5780">
            <v>0</v>
          </cell>
        </row>
        <row r="5781">
          <cell r="C5781" t="str">
            <v>1.940</v>
          </cell>
          <cell r="D5781" t="str">
            <v>Техническое перевооружение ГРС аул Новая Джегута (Энергия-1)</v>
          </cell>
          <cell r="E5781" t="str">
            <v>051-2005119</v>
          </cell>
          <cell r="F5781" t="str">
            <v/>
          </cell>
          <cell r="G5781" t="str">
            <v>Стройки, обеспечивающие добычу и вывод газа из Надым-Пур-Таз</v>
          </cell>
          <cell r="H5781" t="str">
            <v>Транспорт газа</v>
          </cell>
          <cell r="I5781">
            <v>0</v>
          </cell>
          <cell r="J5781">
            <v>0</v>
          </cell>
          <cell r="K5781">
            <v>0</v>
          </cell>
          <cell r="L5781">
            <v>0</v>
          </cell>
          <cell r="M5781">
            <v>5.6497000000000003E-4</v>
          </cell>
          <cell r="N5781">
            <v>0</v>
          </cell>
          <cell r="O5781">
            <v>0</v>
          </cell>
          <cell r="P5781">
            <v>0</v>
          </cell>
          <cell r="Q5781">
            <v>0</v>
          </cell>
          <cell r="R5781">
            <v>0</v>
          </cell>
          <cell r="S5781">
            <v>0</v>
          </cell>
          <cell r="T5781">
            <v>0</v>
          </cell>
          <cell r="U5781">
            <v>0</v>
          </cell>
          <cell r="V5781">
            <v>0</v>
          </cell>
          <cell r="W5781">
            <v>0</v>
          </cell>
          <cell r="X5781">
            <v>0</v>
          </cell>
          <cell r="Y5781">
            <v>16.17552075</v>
          </cell>
          <cell r="Z5781">
            <v>7.7583332399999998</v>
          </cell>
          <cell r="AA5781">
            <v>7.7583332399999998</v>
          </cell>
          <cell r="AB5781">
            <v>0</v>
          </cell>
          <cell r="AC5781">
            <v>0</v>
          </cell>
          <cell r="AD5781">
            <v>6.0715440000000003</v>
          </cell>
          <cell r="AE5781">
            <v>6.0715440000000003</v>
          </cell>
          <cell r="AF5781">
            <v>0</v>
          </cell>
          <cell r="AG5781">
            <v>0</v>
          </cell>
          <cell r="AH5781">
            <v>0</v>
          </cell>
          <cell r="AI5781">
            <v>78.258355398999996</v>
          </cell>
        </row>
        <row r="5782">
          <cell r="C5782" t="str">
            <v>1.940.1</v>
          </cell>
          <cell r="D5782" t="str">
            <v>Подрядные работы</v>
          </cell>
          <cell r="E5782" t="str">
            <v>051-2005119</v>
          </cell>
          <cell r="F5782" t="str">
            <v/>
          </cell>
          <cell r="G5782" t="str">
            <v/>
          </cell>
          <cell r="H5782" t="str">
            <v/>
          </cell>
          <cell r="I5782">
            <v>0</v>
          </cell>
          <cell r="J5782">
            <v>0</v>
          </cell>
          <cell r="K5782">
            <v>0</v>
          </cell>
          <cell r="L5782">
            <v>0</v>
          </cell>
          <cell r="M5782">
            <v>0</v>
          </cell>
          <cell r="N5782">
            <v>0</v>
          </cell>
          <cell r="O5782">
            <v>0</v>
          </cell>
          <cell r="P5782">
            <v>0</v>
          </cell>
          <cell r="Q5782">
            <v>0</v>
          </cell>
          <cell r="R5782">
            <v>0</v>
          </cell>
          <cell r="S5782">
            <v>0</v>
          </cell>
          <cell r="T5782">
            <v>0</v>
          </cell>
          <cell r="U5782">
            <v>0</v>
          </cell>
          <cell r="V5782">
            <v>0</v>
          </cell>
          <cell r="W5782">
            <v>0</v>
          </cell>
          <cell r="X5782">
            <v>0</v>
          </cell>
          <cell r="Y5782">
            <v>9.1249442300000005</v>
          </cell>
          <cell r="Z5782">
            <v>6.75</v>
          </cell>
          <cell r="AA5782">
            <v>6.75</v>
          </cell>
          <cell r="AB5782">
            <v>0</v>
          </cell>
          <cell r="AC5782">
            <v>0</v>
          </cell>
          <cell r="AD5782">
            <v>0</v>
          </cell>
          <cell r="AE5782">
            <v>0</v>
          </cell>
          <cell r="AF5782">
            <v>0</v>
          </cell>
          <cell r="AG5782">
            <v>0</v>
          </cell>
          <cell r="AH5782">
            <v>0</v>
          </cell>
          <cell r="AI5782">
            <v>0</v>
          </cell>
        </row>
        <row r="5783">
          <cell r="C5783">
            <v>0</v>
          </cell>
          <cell r="D5783" t="str">
            <v>Газпром трансгаз Ставрополь</v>
          </cell>
          <cell r="E5783" t="str">
            <v>051-2005119</v>
          </cell>
          <cell r="F5783" t="str">
            <v/>
          </cell>
          <cell r="G5783" t="str">
            <v/>
          </cell>
          <cell r="H5783" t="str">
            <v/>
          </cell>
          <cell r="I5783">
            <v>0</v>
          </cell>
          <cell r="J5783">
            <v>0</v>
          </cell>
          <cell r="K5783">
            <v>0</v>
          </cell>
          <cell r="L5783">
            <v>0</v>
          </cell>
          <cell r="M5783">
            <v>0</v>
          </cell>
          <cell r="N5783">
            <v>0</v>
          </cell>
          <cell r="O5783">
            <v>0</v>
          </cell>
          <cell r="P5783">
            <v>0</v>
          </cell>
          <cell r="Q5783">
            <v>0</v>
          </cell>
          <cell r="R5783">
            <v>0</v>
          </cell>
          <cell r="S5783">
            <v>0</v>
          </cell>
          <cell r="T5783">
            <v>0</v>
          </cell>
          <cell r="U5783">
            <v>0</v>
          </cell>
          <cell r="V5783">
            <v>0</v>
          </cell>
          <cell r="W5783">
            <v>0</v>
          </cell>
          <cell r="X5783">
            <v>0</v>
          </cell>
          <cell r="Y5783">
            <v>9.1249442300000005</v>
          </cell>
          <cell r="Z5783">
            <v>6.75</v>
          </cell>
          <cell r="AA5783">
            <v>6.75</v>
          </cell>
          <cell r="AB5783">
            <v>0</v>
          </cell>
          <cell r="AC5783">
            <v>0</v>
          </cell>
          <cell r="AD5783">
            <v>0</v>
          </cell>
          <cell r="AE5783">
            <v>0</v>
          </cell>
          <cell r="AF5783">
            <v>0</v>
          </cell>
          <cell r="AG5783">
            <v>0</v>
          </cell>
          <cell r="AH5783">
            <v>0</v>
          </cell>
          <cell r="AI5783">
            <v>0</v>
          </cell>
        </row>
        <row r="5784">
          <cell r="C5784" t="str">
            <v>1.940.2</v>
          </cell>
          <cell r="D5784" t="str">
            <v>Оборудование</v>
          </cell>
          <cell r="E5784" t="str">
            <v>051-2005119</v>
          </cell>
          <cell r="F5784" t="str">
            <v/>
          </cell>
          <cell r="G5784" t="str">
            <v/>
          </cell>
          <cell r="H5784" t="str">
            <v/>
          </cell>
          <cell r="I5784">
            <v>0</v>
          </cell>
          <cell r="J5784">
            <v>0</v>
          </cell>
          <cell r="K5784">
            <v>0</v>
          </cell>
          <cell r="L5784">
            <v>0</v>
          </cell>
          <cell r="M5784">
            <v>5.6497000000000003E-4</v>
          </cell>
          <cell r="N5784">
            <v>0</v>
          </cell>
          <cell r="O5784">
            <v>0</v>
          </cell>
          <cell r="P5784">
            <v>0</v>
          </cell>
          <cell r="Q5784">
            <v>0</v>
          </cell>
          <cell r="R5784">
            <v>0</v>
          </cell>
          <cell r="S5784">
            <v>0</v>
          </cell>
          <cell r="T5784">
            <v>0</v>
          </cell>
          <cell r="U5784">
            <v>0</v>
          </cell>
          <cell r="V5784">
            <v>0</v>
          </cell>
          <cell r="W5784">
            <v>0</v>
          </cell>
          <cell r="X5784">
            <v>0</v>
          </cell>
          <cell r="Y5784">
            <v>6.0715440000000003</v>
          </cell>
          <cell r="Z5784">
            <v>0</v>
          </cell>
          <cell r="AA5784">
            <v>0</v>
          </cell>
          <cell r="AB5784">
            <v>0</v>
          </cell>
          <cell r="AC5784">
            <v>0</v>
          </cell>
          <cell r="AD5784">
            <v>6.0715440000000003</v>
          </cell>
          <cell r="AE5784">
            <v>6.0715440000000003</v>
          </cell>
          <cell r="AF5784">
            <v>0</v>
          </cell>
          <cell r="AG5784">
            <v>0</v>
          </cell>
          <cell r="AH5784">
            <v>0</v>
          </cell>
          <cell r="AI5784">
            <v>0</v>
          </cell>
        </row>
        <row r="5785">
          <cell r="C5785" t="str">
            <v>1.940.3</v>
          </cell>
          <cell r="D5785" t="str">
            <v>Прочие, всего</v>
          </cell>
          <cell r="E5785" t="str">
            <v>051-2005119</v>
          </cell>
          <cell r="F5785" t="str">
            <v/>
          </cell>
          <cell r="G5785" t="str">
            <v/>
          </cell>
          <cell r="H5785" t="str">
            <v/>
          </cell>
          <cell r="I5785">
            <v>0</v>
          </cell>
          <cell r="J5785">
            <v>0</v>
          </cell>
          <cell r="K5785">
            <v>0</v>
          </cell>
          <cell r="L5785">
            <v>0</v>
          </cell>
          <cell r="M5785">
            <v>0</v>
          </cell>
          <cell r="N5785">
            <v>0</v>
          </cell>
          <cell r="O5785">
            <v>0</v>
          </cell>
          <cell r="P5785">
            <v>0</v>
          </cell>
          <cell r="Q5785">
            <v>0</v>
          </cell>
          <cell r="R5785">
            <v>0</v>
          </cell>
          <cell r="S5785">
            <v>0</v>
          </cell>
          <cell r="T5785">
            <v>0</v>
          </cell>
          <cell r="U5785">
            <v>0</v>
          </cell>
          <cell r="V5785">
            <v>0</v>
          </cell>
          <cell r="W5785">
            <v>0</v>
          </cell>
          <cell r="X5785">
            <v>0</v>
          </cell>
          <cell r="Y5785">
            <v>0.97903251999999996</v>
          </cell>
          <cell r="Z5785">
            <v>1.00833324</v>
          </cell>
          <cell r="AA5785">
            <v>1.00833324</v>
          </cell>
          <cell r="AB5785">
            <v>0</v>
          </cell>
          <cell r="AC5785">
            <v>0</v>
          </cell>
          <cell r="AD5785">
            <v>0</v>
          </cell>
          <cell r="AE5785">
            <v>0</v>
          </cell>
          <cell r="AF5785">
            <v>0</v>
          </cell>
          <cell r="AG5785">
            <v>0</v>
          </cell>
          <cell r="AH5785">
            <v>0</v>
          </cell>
          <cell r="AI5785">
            <v>0</v>
          </cell>
        </row>
        <row r="5786">
          <cell r="C5786" t="str">
            <v>1.940.4</v>
          </cell>
          <cell r="D5786" t="str">
            <v>Иные прочие</v>
          </cell>
          <cell r="E5786" t="str">
            <v>051-2005119</v>
          </cell>
          <cell r="F5786" t="str">
            <v/>
          </cell>
          <cell r="G5786" t="str">
            <v/>
          </cell>
          <cell r="H5786" t="str">
            <v/>
          </cell>
          <cell r="I5786">
            <v>0</v>
          </cell>
          <cell r="J5786">
            <v>0</v>
          </cell>
          <cell r="K5786">
            <v>0</v>
          </cell>
          <cell r="L5786">
            <v>0</v>
          </cell>
          <cell r="M5786">
            <v>0</v>
          </cell>
          <cell r="N5786">
            <v>0</v>
          </cell>
          <cell r="O5786">
            <v>0</v>
          </cell>
          <cell r="P5786">
            <v>0</v>
          </cell>
          <cell r="Q5786">
            <v>0</v>
          </cell>
          <cell r="R5786">
            <v>0</v>
          </cell>
          <cell r="S5786">
            <v>0</v>
          </cell>
          <cell r="T5786">
            <v>0</v>
          </cell>
          <cell r="U5786">
            <v>0</v>
          </cell>
          <cell r="V5786">
            <v>0</v>
          </cell>
          <cell r="W5786">
            <v>0</v>
          </cell>
          <cell r="X5786">
            <v>0</v>
          </cell>
          <cell r="Y5786">
            <v>0.87450771999999999</v>
          </cell>
          <cell r="Z5786">
            <v>1.00833324</v>
          </cell>
          <cell r="AA5786">
            <v>1.00833324</v>
          </cell>
          <cell r="AB5786">
            <v>0</v>
          </cell>
          <cell r="AC5786">
            <v>0</v>
          </cell>
          <cell r="AD5786">
            <v>0</v>
          </cell>
          <cell r="AE5786">
            <v>0</v>
          </cell>
          <cell r="AF5786">
            <v>0</v>
          </cell>
          <cell r="AG5786">
            <v>0</v>
          </cell>
          <cell r="AH5786">
            <v>0</v>
          </cell>
          <cell r="AI5786">
            <v>0</v>
          </cell>
        </row>
        <row r="5787">
          <cell r="C5787" t="str">
            <v>1.940.5</v>
          </cell>
          <cell r="D5787" t="str">
            <v>Пуско наладочные работы "вхолостую"</v>
          </cell>
          <cell r="E5787" t="str">
            <v>051-2005119</v>
          </cell>
          <cell r="F5787" t="str">
            <v/>
          </cell>
          <cell r="G5787" t="str">
            <v/>
          </cell>
          <cell r="H5787" t="str">
            <v/>
          </cell>
          <cell r="I5787">
            <v>0</v>
          </cell>
          <cell r="J5787">
            <v>0</v>
          </cell>
          <cell r="K5787">
            <v>0</v>
          </cell>
          <cell r="L5787">
            <v>0</v>
          </cell>
          <cell r="M5787">
            <v>0</v>
          </cell>
          <cell r="N5787">
            <v>0</v>
          </cell>
          <cell r="O5787">
            <v>0</v>
          </cell>
          <cell r="P5787">
            <v>0</v>
          </cell>
          <cell r="Q5787">
            <v>0</v>
          </cell>
          <cell r="R5787">
            <v>0</v>
          </cell>
          <cell r="S5787">
            <v>0</v>
          </cell>
          <cell r="T5787">
            <v>0</v>
          </cell>
          <cell r="U5787">
            <v>0</v>
          </cell>
          <cell r="V5787">
            <v>0</v>
          </cell>
          <cell r="W5787">
            <v>0</v>
          </cell>
          <cell r="X5787">
            <v>0</v>
          </cell>
          <cell r="Y5787">
            <v>0.1045248</v>
          </cell>
          <cell r="Z5787">
            <v>0</v>
          </cell>
          <cell r="AA5787">
            <v>0</v>
          </cell>
          <cell r="AB5787">
            <v>0</v>
          </cell>
          <cell r="AC5787">
            <v>0</v>
          </cell>
          <cell r="AD5787">
            <v>0</v>
          </cell>
          <cell r="AE5787">
            <v>0</v>
          </cell>
          <cell r="AF5787">
            <v>0</v>
          </cell>
          <cell r="AG5787">
            <v>0</v>
          </cell>
          <cell r="AH5787">
            <v>0</v>
          </cell>
          <cell r="AI5787">
            <v>0</v>
          </cell>
        </row>
        <row r="5788">
          <cell r="C5788" t="str">
            <v>1.941</v>
          </cell>
          <cell r="D5788" t="str">
            <v>Техническое перевооружение ГРС Комсомолец</v>
          </cell>
          <cell r="E5788" t="str">
            <v>051-2005121</v>
          </cell>
          <cell r="F5788" t="str">
            <v/>
          </cell>
          <cell r="G5788" t="str">
            <v>Стройки, обеспечивающие добычу и вывод газа из Надым-Пур-Таз</v>
          </cell>
          <cell r="H5788" t="str">
            <v>Транспорт газа</v>
          </cell>
          <cell r="I5788">
            <v>0</v>
          </cell>
          <cell r="J5788">
            <v>0</v>
          </cell>
          <cell r="K5788">
            <v>0</v>
          </cell>
          <cell r="L5788">
            <v>0</v>
          </cell>
          <cell r="M5788">
            <v>5.6497000000000003E-4</v>
          </cell>
          <cell r="N5788">
            <v>0</v>
          </cell>
          <cell r="O5788">
            <v>0</v>
          </cell>
          <cell r="P5788">
            <v>0</v>
          </cell>
          <cell r="Q5788">
            <v>0</v>
          </cell>
          <cell r="R5788">
            <v>0</v>
          </cell>
          <cell r="S5788">
            <v>0</v>
          </cell>
          <cell r="T5788">
            <v>0</v>
          </cell>
          <cell r="U5788">
            <v>0</v>
          </cell>
          <cell r="V5788">
            <v>0</v>
          </cell>
          <cell r="W5788">
            <v>0</v>
          </cell>
          <cell r="X5788">
            <v>0</v>
          </cell>
          <cell r="Y5788">
            <v>10.588886110000001</v>
          </cell>
          <cell r="Z5788">
            <v>3.9674997200000002</v>
          </cell>
          <cell r="AA5788">
            <v>3.9674997200000002</v>
          </cell>
          <cell r="AB5788">
            <v>0</v>
          </cell>
          <cell r="AC5788">
            <v>0</v>
          </cell>
          <cell r="AD5788">
            <v>3.3747378000000001</v>
          </cell>
          <cell r="AE5788">
            <v>3.3747378000000001</v>
          </cell>
          <cell r="AF5788">
            <v>0</v>
          </cell>
          <cell r="AG5788">
            <v>0</v>
          </cell>
          <cell r="AH5788">
            <v>0</v>
          </cell>
          <cell r="AI5788">
            <v>85.059559878000002</v>
          </cell>
        </row>
        <row r="5789">
          <cell r="C5789" t="str">
            <v>1.941.1</v>
          </cell>
          <cell r="D5789" t="str">
            <v>Подрядные работы</v>
          </cell>
          <cell r="E5789" t="str">
            <v>051-2005121</v>
          </cell>
          <cell r="F5789" t="str">
            <v/>
          </cell>
          <cell r="G5789" t="str">
            <v/>
          </cell>
          <cell r="H5789" t="str">
            <v/>
          </cell>
          <cell r="I5789">
            <v>0</v>
          </cell>
          <cell r="J5789">
            <v>0</v>
          </cell>
          <cell r="K5789">
            <v>0</v>
          </cell>
          <cell r="L5789">
            <v>0</v>
          </cell>
          <cell r="M5789">
            <v>0</v>
          </cell>
          <cell r="N5789">
            <v>0</v>
          </cell>
          <cell r="O5789">
            <v>0</v>
          </cell>
          <cell r="P5789">
            <v>0</v>
          </cell>
          <cell r="Q5789">
            <v>0</v>
          </cell>
          <cell r="R5789">
            <v>0</v>
          </cell>
          <cell r="S5789">
            <v>0</v>
          </cell>
          <cell r="T5789">
            <v>0</v>
          </cell>
          <cell r="U5789">
            <v>0</v>
          </cell>
          <cell r="V5789">
            <v>0</v>
          </cell>
          <cell r="W5789">
            <v>0</v>
          </cell>
          <cell r="X5789">
            <v>0</v>
          </cell>
          <cell r="Y5789">
            <v>5.94490842</v>
          </cell>
          <cell r="Z5789">
            <v>3.59</v>
          </cell>
          <cell r="AA5789">
            <v>3.59</v>
          </cell>
          <cell r="AB5789">
            <v>0</v>
          </cell>
          <cell r="AC5789">
            <v>0</v>
          </cell>
          <cell r="AD5789">
            <v>0</v>
          </cell>
          <cell r="AE5789">
            <v>0</v>
          </cell>
          <cell r="AF5789">
            <v>0</v>
          </cell>
          <cell r="AG5789">
            <v>0</v>
          </cell>
          <cell r="AH5789">
            <v>0</v>
          </cell>
          <cell r="AI5789">
            <v>0</v>
          </cell>
        </row>
        <row r="5790">
          <cell r="C5790">
            <v>0</v>
          </cell>
          <cell r="D5790" t="str">
            <v>Газпром трансгаз Ставрополь</v>
          </cell>
          <cell r="E5790" t="str">
            <v>051-2005121</v>
          </cell>
          <cell r="F5790" t="str">
            <v/>
          </cell>
          <cell r="G5790" t="str">
            <v/>
          </cell>
          <cell r="H5790" t="str">
            <v/>
          </cell>
          <cell r="I5790">
            <v>0</v>
          </cell>
          <cell r="J5790">
            <v>0</v>
          </cell>
          <cell r="K5790">
            <v>0</v>
          </cell>
          <cell r="L5790">
            <v>0</v>
          </cell>
          <cell r="M5790">
            <v>0</v>
          </cell>
          <cell r="N5790">
            <v>0</v>
          </cell>
          <cell r="O5790">
            <v>0</v>
          </cell>
          <cell r="P5790">
            <v>0</v>
          </cell>
          <cell r="Q5790">
            <v>0</v>
          </cell>
          <cell r="R5790">
            <v>0</v>
          </cell>
          <cell r="S5790">
            <v>0</v>
          </cell>
          <cell r="T5790">
            <v>0</v>
          </cell>
          <cell r="U5790">
            <v>0</v>
          </cell>
          <cell r="V5790">
            <v>0</v>
          </cell>
          <cell r="W5790">
            <v>0</v>
          </cell>
          <cell r="X5790">
            <v>0</v>
          </cell>
          <cell r="Y5790">
            <v>5.94490842</v>
          </cell>
          <cell r="Z5790">
            <v>3.59</v>
          </cell>
          <cell r="AA5790">
            <v>3.59</v>
          </cell>
          <cell r="AB5790">
            <v>0</v>
          </cell>
          <cell r="AC5790">
            <v>0</v>
          </cell>
          <cell r="AD5790">
            <v>0</v>
          </cell>
          <cell r="AE5790">
            <v>0</v>
          </cell>
          <cell r="AF5790">
            <v>0</v>
          </cell>
          <cell r="AG5790">
            <v>0</v>
          </cell>
          <cell r="AH5790">
            <v>0</v>
          </cell>
          <cell r="AI5790">
            <v>0</v>
          </cell>
        </row>
        <row r="5791">
          <cell r="C5791" t="str">
            <v>1.941.2</v>
          </cell>
          <cell r="D5791" t="str">
            <v>Оборудование</v>
          </cell>
          <cell r="E5791" t="str">
            <v>051-2005121</v>
          </cell>
          <cell r="F5791" t="str">
            <v/>
          </cell>
          <cell r="G5791" t="str">
            <v/>
          </cell>
          <cell r="H5791" t="str">
            <v/>
          </cell>
          <cell r="I5791">
            <v>0</v>
          </cell>
          <cell r="J5791">
            <v>0</v>
          </cell>
          <cell r="K5791">
            <v>0</v>
          </cell>
          <cell r="L5791">
            <v>0</v>
          </cell>
          <cell r="M5791">
            <v>5.6497000000000003E-4</v>
          </cell>
          <cell r="N5791">
            <v>0</v>
          </cell>
          <cell r="O5791">
            <v>0</v>
          </cell>
          <cell r="P5791">
            <v>0</v>
          </cell>
          <cell r="Q5791">
            <v>0</v>
          </cell>
          <cell r="R5791">
            <v>0</v>
          </cell>
          <cell r="S5791">
            <v>0</v>
          </cell>
          <cell r="T5791">
            <v>0</v>
          </cell>
          <cell r="U5791">
            <v>0</v>
          </cell>
          <cell r="V5791">
            <v>0</v>
          </cell>
          <cell r="W5791">
            <v>0</v>
          </cell>
          <cell r="X5791">
            <v>0</v>
          </cell>
          <cell r="Y5791">
            <v>3.3747378000000001</v>
          </cell>
          <cell r="Z5791">
            <v>0</v>
          </cell>
          <cell r="AA5791">
            <v>0</v>
          </cell>
          <cell r="AB5791">
            <v>0</v>
          </cell>
          <cell r="AC5791">
            <v>0</v>
          </cell>
          <cell r="AD5791">
            <v>3.3747378000000001</v>
          </cell>
          <cell r="AE5791">
            <v>3.3747378000000001</v>
          </cell>
          <cell r="AF5791">
            <v>0</v>
          </cell>
          <cell r="AG5791">
            <v>0</v>
          </cell>
          <cell r="AH5791">
            <v>0</v>
          </cell>
          <cell r="AI5791">
            <v>0</v>
          </cell>
        </row>
        <row r="5792">
          <cell r="C5792" t="str">
            <v>1.941.3</v>
          </cell>
          <cell r="D5792" t="str">
            <v>Прочие, всего</v>
          </cell>
          <cell r="E5792" t="str">
            <v>051-2005121</v>
          </cell>
          <cell r="F5792" t="str">
            <v/>
          </cell>
          <cell r="G5792" t="str">
            <v/>
          </cell>
          <cell r="H5792" t="str">
            <v/>
          </cell>
          <cell r="I5792">
            <v>0</v>
          </cell>
          <cell r="J5792">
            <v>0</v>
          </cell>
          <cell r="K5792">
            <v>0</v>
          </cell>
          <cell r="L5792">
            <v>0</v>
          </cell>
          <cell r="M5792">
            <v>0</v>
          </cell>
          <cell r="N5792">
            <v>0</v>
          </cell>
          <cell r="O5792">
            <v>0</v>
          </cell>
          <cell r="P5792">
            <v>0</v>
          </cell>
          <cell r="Q5792">
            <v>0</v>
          </cell>
          <cell r="R5792">
            <v>0</v>
          </cell>
          <cell r="S5792">
            <v>0</v>
          </cell>
          <cell r="T5792">
            <v>0</v>
          </cell>
          <cell r="U5792">
            <v>0</v>
          </cell>
          <cell r="V5792">
            <v>0</v>
          </cell>
          <cell r="W5792">
            <v>0</v>
          </cell>
          <cell r="X5792">
            <v>0</v>
          </cell>
          <cell r="Y5792">
            <v>1.2692398899999999</v>
          </cell>
          <cell r="Z5792">
            <v>0.37749971999999998</v>
          </cell>
          <cell r="AA5792">
            <v>0.37749971999999998</v>
          </cell>
          <cell r="AB5792">
            <v>0</v>
          </cell>
          <cell r="AC5792">
            <v>0</v>
          </cell>
          <cell r="AD5792">
            <v>0</v>
          </cell>
          <cell r="AE5792">
            <v>0</v>
          </cell>
          <cell r="AF5792">
            <v>0</v>
          </cell>
          <cell r="AG5792">
            <v>0</v>
          </cell>
          <cell r="AH5792">
            <v>0</v>
          </cell>
          <cell r="AI5792">
            <v>0</v>
          </cell>
        </row>
        <row r="5793">
          <cell r="C5793" t="str">
            <v>1.941.4</v>
          </cell>
          <cell r="D5793" t="str">
            <v>Иные прочие</v>
          </cell>
          <cell r="E5793" t="str">
            <v>051-2005121</v>
          </cell>
          <cell r="F5793" t="str">
            <v/>
          </cell>
          <cell r="G5793" t="str">
            <v/>
          </cell>
          <cell r="H5793" t="str">
            <v/>
          </cell>
          <cell r="I5793">
            <v>0</v>
          </cell>
          <cell r="J5793">
            <v>0</v>
          </cell>
          <cell r="K5793">
            <v>0</v>
          </cell>
          <cell r="L5793">
            <v>0</v>
          </cell>
          <cell r="M5793">
            <v>0</v>
          </cell>
          <cell r="N5793">
            <v>0</v>
          </cell>
          <cell r="O5793">
            <v>0</v>
          </cell>
          <cell r="P5793">
            <v>0</v>
          </cell>
          <cell r="Q5793">
            <v>0</v>
          </cell>
          <cell r="R5793">
            <v>0</v>
          </cell>
          <cell r="S5793">
            <v>0</v>
          </cell>
          <cell r="T5793">
            <v>0</v>
          </cell>
          <cell r="U5793">
            <v>0</v>
          </cell>
          <cell r="V5793">
            <v>0</v>
          </cell>
          <cell r="W5793">
            <v>0</v>
          </cell>
          <cell r="X5793">
            <v>0</v>
          </cell>
          <cell r="Y5793">
            <v>1.1831698900000001</v>
          </cell>
          <cell r="Z5793">
            <v>0.37749971999999998</v>
          </cell>
          <cell r="AA5793">
            <v>0.37749971999999998</v>
          </cell>
          <cell r="AB5793">
            <v>0</v>
          </cell>
          <cell r="AC5793">
            <v>0</v>
          </cell>
          <cell r="AD5793">
            <v>0</v>
          </cell>
          <cell r="AE5793">
            <v>0</v>
          </cell>
          <cell r="AF5793">
            <v>0</v>
          </cell>
          <cell r="AG5793">
            <v>0</v>
          </cell>
          <cell r="AH5793">
            <v>0</v>
          </cell>
          <cell r="AI5793">
            <v>0</v>
          </cell>
        </row>
        <row r="5794">
          <cell r="C5794" t="str">
            <v>1.941.5</v>
          </cell>
          <cell r="D5794" t="str">
            <v>Пуско наладочные работы "вхолостую"</v>
          </cell>
          <cell r="E5794" t="str">
            <v>051-2005121</v>
          </cell>
          <cell r="F5794" t="str">
            <v/>
          </cell>
          <cell r="G5794" t="str">
            <v/>
          </cell>
          <cell r="H5794" t="str">
            <v/>
          </cell>
          <cell r="I5794">
            <v>0</v>
          </cell>
          <cell r="J5794">
            <v>0</v>
          </cell>
          <cell r="K5794">
            <v>0</v>
          </cell>
          <cell r="L5794">
            <v>0</v>
          </cell>
          <cell r="M5794">
            <v>0</v>
          </cell>
          <cell r="N5794">
            <v>0</v>
          </cell>
          <cell r="O5794">
            <v>0</v>
          </cell>
          <cell r="P5794">
            <v>0</v>
          </cell>
          <cell r="Q5794">
            <v>0</v>
          </cell>
          <cell r="R5794">
            <v>0</v>
          </cell>
          <cell r="S5794">
            <v>0</v>
          </cell>
          <cell r="T5794">
            <v>0</v>
          </cell>
          <cell r="U5794">
            <v>0</v>
          </cell>
          <cell r="V5794">
            <v>0</v>
          </cell>
          <cell r="W5794">
            <v>0</v>
          </cell>
          <cell r="X5794">
            <v>0</v>
          </cell>
          <cell r="Y5794">
            <v>8.6069999999999994E-2</v>
          </cell>
          <cell r="Z5794">
            <v>0</v>
          </cell>
          <cell r="AA5794">
            <v>0</v>
          </cell>
          <cell r="AB5794">
            <v>0</v>
          </cell>
          <cell r="AC5794">
            <v>0</v>
          </cell>
          <cell r="AD5794">
            <v>0</v>
          </cell>
          <cell r="AE5794">
            <v>0</v>
          </cell>
          <cell r="AF5794">
            <v>0</v>
          </cell>
          <cell r="AG5794">
            <v>0</v>
          </cell>
          <cell r="AH5794">
            <v>0</v>
          </cell>
          <cell r="AI5794">
            <v>0</v>
          </cell>
        </row>
        <row r="5795">
          <cell r="C5795" t="str">
            <v>1.942</v>
          </cell>
          <cell r="D5795" t="str">
            <v>Техническое перевооружение ГРС Карачаевск</v>
          </cell>
          <cell r="E5795" t="str">
            <v>051-2005122</v>
          </cell>
          <cell r="F5795" t="str">
            <v/>
          </cell>
          <cell r="G5795" t="str">
            <v>Стройки, обеспечивающие добычу и вывод газа из Надым-Пур-Таз</v>
          </cell>
          <cell r="H5795" t="str">
            <v>Транспорт газа</v>
          </cell>
          <cell r="I5795">
            <v>0</v>
          </cell>
          <cell r="J5795">
            <v>0</v>
          </cell>
          <cell r="K5795">
            <v>0</v>
          </cell>
          <cell r="L5795">
            <v>0</v>
          </cell>
          <cell r="M5795">
            <v>5.6497000000000003E-4</v>
          </cell>
          <cell r="N5795">
            <v>0</v>
          </cell>
          <cell r="O5795">
            <v>0</v>
          </cell>
          <cell r="P5795">
            <v>0</v>
          </cell>
          <cell r="Q5795">
            <v>0</v>
          </cell>
          <cell r="R5795">
            <v>0</v>
          </cell>
          <cell r="S5795">
            <v>0</v>
          </cell>
          <cell r="T5795">
            <v>0</v>
          </cell>
          <cell r="U5795">
            <v>0</v>
          </cell>
          <cell r="V5795">
            <v>0</v>
          </cell>
          <cell r="W5795">
            <v>0</v>
          </cell>
          <cell r="X5795">
            <v>0</v>
          </cell>
          <cell r="Y5795">
            <v>33.066849499999996</v>
          </cell>
          <cell r="Z5795">
            <v>8.6074997199999999</v>
          </cell>
          <cell r="AA5795">
            <v>8.6074997199999999</v>
          </cell>
          <cell r="AB5795">
            <v>0</v>
          </cell>
          <cell r="AC5795">
            <v>0</v>
          </cell>
          <cell r="AD5795">
            <v>23.753944199999999</v>
          </cell>
          <cell r="AE5795">
            <v>23.753944199999999</v>
          </cell>
          <cell r="AF5795">
            <v>0</v>
          </cell>
          <cell r="AG5795">
            <v>0</v>
          </cell>
          <cell r="AH5795">
            <v>0</v>
          </cell>
          <cell r="AI5795">
            <v>275.96799271200001</v>
          </cell>
        </row>
        <row r="5796">
          <cell r="C5796" t="str">
            <v>1.942.1</v>
          </cell>
          <cell r="D5796" t="str">
            <v>Подрядные работы</v>
          </cell>
          <cell r="E5796" t="str">
            <v>051-2005122</v>
          </cell>
          <cell r="F5796" t="str">
            <v/>
          </cell>
          <cell r="G5796" t="str">
            <v/>
          </cell>
          <cell r="H5796" t="str">
            <v/>
          </cell>
          <cell r="I5796">
            <v>0</v>
          </cell>
          <cell r="J5796">
            <v>0</v>
          </cell>
          <cell r="K5796">
            <v>0</v>
          </cell>
          <cell r="L5796">
            <v>0</v>
          </cell>
          <cell r="M5796">
            <v>0</v>
          </cell>
          <cell r="N5796">
            <v>0</v>
          </cell>
          <cell r="O5796">
            <v>0</v>
          </cell>
          <cell r="P5796">
            <v>0</v>
          </cell>
          <cell r="Q5796">
            <v>0</v>
          </cell>
          <cell r="R5796">
            <v>0</v>
          </cell>
          <cell r="S5796">
            <v>0</v>
          </cell>
          <cell r="T5796">
            <v>0</v>
          </cell>
          <cell r="U5796">
            <v>0</v>
          </cell>
          <cell r="V5796">
            <v>0</v>
          </cell>
          <cell r="W5796">
            <v>0</v>
          </cell>
          <cell r="X5796">
            <v>0</v>
          </cell>
          <cell r="Y5796">
            <v>7.8025782699999997</v>
          </cell>
          <cell r="Z5796">
            <v>6.29</v>
          </cell>
          <cell r="AA5796">
            <v>6.29</v>
          </cell>
          <cell r="AB5796">
            <v>0</v>
          </cell>
          <cell r="AC5796">
            <v>0</v>
          </cell>
          <cell r="AD5796">
            <v>0</v>
          </cell>
          <cell r="AE5796">
            <v>0</v>
          </cell>
          <cell r="AF5796">
            <v>0</v>
          </cell>
          <cell r="AG5796">
            <v>0</v>
          </cell>
          <cell r="AH5796">
            <v>0</v>
          </cell>
          <cell r="AI5796">
            <v>0</v>
          </cell>
        </row>
        <row r="5797">
          <cell r="C5797">
            <v>0</v>
          </cell>
          <cell r="D5797" t="str">
            <v>Газпром трансгаз Ставрополь</v>
          </cell>
          <cell r="E5797" t="str">
            <v>051-2005122</v>
          </cell>
          <cell r="F5797" t="str">
            <v/>
          </cell>
          <cell r="G5797" t="str">
            <v/>
          </cell>
          <cell r="H5797" t="str">
            <v/>
          </cell>
          <cell r="I5797">
            <v>0</v>
          </cell>
          <cell r="J5797">
            <v>0</v>
          </cell>
          <cell r="K5797">
            <v>0</v>
          </cell>
          <cell r="L5797">
            <v>0</v>
          </cell>
          <cell r="M5797">
            <v>0</v>
          </cell>
          <cell r="N5797">
            <v>0</v>
          </cell>
          <cell r="O5797">
            <v>0</v>
          </cell>
          <cell r="P5797">
            <v>0</v>
          </cell>
          <cell r="Q5797">
            <v>0</v>
          </cell>
          <cell r="R5797">
            <v>0</v>
          </cell>
          <cell r="S5797">
            <v>0</v>
          </cell>
          <cell r="T5797">
            <v>0</v>
          </cell>
          <cell r="U5797">
            <v>0</v>
          </cell>
          <cell r="V5797">
            <v>0</v>
          </cell>
          <cell r="W5797">
            <v>0</v>
          </cell>
          <cell r="X5797">
            <v>0</v>
          </cell>
          <cell r="Y5797">
            <v>7.8025782699999997</v>
          </cell>
          <cell r="Z5797">
            <v>6.29</v>
          </cell>
          <cell r="AA5797">
            <v>6.29</v>
          </cell>
          <cell r="AB5797">
            <v>0</v>
          </cell>
          <cell r="AC5797">
            <v>0</v>
          </cell>
          <cell r="AD5797">
            <v>0</v>
          </cell>
          <cell r="AE5797">
            <v>0</v>
          </cell>
          <cell r="AF5797">
            <v>0</v>
          </cell>
          <cell r="AG5797">
            <v>0</v>
          </cell>
          <cell r="AH5797">
            <v>0</v>
          </cell>
          <cell r="AI5797">
            <v>0</v>
          </cell>
        </row>
        <row r="5798">
          <cell r="C5798" t="str">
            <v>1.942.2</v>
          </cell>
          <cell r="D5798" t="str">
            <v>Оборудование</v>
          </cell>
          <cell r="E5798" t="str">
            <v>051-2005122</v>
          </cell>
          <cell r="F5798" t="str">
            <v/>
          </cell>
          <cell r="G5798" t="str">
            <v/>
          </cell>
          <cell r="H5798" t="str">
            <v/>
          </cell>
          <cell r="I5798">
            <v>0</v>
          </cell>
          <cell r="J5798">
            <v>0</v>
          </cell>
          <cell r="K5798">
            <v>0</v>
          </cell>
          <cell r="L5798">
            <v>0</v>
          </cell>
          <cell r="M5798">
            <v>5.6497000000000003E-4</v>
          </cell>
          <cell r="N5798">
            <v>0</v>
          </cell>
          <cell r="O5798">
            <v>0</v>
          </cell>
          <cell r="P5798">
            <v>0</v>
          </cell>
          <cell r="Q5798">
            <v>0</v>
          </cell>
          <cell r="R5798">
            <v>0</v>
          </cell>
          <cell r="S5798">
            <v>0</v>
          </cell>
          <cell r="T5798">
            <v>0</v>
          </cell>
          <cell r="U5798">
            <v>0</v>
          </cell>
          <cell r="V5798">
            <v>0</v>
          </cell>
          <cell r="W5798">
            <v>0</v>
          </cell>
          <cell r="X5798">
            <v>0</v>
          </cell>
          <cell r="Y5798">
            <v>23.753944199999999</v>
          </cell>
          <cell r="Z5798">
            <v>0</v>
          </cell>
          <cell r="AA5798">
            <v>0</v>
          </cell>
          <cell r="AB5798">
            <v>0</v>
          </cell>
          <cell r="AC5798">
            <v>0</v>
          </cell>
          <cell r="AD5798">
            <v>23.753944199999999</v>
          </cell>
          <cell r="AE5798">
            <v>23.753944199999999</v>
          </cell>
          <cell r="AF5798">
            <v>0</v>
          </cell>
          <cell r="AG5798">
            <v>0</v>
          </cell>
          <cell r="AH5798">
            <v>0</v>
          </cell>
          <cell r="AI5798">
            <v>0</v>
          </cell>
        </row>
        <row r="5799">
          <cell r="C5799" t="str">
            <v>1.942.3</v>
          </cell>
          <cell r="D5799" t="str">
            <v>Прочие, всего</v>
          </cell>
          <cell r="E5799" t="str">
            <v>051-2005122</v>
          </cell>
          <cell r="F5799" t="str">
            <v/>
          </cell>
          <cell r="G5799" t="str">
            <v/>
          </cell>
          <cell r="H5799" t="str">
            <v/>
          </cell>
          <cell r="I5799">
            <v>0</v>
          </cell>
          <cell r="J5799">
            <v>0</v>
          </cell>
          <cell r="K5799">
            <v>0</v>
          </cell>
          <cell r="L5799">
            <v>0</v>
          </cell>
          <cell r="M5799">
            <v>0</v>
          </cell>
          <cell r="N5799">
            <v>0</v>
          </cell>
          <cell r="O5799">
            <v>0</v>
          </cell>
          <cell r="P5799">
            <v>0</v>
          </cell>
          <cell r="Q5799">
            <v>0</v>
          </cell>
          <cell r="R5799">
            <v>0</v>
          </cell>
          <cell r="S5799">
            <v>0</v>
          </cell>
          <cell r="T5799">
            <v>0</v>
          </cell>
          <cell r="U5799">
            <v>0</v>
          </cell>
          <cell r="V5799">
            <v>0</v>
          </cell>
          <cell r="W5799">
            <v>0</v>
          </cell>
          <cell r="X5799">
            <v>0</v>
          </cell>
          <cell r="Y5799">
            <v>1.51032703</v>
          </cell>
          <cell r="Z5799">
            <v>2.3174997199999998</v>
          </cell>
          <cell r="AA5799">
            <v>2.3174997199999998</v>
          </cell>
          <cell r="AB5799">
            <v>0</v>
          </cell>
          <cell r="AC5799">
            <v>0</v>
          </cell>
          <cell r="AD5799">
            <v>0</v>
          </cell>
          <cell r="AE5799">
            <v>0</v>
          </cell>
          <cell r="AF5799">
            <v>0</v>
          </cell>
          <cell r="AG5799">
            <v>0</v>
          </cell>
          <cell r="AH5799">
            <v>0</v>
          </cell>
          <cell r="AI5799">
            <v>0</v>
          </cell>
        </row>
        <row r="5800">
          <cell r="C5800" t="str">
            <v>1.942.4</v>
          </cell>
          <cell r="D5800" t="str">
            <v>Иные прочие</v>
          </cell>
          <cell r="E5800" t="str">
            <v>051-2005122</v>
          </cell>
          <cell r="F5800" t="str">
            <v/>
          </cell>
          <cell r="G5800" t="str">
            <v/>
          </cell>
          <cell r="H5800" t="str">
            <v/>
          </cell>
          <cell r="I5800">
            <v>0</v>
          </cell>
          <cell r="J5800">
            <v>0</v>
          </cell>
          <cell r="K5800">
            <v>0</v>
          </cell>
          <cell r="L5800">
            <v>0</v>
          </cell>
          <cell r="M5800">
            <v>0</v>
          </cell>
          <cell r="N5800">
            <v>0</v>
          </cell>
          <cell r="O5800">
            <v>0</v>
          </cell>
          <cell r="P5800">
            <v>0</v>
          </cell>
          <cell r="Q5800">
            <v>0</v>
          </cell>
          <cell r="R5800">
            <v>0</v>
          </cell>
          <cell r="S5800">
            <v>0</v>
          </cell>
          <cell r="T5800">
            <v>0</v>
          </cell>
          <cell r="U5800">
            <v>0</v>
          </cell>
          <cell r="V5800">
            <v>0</v>
          </cell>
          <cell r="W5800">
            <v>0</v>
          </cell>
          <cell r="X5800">
            <v>0</v>
          </cell>
          <cell r="Y5800">
            <v>1.2317770299999999</v>
          </cell>
          <cell r="Z5800">
            <v>2.3174997199999998</v>
          </cell>
          <cell r="AA5800">
            <v>2.3174997199999998</v>
          </cell>
          <cell r="AB5800">
            <v>0</v>
          </cell>
          <cell r="AC5800">
            <v>0</v>
          </cell>
          <cell r="AD5800">
            <v>0</v>
          </cell>
          <cell r="AE5800">
            <v>0</v>
          </cell>
          <cell r="AF5800">
            <v>0</v>
          </cell>
          <cell r="AG5800">
            <v>0</v>
          </cell>
          <cell r="AH5800">
            <v>0</v>
          </cell>
          <cell r="AI5800">
            <v>0</v>
          </cell>
        </row>
        <row r="5801">
          <cell r="C5801" t="str">
            <v>1.942.5</v>
          </cell>
          <cell r="D5801" t="str">
            <v>Пуско наладочные работы "вхолостую"</v>
          </cell>
          <cell r="E5801" t="str">
            <v>051-2005122</v>
          </cell>
          <cell r="F5801" t="str">
            <v/>
          </cell>
          <cell r="G5801" t="str">
            <v/>
          </cell>
          <cell r="H5801" t="str">
            <v/>
          </cell>
          <cell r="I5801">
            <v>0</v>
          </cell>
          <cell r="J5801">
            <v>0</v>
          </cell>
          <cell r="K5801">
            <v>0</v>
          </cell>
          <cell r="L5801">
            <v>0</v>
          </cell>
          <cell r="M5801">
            <v>0</v>
          </cell>
          <cell r="N5801">
            <v>0</v>
          </cell>
          <cell r="O5801">
            <v>0</v>
          </cell>
          <cell r="P5801">
            <v>0</v>
          </cell>
          <cell r="Q5801">
            <v>0</v>
          </cell>
          <cell r="R5801">
            <v>0</v>
          </cell>
          <cell r="S5801">
            <v>0</v>
          </cell>
          <cell r="T5801">
            <v>0</v>
          </cell>
          <cell r="U5801">
            <v>0</v>
          </cell>
          <cell r="V5801">
            <v>0</v>
          </cell>
          <cell r="W5801">
            <v>0</v>
          </cell>
          <cell r="X5801">
            <v>0</v>
          </cell>
          <cell r="Y5801">
            <v>0.27855000000000002</v>
          </cell>
          <cell r="Z5801">
            <v>0</v>
          </cell>
          <cell r="AA5801">
            <v>0</v>
          </cell>
          <cell r="AB5801">
            <v>0</v>
          </cell>
          <cell r="AC5801">
            <v>0</v>
          </cell>
          <cell r="AD5801">
            <v>0</v>
          </cell>
          <cell r="AE5801">
            <v>0</v>
          </cell>
          <cell r="AF5801">
            <v>0</v>
          </cell>
          <cell r="AG5801">
            <v>0</v>
          </cell>
          <cell r="AH5801">
            <v>0</v>
          </cell>
          <cell r="AI5801">
            <v>0</v>
          </cell>
        </row>
        <row r="5802">
          <cell r="C5802" t="str">
            <v>1.943</v>
          </cell>
          <cell r="D5802" t="str">
            <v>Техническое перевооружение ГРС ст. Зеленчукская АГРС-10М</v>
          </cell>
          <cell r="E5802" t="str">
            <v>051-2005123</v>
          </cell>
          <cell r="F5802" t="str">
            <v/>
          </cell>
          <cell r="G5802" t="str">
            <v>Программа комплексного освоения месторождений полуострова Ям</v>
          </cell>
          <cell r="H5802" t="str">
            <v>Транспорт газа</v>
          </cell>
          <cell r="I5802">
            <v>0</v>
          </cell>
          <cell r="J5802">
            <v>0</v>
          </cell>
          <cell r="K5802">
            <v>0</v>
          </cell>
          <cell r="L5802">
            <v>0</v>
          </cell>
          <cell r="M5802">
            <v>0</v>
          </cell>
          <cell r="N5802">
            <v>0</v>
          </cell>
          <cell r="O5802">
            <v>0</v>
          </cell>
          <cell r="P5802">
            <v>0</v>
          </cell>
          <cell r="Q5802">
            <v>0</v>
          </cell>
          <cell r="R5802">
            <v>0</v>
          </cell>
          <cell r="S5802">
            <v>0</v>
          </cell>
          <cell r="T5802">
            <v>0</v>
          </cell>
          <cell r="U5802">
            <v>0</v>
          </cell>
          <cell r="V5802">
            <v>0</v>
          </cell>
          <cell r="W5802">
            <v>0</v>
          </cell>
          <cell r="X5802">
            <v>0</v>
          </cell>
          <cell r="Y5802">
            <v>15.433364859999999</v>
          </cell>
          <cell r="Z5802">
            <v>7.28833296</v>
          </cell>
          <cell r="AA5802">
            <v>7.28833296</v>
          </cell>
          <cell r="AB5802">
            <v>0</v>
          </cell>
          <cell r="AC5802">
            <v>0</v>
          </cell>
          <cell r="AD5802">
            <v>6.348198</v>
          </cell>
          <cell r="AE5802">
            <v>6.348198</v>
          </cell>
          <cell r="AF5802">
            <v>0</v>
          </cell>
          <cell r="AG5802">
            <v>0</v>
          </cell>
          <cell r="AH5802">
            <v>0</v>
          </cell>
          <cell r="AI5802">
            <v>87.100823121999994</v>
          </cell>
        </row>
        <row r="5803">
          <cell r="C5803" t="str">
            <v>1.943.1</v>
          </cell>
          <cell r="D5803" t="str">
            <v>Подрядные работы</v>
          </cell>
          <cell r="E5803" t="str">
            <v>051-2005123</v>
          </cell>
          <cell r="F5803" t="str">
            <v/>
          </cell>
          <cell r="G5803" t="str">
            <v/>
          </cell>
          <cell r="H5803" t="str">
            <v/>
          </cell>
          <cell r="I5803">
            <v>0</v>
          </cell>
          <cell r="J5803">
            <v>0</v>
          </cell>
          <cell r="K5803">
            <v>0</v>
          </cell>
          <cell r="L5803">
            <v>0</v>
          </cell>
          <cell r="M5803">
            <v>0</v>
          </cell>
          <cell r="N5803">
            <v>0</v>
          </cell>
          <cell r="O5803">
            <v>0</v>
          </cell>
          <cell r="P5803">
            <v>0</v>
          </cell>
          <cell r="Q5803">
            <v>0</v>
          </cell>
          <cell r="R5803">
            <v>0</v>
          </cell>
          <cell r="S5803">
            <v>0</v>
          </cell>
          <cell r="T5803">
            <v>0</v>
          </cell>
          <cell r="U5803">
            <v>0</v>
          </cell>
          <cell r="V5803">
            <v>0</v>
          </cell>
          <cell r="W5803">
            <v>0</v>
          </cell>
          <cell r="X5803">
            <v>0</v>
          </cell>
          <cell r="Y5803">
            <v>8.1825619700000001</v>
          </cell>
          <cell r="Z5803">
            <v>6.09</v>
          </cell>
          <cell r="AA5803">
            <v>6.09</v>
          </cell>
          <cell r="AB5803">
            <v>0</v>
          </cell>
          <cell r="AC5803">
            <v>0</v>
          </cell>
          <cell r="AD5803">
            <v>0</v>
          </cell>
          <cell r="AE5803">
            <v>0</v>
          </cell>
          <cell r="AF5803">
            <v>0</v>
          </cell>
          <cell r="AG5803">
            <v>0</v>
          </cell>
          <cell r="AH5803">
            <v>0</v>
          </cell>
          <cell r="AI5803">
            <v>0</v>
          </cell>
        </row>
        <row r="5804">
          <cell r="C5804">
            <v>0</v>
          </cell>
          <cell r="D5804" t="str">
            <v>Газпром трансгаз Ставрополь</v>
          </cell>
          <cell r="E5804" t="str">
            <v>051-2005123</v>
          </cell>
          <cell r="F5804" t="str">
            <v/>
          </cell>
          <cell r="G5804" t="str">
            <v/>
          </cell>
          <cell r="H5804" t="str">
            <v/>
          </cell>
          <cell r="I5804">
            <v>0</v>
          </cell>
          <cell r="J5804">
            <v>0</v>
          </cell>
          <cell r="K5804">
            <v>0</v>
          </cell>
          <cell r="L5804">
            <v>0</v>
          </cell>
          <cell r="M5804">
            <v>0</v>
          </cell>
          <cell r="N5804">
            <v>0</v>
          </cell>
          <cell r="O5804">
            <v>0</v>
          </cell>
          <cell r="P5804">
            <v>0</v>
          </cell>
          <cell r="Q5804">
            <v>0</v>
          </cell>
          <cell r="R5804">
            <v>0</v>
          </cell>
          <cell r="S5804">
            <v>0</v>
          </cell>
          <cell r="T5804">
            <v>0</v>
          </cell>
          <cell r="U5804">
            <v>0</v>
          </cell>
          <cell r="V5804">
            <v>0</v>
          </cell>
          <cell r="W5804">
            <v>0</v>
          </cell>
          <cell r="X5804">
            <v>0</v>
          </cell>
          <cell r="Y5804">
            <v>8.1825619700000001</v>
          </cell>
          <cell r="Z5804">
            <v>6.09</v>
          </cell>
          <cell r="AA5804">
            <v>6.09</v>
          </cell>
          <cell r="AB5804">
            <v>0</v>
          </cell>
          <cell r="AC5804">
            <v>0</v>
          </cell>
          <cell r="AD5804">
            <v>0</v>
          </cell>
          <cell r="AE5804">
            <v>0</v>
          </cell>
          <cell r="AF5804">
            <v>0</v>
          </cell>
          <cell r="AG5804">
            <v>0</v>
          </cell>
          <cell r="AH5804">
            <v>0</v>
          </cell>
          <cell r="AI5804">
            <v>0</v>
          </cell>
        </row>
        <row r="5805">
          <cell r="C5805" t="str">
            <v>1.943.2</v>
          </cell>
          <cell r="D5805" t="str">
            <v>Оборудование</v>
          </cell>
          <cell r="E5805" t="str">
            <v>051-2005123</v>
          </cell>
          <cell r="F5805" t="str">
            <v/>
          </cell>
          <cell r="G5805" t="str">
            <v/>
          </cell>
          <cell r="H5805" t="str">
            <v/>
          </cell>
          <cell r="I5805">
            <v>0</v>
          </cell>
          <cell r="J5805">
            <v>0</v>
          </cell>
          <cell r="K5805">
            <v>0</v>
          </cell>
          <cell r="L5805">
            <v>0</v>
          </cell>
          <cell r="M5805">
            <v>0</v>
          </cell>
          <cell r="N5805">
            <v>0</v>
          </cell>
          <cell r="O5805">
            <v>0</v>
          </cell>
          <cell r="P5805">
            <v>0</v>
          </cell>
          <cell r="Q5805">
            <v>0</v>
          </cell>
          <cell r="R5805">
            <v>0</v>
          </cell>
          <cell r="S5805">
            <v>0</v>
          </cell>
          <cell r="T5805">
            <v>0</v>
          </cell>
          <cell r="U5805">
            <v>0</v>
          </cell>
          <cell r="V5805">
            <v>0</v>
          </cell>
          <cell r="W5805">
            <v>0</v>
          </cell>
          <cell r="X5805">
            <v>0</v>
          </cell>
          <cell r="Y5805">
            <v>6.348198</v>
          </cell>
          <cell r="Z5805">
            <v>0</v>
          </cell>
          <cell r="AA5805">
            <v>0</v>
          </cell>
          <cell r="AB5805">
            <v>0</v>
          </cell>
          <cell r="AC5805">
            <v>0</v>
          </cell>
          <cell r="AD5805">
            <v>6.348198</v>
          </cell>
          <cell r="AE5805">
            <v>6.348198</v>
          </cell>
          <cell r="AF5805">
            <v>0</v>
          </cell>
          <cell r="AG5805">
            <v>0</v>
          </cell>
          <cell r="AH5805">
            <v>0</v>
          </cell>
          <cell r="AI5805">
            <v>0</v>
          </cell>
        </row>
        <row r="5806">
          <cell r="C5806" t="str">
            <v>1.943.3</v>
          </cell>
          <cell r="D5806" t="str">
            <v>Прочие, всего</v>
          </cell>
          <cell r="E5806" t="str">
            <v>051-2005123</v>
          </cell>
          <cell r="F5806" t="str">
            <v/>
          </cell>
          <cell r="G5806" t="str">
            <v/>
          </cell>
          <cell r="H5806" t="str">
            <v/>
          </cell>
          <cell r="I5806">
            <v>0</v>
          </cell>
          <cell r="J5806">
            <v>0</v>
          </cell>
          <cell r="K5806">
            <v>0</v>
          </cell>
          <cell r="L5806">
            <v>0</v>
          </cell>
          <cell r="M5806">
            <v>0</v>
          </cell>
          <cell r="N5806">
            <v>0</v>
          </cell>
          <cell r="O5806">
            <v>0</v>
          </cell>
          <cell r="P5806">
            <v>0</v>
          </cell>
          <cell r="Q5806">
            <v>0</v>
          </cell>
          <cell r="R5806">
            <v>0</v>
          </cell>
          <cell r="S5806">
            <v>0</v>
          </cell>
          <cell r="T5806">
            <v>0</v>
          </cell>
          <cell r="U5806">
            <v>0</v>
          </cell>
          <cell r="V5806">
            <v>0</v>
          </cell>
          <cell r="W5806">
            <v>0</v>
          </cell>
          <cell r="X5806">
            <v>0</v>
          </cell>
          <cell r="Y5806">
            <v>0.90260488999999999</v>
          </cell>
          <cell r="Z5806">
            <v>1.1983329599999999</v>
          </cell>
          <cell r="AA5806">
            <v>1.1983329599999999</v>
          </cell>
          <cell r="AB5806">
            <v>0</v>
          </cell>
          <cell r="AC5806">
            <v>0</v>
          </cell>
          <cell r="AD5806">
            <v>0</v>
          </cell>
          <cell r="AE5806">
            <v>0</v>
          </cell>
          <cell r="AF5806">
            <v>0</v>
          </cell>
          <cell r="AG5806">
            <v>0</v>
          </cell>
          <cell r="AH5806">
            <v>0</v>
          </cell>
          <cell r="AI5806">
            <v>0</v>
          </cell>
        </row>
        <row r="5807">
          <cell r="C5807" t="str">
            <v>1.943.4</v>
          </cell>
          <cell r="D5807" t="str">
            <v>Иные прочие</v>
          </cell>
          <cell r="E5807" t="str">
            <v>051-2005123</v>
          </cell>
          <cell r="F5807" t="str">
            <v/>
          </cell>
          <cell r="G5807" t="str">
            <v/>
          </cell>
          <cell r="H5807" t="str">
            <v/>
          </cell>
          <cell r="I5807">
            <v>0</v>
          </cell>
          <cell r="J5807">
            <v>0</v>
          </cell>
          <cell r="K5807">
            <v>0</v>
          </cell>
          <cell r="L5807">
            <v>0</v>
          </cell>
          <cell r="M5807">
            <v>0</v>
          </cell>
          <cell r="N5807">
            <v>0</v>
          </cell>
          <cell r="O5807">
            <v>0</v>
          </cell>
          <cell r="P5807">
            <v>0</v>
          </cell>
          <cell r="Q5807">
            <v>0</v>
          </cell>
          <cell r="R5807">
            <v>0</v>
          </cell>
          <cell r="S5807">
            <v>0</v>
          </cell>
          <cell r="T5807">
            <v>0</v>
          </cell>
          <cell r="U5807">
            <v>0</v>
          </cell>
          <cell r="V5807">
            <v>0</v>
          </cell>
          <cell r="W5807">
            <v>0</v>
          </cell>
          <cell r="X5807">
            <v>0</v>
          </cell>
          <cell r="Y5807">
            <v>0.79808009000000002</v>
          </cell>
          <cell r="Z5807">
            <v>1.1983329599999999</v>
          </cell>
          <cell r="AA5807">
            <v>1.1983329599999999</v>
          </cell>
          <cell r="AB5807">
            <v>0</v>
          </cell>
          <cell r="AC5807">
            <v>0</v>
          </cell>
          <cell r="AD5807">
            <v>0</v>
          </cell>
          <cell r="AE5807">
            <v>0</v>
          </cell>
          <cell r="AF5807">
            <v>0</v>
          </cell>
          <cell r="AG5807">
            <v>0</v>
          </cell>
          <cell r="AH5807">
            <v>0</v>
          </cell>
          <cell r="AI5807">
            <v>0</v>
          </cell>
        </row>
        <row r="5808">
          <cell r="C5808" t="str">
            <v>1.943.5</v>
          </cell>
          <cell r="D5808" t="str">
            <v>Пуско наладочные работы "вхолостую"</v>
          </cell>
          <cell r="E5808" t="str">
            <v>051-2005123</v>
          </cell>
          <cell r="F5808" t="str">
            <v/>
          </cell>
          <cell r="G5808" t="str">
            <v/>
          </cell>
          <cell r="H5808" t="str">
            <v/>
          </cell>
          <cell r="I5808">
            <v>0</v>
          </cell>
          <cell r="J5808">
            <v>0</v>
          </cell>
          <cell r="K5808">
            <v>0</v>
          </cell>
          <cell r="L5808">
            <v>0</v>
          </cell>
          <cell r="M5808">
            <v>0</v>
          </cell>
          <cell r="N5808">
            <v>0</v>
          </cell>
          <cell r="O5808">
            <v>0</v>
          </cell>
          <cell r="P5808">
            <v>0</v>
          </cell>
          <cell r="Q5808">
            <v>0</v>
          </cell>
          <cell r="R5808">
            <v>0</v>
          </cell>
          <cell r="S5808">
            <v>0</v>
          </cell>
          <cell r="T5808">
            <v>0</v>
          </cell>
          <cell r="U5808">
            <v>0</v>
          </cell>
          <cell r="V5808">
            <v>0</v>
          </cell>
          <cell r="W5808">
            <v>0</v>
          </cell>
          <cell r="X5808">
            <v>0</v>
          </cell>
          <cell r="Y5808">
            <v>0.1045248</v>
          </cell>
          <cell r="Z5808">
            <v>0</v>
          </cell>
          <cell r="AA5808">
            <v>0</v>
          </cell>
          <cell r="AB5808">
            <v>0</v>
          </cell>
          <cell r="AC5808">
            <v>0</v>
          </cell>
          <cell r="AD5808">
            <v>0</v>
          </cell>
          <cell r="AE5808">
            <v>0</v>
          </cell>
          <cell r="AF5808">
            <v>0</v>
          </cell>
          <cell r="AG5808">
            <v>0</v>
          </cell>
          <cell r="AH5808">
            <v>0</v>
          </cell>
          <cell r="AI5808">
            <v>0</v>
          </cell>
        </row>
        <row r="5809">
          <cell r="C5809" t="str">
            <v>1.944</v>
          </cell>
          <cell r="D5809" t="str">
            <v>Техническое перевооружение ГРС р/к Первомайский</v>
          </cell>
          <cell r="E5809" t="str">
            <v>051-2005124</v>
          </cell>
          <cell r="F5809" t="str">
            <v/>
          </cell>
          <cell r="G5809" t="str">
            <v>Стройки, обеспечивающие добычу и вывод газа из Надым-Пур-Таз</v>
          </cell>
          <cell r="H5809" t="str">
            <v>Транспорт газа</v>
          </cell>
          <cell r="I5809">
            <v>0</v>
          </cell>
          <cell r="J5809">
            <v>0</v>
          </cell>
          <cell r="K5809">
            <v>0</v>
          </cell>
          <cell r="L5809">
            <v>0</v>
          </cell>
          <cell r="M5809">
            <v>5.6497000000000003E-4</v>
          </cell>
          <cell r="N5809">
            <v>0</v>
          </cell>
          <cell r="O5809">
            <v>0</v>
          </cell>
          <cell r="P5809">
            <v>0</v>
          </cell>
          <cell r="Q5809">
            <v>0</v>
          </cell>
          <cell r="R5809">
            <v>0</v>
          </cell>
          <cell r="S5809">
            <v>0</v>
          </cell>
          <cell r="T5809">
            <v>0</v>
          </cell>
          <cell r="U5809">
            <v>0</v>
          </cell>
          <cell r="V5809">
            <v>0</v>
          </cell>
          <cell r="W5809">
            <v>0</v>
          </cell>
          <cell r="X5809">
            <v>0</v>
          </cell>
          <cell r="Y5809">
            <v>12.80283438</v>
          </cell>
          <cell r="Z5809">
            <v>5.3908332400000001</v>
          </cell>
          <cell r="AA5809">
            <v>5.3908332400000001</v>
          </cell>
          <cell r="AB5809">
            <v>0</v>
          </cell>
          <cell r="AC5809">
            <v>0</v>
          </cell>
          <cell r="AD5809">
            <v>5.4987089999999998</v>
          </cell>
          <cell r="AE5809">
            <v>5.4987089999999998</v>
          </cell>
          <cell r="AF5809">
            <v>0</v>
          </cell>
          <cell r="AG5809">
            <v>0</v>
          </cell>
          <cell r="AH5809">
            <v>0</v>
          </cell>
          <cell r="AI5809">
            <v>102.00109621599999</v>
          </cell>
        </row>
        <row r="5810">
          <cell r="C5810" t="str">
            <v>1.944.1</v>
          </cell>
          <cell r="D5810" t="str">
            <v>Подрядные работы</v>
          </cell>
          <cell r="E5810" t="str">
            <v>051-2005124</v>
          </cell>
          <cell r="F5810" t="str">
            <v/>
          </cell>
          <cell r="G5810" t="str">
            <v/>
          </cell>
          <cell r="H5810" t="str">
            <v/>
          </cell>
          <cell r="I5810">
            <v>0</v>
          </cell>
          <cell r="J5810">
            <v>0</v>
          </cell>
          <cell r="K5810">
            <v>0</v>
          </cell>
          <cell r="L5810">
            <v>0</v>
          </cell>
          <cell r="M5810">
            <v>0</v>
          </cell>
          <cell r="N5810">
            <v>0</v>
          </cell>
          <cell r="O5810">
            <v>0</v>
          </cell>
          <cell r="P5810">
            <v>0</v>
          </cell>
          <cell r="Q5810">
            <v>0</v>
          </cell>
          <cell r="R5810">
            <v>0</v>
          </cell>
          <cell r="S5810">
            <v>0</v>
          </cell>
          <cell r="T5810">
            <v>0</v>
          </cell>
          <cell r="U5810">
            <v>0</v>
          </cell>
          <cell r="V5810">
            <v>0</v>
          </cell>
          <cell r="W5810">
            <v>0</v>
          </cell>
          <cell r="X5810">
            <v>0</v>
          </cell>
          <cell r="Y5810">
            <v>6.7334128399999997</v>
          </cell>
          <cell r="Z5810">
            <v>4.7</v>
          </cell>
          <cell r="AA5810">
            <v>4.7</v>
          </cell>
          <cell r="AB5810">
            <v>0</v>
          </cell>
          <cell r="AC5810">
            <v>0</v>
          </cell>
          <cell r="AD5810">
            <v>0</v>
          </cell>
          <cell r="AE5810">
            <v>0</v>
          </cell>
          <cell r="AF5810">
            <v>0</v>
          </cell>
          <cell r="AG5810">
            <v>0</v>
          </cell>
          <cell r="AH5810">
            <v>0</v>
          </cell>
          <cell r="AI5810">
            <v>0</v>
          </cell>
        </row>
        <row r="5811">
          <cell r="C5811">
            <v>0</v>
          </cell>
          <cell r="D5811" t="str">
            <v>Газпром трансгаз Краснодар</v>
          </cell>
          <cell r="E5811" t="str">
            <v>051-2005124</v>
          </cell>
          <cell r="F5811" t="str">
            <v/>
          </cell>
          <cell r="G5811" t="str">
            <v/>
          </cell>
          <cell r="H5811" t="str">
            <v/>
          </cell>
          <cell r="I5811">
            <v>0</v>
          </cell>
          <cell r="J5811">
            <v>0</v>
          </cell>
          <cell r="K5811">
            <v>0</v>
          </cell>
          <cell r="L5811">
            <v>0</v>
          </cell>
          <cell r="M5811">
            <v>0</v>
          </cell>
          <cell r="N5811">
            <v>0</v>
          </cell>
          <cell r="O5811">
            <v>0</v>
          </cell>
          <cell r="P5811">
            <v>0</v>
          </cell>
          <cell r="Q5811">
            <v>0</v>
          </cell>
          <cell r="R5811">
            <v>0</v>
          </cell>
          <cell r="S5811">
            <v>0</v>
          </cell>
          <cell r="T5811">
            <v>0</v>
          </cell>
          <cell r="U5811">
            <v>0</v>
          </cell>
          <cell r="V5811">
            <v>0</v>
          </cell>
          <cell r="W5811">
            <v>0</v>
          </cell>
          <cell r="X5811">
            <v>0</v>
          </cell>
          <cell r="Y5811">
            <v>6.7334128399999997</v>
          </cell>
          <cell r="Z5811">
            <v>4.7</v>
          </cell>
          <cell r="AA5811">
            <v>4.7</v>
          </cell>
          <cell r="AB5811">
            <v>0</v>
          </cell>
          <cell r="AC5811">
            <v>0</v>
          </cell>
          <cell r="AD5811">
            <v>0</v>
          </cell>
          <cell r="AE5811">
            <v>0</v>
          </cell>
          <cell r="AF5811">
            <v>0</v>
          </cell>
          <cell r="AG5811">
            <v>0</v>
          </cell>
          <cell r="AH5811">
            <v>0</v>
          </cell>
          <cell r="AI5811">
            <v>0</v>
          </cell>
        </row>
        <row r="5812">
          <cell r="C5812" t="str">
            <v>1.944.2</v>
          </cell>
          <cell r="D5812" t="str">
            <v>Оборудование</v>
          </cell>
          <cell r="E5812" t="str">
            <v>051-2005124</v>
          </cell>
          <cell r="F5812" t="str">
            <v/>
          </cell>
          <cell r="G5812" t="str">
            <v/>
          </cell>
          <cell r="H5812" t="str">
            <v/>
          </cell>
          <cell r="I5812">
            <v>0</v>
          </cell>
          <cell r="J5812">
            <v>0</v>
          </cell>
          <cell r="K5812">
            <v>0</v>
          </cell>
          <cell r="L5812">
            <v>0</v>
          </cell>
          <cell r="M5812">
            <v>5.6497000000000003E-4</v>
          </cell>
          <cell r="N5812">
            <v>0</v>
          </cell>
          <cell r="O5812">
            <v>0</v>
          </cell>
          <cell r="P5812">
            <v>0</v>
          </cell>
          <cell r="Q5812">
            <v>0</v>
          </cell>
          <cell r="R5812">
            <v>0</v>
          </cell>
          <cell r="S5812">
            <v>0</v>
          </cell>
          <cell r="T5812">
            <v>0</v>
          </cell>
          <cell r="U5812">
            <v>0</v>
          </cell>
          <cell r="V5812">
            <v>0</v>
          </cell>
          <cell r="W5812">
            <v>0</v>
          </cell>
          <cell r="X5812">
            <v>0</v>
          </cell>
          <cell r="Y5812">
            <v>5.4625404</v>
          </cell>
          <cell r="Z5812">
            <v>0</v>
          </cell>
          <cell r="AA5812">
            <v>0</v>
          </cell>
          <cell r="AB5812">
            <v>0</v>
          </cell>
          <cell r="AC5812">
            <v>0</v>
          </cell>
          <cell r="AD5812">
            <v>5.4625404</v>
          </cell>
          <cell r="AE5812">
            <v>5.4625404</v>
          </cell>
          <cell r="AF5812">
            <v>0</v>
          </cell>
          <cell r="AG5812">
            <v>0</v>
          </cell>
          <cell r="AH5812">
            <v>0</v>
          </cell>
          <cell r="AI5812">
            <v>0</v>
          </cell>
        </row>
        <row r="5813">
          <cell r="C5813" t="str">
            <v>1.944.3</v>
          </cell>
          <cell r="D5813" t="str">
            <v>Прочие, всего</v>
          </cell>
          <cell r="E5813" t="str">
            <v>051-2005124</v>
          </cell>
          <cell r="F5813" t="str">
            <v/>
          </cell>
          <cell r="G5813" t="str">
            <v/>
          </cell>
          <cell r="H5813" t="str">
            <v/>
          </cell>
          <cell r="I5813">
            <v>0</v>
          </cell>
          <cell r="J5813">
            <v>0</v>
          </cell>
          <cell r="K5813">
            <v>0</v>
          </cell>
          <cell r="L5813">
            <v>0</v>
          </cell>
          <cell r="M5813">
            <v>0</v>
          </cell>
          <cell r="N5813">
            <v>0</v>
          </cell>
          <cell r="O5813">
            <v>0</v>
          </cell>
          <cell r="P5813">
            <v>0</v>
          </cell>
          <cell r="Q5813">
            <v>0</v>
          </cell>
          <cell r="R5813">
            <v>0</v>
          </cell>
          <cell r="S5813">
            <v>0</v>
          </cell>
          <cell r="T5813">
            <v>0</v>
          </cell>
          <cell r="U5813">
            <v>0</v>
          </cell>
          <cell r="V5813">
            <v>0</v>
          </cell>
          <cell r="W5813">
            <v>0</v>
          </cell>
          <cell r="X5813">
            <v>0</v>
          </cell>
          <cell r="Y5813">
            <v>0.60688114000000004</v>
          </cell>
          <cell r="Z5813">
            <v>0.69083324000000002</v>
          </cell>
          <cell r="AA5813">
            <v>0.69083324000000002</v>
          </cell>
          <cell r="AB5813">
            <v>0</v>
          </cell>
          <cell r="AC5813">
            <v>0</v>
          </cell>
          <cell r="AD5813">
            <v>3.6168600000000002E-2</v>
          </cell>
          <cell r="AE5813">
            <v>3.6168600000000002E-2</v>
          </cell>
          <cell r="AF5813">
            <v>0</v>
          </cell>
          <cell r="AG5813">
            <v>0</v>
          </cell>
          <cell r="AH5813">
            <v>0</v>
          </cell>
          <cell r="AI5813">
            <v>5.2355037229999999</v>
          </cell>
        </row>
        <row r="5814">
          <cell r="C5814" t="str">
            <v>1.944.4</v>
          </cell>
          <cell r="D5814" t="str">
            <v>Иные прочие</v>
          </cell>
          <cell r="E5814" t="str">
            <v>051-2005124</v>
          </cell>
          <cell r="F5814" t="str">
            <v/>
          </cell>
          <cell r="G5814" t="str">
            <v/>
          </cell>
          <cell r="H5814" t="str">
            <v/>
          </cell>
          <cell r="I5814">
            <v>0</v>
          </cell>
          <cell r="J5814">
            <v>0</v>
          </cell>
          <cell r="K5814">
            <v>0</v>
          </cell>
          <cell r="L5814">
            <v>0</v>
          </cell>
          <cell r="M5814">
            <v>0</v>
          </cell>
          <cell r="N5814">
            <v>0</v>
          </cell>
          <cell r="O5814">
            <v>0</v>
          </cell>
          <cell r="P5814">
            <v>0</v>
          </cell>
          <cell r="Q5814">
            <v>0</v>
          </cell>
          <cell r="R5814">
            <v>0</v>
          </cell>
          <cell r="S5814">
            <v>0</v>
          </cell>
          <cell r="T5814">
            <v>0</v>
          </cell>
          <cell r="U5814">
            <v>0</v>
          </cell>
          <cell r="V5814">
            <v>0</v>
          </cell>
          <cell r="W5814">
            <v>0</v>
          </cell>
          <cell r="X5814">
            <v>0</v>
          </cell>
          <cell r="Y5814">
            <v>0.45769114</v>
          </cell>
          <cell r="Z5814">
            <v>0.65466464000000002</v>
          </cell>
          <cell r="AA5814">
            <v>0.65466464000000002</v>
          </cell>
          <cell r="AB5814">
            <v>0</v>
          </cell>
          <cell r="AC5814">
            <v>0</v>
          </cell>
          <cell r="AD5814">
            <v>3.6168600000000002E-2</v>
          </cell>
          <cell r="AE5814">
            <v>3.6168600000000002E-2</v>
          </cell>
          <cell r="AF5814">
            <v>0</v>
          </cell>
          <cell r="AG5814">
            <v>0</v>
          </cell>
          <cell r="AH5814">
            <v>0</v>
          </cell>
          <cell r="AI5814">
            <v>5.5247523369999998</v>
          </cell>
        </row>
        <row r="5815">
          <cell r="C5815" t="str">
            <v>1.944.5</v>
          </cell>
          <cell r="D5815" t="str">
            <v>Пуско наладочные работы "вхолостую"</v>
          </cell>
          <cell r="E5815" t="str">
            <v>051-2005124</v>
          </cell>
          <cell r="F5815" t="str">
            <v/>
          </cell>
          <cell r="G5815" t="str">
            <v/>
          </cell>
          <cell r="H5815" t="str">
            <v/>
          </cell>
          <cell r="I5815">
            <v>0</v>
          </cell>
          <cell r="J5815">
            <v>0</v>
          </cell>
          <cell r="K5815">
            <v>0</v>
          </cell>
          <cell r="L5815">
            <v>0</v>
          </cell>
          <cell r="M5815">
            <v>0</v>
          </cell>
          <cell r="N5815">
            <v>0</v>
          </cell>
          <cell r="O5815">
            <v>0</v>
          </cell>
          <cell r="P5815">
            <v>0</v>
          </cell>
          <cell r="Q5815">
            <v>0</v>
          </cell>
          <cell r="R5815">
            <v>0</v>
          </cell>
          <cell r="S5815">
            <v>0</v>
          </cell>
          <cell r="T5815">
            <v>0</v>
          </cell>
          <cell r="U5815">
            <v>0</v>
          </cell>
          <cell r="V5815">
            <v>0</v>
          </cell>
          <cell r="W5815">
            <v>0</v>
          </cell>
          <cell r="X5815">
            <v>0</v>
          </cell>
          <cell r="Y5815">
            <v>0.14918999999999999</v>
          </cell>
          <cell r="Z5815">
            <v>3.6168600000000002E-2</v>
          </cell>
          <cell r="AA5815">
            <v>3.6168600000000002E-2</v>
          </cell>
          <cell r="AB5815">
            <v>0</v>
          </cell>
          <cell r="AC5815">
            <v>0</v>
          </cell>
          <cell r="AD5815">
            <v>0</v>
          </cell>
          <cell r="AE5815">
            <v>0</v>
          </cell>
          <cell r="AF5815">
            <v>0</v>
          </cell>
          <cell r="AG5815">
            <v>0</v>
          </cell>
          <cell r="AH5815">
            <v>0</v>
          </cell>
          <cell r="AI5815">
            <v>0</v>
          </cell>
        </row>
        <row r="5816">
          <cell r="C5816" t="str">
            <v>1.945</v>
          </cell>
          <cell r="D5816" t="str">
            <v>Техническое перевооружение ГРС Октябрьская (Тахтамукай)</v>
          </cell>
          <cell r="E5816" t="str">
            <v>051-2005125</v>
          </cell>
          <cell r="F5816" t="str">
            <v/>
          </cell>
          <cell r="G5816" t="str">
            <v>Стройки, обеспечивающие добычу и вывод газа из Надым-Пур-Таз</v>
          </cell>
          <cell r="H5816" t="str">
            <v>Транспорт газа</v>
          </cell>
          <cell r="I5816">
            <v>0</v>
          </cell>
          <cell r="J5816">
            <v>0</v>
          </cell>
          <cell r="K5816">
            <v>0</v>
          </cell>
          <cell r="L5816">
            <v>0</v>
          </cell>
          <cell r="M5816">
            <v>5.6499000000000002E-4</v>
          </cell>
          <cell r="N5816">
            <v>0</v>
          </cell>
          <cell r="O5816">
            <v>0</v>
          </cell>
          <cell r="P5816">
            <v>0</v>
          </cell>
          <cell r="Q5816">
            <v>0</v>
          </cell>
          <cell r="R5816">
            <v>0</v>
          </cell>
          <cell r="S5816">
            <v>0</v>
          </cell>
          <cell r="T5816">
            <v>0</v>
          </cell>
          <cell r="U5816">
            <v>0</v>
          </cell>
          <cell r="V5816">
            <v>0</v>
          </cell>
          <cell r="W5816">
            <v>0</v>
          </cell>
          <cell r="X5816">
            <v>0</v>
          </cell>
          <cell r="Y5816">
            <v>14.632904870000001</v>
          </cell>
          <cell r="Z5816">
            <v>3.95749986</v>
          </cell>
          <cell r="AA5816">
            <v>3.95749986</v>
          </cell>
          <cell r="AB5816">
            <v>0</v>
          </cell>
          <cell r="AC5816">
            <v>0</v>
          </cell>
          <cell r="AD5816">
            <v>8.8193184099999993</v>
          </cell>
          <cell r="AE5816">
            <v>8.8193184099999993</v>
          </cell>
          <cell r="AF5816">
            <v>0</v>
          </cell>
          <cell r="AG5816">
            <v>0</v>
          </cell>
          <cell r="AH5816">
            <v>0</v>
          </cell>
          <cell r="AI5816">
            <v>222.85075734700001</v>
          </cell>
        </row>
        <row r="5817">
          <cell r="C5817" t="str">
            <v>1.945.1</v>
          </cell>
          <cell r="D5817" t="str">
            <v>Подрядные работы</v>
          </cell>
          <cell r="E5817" t="str">
            <v>051-2005125</v>
          </cell>
          <cell r="F5817" t="str">
            <v/>
          </cell>
          <cell r="G5817" t="str">
            <v/>
          </cell>
          <cell r="H5817" t="str">
            <v/>
          </cell>
          <cell r="I5817">
            <v>0</v>
          </cell>
          <cell r="J5817">
            <v>0</v>
          </cell>
          <cell r="K5817">
            <v>0</v>
          </cell>
          <cell r="L5817">
            <v>0</v>
          </cell>
          <cell r="M5817">
            <v>0</v>
          </cell>
          <cell r="N5817">
            <v>0</v>
          </cell>
          <cell r="O5817">
            <v>0</v>
          </cell>
          <cell r="P5817">
            <v>0</v>
          </cell>
          <cell r="Q5817">
            <v>0</v>
          </cell>
          <cell r="R5817">
            <v>0</v>
          </cell>
          <cell r="S5817">
            <v>0</v>
          </cell>
          <cell r="T5817">
            <v>0</v>
          </cell>
          <cell r="U5817">
            <v>0</v>
          </cell>
          <cell r="V5817">
            <v>0</v>
          </cell>
          <cell r="W5817">
            <v>0</v>
          </cell>
          <cell r="X5817">
            <v>0</v>
          </cell>
          <cell r="Y5817">
            <v>5.2562299699999997</v>
          </cell>
          <cell r="Z5817">
            <v>3.24</v>
          </cell>
          <cell r="AA5817">
            <v>3.24</v>
          </cell>
          <cell r="AB5817">
            <v>0</v>
          </cell>
          <cell r="AC5817">
            <v>0</v>
          </cell>
          <cell r="AD5817">
            <v>0</v>
          </cell>
          <cell r="AE5817">
            <v>0</v>
          </cell>
          <cell r="AF5817">
            <v>0</v>
          </cell>
          <cell r="AG5817">
            <v>0</v>
          </cell>
          <cell r="AH5817">
            <v>0</v>
          </cell>
          <cell r="AI5817">
            <v>0</v>
          </cell>
        </row>
        <row r="5818">
          <cell r="C5818">
            <v>0</v>
          </cell>
          <cell r="D5818" t="str">
            <v>Газпром трансгаз Краснодар</v>
          </cell>
          <cell r="E5818" t="str">
            <v>051-2005125</v>
          </cell>
          <cell r="F5818" t="str">
            <v/>
          </cell>
          <cell r="G5818" t="str">
            <v/>
          </cell>
          <cell r="H5818" t="str">
            <v/>
          </cell>
          <cell r="I5818">
            <v>0</v>
          </cell>
          <cell r="J5818">
            <v>0</v>
          </cell>
          <cell r="K5818">
            <v>0</v>
          </cell>
          <cell r="L5818">
            <v>0</v>
          </cell>
          <cell r="M5818">
            <v>0</v>
          </cell>
          <cell r="N5818">
            <v>0</v>
          </cell>
          <cell r="O5818">
            <v>0</v>
          </cell>
          <cell r="P5818">
            <v>0</v>
          </cell>
          <cell r="Q5818">
            <v>0</v>
          </cell>
          <cell r="R5818">
            <v>0</v>
          </cell>
          <cell r="S5818">
            <v>0</v>
          </cell>
          <cell r="T5818">
            <v>0</v>
          </cell>
          <cell r="U5818">
            <v>0</v>
          </cell>
          <cell r="V5818">
            <v>0</v>
          </cell>
          <cell r="W5818">
            <v>0</v>
          </cell>
          <cell r="X5818">
            <v>0</v>
          </cell>
          <cell r="Y5818">
            <v>5.2562299699999997</v>
          </cell>
          <cell r="Z5818">
            <v>3.24</v>
          </cell>
          <cell r="AA5818">
            <v>3.24</v>
          </cell>
          <cell r="AB5818">
            <v>0</v>
          </cell>
          <cell r="AC5818">
            <v>0</v>
          </cell>
          <cell r="AD5818">
            <v>0</v>
          </cell>
          <cell r="AE5818">
            <v>0</v>
          </cell>
          <cell r="AF5818">
            <v>0</v>
          </cell>
          <cell r="AG5818">
            <v>0</v>
          </cell>
          <cell r="AH5818">
            <v>0</v>
          </cell>
          <cell r="AI5818">
            <v>0</v>
          </cell>
        </row>
        <row r="5819">
          <cell r="C5819" t="str">
            <v>1.945.2</v>
          </cell>
          <cell r="D5819" t="str">
            <v>Оборудование</v>
          </cell>
          <cell r="E5819" t="str">
            <v>051-2005125</v>
          </cell>
          <cell r="F5819" t="str">
            <v/>
          </cell>
          <cell r="G5819" t="str">
            <v/>
          </cell>
          <cell r="H5819" t="str">
            <v/>
          </cell>
          <cell r="I5819">
            <v>0</v>
          </cell>
          <cell r="J5819">
            <v>0</v>
          </cell>
          <cell r="K5819">
            <v>0</v>
          </cell>
          <cell r="L5819">
            <v>0</v>
          </cell>
          <cell r="M5819">
            <v>5.6499000000000002E-4</v>
          </cell>
          <cell r="N5819">
            <v>0</v>
          </cell>
          <cell r="O5819">
            <v>0</v>
          </cell>
          <cell r="P5819">
            <v>0</v>
          </cell>
          <cell r="Q5819">
            <v>0</v>
          </cell>
          <cell r="R5819">
            <v>0</v>
          </cell>
          <cell r="S5819">
            <v>0</v>
          </cell>
          <cell r="T5819">
            <v>0</v>
          </cell>
          <cell r="U5819">
            <v>0</v>
          </cell>
          <cell r="V5819">
            <v>0</v>
          </cell>
          <cell r="W5819">
            <v>0</v>
          </cell>
          <cell r="X5819">
            <v>0</v>
          </cell>
          <cell r="Y5819">
            <v>8.7908615999999995</v>
          </cell>
          <cell r="Z5819">
            <v>0</v>
          </cell>
          <cell r="AA5819">
            <v>0</v>
          </cell>
          <cell r="AB5819">
            <v>0</v>
          </cell>
          <cell r="AC5819">
            <v>0</v>
          </cell>
          <cell r="AD5819">
            <v>8.7908615999999995</v>
          </cell>
          <cell r="AE5819">
            <v>8.7908615999999995</v>
          </cell>
          <cell r="AF5819">
            <v>0</v>
          </cell>
          <cell r="AG5819">
            <v>0</v>
          </cell>
          <cell r="AH5819">
            <v>0</v>
          </cell>
          <cell r="AI5819">
            <v>0</v>
          </cell>
        </row>
        <row r="5820">
          <cell r="C5820" t="str">
            <v>1.945.3</v>
          </cell>
          <cell r="D5820" t="str">
            <v>Прочие, всего</v>
          </cell>
          <cell r="E5820" t="str">
            <v>051-2005125</v>
          </cell>
          <cell r="F5820" t="str">
            <v/>
          </cell>
          <cell r="G5820" t="str">
            <v/>
          </cell>
          <cell r="H5820" t="str">
            <v/>
          </cell>
          <cell r="I5820">
            <v>0</v>
          </cell>
          <cell r="J5820">
            <v>0</v>
          </cell>
          <cell r="K5820">
            <v>0</v>
          </cell>
          <cell r="L5820">
            <v>0</v>
          </cell>
          <cell r="M5820">
            <v>0</v>
          </cell>
          <cell r="N5820">
            <v>0</v>
          </cell>
          <cell r="O5820">
            <v>0</v>
          </cell>
          <cell r="P5820">
            <v>0</v>
          </cell>
          <cell r="Q5820">
            <v>0</v>
          </cell>
          <cell r="R5820">
            <v>0</v>
          </cell>
          <cell r="S5820">
            <v>0</v>
          </cell>
          <cell r="T5820">
            <v>0</v>
          </cell>
          <cell r="U5820">
            <v>0</v>
          </cell>
          <cell r="V5820">
            <v>0</v>
          </cell>
          <cell r="W5820">
            <v>0</v>
          </cell>
          <cell r="X5820">
            <v>0</v>
          </cell>
          <cell r="Y5820">
            <v>0.58581329999999998</v>
          </cell>
          <cell r="Z5820">
            <v>0.71749985999999999</v>
          </cell>
          <cell r="AA5820">
            <v>0.71749985999999999</v>
          </cell>
          <cell r="AB5820">
            <v>0</v>
          </cell>
          <cell r="AC5820">
            <v>0</v>
          </cell>
          <cell r="AD5820">
            <v>2.8456809999999999E-2</v>
          </cell>
          <cell r="AE5820">
            <v>2.8456809999999999E-2</v>
          </cell>
          <cell r="AF5820">
            <v>0</v>
          </cell>
          <cell r="AG5820">
            <v>0</v>
          </cell>
          <cell r="AH5820">
            <v>0</v>
          </cell>
          <cell r="AI5820">
            <v>3.9661066969999998</v>
          </cell>
        </row>
        <row r="5821">
          <cell r="C5821" t="str">
            <v>1.945.4</v>
          </cell>
          <cell r="D5821" t="str">
            <v>Иные прочие</v>
          </cell>
          <cell r="E5821" t="str">
            <v>051-2005125</v>
          </cell>
          <cell r="F5821" t="str">
            <v/>
          </cell>
          <cell r="G5821" t="str">
            <v/>
          </cell>
          <cell r="H5821" t="str">
            <v/>
          </cell>
          <cell r="I5821">
            <v>0</v>
          </cell>
          <cell r="J5821">
            <v>0</v>
          </cell>
          <cell r="K5821">
            <v>0</v>
          </cell>
          <cell r="L5821">
            <v>0</v>
          </cell>
          <cell r="M5821">
            <v>0</v>
          </cell>
          <cell r="N5821">
            <v>0</v>
          </cell>
          <cell r="O5821">
            <v>0</v>
          </cell>
          <cell r="P5821">
            <v>0</v>
          </cell>
          <cell r="Q5821">
            <v>0</v>
          </cell>
          <cell r="R5821">
            <v>0</v>
          </cell>
          <cell r="S5821">
            <v>0</v>
          </cell>
          <cell r="T5821">
            <v>0</v>
          </cell>
          <cell r="U5821">
            <v>0</v>
          </cell>
          <cell r="V5821">
            <v>0</v>
          </cell>
          <cell r="W5821">
            <v>0</v>
          </cell>
          <cell r="X5821">
            <v>0</v>
          </cell>
          <cell r="Y5821">
            <v>0.46451130000000002</v>
          </cell>
          <cell r="Z5821">
            <v>0.68904304999999999</v>
          </cell>
          <cell r="AA5821">
            <v>0.68904304999999999</v>
          </cell>
          <cell r="AB5821">
            <v>0</v>
          </cell>
          <cell r="AC5821">
            <v>0</v>
          </cell>
          <cell r="AD5821">
            <v>2.8456809999999999E-2</v>
          </cell>
          <cell r="AE5821">
            <v>2.8456809999999999E-2</v>
          </cell>
          <cell r="AF5821">
            <v>0</v>
          </cell>
          <cell r="AG5821">
            <v>0</v>
          </cell>
          <cell r="AH5821">
            <v>0</v>
          </cell>
          <cell r="AI5821">
            <v>4.1299030590000001</v>
          </cell>
        </row>
        <row r="5822">
          <cell r="C5822" t="str">
            <v>1.945.5</v>
          </cell>
          <cell r="D5822" t="str">
            <v>Пуско наладочные работы "вхолостую"</v>
          </cell>
          <cell r="E5822" t="str">
            <v>051-2005125</v>
          </cell>
          <cell r="F5822" t="str">
            <v/>
          </cell>
          <cell r="G5822" t="str">
            <v/>
          </cell>
          <cell r="H5822" t="str">
            <v/>
          </cell>
          <cell r="I5822">
            <v>0</v>
          </cell>
          <cell r="J5822">
            <v>0</v>
          </cell>
          <cell r="K5822">
            <v>0</v>
          </cell>
          <cell r="L5822">
            <v>0</v>
          </cell>
          <cell r="M5822">
            <v>0</v>
          </cell>
          <cell r="N5822">
            <v>0</v>
          </cell>
          <cell r="O5822">
            <v>0</v>
          </cell>
          <cell r="P5822">
            <v>0</v>
          </cell>
          <cell r="Q5822">
            <v>0</v>
          </cell>
          <cell r="R5822">
            <v>0</v>
          </cell>
          <cell r="S5822">
            <v>0</v>
          </cell>
          <cell r="T5822">
            <v>0</v>
          </cell>
          <cell r="U5822">
            <v>0</v>
          </cell>
          <cell r="V5822">
            <v>0</v>
          </cell>
          <cell r="W5822">
            <v>0</v>
          </cell>
          <cell r="X5822">
            <v>0</v>
          </cell>
          <cell r="Y5822">
            <v>0.12130199999999999</v>
          </cell>
          <cell r="Z5822">
            <v>2.8456809999999999E-2</v>
          </cell>
          <cell r="AA5822">
            <v>2.8456809999999999E-2</v>
          </cell>
          <cell r="AB5822">
            <v>0</v>
          </cell>
          <cell r="AC5822">
            <v>0</v>
          </cell>
          <cell r="AD5822">
            <v>0</v>
          </cell>
          <cell r="AE5822">
            <v>0</v>
          </cell>
          <cell r="AF5822">
            <v>0</v>
          </cell>
          <cell r="AG5822">
            <v>0</v>
          </cell>
          <cell r="AH5822">
            <v>0</v>
          </cell>
          <cell r="AI5822">
            <v>0</v>
          </cell>
        </row>
        <row r="5823">
          <cell r="C5823" t="str">
            <v>1.946</v>
          </cell>
          <cell r="D5823" t="str">
            <v>Техническое перевооружение ГРС ст. Смоленская</v>
          </cell>
          <cell r="E5823" t="str">
            <v>051-2005126</v>
          </cell>
          <cell r="F5823" t="str">
            <v/>
          </cell>
          <cell r="G5823" t="str">
            <v>Стройки, обеспечивающие добычу и вывод газа из Надым-Пур-Таз</v>
          </cell>
          <cell r="H5823" t="str">
            <v>Транспорт газа</v>
          </cell>
          <cell r="I5823">
            <v>0</v>
          </cell>
          <cell r="J5823">
            <v>0</v>
          </cell>
          <cell r="K5823">
            <v>0</v>
          </cell>
          <cell r="L5823">
            <v>0</v>
          </cell>
          <cell r="M5823">
            <v>0</v>
          </cell>
          <cell r="N5823">
            <v>0</v>
          </cell>
          <cell r="O5823">
            <v>0</v>
          </cell>
          <cell r="P5823">
            <v>0</v>
          </cell>
          <cell r="Q5823">
            <v>0</v>
          </cell>
          <cell r="R5823">
            <v>0</v>
          </cell>
          <cell r="S5823">
            <v>0</v>
          </cell>
          <cell r="T5823">
            <v>0</v>
          </cell>
          <cell r="U5823">
            <v>0</v>
          </cell>
          <cell r="V5823">
            <v>0</v>
          </cell>
          <cell r="W5823">
            <v>0</v>
          </cell>
          <cell r="X5823">
            <v>0</v>
          </cell>
          <cell r="Y5823">
            <v>9.63627316</v>
          </cell>
          <cell r="Z5823">
            <v>4.5658330999999999</v>
          </cell>
          <cell r="AA5823">
            <v>4.5658330999999999</v>
          </cell>
          <cell r="AB5823">
            <v>0</v>
          </cell>
          <cell r="AC5823">
            <v>0</v>
          </cell>
          <cell r="AD5823">
            <v>3.2713402</v>
          </cell>
          <cell r="AE5823">
            <v>3.2713402</v>
          </cell>
          <cell r="AF5823">
            <v>0</v>
          </cell>
          <cell r="AG5823">
            <v>0</v>
          </cell>
          <cell r="AH5823">
            <v>0</v>
          </cell>
          <cell r="AI5823">
            <v>71.648265022999993</v>
          </cell>
        </row>
        <row r="5824">
          <cell r="C5824" t="str">
            <v>1.946.1</v>
          </cell>
          <cell r="D5824" t="str">
            <v>Подрядные работы</v>
          </cell>
          <cell r="E5824" t="str">
            <v>051-2005126</v>
          </cell>
          <cell r="F5824" t="str">
            <v/>
          </cell>
          <cell r="G5824" t="str">
            <v/>
          </cell>
          <cell r="H5824" t="str">
            <v/>
          </cell>
          <cell r="I5824">
            <v>0</v>
          </cell>
          <cell r="J5824">
            <v>0</v>
          </cell>
          <cell r="K5824">
            <v>0</v>
          </cell>
          <cell r="L5824">
            <v>0</v>
          </cell>
          <cell r="M5824">
            <v>0</v>
          </cell>
          <cell r="N5824">
            <v>0</v>
          </cell>
          <cell r="O5824">
            <v>0</v>
          </cell>
          <cell r="P5824">
            <v>0</v>
          </cell>
          <cell r="Q5824">
            <v>0</v>
          </cell>
          <cell r="R5824">
            <v>0</v>
          </cell>
          <cell r="S5824">
            <v>0</v>
          </cell>
          <cell r="T5824">
            <v>0</v>
          </cell>
          <cell r="U5824">
            <v>0</v>
          </cell>
          <cell r="V5824">
            <v>0</v>
          </cell>
          <cell r="W5824">
            <v>0</v>
          </cell>
          <cell r="X5824">
            <v>0</v>
          </cell>
          <cell r="Y5824">
            <v>5.7514699199999999</v>
          </cell>
          <cell r="Z5824">
            <v>3.89</v>
          </cell>
          <cell r="AA5824">
            <v>3.89</v>
          </cell>
          <cell r="AB5824">
            <v>0</v>
          </cell>
          <cell r="AC5824">
            <v>0</v>
          </cell>
          <cell r="AD5824">
            <v>0</v>
          </cell>
          <cell r="AE5824">
            <v>0</v>
          </cell>
          <cell r="AF5824">
            <v>0</v>
          </cell>
          <cell r="AG5824">
            <v>0</v>
          </cell>
          <cell r="AH5824">
            <v>0</v>
          </cell>
          <cell r="AI5824">
            <v>0</v>
          </cell>
        </row>
        <row r="5825">
          <cell r="C5825">
            <v>0</v>
          </cell>
          <cell r="D5825" t="str">
            <v>Конкурс</v>
          </cell>
          <cell r="E5825" t="str">
            <v>051-2005126</v>
          </cell>
          <cell r="F5825" t="str">
            <v/>
          </cell>
          <cell r="G5825" t="str">
            <v/>
          </cell>
          <cell r="H5825" t="str">
            <v/>
          </cell>
          <cell r="I5825">
            <v>0</v>
          </cell>
          <cell r="J5825">
            <v>0</v>
          </cell>
          <cell r="K5825">
            <v>0</v>
          </cell>
          <cell r="L5825">
            <v>0</v>
          </cell>
          <cell r="M5825">
            <v>0</v>
          </cell>
          <cell r="N5825">
            <v>0</v>
          </cell>
          <cell r="O5825">
            <v>0</v>
          </cell>
          <cell r="P5825">
            <v>0</v>
          </cell>
          <cell r="Q5825">
            <v>0</v>
          </cell>
          <cell r="R5825">
            <v>0</v>
          </cell>
          <cell r="S5825">
            <v>0</v>
          </cell>
          <cell r="T5825">
            <v>0</v>
          </cell>
          <cell r="U5825">
            <v>0</v>
          </cell>
          <cell r="V5825">
            <v>0</v>
          </cell>
          <cell r="W5825">
            <v>0</v>
          </cell>
          <cell r="X5825">
            <v>0</v>
          </cell>
          <cell r="Y5825">
            <v>0</v>
          </cell>
          <cell r="Z5825">
            <v>3.89</v>
          </cell>
          <cell r="AA5825">
            <v>3.89</v>
          </cell>
          <cell r="AB5825">
            <v>0</v>
          </cell>
          <cell r="AC5825">
            <v>0</v>
          </cell>
          <cell r="AD5825">
            <v>0</v>
          </cell>
          <cell r="AE5825">
            <v>0</v>
          </cell>
          <cell r="AF5825">
            <v>0</v>
          </cell>
          <cell r="AG5825">
            <v>0</v>
          </cell>
          <cell r="AH5825">
            <v>0</v>
          </cell>
          <cell r="AI5825">
            <v>0</v>
          </cell>
        </row>
        <row r="5826">
          <cell r="C5826">
            <v>0</v>
          </cell>
          <cell r="D5826" t="str">
            <v>Прочие подрядчики</v>
          </cell>
          <cell r="E5826" t="str">
            <v>051-2005126</v>
          </cell>
          <cell r="F5826" t="str">
            <v/>
          </cell>
          <cell r="G5826" t="str">
            <v/>
          </cell>
          <cell r="H5826" t="str">
            <v/>
          </cell>
          <cell r="I5826">
            <v>0</v>
          </cell>
          <cell r="J5826">
            <v>0</v>
          </cell>
          <cell r="K5826">
            <v>0</v>
          </cell>
          <cell r="L5826">
            <v>0</v>
          </cell>
          <cell r="M5826">
            <v>0</v>
          </cell>
          <cell r="N5826">
            <v>0</v>
          </cell>
          <cell r="O5826">
            <v>0</v>
          </cell>
          <cell r="P5826">
            <v>0</v>
          </cell>
          <cell r="Q5826">
            <v>0</v>
          </cell>
          <cell r="R5826">
            <v>0</v>
          </cell>
          <cell r="S5826">
            <v>0</v>
          </cell>
          <cell r="T5826">
            <v>0</v>
          </cell>
          <cell r="U5826">
            <v>0</v>
          </cell>
          <cell r="V5826">
            <v>0</v>
          </cell>
          <cell r="W5826">
            <v>0</v>
          </cell>
          <cell r="X5826">
            <v>0</v>
          </cell>
          <cell r="Y5826">
            <v>5.7514699199999999</v>
          </cell>
          <cell r="Z5826">
            <v>0</v>
          </cell>
          <cell r="AA5826">
            <v>0</v>
          </cell>
          <cell r="AB5826">
            <v>0</v>
          </cell>
          <cell r="AC5826">
            <v>0</v>
          </cell>
          <cell r="AD5826">
            <v>0</v>
          </cell>
          <cell r="AE5826">
            <v>0</v>
          </cell>
          <cell r="AF5826">
            <v>0</v>
          </cell>
          <cell r="AG5826">
            <v>0</v>
          </cell>
          <cell r="AH5826">
            <v>0</v>
          </cell>
          <cell r="AI5826">
            <v>0</v>
          </cell>
        </row>
        <row r="5827">
          <cell r="C5827" t="str">
            <v>1.946.2</v>
          </cell>
          <cell r="D5827" t="str">
            <v>Оборудование</v>
          </cell>
          <cell r="E5827" t="str">
            <v>051-2005126</v>
          </cell>
          <cell r="F5827" t="str">
            <v/>
          </cell>
          <cell r="G5827" t="str">
            <v/>
          </cell>
          <cell r="H5827" t="str">
            <v/>
          </cell>
          <cell r="I5827">
            <v>0</v>
          </cell>
          <cell r="J5827">
            <v>0</v>
          </cell>
          <cell r="K5827">
            <v>0</v>
          </cell>
          <cell r="L5827">
            <v>0</v>
          </cell>
          <cell r="M5827">
            <v>0</v>
          </cell>
          <cell r="N5827">
            <v>0</v>
          </cell>
          <cell r="O5827">
            <v>0</v>
          </cell>
          <cell r="P5827">
            <v>0</v>
          </cell>
          <cell r="Q5827">
            <v>0</v>
          </cell>
          <cell r="R5827">
            <v>0</v>
          </cell>
          <cell r="S5827">
            <v>0</v>
          </cell>
          <cell r="T5827">
            <v>0</v>
          </cell>
          <cell r="U5827">
            <v>0</v>
          </cell>
          <cell r="V5827">
            <v>0</v>
          </cell>
          <cell r="W5827">
            <v>0</v>
          </cell>
          <cell r="X5827">
            <v>0</v>
          </cell>
          <cell r="Y5827">
            <v>3.2399591999999999</v>
          </cell>
          <cell r="Z5827">
            <v>0</v>
          </cell>
          <cell r="AA5827">
            <v>0</v>
          </cell>
          <cell r="AB5827">
            <v>0</v>
          </cell>
          <cell r="AC5827">
            <v>0</v>
          </cell>
          <cell r="AD5827">
            <v>3.2399591999999999</v>
          </cell>
          <cell r="AE5827">
            <v>3.2399591999999999</v>
          </cell>
          <cell r="AF5827">
            <v>0</v>
          </cell>
          <cell r="AG5827">
            <v>0</v>
          </cell>
          <cell r="AH5827">
            <v>0</v>
          </cell>
          <cell r="AI5827">
            <v>0</v>
          </cell>
        </row>
        <row r="5828">
          <cell r="C5828" t="str">
            <v>1.946.3</v>
          </cell>
          <cell r="D5828" t="str">
            <v>Прочие, всего</v>
          </cell>
          <cell r="E5828" t="str">
            <v>051-2005126</v>
          </cell>
          <cell r="F5828" t="str">
            <v/>
          </cell>
          <cell r="G5828" t="str">
            <v/>
          </cell>
          <cell r="H5828" t="str">
            <v/>
          </cell>
          <cell r="I5828">
            <v>0</v>
          </cell>
          <cell r="J5828">
            <v>0</v>
          </cell>
          <cell r="K5828">
            <v>0</v>
          </cell>
          <cell r="L5828">
            <v>0</v>
          </cell>
          <cell r="M5828">
            <v>0</v>
          </cell>
          <cell r="N5828">
            <v>0</v>
          </cell>
          <cell r="O5828">
            <v>0</v>
          </cell>
          <cell r="P5828">
            <v>0</v>
          </cell>
          <cell r="Q5828">
            <v>0</v>
          </cell>
          <cell r="R5828">
            <v>0</v>
          </cell>
          <cell r="S5828">
            <v>0</v>
          </cell>
          <cell r="T5828">
            <v>0</v>
          </cell>
          <cell r="U5828">
            <v>0</v>
          </cell>
          <cell r="V5828">
            <v>0</v>
          </cell>
          <cell r="W5828">
            <v>0</v>
          </cell>
          <cell r="X5828">
            <v>0</v>
          </cell>
          <cell r="Y5828">
            <v>0.64484403999999995</v>
          </cell>
          <cell r="Z5828">
            <v>0.67583309999999996</v>
          </cell>
          <cell r="AA5828">
            <v>0.67583309999999996</v>
          </cell>
          <cell r="AB5828">
            <v>0</v>
          </cell>
          <cell r="AC5828">
            <v>0</v>
          </cell>
          <cell r="AD5828">
            <v>3.1380999999999999E-2</v>
          </cell>
          <cell r="AE5828">
            <v>3.1380999999999999E-2</v>
          </cell>
          <cell r="AF5828">
            <v>0</v>
          </cell>
          <cell r="AG5828">
            <v>0</v>
          </cell>
          <cell r="AH5828">
            <v>0</v>
          </cell>
          <cell r="AI5828">
            <v>4.6433061650000003</v>
          </cell>
        </row>
        <row r="5829">
          <cell r="C5829" t="str">
            <v>1.946.4</v>
          </cell>
          <cell r="D5829" t="str">
            <v>Иные прочие</v>
          </cell>
          <cell r="E5829" t="str">
            <v>051-2005126</v>
          </cell>
          <cell r="F5829" t="str">
            <v/>
          </cell>
          <cell r="G5829" t="str">
            <v/>
          </cell>
          <cell r="H5829" t="str">
            <v/>
          </cell>
          <cell r="I5829">
            <v>0</v>
          </cell>
          <cell r="J5829">
            <v>0</v>
          </cell>
          <cell r="K5829">
            <v>0</v>
          </cell>
          <cell r="L5829">
            <v>0</v>
          </cell>
          <cell r="M5829">
            <v>0</v>
          </cell>
          <cell r="N5829">
            <v>0</v>
          </cell>
          <cell r="O5829">
            <v>0</v>
          </cell>
          <cell r="P5829">
            <v>0</v>
          </cell>
          <cell r="Q5829">
            <v>0</v>
          </cell>
          <cell r="R5829">
            <v>0</v>
          </cell>
          <cell r="S5829">
            <v>0</v>
          </cell>
          <cell r="T5829">
            <v>0</v>
          </cell>
          <cell r="U5829">
            <v>0</v>
          </cell>
          <cell r="V5829">
            <v>0</v>
          </cell>
          <cell r="W5829">
            <v>0</v>
          </cell>
          <cell r="X5829">
            <v>0</v>
          </cell>
          <cell r="Y5829">
            <v>0.44804043999999998</v>
          </cell>
          <cell r="Z5829">
            <v>0.64445209999999997</v>
          </cell>
          <cell r="AA5829">
            <v>0.64445209999999997</v>
          </cell>
          <cell r="AB5829">
            <v>0</v>
          </cell>
          <cell r="AC5829">
            <v>0</v>
          </cell>
          <cell r="AD5829">
            <v>3.1380999999999999E-2</v>
          </cell>
          <cell r="AE5829">
            <v>3.1380999999999999E-2</v>
          </cell>
          <cell r="AF5829">
            <v>0</v>
          </cell>
          <cell r="AG5829">
            <v>0</v>
          </cell>
          <cell r="AH5829">
            <v>0</v>
          </cell>
          <cell r="AI5829">
            <v>4.8694076720000004</v>
          </cell>
        </row>
        <row r="5830">
          <cell r="C5830" t="str">
            <v>1.946.5</v>
          </cell>
          <cell r="D5830" t="str">
            <v>Пуско наладочные работы "вхолостую"</v>
          </cell>
          <cell r="E5830" t="str">
            <v>051-2005126</v>
          </cell>
          <cell r="F5830" t="str">
            <v/>
          </cell>
          <cell r="G5830" t="str">
            <v/>
          </cell>
          <cell r="H5830" t="str">
            <v/>
          </cell>
          <cell r="I5830">
            <v>0</v>
          </cell>
          <cell r="J5830">
            <v>0</v>
          </cell>
          <cell r="K5830">
            <v>0</v>
          </cell>
          <cell r="L5830">
            <v>0</v>
          </cell>
          <cell r="M5830">
            <v>0</v>
          </cell>
          <cell r="N5830">
            <v>0</v>
          </cell>
          <cell r="O5830">
            <v>0</v>
          </cell>
          <cell r="P5830">
            <v>0</v>
          </cell>
          <cell r="Q5830">
            <v>0</v>
          </cell>
          <cell r="R5830">
            <v>0</v>
          </cell>
          <cell r="S5830">
            <v>0</v>
          </cell>
          <cell r="T5830">
            <v>0</v>
          </cell>
          <cell r="U5830">
            <v>0</v>
          </cell>
          <cell r="V5830">
            <v>0</v>
          </cell>
          <cell r="W5830">
            <v>0</v>
          </cell>
          <cell r="X5830">
            <v>0</v>
          </cell>
          <cell r="Y5830">
            <v>0.1968036</v>
          </cell>
          <cell r="Z5830">
            <v>3.1380999999999999E-2</v>
          </cell>
          <cell r="AA5830">
            <v>3.1380999999999999E-2</v>
          </cell>
          <cell r="AB5830">
            <v>0</v>
          </cell>
          <cell r="AC5830">
            <v>0</v>
          </cell>
          <cell r="AD5830">
            <v>0</v>
          </cell>
          <cell r="AE5830">
            <v>0</v>
          </cell>
          <cell r="AF5830">
            <v>0</v>
          </cell>
          <cell r="AG5830">
            <v>0</v>
          </cell>
          <cell r="AH5830">
            <v>0</v>
          </cell>
          <cell r="AI5830">
            <v>0</v>
          </cell>
        </row>
        <row r="5831">
          <cell r="C5831" t="str">
            <v>1.947</v>
          </cell>
          <cell r="D5831" t="str">
            <v>Расширение КС "Елизаветинская"</v>
          </cell>
          <cell r="E5831" t="str">
            <v>051-2005143</v>
          </cell>
          <cell r="F5831" t="str">
            <v/>
          </cell>
          <cell r="G5831" t="str">
            <v>Комплексная программа реконструкции и технического перевоору</v>
          </cell>
          <cell r="H5831" t="str">
            <v>Транспорт газа</v>
          </cell>
          <cell r="I5831">
            <v>1642.5646426200001</v>
          </cell>
          <cell r="J5831">
            <v>234.82</v>
          </cell>
          <cell r="K5831">
            <v>234.82</v>
          </cell>
          <cell r="L5831">
            <v>234.82</v>
          </cell>
          <cell r="M5831">
            <v>2.7895885499999999</v>
          </cell>
          <cell r="N5831">
            <v>1.1879688909999999</v>
          </cell>
          <cell r="O5831">
            <v>1.1879688909999999</v>
          </cell>
          <cell r="P5831">
            <v>0</v>
          </cell>
          <cell r="Q5831">
            <v>0</v>
          </cell>
          <cell r="R5831">
            <v>0</v>
          </cell>
          <cell r="S5831">
            <v>1240.2538817699999</v>
          </cell>
          <cell r="T5831">
            <v>245.87069824</v>
          </cell>
          <cell r="U5831">
            <v>0</v>
          </cell>
          <cell r="V5831">
            <v>0</v>
          </cell>
          <cell r="W5831">
            <v>0</v>
          </cell>
          <cell r="X5831">
            <v>48.326611530000001</v>
          </cell>
          <cell r="Y5831">
            <v>9.4423262000000001</v>
          </cell>
          <cell r="Z5831">
            <v>277.43</v>
          </cell>
          <cell r="AA5831">
            <v>277.43</v>
          </cell>
          <cell r="AB5831">
            <v>47.04</v>
          </cell>
          <cell r="AC5831">
            <v>0</v>
          </cell>
          <cell r="AD5831">
            <v>11.47121699</v>
          </cell>
          <cell r="AE5831">
            <v>9.4423261699999994</v>
          </cell>
          <cell r="AF5831">
            <v>1.7663701700000001</v>
          </cell>
          <cell r="AG5831">
            <v>0.26252065000000002</v>
          </cell>
          <cell r="AH5831">
            <v>0</v>
          </cell>
          <cell r="AI5831">
            <v>4.1348149049999998</v>
          </cell>
        </row>
        <row r="5832">
          <cell r="C5832" t="str">
            <v>1.947.1</v>
          </cell>
          <cell r="D5832" t="str">
            <v>Подрядные работы</v>
          </cell>
          <cell r="E5832" t="str">
            <v>051-2005143</v>
          </cell>
          <cell r="F5832" t="str">
            <v/>
          </cell>
          <cell r="G5832" t="str">
            <v/>
          </cell>
          <cell r="H5832" t="str">
            <v/>
          </cell>
          <cell r="I5832">
            <v>398.83015963999998</v>
          </cell>
          <cell r="J5832">
            <v>156.79</v>
          </cell>
          <cell r="K5832">
            <v>156.79</v>
          </cell>
          <cell r="L5832">
            <v>156.79</v>
          </cell>
          <cell r="M5832">
            <v>0</v>
          </cell>
          <cell r="N5832">
            <v>0</v>
          </cell>
          <cell r="O5832">
            <v>0</v>
          </cell>
          <cell r="P5832">
            <v>0</v>
          </cell>
          <cell r="Q5832">
            <v>0</v>
          </cell>
          <cell r="R5832">
            <v>0</v>
          </cell>
          <cell r="S5832">
            <v>326.63333337</v>
          </cell>
          <cell r="T5832">
            <v>65.326666630000005</v>
          </cell>
          <cell r="U5832">
            <v>0</v>
          </cell>
          <cell r="V5832">
            <v>0</v>
          </cell>
          <cell r="W5832">
            <v>0</v>
          </cell>
          <cell r="X5832">
            <v>48.325560809999999</v>
          </cell>
          <cell r="Y5832">
            <v>0</v>
          </cell>
          <cell r="Z5832">
            <v>191.91</v>
          </cell>
          <cell r="AA5832">
            <v>191.91</v>
          </cell>
          <cell r="AB5832">
            <v>47.04</v>
          </cell>
          <cell r="AC5832">
            <v>0</v>
          </cell>
          <cell r="AD5832">
            <v>0</v>
          </cell>
          <cell r="AE5832">
            <v>0</v>
          </cell>
          <cell r="AF5832">
            <v>0</v>
          </cell>
          <cell r="AG5832">
            <v>0</v>
          </cell>
          <cell r="AH5832">
            <v>0</v>
          </cell>
          <cell r="AI5832">
            <v>0</v>
          </cell>
        </row>
        <row r="5833">
          <cell r="C5833">
            <v>0</v>
          </cell>
          <cell r="D5833" t="str">
            <v>Газпром центрэнергогаз</v>
          </cell>
          <cell r="E5833" t="str">
            <v>051-2005143</v>
          </cell>
          <cell r="F5833" t="str">
            <v/>
          </cell>
          <cell r="G5833" t="str">
            <v/>
          </cell>
          <cell r="H5833" t="str">
            <v/>
          </cell>
          <cell r="I5833">
            <v>367.74015964</v>
          </cell>
          <cell r="J5833">
            <v>144.35</v>
          </cell>
          <cell r="K5833">
            <v>144.35</v>
          </cell>
          <cell r="L5833">
            <v>144.35</v>
          </cell>
          <cell r="M5833">
            <v>0</v>
          </cell>
          <cell r="N5833">
            <v>0</v>
          </cell>
          <cell r="O5833">
            <v>0</v>
          </cell>
          <cell r="P5833">
            <v>0</v>
          </cell>
          <cell r="Q5833">
            <v>0</v>
          </cell>
          <cell r="R5833">
            <v>0</v>
          </cell>
          <cell r="S5833">
            <v>300.72500001999998</v>
          </cell>
          <cell r="T5833">
            <v>60.144999980000001</v>
          </cell>
          <cell r="U5833">
            <v>0</v>
          </cell>
          <cell r="V5833">
            <v>0</v>
          </cell>
          <cell r="W5833">
            <v>0</v>
          </cell>
          <cell r="X5833">
            <v>39</v>
          </cell>
          <cell r="Y5833">
            <v>0</v>
          </cell>
          <cell r="Z5833">
            <v>191.91</v>
          </cell>
          <cell r="AA5833">
            <v>191.91</v>
          </cell>
          <cell r="AB5833">
            <v>47.04</v>
          </cell>
          <cell r="AC5833">
            <v>0</v>
          </cell>
          <cell r="AD5833">
            <v>0</v>
          </cell>
          <cell r="AE5833">
            <v>0</v>
          </cell>
          <cell r="AF5833">
            <v>0</v>
          </cell>
          <cell r="AG5833">
            <v>0</v>
          </cell>
          <cell r="AH5833">
            <v>0</v>
          </cell>
          <cell r="AI5833">
            <v>0</v>
          </cell>
        </row>
        <row r="5834">
          <cell r="C5834">
            <v>0</v>
          </cell>
          <cell r="D5834" t="str">
            <v>СервисСтройМонтаж</v>
          </cell>
          <cell r="E5834" t="str">
            <v>051-2005143</v>
          </cell>
          <cell r="F5834" t="str">
            <v/>
          </cell>
          <cell r="G5834" t="str">
            <v/>
          </cell>
          <cell r="H5834" t="str">
            <v/>
          </cell>
          <cell r="I5834">
            <v>31.09</v>
          </cell>
          <cell r="J5834">
            <v>12.44</v>
          </cell>
          <cell r="K5834">
            <v>12.44</v>
          </cell>
          <cell r="L5834">
            <v>12.44</v>
          </cell>
          <cell r="M5834">
            <v>0</v>
          </cell>
          <cell r="N5834">
            <v>0</v>
          </cell>
          <cell r="O5834">
            <v>0</v>
          </cell>
          <cell r="P5834">
            <v>0</v>
          </cell>
          <cell r="Q5834">
            <v>0</v>
          </cell>
          <cell r="R5834">
            <v>0</v>
          </cell>
          <cell r="S5834">
            <v>25.908333349999999</v>
          </cell>
          <cell r="T5834">
            <v>5.1816666500000004</v>
          </cell>
          <cell r="U5834">
            <v>0</v>
          </cell>
          <cell r="V5834">
            <v>0</v>
          </cell>
          <cell r="W5834">
            <v>0</v>
          </cell>
          <cell r="X5834">
            <v>9.3255608100000007</v>
          </cell>
          <cell r="Y5834">
            <v>0</v>
          </cell>
          <cell r="Z5834">
            <v>0</v>
          </cell>
          <cell r="AA5834">
            <v>0</v>
          </cell>
          <cell r="AB5834">
            <v>0</v>
          </cell>
          <cell r="AC5834">
            <v>0</v>
          </cell>
          <cell r="AD5834">
            <v>0</v>
          </cell>
          <cell r="AE5834">
            <v>0</v>
          </cell>
          <cell r="AF5834">
            <v>0</v>
          </cell>
          <cell r="AG5834">
            <v>0</v>
          </cell>
          <cell r="AH5834">
            <v>0</v>
          </cell>
          <cell r="AI5834">
            <v>0</v>
          </cell>
        </row>
        <row r="5835">
          <cell r="C5835" t="str">
            <v>1.947.2</v>
          </cell>
          <cell r="D5835" t="str">
            <v>Оборудование</v>
          </cell>
          <cell r="E5835" t="str">
            <v>051-2005143</v>
          </cell>
          <cell r="F5835" t="str">
            <v/>
          </cell>
          <cell r="G5835" t="str">
            <v/>
          </cell>
          <cell r="H5835" t="str">
            <v/>
          </cell>
          <cell r="I5835">
            <v>1067.3660308000001</v>
          </cell>
          <cell r="J5835">
            <v>9.67</v>
          </cell>
          <cell r="K5835">
            <v>9.67</v>
          </cell>
          <cell r="L5835">
            <v>9.67</v>
          </cell>
          <cell r="M5835">
            <v>4.4167499999999998E-2</v>
          </cell>
          <cell r="N5835">
            <v>0.45674767300000002</v>
          </cell>
          <cell r="O5835">
            <v>0.45674767300000002</v>
          </cell>
          <cell r="P5835">
            <v>0</v>
          </cell>
          <cell r="Q5835">
            <v>0</v>
          </cell>
          <cell r="R5835">
            <v>0</v>
          </cell>
          <cell r="S5835">
            <v>787.52561753999998</v>
          </cell>
          <cell r="T5835">
            <v>157.99763759000001</v>
          </cell>
          <cell r="U5835">
            <v>0</v>
          </cell>
          <cell r="V5835">
            <v>0</v>
          </cell>
          <cell r="W5835">
            <v>0</v>
          </cell>
          <cell r="X5835">
            <v>0</v>
          </cell>
          <cell r="Y5835">
            <v>0</v>
          </cell>
          <cell r="Z5835">
            <v>36.56</v>
          </cell>
          <cell r="AA5835">
            <v>36.56</v>
          </cell>
          <cell r="AB5835">
            <v>0</v>
          </cell>
          <cell r="AC5835">
            <v>0</v>
          </cell>
          <cell r="AD5835">
            <v>0</v>
          </cell>
          <cell r="AE5835">
            <v>0</v>
          </cell>
          <cell r="AF5835">
            <v>0</v>
          </cell>
          <cell r="AG5835">
            <v>0</v>
          </cell>
          <cell r="AH5835">
            <v>0</v>
          </cell>
          <cell r="AI5835">
            <v>0</v>
          </cell>
        </row>
        <row r="5836">
          <cell r="C5836" t="str">
            <v>1.947.3</v>
          </cell>
          <cell r="D5836" t="str">
            <v>Прочие, всего</v>
          </cell>
          <cell r="E5836" t="str">
            <v>051-2005143</v>
          </cell>
          <cell r="F5836" t="str">
            <v/>
          </cell>
          <cell r="G5836" t="str">
            <v/>
          </cell>
          <cell r="H5836" t="str">
            <v/>
          </cell>
          <cell r="I5836">
            <v>176.36845217999999</v>
          </cell>
          <cell r="J5836">
            <v>68.36</v>
          </cell>
          <cell r="K5836">
            <v>68.36</v>
          </cell>
          <cell r="L5836">
            <v>68.36</v>
          </cell>
          <cell r="M5836">
            <v>2.74542105</v>
          </cell>
          <cell r="N5836">
            <v>4.0161220740000001</v>
          </cell>
          <cell r="O5836">
            <v>4.0161220740000001</v>
          </cell>
          <cell r="P5836">
            <v>0</v>
          </cell>
          <cell r="Q5836">
            <v>0</v>
          </cell>
          <cell r="R5836">
            <v>0</v>
          </cell>
          <cell r="S5836">
            <v>126.09493086000001</v>
          </cell>
          <cell r="T5836">
            <v>22.546394020000001</v>
          </cell>
          <cell r="U5836">
            <v>0</v>
          </cell>
          <cell r="V5836">
            <v>0</v>
          </cell>
          <cell r="W5836">
            <v>0</v>
          </cell>
          <cell r="X5836">
            <v>1.05072E-3</v>
          </cell>
          <cell r="Y5836">
            <v>9.4423262000000001</v>
          </cell>
          <cell r="Z5836">
            <v>48.96</v>
          </cell>
          <cell r="AA5836">
            <v>48.96</v>
          </cell>
          <cell r="AB5836">
            <v>0</v>
          </cell>
          <cell r="AC5836">
            <v>0</v>
          </cell>
          <cell r="AD5836">
            <v>11.47121699</v>
          </cell>
          <cell r="AE5836">
            <v>9.4423261699999994</v>
          </cell>
          <cell r="AF5836">
            <v>1.7663701700000001</v>
          </cell>
          <cell r="AG5836">
            <v>0.26252065000000002</v>
          </cell>
          <cell r="AH5836">
            <v>0</v>
          </cell>
          <cell r="AI5836">
            <v>23.429773264000001</v>
          </cell>
        </row>
        <row r="5837">
          <cell r="C5837" t="str">
            <v>1.947.4</v>
          </cell>
          <cell r="D5837" t="str">
            <v>Землеотвод, всего</v>
          </cell>
          <cell r="E5837" t="str">
            <v>051-2005143</v>
          </cell>
          <cell r="F5837" t="str">
            <v/>
          </cell>
          <cell r="G5837" t="str">
            <v/>
          </cell>
          <cell r="H5837" t="str">
            <v/>
          </cell>
          <cell r="I5837">
            <v>2.7467672300000001</v>
          </cell>
          <cell r="J5837">
            <v>0.75</v>
          </cell>
          <cell r="K5837">
            <v>0.75</v>
          </cell>
          <cell r="L5837">
            <v>0.75</v>
          </cell>
          <cell r="M5837">
            <v>0</v>
          </cell>
          <cell r="N5837">
            <v>0</v>
          </cell>
          <cell r="O5837">
            <v>0</v>
          </cell>
          <cell r="P5837">
            <v>0</v>
          </cell>
          <cell r="Q5837">
            <v>0</v>
          </cell>
          <cell r="R5837">
            <v>0</v>
          </cell>
          <cell r="S5837">
            <v>2.7467672300000001</v>
          </cell>
          <cell r="T5837">
            <v>0</v>
          </cell>
          <cell r="U5837">
            <v>0</v>
          </cell>
          <cell r="V5837">
            <v>0</v>
          </cell>
          <cell r="W5837">
            <v>0</v>
          </cell>
          <cell r="X5837">
            <v>0</v>
          </cell>
          <cell r="Y5837">
            <v>0</v>
          </cell>
          <cell r="Z5837">
            <v>0.59</v>
          </cell>
          <cell r="AA5837">
            <v>0.59</v>
          </cell>
          <cell r="AB5837">
            <v>0</v>
          </cell>
          <cell r="AC5837">
            <v>0</v>
          </cell>
          <cell r="AD5837">
            <v>0.26252065000000002</v>
          </cell>
          <cell r="AE5837">
            <v>0</v>
          </cell>
          <cell r="AF5837">
            <v>0</v>
          </cell>
          <cell r="AG5837">
            <v>0.26252065000000002</v>
          </cell>
          <cell r="AH5837">
            <v>0</v>
          </cell>
          <cell r="AI5837">
            <v>44.495025423999998</v>
          </cell>
        </row>
        <row r="5838">
          <cell r="C5838" t="str">
            <v>1.947.5</v>
          </cell>
          <cell r="D5838" t="str">
            <v>Проектные работы</v>
          </cell>
          <cell r="E5838" t="str">
            <v>051-2005143</v>
          </cell>
          <cell r="F5838" t="str">
            <v/>
          </cell>
          <cell r="G5838" t="str">
            <v/>
          </cell>
          <cell r="H5838" t="str">
            <v/>
          </cell>
          <cell r="I5838">
            <v>74.595369779999999</v>
          </cell>
          <cell r="J5838">
            <v>0</v>
          </cell>
          <cell r="K5838">
            <v>0</v>
          </cell>
          <cell r="L5838">
            <v>0</v>
          </cell>
          <cell r="M5838">
            <v>0</v>
          </cell>
          <cell r="N5838">
            <v>0</v>
          </cell>
          <cell r="O5838">
            <v>0</v>
          </cell>
          <cell r="P5838">
            <v>0</v>
          </cell>
          <cell r="Q5838">
            <v>0</v>
          </cell>
          <cell r="R5838">
            <v>0</v>
          </cell>
          <cell r="S5838">
            <v>60</v>
          </cell>
          <cell r="T5838">
            <v>10.84</v>
          </cell>
          <cell r="U5838">
            <v>0</v>
          </cell>
          <cell r="V5838">
            <v>0</v>
          </cell>
          <cell r="W5838">
            <v>0</v>
          </cell>
          <cell r="X5838">
            <v>0</v>
          </cell>
          <cell r="Y5838">
            <v>0</v>
          </cell>
          <cell r="Z5838">
            <v>0</v>
          </cell>
          <cell r="AA5838">
            <v>0</v>
          </cell>
          <cell r="AB5838">
            <v>0</v>
          </cell>
          <cell r="AC5838">
            <v>0</v>
          </cell>
          <cell r="AD5838">
            <v>0</v>
          </cell>
          <cell r="AE5838">
            <v>0</v>
          </cell>
          <cell r="AF5838">
            <v>0</v>
          </cell>
          <cell r="AG5838">
            <v>0</v>
          </cell>
          <cell r="AH5838">
            <v>0</v>
          </cell>
          <cell r="AI5838">
            <v>0</v>
          </cell>
        </row>
        <row r="5839">
          <cell r="C5839" t="str">
            <v>1.947.6</v>
          </cell>
          <cell r="D5839" t="str">
            <v>Экспертиза</v>
          </cell>
          <cell r="E5839" t="str">
            <v>051-2005143</v>
          </cell>
          <cell r="F5839" t="str">
            <v/>
          </cell>
          <cell r="G5839" t="str">
            <v/>
          </cell>
          <cell r="H5839" t="str">
            <v/>
          </cell>
          <cell r="I5839">
            <v>0.13042734</v>
          </cell>
          <cell r="J5839">
            <v>0</v>
          </cell>
          <cell r="K5839">
            <v>0</v>
          </cell>
          <cell r="L5839">
            <v>0</v>
          </cell>
          <cell r="M5839">
            <v>0</v>
          </cell>
          <cell r="N5839">
            <v>0</v>
          </cell>
          <cell r="O5839">
            <v>0</v>
          </cell>
          <cell r="P5839">
            <v>0</v>
          </cell>
          <cell r="Q5839">
            <v>0</v>
          </cell>
          <cell r="R5839">
            <v>0</v>
          </cell>
          <cell r="S5839">
            <v>0</v>
          </cell>
          <cell r="T5839">
            <v>0</v>
          </cell>
          <cell r="U5839">
            <v>0</v>
          </cell>
          <cell r="V5839">
            <v>0</v>
          </cell>
          <cell r="W5839">
            <v>0</v>
          </cell>
          <cell r="X5839">
            <v>0</v>
          </cell>
          <cell r="Y5839">
            <v>0</v>
          </cell>
          <cell r="Z5839">
            <v>0</v>
          </cell>
          <cell r="AA5839">
            <v>0</v>
          </cell>
          <cell r="AB5839">
            <v>0</v>
          </cell>
          <cell r="AC5839">
            <v>0</v>
          </cell>
          <cell r="AD5839">
            <v>0</v>
          </cell>
          <cell r="AE5839">
            <v>0</v>
          </cell>
          <cell r="AF5839">
            <v>0</v>
          </cell>
          <cell r="AG5839">
            <v>0</v>
          </cell>
          <cell r="AH5839">
            <v>0</v>
          </cell>
          <cell r="AI5839">
            <v>0</v>
          </cell>
        </row>
        <row r="5840">
          <cell r="C5840" t="str">
            <v>1.947.7</v>
          </cell>
          <cell r="D5840" t="str">
            <v>Услуги Заказчика</v>
          </cell>
          <cell r="E5840" t="str">
            <v>051-2005143</v>
          </cell>
          <cell r="F5840" t="str">
            <v/>
          </cell>
          <cell r="G5840" t="str">
            <v/>
          </cell>
          <cell r="H5840" t="str">
            <v/>
          </cell>
          <cell r="I5840">
            <v>53.62070258</v>
          </cell>
          <cell r="J5840">
            <v>8.3699999999999992</v>
          </cell>
          <cell r="K5840">
            <v>8.3699999999999992</v>
          </cell>
          <cell r="L5840">
            <v>8.3699999999999992</v>
          </cell>
          <cell r="M5840">
            <v>2.09250018</v>
          </cell>
          <cell r="N5840">
            <v>25.000002151</v>
          </cell>
          <cell r="O5840">
            <v>25.000002151</v>
          </cell>
          <cell r="P5840">
            <v>0</v>
          </cell>
          <cell r="Q5840">
            <v>0</v>
          </cell>
          <cell r="R5840">
            <v>0</v>
          </cell>
          <cell r="S5840">
            <v>32.960245880000002</v>
          </cell>
          <cell r="T5840">
            <v>6.5608347399999998</v>
          </cell>
          <cell r="U5840">
            <v>0</v>
          </cell>
          <cell r="V5840">
            <v>0</v>
          </cell>
          <cell r="W5840">
            <v>0</v>
          </cell>
          <cell r="X5840">
            <v>0</v>
          </cell>
          <cell r="Y5840">
            <v>6.7733332099999997</v>
          </cell>
          <cell r="Z5840">
            <v>20.321007009999999</v>
          </cell>
          <cell r="AA5840">
            <v>20.321007009999999</v>
          </cell>
          <cell r="AB5840">
            <v>0</v>
          </cell>
          <cell r="AC5840">
            <v>0</v>
          </cell>
          <cell r="AD5840">
            <v>8.1683333000000005</v>
          </cell>
          <cell r="AE5840">
            <v>6.7733331799999998</v>
          </cell>
          <cell r="AF5840">
            <v>1.39500012</v>
          </cell>
          <cell r="AG5840">
            <v>0</v>
          </cell>
          <cell r="AH5840">
            <v>0</v>
          </cell>
          <cell r="AI5840">
            <v>40.196498607999999</v>
          </cell>
        </row>
        <row r="5841">
          <cell r="C5841" t="str">
            <v>1.947.8</v>
          </cell>
          <cell r="D5841" t="str">
            <v>Иные прочие</v>
          </cell>
          <cell r="E5841" t="str">
            <v>051-2005143</v>
          </cell>
          <cell r="F5841" t="str">
            <v/>
          </cell>
          <cell r="G5841" t="str">
            <v/>
          </cell>
          <cell r="H5841" t="str">
            <v/>
          </cell>
          <cell r="I5841">
            <v>27.9855634</v>
          </cell>
          <cell r="J5841">
            <v>48.55</v>
          </cell>
          <cell r="K5841">
            <v>48.55</v>
          </cell>
          <cell r="L5841">
            <v>48.55</v>
          </cell>
          <cell r="M5841">
            <v>0.65292086999999999</v>
          </cell>
          <cell r="N5841">
            <v>1.344842163</v>
          </cell>
          <cell r="O5841">
            <v>1.344842163</v>
          </cell>
          <cell r="P5841">
            <v>0</v>
          </cell>
          <cell r="Q5841">
            <v>0</v>
          </cell>
          <cell r="R5841">
            <v>0</v>
          </cell>
          <cell r="S5841">
            <v>21.279584409999998</v>
          </cell>
          <cell r="T5841">
            <v>3.3238926200000001</v>
          </cell>
          <cell r="U5841">
            <v>0</v>
          </cell>
          <cell r="V5841">
            <v>0</v>
          </cell>
          <cell r="W5841">
            <v>0</v>
          </cell>
          <cell r="X5841">
            <v>1.05072E-3</v>
          </cell>
          <cell r="Y5841">
            <v>2.66899299</v>
          </cell>
          <cell r="Z5841">
            <v>17.358992990000001</v>
          </cell>
          <cell r="AA5841">
            <v>17.358992990000001</v>
          </cell>
          <cell r="AB5841">
            <v>0</v>
          </cell>
          <cell r="AC5841">
            <v>0</v>
          </cell>
          <cell r="AD5841">
            <v>3.0403630399999999</v>
          </cell>
          <cell r="AE5841">
            <v>2.66899299</v>
          </cell>
          <cell r="AF5841">
            <v>0.37137005000000001</v>
          </cell>
          <cell r="AG5841">
            <v>0</v>
          </cell>
          <cell r="AH5841">
            <v>0</v>
          </cell>
          <cell r="AI5841">
            <v>17.514627960999999</v>
          </cell>
        </row>
        <row r="5842">
          <cell r="C5842" t="str">
            <v>1.947.9</v>
          </cell>
          <cell r="D5842" t="str">
            <v>Пуско наладочные работы "вхолостую"</v>
          </cell>
          <cell r="E5842" t="str">
            <v>051-2005143</v>
          </cell>
          <cell r="F5842" t="str">
            <v/>
          </cell>
          <cell r="G5842" t="str">
            <v/>
          </cell>
          <cell r="H5842" t="str">
            <v/>
          </cell>
          <cell r="I5842">
            <v>17.28962185</v>
          </cell>
          <cell r="J5842">
            <v>10.69</v>
          </cell>
          <cell r="K5842">
            <v>10.69</v>
          </cell>
          <cell r="L5842">
            <v>10.69</v>
          </cell>
          <cell r="M5842">
            <v>0</v>
          </cell>
          <cell r="N5842">
            <v>0</v>
          </cell>
          <cell r="O5842">
            <v>0</v>
          </cell>
          <cell r="P5842">
            <v>0</v>
          </cell>
          <cell r="Q5842">
            <v>0</v>
          </cell>
          <cell r="R5842">
            <v>0</v>
          </cell>
          <cell r="S5842">
            <v>9.1083333399999997</v>
          </cell>
          <cell r="T5842">
            <v>1.82166666</v>
          </cell>
          <cell r="U5842">
            <v>0</v>
          </cell>
          <cell r="V5842">
            <v>0</v>
          </cell>
          <cell r="W5842">
            <v>0</v>
          </cell>
          <cell r="X5842">
            <v>0</v>
          </cell>
          <cell r="Y5842">
            <v>0</v>
          </cell>
          <cell r="Z5842">
            <v>10.69</v>
          </cell>
          <cell r="AA5842">
            <v>10.69</v>
          </cell>
          <cell r="AB5842">
            <v>0</v>
          </cell>
          <cell r="AC5842">
            <v>0</v>
          </cell>
          <cell r="AD5842">
            <v>0</v>
          </cell>
          <cell r="AE5842">
            <v>0</v>
          </cell>
          <cell r="AF5842">
            <v>0</v>
          </cell>
          <cell r="AG5842">
            <v>0</v>
          </cell>
          <cell r="AH5842">
            <v>0</v>
          </cell>
          <cell r="AI5842">
            <v>0</v>
          </cell>
        </row>
        <row r="5843">
          <cell r="C5843" t="str">
            <v>1.948</v>
          </cell>
          <cell r="D5843" t="str">
            <v>Техническое перевооружение ГРС Красноселовка</v>
          </cell>
          <cell r="E5843" t="str">
            <v>051-2005151</v>
          </cell>
          <cell r="F5843" t="str">
            <v/>
          </cell>
          <cell r="G5843" t="str">
            <v/>
          </cell>
          <cell r="H5843" t="str">
            <v>Транспорт газа</v>
          </cell>
          <cell r="I5843">
            <v>1.08</v>
          </cell>
          <cell r="J5843">
            <v>1.08</v>
          </cell>
          <cell r="K5843">
            <v>1.08</v>
          </cell>
          <cell r="L5843">
            <v>1.08</v>
          </cell>
          <cell r="M5843">
            <v>1.000008E-2</v>
          </cell>
          <cell r="N5843">
            <v>0.92593333300000003</v>
          </cell>
          <cell r="O5843">
            <v>0.92593333300000003</v>
          </cell>
          <cell r="P5843">
            <v>0</v>
          </cell>
          <cell r="Q5843">
            <v>0</v>
          </cell>
          <cell r="R5843">
            <v>0</v>
          </cell>
          <cell r="S5843">
            <v>0.9</v>
          </cell>
          <cell r="T5843">
            <v>0.18</v>
          </cell>
          <cell r="U5843">
            <v>0</v>
          </cell>
          <cell r="V5843">
            <v>0</v>
          </cell>
          <cell r="W5843">
            <v>0</v>
          </cell>
          <cell r="X5843">
            <v>0</v>
          </cell>
          <cell r="Y5843">
            <v>0</v>
          </cell>
          <cell r="Z5843">
            <v>0.04</v>
          </cell>
          <cell r="AA5843">
            <v>0.04</v>
          </cell>
          <cell r="AB5843">
            <v>0</v>
          </cell>
          <cell r="AC5843">
            <v>0</v>
          </cell>
          <cell r="AD5843">
            <v>6.6667200000000001E-3</v>
          </cell>
          <cell r="AE5843">
            <v>0</v>
          </cell>
          <cell r="AF5843">
            <v>6.6667200000000001E-3</v>
          </cell>
          <cell r="AG5843">
            <v>0</v>
          </cell>
          <cell r="AH5843">
            <v>0</v>
          </cell>
          <cell r="AI5843">
            <v>16.666799999999999</v>
          </cell>
        </row>
        <row r="5844">
          <cell r="C5844" t="str">
            <v>1.948.1</v>
          </cell>
          <cell r="D5844" t="str">
            <v>Подрядные работы</v>
          </cell>
          <cell r="E5844" t="str">
            <v>051-2005151</v>
          </cell>
          <cell r="F5844" t="str">
            <v/>
          </cell>
          <cell r="G5844" t="str">
            <v/>
          </cell>
          <cell r="H5844" t="str">
            <v/>
          </cell>
          <cell r="I5844">
            <v>0.54</v>
          </cell>
          <cell r="J5844">
            <v>0.54</v>
          </cell>
          <cell r="K5844">
            <v>0.54</v>
          </cell>
          <cell r="L5844">
            <v>0.54</v>
          </cell>
          <cell r="M5844">
            <v>0</v>
          </cell>
          <cell r="N5844">
            <v>0</v>
          </cell>
          <cell r="O5844">
            <v>0</v>
          </cell>
          <cell r="P5844">
            <v>0</v>
          </cell>
          <cell r="Q5844">
            <v>0</v>
          </cell>
          <cell r="R5844">
            <v>0</v>
          </cell>
          <cell r="S5844">
            <v>0.45</v>
          </cell>
          <cell r="T5844">
            <v>0.09</v>
          </cell>
          <cell r="U5844">
            <v>0</v>
          </cell>
          <cell r="V5844">
            <v>0</v>
          </cell>
          <cell r="W5844">
            <v>0</v>
          </cell>
          <cell r="X5844">
            <v>0</v>
          </cell>
          <cell r="Y5844">
            <v>0</v>
          </cell>
          <cell r="Z5844">
            <v>0</v>
          </cell>
          <cell r="AA5844">
            <v>0</v>
          </cell>
          <cell r="AB5844">
            <v>0</v>
          </cell>
          <cell r="AC5844">
            <v>0</v>
          </cell>
          <cell r="AD5844">
            <v>0</v>
          </cell>
          <cell r="AE5844">
            <v>0</v>
          </cell>
          <cell r="AF5844">
            <v>0</v>
          </cell>
          <cell r="AG5844">
            <v>0</v>
          </cell>
          <cell r="AH5844">
            <v>0</v>
          </cell>
          <cell r="AI5844">
            <v>0</v>
          </cell>
        </row>
        <row r="5845">
          <cell r="C5845">
            <v>0</v>
          </cell>
          <cell r="D5845" t="str">
            <v>Конкурс</v>
          </cell>
          <cell r="E5845" t="str">
            <v>051-2005151</v>
          </cell>
          <cell r="F5845" t="str">
            <v/>
          </cell>
          <cell r="G5845" t="str">
            <v/>
          </cell>
          <cell r="H5845" t="str">
            <v/>
          </cell>
          <cell r="I5845">
            <v>0</v>
          </cell>
          <cell r="J5845">
            <v>0</v>
          </cell>
          <cell r="K5845">
            <v>0.54</v>
          </cell>
          <cell r="L5845">
            <v>0.54</v>
          </cell>
          <cell r="M5845">
            <v>0</v>
          </cell>
          <cell r="N5845">
            <v>0</v>
          </cell>
          <cell r="O5845">
            <v>0</v>
          </cell>
          <cell r="P5845">
            <v>0</v>
          </cell>
          <cell r="Q5845">
            <v>0</v>
          </cell>
          <cell r="R5845">
            <v>0</v>
          </cell>
          <cell r="S5845">
            <v>0</v>
          </cell>
          <cell r="T5845">
            <v>0</v>
          </cell>
          <cell r="U5845">
            <v>0</v>
          </cell>
          <cell r="V5845">
            <v>0</v>
          </cell>
          <cell r="W5845">
            <v>0</v>
          </cell>
          <cell r="X5845">
            <v>0</v>
          </cell>
          <cell r="Y5845">
            <v>0</v>
          </cell>
          <cell r="Z5845">
            <v>0</v>
          </cell>
          <cell r="AA5845">
            <v>0</v>
          </cell>
          <cell r="AB5845">
            <v>0</v>
          </cell>
          <cell r="AC5845">
            <v>0</v>
          </cell>
          <cell r="AD5845">
            <v>0</v>
          </cell>
          <cell r="AE5845">
            <v>0</v>
          </cell>
          <cell r="AF5845">
            <v>0</v>
          </cell>
          <cell r="AG5845">
            <v>0</v>
          </cell>
          <cell r="AH5845">
            <v>0</v>
          </cell>
          <cell r="AI5845">
            <v>0</v>
          </cell>
        </row>
        <row r="5846">
          <cell r="C5846">
            <v>0</v>
          </cell>
          <cell r="D5846" t="str">
            <v>Прочие подрядчики</v>
          </cell>
          <cell r="E5846" t="str">
            <v>051-2005151</v>
          </cell>
          <cell r="F5846" t="str">
            <v/>
          </cell>
          <cell r="G5846" t="str">
            <v/>
          </cell>
          <cell r="H5846" t="str">
            <v/>
          </cell>
          <cell r="I5846">
            <v>0.54</v>
          </cell>
          <cell r="J5846">
            <v>0.54</v>
          </cell>
          <cell r="K5846">
            <v>0</v>
          </cell>
          <cell r="L5846">
            <v>0</v>
          </cell>
          <cell r="M5846">
            <v>0</v>
          </cell>
          <cell r="N5846">
            <v>0</v>
          </cell>
          <cell r="O5846">
            <v>0</v>
          </cell>
          <cell r="P5846">
            <v>0</v>
          </cell>
          <cell r="Q5846">
            <v>0</v>
          </cell>
          <cell r="R5846">
            <v>0</v>
          </cell>
          <cell r="S5846">
            <v>0.45</v>
          </cell>
          <cell r="T5846">
            <v>0.09</v>
          </cell>
          <cell r="U5846">
            <v>0</v>
          </cell>
          <cell r="V5846">
            <v>0</v>
          </cell>
          <cell r="W5846">
            <v>0</v>
          </cell>
          <cell r="X5846">
            <v>0</v>
          </cell>
          <cell r="Y5846">
            <v>0</v>
          </cell>
          <cell r="Z5846">
            <v>0</v>
          </cell>
          <cell r="AA5846">
            <v>0</v>
          </cell>
          <cell r="AB5846">
            <v>0</v>
          </cell>
          <cell r="AC5846">
            <v>0</v>
          </cell>
          <cell r="AD5846">
            <v>0</v>
          </cell>
          <cell r="AE5846">
            <v>0</v>
          </cell>
          <cell r="AF5846">
            <v>0</v>
          </cell>
          <cell r="AG5846">
            <v>0</v>
          </cell>
          <cell r="AH5846">
            <v>0</v>
          </cell>
          <cell r="AI5846">
            <v>0</v>
          </cell>
        </row>
        <row r="5847">
          <cell r="C5847" t="str">
            <v>1.948.2</v>
          </cell>
          <cell r="D5847" t="str">
            <v>Оборудование</v>
          </cell>
          <cell r="E5847" t="str">
            <v>051-2005151</v>
          </cell>
          <cell r="F5847" t="str">
            <v/>
          </cell>
          <cell r="G5847" t="str">
            <v/>
          </cell>
          <cell r="H5847" t="str">
            <v/>
          </cell>
          <cell r="I5847">
            <v>0.32</v>
          </cell>
          <cell r="J5847">
            <v>0.32</v>
          </cell>
          <cell r="K5847">
            <v>0.32</v>
          </cell>
          <cell r="L5847">
            <v>0.32</v>
          </cell>
          <cell r="M5847">
            <v>0</v>
          </cell>
          <cell r="N5847">
            <v>0</v>
          </cell>
          <cell r="O5847">
            <v>0</v>
          </cell>
          <cell r="P5847">
            <v>0</v>
          </cell>
          <cell r="Q5847">
            <v>0</v>
          </cell>
          <cell r="R5847">
            <v>0</v>
          </cell>
          <cell r="S5847">
            <v>0.27</v>
          </cell>
          <cell r="T5847">
            <v>5.3999999999999999E-2</v>
          </cell>
          <cell r="U5847">
            <v>0</v>
          </cell>
          <cell r="V5847">
            <v>0</v>
          </cell>
          <cell r="W5847">
            <v>0</v>
          </cell>
          <cell r="X5847">
            <v>0</v>
          </cell>
          <cell r="Y5847">
            <v>0</v>
          </cell>
          <cell r="Z5847">
            <v>0</v>
          </cell>
          <cell r="AA5847">
            <v>0</v>
          </cell>
          <cell r="AB5847">
            <v>0</v>
          </cell>
          <cell r="AC5847">
            <v>0</v>
          </cell>
          <cell r="AD5847">
            <v>0</v>
          </cell>
          <cell r="AE5847">
            <v>0</v>
          </cell>
          <cell r="AF5847">
            <v>0</v>
          </cell>
          <cell r="AG5847">
            <v>0</v>
          </cell>
          <cell r="AH5847">
            <v>0</v>
          </cell>
          <cell r="AI5847">
            <v>0</v>
          </cell>
        </row>
        <row r="5848">
          <cell r="C5848" t="str">
            <v>1.948.3</v>
          </cell>
          <cell r="D5848" t="str">
            <v>Прочие, всего</v>
          </cell>
          <cell r="E5848" t="str">
            <v>051-2005151</v>
          </cell>
          <cell r="F5848" t="str">
            <v/>
          </cell>
          <cell r="G5848" t="str">
            <v/>
          </cell>
          <cell r="H5848" t="str">
            <v/>
          </cell>
          <cell r="I5848">
            <v>0.22</v>
          </cell>
          <cell r="J5848">
            <v>0.22</v>
          </cell>
          <cell r="K5848">
            <v>0.22</v>
          </cell>
          <cell r="L5848">
            <v>0.22</v>
          </cell>
          <cell r="M5848">
            <v>1.000008E-2</v>
          </cell>
          <cell r="N5848">
            <v>4.5454909089999997</v>
          </cell>
          <cell r="O5848">
            <v>4.5454909089999997</v>
          </cell>
          <cell r="P5848">
            <v>0</v>
          </cell>
          <cell r="Q5848">
            <v>0</v>
          </cell>
          <cell r="R5848">
            <v>0</v>
          </cell>
          <cell r="S5848">
            <v>0.18</v>
          </cell>
          <cell r="T5848">
            <v>3.5999999999999997E-2</v>
          </cell>
          <cell r="U5848">
            <v>0</v>
          </cell>
          <cell r="V5848">
            <v>0</v>
          </cell>
          <cell r="W5848">
            <v>0</v>
          </cell>
          <cell r="X5848">
            <v>0</v>
          </cell>
          <cell r="Y5848">
            <v>0</v>
          </cell>
          <cell r="Z5848">
            <v>0.04</v>
          </cell>
          <cell r="AA5848">
            <v>0.04</v>
          </cell>
          <cell r="AB5848">
            <v>0</v>
          </cell>
          <cell r="AC5848">
            <v>0</v>
          </cell>
          <cell r="AD5848">
            <v>6.6667200000000001E-3</v>
          </cell>
          <cell r="AE5848">
            <v>0</v>
          </cell>
          <cell r="AF5848">
            <v>6.6667200000000001E-3</v>
          </cell>
          <cell r="AG5848">
            <v>0</v>
          </cell>
          <cell r="AH5848">
            <v>0</v>
          </cell>
          <cell r="AI5848">
            <v>16.666799999999999</v>
          </cell>
        </row>
        <row r="5849">
          <cell r="C5849" t="str">
            <v>1.948.4</v>
          </cell>
          <cell r="D5849" t="str">
            <v>Проектные работы</v>
          </cell>
          <cell r="E5849" t="str">
            <v>051-2005151</v>
          </cell>
          <cell r="F5849" t="str">
            <v/>
          </cell>
          <cell r="G5849" t="str">
            <v/>
          </cell>
          <cell r="H5849" t="str">
            <v/>
          </cell>
          <cell r="I5849">
            <v>0</v>
          </cell>
          <cell r="J5849">
            <v>0</v>
          </cell>
          <cell r="K5849">
            <v>0.03</v>
          </cell>
          <cell r="L5849">
            <v>0.03</v>
          </cell>
          <cell r="M5849">
            <v>0</v>
          </cell>
          <cell r="N5849">
            <v>0</v>
          </cell>
          <cell r="O5849">
            <v>0</v>
          </cell>
          <cell r="P5849">
            <v>0</v>
          </cell>
          <cell r="Q5849">
            <v>0</v>
          </cell>
          <cell r="R5849">
            <v>0</v>
          </cell>
          <cell r="S5849">
            <v>0</v>
          </cell>
          <cell r="T5849">
            <v>0</v>
          </cell>
          <cell r="U5849">
            <v>0</v>
          </cell>
          <cell r="V5849">
            <v>0</v>
          </cell>
          <cell r="W5849">
            <v>0</v>
          </cell>
          <cell r="X5849">
            <v>0</v>
          </cell>
          <cell r="Y5849">
            <v>0</v>
          </cell>
          <cell r="Z5849">
            <v>0</v>
          </cell>
          <cell r="AA5849">
            <v>0</v>
          </cell>
          <cell r="AB5849">
            <v>0</v>
          </cell>
          <cell r="AC5849">
            <v>0</v>
          </cell>
          <cell r="AD5849">
            <v>0</v>
          </cell>
          <cell r="AE5849">
            <v>0</v>
          </cell>
          <cell r="AF5849">
            <v>0</v>
          </cell>
          <cell r="AG5849">
            <v>0</v>
          </cell>
          <cell r="AH5849">
            <v>0</v>
          </cell>
          <cell r="AI5849">
            <v>0</v>
          </cell>
        </row>
        <row r="5850">
          <cell r="C5850" t="str">
            <v>1.948.5</v>
          </cell>
          <cell r="D5850" t="str">
            <v>Услуги Заказчика</v>
          </cell>
          <cell r="E5850" t="str">
            <v>051-2005151</v>
          </cell>
          <cell r="F5850" t="str">
            <v/>
          </cell>
          <cell r="G5850" t="str">
            <v/>
          </cell>
          <cell r="H5850" t="str">
            <v/>
          </cell>
          <cell r="I5850">
            <v>0</v>
          </cell>
          <cell r="J5850">
            <v>0</v>
          </cell>
          <cell r="K5850">
            <v>0.04</v>
          </cell>
          <cell r="L5850">
            <v>0.04</v>
          </cell>
          <cell r="M5850">
            <v>1.000008E-2</v>
          </cell>
          <cell r="N5850">
            <v>25.0002</v>
          </cell>
          <cell r="O5850">
            <v>25.0002</v>
          </cell>
          <cell r="P5850">
            <v>0</v>
          </cell>
          <cell r="Q5850">
            <v>0</v>
          </cell>
          <cell r="R5850">
            <v>0</v>
          </cell>
          <cell r="S5850">
            <v>0</v>
          </cell>
          <cell r="T5850">
            <v>0</v>
          </cell>
          <cell r="U5850">
            <v>0</v>
          </cell>
          <cell r="V5850">
            <v>0</v>
          </cell>
          <cell r="W5850">
            <v>0</v>
          </cell>
          <cell r="X5850">
            <v>0</v>
          </cell>
          <cell r="Y5850">
            <v>0</v>
          </cell>
          <cell r="Z5850">
            <v>0.04</v>
          </cell>
          <cell r="AA5850">
            <v>0.04</v>
          </cell>
          <cell r="AB5850">
            <v>0</v>
          </cell>
          <cell r="AC5850">
            <v>0</v>
          </cell>
          <cell r="AD5850">
            <v>6.6667200000000001E-3</v>
          </cell>
          <cell r="AE5850">
            <v>0</v>
          </cell>
          <cell r="AF5850">
            <v>6.6667200000000001E-3</v>
          </cell>
          <cell r="AG5850">
            <v>0</v>
          </cell>
          <cell r="AH5850">
            <v>0</v>
          </cell>
          <cell r="AI5850">
            <v>16.666799999999999</v>
          </cell>
        </row>
        <row r="5851">
          <cell r="C5851" t="str">
            <v>1.948.6</v>
          </cell>
          <cell r="D5851" t="str">
            <v>Иные прочие</v>
          </cell>
          <cell r="E5851" t="str">
            <v>051-2005151</v>
          </cell>
          <cell r="F5851" t="str">
            <v/>
          </cell>
          <cell r="G5851" t="str">
            <v/>
          </cell>
          <cell r="H5851" t="str">
            <v/>
          </cell>
          <cell r="I5851">
            <v>0.22</v>
          </cell>
          <cell r="J5851">
            <v>0.22</v>
          </cell>
          <cell r="K5851">
            <v>7.0000000000000007E-2</v>
          </cell>
          <cell r="L5851">
            <v>7.0000000000000007E-2</v>
          </cell>
          <cell r="M5851">
            <v>0</v>
          </cell>
          <cell r="N5851">
            <v>0</v>
          </cell>
          <cell r="O5851">
            <v>0</v>
          </cell>
          <cell r="P5851">
            <v>0</v>
          </cell>
          <cell r="Q5851">
            <v>0</v>
          </cell>
          <cell r="R5851">
            <v>0</v>
          </cell>
          <cell r="S5851">
            <v>0.18</v>
          </cell>
          <cell r="T5851">
            <v>3.5999999999999997E-2</v>
          </cell>
          <cell r="U5851">
            <v>0</v>
          </cell>
          <cell r="V5851">
            <v>0</v>
          </cell>
          <cell r="W5851">
            <v>0</v>
          </cell>
          <cell r="X5851">
            <v>0</v>
          </cell>
          <cell r="Y5851">
            <v>0</v>
          </cell>
          <cell r="Z5851">
            <v>0</v>
          </cell>
          <cell r="AA5851">
            <v>0</v>
          </cell>
          <cell r="AB5851">
            <v>0</v>
          </cell>
          <cell r="AC5851">
            <v>0</v>
          </cell>
          <cell r="AD5851">
            <v>0</v>
          </cell>
          <cell r="AE5851">
            <v>0</v>
          </cell>
          <cell r="AF5851">
            <v>0</v>
          </cell>
          <cell r="AG5851">
            <v>0</v>
          </cell>
          <cell r="AH5851">
            <v>0</v>
          </cell>
          <cell r="AI5851">
            <v>0</v>
          </cell>
        </row>
        <row r="5852">
          <cell r="C5852" t="str">
            <v>1.948.7</v>
          </cell>
          <cell r="D5852" t="str">
            <v>Пуско наладочные работы "вхолостую"</v>
          </cell>
          <cell r="E5852" t="str">
            <v>051-2005151</v>
          </cell>
          <cell r="F5852" t="str">
            <v/>
          </cell>
          <cell r="G5852" t="str">
            <v/>
          </cell>
          <cell r="H5852" t="str">
            <v/>
          </cell>
          <cell r="I5852">
            <v>0</v>
          </cell>
          <cell r="J5852">
            <v>0</v>
          </cell>
          <cell r="K5852">
            <v>0.08</v>
          </cell>
          <cell r="L5852">
            <v>0.08</v>
          </cell>
          <cell r="M5852">
            <v>0</v>
          </cell>
          <cell r="N5852">
            <v>0</v>
          </cell>
          <cell r="O5852">
            <v>0</v>
          </cell>
          <cell r="P5852">
            <v>0</v>
          </cell>
          <cell r="Q5852">
            <v>0</v>
          </cell>
          <cell r="R5852">
            <v>0</v>
          </cell>
          <cell r="S5852">
            <v>0</v>
          </cell>
          <cell r="T5852">
            <v>0</v>
          </cell>
          <cell r="U5852">
            <v>0</v>
          </cell>
          <cell r="V5852">
            <v>0</v>
          </cell>
          <cell r="W5852">
            <v>0</v>
          </cell>
          <cell r="X5852">
            <v>0</v>
          </cell>
          <cell r="Y5852">
            <v>0</v>
          </cell>
          <cell r="Z5852">
            <v>0</v>
          </cell>
          <cell r="AA5852">
            <v>0</v>
          </cell>
          <cell r="AB5852">
            <v>0</v>
          </cell>
          <cell r="AC5852">
            <v>0</v>
          </cell>
          <cell r="AD5852">
            <v>0</v>
          </cell>
          <cell r="AE5852">
            <v>0</v>
          </cell>
          <cell r="AF5852">
            <v>0</v>
          </cell>
          <cell r="AG5852">
            <v>0</v>
          </cell>
          <cell r="AH5852">
            <v>0</v>
          </cell>
          <cell r="AI5852">
            <v>0</v>
          </cell>
        </row>
        <row r="5853">
          <cell r="C5853" t="str">
            <v>1.949</v>
          </cell>
          <cell r="D5853" t="str">
            <v>Автоматизация и диспетчеризация инженерных систем Горноклиматического курорта "Альпика-Сервис"</v>
          </cell>
          <cell r="E5853" t="str">
            <v>051-2005183</v>
          </cell>
          <cell r="F5853" t="str">
            <v/>
          </cell>
          <cell r="G5853" t="str">
            <v>Стройки, обеспечивающие добычу и вывод газа из Надым-Пур-Таз</v>
          </cell>
          <cell r="H5853" t="str">
            <v>Прочие</v>
          </cell>
          <cell r="I5853">
            <v>0</v>
          </cell>
          <cell r="J5853">
            <v>0</v>
          </cell>
          <cell r="K5853">
            <v>0</v>
          </cell>
          <cell r="L5853">
            <v>0</v>
          </cell>
          <cell r="M5853">
            <v>0</v>
          </cell>
          <cell r="N5853">
            <v>0</v>
          </cell>
          <cell r="O5853">
            <v>0</v>
          </cell>
          <cell r="P5853">
            <v>0</v>
          </cell>
          <cell r="Q5853">
            <v>0</v>
          </cell>
          <cell r="R5853">
            <v>0</v>
          </cell>
          <cell r="S5853">
            <v>0</v>
          </cell>
          <cell r="T5853">
            <v>0</v>
          </cell>
          <cell r="U5853">
            <v>0</v>
          </cell>
          <cell r="V5853">
            <v>0</v>
          </cell>
          <cell r="W5853">
            <v>0</v>
          </cell>
          <cell r="X5853">
            <v>0</v>
          </cell>
          <cell r="Y5853">
            <v>1.65425004</v>
          </cell>
          <cell r="Z5853">
            <v>67.3</v>
          </cell>
          <cell r="AA5853">
            <v>67.3</v>
          </cell>
          <cell r="AB5853">
            <v>0</v>
          </cell>
          <cell r="AC5853">
            <v>0</v>
          </cell>
          <cell r="AD5853">
            <v>1.65425004</v>
          </cell>
          <cell r="AE5853">
            <v>1.65425004</v>
          </cell>
          <cell r="AF5853">
            <v>0</v>
          </cell>
          <cell r="AG5853">
            <v>0</v>
          </cell>
          <cell r="AH5853">
            <v>0</v>
          </cell>
          <cell r="AI5853">
            <v>2.458023834</v>
          </cell>
        </row>
        <row r="5854">
          <cell r="C5854" t="str">
            <v>1.949.1</v>
          </cell>
          <cell r="D5854" t="str">
            <v>Подрядные работы</v>
          </cell>
          <cell r="E5854" t="str">
            <v>051-2005183</v>
          </cell>
          <cell r="F5854" t="str">
            <v/>
          </cell>
          <cell r="G5854" t="str">
            <v/>
          </cell>
          <cell r="H5854" t="str">
            <v/>
          </cell>
          <cell r="I5854">
            <v>0</v>
          </cell>
          <cell r="J5854">
            <v>0</v>
          </cell>
          <cell r="K5854">
            <v>0</v>
          </cell>
          <cell r="L5854">
            <v>0</v>
          </cell>
          <cell r="M5854">
            <v>0</v>
          </cell>
          <cell r="N5854">
            <v>0</v>
          </cell>
          <cell r="O5854">
            <v>0</v>
          </cell>
          <cell r="P5854">
            <v>0</v>
          </cell>
          <cell r="Q5854">
            <v>0</v>
          </cell>
          <cell r="R5854">
            <v>0</v>
          </cell>
          <cell r="S5854">
            <v>0</v>
          </cell>
          <cell r="T5854">
            <v>0</v>
          </cell>
          <cell r="U5854">
            <v>0</v>
          </cell>
          <cell r="V5854">
            <v>0</v>
          </cell>
          <cell r="W5854">
            <v>0</v>
          </cell>
          <cell r="X5854">
            <v>0</v>
          </cell>
          <cell r="Y5854">
            <v>0</v>
          </cell>
          <cell r="Z5854">
            <v>42.87</v>
          </cell>
          <cell r="AA5854">
            <v>42.87</v>
          </cell>
          <cell r="AB5854">
            <v>0</v>
          </cell>
          <cell r="AC5854">
            <v>0</v>
          </cell>
          <cell r="AD5854">
            <v>0</v>
          </cell>
          <cell r="AE5854">
            <v>0</v>
          </cell>
          <cell r="AF5854">
            <v>0</v>
          </cell>
          <cell r="AG5854">
            <v>0</v>
          </cell>
          <cell r="AH5854">
            <v>0</v>
          </cell>
          <cell r="AI5854">
            <v>0</v>
          </cell>
        </row>
        <row r="5855">
          <cell r="C5855">
            <v>0</v>
          </cell>
          <cell r="D5855" t="str">
            <v>АтлантикТрансгазСистема</v>
          </cell>
          <cell r="E5855" t="str">
            <v>051-2005183</v>
          </cell>
          <cell r="F5855" t="str">
            <v/>
          </cell>
          <cell r="G5855" t="str">
            <v/>
          </cell>
          <cell r="H5855" t="str">
            <v/>
          </cell>
          <cell r="I5855">
            <v>0</v>
          </cell>
          <cell r="J5855">
            <v>0</v>
          </cell>
          <cell r="K5855">
            <v>0</v>
          </cell>
          <cell r="L5855">
            <v>0</v>
          </cell>
          <cell r="M5855">
            <v>0</v>
          </cell>
          <cell r="N5855">
            <v>0</v>
          </cell>
          <cell r="O5855">
            <v>0</v>
          </cell>
          <cell r="P5855">
            <v>0</v>
          </cell>
          <cell r="Q5855">
            <v>0</v>
          </cell>
          <cell r="R5855">
            <v>0</v>
          </cell>
          <cell r="S5855">
            <v>0</v>
          </cell>
          <cell r="T5855">
            <v>0</v>
          </cell>
          <cell r="U5855">
            <v>0</v>
          </cell>
          <cell r="V5855">
            <v>0</v>
          </cell>
          <cell r="W5855">
            <v>0</v>
          </cell>
          <cell r="X5855">
            <v>0</v>
          </cell>
          <cell r="Y5855">
            <v>0</v>
          </cell>
          <cell r="Z5855">
            <v>42.87</v>
          </cell>
          <cell r="AA5855">
            <v>42.87</v>
          </cell>
          <cell r="AB5855">
            <v>0</v>
          </cell>
          <cell r="AC5855">
            <v>0</v>
          </cell>
          <cell r="AD5855">
            <v>0</v>
          </cell>
          <cell r="AE5855">
            <v>0</v>
          </cell>
          <cell r="AF5855">
            <v>0</v>
          </cell>
          <cell r="AG5855">
            <v>0</v>
          </cell>
          <cell r="AH5855">
            <v>0</v>
          </cell>
          <cell r="AI5855">
            <v>0</v>
          </cell>
        </row>
        <row r="5856">
          <cell r="C5856" t="str">
            <v>1.949.2</v>
          </cell>
          <cell r="D5856" t="str">
            <v>Оборудование</v>
          </cell>
          <cell r="E5856" t="str">
            <v>051-2005183</v>
          </cell>
          <cell r="F5856" t="str">
            <v/>
          </cell>
          <cell r="G5856" t="str">
            <v/>
          </cell>
          <cell r="H5856" t="str">
            <v/>
          </cell>
          <cell r="I5856">
            <v>0</v>
          </cell>
          <cell r="J5856">
            <v>0</v>
          </cell>
          <cell r="K5856">
            <v>0</v>
          </cell>
          <cell r="L5856">
            <v>0</v>
          </cell>
          <cell r="M5856">
            <v>0</v>
          </cell>
          <cell r="N5856">
            <v>0</v>
          </cell>
          <cell r="O5856">
            <v>0</v>
          </cell>
          <cell r="P5856">
            <v>0</v>
          </cell>
          <cell r="Q5856">
            <v>0</v>
          </cell>
          <cell r="R5856">
            <v>0</v>
          </cell>
          <cell r="S5856">
            <v>0</v>
          </cell>
          <cell r="T5856">
            <v>0</v>
          </cell>
          <cell r="U5856">
            <v>0</v>
          </cell>
          <cell r="V5856">
            <v>0</v>
          </cell>
          <cell r="W5856">
            <v>0</v>
          </cell>
          <cell r="X5856">
            <v>0</v>
          </cell>
          <cell r="Y5856">
            <v>0</v>
          </cell>
          <cell r="Z5856">
            <v>20.99</v>
          </cell>
          <cell r="AA5856">
            <v>20.99</v>
          </cell>
          <cell r="AB5856">
            <v>0</v>
          </cell>
          <cell r="AC5856">
            <v>0</v>
          </cell>
          <cell r="AD5856">
            <v>0</v>
          </cell>
          <cell r="AE5856">
            <v>0</v>
          </cell>
          <cell r="AF5856">
            <v>0</v>
          </cell>
          <cell r="AG5856">
            <v>0</v>
          </cell>
          <cell r="AH5856">
            <v>0</v>
          </cell>
          <cell r="AI5856">
            <v>0</v>
          </cell>
        </row>
        <row r="5857">
          <cell r="C5857" t="str">
            <v>1.949.3</v>
          </cell>
          <cell r="D5857" t="str">
            <v>Прочие, всего</v>
          </cell>
          <cell r="E5857" t="str">
            <v>051-2005183</v>
          </cell>
          <cell r="F5857" t="str">
            <v/>
          </cell>
          <cell r="G5857" t="str">
            <v/>
          </cell>
          <cell r="H5857" t="str">
            <v/>
          </cell>
          <cell r="I5857">
            <v>0</v>
          </cell>
          <cell r="J5857">
            <v>0</v>
          </cell>
          <cell r="K5857">
            <v>0</v>
          </cell>
          <cell r="L5857">
            <v>0</v>
          </cell>
          <cell r="M5857">
            <v>0</v>
          </cell>
          <cell r="N5857">
            <v>0</v>
          </cell>
          <cell r="O5857">
            <v>0</v>
          </cell>
          <cell r="P5857">
            <v>0</v>
          </cell>
          <cell r="Q5857">
            <v>0</v>
          </cell>
          <cell r="R5857">
            <v>0</v>
          </cell>
          <cell r="S5857">
            <v>0</v>
          </cell>
          <cell r="T5857">
            <v>0</v>
          </cell>
          <cell r="U5857">
            <v>0</v>
          </cell>
          <cell r="V5857">
            <v>0</v>
          </cell>
          <cell r="W5857">
            <v>0</v>
          </cell>
          <cell r="X5857">
            <v>0</v>
          </cell>
          <cell r="Y5857">
            <v>1.65425004</v>
          </cell>
          <cell r="Z5857">
            <v>3.44</v>
          </cell>
          <cell r="AA5857">
            <v>3.44</v>
          </cell>
          <cell r="AB5857">
            <v>0</v>
          </cell>
          <cell r="AC5857">
            <v>0</v>
          </cell>
          <cell r="AD5857">
            <v>1.65425004</v>
          </cell>
          <cell r="AE5857">
            <v>1.65425004</v>
          </cell>
          <cell r="AF5857">
            <v>0</v>
          </cell>
          <cell r="AG5857">
            <v>0</v>
          </cell>
          <cell r="AH5857">
            <v>0</v>
          </cell>
          <cell r="AI5857">
            <v>48.088663953000001</v>
          </cell>
        </row>
        <row r="5858">
          <cell r="C5858" t="str">
            <v>1.949.4</v>
          </cell>
          <cell r="D5858" t="str">
            <v>Услуги Заказчика</v>
          </cell>
          <cell r="E5858" t="str">
            <v>051-2005183</v>
          </cell>
          <cell r="F5858" t="str">
            <v/>
          </cell>
          <cell r="G5858" t="str">
            <v/>
          </cell>
          <cell r="H5858" t="str">
            <v/>
          </cell>
          <cell r="I5858">
            <v>0</v>
          </cell>
          <cell r="J5858">
            <v>0</v>
          </cell>
          <cell r="K5858">
            <v>0</v>
          </cell>
          <cell r="L5858">
            <v>0</v>
          </cell>
          <cell r="M5858">
            <v>0</v>
          </cell>
          <cell r="N5858">
            <v>0</v>
          </cell>
          <cell r="O5858">
            <v>0</v>
          </cell>
          <cell r="P5858">
            <v>0</v>
          </cell>
          <cell r="Q5858">
            <v>0</v>
          </cell>
          <cell r="R5858">
            <v>0</v>
          </cell>
          <cell r="S5858">
            <v>0</v>
          </cell>
          <cell r="T5858">
            <v>0</v>
          </cell>
          <cell r="U5858">
            <v>0</v>
          </cell>
          <cell r="V5858">
            <v>0</v>
          </cell>
          <cell r="W5858">
            <v>0</v>
          </cell>
          <cell r="X5858">
            <v>0</v>
          </cell>
          <cell r="Y5858">
            <v>1.65425004</v>
          </cell>
          <cell r="Z5858">
            <v>3.31</v>
          </cell>
          <cell r="AA5858">
            <v>3.31</v>
          </cell>
          <cell r="AB5858">
            <v>0</v>
          </cell>
          <cell r="AC5858">
            <v>0</v>
          </cell>
          <cell r="AD5858">
            <v>1.65425004</v>
          </cell>
          <cell r="AE5858">
            <v>1.65425004</v>
          </cell>
          <cell r="AF5858">
            <v>0</v>
          </cell>
          <cell r="AG5858">
            <v>0</v>
          </cell>
          <cell r="AH5858">
            <v>0</v>
          </cell>
          <cell r="AI5858">
            <v>49.977342598</v>
          </cell>
        </row>
        <row r="5859">
          <cell r="C5859" t="str">
            <v>1.949.5</v>
          </cell>
          <cell r="D5859" t="str">
            <v>Иные прочие</v>
          </cell>
          <cell r="E5859" t="str">
            <v>051-2005183</v>
          </cell>
          <cell r="F5859" t="str">
            <v/>
          </cell>
          <cell r="G5859" t="str">
            <v/>
          </cell>
          <cell r="H5859" t="str">
            <v/>
          </cell>
          <cell r="I5859">
            <v>0</v>
          </cell>
          <cell r="J5859">
            <v>0</v>
          </cell>
          <cell r="K5859">
            <v>0</v>
          </cell>
          <cell r="L5859">
            <v>0</v>
          </cell>
          <cell r="M5859">
            <v>0</v>
          </cell>
          <cell r="N5859">
            <v>0</v>
          </cell>
          <cell r="O5859">
            <v>0</v>
          </cell>
          <cell r="P5859">
            <v>0</v>
          </cell>
          <cell r="Q5859">
            <v>0</v>
          </cell>
          <cell r="R5859">
            <v>0</v>
          </cell>
          <cell r="S5859">
            <v>0</v>
          </cell>
          <cell r="T5859">
            <v>0</v>
          </cell>
          <cell r="U5859">
            <v>0</v>
          </cell>
          <cell r="V5859">
            <v>0</v>
          </cell>
          <cell r="W5859">
            <v>0</v>
          </cell>
          <cell r="X5859">
            <v>0</v>
          </cell>
          <cell r="Y5859">
            <v>0</v>
          </cell>
          <cell r="Z5859">
            <v>0.13</v>
          </cell>
          <cell r="AA5859">
            <v>0.13</v>
          </cell>
          <cell r="AB5859">
            <v>0</v>
          </cell>
          <cell r="AC5859">
            <v>0</v>
          </cell>
          <cell r="AD5859">
            <v>0</v>
          </cell>
          <cell r="AE5859">
            <v>0</v>
          </cell>
          <cell r="AF5859">
            <v>0</v>
          </cell>
          <cell r="AG5859">
            <v>0</v>
          </cell>
          <cell r="AH5859">
            <v>0</v>
          </cell>
          <cell r="AI5859">
            <v>0</v>
          </cell>
        </row>
        <row r="5860">
          <cell r="C5860" t="str">
            <v>1.950</v>
          </cell>
          <cell r="D5860" t="str">
            <v>Реконструкция ДКС Западно-Таркосалинского газового месторождения. Замена СПЧ-16/21-3,0 СМ 1-й ступени сжатия</v>
          </cell>
          <cell r="E5860" t="str">
            <v>051-2005188</v>
          </cell>
          <cell r="F5860" t="str">
            <v/>
          </cell>
          <cell r="G5860" t="str">
            <v>Стройки, обеспечивающие добычу и вывод газа из Надым-Пур-Таз</v>
          </cell>
          <cell r="H5860" t="str">
            <v>Добыча газа</v>
          </cell>
          <cell r="I5860">
            <v>0</v>
          </cell>
          <cell r="J5860">
            <v>0</v>
          </cell>
          <cell r="K5860">
            <v>0</v>
          </cell>
          <cell r="L5860">
            <v>0</v>
          </cell>
          <cell r="M5860">
            <v>0.24428159999999999</v>
          </cell>
          <cell r="N5860">
            <v>0</v>
          </cell>
          <cell r="O5860">
            <v>0</v>
          </cell>
          <cell r="P5860">
            <v>0</v>
          </cell>
          <cell r="Q5860">
            <v>0</v>
          </cell>
          <cell r="R5860">
            <v>0</v>
          </cell>
          <cell r="S5860">
            <v>0</v>
          </cell>
          <cell r="T5860">
            <v>0</v>
          </cell>
          <cell r="U5860">
            <v>0</v>
          </cell>
          <cell r="V5860">
            <v>0</v>
          </cell>
          <cell r="W5860">
            <v>0</v>
          </cell>
          <cell r="X5860">
            <v>0</v>
          </cell>
          <cell r="Y5860">
            <v>5.8766049899999997</v>
          </cell>
          <cell r="Z5860">
            <v>13.8</v>
          </cell>
          <cell r="AA5860">
            <v>13.8</v>
          </cell>
          <cell r="AB5860">
            <v>0</v>
          </cell>
          <cell r="AC5860">
            <v>0</v>
          </cell>
          <cell r="AD5860">
            <v>5.8766049899999997</v>
          </cell>
          <cell r="AE5860">
            <v>5.8766049899999997</v>
          </cell>
          <cell r="AF5860">
            <v>0</v>
          </cell>
          <cell r="AG5860">
            <v>0</v>
          </cell>
          <cell r="AH5860">
            <v>0</v>
          </cell>
          <cell r="AI5860">
            <v>42.584094129999997</v>
          </cell>
        </row>
        <row r="5861">
          <cell r="C5861" t="str">
            <v>1.950.1</v>
          </cell>
          <cell r="D5861" t="str">
            <v>Подрядные работы</v>
          </cell>
          <cell r="E5861" t="str">
            <v>051-2005188</v>
          </cell>
          <cell r="F5861" t="str">
            <v/>
          </cell>
          <cell r="G5861" t="str">
            <v/>
          </cell>
          <cell r="H5861" t="str">
            <v/>
          </cell>
          <cell r="I5861">
            <v>0</v>
          </cell>
          <cell r="J5861">
            <v>0</v>
          </cell>
          <cell r="K5861">
            <v>0</v>
          </cell>
          <cell r="L5861">
            <v>0</v>
          </cell>
          <cell r="M5861">
            <v>0</v>
          </cell>
          <cell r="N5861">
            <v>0</v>
          </cell>
          <cell r="O5861">
            <v>0</v>
          </cell>
          <cell r="P5861">
            <v>0</v>
          </cell>
          <cell r="Q5861">
            <v>0</v>
          </cell>
          <cell r="R5861">
            <v>0</v>
          </cell>
          <cell r="S5861">
            <v>0</v>
          </cell>
          <cell r="T5861">
            <v>0</v>
          </cell>
          <cell r="U5861">
            <v>0</v>
          </cell>
          <cell r="V5861">
            <v>0</v>
          </cell>
          <cell r="W5861">
            <v>0</v>
          </cell>
          <cell r="X5861">
            <v>0</v>
          </cell>
          <cell r="Y5861">
            <v>0</v>
          </cell>
          <cell r="Z5861">
            <v>1.52</v>
          </cell>
          <cell r="AA5861">
            <v>1.52</v>
          </cell>
          <cell r="AB5861">
            <v>0</v>
          </cell>
          <cell r="AC5861">
            <v>0</v>
          </cell>
          <cell r="AD5861">
            <v>0</v>
          </cell>
          <cell r="AE5861">
            <v>0</v>
          </cell>
          <cell r="AF5861">
            <v>0</v>
          </cell>
          <cell r="AG5861">
            <v>0</v>
          </cell>
          <cell r="AH5861">
            <v>0</v>
          </cell>
          <cell r="AI5861">
            <v>0</v>
          </cell>
        </row>
        <row r="5862">
          <cell r="C5862">
            <v>0</v>
          </cell>
          <cell r="D5862" t="str">
            <v>Сибэкс</v>
          </cell>
          <cell r="E5862" t="str">
            <v>051-2005188</v>
          </cell>
          <cell r="F5862" t="str">
            <v/>
          </cell>
          <cell r="G5862" t="str">
            <v/>
          </cell>
          <cell r="H5862" t="str">
            <v/>
          </cell>
          <cell r="I5862">
            <v>0</v>
          </cell>
          <cell r="J5862">
            <v>0</v>
          </cell>
          <cell r="K5862">
            <v>0</v>
          </cell>
          <cell r="L5862">
            <v>0</v>
          </cell>
          <cell r="M5862">
            <v>0</v>
          </cell>
          <cell r="N5862">
            <v>0</v>
          </cell>
          <cell r="O5862">
            <v>0</v>
          </cell>
          <cell r="P5862">
            <v>0</v>
          </cell>
          <cell r="Q5862">
            <v>0</v>
          </cell>
          <cell r="R5862">
            <v>0</v>
          </cell>
          <cell r="S5862">
            <v>0</v>
          </cell>
          <cell r="T5862">
            <v>0</v>
          </cell>
          <cell r="U5862">
            <v>0</v>
          </cell>
          <cell r="V5862">
            <v>0</v>
          </cell>
          <cell r="W5862">
            <v>0</v>
          </cell>
          <cell r="X5862">
            <v>0</v>
          </cell>
          <cell r="Y5862">
            <v>0</v>
          </cell>
          <cell r="Z5862">
            <v>1.52</v>
          </cell>
          <cell r="AA5862">
            <v>1.52</v>
          </cell>
          <cell r="AB5862">
            <v>0</v>
          </cell>
          <cell r="AC5862">
            <v>0</v>
          </cell>
          <cell r="AD5862">
            <v>0</v>
          </cell>
          <cell r="AE5862">
            <v>0</v>
          </cell>
          <cell r="AF5862">
            <v>0</v>
          </cell>
          <cell r="AG5862">
            <v>0</v>
          </cell>
          <cell r="AH5862">
            <v>0</v>
          </cell>
          <cell r="AI5862">
            <v>0</v>
          </cell>
        </row>
        <row r="5863">
          <cell r="C5863" t="str">
            <v>1.950.2</v>
          </cell>
          <cell r="D5863" t="str">
            <v>Оборудование</v>
          </cell>
          <cell r="E5863" t="str">
            <v>051-2005188</v>
          </cell>
          <cell r="F5863" t="str">
            <v/>
          </cell>
          <cell r="G5863" t="str">
            <v/>
          </cell>
          <cell r="H5863" t="str">
            <v/>
          </cell>
          <cell r="I5863">
            <v>0</v>
          </cell>
          <cell r="J5863">
            <v>0</v>
          </cell>
          <cell r="K5863">
            <v>0</v>
          </cell>
          <cell r="L5863">
            <v>0</v>
          </cell>
          <cell r="M5863">
            <v>0.24428159999999999</v>
          </cell>
          <cell r="N5863">
            <v>0</v>
          </cell>
          <cell r="O5863">
            <v>0</v>
          </cell>
          <cell r="P5863">
            <v>0</v>
          </cell>
          <cell r="Q5863">
            <v>0</v>
          </cell>
          <cell r="R5863">
            <v>0</v>
          </cell>
          <cell r="S5863">
            <v>0</v>
          </cell>
          <cell r="T5863">
            <v>0</v>
          </cell>
          <cell r="U5863">
            <v>0</v>
          </cell>
          <cell r="V5863">
            <v>0</v>
          </cell>
          <cell r="W5863">
            <v>0</v>
          </cell>
          <cell r="X5863">
            <v>0</v>
          </cell>
          <cell r="Y5863">
            <v>0</v>
          </cell>
          <cell r="Z5863">
            <v>0</v>
          </cell>
          <cell r="AA5863">
            <v>0</v>
          </cell>
          <cell r="AB5863">
            <v>0</v>
          </cell>
          <cell r="AC5863">
            <v>0</v>
          </cell>
          <cell r="AD5863">
            <v>0</v>
          </cell>
          <cell r="AE5863">
            <v>0</v>
          </cell>
          <cell r="AF5863">
            <v>0</v>
          </cell>
          <cell r="AG5863">
            <v>0</v>
          </cell>
          <cell r="AH5863">
            <v>0</v>
          </cell>
          <cell r="AI5863">
            <v>0</v>
          </cell>
        </row>
        <row r="5864">
          <cell r="C5864" t="str">
            <v>1.950.3</v>
          </cell>
          <cell r="D5864" t="str">
            <v>Прочие, всего</v>
          </cell>
          <cell r="E5864" t="str">
            <v>051-2005188</v>
          </cell>
          <cell r="F5864" t="str">
            <v/>
          </cell>
          <cell r="G5864" t="str">
            <v/>
          </cell>
          <cell r="H5864" t="str">
            <v/>
          </cell>
          <cell r="I5864">
            <v>0</v>
          </cell>
          <cell r="J5864">
            <v>0</v>
          </cell>
          <cell r="K5864">
            <v>0</v>
          </cell>
          <cell r="L5864">
            <v>0</v>
          </cell>
          <cell r="M5864">
            <v>0</v>
          </cell>
          <cell r="N5864">
            <v>0</v>
          </cell>
          <cell r="O5864">
            <v>0</v>
          </cell>
          <cell r="P5864">
            <v>0</v>
          </cell>
          <cell r="Q5864">
            <v>0</v>
          </cell>
          <cell r="R5864">
            <v>0</v>
          </cell>
          <cell r="S5864">
            <v>0</v>
          </cell>
          <cell r="T5864">
            <v>0</v>
          </cell>
          <cell r="U5864">
            <v>0</v>
          </cell>
          <cell r="V5864">
            <v>0</v>
          </cell>
          <cell r="W5864">
            <v>0</v>
          </cell>
          <cell r="X5864">
            <v>0</v>
          </cell>
          <cell r="Y5864">
            <v>5.8766049899999997</v>
          </cell>
          <cell r="Z5864">
            <v>12.28</v>
          </cell>
          <cell r="AA5864">
            <v>12.28</v>
          </cell>
          <cell r="AB5864">
            <v>0</v>
          </cell>
          <cell r="AC5864">
            <v>0</v>
          </cell>
          <cell r="AD5864">
            <v>5.8766049899999997</v>
          </cell>
          <cell r="AE5864">
            <v>5.8766049899999997</v>
          </cell>
          <cell r="AF5864">
            <v>0</v>
          </cell>
          <cell r="AG5864">
            <v>0</v>
          </cell>
          <cell r="AH5864">
            <v>0</v>
          </cell>
          <cell r="AI5864">
            <v>47.855089495000001</v>
          </cell>
        </row>
        <row r="5865">
          <cell r="C5865" t="str">
            <v>1.950.4</v>
          </cell>
          <cell r="D5865" t="str">
            <v>Иные прочие</v>
          </cell>
          <cell r="E5865" t="str">
            <v>051-2005188</v>
          </cell>
          <cell r="F5865" t="str">
            <v/>
          </cell>
          <cell r="G5865" t="str">
            <v/>
          </cell>
          <cell r="H5865" t="str">
            <v/>
          </cell>
          <cell r="I5865">
            <v>0</v>
          </cell>
          <cell r="J5865">
            <v>0</v>
          </cell>
          <cell r="K5865">
            <v>0</v>
          </cell>
          <cell r="L5865">
            <v>0</v>
          </cell>
          <cell r="M5865">
            <v>0</v>
          </cell>
          <cell r="N5865">
            <v>0</v>
          </cell>
          <cell r="O5865">
            <v>0</v>
          </cell>
          <cell r="P5865">
            <v>0</v>
          </cell>
          <cell r="Q5865">
            <v>0</v>
          </cell>
          <cell r="R5865">
            <v>0</v>
          </cell>
          <cell r="S5865">
            <v>0</v>
          </cell>
          <cell r="T5865">
            <v>0</v>
          </cell>
          <cell r="U5865">
            <v>0</v>
          </cell>
          <cell r="V5865">
            <v>0</v>
          </cell>
          <cell r="W5865">
            <v>0</v>
          </cell>
          <cell r="X5865">
            <v>0</v>
          </cell>
          <cell r="Y5865">
            <v>1.6714793800000001</v>
          </cell>
          <cell r="Z5865">
            <v>12.28</v>
          </cell>
          <cell r="AA5865">
            <v>12.28</v>
          </cell>
          <cell r="AB5865">
            <v>0</v>
          </cell>
          <cell r="AC5865">
            <v>0</v>
          </cell>
          <cell r="AD5865">
            <v>1.6714793800000001</v>
          </cell>
          <cell r="AE5865">
            <v>1.6714793800000001</v>
          </cell>
          <cell r="AF5865">
            <v>0</v>
          </cell>
          <cell r="AG5865">
            <v>0</v>
          </cell>
          <cell r="AH5865">
            <v>0</v>
          </cell>
          <cell r="AI5865">
            <v>13.611395603</v>
          </cell>
        </row>
        <row r="5866">
          <cell r="C5866" t="str">
            <v>1.950.5</v>
          </cell>
          <cell r="D5866" t="str">
            <v>Пуско наладочные работы "вхолостую"</v>
          </cell>
          <cell r="E5866" t="str">
            <v>051-2005188</v>
          </cell>
          <cell r="F5866" t="str">
            <v/>
          </cell>
          <cell r="G5866" t="str">
            <v/>
          </cell>
          <cell r="H5866" t="str">
            <v/>
          </cell>
          <cell r="I5866">
            <v>0</v>
          </cell>
          <cell r="J5866">
            <v>0</v>
          </cell>
          <cell r="K5866">
            <v>0</v>
          </cell>
          <cell r="L5866">
            <v>0</v>
          </cell>
          <cell r="M5866">
            <v>0</v>
          </cell>
          <cell r="N5866">
            <v>0</v>
          </cell>
          <cell r="O5866">
            <v>0</v>
          </cell>
          <cell r="P5866">
            <v>0</v>
          </cell>
          <cell r="Q5866">
            <v>0</v>
          </cell>
          <cell r="R5866">
            <v>0</v>
          </cell>
          <cell r="S5866">
            <v>0</v>
          </cell>
          <cell r="T5866">
            <v>0</v>
          </cell>
          <cell r="U5866">
            <v>0</v>
          </cell>
          <cell r="V5866">
            <v>0</v>
          </cell>
          <cell r="W5866">
            <v>0</v>
          </cell>
          <cell r="X5866">
            <v>0</v>
          </cell>
          <cell r="Y5866">
            <v>4.2051256099999996</v>
          </cell>
          <cell r="Z5866">
            <v>0</v>
          </cell>
          <cell r="AA5866">
            <v>0</v>
          </cell>
          <cell r="AB5866">
            <v>0</v>
          </cell>
          <cell r="AC5866">
            <v>0</v>
          </cell>
          <cell r="AD5866">
            <v>4.2051256099999996</v>
          </cell>
          <cell r="AE5866">
            <v>4.2051256099999996</v>
          </cell>
          <cell r="AF5866">
            <v>0</v>
          </cell>
          <cell r="AG5866">
            <v>0</v>
          </cell>
          <cell r="AH5866">
            <v>0</v>
          </cell>
          <cell r="AI5866">
            <v>0</v>
          </cell>
        </row>
        <row r="5867">
          <cell r="C5867" t="str">
            <v>1.951</v>
          </cell>
          <cell r="D5867" t="str">
            <v>Техперевооружение ДКС Комсомольского газового месторождения. Замена СПЧ ГПА 1-й очереди 3-й ступени сжатия</v>
          </cell>
          <cell r="E5867" t="str">
            <v>051-2005190</v>
          </cell>
          <cell r="F5867" t="str">
            <v/>
          </cell>
          <cell r="G5867" t="str">
            <v>Стройки, обеспечивающие добычу и вывод газа из Надым-Пур-Таз</v>
          </cell>
          <cell r="H5867" t="str">
            <v>Добыча газа</v>
          </cell>
          <cell r="I5867">
            <v>0</v>
          </cell>
          <cell r="J5867">
            <v>0</v>
          </cell>
          <cell r="K5867">
            <v>0</v>
          </cell>
          <cell r="L5867">
            <v>0</v>
          </cell>
          <cell r="M5867">
            <v>0.22330633999999999</v>
          </cell>
          <cell r="N5867">
            <v>0</v>
          </cell>
          <cell r="O5867">
            <v>0</v>
          </cell>
          <cell r="P5867">
            <v>0</v>
          </cell>
          <cell r="Q5867">
            <v>0</v>
          </cell>
          <cell r="R5867">
            <v>0</v>
          </cell>
          <cell r="S5867">
            <v>0</v>
          </cell>
          <cell r="T5867">
            <v>0</v>
          </cell>
          <cell r="U5867">
            <v>0</v>
          </cell>
          <cell r="V5867">
            <v>0</v>
          </cell>
          <cell r="W5867">
            <v>0</v>
          </cell>
          <cell r="X5867">
            <v>28.224</v>
          </cell>
          <cell r="Y5867">
            <v>9.7912918799999993</v>
          </cell>
          <cell r="Z5867">
            <v>6.83</v>
          </cell>
          <cell r="AA5867">
            <v>6.83</v>
          </cell>
          <cell r="AB5867">
            <v>0</v>
          </cell>
          <cell r="AC5867">
            <v>0</v>
          </cell>
          <cell r="AD5867">
            <v>9.7912918799999993</v>
          </cell>
          <cell r="AE5867">
            <v>9.7912918799999993</v>
          </cell>
          <cell r="AF5867">
            <v>0</v>
          </cell>
          <cell r="AG5867">
            <v>0</v>
          </cell>
          <cell r="AH5867">
            <v>0</v>
          </cell>
          <cell r="AI5867">
            <v>143.35712855099999</v>
          </cell>
        </row>
        <row r="5868">
          <cell r="C5868" t="str">
            <v>1.951.1</v>
          </cell>
          <cell r="D5868" t="str">
            <v>Оборудование</v>
          </cell>
          <cell r="E5868" t="str">
            <v>051-2005190</v>
          </cell>
          <cell r="F5868" t="str">
            <v/>
          </cell>
          <cell r="G5868" t="str">
            <v/>
          </cell>
          <cell r="H5868" t="str">
            <v/>
          </cell>
          <cell r="I5868">
            <v>0</v>
          </cell>
          <cell r="J5868">
            <v>0</v>
          </cell>
          <cell r="K5868">
            <v>0</v>
          </cell>
          <cell r="L5868">
            <v>0</v>
          </cell>
          <cell r="M5868">
            <v>0.22330633999999999</v>
          </cell>
          <cell r="N5868">
            <v>0</v>
          </cell>
          <cell r="O5868">
            <v>0</v>
          </cell>
          <cell r="P5868">
            <v>0</v>
          </cell>
          <cell r="Q5868">
            <v>0</v>
          </cell>
          <cell r="R5868">
            <v>0</v>
          </cell>
          <cell r="S5868">
            <v>0</v>
          </cell>
          <cell r="T5868">
            <v>0</v>
          </cell>
          <cell r="U5868">
            <v>0</v>
          </cell>
          <cell r="V5868">
            <v>0</v>
          </cell>
          <cell r="W5868">
            <v>0</v>
          </cell>
          <cell r="X5868">
            <v>28.224</v>
          </cell>
          <cell r="Y5868">
            <v>9.7912918799999993</v>
          </cell>
          <cell r="Z5868">
            <v>0</v>
          </cell>
          <cell r="AA5868">
            <v>0</v>
          </cell>
          <cell r="AB5868">
            <v>0</v>
          </cell>
          <cell r="AC5868">
            <v>0</v>
          </cell>
          <cell r="AD5868">
            <v>9.7912918799999993</v>
          </cell>
          <cell r="AE5868">
            <v>9.7912918799999993</v>
          </cell>
          <cell r="AF5868">
            <v>0</v>
          </cell>
          <cell r="AG5868">
            <v>0</v>
          </cell>
          <cell r="AH5868">
            <v>0</v>
          </cell>
          <cell r="AI5868">
            <v>0</v>
          </cell>
        </row>
        <row r="5869">
          <cell r="C5869" t="str">
            <v>1.951.2</v>
          </cell>
          <cell r="D5869" t="str">
            <v>Прочие, всего</v>
          </cell>
          <cell r="E5869" t="str">
            <v>051-2005190</v>
          </cell>
          <cell r="F5869" t="str">
            <v/>
          </cell>
          <cell r="G5869" t="str">
            <v/>
          </cell>
          <cell r="H5869" t="str">
            <v/>
          </cell>
          <cell r="I5869">
            <v>0</v>
          </cell>
          <cell r="J5869">
            <v>0</v>
          </cell>
          <cell r="K5869">
            <v>0</v>
          </cell>
          <cell r="L5869">
            <v>0</v>
          </cell>
          <cell r="M5869">
            <v>0</v>
          </cell>
          <cell r="N5869">
            <v>0</v>
          </cell>
          <cell r="O5869">
            <v>0</v>
          </cell>
          <cell r="P5869">
            <v>0</v>
          </cell>
          <cell r="Q5869">
            <v>0</v>
          </cell>
          <cell r="R5869">
            <v>0</v>
          </cell>
          <cell r="S5869">
            <v>0</v>
          </cell>
          <cell r="T5869">
            <v>0</v>
          </cell>
          <cell r="U5869">
            <v>0</v>
          </cell>
          <cell r="V5869">
            <v>0</v>
          </cell>
          <cell r="W5869">
            <v>0</v>
          </cell>
          <cell r="X5869">
            <v>0</v>
          </cell>
          <cell r="Y5869">
            <v>0</v>
          </cell>
          <cell r="Z5869">
            <v>6.83</v>
          </cell>
          <cell r="AA5869">
            <v>6.83</v>
          </cell>
          <cell r="AB5869">
            <v>0</v>
          </cell>
          <cell r="AC5869">
            <v>0</v>
          </cell>
          <cell r="AD5869">
            <v>0</v>
          </cell>
          <cell r="AE5869">
            <v>0</v>
          </cell>
          <cell r="AF5869">
            <v>0</v>
          </cell>
          <cell r="AG5869">
            <v>0</v>
          </cell>
          <cell r="AH5869">
            <v>0</v>
          </cell>
          <cell r="AI5869">
            <v>0</v>
          </cell>
        </row>
        <row r="5870">
          <cell r="C5870" t="str">
            <v>1.951.3</v>
          </cell>
          <cell r="D5870" t="str">
            <v>Иные прочие</v>
          </cell>
          <cell r="E5870" t="str">
            <v>051-2005190</v>
          </cell>
          <cell r="F5870" t="str">
            <v/>
          </cell>
          <cell r="G5870" t="str">
            <v/>
          </cell>
          <cell r="H5870" t="str">
            <v/>
          </cell>
          <cell r="I5870">
            <v>0</v>
          </cell>
          <cell r="J5870">
            <v>0</v>
          </cell>
          <cell r="K5870">
            <v>0</v>
          </cell>
          <cell r="L5870">
            <v>0</v>
          </cell>
          <cell r="M5870">
            <v>0</v>
          </cell>
          <cell r="N5870">
            <v>0</v>
          </cell>
          <cell r="O5870">
            <v>0</v>
          </cell>
          <cell r="P5870">
            <v>0</v>
          </cell>
          <cell r="Q5870">
            <v>0</v>
          </cell>
          <cell r="R5870">
            <v>0</v>
          </cell>
          <cell r="S5870">
            <v>0</v>
          </cell>
          <cell r="T5870">
            <v>0</v>
          </cell>
          <cell r="U5870">
            <v>0</v>
          </cell>
          <cell r="V5870">
            <v>0</v>
          </cell>
          <cell r="W5870">
            <v>0</v>
          </cell>
          <cell r="X5870">
            <v>0</v>
          </cell>
          <cell r="Y5870">
            <v>0</v>
          </cell>
          <cell r="Z5870">
            <v>6.83</v>
          </cell>
          <cell r="AA5870">
            <v>6.83</v>
          </cell>
          <cell r="AB5870">
            <v>0</v>
          </cell>
          <cell r="AC5870">
            <v>0</v>
          </cell>
          <cell r="AD5870">
            <v>0</v>
          </cell>
          <cell r="AE5870">
            <v>0</v>
          </cell>
          <cell r="AF5870">
            <v>0</v>
          </cell>
          <cell r="AG5870">
            <v>0</v>
          </cell>
          <cell r="AH5870">
            <v>0</v>
          </cell>
          <cell r="AI5870">
            <v>0</v>
          </cell>
        </row>
        <row r="5871">
          <cell r="C5871" t="str">
            <v>1.952</v>
          </cell>
          <cell r="D5871" t="str">
            <v>Реконструкция ГРС ст. Медведовская Краснодарского края</v>
          </cell>
          <cell r="E5871" t="str">
            <v>051-2005220</v>
          </cell>
          <cell r="F5871" t="str">
            <v/>
          </cell>
          <cell r="G5871" t="str">
            <v>Стройки, обеспечивающие добычу и вывод газа из Надым-Пур-Таз</v>
          </cell>
          <cell r="H5871" t="str">
            <v>Транспорт газа</v>
          </cell>
          <cell r="I5871">
            <v>253.3</v>
          </cell>
          <cell r="J5871">
            <v>253.3</v>
          </cell>
          <cell r="K5871">
            <v>253.3</v>
          </cell>
          <cell r="L5871">
            <v>253.3</v>
          </cell>
          <cell r="M5871">
            <v>2.2575002400000002</v>
          </cell>
          <cell r="N5871">
            <v>0.89123578400000003</v>
          </cell>
          <cell r="O5871">
            <v>0.89123578400000003</v>
          </cell>
          <cell r="P5871">
            <v>0</v>
          </cell>
          <cell r="Q5871">
            <v>0</v>
          </cell>
          <cell r="R5871">
            <v>0</v>
          </cell>
          <cell r="S5871">
            <v>211.08</v>
          </cell>
          <cell r="T5871">
            <v>42.22</v>
          </cell>
          <cell r="U5871">
            <v>0</v>
          </cell>
          <cell r="V5871">
            <v>0</v>
          </cell>
          <cell r="W5871">
            <v>0</v>
          </cell>
          <cell r="X5871">
            <v>0</v>
          </cell>
          <cell r="Y5871">
            <v>0</v>
          </cell>
          <cell r="Z5871">
            <v>188.07</v>
          </cell>
          <cell r="AA5871">
            <v>188.07</v>
          </cell>
          <cell r="AB5871">
            <v>31.742999999999999</v>
          </cell>
          <cell r="AC5871">
            <v>2</v>
          </cell>
          <cell r="AD5871">
            <v>1.50500016</v>
          </cell>
          <cell r="AE5871">
            <v>0</v>
          </cell>
          <cell r="AF5871">
            <v>1.50500016</v>
          </cell>
          <cell r="AG5871">
            <v>0</v>
          </cell>
          <cell r="AH5871">
            <v>0</v>
          </cell>
          <cell r="AI5871">
            <v>0.80023404099999995</v>
          </cell>
        </row>
        <row r="5872">
          <cell r="C5872" t="str">
            <v>1.952.1</v>
          </cell>
          <cell r="D5872" t="str">
            <v>Подрядные работы</v>
          </cell>
          <cell r="E5872" t="str">
            <v>051-2005220</v>
          </cell>
          <cell r="F5872" t="str">
            <v/>
          </cell>
          <cell r="G5872" t="str">
            <v/>
          </cell>
          <cell r="H5872" t="str">
            <v/>
          </cell>
          <cell r="I5872">
            <v>105.81</v>
          </cell>
          <cell r="J5872">
            <v>105.81</v>
          </cell>
          <cell r="K5872">
            <v>105.81</v>
          </cell>
          <cell r="L5872">
            <v>105.81</v>
          </cell>
          <cell r="M5872">
            <v>0</v>
          </cell>
          <cell r="N5872">
            <v>0</v>
          </cell>
          <cell r="O5872">
            <v>0</v>
          </cell>
          <cell r="P5872">
            <v>0</v>
          </cell>
          <cell r="Q5872">
            <v>0</v>
          </cell>
          <cell r="R5872">
            <v>0</v>
          </cell>
          <cell r="S5872">
            <v>88.17</v>
          </cell>
          <cell r="T5872">
            <v>17.64</v>
          </cell>
          <cell r="U5872">
            <v>0</v>
          </cell>
          <cell r="V5872">
            <v>0</v>
          </cell>
          <cell r="W5872">
            <v>0</v>
          </cell>
          <cell r="X5872">
            <v>0</v>
          </cell>
          <cell r="Y5872">
            <v>0</v>
          </cell>
          <cell r="Z5872">
            <v>60</v>
          </cell>
          <cell r="AA5872">
            <v>60</v>
          </cell>
          <cell r="AB5872">
            <v>31.742999999999999</v>
          </cell>
          <cell r="AC5872">
            <v>0</v>
          </cell>
          <cell r="AD5872">
            <v>0</v>
          </cell>
          <cell r="AE5872">
            <v>0</v>
          </cell>
          <cell r="AF5872">
            <v>0</v>
          </cell>
          <cell r="AG5872">
            <v>0</v>
          </cell>
          <cell r="AH5872">
            <v>0</v>
          </cell>
          <cell r="AI5872">
            <v>0</v>
          </cell>
        </row>
        <row r="5873">
          <cell r="C5873">
            <v>0</v>
          </cell>
          <cell r="D5873" t="str">
            <v>Конкурс</v>
          </cell>
          <cell r="E5873" t="str">
            <v>051-2005220</v>
          </cell>
          <cell r="F5873" t="str">
            <v/>
          </cell>
          <cell r="G5873" t="str">
            <v/>
          </cell>
          <cell r="H5873" t="str">
            <v/>
          </cell>
          <cell r="I5873">
            <v>0</v>
          </cell>
          <cell r="J5873">
            <v>0</v>
          </cell>
          <cell r="K5873">
            <v>105.81</v>
          </cell>
          <cell r="L5873">
            <v>105.81</v>
          </cell>
          <cell r="M5873">
            <v>0</v>
          </cell>
          <cell r="N5873">
            <v>0</v>
          </cell>
          <cell r="O5873">
            <v>0</v>
          </cell>
          <cell r="P5873">
            <v>0</v>
          </cell>
          <cell r="Q5873">
            <v>0</v>
          </cell>
          <cell r="R5873">
            <v>0</v>
          </cell>
          <cell r="S5873">
            <v>0</v>
          </cell>
          <cell r="T5873">
            <v>0</v>
          </cell>
          <cell r="U5873">
            <v>0</v>
          </cell>
          <cell r="V5873">
            <v>0</v>
          </cell>
          <cell r="W5873">
            <v>0</v>
          </cell>
          <cell r="X5873">
            <v>0</v>
          </cell>
          <cell r="Y5873">
            <v>0</v>
          </cell>
          <cell r="Z5873">
            <v>60</v>
          </cell>
          <cell r="AA5873">
            <v>60</v>
          </cell>
          <cell r="AB5873">
            <v>31.742999999999999</v>
          </cell>
          <cell r="AC5873">
            <v>0</v>
          </cell>
          <cell r="AD5873">
            <v>0</v>
          </cell>
          <cell r="AE5873">
            <v>0</v>
          </cell>
          <cell r="AF5873">
            <v>0</v>
          </cell>
          <cell r="AG5873">
            <v>0</v>
          </cell>
          <cell r="AH5873">
            <v>0</v>
          </cell>
          <cell r="AI5873">
            <v>0</v>
          </cell>
        </row>
        <row r="5874">
          <cell r="C5874">
            <v>0</v>
          </cell>
          <cell r="D5874" t="str">
            <v>Прочие подрядчики</v>
          </cell>
          <cell r="E5874" t="str">
            <v>051-2005220</v>
          </cell>
          <cell r="F5874" t="str">
            <v/>
          </cell>
          <cell r="G5874" t="str">
            <v/>
          </cell>
          <cell r="H5874" t="str">
            <v/>
          </cell>
          <cell r="I5874">
            <v>105.81</v>
          </cell>
          <cell r="J5874">
            <v>105.81</v>
          </cell>
          <cell r="K5874">
            <v>0</v>
          </cell>
          <cell r="L5874">
            <v>0</v>
          </cell>
          <cell r="M5874">
            <v>0</v>
          </cell>
          <cell r="N5874">
            <v>0</v>
          </cell>
          <cell r="O5874">
            <v>0</v>
          </cell>
          <cell r="P5874">
            <v>0</v>
          </cell>
          <cell r="Q5874">
            <v>0</v>
          </cell>
          <cell r="R5874">
            <v>0</v>
          </cell>
          <cell r="S5874">
            <v>88.17</v>
          </cell>
          <cell r="T5874">
            <v>17.64</v>
          </cell>
          <cell r="U5874">
            <v>0</v>
          </cell>
          <cell r="V5874">
            <v>0</v>
          </cell>
          <cell r="W5874">
            <v>0</v>
          </cell>
          <cell r="X5874">
            <v>0</v>
          </cell>
          <cell r="Y5874">
            <v>0</v>
          </cell>
          <cell r="Z5874">
            <v>0</v>
          </cell>
          <cell r="AA5874">
            <v>0</v>
          </cell>
          <cell r="AB5874">
            <v>0</v>
          </cell>
          <cell r="AC5874">
            <v>0</v>
          </cell>
          <cell r="AD5874">
            <v>0</v>
          </cell>
          <cell r="AE5874">
            <v>0</v>
          </cell>
          <cell r="AF5874">
            <v>0</v>
          </cell>
          <cell r="AG5874">
            <v>0</v>
          </cell>
          <cell r="AH5874">
            <v>0</v>
          </cell>
          <cell r="AI5874">
            <v>0</v>
          </cell>
        </row>
        <row r="5875">
          <cell r="C5875" t="str">
            <v>1.952.2</v>
          </cell>
          <cell r="D5875" t="str">
            <v>Оборудование</v>
          </cell>
          <cell r="E5875" t="str">
            <v>051-2005220</v>
          </cell>
          <cell r="F5875" t="str">
            <v/>
          </cell>
          <cell r="G5875" t="str">
            <v/>
          </cell>
          <cell r="H5875" t="str">
            <v/>
          </cell>
          <cell r="I5875">
            <v>123.94</v>
          </cell>
          <cell r="J5875">
            <v>123.94</v>
          </cell>
          <cell r="K5875">
            <v>123.94</v>
          </cell>
          <cell r="L5875">
            <v>123.94</v>
          </cell>
          <cell r="M5875">
            <v>0</v>
          </cell>
          <cell r="N5875">
            <v>0</v>
          </cell>
          <cell r="O5875">
            <v>0</v>
          </cell>
          <cell r="P5875">
            <v>0</v>
          </cell>
          <cell r="Q5875">
            <v>0</v>
          </cell>
          <cell r="R5875">
            <v>0</v>
          </cell>
          <cell r="S5875">
            <v>103.28</v>
          </cell>
          <cell r="T5875">
            <v>20.66</v>
          </cell>
          <cell r="U5875">
            <v>0</v>
          </cell>
          <cell r="V5875">
            <v>0</v>
          </cell>
          <cell r="W5875">
            <v>0</v>
          </cell>
          <cell r="X5875">
            <v>0</v>
          </cell>
          <cell r="Y5875">
            <v>0</v>
          </cell>
          <cell r="Z5875">
            <v>123.04</v>
          </cell>
          <cell r="AA5875">
            <v>123.04</v>
          </cell>
          <cell r="AB5875">
            <v>0</v>
          </cell>
          <cell r="AC5875">
            <v>0</v>
          </cell>
          <cell r="AD5875">
            <v>0</v>
          </cell>
          <cell r="AE5875">
            <v>0</v>
          </cell>
          <cell r="AF5875">
            <v>0</v>
          </cell>
          <cell r="AG5875">
            <v>0</v>
          </cell>
          <cell r="AH5875">
            <v>0</v>
          </cell>
          <cell r="AI5875">
            <v>0</v>
          </cell>
        </row>
        <row r="5876">
          <cell r="C5876" t="str">
            <v>1.952.3</v>
          </cell>
          <cell r="D5876" t="str">
            <v>Прочие, всего</v>
          </cell>
          <cell r="E5876" t="str">
            <v>051-2005220</v>
          </cell>
          <cell r="F5876" t="str">
            <v/>
          </cell>
          <cell r="G5876" t="str">
            <v/>
          </cell>
          <cell r="H5876" t="str">
            <v/>
          </cell>
          <cell r="I5876">
            <v>23.55</v>
          </cell>
          <cell r="J5876">
            <v>23.55</v>
          </cell>
          <cell r="K5876">
            <v>23.55</v>
          </cell>
          <cell r="L5876">
            <v>23.55</v>
          </cell>
          <cell r="M5876">
            <v>2.2575002400000002</v>
          </cell>
          <cell r="N5876">
            <v>9.5859882800000005</v>
          </cell>
          <cell r="O5876">
            <v>9.5859882800000005</v>
          </cell>
          <cell r="P5876">
            <v>0</v>
          </cell>
          <cell r="Q5876">
            <v>0</v>
          </cell>
          <cell r="R5876">
            <v>0</v>
          </cell>
          <cell r="S5876">
            <v>19.63</v>
          </cell>
          <cell r="T5876">
            <v>3.92</v>
          </cell>
          <cell r="U5876">
            <v>0</v>
          </cell>
          <cell r="V5876">
            <v>0</v>
          </cell>
          <cell r="W5876">
            <v>0</v>
          </cell>
          <cell r="X5876">
            <v>0</v>
          </cell>
          <cell r="Y5876">
            <v>0</v>
          </cell>
          <cell r="Z5876">
            <v>5.03</v>
          </cell>
          <cell r="AA5876">
            <v>5.03</v>
          </cell>
          <cell r="AB5876">
            <v>0</v>
          </cell>
          <cell r="AC5876">
            <v>2</v>
          </cell>
          <cell r="AD5876">
            <v>1.50500016</v>
          </cell>
          <cell r="AE5876">
            <v>0</v>
          </cell>
          <cell r="AF5876">
            <v>1.50500016</v>
          </cell>
          <cell r="AG5876">
            <v>0</v>
          </cell>
          <cell r="AH5876">
            <v>0</v>
          </cell>
          <cell r="AI5876">
            <v>29.920480317999999</v>
          </cell>
        </row>
        <row r="5877">
          <cell r="C5877" t="str">
            <v>1.952.4</v>
          </cell>
          <cell r="D5877" t="str">
            <v>Землеотвод, всего</v>
          </cell>
          <cell r="E5877" t="str">
            <v>051-2005220</v>
          </cell>
          <cell r="F5877" t="str">
            <v/>
          </cell>
          <cell r="G5877" t="str">
            <v/>
          </cell>
          <cell r="H5877" t="str">
            <v/>
          </cell>
          <cell r="I5877">
            <v>0</v>
          </cell>
          <cell r="J5877">
            <v>0</v>
          </cell>
          <cell r="K5877">
            <v>3</v>
          </cell>
          <cell r="L5877">
            <v>3</v>
          </cell>
          <cell r="M5877">
            <v>0</v>
          </cell>
          <cell r="N5877">
            <v>0</v>
          </cell>
          <cell r="O5877">
            <v>0</v>
          </cell>
          <cell r="P5877">
            <v>0</v>
          </cell>
          <cell r="Q5877">
            <v>0</v>
          </cell>
          <cell r="R5877">
            <v>0</v>
          </cell>
          <cell r="S5877">
            <v>0</v>
          </cell>
          <cell r="T5877">
            <v>0</v>
          </cell>
          <cell r="U5877">
            <v>0</v>
          </cell>
          <cell r="V5877">
            <v>0</v>
          </cell>
          <cell r="W5877">
            <v>0</v>
          </cell>
          <cell r="X5877">
            <v>0</v>
          </cell>
          <cell r="Y5877">
            <v>0</v>
          </cell>
          <cell r="Z5877">
            <v>2</v>
          </cell>
          <cell r="AA5877">
            <v>2</v>
          </cell>
          <cell r="AB5877">
            <v>0</v>
          </cell>
          <cell r="AC5877">
            <v>2</v>
          </cell>
          <cell r="AD5877">
            <v>0</v>
          </cell>
          <cell r="AE5877">
            <v>0</v>
          </cell>
          <cell r="AF5877">
            <v>0</v>
          </cell>
          <cell r="AG5877">
            <v>0</v>
          </cell>
          <cell r="AH5877">
            <v>0</v>
          </cell>
          <cell r="AI5877">
            <v>0</v>
          </cell>
        </row>
        <row r="5878">
          <cell r="C5878" t="str">
            <v>1.952.5</v>
          </cell>
          <cell r="D5878" t="str">
            <v>Проектные работы</v>
          </cell>
          <cell r="E5878" t="str">
            <v>051-2005220</v>
          </cell>
          <cell r="F5878" t="str">
            <v/>
          </cell>
          <cell r="G5878" t="str">
            <v/>
          </cell>
          <cell r="H5878" t="str">
            <v/>
          </cell>
          <cell r="I5878">
            <v>0</v>
          </cell>
          <cell r="J5878">
            <v>0</v>
          </cell>
          <cell r="K5878">
            <v>1.5</v>
          </cell>
          <cell r="L5878">
            <v>1.5</v>
          </cell>
          <cell r="M5878">
            <v>0</v>
          </cell>
          <cell r="N5878">
            <v>0</v>
          </cell>
          <cell r="O5878">
            <v>0</v>
          </cell>
          <cell r="P5878">
            <v>0</v>
          </cell>
          <cell r="Q5878">
            <v>0</v>
          </cell>
          <cell r="R5878">
            <v>0</v>
          </cell>
          <cell r="S5878">
            <v>0</v>
          </cell>
          <cell r="T5878">
            <v>0</v>
          </cell>
          <cell r="U5878">
            <v>0</v>
          </cell>
          <cell r="V5878">
            <v>0</v>
          </cell>
          <cell r="W5878">
            <v>0</v>
          </cell>
          <cell r="X5878">
            <v>0</v>
          </cell>
          <cell r="Y5878">
            <v>0</v>
          </cell>
          <cell r="Z5878">
            <v>1.5</v>
          </cell>
          <cell r="AA5878">
            <v>1.5</v>
          </cell>
          <cell r="AB5878">
            <v>0</v>
          </cell>
          <cell r="AC5878">
            <v>0</v>
          </cell>
          <cell r="AD5878">
            <v>0</v>
          </cell>
          <cell r="AE5878">
            <v>0</v>
          </cell>
          <cell r="AF5878">
            <v>0</v>
          </cell>
          <cell r="AG5878">
            <v>0</v>
          </cell>
          <cell r="AH5878">
            <v>0</v>
          </cell>
          <cell r="AI5878">
            <v>0</v>
          </cell>
        </row>
        <row r="5879">
          <cell r="C5879" t="str">
            <v>1.952.6</v>
          </cell>
          <cell r="D5879" t="str">
            <v>Услуги Заказчика</v>
          </cell>
          <cell r="E5879" t="str">
            <v>051-2005220</v>
          </cell>
          <cell r="F5879" t="str">
            <v/>
          </cell>
          <cell r="G5879" t="str">
            <v/>
          </cell>
          <cell r="H5879" t="str">
            <v/>
          </cell>
          <cell r="I5879">
            <v>0</v>
          </cell>
          <cell r="J5879">
            <v>0</v>
          </cell>
          <cell r="K5879">
            <v>0.04</v>
          </cell>
          <cell r="L5879">
            <v>0.04</v>
          </cell>
          <cell r="M5879">
            <v>2.2575002400000002</v>
          </cell>
          <cell r="N5879">
            <v>5643.7506000000003</v>
          </cell>
          <cell r="O5879">
            <v>5643.7506000000003</v>
          </cell>
          <cell r="P5879">
            <v>0</v>
          </cell>
          <cell r="Q5879">
            <v>0</v>
          </cell>
          <cell r="R5879">
            <v>0</v>
          </cell>
          <cell r="S5879">
            <v>0</v>
          </cell>
          <cell r="T5879">
            <v>0</v>
          </cell>
          <cell r="U5879">
            <v>0</v>
          </cell>
          <cell r="V5879">
            <v>0</v>
          </cell>
          <cell r="W5879">
            <v>0</v>
          </cell>
          <cell r="X5879">
            <v>0</v>
          </cell>
          <cell r="Y5879">
            <v>0</v>
          </cell>
          <cell r="Z5879">
            <v>0.03</v>
          </cell>
          <cell r="AA5879">
            <v>0.03</v>
          </cell>
          <cell r="AB5879">
            <v>0</v>
          </cell>
          <cell r="AC5879">
            <v>0</v>
          </cell>
          <cell r="AD5879">
            <v>1.50500016</v>
          </cell>
          <cell r="AE5879">
            <v>0</v>
          </cell>
          <cell r="AF5879">
            <v>1.50500016</v>
          </cell>
          <cell r="AG5879">
            <v>0</v>
          </cell>
          <cell r="AH5879">
            <v>0</v>
          </cell>
          <cell r="AI5879">
            <v>5016.6671999999999</v>
          </cell>
        </row>
        <row r="5880">
          <cell r="C5880" t="str">
            <v>1.952.7</v>
          </cell>
          <cell r="D5880" t="str">
            <v>Иные прочие</v>
          </cell>
          <cell r="E5880" t="str">
            <v>051-2005220</v>
          </cell>
          <cell r="F5880" t="str">
            <v/>
          </cell>
          <cell r="G5880" t="str">
            <v/>
          </cell>
          <cell r="H5880" t="str">
            <v/>
          </cell>
          <cell r="I5880">
            <v>23.55</v>
          </cell>
          <cell r="J5880">
            <v>23.55</v>
          </cell>
          <cell r="K5880">
            <v>9.01</v>
          </cell>
          <cell r="L5880">
            <v>9.01</v>
          </cell>
          <cell r="M5880">
            <v>0</v>
          </cell>
          <cell r="N5880">
            <v>0</v>
          </cell>
          <cell r="O5880">
            <v>0</v>
          </cell>
          <cell r="P5880">
            <v>0</v>
          </cell>
          <cell r="Q5880">
            <v>0</v>
          </cell>
          <cell r="R5880">
            <v>0</v>
          </cell>
          <cell r="S5880">
            <v>19.63</v>
          </cell>
          <cell r="T5880">
            <v>3.92</v>
          </cell>
          <cell r="U5880">
            <v>0</v>
          </cell>
          <cell r="V5880">
            <v>0</v>
          </cell>
          <cell r="W5880">
            <v>0</v>
          </cell>
          <cell r="X5880">
            <v>0</v>
          </cell>
          <cell r="Y5880">
            <v>0</v>
          </cell>
          <cell r="Z5880">
            <v>1.5</v>
          </cell>
          <cell r="AA5880">
            <v>1.5</v>
          </cell>
          <cell r="AB5880">
            <v>0</v>
          </cell>
          <cell r="AC5880">
            <v>0</v>
          </cell>
          <cell r="AD5880">
            <v>0</v>
          </cell>
          <cell r="AE5880">
            <v>0</v>
          </cell>
          <cell r="AF5880">
            <v>0</v>
          </cell>
          <cell r="AG5880">
            <v>0</v>
          </cell>
          <cell r="AH5880">
            <v>0</v>
          </cell>
          <cell r="AI5880">
            <v>0</v>
          </cell>
        </row>
        <row r="5881">
          <cell r="C5881" t="str">
            <v>1.952.8</v>
          </cell>
          <cell r="D5881" t="str">
            <v>Пуско наладочные работы "вхолостую"</v>
          </cell>
          <cell r="E5881" t="str">
            <v>051-2005220</v>
          </cell>
          <cell r="F5881" t="str">
            <v/>
          </cell>
          <cell r="G5881" t="str">
            <v/>
          </cell>
          <cell r="H5881" t="str">
            <v/>
          </cell>
          <cell r="I5881">
            <v>0</v>
          </cell>
          <cell r="J5881">
            <v>0</v>
          </cell>
          <cell r="K5881">
            <v>10</v>
          </cell>
          <cell r="L5881">
            <v>10</v>
          </cell>
          <cell r="M5881">
            <v>0</v>
          </cell>
          <cell r="N5881">
            <v>0</v>
          </cell>
          <cell r="O5881">
            <v>0</v>
          </cell>
          <cell r="P5881">
            <v>0</v>
          </cell>
          <cell r="Q5881">
            <v>0</v>
          </cell>
          <cell r="R5881">
            <v>0</v>
          </cell>
          <cell r="S5881">
            <v>0</v>
          </cell>
          <cell r="T5881">
            <v>0</v>
          </cell>
          <cell r="U5881">
            <v>0</v>
          </cell>
          <cell r="V5881">
            <v>0</v>
          </cell>
          <cell r="W5881">
            <v>0</v>
          </cell>
          <cell r="X5881">
            <v>0</v>
          </cell>
          <cell r="Y5881">
            <v>0</v>
          </cell>
          <cell r="Z5881">
            <v>0</v>
          </cell>
          <cell r="AA5881">
            <v>0</v>
          </cell>
          <cell r="AB5881">
            <v>0</v>
          </cell>
          <cell r="AC5881">
            <v>0</v>
          </cell>
          <cell r="AD5881">
            <v>0</v>
          </cell>
          <cell r="AE5881">
            <v>0</v>
          </cell>
          <cell r="AF5881">
            <v>0</v>
          </cell>
          <cell r="AG5881">
            <v>0</v>
          </cell>
          <cell r="AH5881">
            <v>0</v>
          </cell>
          <cell r="AI5881">
            <v>0</v>
          </cell>
        </row>
        <row r="5882">
          <cell r="C5882" t="str">
            <v>1.953</v>
          </cell>
          <cell r="D5882" t="str">
            <v>Техперевооружение систем контроля качества газа. Установка потоковых анализаторов на объектах ООО "Газпром трансгаз Ставрополь"</v>
          </cell>
          <cell r="E5882" t="str">
            <v>051-2005221</v>
          </cell>
          <cell r="F5882" t="str">
            <v/>
          </cell>
          <cell r="G5882" t="str">
            <v>Стройки, обеспечивающие добычу и вывод газа из Надым-Пур-Таз</v>
          </cell>
          <cell r="H5882" t="str">
            <v>Транспорт газа</v>
          </cell>
          <cell r="I5882">
            <v>90.55</v>
          </cell>
          <cell r="J5882">
            <v>85.03</v>
          </cell>
          <cell r="K5882">
            <v>85.03</v>
          </cell>
          <cell r="L5882">
            <v>85.03</v>
          </cell>
          <cell r="M5882">
            <v>0.75750012</v>
          </cell>
          <cell r="N5882">
            <v>0.89086219</v>
          </cell>
          <cell r="O5882">
            <v>0.89086219</v>
          </cell>
          <cell r="P5882">
            <v>0</v>
          </cell>
          <cell r="Q5882">
            <v>0</v>
          </cell>
          <cell r="R5882">
            <v>0</v>
          </cell>
          <cell r="S5882">
            <v>75.628333319999996</v>
          </cell>
          <cell r="T5882">
            <v>14.92166668</v>
          </cell>
          <cell r="U5882">
            <v>0</v>
          </cell>
          <cell r="V5882">
            <v>0</v>
          </cell>
          <cell r="W5882">
            <v>0</v>
          </cell>
          <cell r="X5882">
            <v>0</v>
          </cell>
          <cell r="Y5882">
            <v>0</v>
          </cell>
          <cell r="Z5882">
            <v>68.040000000000006</v>
          </cell>
          <cell r="AA5882">
            <v>68.040000000000006</v>
          </cell>
          <cell r="AB5882">
            <v>0</v>
          </cell>
          <cell r="AC5882">
            <v>1</v>
          </cell>
          <cell r="AD5882">
            <v>0.50500007999999996</v>
          </cell>
          <cell r="AE5882">
            <v>0</v>
          </cell>
          <cell r="AF5882">
            <v>0.50500007999999996</v>
          </cell>
          <cell r="AG5882">
            <v>0</v>
          </cell>
          <cell r="AH5882">
            <v>0</v>
          </cell>
          <cell r="AI5882">
            <v>0.74221058200000001</v>
          </cell>
        </row>
        <row r="5883">
          <cell r="C5883" t="str">
            <v>1.953.1</v>
          </cell>
          <cell r="D5883" t="str">
            <v>Подрядные работы</v>
          </cell>
          <cell r="E5883" t="str">
            <v>051-2005221</v>
          </cell>
          <cell r="F5883" t="str">
            <v/>
          </cell>
          <cell r="G5883" t="str">
            <v/>
          </cell>
          <cell r="H5883" t="str">
            <v/>
          </cell>
          <cell r="I5883">
            <v>0.6</v>
          </cell>
          <cell r="J5883">
            <v>0.6</v>
          </cell>
          <cell r="K5883">
            <v>0.6</v>
          </cell>
          <cell r="L5883">
            <v>0.6</v>
          </cell>
          <cell r="M5883">
            <v>0</v>
          </cell>
          <cell r="N5883">
            <v>0</v>
          </cell>
          <cell r="O5883">
            <v>0</v>
          </cell>
          <cell r="P5883">
            <v>0</v>
          </cell>
          <cell r="Q5883">
            <v>0</v>
          </cell>
          <cell r="R5883">
            <v>0</v>
          </cell>
          <cell r="S5883">
            <v>0.5</v>
          </cell>
          <cell r="T5883">
            <v>0.1</v>
          </cell>
          <cell r="U5883">
            <v>0</v>
          </cell>
          <cell r="V5883">
            <v>0</v>
          </cell>
          <cell r="W5883">
            <v>0</v>
          </cell>
          <cell r="X5883">
            <v>0</v>
          </cell>
          <cell r="Y5883">
            <v>0</v>
          </cell>
          <cell r="Z5883">
            <v>0</v>
          </cell>
          <cell r="AA5883">
            <v>0</v>
          </cell>
          <cell r="AB5883">
            <v>0</v>
          </cell>
          <cell r="AC5883">
            <v>0</v>
          </cell>
          <cell r="AD5883">
            <v>0</v>
          </cell>
          <cell r="AE5883">
            <v>0</v>
          </cell>
          <cell r="AF5883">
            <v>0</v>
          </cell>
          <cell r="AG5883">
            <v>0</v>
          </cell>
          <cell r="AH5883">
            <v>0</v>
          </cell>
          <cell r="AI5883">
            <v>0</v>
          </cell>
        </row>
        <row r="5884">
          <cell r="C5884">
            <v>0</v>
          </cell>
          <cell r="D5884" t="str">
            <v>МЦЭ-Инжиниринг</v>
          </cell>
          <cell r="E5884" t="str">
            <v>051-2005221</v>
          </cell>
          <cell r="F5884" t="str">
            <v/>
          </cell>
          <cell r="G5884" t="str">
            <v/>
          </cell>
          <cell r="H5884" t="str">
            <v/>
          </cell>
          <cell r="I5884">
            <v>0</v>
          </cell>
          <cell r="J5884">
            <v>0</v>
          </cell>
          <cell r="K5884">
            <v>0.6</v>
          </cell>
          <cell r="L5884">
            <v>0.6</v>
          </cell>
          <cell r="M5884">
            <v>0</v>
          </cell>
          <cell r="N5884">
            <v>0</v>
          </cell>
          <cell r="O5884">
            <v>0</v>
          </cell>
          <cell r="P5884">
            <v>0</v>
          </cell>
          <cell r="Q5884">
            <v>0</v>
          </cell>
          <cell r="R5884">
            <v>0</v>
          </cell>
          <cell r="S5884">
            <v>0</v>
          </cell>
          <cell r="T5884">
            <v>0</v>
          </cell>
          <cell r="U5884">
            <v>0</v>
          </cell>
          <cell r="V5884">
            <v>0</v>
          </cell>
          <cell r="W5884">
            <v>0</v>
          </cell>
          <cell r="X5884">
            <v>0</v>
          </cell>
          <cell r="Y5884">
            <v>0</v>
          </cell>
          <cell r="Z5884">
            <v>0</v>
          </cell>
          <cell r="AA5884">
            <v>0</v>
          </cell>
          <cell r="AB5884">
            <v>0</v>
          </cell>
          <cell r="AC5884">
            <v>0</v>
          </cell>
          <cell r="AD5884">
            <v>0</v>
          </cell>
          <cell r="AE5884">
            <v>0</v>
          </cell>
          <cell r="AF5884">
            <v>0</v>
          </cell>
          <cell r="AG5884">
            <v>0</v>
          </cell>
          <cell r="AH5884">
            <v>0</v>
          </cell>
          <cell r="AI5884">
            <v>0</v>
          </cell>
        </row>
        <row r="5885">
          <cell r="C5885">
            <v>0</v>
          </cell>
          <cell r="D5885" t="str">
            <v>Прочие подрядчики</v>
          </cell>
          <cell r="E5885" t="str">
            <v>051-2005221</v>
          </cell>
          <cell r="F5885" t="str">
            <v/>
          </cell>
          <cell r="G5885" t="str">
            <v/>
          </cell>
          <cell r="H5885" t="str">
            <v/>
          </cell>
          <cell r="I5885">
            <v>0.6</v>
          </cell>
          <cell r="J5885">
            <v>0.6</v>
          </cell>
          <cell r="K5885">
            <v>0</v>
          </cell>
          <cell r="L5885">
            <v>0</v>
          </cell>
          <cell r="M5885">
            <v>0</v>
          </cell>
          <cell r="N5885">
            <v>0</v>
          </cell>
          <cell r="O5885">
            <v>0</v>
          </cell>
          <cell r="P5885">
            <v>0</v>
          </cell>
          <cell r="Q5885">
            <v>0</v>
          </cell>
          <cell r="R5885">
            <v>0</v>
          </cell>
          <cell r="S5885">
            <v>0.5</v>
          </cell>
          <cell r="T5885">
            <v>0.1</v>
          </cell>
          <cell r="U5885">
            <v>0</v>
          </cell>
          <cell r="V5885">
            <v>0</v>
          </cell>
          <cell r="W5885">
            <v>0</v>
          </cell>
          <cell r="X5885">
            <v>0</v>
          </cell>
          <cell r="Y5885">
            <v>0</v>
          </cell>
          <cell r="Z5885">
            <v>0</v>
          </cell>
          <cell r="AA5885">
            <v>0</v>
          </cell>
          <cell r="AB5885">
            <v>0</v>
          </cell>
          <cell r="AC5885">
            <v>0</v>
          </cell>
          <cell r="AD5885">
            <v>0</v>
          </cell>
          <cell r="AE5885">
            <v>0</v>
          </cell>
          <cell r="AF5885">
            <v>0</v>
          </cell>
          <cell r="AG5885">
            <v>0</v>
          </cell>
          <cell r="AH5885">
            <v>0</v>
          </cell>
          <cell r="AI5885">
            <v>0</v>
          </cell>
        </row>
        <row r="5886">
          <cell r="C5886" t="str">
            <v>1.953.2</v>
          </cell>
          <cell r="D5886" t="str">
            <v>Оборудование</v>
          </cell>
          <cell r="E5886" t="str">
            <v>051-2005221</v>
          </cell>
          <cell r="F5886" t="str">
            <v/>
          </cell>
          <cell r="G5886" t="str">
            <v/>
          </cell>
          <cell r="H5886" t="str">
            <v/>
          </cell>
          <cell r="I5886">
            <v>65.400000000000006</v>
          </cell>
          <cell r="J5886">
            <v>65.400000000000006</v>
          </cell>
          <cell r="K5886">
            <v>65.400000000000006</v>
          </cell>
          <cell r="L5886">
            <v>65.400000000000006</v>
          </cell>
          <cell r="M5886">
            <v>0</v>
          </cell>
          <cell r="N5886">
            <v>0</v>
          </cell>
          <cell r="O5886">
            <v>0</v>
          </cell>
          <cell r="P5886">
            <v>0</v>
          </cell>
          <cell r="Q5886">
            <v>0</v>
          </cell>
          <cell r="R5886">
            <v>0</v>
          </cell>
          <cell r="S5886">
            <v>54.5</v>
          </cell>
          <cell r="T5886">
            <v>10.9</v>
          </cell>
          <cell r="U5886">
            <v>0</v>
          </cell>
          <cell r="V5886">
            <v>0</v>
          </cell>
          <cell r="W5886">
            <v>0</v>
          </cell>
          <cell r="X5886">
            <v>0</v>
          </cell>
          <cell r="Y5886">
            <v>0</v>
          </cell>
          <cell r="Z5886">
            <v>63.9</v>
          </cell>
          <cell r="AA5886">
            <v>63.9</v>
          </cell>
          <cell r="AB5886">
            <v>0</v>
          </cell>
          <cell r="AC5886">
            <v>0</v>
          </cell>
          <cell r="AD5886">
            <v>0</v>
          </cell>
          <cell r="AE5886">
            <v>0</v>
          </cell>
          <cell r="AF5886">
            <v>0</v>
          </cell>
          <cell r="AG5886">
            <v>0</v>
          </cell>
          <cell r="AH5886">
            <v>0</v>
          </cell>
          <cell r="AI5886">
            <v>0</v>
          </cell>
        </row>
        <row r="5887">
          <cell r="C5887" t="str">
            <v>1.953.3</v>
          </cell>
          <cell r="D5887" t="str">
            <v>Прочие, всего</v>
          </cell>
          <cell r="E5887" t="str">
            <v>051-2005221</v>
          </cell>
          <cell r="F5887" t="str">
            <v/>
          </cell>
          <cell r="G5887" t="str">
            <v/>
          </cell>
          <cell r="H5887" t="str">
            <v/>
          </cell>
          <cell r="I5887">
            <v>24.55</v>
          </cell>
          <cell r="J5887">
            <v>19.03</v>
          </cell>
          <cell r="K5887">
            <v>19.03</v>
          </cell>
          <cell r="L5887">
            <v>19.03</v>
          </cell>
          <cell r="M5887">
            <v>0.75750012</v>
          </cell>
          <cell r="N5887">
            <v>3.9805576459999998</v>
          </cell>
          <cell r="O5887">
            <v>3.9805576459999998</v>
          </cell>
          <cell r="P5887">
            <v>0</v>
          </cell>
          <cell r="Q5887">
            <v>0</v>
          </cell>
          <cell r="R5887">
            <v>0</v>
          </cell>
          <cell r="S5887">
            <v>20.628333319999999</v>
          </cell>
          <cell r="T5887">
            <v>3.92166668</v>
          </cell>
          <cell r="U5887">
            <v>0</v>
          </cell>
          <cell r="V5887">
            <v>0</v>
          </cell>
          <cell r="W5887">
            <v>0</v>
          </cell>
          <cell r="X5887">
            <v>0</v>
          </cell>
          <cell r="Y5887">
            <v>0</v>
          </cell>
          <cell r="Z5887">
            <v>4.1399999999999997</v>
          </cell>
          <cell r="AA5887">
            <v>4.1399999999999997</v>
          </cell>
          <cell r="AB5887">
            <v>0</v>
          </cell>
          <cell r="AC5887">
            <v>1</v>
          </cell>
          <cell r="AD5887">
            <v>0.50500007999999996</v>
          </cell>
          <cell r="AE5887">
            <v>0</v>
          </cell>
          <cell r="AF5887">
            <v>0.50500007999999996</v>
          </cell>
          <cell r="AG5887">
            <v>0</v>
          </cell>
          <cell r="AH5887">
            <v>0</v>
          </cell>
          <cell r="AI5887">
            <v>12.198069565000001</v>
          </cell>
        </row>
        <row r="5888">
          <cell r="C5888" t="str">
            <v>1.953.4</v>
          </cell>
          <cell r="D5888" t="str">
            <v>Землеотвод, всего</v>
          </cell>
          <cell r="E5888" t="str">
            <v>051-2005221</v>
          </cell>
          <cell r="F5888" t="str">
            <v/>
          </cell>
          <cell r="G5888" t="str">
            <v/>
          </cell>
          <cell r="H5888" t="str">
            <v/>
          </cell>
          <cell r="I5888">
            <v>0</v>
          </cell>
          <cell r="J5888">
            <v>0</v>
          </cell>
          <cell r="K5888">
            <v>2</v>
          </cell>
          <cell r="L5888">
            <v>2</v>
          </cell>
          <cell r="M5888">
            <v>0</v>
          </cell>
          <cell r="N5888">
            <v>0</v>
          </cell>
          <cell r="O5888">
            <v>0</v>
          </cell>
          <cell r="P5888">
            <v>0</v>
          </cell>
          <cell r="Q5888">
            <v>0</v>
          </cell>
          <cell r="R5888">
            <v>0</v>
          </cell>
          <cell r="S5888">
            <v>0</v>
          </cell>
          <cell r="T5888">
            <v>0</v>
          </cell>
          <cell r="U5888">
            <v>0</v>
          </cell>
          <cell r="V5888">
            <v>0</v>
          </cell>
          <cell r="W5888">
            <v>0</v>
          </cell>
          <cell r="X5888">
            <v>0</v>
          </cell>
          <cell r="Y5888">
            <v>0</v>
          </cell>
          <cell r="Z5888">
            <v>1</v>
          </cell>
          <cell r="AA5888">
            <v>1</v>
          </cell>
          <cell r="AB5888">
            <v>0</v>
          </cell>
          <cell r="AC5888">
            <v>1</v>
          </cell>
          <cell r="AD5888">
            <v>0</v>
          </cell>
          <cell r="AE5888">
            <v>0</v>
          </cell>
          <cell r="AF5888">
            <v>0</v>
          </cell>
          <cell r="AG5888">
            <v>0</v>
          </cell>
          <cell r="AH5888">
            <v>0</v>
          </cell>
          <cell r="AI5888">
            <v>0</v>
          </cell>
        </row>
        <row r="5889">
          <cell r="C5889" t="str">
            <v>1.953.5</v>
          </cell>
          <cell r="D5889" t="str">
            <v>Проектные работы</v>
          </cell>
          <cell r="E5889" t="str">
            <v>051-2005221</v>
          </cell>
          <cell r="F5889" t="str">
            <v/>
          </cell>
          <cell r="G5889" t="str">
            <v/>
          </cell>
          <cell r="H5889" t="str">
            <v/>
          </cell>
          <cell r="I5889">
            <v>0</v>
          </cell>
          <cell r="J5889">
            <v>0</v>
          </cell>
          <cell r="K5889">
            <v>1</v>
          </cell>
          <cell r="L5889">
            <v>1</v>
          </cell>
          <cell r="M5889">
            <v>0</v>
          </cell>
          <cell r="N5889">
            <v>0</v>
          </cell>
          <cell r="O5889">
            <v>0</v>
          </cell>
          <cell r="P5889">
            <v>0</v>
          </cell>
          <cell r="Q5889">
            <v>0</v>
          </cell>
          <cell r="R5889">
            <v>0</v>
          </cell>
          <cell r="S5889">
            <v>0</v>
          </cell>
          <cell r="T5889">
            <v>0</v>
          </cell>
          <cell r="U5889">
            <v>0</v>
          </cell>
          <cell r="V5889">
            <v>0</v>
          </cell>
          <cell r="W5889">
            <v>0</v>
          </cell>
          <cell r="X5889">
            <v>0</v>
          </cell>
          <cell r="Y5889">
            <v>0</v>
          </cell>
          <cell r="Z5889">
            <v>0</v>
          </cell>
          <cell r="AA5889">
            <v>0</v>
          </cell>
          <cell r="AB5889">
            <v>0</v>
          </cell>
          <cell r="AC5889">
            <v>0</v>
          </cell>
          <cell r="AD5889">
            <v>0</v>
          </cell>
          <cell r="AE5889">
            <v>0</v>
          </cell>
          <cell r="AF5889">
            <v>0</v>
          </cell>
          <cell r="AG5889">
            <v>0</v>
          </cell>
          <cell r="AH5889">
            <v>0</v>
          </cell>
          <cell r="AI5889">
            <v>0</v>
          </cell>
        </row>
        <row r="5890">
          <cell r="C5890" t="str">
            <v>1.953.6</v>
          </cell>
          <cell r="D5890" t="str">
            <v>Услуги Заказчика</v>
          </cell>
          <cell r="E5890" t="str">
            <v>051-2005221</v>
          </cell>
          <cell r="F5890" t="str">
            <v/>
          </cell>
          <cell r="G5890" t="str">
            <v/>
          </cell>
          <cell r="H5890" t="str">
            <v/>
          </cell>
          <cell r="I5890">
            <v>0</v>
          </cell>
          <cell r="J5890">
            <v>0</v>
          </cell>
          <cell r="K5890">
            <v>3.03</v>
          </cell>
          <cell r="L5890">
            <v>3.03</v>
          </cell>
          <cell r="M5890">
            <v>0.75750012</v>
          </cell>
          <cell r="N5890">
            <v>25.000003960000001</v>
          </cell>
          <cell r="O5890">
            <v>25.000003960000001</v>
          </cell>
          <cell r="P5890">
            <v>0</v>
          </cell>
          <cell r="Q5890">
            <v>0</v>
          </cell>
          <cell r="R5890">
            <v>0</v>
          </cell>
          <cell r="S5890">
            <v>0</v>
          </cell>
          <cell r="T5890">
            <v>0</v>
          </cell>
          <cell r="U5890">
            <v>0</v>
          </cell>
          <cell r="V5890">
            <v>0</v>
          </cell>
          <cell r="W5890">
            <v>0</v>
          </cell>
          <cell r="X5890">
            <v>0</v>
          </cell>
          <cell r="Y5890">
            <v>0</v>
          </cell>
          <cell r="Z5890">
            <v>2.52</v>
          </cell>
          <cell r="AA5890">
            <v>2.52</v>
          </cell>
          <cell r="AB5890">
            <v>0</v>
          </cell>
          <cell r="AC5890">
            <v>0</v>
          </cell>
          <cell r="AD5890">
            <v>0.50500007999999996</v>
          </cell>
          <cell r="AE5890">
            <v>0</v>
          </cell>
          <cell r="AF5890">
            <v>0.50500007999999996</v>
          </cell>
          <cell r="AG5890">
            <v>0</v>
          </cell>
          <cell r="AH5890">
            <v>0</v>
          </cell>
          <cell r="AI5890">
            <v>20.039685714000001</v>
          </cell>
        </row>
        <row r="5891">
          <cell r="C5891" t="str">
            <v>1.953.7</v>
          </cell>
          <cell r="D5891" t="str">
            <v>Иные прочие</v>
          </cell>
          <cell r="E5891" t="str">
            <v>051-2005221</v>
          </cell>
          <cell r="F5891" t="str">
            <v/>
          </cell>
          <cell r="G5891" t="str">
            <v/>
          </cell>
          <cell r="H5891" t="str">
            <v/>
          </cell>
          <cell r="I5891">
            <v>24.55</v>
          </cell>
          <cell r="J5891">
            <v>19.03</v>
          </cell>
          <cell r="K5891">
            <v>8</v>
          </cell>
          <cell r="L5891">
            <v>8</v>
          </cell>
          <cell r="M5891">
            <v>0</v>
          </cell>
          <cell r="N5891">
            <v>0</v>
          </cell>
          <cell r="O5891">
            <v>0</v>
          </cell>
          <cell r="P5891">
            <v>0</v>
          </cell>
          <cell r="Q5891">
            <v>0</v>
          </cell>
          <cell r="R5891">
            <v>0</v>
          </cell>
          <cell r="S5891">
            <v>20.628333319999999</v>
          </cell>
          <cell r="T5891">
            <v>3.92166668</v>
          </cell>
          <cell r="U5891">
            <v>0</v>
          </cell>
          <cell r="V5891">
            <v>0</v>
          </cell>
          <cell r="W5891">
            <v>0</v>
          </cell>
          <cell r="X5891">
            <v>0</v>
          </cell>
          <cell r="Y5891">
            <v>0</v>
          </cell>
          <cell r="Z5891">
            <v>0.62</v>
          </cell>
          <cell r="AA5891">
            <v>0.62</v>
          </cell>
          <cell r="AB5891">
            <v>0</v>
          </cell>
          <cell r="AC5891">
            <v>0</v>
          </cell>
          <cell r="AD5891">
            <v>0</v>
          </cell>
          <cell r="AE5891">
            <v>0</v>
          </cell>
          <cell r="AF5891">
            <v>0</v>
          </cell>
          <cell r="AG5891">
            <v>0</v>
          </cell>
          <cell r="AH5891">
            <v>0</v>
          </cell>
          <cell r="AI5891">
            <v>0</v>
          </cell>
        </row>
        <row r="5892">
          <cell r="C5892" t="str">
            <v>1.953.8</v>
          </cell>
          <cell r="D5892" t="str">
            <v>Пуско наладочные работы "вхолостую"</v>
          </cell>
          <cell r="E5892" t="str">
            <v>051-2005221</v>
          </cell>
          <cell r="F5892" t="str">
            <v/>
          </cell>
          <cell r="G5892" t="str">
            <v/>
          </cell>
          <cell r="H5892" t="str">
            <v/>
          </cell>
          <cell r="I5892">
            <v>0</v>
          </cell>
          <cell r="J5892">
            <v>0</v>
          </cell>
          <cell r="K5892">
            <v>5</v>
          </cell>
          <cell r="L5892">
            <v>5</v>
          </cell>
          <cell r="M5892">
            <v>0</v>
          </cell>
          <cell r="N5892">
            <v>0</v>
          </cell>
          <cell r="O5892">
            <v>0</v>
          </cell>
          <cell r="P5892">
            <v>0</v>
          </cell>
          <cell r="Q5892">
            <v>0</v>
          </cell>
          <cell r="R5892">
            <v>0</v>
          </cell>
          <cell r="S5892">
            <v>0</v>
          </cell>
          <cell r="T5892">
            <v>0</v>
          </cell>
          <cell r="U5892">
            <v>0</v>
          </cell>
          <cell r="V5892">
            <v>0</v>
          </cell>
          <cell r="W5892">
            <v>0</v>
          </cell>
          <cell r="X5892">
            <v>0</v>
          </cell>
          <cell r="Y5892">
            <v>0</v>
          </cell>
          <cell r="Z5892">
            <v>0</v>
          </cell>
          <cell r="AA5892">
            <v>0</v>
          </cell>
          <cell r="AB5892">
            <v>0</v>
          </cell>
          <cell r="AC5892">
            <v>0</v>
          </cell>
          <cell r="AD5892">
            <v>0</v>
          </cell>
          <cell r="AE5892">
            <v>0</v>
          </cell>
          <cell r="AF5892">
            <v>0</v>
          </cell>
          <cell r="AG5892">
            <v>0</v>
          </cell>
          <cell r="AH5892">
            <v>0</v>
          </cell>
          <cell r="AI5892">
            <v>0</v>
          </cell>
        </row>
        <row r="5893">
          <cell r="C5893" t="str">
            <v>1.954</v>
          </cell>
          <cell r="D5893" t="str">
            <v>Дооснащение ИТСО объектов ООО "Газпром добыча Уренгой"</v>
          </cell>
          <cell r="E5893" t="str">
            <v>051-2005226</v>
          </cell>
          <cell r="F5893" t="str">
            <v/>
          </cell>
          <cell r="G5893" t="str">
            <v>Стройки, обеспечивающие добычу и вывод газа из Надым-Пур-Таз</v>
          </cell>
          <cell r="H5893" t="str">
            <v>Прочие</v>
          </cell>
          <cell r="I5893">
            <v>353</v>
          </cell>
          <cell r="J5893">
            <v>85</v>
          </cell>
          <cell r="K5893">
            <v>85</v>
          </cell>
          <cell r="L5893">
            <v>85</v>
          </cell>
          <cell r="M5893">
            <v>10.670911240000001</v>
          </cell>
          <cell r="N5893">
            <v>12.554013224</v>
          </cell>
          <cell r="O5893">
            <v>12.554013224</v>
          </cell>
          <cell r="P5893">
            <v>0</v>
          </cell>
          <cell r="Q5893">
            <v>0</v>
          </cell>
          <cell r="R5893">
            <v>0</v>
          </cell>
          <cell r="S5893">
            <v>294.62166662999999</v>
          </cell>
          <cell r="T5893">
            <v>58.37833337</v>
          </cell>
          <cell r="U5893">
            <v>0</v>
          </cell>
          <cell r="V5893">
            <v>0</v>
          </cell>
          <cell r="W5893">
            <v>0</v>
          </cell>
          <cell r="X5893">
            <v>18.78249636</v>
          </cell>
          <cell r="Y5893">
            <v>10.904313569999999</v>
          </cell>
          <cell r="Z5893">
            <v>74.78</v>
          </cell>
          <cell r="AA5893">
            <v>74.78</v>
          </cell>
          <cell r="AB5893">
            <v>0</v>
          </cell>
          <cell r="AC5893">
            <v>0</v>
          </cell>
          <cell r="AD5893">
            <v>11.40931365</v>
          </cell>
          <cell r="AE5893">
            <v>10.904313569999999</v>
          </cell>
          <cell r="AF5893">
            <v>0.50500007999999996</v>
          </cell>
          <cell r="AG5893">
            <v>0</v>
          </cell>
          <cell r="AH5893">
            <v>0</v>
          </cell>
          <cell r="AI5893">
            <v>15.257172573</v>
          </cell>
        </row>
        <row r="5894">
          <cell r="C5894" t="str">
            <v>1.954.1</v>
          </cell>
          <cell r="D5894" t="str">
            <v>Подрядные работы</v>
          </cell>
          <cell r="E5894" t="str">
            <v>051-2005226</v>
          </cell>
          <cell r="F5894" t="str">
            <v/>
          </cell>
          <cell r="G5894" t="str">
            <v/>
          </cell>
          <cell r="H5894" t="str">
            <v/>
          </cell>
          <cell r="I5894">
            <v>230.43</v>
          </cell>
          <cell r="J5894">
            <v>36.43</v>
          </cell>
          <cell r="K5894">
            <v>36.43</v>
          </cell>
          <cell r="L5894">
            <v>36.43</v>
          </cell>
          <cell r="M5894">
            <v>2.0092523199999999</v>
          </cell>
          <cell r="N5894">
            <v>5.5153783150000004</v>
          </cell>
          <cell r="O5894">
            <v>5.5153783150000004</v>
          </cell>
          <cell r="P5894">
            <v>0</v>
          </cell>
          <cell r="Q5894">
            <v>0</v>
          </cell>
          <cell r="R5894">
            <v>0</v>
          </cell>
          <cell r="S5894">
            <v>192.02499999</v>
          </cell>
          <cell r="T5894">
            <v>38.405000010000002</v>
          </cell>
          <cell r="U5894">
            <v>0</v>
          </cell>
          <cell r="V5894">
            <v>0</v>
          </cell>
          <cell r="W5894">
            <v>0</v>
          </cell>
          <cell r="X5894">
            <v>10.92939528</v>
          </cell>
          <cell r="Y5894">
            <v>0.99480592999999995</v>
          </cell>
          <cell r="Z5894">
            <v>42.37</v>
          </cell>
          <cell r="AA5894">
            <v>42.37</v>
          </cell>
          <cell r="AB5894">
            <v>0</v>
          </cell>
          <cell r="AC5894">
            <v>0</v>
          </cell>
          <cell r="AD5894">
            <v>0.99480592999999995</v>
          </cell>
          <cell r="AE5894">
            <v>0.99480592999999995</v>
          </cell>
          <cell r="AF5894">
            <v>0</v>
          </cell>
          <cell r="AG5894">
            <v>0</v>
          </cell>
          <cell r="AH5894">
            <v>0</v>
          </cell>
          <cell r="AI5894">
            <v>2.347901652</v>
          </cell>
        </row>
        <row r="5895">
          <cell r="C5895">
            <v>0</v>
          </cell>
          <cell r="D5895" t="str">
            <v>СПЕЦСТРОЙИНЖИНИРИНГ</v>
          </cell>
          <cell r="E5895" t="str">
            <v>051-2005226</v>
          </cell>
          <cell r="F5895" t="str">
            <v/>
          </cell>
          <cell r="G5895" t="str">
            <v/>
          </cell>
          <cell r="H5895" t="str">
            <v/>
          </cell>
          <cell r="I5895">
            <v>230.43</v>
          </cell>
          <cell r="J5895">
            <v>36.43</v>
          </cell>
          <cell r="K5895">
            <v>36.43</v>
          </cell>
          <cell r="L5895">
            <v>36.43</v>
          </cell>
          <cell r="M5895">
            <v>2.0092523199999999</v>
          </cell>
          <cell r="N5895">
            <v>5.5153783150000004</v>
          </cell>
          <cell r="O5895">
            <v>5.5153783150000004</v>
          </cell>
          <cell r="P5895">
            <v>0</v>
          </cell>
          <cell r="Q5895">
            <v>0</v>
          </cell>
          <cell r="R5895">
            <v>0</v>
          </cell>
          <cell r="S5895">
            <v>192.02499999</v>
          </cell>
          <cell r="T5895">
            <v>38.405000010000002</v>
          </cell>
          <cell r="U5895">
            <v>0</v>
          </cell>
          <cell r="V5895">
            <v>0</v>
          </cell>
          <cell r="W5895">
            <v>0</v>
          </cell>
          <cell r="X5895">
            <v>10.92939528</v>
          </cell>
          <cell r="Y5895">
            <v>0.99480592999999995</v>
          </cell>
          <cell r="Z5895">
            <v>42.37</v>
          </cell>
          <cell r="AA5895">
            <v>42.37</v>
          </cell>
          <cell r="AB5895">
            <v>0</v>
          </cell>
          <cell r="AC5895">
            <v>0</v>
          </cell>
          <cell r="AD5895">
            <v>0.99480592999999995</v>
          </cell>
          <cell r="AE5895">
            <v>0.99480592999999995</v>
          </cell>
          <cell r="AF5895">
            <v>0</v>
          </cell>
          <cell r="AG5895">
            <v>0</v>
          </cell>
          <cell r="AH5895">
            <v>0</v>
          </cell>
          <cell r="AI5895">
            <v>2.347901652</v>
          </cell>
        </row>
        <row r="5896">
          <cell r="C5896" t="str">
            <v>1.954.2</v>
          </cell>
          <cell r="D5896" t="str">
            <v>Оборудование</v>
          </cell>
          <cell r="E5896" t="str">
            <v>051-2005226</v>
          </cell>
          <cell r="F5896" t="str">
            <v/>
          </cell>
          <cell r="G5896" t="str">
            <v/>
          </cell>
          <cell r="H5896" t="str">
            <v/>
          </cell>
          <cell r="I5896">
            <v>51.18</v>
          </cell>
          <cell r="J5896">
            <v>26.18</v>
          </cell>
          <cell r="K5896">
            <v>26.18</v>
          </cell>
          <cell r="L5896">
            <v>26.18</v>
          </cell>
          <cell r="M5896">
            <v>7.9041588000000003</v>
          </cell>
          <cell r="N5896">
            <v>30.191592055000001</v>
          </cell>
          <cell r="O5896">
            <v>30.191592055000001</v>
          </cell>
          <cell r="P5896">
            <v>0</v>
          </cell>
          <cell r="Q5896">
            <v>0</v>
          </cell>
          <cell r="R5896">
            <v>0</v>
          </cell>
          <cell r="S5896">
            <v>42.649999989999998</v>
          </cell>
          <cell r="T5896">
            <v>8.5300000100000002</v>
          </cell>
          <cell r="U5896">
            <v>0</v>
          </cell>
          <cell r="V5896">
            <v>0</v>
          </cell>
          <cell r="W5896">
            <v>0</v>
          </cell>
          <cell r="X5896">
            <v>7.8531010800000001</v>
          </cell>
          <cell r="Y5896">
            <v>2.3896739999999999</v>
          </cell>
          <cell r="Z5896">
            <v>18.329999999999998</v>
          </cell>
          <cell r="AA5896">
            <v>18.329999999999998</v>
          </cell>
          <cell r="AB5896">
            <v>0</v>
          </cell>
          <cell r="AC5896">
            <v>0</v>
          </cell>
          <cell r="AD5896">
            <v>2.3896739999999999</v>
          </cell>
          <cell r="AE5896">
            <v>2.3896739999999999</v>
          </cell>
          <cell r="AF5896">
            <v>0</v>
          </cell>
          <cell r="AG5896">
            <v>0</v>
          </cell>
          <cell r="AH5896">
            <v>0</v>
          </cell>
          <cell r="AI5896">
            <v>13.03695581</v>
          </cell>
        </row>
        <row r="5897">
          <cell r="C5897" t="str">
            <v>1.954.3</v>
          </cell>
          <cell r="D5897" t="str">
            <v>Прочие, всего</v>
          </cell>
          <cell r="E5897" t="str">
            <v>051-2005226</v>
          </cell>
          <cell r="F5897" t="str">
            <v/>
          </cell>
          <cell r="G5897" t="str">
            <v/>
          </cell>
          <cell r="H5897" t="str">
            <v/>
          </cell>
          <cell r="I5897">
            <v>71.39</v>
          </cell>
          <cell r="J5897">
            <v>22.39</v>
          </cell>
          <cell r="K5897">
            <v>22.39</v>
          </cell>
          <cell r="L5897">
            <v>22.39</v>
          </cell>
          <cell r="M5897">
            <v>0.75750012</v>
          </cell>
          <cell r="N5897">
            <v>3.3832073249999999</v>
          </cell>
          <cell r="O5897">
            <v>3.3832073249999999</v>
          </cell>
          <cell r="P5897">
            <v>0</v>
          </cell>
          <cell r="Q5897">
            <v>0</v>
          </cell>
          <cell r="R5897">
            <v>0</v>
          </cell>
          <cell r="S5897">
            <v>59.946666649999997</v>
          </cell>
          <cell r="T5897">
            <v>11.44333335</v>
          </cell>
          <cell r="U5897">
            <v>0</v>
          </cell>
          <cell r="V5897">
            <v>0</v>
          </cell>
          <cell r="W5897">
            <v>0</v>
          </cell>
          <cell r="X5897">
            <v>0</v>
          </cell>
          <cell r="Y5897">
            <v>7.5198336399999999</v>
          </cell>
          <cell r="Z5897">
            <v>14.08</v>
          </cell>
          <cell r="AA5897">
            <v>14.08</v>
          </cell>
          <cell r="AB5897">
            <v>0</v>
          </cell>
          <cell r="AC5897">
            <v>0</v>
          </cell>
          <cell r="AD5897">
            <v>8.0248337200000002</v>
          </cell>
          <cell r="AE5897">
            <v>7.5198336399999999</v>
          </cell>
          <cell r="AF5897">
            <v>0.50500007999999996</v>
          </cell>
          <cell r="AG5897">
            <v>0</v>
          </cell>
          <cell r="AH5897">
            <v>0</v>
          </cell>
          <cell r="AI5897">
            <v>56.994557669999999</v>
          </cell>
        </row>
        <row r="5898">
          <cell r="C5898" t="str">
            <v>1.954.4</v>
          </cell>
          <cell r="D5898" t="str">
            <v>Землеотвод, всего</v>
          </cell>
          <cell r="E5898" t="str">
            <v>051-2005226</v>
          </cell>
          <cell r="F5898" t="str">
            <v/>
          </cell>
          <cell r="G5898" t="str">
            <v/>
          </cell>
          <cell r="H5898" t="str">
            <v/>
          </cell>
          <cell r="I5898">
            <v>0.23</v>
          </cell>
          <cell r="J5898">
            <v>0.23</v>
          </cell>
          <cell r="K5898">
            <v>0.23</v>
          </cell>
          <cell r="L5898">
            <v>0.23</v>
          </cell>
          <cell r="M5898">
            <v>0</v>
          </cell>
          <cell r="N5898">
            <v>0</v>
          </cell>
          <cell r="O5898">
            <v>0</v>
          </cell>
          <cell r="P5898">
            <v>0</v>
          </cell>
          <cell r="Q5898">
            <v>0</v>
          </cell>
          <cell r="R5898">
            <v>0</v>
          </cell>
          <cell r="S5898">
            <v>0.19166667000000001</v>
          </cell>
          <cell r="T5898">
            <v>3.8333329999999999E-2</v>
          </cell>
          <cell r="U5898">
            <v>0</v>
          </cell>
          <cell r="V5898">
            <v>0</v>
          </cell>
          <cell r="W5898">
            <v>0</v>
          </cell>
          <cell r="X5898">
            <v>0</v>
          </cell>
          <cell r="Y5898">
            <v>0</v>
          </cell>
          <cell r="Z5898">
            <v>0.23</v>
          </cell>
          <cell r="AA5898">
            <v>0.23</v>
          </cell>
          <cell r="AB5898">
            <v>0</v>
          </cell>
          <cell r="AC5898">
            <v>0</v>
          </cell>
          <cell r="AD5898">
            <v>0</v>
          </cell>
          <cell r="AE5898">
            <v>0</v>
          </cell>
          <cell r="AF5898">
            <v>0</v>
          </cell>
          <cell r="AG5898">
            <v>0</v>
          </cell>
          <cell r="AH5898">
            <v>0</v>
          </cell>
          <cell r="AI5898">
            <v>0</v>
          </cell>
        </row>
        <row r="5899">
          <cell r="C5899" t="str">
            <v>1.954.5</v>
          </cell>
          <cell r="D5899" t="str">
            <v>Проектные работы</v>
          </cell>
          <cell r="E5899" t="str">
            <v>051-2005226</v>
          </cell>
          <cell r="F5899" t="str">
            <v/>
          </cell>
          <cell r="G5899" t="str">
            <v/>
          </cell>
          <cell r="H5899" t="str">
            <v/>
          </cell>
          <cell r="I5899">
            <v>32.19</v>
          </cell>
          <cell r="J5899">
            <v>0</v>
          </cell>
          <cell r="K5899">
            <v>0</v>
          </cell>
          <cell r="L5899">
            <v>0</v>
          </cell>
          <cell r="M5899">
            <v>0</v>
          </cell>
          <cell r="N5899">
            <v>0</v>
          </cell>
          <cell r="O5899">
            <v>0</v>
          </cell>
          <cell r="P5899">
            <v>0</v>
          </cell>
          <cell r="Q5899">
            <v>0</v>
          </cell>
          <cell r="R5899">
            <v>0</v>
          </cell>
          <cell r="S5899">
            <v>27.28</v>
          </cell>
          <cell r="T5899">
            <v>4.91</v>
          </cell>
          <cell r="U5899">
            <v>0</v>
          </cell>
          <cell r="V5899">
            <v>0</v>
          </cell>
          <cell r="W5899">
            <v>0</v>
          </cell>
          <cell r="X5899">
            <v>0</v>
          </cell>
          <cell r="Y5899">
            <v>0</v>
          </cell>
          <cell r="Z5899">
            <v>0</v>
          </cell>
          <cell r="AA5899">
            <v>0</v>
          </cell>
          <cell r="AB5899">
            <v>0</v>
          </cell>
          <cell r="AC5899">
            <v>0</v>
          </cell>
          <cell r="AD5899">
            <v>0</v>
          </cell>
          <cell r="AE5899">
            <v>0</v>
          </cell>
          <cell r="AF5899">
            <v>0</v>
          </cell>
          <cell r="AG5899">
            <v>0</v>
          </cell>
          <cell r="AH5899">
            <v>0</v>
          </cell>
          <cell r="AI5899">
            <v>0</v>
          </cell>
        </row>
        <row r="5900">
          <cell r="C5900" t="str">
            <v>1.954.6</v>
          </cell>
          <cell r="D5900" t="str">
            <v>Услуги Заказчика</v>
          </cell>
          <cell r="E5900" t="str">
            <v>051-2005226</v>
          </cell>
          <cell r="F5900" t="str">
            <v/>
          </cell>
          <cell r="G5900" t="str">
            <v/>
          </cell>
          <cell r="H5900" t="str">
            <v/>
          </cell>
          <cell r="I5900">
            <v>14.26</v>
          </cell>
          <cell r="J5900">
            <v>3.03</v>
          </cell>
          <cell r="K5900">
            <v>3.03</v>
          </cell>
          <cell r="L5900">
            <v>3.03</v>
          </cell>
          <cell r="M5900">
            <v>0.75750012</v>
          </cell>
          <cell r="N5900">
            <v>25.000003960000001</v>
          </cell>
          <cell r="O5900">
            <v>25.000003960000001</v>
          </cell>
          <cell r="P5900">
            <v>0</v>
          </cell>
          <cell r="Q5900">
            <v>0</v>
          </cell>
          <cell r="R5900">
            <v>0</v>
          </cell>
          <cell r="S5900">
            <v>11.883333309999999</v>
          </cell>
          <cell r="T5900">
            <v>2.37666669</v>
          </cell>
          <cell r="U5900">
            <v>0</v>
          </cell>
          <cell r="V5900">
            <v>0</v>
          </cell>
          <cell r="W5900">
            <v>0</v>
          </cell>
          <cell r="X5900">
            <v>0</v>
          </cell>
          <cell r="Y5900">
            <v>3.3686663999999999</v>
          </cell>
          <cell r="Z5900">
            <v>9.6988327600000002</v>
          </cell>
          <cell r="AA5900">
            <v>9.6988327600000002</v>
          </cell>
          <cell r="AB5900">
            <v>0</v>
          </cell>
          <cell r="AC5900">
            <v>0</v>
          </cell>
          <cell r="AD5900">
            <v>3.8736664799999998</v>
          </cell>
          <cell r="AE5900">
            <v>3.3686663999999999</v>
          </cell>
          <cell r="AF5900">
            <v>0.50500007999999996</v>
          </cell>
          <cell r="AG5900">
            <v>0</v>
          </cell>
          <cell r="AH5900">
            <v>0</v>
          </cell>
          <cell r="AI5900">
            <v>39.939512061000002</v>
          </cell>
        </row>
        <row r="5901">
          <cell r="C5901" t="str">
            <v>1.954.7</v>
          </cell>
          <cell r="D5901" t="str">
            <v>Иные прочие</v>
          </cell>
          <cell r="E5901" t="str">
            <v>051-2005226</v>
          </cell>
          <cell r="F5901" t="str">
            <v/>
          </cell>
          <cell r="G5901" t="str">
            <v/>
          </cell>
          <cell r="H5901" t="str">
            <v/>
          </cell>
          <cell r="I5901">
            <v>20.7</v>
          </cell>
          <cell r="J5901">
            <v>15.12</v>
          </cell>
          <cell r="K5901">
            <v>15.12</v>
          </cell>
          <cell r="L5901">
            <v>15.12</v>
          </cell>
          <cell r="M5901">
            <v>0</v>
          </cell>
          <cell r="N5901">
            <v>0</v>
          </cell>
          <cell r="O5901">
            <v>0</v>
          </cell>
          <cell r="P5901">
            <v>0</v>
          </cell>
          <cell r="Q5901">
            <v>0</v>
          </cell>
          <cell r="R5901">
            <v>0</v>
          </cell>
          <cell r="S5901">
            <v>17.25</v>
          </cell>
          <cell r="T5901">
            <v>3.45</v>
          </cell>
          <cell r="U5901">
            <v>0</v>
          </cell>
          <cell r="V5901">
            <v>0</v>
          </cell>
          <cell r="W5901">
            <v>0</v>
          </cell>
          <cell r="X5901">
            <v>0</v>
          </cell>
          <cell r="Y5901">
            <v>4.1511672400000004</v>
          </cell>
          <cell r="Z5901">
            <v>4.1511672400000004</v>
          </cell>
          <cell r="AA5901">
            <v>4.1511672400000004</v>
          </cell>
          <cell r="AB5901">
            <v>0</v>
          </cell>
          <cell r="AC5901">
            <v>0</v>
          </cell>
          <cell r="AD5901">
            <v>4.1511672400000004</v>
          </cell>
          <cell r="AE5901">
            <v>4.1511672400000004</v>
          </cell>
          <cell r="AF5901">
            <v>0</v>
          </cell>
          <cell r="AG5901">
            <v>0</v>
          </cell>
          <cell r="AH5901">
            <v>0</v>
          </cell>
          <cell r="AI5901">
            <v>100</v>
          </cell>
        </row>
        <row r="5902">
          <cell r="C5902" t="str">
            <v>1.954.8</v>
          </cell>
          <cell r="D5902" t="str">
            <v>Пуско наладочные работы "вхолостую"</v>
          </cell>
          <cell r="E5902" t="str">
            <v>051-2005226</v>
          </cell>
          <cell r="F5902" t="str">
            <v/>
          </cell>
          <cell r="G5902" t="str">
            <v/>
          </cell>
          <cell r="H5902" t="str">
            <v/>
          </cell>
          <cell r="I5902">
            <v>4.01</v>
          </cell>
          <cell r="J5902">
            <v>4.01</v>
          </cell>
          <cell r="K5902">
            <v>4.01</v>
          </cell>
          <cell r="L5902">
            <v>4.01</v>
          </cell>
          <cell r="M5902">
            <v>0</v>
          </cell>
          <cell r="N5902">
            <v>0</v>
          </cell>
          <cell r="O5902">
            <v>0</v>
          </cell>
          <cell r="P5902">
            <v>0</v>
          </cell>
          <cell r="Q5902">
            <v>0</v>
          </cell>
          <cell r="R5902">
            <v>0</v>
          </cell>
          <cell r="S5902">
            <v>3.34166667</v>
          </cell>
          <cell r="T5902">
            <v>0.66833332999999995</v>
          </cell>
          <cell r="U5902">
            <v>0</v>
          </cell>
          <cell r="V5902">
            <v>0</v>
          </cell>
          <cell r="W5902">
            <v>0</v>
          </cell>
          <cell r="X5902">
            <v>0</v>
          </cell>
          <cell r="Y5902">
            <v>0</v>
          </cell>
          <cell r="Z5902">
            <v>0</v>
          </cell>
          <cell r="AA5902">
            <v>0</v>
          </cell>
          <cell r="AB5902">
            <v>0</v>
          </cell>
          <cell r="AC5902">
            <v>0</v>
          </cell>
          <cell r="AD5902">
            <v>0</v>
          </cell>
          <cell r="AE5902">
            <v>0</v>
          </cell>
          <cell r="AF5902">
            <v>0</v>
          </cell>
          <cell r="AG5902">
            <v>0</v>
          </cell>
          <cell r="AH5902">
            <v>0</v>
          </cell>
          <cell r="AI5902">
            <v>0</v>
          </cell>
        </row>
        <row r="5903">
          <cell r="C5903" t="str">
            <v>1.955</v>
          </cell>
          <cell r="D5903" t="str">
            <v>Дооснащение ИТСО объектов Ямальского ГПУ и Харасавэйского ГКМ</v>
          </cell>
          <cell r="E5903" t="str">
            <v>051-2005227</v>
          </cell>
          <cell r="F5903" t="str">
            <v/>
          </cell>
          <cell r="G5903" t="str">
            <v>Комплексная целевая программа по совершенствованию системы о</v>
          </cell>
          <cell r="H5903" t="str">
            <v>Прочие</v>
          </cell>
          <cell r="I5903">
            <v>202.34804355</v>
          </cell>
          <cell r="J5903">
            <v>117.02</v>
          </cell>
          <cell r="K5903">
            <v>117.02</v>
          </cell>
          <cell r="L5903">
            <v>117.02</v>
          </cell>
          <cell r="M5903">
            <v>9.4954452499999995</v>
          </cell>
          <cell r="N5903">
            <v>8.1143780979999995</v>
          </cell>
          <cell r="O5903">
            <v>8.1143780979999995</v>
          </cell>
          <cell r="P5903">
            <v>0</v>
          </cell>
          <cell r="Q5903">
            <v>0</v>
          </cell>
          <cell r="R5903">
            <v>0</v>
          </cell>
          <cell r="S5903">
            <v>168.91003631999999</v>
          </cell>
          <cell r="T5903">
            <v>33.438007229999997</v>
          </cell>
          <cell r="U5903">
            <v>0</v>
          </cell>
          <cell r="V5903">
            <v>0</v>
          </cell>
          <cell r="W5903">
            <v>0</v>
          </cell>
          <cell r="X5903">
            <v>0</v>
          </cell>
          <cell r="Y5903">
            <v>1.95624142</v>
          </cell>
          <cell r="Z5903">
            <v>127.19</v>
          </cell>
          <cell r="AA5903">
            <v>127.19</v>
          </cell>
          <cell r="AB5903">
            <v>0</v>
          </cell>
          <cell r="AC5903">
            <v>0</v>
          </cell>
          <cell r="AD5903">
            <v>2.6512415800000002</v>
          </cell>
          <cell r="AE5903">
            <v>1.95624142</v>
          </cell>
          <cell r="AF5903">
            <v>0.69500015999999998</v>
          </cell>
          <cell r="AG5903">
            <v>0</v>
          </cell>
          <cell r="AH5903">
            <v>0</v>
          </cell>
          <cell r="AI5903">
            <v>2.0844732920000002</v>
          </cell>
        </row>
        <row r="5904">
          <cell r="C5904" t="str">
            <v>1.955.1</v>
          </cell>
          <cell r="D5904" t="str">
            <v>Подрядные работы</v>
          </cell>
          <cell r="E5904" t="str">
            <v>051-2005227</v>
          </cell>
          <cell r="F5904" t="str">
            <v/>
          </cell>
          <cell r="G5904" t="str">
            <v/>
          </cell>
          <cell r="H5904" t="str">
            <v/>
          </cell>
          <cell r="I5904">
            <v>146.80391621000001</v>
          </cell>
          <cell r="J5904">
            <v>98.08</v>
          </cell>
          <cell r="K5904">
            <v>98.08</v>
          </cell>
          <cell r="L5904">
            <v>98.08</v>
          </cell>
          <cell r="M5904">
            <v>8.4529450100000005</v>
          </cell>
          <cell r="N5904">
            <v>8.6184186480000005</v>
          </cell>
          <cell r="O5904">
            <v>8.6184186480000005</v>
          </cell>
          <cell r="P5904">
            <v>0</v>
          </cell>
          <cell r="Q5904">
            <v>0</v>
          </cell>
          <cell r="R5904">
            <v>0</v>
          </cell>
          <cell r="S5904">
            <v>122.33659685000001</v>
          </cell>
          <cell r="T5904">
            <v>24.467319360000001</v>
          </cell>
          <cell r="U5904">
            <v>0</v>
          </cell>
          <cell r="V5904">
            <v>0</v>
          </cell>
          <cell r="W5904">
            <v>0</v>
          </cell>
          <cell r="X5904">
            <v>0</v>
          </cell>
          <cell r="Y5904">
            <v>0</v>
          </cell>
          <cell r="Z5904">
            <v>112.28</v>
          </cell>
          <cell r="AA5904">
            <v>112.28</v>
          </cell>
          <cell r="AB5904">
            <v>0</v>
          </cell>
          <cell r="AC5904">
            <v>0</v>
          </cell>
          <cell r="AD5904">
            <v>0</v>
          </cell>
          <cell r="AE5904">
            <v>0</v>
          </cell>
          <cell r="AF5904">
            <v>0</v>
          </cell>
          <cell r="AG5904">
            <v>0</v>
          </cell>
          <cell r="AH5904">
            <v>0</v>
          </cell>
          <cell r="AI5904">
            <v>0</v>
          </cell>
        </row>
        <row r="5905">
          <cell r="C5905">
            <v>0</v>
          </cell>
          <cell r="D5905" t="str">
            <v>РСУ Уралстройгаз</v>
          </cell>
          <cell r="E5905" t="str">
            <v>051-2005227</v>
          </cell>
          <cell r="F5905" t="str">
            <v/>
          </cell>
          <cell r="G5905" t="str">
            <v/>
          </cell>
          <cell r="H5905" t="str">
            <v/>
          </cell>
          <cell r="I5905">
            <v>146.80391621000001</v>
          </cell>
          <cell r="J5905">
            <v>98.08</v>
          </cell>
          <cell r="K5905">
            <v>98.08</v>
          </cell>
          <cell r="L5905">
            <v>98.08</v>
          </cell>
          <cell r="M5905">
            <v>8.4529450100000005</v>
          </cell>
          <cell r="N5905">
            <v>8.6184186480000005</v>
          </cell>
          <cell r="O5905">
            <v>8.6184186480000005</v>
          </cell>
          <cell r="P5905">
            <v>0</v>
          </cell>
          <cell r="Q5905">
            <v>0</v>
          </cell>
          <cell r="R5905">
            <v>0</v>
          </cell>
          <cell r="S5905">
            <v>122.33659685000001</v>
          </cell>
          <cell r="T5905">
            <v>24.467319360000001</v>
          </cell>
          <cell r="U5905">
            <v>0</v>
          </cell>
          <cell r="V5905">
            <v>0</v>
          </cell>
          <cell r="W5905">
            <v>0</v>
          </cell>
          <cell r="X5905">
            <v>0</v>
          </cell>
          <cell r="Y5905">
            <v>0</v>
          </cell>
          <cell r="Z5905">
            <v>112.28</v>
          </cell>
          <cell r="AA5905">
            <v>112.28</v>
          </cell>
          <cell r="AB5905">
            <v>0</v>
          </cell>
          <cell r="AC5905">
            <v>0</v>
          </cell>
          <cell r="AD5905">
            <v>0</v>
          </cell>
          <cell r="AE5905">
            <v>0</v>
          </cell>
          <cell r="AF5905">
            <v>0</v>
          </cell>
          <cell r="AG5905">
            <v>0</v>
          </cell>
          <cell r="AH5905">
            <v>0</v>
          </cell>
          <cell r="AI5905">
            <v>0</v>
          </cell>
        </row>
        <row r="5906">
          <cell r="C5906" t="str">
            <v>1.955.2</v>
          </cell>
          <cell r="D5906" t="str">
            <v>Оборудование</v>
          </cell>
          <cell r="E5906" t="str">
            <v>051-2005227</v>
          </cell>
          <cell r="F5906" t="str">
            <v/>
          </cell>
          <cell r="G5906" t="str">
            <v/>
          </cell>
          <cell r="H5906" t="str">
            <v/>
          </cell>
          <cell r="I5906">
            <v>11.8159808</v>
          </cell>
          <cell r="J5906">
            <v>7.1</v>
          </cell>
          <cell r="K5906">
            <v>7.1</v>
          </cell>
          <cell r="L5906">
            <v>7.1</v>
          </cell>
          <cell r="M5906">
            <v>0</v>
          </cell>
          <cell r="N5906">
            <v>0</v>
          </cell>
          <cell r="O5906">
            <v>0</v>
          </cell>
          <cell r="P5906">
            <v>0</v>
          </cell>
          <cell r="Q5906">
            <v>0</v>
          </cell>
          <cell r="R5906">
            <v>0</v>
          </cell>
          <cell r="S5906">
            <v>9.8466506700000007</v>
          </cell>
          <cell r="T5906">
            <v>1.9693301299999999</v>
          </cell>
          <cell r="U5906">
            <v>0</v>
          </cell>
          <cell r="V5906">
            <v>0</v>
          </cell>
          <cell r="W5906">
            <v>0</v>
          </cell>
          <cell r="X5906">
            <v>0</v>
          </cell>
          <cell r="Y5906">
            <v>0</v>
          </cell>
          <cell r="Z5906">
            <v>8.6</v>
          </cell>
          <cell r="AA5906">
            <v>8.6</v>
          </cell>
          <cell r="AB5906">
            <v>0</v>
          </cell>
          <cell r="AC5906">
            <v>0</v>
          </cell>
          <cell r="AD5906">
            <v>0</v>
          </cell>
          <cell r="AE5906">
            <v>0</v>
          </cell>
          <cell r="AF5906">
            <v>0</v>
          </cell>
          <cell r="AG5906">
            <v>0</v>
          </cell>
          <cell r="AH5906">
            <v>0</v>
          </cell>
          <cell r="AI5906">
            <v>0</v>
          </cell>
        </row>
        <row r="5907">
          <cell r="C5907" t="str">
            <v>1.955.3</v>
          </cell>
          <cell r="D5907" t="str">
            <v>Прочие, всего</v>
          </cell>
          <cell r="E5907" t="str">
            <v>051-2005227</v>
          </cell>
          <cell r="F5907" t="str">
            <v/>
          </cell>
          <cell r="G5907" t="str">
            <v/>
          </cell>
          <cell r="H5907" t="str">
            <v/>
          </cell>
          <cell r="I5907">
            <v>43.728146539999997</v>
          </cell>
          <cell r="J5907">
            <v>11.84</v>
          </cell>
          <cell r="K5907">
            <v>11.84</v>
          </cell>
          <cell r="L5907">
            <v>11.84</v>
          </cell>
          <cell r="M5907">
            <v>1.0425002400000001</v>
          </cell>
          <cell r="N5907">
            <v>8.8049006760000008</v>
          </cell>
          <cell r="O5907">
            <v>8.8049006760000008</v>
          </cell>
          <cell r="P5907">
            <v>0</v>
          </cell>
          <cell r="Q5907">
            <v>0</v>
          </cell>
          <cell r="R5907">
            <v>0</v>
          </cell>
          <cell r="S5907">
            <v>36.726788800000001</v>
          </cell>
          <cell r="T5907">
            <v>7.0013577400000004</v>
          </cell>
          <cell r="U5907">
            <v>0</v>
          </cell>
          <cell r="V5907">
            <v>0</v>
          </cell>
          <cell r="W5907">
            <v>0</v>
          </cell>
          <cell r="X5907">
            <v>0</v>
          </cell>
          <cell r="Y5907">
            <v>1.95624142</v>
          </cell>
          <cell r="Z5907">
            <v>6.31</v>
          </cell>
          <cell r="AA5907">
            <v>6.31</v>
          </cell>
          <cell r="AB5907">
            <v>0</v>
          </cell>
          <cell r="AC5907">
            <v>0</v>
          </cell>
          <cell r="AD5907">
            <v>2.6512415800000002</v>
          </cell>
          <cell r="AE5907">
            <v>1.95624142</v>
          </cell>
          <cell r="AF5907">
            <v>0.69500015999999998</v>
          </cell>
          <cell r="AG5907">
            <v>0</v>
          </cell>
          <cell r="AH5907">
            <v>0</v>
          </cell>
          <cell r="AI5907">
            <v>42.016506815</v>
          </cell>
        </row>
        <row r="5908">
          <cell r="C5908" t="str">
            <v>1.955.4</v>
          </cell>
          <cell r="D5908" t="str">
            <v>Проектные работы</v>
          </cell>
          <cell r="E5908" t="str">
            <v>051-2005227</v>
          </cell>
          <cell r="F5908" t="str">
            <v/>
          </cell>
          <cell r="G5908" t="str">
            <v/>
          </cell>
          <cell r="H5908" t="str">
            <v/>
          </cell>
          <cell r="I5908">
            <v>20.62</v>
          </cell>
          <cell r="J5908">
            <v>0</v>
          </cell>
          <cell r="K5908">
            <v>0</v>
          </cell>
          <cell r="L5908">
            <v>0</v>
          </cell>
          <cell r="M5908">
            <v>0</v>
          </cell>
          <cell r="N5908">
            <v>0</v>
          </cell>
          <cell r="O5908">
            <v>0</v>
          </cell>
          <cell r="P5908">
            <v>0</v>
          </cell>
          <cell r="Q5908">
            <v>0</v>
          </cell>
          <cell r="R5908">
            <v>0</v>
          </cell>
          <cell r="S5908">
            <v>17.47</v>
          </cell>
          <cell r="T5908">
            <v>3.15</v>
          </cell>
          <cell r="U5908">
            <v>0</v>
          </cell>
          <cell r="V5908">
            <v>0</v>
          </cell>
          <cell r="W5908">
            <v>0</v>
          </cell>
          <cell r="X5908">
            <v>0</v>
          </cell>
          <cell r="Y5908">
            <v>0</v>
          </cell>
          <cell r="Z5908">
            <v>0</v>
          </cell>
          <cell r="AA5908">
            <v>0</v>
          </cell>
          <cell r="AB5908">
            <v>0</v>
          </cell>
          <cell r="AC5908">
            <v>0</v>
          </cell>
          <cell r="AD5908">
            <v>0</v>
          </cell>
          <cell r="AE5908">
            <v>0</v>
          </cell>
          <cell r="AF5908">
            <v>0</v>
          </cell>
          <cell r="AG5908">
            <v>0</v>
          </cell>
          <cell r="AH5908">
            <v>0</v>
          </cell>
          <cell r="AI5908">
            <v>0</v>
          </cell>
        </row>
        <row r="5909">
          <cell r="C5909" t="str">
            <v>1.955.5</v>
          </cell>
          <cell r="D5909" t="str">
            <v>Услуги Заказчика</v>
          </cell>
          <cell r="E5909" t="str">
            <v>051-2005227</v>
          </cell>
          <cell r="F5909" t="str">
            <v/>
          </cell>
          <cell r="G5909" t="str">
            <v/>
          </cell>
          <cell r="H5909" t="str">
            <v/>
          </cell>
          <cell r="I5909">
            <v>12.03000024</v>
          </cell>
          <cell r="J5909">
            <v>4.17</v>
          </cell>
          <cell r="K5909">
            <v>4.17</v>
          </cell>
          <cell r="L5909">
            <v>4.17</v>
          </cell>
          <cell r="M5909">
            <v>1.0425002400000001</v>
          </cell>
          <cell r="N5909">
            <v>25.000005755</v>
          </cell>
          <cell r="O5909">
            <v>25.000005755</v>
          </cell>
          <cell r="P5909">
            <v>0</v>
          </cell>
          <cell r="Q5909">
            <v>0</v>
          </cell>
          <cell r="R5909">
            <v>0</v>
          </cell>
          <cell r="S5909">
            <v>10.025000220000001</v>
          </cell>
          <cell r="T5909">
            <v>2.0050000200000002</v>
          </cell>
          <cell r="U5909">
            <v>0</v>
          </cell>
          <cell r="V5909">
            <v>0</v>
          </cell>
          <cell r="W5909">
            <v>0</v>
          </cell>
          <cell r="X5909">
            <v>0</v>
          </cell>
          <cell r="Y5909">
            <v>0.85250004000000001</v>
          </cell>
          <cell r="Z5909">
            <v>5.2062586199999998</v>
          </cell>
          <cell r="AA5909">
            <v>5.2062586199999998</v>
          </cell>
          <cell r="AB5909">
            <v>0</v>
          </cell>
          <cell r="AC5909">
            <v>0</v>
          </cell>
          <cell r="AD5909">
            <v>1.5475002</v>
          </cell>
          <cell r="AE5909">
            <v>0.85250004000000001</v>
          </cell>
          <cell r="AF5909">
            <v>0.69500015999999998</v>
          </cell>
          <cell r="AG5909">
            <v>0</v>
          </cell>
          <cell r="AH5909">
            <v>0</v>
          </cell>
          <cell r="AI5909">
            <v>29.723844184000001</v>
          </cell>
        </row>
        <row r="5910">
          <cell r="C5910" t="str">
            <v>1.955.6</v>
          </cell>
          <cell r="D5910" t="str">
            <v>Иные прочие</v>
          </cell>
          <cell r="E5910" t="str">
            <v>051-2005227</v>
          </cell>
          <cell r="F5910" t="str">
            <v/>
          </cell>
          <cell r="G5910" t="str">
            <v/>
          </cell>
          <cell r="H5910" t="str">
            <v/>
          </cell>
          <cell r="I5910">
            <v>8.1881462999999997</v>
          </cell>
          <cell r="J5910">
            <v>4.78</v>
          </cell>
          <cell r="K5910">
            <v>4.78</v>
          </cell>
          <cell r="L5910">
            <v>4.78</v>
          </cell>
          <cell r="M5910">
            <v>0</v>
          </cell>
          <cell r="N5910">
            <v>0</v>
          </cell>
          <cell r="O5910">
            <v>0</v>
          </cell>
          <cell r="P5910">
            <v>0</v>
          </cell>
          <cell r="Q5910">
            <v>0</v>
          </cell>
          <cell r="R5910">
            <v>0</v>
          </cell>
          <cell r="S5910">
            <v>6.8234552500000003</v>
          </cell>
          <cell r="T5910">
            <v>1.36469105</v>
          </cell>
          <cell r="U5910">
            <v>0</v>
          </cell>
          <cell r="V5910">
            <v>0</v>
          </cell>
          <cell r="W5910">
            <v>0</v>
          </cell>
          <cell r="X5910">
            <v>0</v>
          </cell>
          <cell r="Y5910">
            <v>1.10374138</v>
          </cell>
          <cell r="Z5910">
            <v>1.10374138</v>
          </cell>
          <cell r="AA5910">
            <v>1.10374138</v>
          </cell>
          <cell r="AB5910">
            <v>0</v>
          </cell>
          <cell r="AC5910">
            <v>0</v>
          </cell>
          <cell r="AD5910">
            <v>1.10374138</v>
          </cell>
          <cell r="AE5910">
            <v>1.10374138</v>
          </cell>
          <cell r="AF5910">
            <v>0</v>
          </cell>
          <cell r="AG5910">
            <v>0</v>
          </cell>
          <cell r="AH5910">
            <v>0</v>
          </cell>
          <cell r="AI5910">
            <v>100</v>
          </cell>
        </row>
        <row r="5911">
          <cell r="C5911" t="str">
            <v>1.955.7</v>
          </cell>
          <cell r="D5911" t="str">
            <v>Пуско наладочные работы "вхолостую"</v>
          </cell>
          <cell r="E5911" t="str">
            <v>051-2005227</v>
          </cell>
          <cell r="F5911" t="str">
            <v/>
          </cell>
          <cell r="G5911" t="str">
            <v/>
          </cell>
          <cell r="H5911" t="str">
            <v/>
          </cell>
          <cell r="I5911">
            <v>2.89</v>
          </cell>
          <cell r="J5911">
            <v>2.89</v>
          </cell>
          <cell r="K5911">
            <v>2.89</v>
          </cell>
          <cell r="L5911">
            <v>2.89</v>
          </cell>
          <cell r="M5911">
            <v>0</v>
          </cell>
          <cell r="N5911">
            <v>0</v>
          </cell>
          <cell r="O5911">
            <v>0</v>
          </cell>
          <cell r="P5911">
            <v>0</v>
          </cell>
          <cell r="Q5911">
            <v>0</v>
          </cell>
          <cell r="R5911">
            <v>0</v>
          </cell>
          <cell r="S5911">
            <v>2.40833333</v>
          </cell>
          <cell r="T5911">
            <v>0.48166667000000002</v>
          </cell>
          <cell r="U5911">
            <v>0</v>
          </cell>
          <cell r="V5911">
            <v>0</v>
          </cell>
          <cell r="W5911">
            <v>0</v>
          </cell>
          <cell r="X5911">
            <v>0</v>
          </cell>
          <cell r="Y5911">
            <v>0</v>
          </cell>
          <cell r="Z5911">
            <v>0</v>
          </cell>
          <cell r="AA5911">
            <v>0</v>
          </cell>
          <cell r="AB5911">
            <v>0</v>
          </cell>
          <cell r="AC5911">
            <v>0</v>
          </cell>
          <cell r="AD5911">
            <v>0</v>
          </cell>
          <cell r="AE5911">
            <v>0</v>
          </cell>
          <cell r="AF5911">
            <v>0</v>
          </cell>
          <cell r="AG5911">
            <v>0</v>
          </cell>
          <cell r="AH5911">
            <v>0</v>
          </cell>
          <cell r="AI5911">
            <v>0</v>
          </cell>
        </row>
        <row r="5912">
          <cell r="C5912" t="str">
            <v>1.956</v>
          </cell>
          <cell r="D5912" t="str">
            <v>Дооснащение ИТСО объектов Сургутского ЗСК</v>
          </cell>
          <cell r="E5912" t="str">
            <v>051-2005231</v>
          </cell>
          <cell r="F5912" t="str">
            <v/>
          </cell>
          <cell r="G5912" t="str">
            <v>Комплексная целевая программа по совершенствованию системы о</v>
          </cell>
          <cell r="H5912" t="str">
            <v>Прочие</v>
          </cell>
          <cell r="I5912">
            <v>0</v>
          </cell>
          <cell r="J5912">
            <v>0</v>
          </cell>
          <cell r="K5912">
            <v>0</v>
          </cell>
          <cell r="L5912">
            <v>0</v>
          </cell>
          <cell r="M5912">
            <v>0</v>
          </cell>
          <cell r="N5912">
            <v>0</v>
          </cell>
          <cell r="O5912">
            <v>0</v>
          </cell>
          <cell r="P5912">
            <v>0</v>
          </cell>
          <cell r="Q5912">
            <v>0</v>
          </cell>
          <cell r="R5912">
            <v>0</v>
          </cell>
          <cell r="S5912">
            <v>0</v>
          </cell>
          <cell r="T5912">
            <v>0</v>
          </cell>
          <cell r="U5912">
            <v>0</v>
          </cell>
          <cell r="V5912">
            <v>0</v>
          </cell>
          <cell r="W5912">
            <v>0</v>
          </cell>
          <cell r="X5912">
            <v>0</v>
          </cell>
          <cell r="Y5912">
            <v>0</v>
          </cell>
          <cell r="Z5912">
            <v>2.3899980000000001E-2</v>
          </cell>
          <cell r="AA5912">
            <v>2.3899980000000001E-2</v>
          </cell>
          <cell r="AB5912">
            <v>0</v>
          </cell>
          <cell r="AC5912">
            <v>0</v>
          </cell>
          <cell r="AD5912">
            <v>0</v>
          </cell>
          <cell r="AE5912">
            <v>0</v>
          </cell>
          <cell r="AF5912">
            <v>0</v>
          </cell>
          <cell r="AG5912">
            <v>0</v>
          </cell>
          <cell r="AH5912">
            <v>0</v>
          </cell>
          <cell r="AI5912">
            <v>0</v>
          </cell>
        </row>
        <row r="5913">
          <cell r="C5913" t="str">
            <v>1.956.1</v>
          </cell>
          <cell r="D5913" t="str">
            <v>Подрядные работы</v>
          </cell>
          <cell r="E5913" t="str">
            <v>051-2005231</v>
          </cell>
          <cell r="F5913" t="str">
            <v/>
          </cell>
          <cell r="G5913" t="str">
            <v/>
          </cell>
          <cell r="H5913" t="str">
            <v/>
          </cell>
          <cell r="I5913">
            <v>0</v>
          </cell>
          <cell r="J5913">
            <v>0</v>
          </cell>
          <cell r="K5913">
            <v>0</v>
          </cell>
          <cell r="L5913">
            <v>0</v>
          </cell>
          <cell r="M5913">
            <v>0</v>
          </cell>
          <cell r="N5913">
            <v>0</v>
          </cell>
          <cell r="O5913">
            <v>0</v>
          </cell>
          <cell r="P5913">
            <v>0</v>
          </cell>
          <cell r="Q5913">
            <v>0</v>
          </cell>
          <cell r="R5913">
            <v>0</v>
          </cell>
          <cell r="S5913">
            <v>0</v>
          </cell>
          <cell r="T5913">
            <v>0</v>
          </cell>
          <cell r="U5913">
            <v>0</v>
          </cell>
          <cell r="V5913">
            <v>0</v>
          </cell>
          <cell r="W5913">
            <v>0</v>
          </cell>
          <cell r="X5913">
            <v>0</v>
          </cell>
          <cell r="Y5913">
            <v>0</v>
          </cell>
          <cell r="Z5913">
            <v>2.3573499999999998E-3</v>
          </cell>
          <cell r="AA5913">
            <v>2.3573499999999998E-3</v>
          </cell>
          <cell r="AB5913">
            <v>0</v>
          </cell>
          <cell r="AC5913">
            <v>0</v>
          </cell>
          <cell r="AD5913">
            <v>0</v>
          </cell>
          <cell r="AE5913">
            <v>0</v>
          </cell>
          <cell r="AF5913">
            <v>0</v>
          </cell>
          <cell r="AG5913">
            <v>0</v>
          </cell>
          <cell r="AH5913">
            <v>0</v>
          </cell>
          <cell r="AI5913">
            <v>0</v>
          </cell>
        </row>
        <row r="5914">
          <cell r="C5914">
            <v>0</v>
          </cell>
          <cell r="D5914" t="str">
            <v>СПЕЦСТРОЙИНЖИНИРИНГ</v>
          </cell>
          <cell r="E5914" t="str">
            <v>051-2005231</v>
          </cell>
          <cell r="F5914" t="str">
            <v/>
          </cell>
          <cell r="G5914" t="str">
            <v/>
          </cell>
          <cell r="H5914" t="str">
            <v/>
          </cell>
          <cell r="I5914">
            <v>0</v>
          </cell>
          <cell r="J5914">
            <v>0</v>
          </cell>
          <cell r="K5914">
            <v>0</v>
          </cell>
          <cell r="L5914">
            <v>0</v>
          </cell>
          <cell r="M5914">
            <v>0</v>
          </cell>
          <cell r="N5914">
            <v>0</v>
          </cell>
          <cell r="O5914">
            <v>0</v>
          </cell>
          <cell r="P5914">
            <v>0</v>
          </cell>
          <cell r="Q5914">
            <v>0</v>
          </cell>
          <cell r="R5914">
            <v>0</v>
          </cell>
          <cell r="S5914">
            <v>0</v>
          </cell>
          <cell r="T5914">
            <v>0</v>
          </cell>
          <cell r="U5914">
            <v>0</v>
          </cell>
          <cell r="V5914">
            <v>0</v>
          </cell>
          <cell r="W5914">
            <v>0</v>
          </cell>
          <cell r="X5914">
            <v>0</v>
          </cell>
          <cell r="Y5914">
            <v>0</v>
          </cell>
          <cell r="Z5914">
            <v>2.3573499999999998E-3</v>
          </cell>
          <cell r="AA5914">
            <v>2.3573499999999998E-3</v>
          </cell>
          <cell r="AB5914">
            <v>0</v>
          </cell>
          <cell r="AC5914">
            <v>0</v>
          </cell>
          <cell r="AD5914">
            <v>0</v>
          </cell>
          <cell r="AE5914">
            <v>0</v>
          </cell>
          <cell r="AF5914">
            <v>0</v>
          </cell>
          <cell r="AG5914">
            <v>0</v>
          </cell>
          <cell r="AH5914">
            <v>0</v>
          </cell>
          <cell r="AI5914">
            <v>0</v>
          </cell>
        </row>
        <row r="5915">
          <cell r="C5915" t="str">
            <v>1.956.2</v>
          </cell>
          <cell r="D5915" t="str">
            <v>Оборудование</v>
          </cell>
          <cell r="E5915" t="str">
            <v>051-2005231</v>
          </cell>
          <cell r="F5915" t="str">
            <v/>
          </cell>
          <cell r="G5915" t="str">
            <v/>
          </cell>
          <cell r="H5915" t="str">
            <v/>
          </cell>
          <cell r="I5915">
            <v>0</v>
          </cell>
          <cell r="J5915">
            <v>0</v>
          </cell>
          <cell r="K5915">
            <v>0</v>
          </cell>
          <cell r="L5915">
            <v>0</v>
          </cell>
          <cell r="M5915">
            <v>0</v>
          </cell>
          <cell r="N5915">
            <v>0</v>
          </cell>
          <cell r="O5915">
            <v>0</v>
          </cell>
          <cell r="P5915">
            <v>0</v>
          </cell>
          <cell r="Q5915">
            <v>0</v>
          </cell>
          <cell r="R5915">
            <v>0</v>
          </cell>
          <cell r="S5915">
            <v>0</v>
          </cell>
          <cell r="T5915">
            <v>0</v>
          </cell>
          <cell r="U5915">
            <v>0</v>
          </cell>
          <cell r="V5915">
            <v>0</v>
          </cell>
          <cell r="W5915">
            <v>0</v>
          </cell>
          <cell r="X5915">
            <v>0</v>
          </cell>
          <cell r="Y5915">
            <v>0</v>
          </cell>
          <cell r="Z5915">
            <v>1.55652E-2</v>
          </cell>
          <cell r="AA5915">
            <v>1.55652E-2</v>
          </cell>
          <cell r="AB5915">
            <v>0</v>
          </cell>
          <cell r="AC5915">
            <v>0</v>
          </cell>
          <cell r="AD5915">
            <v>0</v>
          </cell>
          <cell r="AE5915">
            <v>0</v>
          </cell>
          <cell r="AF5915">
            <v>0</v>
          </cell>
          <cell r="AG5915">
            <v>0</v>
          </cell>
          <cell r="AH5915">
            <v>0</v>
          </cell>
          <cell r="AI5915">
            <v>0</v>
          </cell>
        </row>
        <row r="5916">
          <cell r="C5916" t="str">
            <v>1.956.3</v>
          </cell>
          <cell r="D5916" t="str">
            <v>Прочие, всего</v>
          </cell>
          <cell r="E5916" t="str">
            <v>051-2005231</v>
          </cell>
          <cell r="F5916" t="str">
            <v/>
          </cell>
          <cell r="G5916" t="str">
            <v/>
          </cell>
          <cell r="H5916" t="str">
            <v/>
          </cell>
          <cell r="I5916">
            <v>0</v>
          </cell>
          <cell r="J5916">
            <v>0</v>
          </cell>
          <cell r="K5916">
            <v>0</v>
          </cell>
          <cell r="L5916">
            <v>0</v>
          </cell>
          <cell r="M5916">
            <v>0</v>
          </cell>
          <cell r="N5916">
            <v>0</v>
          </cell>
          <cell r="O5916">
            <v>0</v>
          </cell>
          <cell r="P5916">
            <v>0</v>
          </cell>
          <cell r="Q5916">
            <v>0</v>
          </cell>
          <cell r="R5916">
            <v>0</v>
          </cell>
          <cell r="S5916">
            <v>0</v>
          </cell>
          <cell r="T5916">
            <v>0</v>
          </cell>
          <cell r="U5916">
            <v>0</v>
          </cell>
          <cell r="V5916">
            <v>0</v>
          </cell>
          <cell r="W5916">
            <v>0</v>
          </cell>
          <cell r="X5916">
            <v>0</v>
          </cell>
          <cell r="Y5916">
            <v>0</v>
          </cell>
          <cell r="Z5916">
            <v>5.9774299999999997E-3</v>
          </cell>
          <cell r="AA5916">
            <v>5.9774299999999997E-3</v>
          </cell>
          <cell r="AB5916">
            <v>0</v>
          </cell>
          <cell r="AC5916">
            <v>0</v>
          </cell>
          <cell r="AD5916">
            <v>0</v>
          </cell>
          <cell r="AE5916">
            <v>0</v>
          </cell>
          <cell r="AF5916">
            <v>0</v>
          </cell>
          <cell r="AG5916">
            <v>0</v>
          </cell>
          <cell r="AH5916">
            <v>0</v>
          </cell>
          <cell r="AI5916">
            <v>0</v>
          </cell>
        </row>
        <row r="5917">
          <cell r="C5917" t="str">
            <v>1.956.4</v>
          </cell>
          <cell r="D5917" t="str">
            <v>Иные прочие</v>
          </cell>
          <cell r="E5917" t="str">
            <v>051-2005231</v>
          </cell>
          <cell r="F5917" t="str">
            <v/>
          </cell>
          <cell r="G5917" t="str">
            <v/>
          </cell>
          <cell r="H5917" t="str">
            <v/>
          </cell>
          <cell r="I5917">
            <v>0</v>
          </cell>
          <cell r="J5917">
            <v>0</v>
          </cell>
          <cell r="K5917">
            <v>0</v>
          </cell>
          <cell r="L5917">
            <v>0</v>
          </cell>
          <cell r="M5917">
            <v>0</v>
          </cell>
          <cell r="N5917">
            <v>0</v>
          </cell>
          <cell r="O5917">
            <v>0</v>
          </cell>
          <cell r="P5917">
            <v>0</v>
          </cell>
          <cell r="Q5917">
            <v>0</v>
          </cell>
          <cell r="R5917">
            <v>0</v>
          </cell>
          <cell r="S5917">
            <v>0</v>
          </cell>
          <cell r="T5917">
            <v>0</v>
          </cell>
          <cell r="U5917">
            <v>0</v>
          </cell>
          <cell r="V5917">
            <v>0</v>
          </cell>
          <cell r="W5917">
            <v>0</v>
          </cell>
          <cell r="X5917">
            <v>0</v>
          </cell>
          <cell r="Y5917">
            <v>0</v>
          </cell>
          <cell r="Z5917">
            <v>5.9774299999999997E-3</v>
          </cell>
          <cell r="AA5917">
            <v>5.9774299999999997E-3</v>
          </cell>
          <cell r="AB5917">
            <v>0</v>
          </cell>
          <cell r="AC5917">
            <v>0</v>
          </cell>
          <cell r="AD5917">
            <v>0</v>
          </cell>
          <cell r="AE5917">
            <v>0</v>
          </cell>
          <cell r="AF5917">
            <v>0</v>
          </cell>
          <cell r="AG5917">
            <v>0</v>
          </cell>
          <cell r="AH5917">
            <v>0</v>
          </cell>
          <cell r="AI5917">
            <v>0</v>
          </cell>
        </row>
        <row r="5918">
          <cell r="C5918" t="str">
            <v>1.957</v>
          </cell>
          <cell r="D5918" t="str">
            <v>Обустройство офисных помещений для размещения подразделений ПАО "Газпром" в г. Санкт-Петербурге в МФК "Лахта центр" (Фаза 1)</v>
          </cell>
          <cell r="E5918" t="str">
            <v>051-2005291</v>
          </cell>
          <cell r="F5918" t="str">
            <v/>
          </cell>
          <cell r="G5918" t="str">
            <v>Стройки, обеспечивающие добычу и вывод газа из Надым-Пур-Таз</v>
          </cell>
          <cell r="H5918" t="str">
            <v>Прочие</v>
          </cell>
          <cell r="I5918">
            <v>141719.93</v>
          </cell>
          <cell r="J5918">
            <v>140566.76</v>
          </cell>
          <cell r="K5918">
            <v>32316.2</v>
          </cell>
          <cell r="L5918">
            <v>32316.2</v>
          </cell>
          <cell r="M5918">
            <v>13.063834590000001</v>
          </cell>
          <cell r="N5918">
            <v>4.0425032999999999E-2</v>
          </cell>
          <cell r="O5918">
            <v>4.0425032999999999E-2</v>
          </cell>
          <cell r="P5918">
            <v>0</v>
          </cell>
          <cell r="Q5918">
            <v>0</v>
          </cell>
          <cell r="R5918">
            <v>0</v>
          </cell>
          <cell r="S5918">
            <v>23379.59</v>
          </cell>
          <cell r="T5918">
            <v>0</v>
          </cell>
          <cell r="U5918">
            <v>0</v>
          </cell>
          <cell r="V5918">
            <v>0</v>
          </cell>
          <cell r="W5918">
            <v>0</v>
          </cell>
          <cell r="X5918">
            <v>19622.719728759999</v>
          </cell>
          <cell r="Y5918">
            <v>46.72773514</v>
          </cell>
          <cell r="Z5918">
            <v>21416.95</v>
          </cell>
          <cell r="AA5918">
            <v>21416.95</v>
          </cell>
          <cell r="AB5918">
            <v>0</v>
          </cell>
          <cell r="AC5918">
            <v>0</v>
          </cell>
          <cell r="AD5918">
            <v>50.771338579999998</v>
          </cell>
          <cell r="AE5918">
            <v>46.72773514</v>
          </cell>
          <cell r="AF5918">
            <v>4.04360344</v>
          </cell>
          <cell r="AG5918">
            <v>0</v>
          </cell>
          <cell r="AH5918">
            <v>0</v>
          </cell>
          <cell r="AI5918">
            <v>0.23706147999999999</v>
          </cell>
        </row>
        <row r="5919">
          <cell r="C5919" t="str">
            <v>1.957.1</v>
          </cell>
          <cell r="D5919" t="str">
            <v>Подрядные работы</v>
          </cell>
          <cell r="E5919" t="str">
            <v>051-2005291</v>
          </cell>
          <cell r="F5919" t="str">
            <v/>
          </cell>
          <cell r="G5919" t="str">
            <v/>
          </cell>
          <cell r="H5919" t="str">
            <v/>
          </cell>
          <cell r="I5919">
            <v>97793.03</v>
          </cell>
          <cell r="J5919">
            <v>97793.03</v>
          </cell>
          <cell r="K5919">
            <v>22505.59</v>
          </cell>
          <cell r="L5919">
            <v>22505.59</v>
          </cell>
          <cell r="M5919">
            <v>0</v>
          </cell>
          <cell r="N5919">
            <v>0</v>
          </cell>
          <cell r="O5919">
            <v>0</v>
          </cell>
          <cell r="P5919">
            <v>0</v>
          </cell>
          <cell r="Q5919">
            <v>0</v>
          </cell>
          <cell r="R5919">
            <v>0</v>
          </cell>
          <cell r="S5919">
            <v>14927.97</v>
          </cell>
          <cell r="T5919">
            <v>0</v>
          </cell>
          <cell r="U5919">
            <v>0</v>
          </cell>
          <cell r="V5919">
            <v>0</v>
          </cell>
          <cell r="W5919">
            <v>0</v>
          </cell>
          <cell r="X5919">
            <v>14979.17972876</v>
          </cell>
          <cell r="Y5919">
            <v>0</v>
          </cell>
          <cell r="Z5919">
            <v>11913.58</v>
          </cell>
          <cell r="AA5919">
            <v>11913.58</v>
          </cell>
          <cell r="AB5919">
            <v>0</v>
          </cell>
          <cell r="AC5919">
            <v>0</v>
          </cell>
          <cell r="AD5919">
            <v>0</v>
          </cell>
          <cell r="AE5919">
            <v>0</v>
          </cell>
          <cell r="AF5919">
            <v>0</v>
          </cell>
          <cell r="AG5919">
            <v>0</v>
          </cell>
          <cell r="AH5919">
            <v>0</v>
          </cell>
          <cell r="AI5919">
            <v>0</v>
          </cell>
        </row>
        <row r="5920">
          <cell r="C5920">
            <v>0</v>
          </cell>
          <cell r="D5920" t="str">
            <v>Газстройпром</v>
          </cell>
          <cell r="E5920" t="str">
            <v>051-2005291</v>
          </cell>
          <cell r="F5920" t="str">
            <v/>
          </cell>
          <cell r="G5920" t="str">
            <v/>
          </cell>
          <cell r="H5920" t="str">
            <v/>
          </cell>
          <cell r="I5920">
            <v>97793.03</v>
          </cell>
          <cell r="J5920">
            <v>97793.03</v>
          </cell>
          <cell r="K5920">
            <v>22505.59</v>
          </cell>
          <cell r="L5920">
            <v>22505.59</v>
          </cell>
          <cell r="M5920">
            <v>0</v>
          </cell>
          <cell r="N5920">
            <v>0</v>
          </cell>
          <cell r="O5920">
            <v>0</v>
          </cell>
          <cell r="P5920">
            <v>0</v>
          </cell>
          <cell r="Q5920">
            <v>0</v>
          </cell>
          <cell r="R5920">
            <v>0</v>
          </cell>
          <cell r="S5920">
            <v>14927.97</v>
          </cell>
          <cell r="T5920">
            <v>0</v>
          </cell>
          <cell r="U5920">
            <v>0</v>
          </cell>
          <cell r="V5920">
            <v>0</v>
          </cell>
          <cell r="W5920">
            <v>0</v>
          </cell>
          <cell r="X5920">
            <v>14979.17972876</v>
          </cell>
          <cell r="Y5920">
            <v>0</v>
          </cell>
          <cell r="Z5920">
            <v>11913.58</v>
          </cell>
          <cell r="AA5920">
            <v>11913.58</v>
          </cell>
          <cell r="AB5920">
            <v>0</v>
          </cell>
          <cell r="AC5920">
            <v>0</v>
          </cell>
          <cell r="AD5920">
            <v>0</v>
          </cell>
          <cell r="AE5920">
            <v>0</v>
          </cell>
          <cell r="AF5920">
            <v>0</v>
          </cell>
          <cell r="AG5920">
            <v>0</v>
          </cell>
          <cell r="AH5920">
            <v>0</v>
          </cell>
          <cell r="AI5920">
            <v>0</v>
          </cell>
        </row>
        <row r="5921">
          <cell r="C5921" t="str">
            <v>1.957.2</v>
          </cell>
          <cell r="D5921" t="str">
            <v>Материалы(в составе подрядных работ)</v>
          </cell>
          <cell r="E5921" t="str">
            <v>051-2005291</v>
          </cell>
          <cell r="F5921" t="str">
            <v/>
          </cell>
          <cell r="G5921" t="str">
            <v/>
          </cell>
          <cell r="H5921" t="str">
            <v/>
          </cell>
          <cell r="I5921">
            <v>58675.82</v>
          </cell>
          <cell r="J5921">
            <v>58675.82</v>
          </cell>
          <cell r="K5921">
            <v>13503.35</v>
          </cell>
          <cell r="L5921">
            <v>13503.35</v>
          </cell>
          <cell r="M5921">
            <v>0</v>
          </cell>
          <cell r="N5921">
            <v>0</v>
          </cell>
          <cell r="O5921">
            <v>0</v>
          </cell>
          <cell r="P5921">
            <v>0</v>
          </cell>
          <cell r="Q5921">
            <v>0</v>
          </cell>
          <cell r="R5921">
            <v>0</v>
          </cell>
          <cell r="S5921">
            <v>12770.28</v>
          </cell>
          <cell r="T5921">
            <v>0</v>
          </cell>
          <cell r="U5921">
            <v>0</v>
          </cell>
          <cell r="V5921">
            <v>0</v>
          </cell>
          <cell r="W5921">
            <v>0</v>
          </cell>
          <cell r="X5921">
            <v>0</v>
          </cell>
          <cell r="Y5921">
            <v>0</v>
          </cell>
          <cell r="Z5921">
            <v>10748.15</v>
          </cell>
          <cell r="AA5921">
            <v>10748.15</v>
          </cell>
          <cell r="AB5921">
            <v>0</v>
          </cell>
          <cell r="AC5921">
            <v>0</v>
          </cell>
          <cell r="AD5921">
            <v>0</v>
          </cell>
          <cell r="AE5921">
            <v>0</v>
          </cell>
          <cell r="AF5921">
            <v>0</v>
          </cell>
          <cell r="AG5921">
            <v>0</v>
          </cell>
          <cell r="AH5921">
            <v>0</v>
          </cell>
          <cell r="AI5921">
            <v>0</v>
          </cell>
        </row>
        <row r="5922">
          <cell r="C5922" t="str">
            <v>1.957.3</v>
          </cell>
          <cell r="D5922" t="str">
            <v>Оборудование</v>
          </cell>
          <cell r="E5922" t="str">
            <v>051-2005291</v>
          </cell>
          <cell r="F5922" t="str">
            <v/>
          </cell>
          <cell r="G5922" t="str">
            <v/>
          </cell>
          <cell r="H5922" t="str">
            <v/>
          </cell>
          <cell r="I5922">
            <v>25155.07</v>
          </cell>
          <cell r="J5922">
            <v>25155.07</v>
          </cell>
          <cell r="K5922">
            <v>7244.4</v>
          </cell>
          <cell r="L5922">
            <v>7244.4</v>
          </cell>
          <cell r="M5922">
            <v>0</v>
          </cell>
          <cell r="N5922">
            <v>0</v>
          </cell>
          <cell r="O5922">
            <v>0</v>
          </cell>
          <cell r="P5922">
            <v>0</v>
          </cell>
          <cell r="Q5922">
            <v>0</v>
          </cell>
          <cell r="R5922">
            <v>0</v>
          </cell>
          <cell r="S5922">
            <v>5832.46</v>
          </cell>
          <cell r="T5922">
            <v>0</v>
          </cell>
          <cell r="U5922">
            <v>0</v>
          </cell>
          <cell r="V5922">
            <v>0</v>
          </cell>
          <cell r="W5922">
            <v>0</v>
          </cell>
          <cell r="X5922">
            <v>4643.54</v>
          </cell>
          <cell r="Y5922">
            <v>0</v>
          </cell>
          <cell r="Z5922">
            <v>6998.95</v>
          </cell>
          <cell r="AA5922">
            <v>6998.95</v>
          </cell>
          <cell r="AB5922">
            <v>0</v>
          </cell>
          <cell r="AC5922">
            <v>0</v>
          </cell>
          <cell r="AD5922">
            <v>0</v>
          </cell>
          <cell r="AE5922">
            <v>0</v>
          </cell>
          <cell r="AF5922">
            <v>0</v>
          </cell>
          <cell r="AG5922">
            <v>0</v>
          </cell>
          <cell r="AH5922">
            <v>0</v>
          </cell>
          <cell r="AI5922">
            <v>0</v>
          </cell>
        </row>
        <row r="5923">
          <cell r="C5923" t="str">
            <v>1.957.4</v>
          </cell>
          <cell r="D5923" t="str">
            <v>Прочие, всего</v>
          </cell>
          <cell r="E5923" t="str">
            <v>051-2005291</v>
          </cell>
          <cell r="F5923" t="str">
            <v/>
          </cell>
          <cell r="G5923" t="str">
            <v/>
          </cell>
          <cell r="H5923" t="str">
            <v/>
          </cell>
          <cell r="I5923">
            <v>18771.830000000002</v>
          </cell>
          <cell r="J5923">
            <v>17618.66</v>
          </cell>
          <cell r="K5923">
            <v>2566.21</v>
          </cell>
          <cell r="L5923">
            <v>2566.21</v>
          </cell>
          <cell r="M5923">
            <v>13.063834590000001</v>
          </cell>
          <cell r="N5923">
            <v>0.509071143</v>
          </cell>
          <cell r="O5923">
            <v>0.509071143</v>
          </cell>
          <cell r="P5923">
            <v>0</v>
          </cell>
          <cell r="Q5923">
            <v>0</v>
          </cell>
          <cell r="R5923">
            <v>0</v>
          </cell>
          <cell r="S5923">
            <v>2619.16</v>
          </cell>
          <cell r="T5923">
            <v>0</v>
          </cell>
          <cell r="U5923">
            <v>0</v>
          </cell>
          <cell r="V5923">
            <v>0</v>
          </cell>
          <cell r="W5923">
            <v>0</v>
          </cell>
          <cell r="X5923">
            <v>0</v>
          </cell>
          <cell r="Y5923">
            <v>46.72773514</v>
          </cell>
          <cell r="Z5923">
            <v>2504.42</v>
          </cell>
          <cell r="AA5923">
            <v>2504.42</v>
          </cell>
          <cell r="AB5923">
            <v>0</v>
          </cell>
          <cell r="AC5923">
            <v>0</v>
          </cell>
          <cell r="AD5923">
            <v>50.771338579999998</v>
          </cell>
          <cell r="AE5923">
            <v>46.72773514</v>
          </cell>
          <cell r="AF5923">
            <v>4.04360344</v>
          </cell>
          <cell r="AG5923">
            <v>0</v>
          </cell>
          <cell r="AH5923">
            <v>0</v>
          </cell>
          <cell r="AI5923">
            <v>2.0272693309999998</v>
          </cell>
        </row>
        <row r="5924">
          <cell r="C5924" t="str">
            <v>1.957.5</v>
          </cell>
          <cell r="D5924" t="str">
            <v>Услуги Заказчика</v>
          </cell>
          <cell r="E5924" t="str">
            <v>051-2005291</v>
          </cell>
          <cell r="F5924" t="str">
            <v/>
          </cell>
          <cell r="G5924" t="str">
            <v/>
          </cell>
          <cell r="H5924" t="str">
            <v/>
          </cell>
          <cell r="I5924">
            <v>6659.31</v>
          </cell>
          <cell r="J5924">
            <v>6091.71</v>
          </cell>
          <cell r="K5924">
            <v>1152.51</v>
          </cell>
          <cell r="L5924">
            <v>1152.51</v>
          </cell>
          <cell r="M5924">
            <v>2.5001999999999999E-4</v>
          </cell>
          <cell r="N5924">
            <v>2.1693999999999999E-5</v>
          </cell>
          <cell r="O5924">
            <v>2.1693999999999999E-5</v>
          </cell>
          <cell r="P5924">
            <v>0</v>
          </cell>
          <cell r="Q5924">
            <v>0</v>
          </cell>
          <cell r="R5924">
            <v>0</v>
          </cell>
          <cell r="S5924">
            <v>0</v>
          </cell>
          <cell r="T5924">
            <v>0</v>
          </cell>
          <cell r="U5924">
            <v>0</v>
          </cell>
          <cell r="V5924">
            <v>0</v>
          </cell>
          <cell r="W5924">
            <v>0</v>
          </cell>
          <cell r="X5924">
            <v>0</v>
          </cell>
          <cell r="Y5924">
            <v>1.65333336</v>
          </cell>
          <cell r="Z5924">
            <v>1124.08</v>
          </cell>
          <cell r="AA5924">
            <v>1124.08</v>
          </cell>
          <cell r="AB5924">
            <v>0</v>
          </cell>
          <cell r="AC5924">
            <v>0</v>
          </cell>
          <cell r="AD5924">
            <v>1.6535000399999999</v>
          </cell>
          <cell r="AE5924">
            <v>1.65333336</v>
          </cell>
          <cell r="AF5924">
            <v>1.6668E-4</v>
          </cell>
          <cell r="AG5924">
            <v>0</v>
          </cell>
          <cell r="AH5924">
            <v>0</v>
          </cell>
          <cell r="AI5924">
            <v>0.14709807499999999</v>
          </cell>
        </row>
        <row r="5925">
          <cell r="C5925" t="str">
            <v>1.957.6</v>
          </cell>
          <cell r="D5925" t="str">
            <v>Иные прочие</v>
          </cell>
          <cell r="E5925" t="str">
            <v>051-2005291</v>
          </cell>
          <cell r="F5925" t="str">
            <v/>
          </cell>
          <cell r="G5925" t="str">
            <v/>
          </cell>
          <cell r="H5925" t="str">
            <v/>
          </cell>
          <cell r="I5925">
            <v>12112.52</v>
          </cell>
          <cell r="J5925">
            <v>11526.95</v>
          </cell>
          <cell r="K5925">
            <v>1413.7</v>
          </cell>
          <cell r="L5925">
            <v>1413.7</v>
          </cell>
          <cell r="M5925">
            <v>13.06358457</v>
          </cell>
          <cell r="N5925">
            <v>0.92407049399999996</v>
          </cell>
          <cell r="O5925">
            <v>0.92407049399999996</v>
          </cell>
          <cell r="P5925">
            <v>0</v>
          </cell>
          <cell r="Q5925">
            <v>0</v>
          </cell>
          <cell r="R5925">
            <v>0</v>
          </cell>
          <cell r="S5925">
            <v>2619.16</v>
          </cell>
          <cell r="T5925">
            <v>0</v>
          </cell>
          <cell r="U5925">
            <v>0</v>
          </cell>
          <cell r="V5925">
            <v>0</v>
          </cell>
          <cell r="W5925">
            <v>0</v>
          </cell>
          <cell r="X5925">
            <v>0</v>
          </cell>
          <cell r="Y5925">
            <v>45.074401780000002</v>
          </cell>
          <cell r="Z5925">
            <v>1380.34</v>
          </cell>
          <cell r="AA5925">
            <v>1380.34</v>
          </cell>
          <cell r="AB5925">
            <v>0</v>
          </cell>
          <cell r="AC5925">
            <v>0</v>
          </cell>
          <cell r="AD5925">
            <v>49.117838540000001</v>
          </cell>
          <cell r="AE5925">
            <v>45.074401780000002</v>
          </cell>
          <cell r="AF5925">
            <v>4.0434367599999996</v>
          </cell>
          <cell r="AG5925">
            <v>0</v>
          </cell>
          <cell r="AH5925">
            <v>0</v>
          </cell>
          <cell r="AI5925">
            <v>3.5583869579999998</v>
          </cell>
        </row>
        <row r="5926">
          <cell r="C5926" t="str">
            <v>1.958</v>
          </cell>
          <cell r="D5926" t="str">
            <v>Реконструкция Горно-туристического центра ПАО "Газпром", 4-я очередь (внедрение единого ски-пасса)</v>
          </cell>
          <cell r="E5926" t="str">
            <v>051-2005292</v>
          </cell>
          <cell r="F5926" t="str">
            <v/>
          </cell>
          <cell r="G5926" t="str">
            <v>Стройки, обеспечивающие добычу и вывод газа из Надым-Пур-Таз</v>
          </cell>
          <cell r="H5926" t="str">
            <v>Прочие</v>
          </cell>
          <cell r="I5926">
            <v>21257.42</v>
          </cell>
          <cell r="J5926">
            <v>21256.959999999999</v>
          </cell>
          <cell r="K5926">
            <v>0.28999999999999998</v>
          </cell>
          <cell r="L5926">
            <v>0.28999999999999998</v>
          </cell>
          <cell r="M5926">
            <v>2.5001999999999999E-4</v>
          </cell>
          <cell r="N5926">
            <v>8.6213792999999997E-2</v>
          </cell>
          <cell r="O5926">
            <v>8.6213792999999997E-2</v>
          </cell>
          <cell r="P5926">
            <v>0</v>
          </cell>
          <cell r="Q5926">
            <v>0</v>
          </cell>
          <cell r="R5926">
            <v>0</v>
          </cell>
          <cell r="S5926">
            <v>0</v>
          </cell>
          <cell r="T5926">
            <v>0</v>
          </cell>
          <cell r="U5926">
            <v>0</v>
          </cell>
          <cell r="V5926">
            <v>0</v>
          </cell>
          <cell r="W5926">
            <v>0</v>
          </cell>
          <cell r="X5926">
            <v>0</v>
          </cell>
          <cell r="Y5926">
            <v>0</v>
          </cell>
          <cell r="Z5926">
            <v>0.28999999999999998</v>
          </cell>
          <cell r="AA5926">
            <v>0.28999999999999998</v>
          </cell>
          <cell r="AB5926">
            <v>0.24</v>
          </cell>
          <cell r="AC5926">
            <v>0.05</v>
          </cell>
          <cell r="AD5926">
            <v>1.6668E-4</v>
          </cell>
          <cell r="AE5926">
            <v>0</v>
          </cell>
          <cell r="AF5926">
            <v>1.6668E-4</v>
          </cell>
          <cell r="AG5926">
            <v>0</v>
          </cell>
          <cell r="AH5926">
            <v>0</v>
          </cell>
          <cell r="AI5926">
            <v>5.7475862000000003E-2</v>
          </cell>
        </row>
        <row r="5927">
          <cell r="C5927" t="str">
            <v>1.958.1</v>
          </cell>
          <cell r="D5927" t="str">
            <v>Подрядные работы</v>
          </cell>
          <cell r="E5927" t="str">
            <v>051-2005292</v>
          </cell>
          <cell r="F5927" t="str">
            <v/>
          </cell>
          <cell r="G5927" t="str">
            <v/>
          </cell>
          <cell r="H5927" t="str">
            <v/>
          </cell>
          <cell r="I5927">
            <v>15475.63</v>
          </cell>
          <cell r="J5927">
            <v>15475.63</v>
          </cell>
          <cell r="K5927">
            <v>0</v>
          </cell>
          <cell r="L5927">
            <v>0</v>
          </cell>
          <cell r="M5927">
            <v>0</v>
          </cell>
          <cell r="N5927">
            <v>0</v>
          </cell>
          <cell r="O5927">
            <v>0</v>
          </cell>
          <cell r="P5927">
            <v>0</v>
          </cell>
          <cell r="Q5927">
            <v>0</v>
          </cell>
          <cell r="R5927">
            <v>0</v>
          </cell>
          <cell r="S5927">
            <v>0</v>
          </cell>
          <cell r="T5927">
            <v>0</v>
          </cell>
          <cell r="U5927">
            <v>0</v>
          </cell>
          <cell r="V5927">
            <v>0</v>
          </cell>
          <cell r="W5927">
            <v>0</v>
          </cell>
          <cell r="X5927">
            <v>0</v>
          </cell>
          <cell r="Y5927">
            <v>0</v>
          </cell>
          <cell r="Z5927">
            <v>0</v>
          </cell>
          <cell r="AA5927">
            <v>0</v>
          </cell>
          <cell r="AB5927">
            <v>0</v>
          </cell>
          <cell r="AC5927">
            <v>0</v>
          </cell>
          <cell r="AD5927">
            <v>0</v>
          </cell>
          <cell r="AE5927">
            <v>0</v>
          </cell>
          <cell r="AF5927">
            <v>0</v>
          </cell>
          <cell r="AG5927">
            <v>0</v>
          </cell>
          <cell r="AH5927">
            <v>0</v>
          </cell>
          <cell r="AI5927">
            <v>0</v>
          </cell>
        </row>
        <row r="5928">
          <cell r="C5928">
            <v>0</v>
          </cell>
          <cell r="D5928" t="str">
            <v>ГК "Гранит</v>
          </cell>
          <cell r="E5928" t="str">
            <v>051-2005292</v>
          </cell>
          <cell r="F5928" t="str">
            <v/>
          </cell>
          <cell r="G5928" t="str">
            <v/>
          </cell>
          <cell r="H5928" t="str">
            <v/>
          </cell>
          <cell r="I5928">
            <v>15475.63</v>
          </cell>
          <cell r="J5928">
            <v>15475.63</v>
          </cell>
          <cell r="K5928">
            <v>0</v>
          </cell>
          <cell r="L5928">
            <v>0</v>
          </cell>
          <cell r="M5928">
            <v>0</v>
          </cell>
          <cell r="N5928">
            <v>0</v>
          </cell>
          <cell r="O5928">
            <v>0</v>
          </cell>
          <cell r="P5928">
            <v>0</v>
          </cell>
          <cell r="Q5928">
            <v>0</v>
          </cell>
          <cell r="R5928">
            <v>0</v>
          </cell>
          <cell r="S5928">
            <v>0</v>
          </cell>
          <cell r="T5928">
            <v>0</v>
          </cell>
          <cell r="U5928">
            <v>0</v>
          </cell>
          <cell r="V5928">
            <v>0</v>
          </cell>
          <cell r="W5928">
            <v>0</v>
          </cell>
          <cell r="X5928">
            <v>0</v>
          </cell>
          <cell r="Y5928">
            <v>0</v>
          </cell>
          <cell r="Z5928">
            <v>0</v>
          </cell>
          <cell r="AA5928">
            <v>0</v>
          </cell>
          <cell r="AB5928">
            <v>0</v>
          </cell>
          <cell r="AC5928">
            <v>0</v>
          </cell>
          <cell r="AD5928">
            <v>0</v>
          </cell>
          <cell r="AE5928">
            <v>0</v>
          </cell>
          <cell r="AF5928">
            <v>0</v>
          </cell>
          <cell r="AG5928">
            <v>0</v>
          </cell>
          <cell r="AH5928">
            <v>0</v>
          </cell>
          <cell r="AI5928">
            <v>0</v>
          </cell>
        </row>
        <row r="5929">
          <cell r="C5929" t="str">
            <v>1.958.2</v>
          </cell>
          <cell r="D5929" t="str">
            <v>Оборудование</v>
          </cell>
          <cell r="E5929" t="str">
            <v>051-2005292</v>
          </cell>
          <cell r="F5929" t="str">
            <v/>
          </cell>
          <cell r="G5929" t="str">
            <v/>
          </cell>
          <cell r="H5929" t="str">
            <v/>
          </cell>
          <cell r="I5929">
            <v>3875.31</v>
          </cell>
          <cell r="J5929">
            <v>3875.31</v>
          </cell>
          <cell r="K5929">
            <v>0</v>
          </cell>
          <cell r="L5929">
            <v>0</v>
          </cell>
          <cell r="M5929">
            <v>0</v>
          </cell>
          <cell r="N5929">
            <v>0</v>
          </cell>
          <cell r="O5929">
            <v>0</v>
          </cell>
          <cell r="P5929">
            <v>0</v>
          </cell>
          <cell r="Q5929">
            <v>0</v>
          </cell>
          <cell r="R5929">
            <v>0</v>
          </cell>
          <cell r="S5929">
            <v>0</v>
          </cell>
          <cell r="T5929">
            <v>0</v>
          </cell>
          <cell r="U5929">
            <v>0</v>
          </cell>
          <cell r="V5929">
            <v>0</v>
          </cell>
          <cell r="W5929">
            <v>0</v>
          </cell>
          <cell r="X5929">
            <v>0</v>
          </cell>
          <cell r="Y5929">
            <v>0</v>
          </cell>
          <cell r="Z5929">
            <v>0</v>
          </cell>
          <cell r="AA5929">
            <v>0</v>
          </cell>
          <cell r="AB5929">
            <v>0</v>
          </cell>
          <cell r="AC5929">
            <v>0</v>
          </cell>
          <cell r="AD5929">
            <v>0</v>
          </cell>
          <cell r="AE5929">
            <v>0</v>
          </cell>
          <cell r="AF5929">
            <v>0</v>
          </cell>
          <cell r="AG5929">
            <v>0</v>
          </cell>
          <cell r="AH5929">
            <v>0</v>
          </cell>
          <cell r="AI5929">
            <v>0</v>
          </cell>
        </row>
        <row r="5930">
          <cell r="C5930" t="str">
            <v>1.958.3</v>
          </cell>
          <cell r="D5930" t="str">
            <v>Прочие, всего</v>
          </cell>
          <cell r="E5930" t="str">
            <v>051-2005292</v>
          </cell>
          <cell r="F5930" t="str">
            <v/>
          </cell>
          <cell r="G5930" t="str">
            <v/>
          </cell>
          <cell r="H5930" t="str">
            <v/>
          </cell>
          <cell r="I5930">
            <v>1906.48</v>
          </cell>
          <cell r="J5930">
            <v>1906.02</v>
          </cell>
          <cell r="K5930">
            <v>0.28999999999999998</v>
          </cell>
          <cell r="L5930">
            <v>0.28999999999999998</v>
          </cell>
          <cell r="M5930">
            <v>2.5001999999999999E-4</v>
          </cell>
          <cell r="N5930">
            <v>8.6213792999999997E-2</v>
          </cell>
          <cell r="O5930">
            <v>8.6213792999999997E-2</v>
          </cell>
          <cell r="P5930">
            <v>0</v>
          </cell>
          <cell r="Q5930">
            <v>0</v>
          </cell>
          <cell r="R5930">
            <v>0</v>
          </cell>
          <cell r="S5930">
            <v>0</v>
          </cell>
          <cell r="T5930">
            <v>0</v>
          </cell>
          <cell r="U5930">
            <v>0</v>
          </cell>
          <cell r="V5930">
            <v>0</v>
          </cell>
          <cell r="W5930">
            <v>0</v>
          </cell>
          <cell r="X5930">
            <v>0</v>
          </cell>
          <cell r="Y5930">
            <v>0</v>
          </cell>
          <cell r="Z5930">
            <v>0.28999999999999998</v>
          </cell>
          <cell r="AA5930">
            <v>0.28999999999999998</v>
          </cell>
          <cell r="AB5930">
            <v>0.24</v>
          </cell>
          <cell r="AC5930">
            <v>0.05</v>
          </cell>
          <cell r="AD5930">
            <v>1.6668E-4</v>
          </cell>
          <cell r="AE5930">
            <v>0</v>
          </cell>
          <cell r="AF5930">
            <v>1.6668E-4</v>
          </cell>
          <cell r="AG5930">
            <v>0</v>
          </cell>
          <cell r="AH5930">
            <v>0</v>
          </cell>
          <cell r="AI5930">
            <v>5.7475862000000003E-2</v>
          </cell>
        </row>
        <row r="5931">
          <cell r="C5931" t="str">
            <v>1.958.4</v>
          </cell>
          <cell r="D5931" t="str">
            <v>Землеотвод, всего</v>
          </cell>
          <cell r="E5931" t="str">
            <v>051-2005292</v>
          </cell>
          <cell r="F5931" t="str">
            <v/>
          </cell>
          <cell r="G5931" t="str">
            <v/>
          </cell>
          <cell r="H5931" t="str">
            <v/>
          </cell>
          <cell r="I5931">
            <v>18.11</v>
          </cell>
          <cell r="J5931">
            <v>17.649999999999999</v>
          </cell>
          <cell r="K5931">
            <v>0.28999999999999998</v>
          </cell>
          <cell r="L5931">
            <v>0.28999999999999998</v>
          </cell>
          <cell r="M5931">
            <v>0</v>
          </cell>
          <cell r="N5931">
            <v>0</v>
          </cell>
          <cell r="O5931">
            <v>0</v>
          </cell>
          <cell r="P5931">
            <v>0</v>
          </cell>
          <cell r="Q5931">
            <v>0</v>
          </cell>
          <cell r="R5931">
            <v>0</v>
          </cell>
          <cell r="S5931">
            <v>0</v>
          </cell>
          <cell r="T5931">
            <v>0</v>
          </cell>
          <cell r="U5931">
            <v>0</v>
          </cell>
          <cell r="V5931">
            <v>0</v>
          </cell>
          <cell r="W5931">
            <v>0</v>
          </cell>
          <cell r="X5931">
            <v>0</v>
          </cell>
          <cell r="Y5931">
            <v>0</v>
          </cell>
          <cell r="Z5931">
            <v>0.28999999999999998</v>
          </cell>
          <cell r="AA5931">
            <v>0.28999999999999998</v>
          </cell>
          <cell r="AB5931">
            <v>0.24</v>
          </cell>
          <cell r="AC5931">
            <v>0.05</v>
          </cell>
          <cell r="AD5931">
            <v>0</v>
          </cell>
          <cell r="AE5931">
            <v>0</v>
          </cell>
          <cell r="AF5931">
            <v>0</v>
          </cell>
          <cell r="AG5931">
            <v>0</v>
          </cell>
          <cell r="AH5931">
            <v>0</v>
          </cell>
          <cell r="AI5931">
            <v>0</v>
          </cell>
        </row>
        <row r="5932">
          <cell r="C5932" t="str">
            <v>1.958.5</v>
          </cell>
          <cell r="D5932" t="str">
            <v>Проектные работы</v>
          </cell>
          <cell r="E5932" t="str">
            <v>051-2005292</v>
          </cell>
          <cell r="F5932" t="str">
            <v/>
          </cell>
          <cell r="G5932" t="str">
            <v/>
          </cell>
          <cell r="H5932" t="str">
            <v/>
          </cell>
          <cell r="I5932">
            <v>823.4</v>
          </cell>
          <cell r="J5932">
            <v>423.4</v>
          </cell>
          <cell r="K5932">
            <v>0</v>
          </cell>
          <cell r="L5932">
            <v>0</v>
          </cell>
          <cell r="M5932">
            <v>0</v>
          </cell>
          <cell r="N5932">
            <v>0</v>
          </cell>
          <cell r="O5932">
            <v>0</v>
          </cell>
          <cell r="P5932">
            <v>0</v>
          </cell>
          <cell r="Q5932">
            <v>0</v>
          </cell>
          <cell r="R5932">
            <v>0</v>
          </cell>
          <cell r="S5932">
            <v>0</v>
          </cell>
          <cell r="T5932">
            <v>0</v>
          </cell>
          <cell r="U5932">
            <v>0</v>
          </cell>
          <cell r="V5932">
            <v>0</v>
          </cell>
          <cell r="W5932">
            <v>0</v>
          </cell>
          <cell r="X5932">
            <v>0</v>
          </cell>
          <cell r="Y5932">
            <v>0</v>
          </cell>
          <cell r="Z5932">
            <v>0</v>
          </cell>
          <cell r="AA5932">
            <v>0</v>
          </cell>
          <cell r="AB5932">
            <v>0</v>
          </cell>
          <cell r="AC5932">
            <v>0</v>
          </cell>
          <cell r="AD5932">
            <v>0</v>
          </cell>
          <cell r="AE5932">
            <v>0</v>
          </cell>
          <cell r="AF5932">
            <v>0</v>
          </cell>
          <cell r="AG5932">
            <v>0</v>
          </cell>
          <cell r="AH5932">
            <v>0</v>
          </cell>
          <cell r="AI5932">
            <v>0</v>
          </cell>
        </row>
        <row r="5933">
          <cell r="C5933" t="str">
            <v>1.958.6</v>
          </cell>
          <cell r="D5933" t="str">
            <v>Услуги Заказчика</v>
          </cell>
          <cell r="E5933" t="str">
            <v>051-2005292</v>
          </cell>
          <cell r="F5933" t="str">
            <v/>
          </cell>
          <cell r="G5933" t="str">
            <v/>
          </cell>
          <cell r="H5933" t="str">
            <v/>
          </cell>
          <cell r="I5933">
            <v>831.88</v>
          </cell>
          <cell r="J5933">
            <v>831.88</v>
          </cell>
          <cell r="K5933">
            <v>0</v>
          </cell>
          <cell r="L5933">
            <v>0</v>
          </cell>
          <cell r="M5933">
            <v>2.5001999999999999E-4</v>
          </cell>
          <cell r="N5933">
            <v>0</v>
          </cell>
          <cell r="O5933">
            <v>0</v>
          </cell>
          <cell r="P5933">
            <v>0</v>
          </cell>
          <cell r="Q5933">
            <v>0</v>
          </cell>
          <cell r="R5933">
            <v>0</v>
          </cell>
          <cell r="S5933">
            <v>0</v>
          </cell>
          <cell r="T5933">
            <v>0</v>
          </cell>
          <cell r="U5933">
            <v>0</v>
          </cell>
          <cell r="V5933">
            <v>0</v>
          </cell>
          <cell r="W5933">
            <v>0</v>
          </cell>
          <cell r="X5933">
            <v>0</v>
          </cell>
          <cell r="Y5933">
            <v>0</v>
          </cell>
          <cell r="Z5933">
            <v>0</v>
          </cell>
          <cell r="AA5933">
            <v>0</v>
          </cell>
          <cell r="AB5933">
            <v>0</v>
          </cell>
          <cell r="AC5933">
            <v>0</v>
          </cell>
          <cell r="AD5933">
            <v>1.6668E-4</v>
          </cell>
          <cell r="AE5933">
            <v>0</v>
          </cell>
          <cell r="AF5933">
            <v>1.6668E-4</v>
          </cell>
          <cell r="AG5933">
            <v>0</v>
          </cell>
          <cell r="AH5933">
            <v>0</v>
          </cell>
          <cell r="AI5933">
            <v>0</v>
          </cell>
        </row>
        <row r="5934">
          <cell r="C5934" t="str">
            <v>1.958.7</v>
          </cell>
          <cell r="D5934" t="str">
            <v>Иные прочие</v>
          </cell>
          <cell r="E5934" t="str">
            <v>051-2005292</v>
          </cell>
          <cell r="F5934" t="str">
            <v/>
          </cell>
          <cell r="G5934" t="str">
            <v/>
          </cell>
          <cell r="H5934" t="str">
            <v/>
          </cell>
          <cell r="I5934">
            <v>233.09</v>
          </cell>
          <cell r="J5934">
            <v>633.09</v>
          </cell>
          <cell r="K5934">
            <v>0</v>
          </cell>
          <cell r="L5934">
            <v>0</v>
          </cell>
          <cell r="M5934">
            <v>0</v>
          </cell>
          <cell r="N5934">
            <v>0</v>
          </cell>
          <cell r="O5934">
            <v>0</v>
          </cell>
          <cell r="P5934">
            <v>0</v>
          </cell>
          <cell r="Q5934">
            <v>0</v>
          </cell>
          <cell r="R5934">
            <v>0</v>
          </cell>
          <cell r="S5934">
            <v>0</v>
          </cell>
          <cell r="T5934">
            <v>0</v>
          </cell>
          <cell r="U5934">
            <v>0</v>
          </cell>
          <cell r="V5934">
            <v>0</v>
          </cell>
          <cell r="W5934">
            <v>0</v>
          </cell>
          <cell r="X5934">
            <v>0</v>
          </cell>
          <cell r="Y5934">
            <v>0</v>
          </cell>
          <cell r="Z5934">
            <v>0</v>
          </cell>
          <cell r="AA5934">
            <v>0</v>
          </cell>
          <cell r="AB5934">
            <v>0</v>
          </cell>
          <cell r="AC5934">
            <v>0</v>
          </cell>
          <cell r="AD5934">
            <v>0</v>
          </cell>
          <cell r="AE5934">
            <v>0</v>
          </cell>
          <cell r="AF5934">
            <v>0</v>
          </cell>
          <cell r="AG5934">
            <v>0</v>
          </cell>
          <cell r="AH5934">
            <v>0</v>
          </cell>
          <cell r="AI5934">
            <v>0</v>
          </cell>
        </row>
        <row r="5935">
          <cell r="C5935" t="str">
            <v>1.959</v>
          </cell>
          <cell r="D5935" t="str">
            <v>Газопровод-отвод "КС Южно-Балыкская - г. Нефтеюганск"</v>
          </cell>
          <cell r="E5935" t="str">
            <v>051-2005297</v>
          </cell>
          <cell r="F5935" t="str">
            <v/>
          </cell>
          <cell r="G5935" t="str">
            <v>Комплексная программа реконструкции и технического перевоору</v>
          </cell>
          <cell r="H5935" t="str">
            <v>Транспорт газа</v>
          </cell>
          <cell r="I5935">
            <v>2282.8809999999999</v>
          </cell>
          <cell r="J5935">
            <v>2276.66</v>
          </cell>
          <cell r="K5935">
            <v>2276.66</v>
          </cell>
          <cell r="L5935">
            <v>2276.66</v>
          </cell>
          <cell r="M5935">
            <v>20.297500020000001</v>
          </cell>
          <cell r="N5935">
            <v>0.89154726699999998</v>
          </cell>
          <cell r="O5935">
            <v>0.89154726699999998</v>
          </cell>
          <cell r="P5935">
            <v>0</v>
          </cell>
          <cell r="Q5935">
            <v>0</v>
          </cell>
          <cell r="R5935">
            <v>0</v>
          </cell>
          <cell r="S5935">
            <v>1902.40083338</v>
          </cell>
          <cell r="T5935">
            <v>380.48016661999998</v>
          </cell>
          <cell r="U5935">
            <v>0</v>
          </cell>
          <cell r="V5935">
            <v>0</v>
          </cell>
          <cell r="W5935">
            <v>0</v>
          </cell>
          <cell r="X5935">
            <v>0</v>
          </cell>
          <cell r="Y5935">
            <v>8.3339999999999998E-5</v>
          </cell>
          <cell r="Z5935">
            <v>1449.30306148</v>
          </cell>
          <cell r="AA5935">
            <v>1449.30306148</v>
          </cell>
          <cell r="AB5935">
            <v>644.00800000000004</v>
          </cell>
          <cell r="AC5935">
            <v>0</v>
          </cell>
          <cell r="AD5935">
            <v>68.253850020000002</v>
          </cell>
          <cell r="AE5935">
            <v>8.3339999999999998E-5</v>
          </cell>
          <cell r="AF5935">
            <v>13.531666680000001</v>
          </cell>
          <cell r="AG5935">
            <v>54.722099999999998</v>
          </cell>
          <cell r="AH5935">
            <v>0</v>
          </cell>
          <cell r="AI5935">
            <v>4.7094256430000003</v>
          </cell>
        </row>
        <row r="5936">
          <cell r="C5936" t="str">
            <v>1.959.1</v>
          </cell>
          <cell r="D5936" t="str">
            <v>Подрядные работы</v>
          </cell>
          <cell r="E5936" t="str">
            <v>051-2005297</v>
          </cell>
          <cell r="F5936" t="str">
            <v/>
          </cell>
          <cell r="G5936" t="str">
            <v/>
          </cell>
          <cell r="H5936" t="str">
            <v/>
          </cell>
          <cell r="I5936">
            <v>1529.81</v>
          </cell>
          <cell r="J5936">
            <v>1529.81</v>
          </cell>
          <cell r="K5936">
            <v>1529.81</v>
          </cell>
          <cell r="L5936">
            <v>1529.81</v>
          </cell>
          <cell r="M5936">
            <v>0</v>
          </cell>
          <cell r="N5936">
            <v>0</v>
          </cell>
          <cell r="O5936">
            <v>0</v>
          </cell>
          <cell r="P5936">
            <v>0</v>
          </cell>
          <cell r="Q5936">
            <v>0</v>
          </cell>
          <cell r="R5936">
            <v>0</v>
          </cell>
          <cell r="S5936">
            <v>1274.8416666799999</v>
          </cell>
          <cell r="T5936">
            <v>254.96833332</v>
          </cell>
          <cell r="U5936">
            <v>0</v>
          </cell>
          <cell r="V5936">
            <v>0</v>
          </cell>
          <cell r="W5936">
            <v>0</v>
          </cell>
          <cell r="X5936">
            <v>0</v>
          </cell>
          <cell r="Y5936">
            <v>0</v>
          </cell>
          <cell r="Z5936">
            <v>1025.7548848599999</v>
          </cell>
          <cell r="AA5936">
            <v>1025.7548848599999</v>
          </cell>
          <cell r="AB5936">
            <v>521.67999999999995</v>
          </cell>
          <cell r="AC5936">
            <v>0</v>
          </cell>
          <cell r="AD5936">
            <v>0</v>
          </cell>
          <cell r="AE5936">
            <v>0</v>
          </cell>
          <cell r="AF5936">
            <v>0</v>
          </cell>
          <cell r="AG5936">
            <v>0</v>
          </cell>
          <cell r="AH5936">
            <v>0</v>
          </cell>
          <cell r="AI5936">
            <v>0</v>
          </cell>
        </row>
        <row r="5937">
          <cell r="C5937">
            <v>0</v>
          </cell>
          <cell r="D5937" t="str">
            <v>Компания СпецМонтажПроект</v>
          </cell>
          <cell r="E5937" t="str">
            <v>051-2005297</v>
          </cell>
          <cell r="F5937" t="str">
            <v/>
          </cell>
          <cell r="G5937" t="str">
            <v/>
          </cell>
          <cell r="H5937" t="str">
            <v/>
          </cell>
          <cell r="I5937">
            <v>1529.81</v>
          </cell>
          <cell r="J5937">
            <v>1529.81</v>
          </cell>
          <cell r="K5937">
            <v>1529.81</v>
          </cell>
          <cell r="L5937">
            <v>1529.81</v>
          </cell>
          <cell r="M5937">
            <v>0</v>
          </cell>
          <cell r="N5937">
            <v>0</v>
          </cell>
          <cell r="O5937">
            <v>0</v>
          </cell>
          <cell r="P5937">
            <v>0</v>
          </cell>
          <cell r="Q5937">
            <v>0</v>
          </cell>
          <cell r="R5937">
            <v>0</v>
          </cell>
          <cell r="S5937">
            <v>1274.8416666799999</v>
          </cell>
          <cell r="T5937">
            <v>254.96833332</v>
          </cell>
          <cell r="U5937">
            <v>0</v>
          </cell>
          <cell r="V5937">
            <v>0</v>
          </cell>
          <cell r="W5937">
            <v>0</v>
          </cell>
          <cell r="X5937">
            <v>0</v>
          </cell>
          <cell r="Y5937">
            <v>0</v>
          </cell>
          <cell r="Z5937">
            <v>1025.7548848599999</v>
          </cell>
          <cell r="AA5937">
            <v>1025.7548848599999</v>
          </cell>
          <cell r="AB5937">
            <v>521.67999999999995</v>
          </cell>
          <cell r="AC5937">
            <v>0</v>
          </cell>
          <cell r="AD5937">
            <v>0</v>
          </cell>
          <cell r="AE5937">
            <v>0</v>
          </cell>
          <cell r="AF5937">
            <v>0</v>
          </cell>
          <cell r="AG5937">
            <v>0</v>
          </cell>
          <cell r="AH5937">
            <v>0</v>
          </cell>
          <cell r="AI5937">
            <v>0</v>
          </cell>
        </row>
        <row r="5938">
          <cell r="C5938" t="str">
            <v>1.959.2</v>
          </cell>
          <cell r="D5938" t="str">
            <v>Оборудование</v>
          </cell>
          <cell r="E5938" t="str">
            <v>051-2005297</v>
          </cell>
          <cell r="F5938" t="str">
            <v/>
          </cell>
          <cell r="G5938" t="str">
            <v/>
          </cell>
          <cell r="H5938" t="str">
            <v/>
          </cell>
          <cell r="I5938">
            <v>457.98</v>
          </cell>
          <cell r="J5938">
            <v>457.98</v>
          </cell>
          <cell r="K5938">
            <v>457.98</v>
          </cell>
          <cell r="L5938">
            <v>457.98</v>
          </cell>
          <cell r="M5938">
            <v>0</v>
          </cell>
          <cell r="N5938">
            <v>0</v>
          </cell>
          <cell r="O5938">
            <v>0</v>
          </cell>
          <cell r="P5938">
            <v>0</v>
          </cell>
          <cell r="Q5938">
            <v>0</v>
          </cell>
          <cell r="R5938">
            <v>0</v>
          </cell>
          <cell r="S5938">
            <v>381.65</v>
          </cell>
          <cell r="T5938">
            <v>76.33</v>
          </cell>
          <cell r="U5938">
            <v>0</v>
          </cell>
          <cell r="V5938">
            <v>0</v>
          </cell>
          <cell r="W5938">
            <v>0</v>
          </cell>
          <cell r="X5938">
            <v>0</v>
          </cell>
          <cell r="Y5938">
            <v>0</v>
          </cell>
          <cell r="Z5938">
            <v>326.89800000000002</v>
          </cell>
          <cell r="AA5938">
            <v>326.89800000000002</v>
          </cell>
          <cell r="AB5938">
            <v>122.328</v>
          </cell>
          <cell r="AC5938">
            <v>0</v>
          </cell>
          <cell r="AD5938">
            <v>54.722099999999998</v>
          </cell>
          <cell r="AE5938">
            <v>0</v>
          </cell>
          <cell r="AF5938">
            <v>0</v>
          </cell>
          <cell r="AG5938">
            <v>54.722099999999998</v>
          </cell>
          <cell r="AH5938">
            <v>0</v>
          </cell>
          <cell r="AI5938">
            <v>16.739808748000002</v>
          </cell>
        </row>
        <row r="5939">
          <cell r="C5939" t="str">
            <v>1.959.3</v>
          </cell>
          <cell r="D5939" t="str">
            <v>Прочие, всего</v>
          </cell>
          <cell r="E5939" t="str">
            <v>051-2005297</v>
          </cell>
          <cell r="F5939" t="str">
            <v/>
          </cell>
          <cell r="G5939" t="str">
            <v/>
          </cell>
          <cell r="H5939" t="str">
            <v/>
          </cell>
          <cell r="I5939">
            <v>295.09100000000001</v>
          </cell>
          <cell r="J5939">
            <v>288.87</v>
          </cell>
          <cell r="K5939">
            <v>288.87</v>
          </cell>
          <cell r="L5939">
            <v>288.87</v>
          </cell>
          <cell r="M5939">
            <v>20.297500020000001</v>
          </cell>
          <cell r="N5939">
            <v>7.0265171249999998</v>
          </cell>
          <cell r="O5939">
            <v>7.0265171249999998</v>
          </cell>
          <cell r="P5939">
            <v>0</v>
          </cell>
          <cell r="Q5939">
            <v>0</v>
          </cell>
          <cell r="R5939">
            <v>0</v>
          </cell>
          <cell r="S5939">
            <v>245.90916669999999</v>
          </cell>
          <cell r="T5939">
            <v>49.181833300000001</v>
          </cell>
          <cell r="U5939">
            <v>0</v>
          </cell>
          <cell r="V5939">
            <v>0</v>
          </cell>
          <cell r="W5939">
            <v>0</v>
          </cell>
          <cell r="X5939">
            <v>0</v>
          </cell>
          <cell r="Y5939">
            <v>8.3339999999999998E-5</v>
          </cell>
          <cell r="Z5939">
            <v>96.650176619999996</v>
          </cell>
          <cell r="AA5939">
            <v>96.650176619999996</v>
          </cell>
          <cell r="AB5939">
            <v>0</v>
          </cell>
          <cell r="AC5939">
            <v>0</v>
          </cell>
          <cell r="AD5939">
            <v>13.53175002</v>
          </cell>
          <cell r="AE5939">
            <v>8.3339999999999998E-5</v>
          </cell>
          <cell r="AF5939">
            <v>13.531666680000001</v>
          </cell>
          <cell r="AG5939">
            <v>0</v>
          </cell>
          <cell r="AH5939">
            <v>0</v>
          </cell>
          <cell r="AI5939">
            <v>14.000750431</v>
          </cell>
        </row>
        <row r="5940">
          <cell r="C5940" t="str">
            <v>1.959.4</v>
          </cell>
          <cell r="D5940" t="str">
            <v>Землеотвод, всего</v>
          </cell>
          <cell r="E5940" t="str">
            <v>051-2005297</v>
          </cell>
          <cell r="F5940" t="str">
            <v/>
          </cell>
          <cell r="G5940" t="str">
            <v/>
          </cell>
          <cell r="H5940" t="str">
            <v/>
          </cell>
          <cell r="I5940">
            <v>17.57</v>
          </cell>
          <cell r="J5940">
            <v>11.35</v>
          </cell>
          <cell r="K5940">
            <v>11.35</v>
          </cell>
          <cell r="L5940">
            <v>11.35</v>
          </cell>
          <cell r="M5940">
            <v>0</v>
          </cell>
          <cell r="N5940">
            <v>0</v>
          </cell>
          <cell r="O5940">
            <v>0</v>
          </cell>
          <cell r="P5940">
            <v>0</v>
          </cell>
          <cell r="Q5940">
            <v>0</v>
          </cell>
          <cell r="R5940">
            <v>0</v>
          </cell>
          <cell r="S5940">
            <v>14.641666669999999</v>
          </cell>
          <cell r="T5940">
            <v>2.9283333300000001</v>
          </cell>
          <cell r="U5940">
            <v>0</v>
          </cell>
          <cell r="V5940">
            <v>0</v>
          </cell>
          <cell r="W5940">
            <v>0</v>
          </cell>
          <cell r="X5940">
            <v>0</v>
          </cell>
          <cell r="Y5940">
            <v>0</v>
          </cell>
          <cell r="Z5940">
            <v>9.6301766200000003</v>
          </cell>
          <cell r="AA5940">
            <v>9.6301766200000003</v>
          </cell>
          <cell r="AB5940">
            <v>0</v>
          </cell>
          <cell r="AC5940">
            <v>0</v>
          </cell>
          <cell r="AD5940">
            <v>0</v>
          </cell>
          <cell r="AE5940">
            <v>0</v>
          </cell>
          <cell r="AF5940">
            <v>0</v>
          </cell>
          <cell r="AG5940">
            <v>0</v>
          </cell>
          <cell r="AH5940">
            <v>0</v>
          </cell>
          <cell r="AI5940">
            <v>0</v>
          </cell>
        </row>
        <row r="5941">
          <cell r="C5941" t="str">
            <v>1.959.5</v>
          </cell>
          <cell r="D5941" t="str">
            <v>Услуги Заказчика</v>
          </cell>
          <cell r="E5941" t="str">
            <v>051-2005297</v>
          </cell>
          <cell r="F5941" t="str">
            <v/>
          </cell>
          <cell r="G5941" t="str">
            <v/>
          </cell>
          <cell r="H5941" t="str">
            <v/>
          </cell>
          <cell r="I5941">
            <v>81.191000000000003</v>
          </cell>
          <cell r="J5941">
            <v>81.19</v>
          </cell>
          <cell r="K5941">
            <v>81.19</v>
          </cell>
          <cell r="L5941">
            <v>81.19</v>
          </cell>
          <cell r="M5941">
            <v>20.297500020000001</v>
          </cell>
          <cell r="N5941">
            <v>25.000000024999999</v>
          </cell>
          <cell r="O5941">
            <v>25.000000024999999</v>
          </cell>
          <cell r="P5941">
            <v>0</v>
          </cell>
          <cell r="Q5941">
            <v>0</v>
          </cell>
          <cell r="R5941">
            <v>0</v>
          </cell>
          <cell r="S5941">
            <v>67.659166690000006</v>
          </cell>
          <cell r="T5941">
            <v>13.53183331</v>
          </cell>
          <cell r="U5941">
            <v>0</v>
          </cell>
          <cell r="V5941">
            <v>0</v>
          </cell>
          <cell r="W5941">
            <v>0</v>
          </cell>
          <cell r="X5941">
            <v>0</v>
          </cell>
          <cell r="Y5941">
            <v>8.3339999999999998E-5</v>
          </cell>
          <cell r="Z5941">
            <v>67.69</v>
          </cell>
          <cell r="AA5941">
            <v>67.69</v>
          </cell>
          <cell r="AB5941">
            <v>0</v>
          </cell>
          <cell r="AC5941">
            <v>0</v>
          </cell>
          <cell r="AD5941">
            <v>13.53175002</v>
          </cell>
          <cell r="AE5941">
            <v>8.3339999999999998E-5</v>
          </cell>
          <cell r="AF5941">
            <v>13.531666680000001</v>
          </cell>
          <cell r="AG5941">
            <v>0</v>
          </cell>
          <cell r="AH5941">
            <v>0</v>
          </cell>
          <cell r="AI5941">
            <v>19.99076676</v>
          </cell>
        </row>
        <row r="5942">
          <cell r="C5942" t="str">
            <v>1.959.6</v>
          </cell>
          <cell r="D5942" t="str">
            <v>Иные прочие</v>
          </cell>
          <cell r="E5942" t="str">
            <v>051-2005297</v>
          </cell>
          <cell r="F5942" t="str">
            <v/>
          </cell>
          <cell r="G5942" t="str">
            <v/>
          </cell>
          <cell r="H5942" t="str">
            <v/>
          </cell>
          <cell r="I5942">
            <v>153.19</v>
          </cell>
          <cell r="J5942">
            <v>153.19</v>
          </cell>
          <cell r="K5942">
            <v>153.19</v>
          </cell>
          <cell r="L5942">
            <v>153.19</v>
          </cell>
          <cell r="M5942">
            <v>0</v>
          </cell>
          <cell r="N5942">
            <v>0</v>
          </cell>
          <cell r="O5942">
            <v>0</v>
          </cell>
          <cell r="P5942">
            <v>0</v>
          </cell>
          <cell r="Q5942">
            <v>0</v>
          </cell>
          <cell r="R5942">
            <v>0</v>
          </cell>
          <cell r="S5942">
            <v>127.65833334</v>
          </cell>
          <cell r="T5942">
            <v>25.531666659999999</v>
          </cell>
          <cell r="U5942">
            <v>0</v>
          </cell>
          <cell r="V5942">
            <v>0</v>
          </cell>
          <cell r="W5942">
            <v>0</v>
          </cell>
          <cell r="X5942">
            <v>0</v>
          </cell>
          <cell r="Y5942">
            <v>0</v>
          </cell>
          <cell r="Z5942">
            <v>19.329999999999998</v>
          </cell>
          <cell r="AA5942">
            <v>19.329999999999998</v>
          </cell>
          <cell r="AB5942">
            <v>0</v>
          </cell>
          <cell r="AC5942">
            <v>0</v>
          </cell>
          <cell r="AD5942">
            <v>0</v>
          </cell>
          <cell r="AE5942">
            <v>0</v>
          </cell>
          <cell r="AF5942">
            <v>0</v>
          </cell>
          <cell r="AG5942">
            <v>0</v>
          </cell>
          <cell r="AH5942">
            <v>0</v>
          </cell>
          <cell r="AI5942">
            <v>0</v>
          </cell>
        </row>
        <row r="5943">
          <cell r="C5943" t="str">
            <v>1.959.7</v>
          </cell>
          <cell r="D5943" t="str">
            <v>Пуско наладочные работы "вхолостую"</v>
          </cell>
          <cell r="E5943" t="str">
            <v>051-2005297</v>
          </cell>
          <cell r="F5943" t="str">
            <v/>
          </cell>
          <cell r="G5943" t="str">
            <v/>
          </cell>
          <cell r="H5943" t="str">
            <v/>
          </cell>
          <cell r="I5943">
            <v>43.14</v>
          </cell>
          <cell r="J5943">
            <v>43.14</v>
          </cell>
          <cell r="K5943">
            <v>43.14</v>
          </cell>
          <cell r="L5943">
            <v>43.14</v>
          </cell>
          <cell r="M5943">
            <v>0</v>
          </cell>
          <cell r="N5943">
            <v>0</v>
          </cell>
          <cell r="O5943">
            <v>0</v>
          </cell>
          <cell r="P5943">
            <v>0</v>
          </cell>
          <cell r="Q5943">
            <v>0</v>
          </cell>
          <cell r="R5943">
            <v>0</v>
          </cell>
          <cell r="S5943">
            <v>35.950000000000003</v>
          </cell>
          <cell r="T5943">
            <v>7.19</v>
          </cell>
          <cell r="U5943">
            <v>0</v>
          </cell>
          <cell r="V5943">
            <v>0</v>
          </cell>
          <cell r="W5943">
            <v>0</v>
          </cell>
          <cell r="X5943">
            <v>0</v>
          </cell>
          <cell r="Y5943">
            <v>0</v>
          </cell>
          <cell r="Z5943">
            <v>0</v>
          </cell>
          <cell r="AA5943">
            <v>0</v>
          </cell>
          <cell r="AB5943">
            <v>0</v>
          </cell>
          <cell r="AC5943">
            <v>0</v>
          </cell>
          <cell r="AD5943">
            <v>0</v>
          </cell>
          <cell r="AE5943">
            <v>0</v>
          </cell>
          <cell r="AF5943">
            <v>0</v>
          </cell>
          <cell r="AG5943">
            <v>0</v>
          </cell>
          <cell r="AH5943">
            <v>0</v>
          </cell>
          <cell r="AI5943">
            <v>0</v>
          </cell>
        </row>
        <row r="5944">
          <cell r="C5944" t="str">
            <v>1.960</v>
          </cell>
          <cell r="D5944" t="str">
            <v>Техническое перевооружение газопровода-отвода и ГРС с. Чернореченский газопровода Парабель-Кузбасс</v>
          </cell>
          <cell r="E5944" t="str">
            <v>051-2005299</v>
          </cell>
          <cell r="F5944" t="str">
            <v/>
          </cell>
          <cell r="G5944" t="str">
            <v>Программа комплексного освоения месторождений полуострова Ям</v>
          </cell>
          <cell r="H5944" t="str">
            <v>Транспорт газа</v>
          </cell>
          <cell r="I5944">
            <v>22.82</v>
          </cell>
          <cell r="J5944">
            <v>22.82</v>
          </cell>
          <cell r="K5944">
            <v>22.82</v>
          </cell>
          <cell r="L5944">
            <v>22.82</v>
          </cell>
          <cell r="M5944">
            <v>0.20250000000000001</v>
          </cell>
          <cell r="N5944">
            <v>0.88737949199999999</v>
          </cell>
          <cell r="O5944">
            <v>0.88737949199999999</v>
          </cell>
          <cell r="P5944">
            <v>0</v>
          </cell>
          <cell r="Q5944">
            <v>0</v>
          </cell>
          <cell r="R5944">
            <v>0</v>
          </cell>
          <cell r="S5944">
            <v>19.02</v>
          </cell>
          <cell r="T5944">
            <v>3.8</v>
          </cell>
          <cell r="U5944">
            <v>0</v>
          </cell>
          <cell r="V5944">
            <v>0</v>
          </cell>
          <cell r="W5944">
            <v>0</v>
          </cell>
          <cell r="X5944">
            <v>0</v>
          </cell>
          <cell r="Y5944">
            <v>0</v>
          </cell>
          <cell r="Z5944">
            <v>22.71</v>
          </cell>
          <cell r="AA5944">
            <v>22.71</v>
          </cell>
          <cell r="AB5944">
            <v>0</v>
          </cell>
          <cell r="AC5944">
            <v>0</v>
          </cell>
          <cell r="AD5944">
            <v>0.13500000000000001</v>
          </cell>
          <cell r="AE5944">
            <v>0</v>
          </cell>
          <cell r="AF5944">
            <v>0.13500000000000001</v>
          </cell>
          <cell r="AG5944">
            <v>0</v>
          </cell>
          <cell r="AH5944">
            <v>0</v>
          </cell>
          <cell r="AI5944">
            <v>0.59445178300000001</v>
          </cell>
        </row>
        <row r="5945">
          <cell r="C5945" t="str">
            <v>1.960.1</v>
          </cell>
          <cell r="D5945" t="str">
            <v>Подрядные работы</v>
          </cell>
          <cell r="E5945" t="str">
            <v>051-2005299</v>
          </cell>
          <cell r="F5945" t="str">
            <v/>
          </cell>
          <cell r="G5945" t="str">
            <v/>
          </cell>
          <cell r="H5945" t="str">
            <v/>
          </cell>
          <cell r="I5945">
            <v>7.52</v>
          </cell>
          <cell r="J5945">
            <v>7.52</v>
          </cell>
          <cell r="K5945">
            <v>7.52</v>
          </cell>
          <cell r="L5945">
            <v>7.52</v>
          </cell>
          <cell r="M5945">
            <v>0</v>
          </cell>
          <cell r="N5945">
            <v>0</v>
          </cell>
          <cell r="O5945">
            <v>0</v>
          </cell>
          <cell r="P5945">
            <v>0</v>
          </cell>
          <cell r="Q5945">
            <v>0</v>
          </cell>
          <cell r="R5945">
            <v>0</v>
          </cell>
          <cell r="S5945">
            <v>6.27</v>
          </cell>
          <cell r="T5945">
            <v>1.25</v>
          </cell>
          <cell r="U5945">
            <v>0</v>
          </cell>
          <cell r="V5945">
            <v>0</v>
          </cell>
          <cell r="W5945">
            <v>0</v>
          </cell>
          <cell r="X5945">
            <v>0</v>
          </cell>
          <cell r="Y5945">
            <v>0</v>
          </cell>
          <cell r="Z5945">
            <v>7.52</v>
          </cell>
          <cell r="AA5945">
            <v>7.52</v>
          </cell>
          <cell r="AB5945">
            <v>0</v>
          </cell>
          <cell r="AC5945">
            <v>0</v>
          </cell>
          <cell r="AD5945">
            <v>0</v>
          </cell>
          <cell r="AE5945">
            <v>0</v>
          </cell>
          <cell r="AF5945">
            <v>0</v>
          </cell>
          <cell r="AG5945">
            <v>0</v>
          </cell>
          <cell r="AH5945">
            <v>0</v>
          </cell>
          <cell r="AI5945">
            <v>0</v>
          </cell>
        </row>
        <row r="5946">
          <cell r="C5946">
            <v>0</v>
          </cell>
          <cell r="D5946" t="str">
            <v>Прочие подрядчики</v>
          </cell>
          <cell r="E5946" t="str">
            <v>051-2005299</v>
          </cell>
          <cell r="F5946" t="str">
            <v/>
          </cell>
          <cell r="G5946" t="str">
            <v/>
          </cell>
          <cell r="H5946" t="str">
            <v/>
          </cell>
          <cell r="I5946">
            <v>7.52</v>
          </cell>
          <cell r="J5946">
            <v>7.52</v>
          </cell>
          <cell r="K5946">
            <v>7.52</v>
          </cell>
          <cell r="L5946">
            <v>7.52</v>
          </cell>
          <cell r="M5946">
            <v>0</v>
          </cell>
          <cell r="N5946">
            <v>0</v>
          </cell>
          <cell r="O5946">
            <v>0</v>
          </cell>
          <cell r="P5946">
            <v>0</v>
          </cell>
          <cell r="Q5946">
            <v>0</v>
          </cell>
          <cell r="R5946">
            <v>0</v>
          </cell>
          <cell r="S5946">
            <v>6.27</v>
          </cell>
          <cell r="T5946">
            <v>1.25</v>
          </cell>
          <cell r="U5946">
            <v>0</v>
          </cell>
          <cell r="V5946">
            <v>0</v>
          </cell>
          <cell r="W5946">
            <v>0</v>
          </cell>
          <cell r="X5946">
            <v>0</v>
          </cell>
          <cell r="Y5946">
            <v>0</v>
          </cell>
          <cell r="Z5946">
            <v>7.52</v>
          </cell>
          <cell r="AA5946">
            <v>7.52</v>
          </cell>
          <cell r="AB5946">
            <v>0</v>
          </cell>
          <cell r="AC5946">
            <v>0</v>
          </cell>
          <cell r="AD5946">
            <v>0</v>
          </cell>
          <cell r="AE5946">
            <v>0</v>
          </cell>
          <cell r="AF5946">
            <v>0</v>
          </cell>
          <cell r="AG5946">
            <v>0</v>
          </cell>
          <cell r="AH5946">
            <v>0</v>
          </cell>
          <cell r="AI5946">
            <v>0</v>
          </cell>
        </row>
        <row r="5947">
          <cell r="C5947" t="str">
            <v>1.960.2</v>
          </cell>
          <cell r="D5947" t="str">
            <v>Оборудование</v>
          </cell>
          <cell r="E5947" t="str">
            <v>051-2005299</v>
          </cell>
          <cell r="F5947" t="str">
            <v/>
          </cell>
          <cell r="G5947" t="str">
            <v/>
          </cell>
          <cell r="H5947" t="str">
            <v/>
          </cell>
          <cell r="I5947">
            <v>10.74</v>
          </cell>
          <cell r="J5947">
            <v>10.74</v>
          </cell>
          <cell r="K5947">
            <v>10.74</v>
          </cell>
          <cell r="L5947">
            <v>10.74</v>
          </cell>
          <cell r="M5947">
            <v>0</v>
          </cell>
          <cell r="N5947">
            <v>0</v>
          </cell>
          <cell r="O5947">
            <v>0</v>
          </cell>
          <cell r="P5947">
            <v>0</v>
          </cell>
          <cell r="Q5947">
            <v>0</v>
          </cell>
          <cell r="R5947">
            <v>0</v>
          </cell>
          <cell r="S5947">
            <v>8.9499999999999993</v>
          </cell>
          <cell r="T5947">
            <v>1.79</v>
          </cell>
          <cell r="U5947">
            <v>0</v>
          </cell>
          <cell r="V5947">
            <v>0</v>
          </cell>
          <cell r="W5947">
            <v>0</v>
          </cell>
          <cell r="X5947">
            <v>0</v>
          </cell>
          <cell r="Y5947">
            <v>0</v>
          </cell>
          <cell r="Z5947">
            <v>10.74</v>
          </cell>
          <cell r="AA5947">
            <v>10.74</v>
          </cell>
          <cell r="AB5947">
            <v>0</v>
          </cell>
          <cell r="AC5947">
            <v>0</v>
          </cell>
          <cell r="AD5947">
            <v>0</v>
          </cell>
          <cell r="AE5947">
            <v>0</v>
          </cell>
          <cell r="AF5947">
            <v>0</v>
          </cell>
          <cell r="AG5947">
            <v>0</v>
          </cell>
          <cell r="AH5947">
            <v>0</v>
          </cell>
          <cell r="AI5947">
            <v>0</v>
          </cell>
        </row>
        <row r="5948">
          <cell r="C5948">
            <v>0</v>
          </cell>
          <cell r="D5948" t="str">
            <v>ООО "Газпром комплектация"</v>
          </cell>
          <cell r="E5948" t="str">
            <v>051-2005299</v>
          </cell>
          <cell r="F5948" t="str">
            <v/>
          </cell>
          <cell r="G5948" t="str">
            <v/>
          </cell>
          <cell r="H5948" t="str">
            <v/>
          </cell>
          <cell r="I5948">
            <v>10.74</v>
          </cell>
          <cell r="J5948">
            <v>10.74</v>
          </cell>
          <cell r="K5948">
            <v>10.74</v>
          </cell>
          <cell r="L5948">
            <v>10.74</v>
          </cell>
          <cell r="M5948">
            <v>0</v>
          </cell>
          <cell r="N5948">
            <v>0</v>
          </cell>
          <cell r="O5948">
            <v>0</v>
          </cell>
          <cell r="P5948">
            <v>0</v>
          </cell>
          <cell r="Q5948">
            <v>0</v>
          </cell>
          <cell r="R5948">
            <v>0</v>
          </cell>
          <cell r="S5948">
            <v>8.9499999999999993</v>
          </cell>
          <cell r="T5948">
            <v>1.79</v>
          </cell>
          <cell r="U5948">
            <v>0</v>
          </cell>
          <cell r="V5948">
            <v>0</v>
          </cell>
          <cell r="W5948">
            <v>0</v>
          </cell>
          <cell r="X5948">
            <v>0</v>
          </cell>
          <cell r="Y5948">
            <v>0</v>
          </cell>
          <cell r="Z5948">
            <v>10.74</v>
          </cell>
          <cell r="AA5948">
            <v>10.74</v>
          </cell>
          <cell r="AB5948">
            <v>0</v>
          </cell>
          <cell r="AC5948">
            <v>0</v>
          </cell>
          <cell r="AD5948">
            <v>0</v>
          </cell>
          <cell r="AE5948">
            <v>0</v>
          </cell>
          <cell r="AF5948">
            <v>0</v>
          </cell>
          <cell r="AG5948">
            <v>0</v>
          </cell>
          <cell r="AH5948">
            <v>0</v>
          </cell>
          <cell r="AI5948">
            <v>0</v>
          </cell>
        </row>
        <row r="5949">
          <cell r="C5949" t="str">
            <v>1.960.3</v>
          </cell>
          <cell r="D5949" t="str">
            <v>Прочие, всего</v>
          </cell>
          <cell r="E5949" t="str">
            <v>051-2005299</v>
          </cell>
          <cell r="F5949" t="str">
            <v/>
          </cell>
          <cell r="G5949" t="str">
            <v/>
          </cell>
          <cell r="H5949" t="str">
            <v/>
          </cell>
          <cell r="I5949">
            <v>4.5599999999999996</v>
          </cell>
          <cell r="J5949">
            <v>4.5599999999999996</v>
          </cell>
          <cell r="K5949">
            <v>4.5599999999999996</v>
          </cell>
          <cell r="L5949">
            <v>4.5599999999999996</v>
          </cell>
          <cell r="M5949">
            <v>0.20250000000000001</v>
          </cell>
          <cell r="N5949">
            <v>4.4407894739999998</v>
          </cell>
          <cell r="O5949">
            <v>4.4407894739999998</v>
          </cell>
          <cell r="P5949">
            <v>0</v>
          </cell>
          <cell r="Q5949">
            <v>0</v>
          </cell>
          <cell r="R5949">
            <v>0</v>
          </cell>
          <cell r="S5949">
            <v>3.8</v>
          </cell>
          <cell r="T5949">
            <v>0.76</v>
          </cell>
          <cell r="U5949">
            <v>0</v>
          </cell>
          <cell r="V5949">
            <v>0</v>
          </cell>
          <cell r="W5949">
            <v>0</v>
          </cell>
          <cell r="X5949">
            <v>0</v>
          </cell>
          <cell r="Y5949">
            <v>0</v>
          </cell>
          <cell r="Z5949">
            <v>4.45</v>
          </cell>
          <cell r="AA5949">
            <v>4.45</v>
          </cell>
          <cell r="AB5949">
            <v>0</v>
          </cell>
          <cell r="AC5949">
            <v>0</v>
          </cell>
          <cell r="AD5949">
            <v>0.13500000000000001</v>
          </cell>
          <cell r="AE5949">
            <v>0</v>
          </cell>
          <cell r="AF5949">
            <v>0.13500000000000001</v>
          </cell>
          <cell r="AG5949">
            <v>0</v>
          </cell>
          <cell r="AH5949">
            <v>0</v>
          </cell>
          <cell r="AI5949">
            <v>3.0337078649999998</v>
          </cell>
        </row>
        <row r="5950">
          <cell r="C5950" t="str">
            <v>1.960.4</v>
          </cell>
          <cell r="D5950" t="str">
            <v>Услуги Заказчика</v>
          </cell>
          <cell r="E5950" t="str">
            <v>051-2005299</v>
          </cell>
          <cell r="F5950" t="str">
            <v/>
          </cell>
          <cell r="G5950" t="str">
            <v/>
          </cell>
          <cell r="H5950" t="str">
            <v/>
          </cell>
          <cell r="I5950">
            <v>0.81</v>
          </cell>
          <cell r="J5950">
            <v>0.81</v>
          </cell>
          <cell r="K5950">
            <v>0.81</v>
          </cell>
          <cell r="L5950">
            <v>0.81</v>
          </cell>
          <cell r="M5950">
            <v>0.20250000000000001</v>
          </cell>
          <cell r="N5950">
            <v>25</v>
          </cell>
          <cell r="O5950">
            <v>25</v>
          </cell>
          <cell r="P5950">
            <v>0</v>
          </cell>
          <cell r="Q5950">
            <v>0</v>
          </cell>
          <cell r="R5950">
            <v>0</v>
          </cell>
          <cell r="S5950">
            <v>0.68</v>
          </cell>
          <cell r="T5950">
            <v>0.13</v>
          </cell>
          <cell r="U5950">
            <v>0</v>
          </cell>
          <cell r="V5950">
            <v>0</v>
          </cell>
          <cell r="W5950">
            <v>0</v>
          </cell>
          <cell r="X5950">
            <v>0</v>
          </cell>
          <cell r="Y5950">
            <v>0</v>
          </cell>
          <cell r="Z5950">
            <v>0.7</v>
          </cell>
          <cell r="AA5950">
            <v>0.7</v>
          </cell>
          <cell r="AB5950">
            <v>0</v>
          </cell>
          <cell r="AC5950">
            <v>0</v>
          </cell>
          <cell r="AD5950">
            <v>0.13500000000000001</v>
          </cell>
          <cell r="AE5950">
            <v>0</v>
          </cell>
          <cell r="AF5950">
            <v>0.13500000000000001</v>
          </cell>
          <cell r="AG5950">
            <v>0</v>
          </cell>
          <cell r="AH5950">
            <v>0</v>
          </cell>
          <cell r="AI5950">
            <v>19.285714286000001</v>
          </cell>
        </row>
        <row r="5951">
          <cell r="C5951" t="str">
            <v>1.960.5</v>
          </cell>
          <cell r="D5951" t="str">
            <v>Иные прочие</v>
          </cell>
          <cell r="E5951" t="str">
            <v>051-2005299</v>
          </cell>
          <cell r="F5951" t="str">
            <v/>
          </cell>
          <cell r="G5951" t="str">
            <v/>
          </cell>
          <cell r="H5951" t="str">
            <v/>
          </cell>
          <cell r="I5951">
            <v>3.75</v>
          </cell>
          <cell r="J5951">
            <v>3.75</v>
          </cell>
          <cell r="K5951">
            <v>3.75</v>
          </cell>
          <cell r="L5951">
            <v>3.75</v>
          </cell>
          <cell r="M5951">
            <v>0</v>
          </cell>
          <cell r="N5951">
            <v>0</v>
          </cell>
          <cell r="O5951">
            <v>0</v>
          </cell>
          <cell r="P5951">
            <v>0</v>
          </cell>
          <cell r="Q5951">
            <v>0</v>
          </cell>
          <cell r="R5951">
            <v>0</v>
          </cell>
          <cell r="S5951">
            <v>3.12</v>
          </cell>
          <cell r="T5951">
            <v>0.63</v>
          </cell>
          <cell r="U5951">
            <v>0</v>
          </cell>
          <cell r="V5951">
            <v>0</v>
          </cell>
          <cell r="W5951">
            <v>0</v>
          </cell>
          <cell r="X5951">
            <v>0</v>
          </cell>
          <cell r="Y5951">
            <v>0</v>
          </cell>
          <cell r="Z5951">
            <v>3.75</v>
          </cell>
          <cell r="AA5951">
            <v>3.75</v>
          </cell>
          <cell r="AB5951">
            <v>0</v>
          </cell>
          <cell r="AC5951">
            <v>0</v>
          </cell>
          <cell r="AD5951">
            <v>0</v>
          </cell>
          <cell r="AE5951">
            <v>0</v>
          </cell>
          <cell r="AF5951">
            <v>0</v>
          </cell>
          <cell r="AG5951">
            <v>0</v>
          </cell>
          <cell r="AH5951">
            <v>0</v>
          </cell>
          <cell r="AI5951">
            <v>0</v>
          </cell>
        </row>
        <row r="5952">
          <cell r="C5952" t="str">
            <v>1.961</v>
          </cell>
          <cell r="D5952" t="str">
            <v>Обустройство офисных помещений для размещения подразделений ПАО "Газпром" идочерних обществ ПАО "Газпром" в г. Санкт-Петербурге по адресу: Невский, д.58</v>
          </cell>
          <cell r="E5952" t="str">
            <v>051-2005301</v>
          </cell>
          <cell r="F5952" t="str">
            <v/>
          </cell>
          <cell r="G5952" t="str">
            <v>Стройки, обеспечивающие добычу и вывод газа из Надым-Пур-Таз</v>
          </cell>
          <cell r="H5952" t="str">
            <v>Прочие</v>
          </cell>
          <cell r="I5952">
            <v>634.82000000000005</v>
          </cell>
          <cell r="J5952">
            <v>634.82000000000005</v>
          </cell>
          <cell r="K5952">
            <v>159.54</v>
          </cell>
          <cell r="L5952">
            <v>159.54</v>
          </cell>
          <cell r="M5952">
            <v>1.4225000400000001</v>
          </cell>
          <cell r="N5952">
            <v>0.89162595</v>
          </cell>
          <cell r="O5952">
            <v>0.89162595</v>
          </cell>
          <cell r="P5952">
            <v>0</v>
          </cell>
          <cell r="Q5952">
            <v>0</v>
          </cell>
          <cell r="R5952">
            <v>0</v>
          </cell>
          <cell r="S5952">
            <v>0</v>
          </cell>
          <cell r="T5952">
            <v>0</v>
          </cell>
          <cell r="U5952">
            <v>0</v>
          </cell>
          <cell r="V5952">
            <v>0</v>
          </cell>
          <cell r="W5952">
            <v>0</v>
          </cell>
          <cell r="X5952">
            <v>0</v>
          </cell>
          <cell r="Y5952">
            <v>0</v>
          </cell>
          <cell r="Z5952">
            <v>36.74</v>
          </cell>
          <cell r="AA5952">
            <v>36.74</v>
          </cell>
          <cell r="AB5952">
            <v>1.56</v>
          </cell>
          <cell r="AC5952">
            <v>0</v>
          </cell>
          <cell r="AD5952">
            <v>0.94833336000000001</v>
          </cell>
          <cell r="AE5952">
            <v>0</v>
          </cell>
          <cell r="AF5952">
            <v>0.94833336000000001</v>
          </cell>
          <cell r="AG5952">
            <v>0</v>
          </cell>
          <cell r="AH5952">
            <v>0</v>
          </cell>
          <cell r="AI5952">
            <v>2.5812013060000001</v>
          </cell>
        </row>
        <row r="5953">
          <cell r="C5953" t="str">
            <v>1.961.1</v>
          </cell>
          <cell r="D5953" t="str">
            <v>Подрядные работы</v>
          </cell>
          <cell r="E5953" t="str">
            <v>051-2005301</v>
          </cell>
          <cell r="F5953" t="str">
            <v/>
          </cell>
          <cell r="G5953" t="str">
            <v/>
          </cell>
          <cell r="H5953" t="str">
            <v/>
          </cell>
          <cell r="I5953">
            <v>281.42</v>
          </cell>
          <cell r="J5953">
            <v>281.42</v>
          </cell>
          <cell r="K5953">
            <v>84.43</v>
          </cell>
          <cell r="L5953">
            <v>84.43</v>
          </cell>
          <cell r="M5953">
            <v>0</v>
          </cell>
          <cell r="N5953">
            <v>0</v>
          </cell>
          <cell r="O5953">
            <v>0</v>
          </cell>
          <cell r="P5953">
            <v>0</v>
          </cell>
          <cell r="Q5953">
            <v>0</v>
          </cell>
          <cell r="R5953">
            <v>0</v>
          </cell>
          <cell r="S5953">
            <v>0</v>
          </cell>
          <cell r="T5953">
            <v>0</v>
          </cell>
          <cell r="U5953">
            <v>0</v>
          </cell>
          <cell r="V5953">
            <v>0</v>
          </cell>
          <cell r="W5953">
            <v>0</v>
          </cell>
          <cell r="X5953">
            <v>0</v>
          </cell>
          <cell r="Y5953">
            <v>0</v>
          </cell>
          <cell r="Z5953">
            <v>16.88</v>
          </cell>
          <cell r="AA5953">
            <v>16.88</v>
          </cell>
          <cell r="AB5953">
            <v>0</v>
          </cell>
          <cell r="AC5953">
            <v>0</v>
          </cell>
          <cell r="AD5953">
            <v>0</v>
          </cell>
          <cell r="AE5953">
            <v>0</v>
          </cell>
          <cell r="AF5953">
            <v>0</v>
          </cell>
          <cell r="AG5953">
            <v>0</v>
          </cell>
          <cell r="AH5953">
            <v>0</v>
          </cell>
          <cell r="AI5953">
            <v>0</v>
          </cell>
        </row>
        <row r="5954">
          <cell r="C5954">
            <v>0</v>
          </cell>
          <cell r="D5954" t="str">
            <v>Конкурс</v>
          </cell>
          <cell r="E5954" t="str">
            <v>051-2005301</v>
          </cell>
          <cell r="F5954" t="str">
            <v/>
          </cell>
          <cell r="G5954" t="str">
            <v/>
          </cell>
          <cell r="H5954" t="str">
            <v/>
          </cell>
          <cell r="I5954">
            <v>281.42</v>
          </cell>
          <cell r="J5954">
            <v>281.42</v>
          </cell>
          <cell r="K5954">
            <v>84.43</v>
          </cell>
          <cell r="L5954">
            <v>84.43</v>
          </cell>
          <cell r="M5954">
            <v>0</v>
          </cell>
          <cell r="N5954">
            <v>0</v>
          </cell>
          <cell r="O5954">
            <v>0</v>
          </cell>
          <cell r="P5954">
            <v>0</v>
          </cell>
          <cell r="Q5954">
            <v>0</v>
          </cell>
          <cell r="R5954">
            <v>0</v>
          </cell>
          <cell r="S5954">
            <v>0</v>
          </cell>
          <cell r="T5954">
            <v>0</v>
          </cell>
          <cell r="U5954">
            <v>0</v>
          </cell>
          <cell r="V5954">
            <v>0</v>
          </cell>
          <cell r="W5954">
            <v>0</v>
          </cell>
          <cell r="X5954">
            <v>0</v>
          </cell>
          <cell r="Y5954">
            <v>0</v>
          </cell>
          <cell r="Z5954">
            <v>16.88</v>
          </cell>
          <cell r="AA5954">
            <v>16.88</v>
          </cell>
          <cell r="AB5954">
            <v>0</v>
          </cell>
          <cell r="AC5954">
            <v>0</v>
          </cell>
          <cell r="AD5954">
            <v>0</v>
          </cell>
          <cell r="AE5954">
            <v>0</v>
          </cell>
          <cell r="AF5954">
            <v>0</v>
          </cell>
          <cell r="AG5954">
            <v>0</v>
          </cell>
          <cell r="AH5954">
            <v>0</v>
          </cell>
          <cell r="AI5954">
            <v>0</v>
          </cell>
        </row>
        <row r="5955">
          <cell r="C5955" t="str">
            <v>1.961.2</v>
          </cell>
          <cell r="D5955" t="str">
            <v>Материалы(в составе подрядных работ)</v>
          </cell>
          <cell r="E5955" t="str">
            <v>051-2005301</v>
          </cell>
          <cell r="F5955" t="str">
            <v/>
          </cell>
          <cell r="G5955" t="str">
            <v/>
          </cell>
          <cell r="H5955" t="str">
            <v/>
          </cell>
          <cell r="I5955">
            <v>168.85</v>
          </cell>
          <cell r="J5955">
            <v>168.85</v>
          </cell>
          <cell r="K5955">
            <v>50.66</v>
          </cell>
          <cell r="L5955">
            <v>50.66</v>
          </cell>
          <cell r="M5955">
            <v>0</v>
          </cell>
          <cell r="N5955">
            <v>0</v>
          </cell>
          <cell r="O5955">
            <v>0</v>
          </cell>
          <cell r="P5955">
            <v>0</v>
          </cell>
          <cell r="Q5955">
            <v>0</v>
          </cell>
          <cell r="R5955">
            <v>0</v>
          </cell>
          <cell r="S5955">
            <v>0</v>
          </cell>
          <cell r="T5955">
            <v>0</v>
          </cell>
          <cell r="U5955">
            <v>0</v>
          </cell>
          <cell r="V5955">
            <v>0</v>
          </cell>
          <cell r="W5955">
            <v>0</v>
          </cell>
          <cell r="X5955">
            <v>0</v>
          </cell>
          <cell r="Y5955">
            <v>0</v>
          </cell>
          <cell r="Z5955">
            <v>10.130000000000001</v>
          </cell>
          <cell r="AA5955">
            <v>10.130000000000001</v>
          </cell>
          <cell r="AB5955">
            <v>0</v>
          </cell>
          <cell r="AC5955">
            <v>0</v>
          </cell>
          <cell r="AD5955">
            <v>0</v>
          </cell>
          <cell r="AE5955">
            <v>0</v>
          </cell>
          <cell r="AF5955">
            <v>0</v>
          </cell>
          <cell r="AG5955">
            <v>0</v>
          </cell>
          <cell r="AH5955">
            <v>0</v>
          </cell>
          <cell r="AI5955">
            <v>0</v>
          </cell>
        </row>
        <row r="5956">
          <cell r="C5956" t="str">
            <v>1.961.3</v>
          </cell>
          <cell r="D5956" t="str">
            <v>Оборудование</v>
          </cell>
          <cell r="E5956" t="str">
            <v>051-2005301</v>
          </cell>
          <cell r="F5956" t="str">
            <v/>
          </cell>
          <cell r="G5956" t="str">
            <v/>
          </cell>
          <cell r="H5956" t="str">
            <v/>
          </cell>
          <cell r="I5956">
            <v>215.05</v>
          </cell>
          <cell r="J5956">
            <v>215.05</v>
          </cell>
          <cell r="K5956">
            <v>64.52</v>
          </cell>
          <cell r="L5956">
            <v>64.52</v>
          </cell>
          <cell r="M5956">
            <v>0</v>
          </cell>
          <cell r="N5956">
            <v>0</v>
          </cell>
          <cell r="O5956">
            <v>0</v>
          </cell>
          <cell r="P5956">
            <v>0</v>
          </cell>
          <cell r="Q5956">
            <v>0</v>
          </cell>
          <cell r="R5956">
            <v>0</v>
          </cell>
          <cell r="S5956">
            <v>0</v>
          </cell>
          <cell r="T5956">
            <v>0</v>
          </cell>
          <cell r="U5956">
            <v>0</v>
          </cell>
          <cell r="V5956">
            <v>0</v>
          </cell>
          <cell r="W5956">
            <v>0</v>
          </cell>
          <cell r="X5956">
            <v>0</v>
          </cell>
          <cell r="Y5956">
            <v>0</v>
          </cell>
          <cell r="Z5956">
            <v>12.9</v>
          </cell>
          <cell r="AA5956">
            <v>12.9</v>
          </cell>
          <cell r="AB5956">
            <v>0</v>
          </cell>
          <cell r="AC5956">
            <v>0</v>
          </cell>
          <cell r="AD5956">
            <v>0</v>
          </cell>
          <cell r="AE5956">
            <v>0</v>
          </cell>
          <cell r="AF5956">
            <v>0</v>
          </cell>
          <cell r="AG5956">
            <v>0</v>
          </cell>
          <cell r="AH5956">
            <v>0</v>
          </cell>
          <cell r="AI5956">
            <v>0</v>
          </cell>
        </row>
        <row r="5957">
          <cell r="C5957" t="str">
            <v>1.961.4</v>
          </cell>
          <cell r="D5957" t="str">
            <v>Прочие, всего</v>
          </cell>
          <cell r="E5957" t="str">
            <v>051-2005301</v>
          </cell>
          <cell r="F5957" t="str">
            <v/>
          </cell>
          <cell r="G5957" t="str">
            <v/>
          </cell>
          <cell r="H5957" t="str">
            <v/>
          </cell>
          <cell r="I5957">
            <v>138.35</v>
          </cell>
          <cell r="J5957">
            <v>138.35</v>
          </cell>
          <cell r="K5957">
            <v>10.59</v>
          </cell>
          <cell r="L5957">
            <v>10.59</v>
          </cell>
          <cell r="M5957">
            <v>1.4225000400000001</v>
          </cell>
          <cell r="N5957">
            <v>13.432483853000001</v>
          </cell>
          <cell r="O5957">
            <v>13.432483853000001</v>
          </cell>
          <cell r="P5957">
            <v>0</v>
          </cell>
          <cell r="Q5957">
            <v>0</v>
          </cell>
          <cell r="R5957">
            <v>0</v>
          </cell>
          <cell r="S5957">
            <v>0</v>
          </cell>
          <cell r="T5957">
            <v>0</v>
          </cell>
          <cell r="U5957">
            <v>0</v>
          </cell>
          <cell r="V5957">
            <v>0</v>
          </cell>
          <cell r="W5957">
            <v>0</v>
          </cell>
          <cell r="X5957">
            <v>0</v>
          </cell>
          <cell r="Y5957">
            <v>0</v>
          </cell>
          <cell r="Z5957">
            <v>6.96</v>
          </cell>
          <cell r="AA5957">
            <v>6.96</v>
          </cell>
          <cell r="AB5957">
            <v>1.56</v>
          </cell>
          <cell r="AC5957">
            <v>0</v>
          </cell>
          <cell r="AD5957">
            <v>0.94833336000000001</v>
          </cell>
          <cell r="AE5957">
            <v>0</v>
          </cell>
          <cell r="AF5957">
            <v>0.94833336000000001</v>
          </cell>
          <cell r="AG5957">
            <v>0</v>
          </cell>
          <cell r="AH5957">
            <v>0</v>
          </cell>
          <cell r="AI5957">
            <v>13.625479309999999</v>
          </cell>
        </row>
        <row r="5958">
          <cell r="C5958" t="str">
            <v>1.961.5</v>
          </cell>
          <cell r="D5958" t="str">
            <v>Услуги Заказчика</v>
          </cell>
          <cell r="E5958" t="str">
            <v>051-2005301</v>
          </cell>
          <cell r="F5958" t="str">
            <v/>
          </cell>
          <cell r="G5958" t="str">
            <v/>
          </cell>
          <cell r="H5958" t="str">
            <v/>
          </cell>
          <cell r="I5958">
            <v>25.07</v>
          </cell>
          <cell r="J5958">
            <v>25.07</v>
          </cell>
          <cell r="K5958">
            <v>5.69</v>
          </cell>
          <cell r="L5958">
            <v>5.69</v>
          </cell>
          <cell r="M5958">
            <v>1.4225000400000001</v>
          </cell>
          <cell r="N5958">
            <v>25.000000703000001</v>
          </cell>
          <cell r="O5958">
            <v>25.000000703000001</v>
          </cell>
          <cell r="P5958">
            <v>0</v>
          </cell>
          <cell r="Q5958">
            <v>0</v>
          </cell>
          <cell r="R5958">
            <v>0</v>
          </cell>
          <cell r="S5958">
            <v>0</v>
          </cell>
          <cell r="T5958">
            <v>0</v>
          </cell>
          <cell r="U5958">
            <v>0</v>
          </cell>
          <cell r="V5958">
            <v>0</v>
          </cell>
          <cell r="W5958">
            <v>0</v>
          </cell>
          <cell r="X5958">
            <v>0</v>
          </cell>
          <cell r="Y5958">
            <v>0</v>
          </cell>
          <cell r="Z5958">
            <v>4.7300000000000004</v>
          </cell>
          <cell r="AA5958">
            <v>4.7300000000000004</v>
          </cell>
          <cell r="AB5958">
            <v>0</v>
          </cell>
          <cell r="AC5958">
            <v>0</v>
          </cell>
          <cell r="AD5958">
            <v>0.94833336000000001</v>
          </cell>
          <cell r="AE5958">
            <v>0</v>
          </cell>
          <cell r="AF5958">
            <v>0.94833336000000001</v>
          </cell>
          <cell r="AG5958">
            <v>0</v>
          </cell>
          <cell r="AH5958">
            <v>0</v>
          </cell>
          <cell r="AI5958">
            <v>20.049331078000002</v>
          </cell>
        </row>
        <row r="5959">
          <cell r="C5959" t="str">
            <v>1.961.6</v>
          </cell>
          <cell r="D5959" t="str">
            <v>Иные прочие</v>
          </cell>
          <cell r="E5959" t="str">
            <v>051-2005301</v>
          </cell>
          <cell r="F5959" t="str">
            <v/>
          </cell>
          <cell r="G5959" t="str">
            <v/>
          </cell>
          <cell r="H5959" t="str">
            <v/>
          </cell>
          <cell r="I5959">
            <v>113.28</v>
          </cell>
          <cell r="J5959">
            <v>113.28</v>
          </cell>
          <cell r="K5959">
            <v>4.9000000000000004</v>
          </cell>
          <cell r="L5959">
            <v>4.9000000000000004</v>
          </cell>
          <cell r="M5959">
            <v>0</v>
          </cell>
          <cell r="N5959">
            <v>0</v>
          </cell>
          <cell r="O5959">
            <v>0</v>
          </cell>
          <cell r="P5959">
            <v>0</v>
          </cell>
          <cell r="Q5959">
            <v>0</v>
          </cell>
          <cell r="R5959">
            <v>0</v>
          </cell>
          <cell r="S5959">
            <v>0</v>
          </cell>
          <cell r="T5959">
            <v>0</v>
          </cell>
          <cell r="U5959">
            <v>0</v>
          </cell>
          <cell r="V5959">
            <v>0</v>
          </cell>
          <cell r="W5959">
            <v>0</v>
          </cell>
          <cell r="X5959">
            <v>0</v>
          </cell>
          <cell r="Y5959">
            <v>0</v>
          </cell>
          <cell r="Z5959">
            <v>2.23</v>
          </cell>
          <cell r="AA5959">
            <v>2.23</v>
          </cell>
          <cell r="AB5959">
            <v>1.56</v>
          </cell>
          <cell r="AC5959">
            <v>0</v>
          </cell>
          <cell r="AD5959">
            <v>0</v>
          </cell>
          <cell r="AE5959">
            <v>0</v>
          </cell>
          <cell r="AF5959">
            <v>0</v>
          </cell>
          <cell r="AG5959">
            <v>0</v>
          </cell>
          <cell r="AH5959">
            <v>0</v>
          </cell>
          <cell r="AI5959">
            <v>0</v>
          </cell>
        </row>
        <row r="5960">
          <cell r="C5960" t="str">
            <v>1.962</v>
          </cell>
          <cell r="D5960" t="str">
            <v>Дооснащение ИТСО Калининградского УПХГ</v>
          </cell>
          <cell r="E5960" t="str">
            <v>051-2005349</v>
          </cell>
          <cell r="F5960" t="str">
            <v/>
          </cell>
          <cell r="G5960" t="str">
            <v/>
          </cell>
          <cell r="H5960" t="str">
            <v>Прочие</v>
          </cell>
          <cell r="I5960">
            <v>0</v>
          </cell>
          <cell r="J5960">
            <v>0</v>
          </cell>
          <cell r="K5960">
            <v>0</v>
          </cell>
          <cell r="L5960">
            <v>0</v>
          </cell>
          <cell r="M5960">
            <v>0</v>
          </cell>
          <cell r="N5960">
            <v>0</v>
          </cell>
          <cell r="O5960">
            <v>0</v>
          </cell>
          <cell r="P5960">
            <v>0</v>
          </cell>
          <cell r="Q5960">
            <v>0</v>
          </cell>
          <cell r="R5960">
            <v>0</v>
          </cell>
          <cell r="S5960">
            <v>0</v>
          </cell>
          <cell r="T5960">
            <v>0</v>
          </cell>
          <cell r="U5960">
            <v>0</v>
          </cell>
          <cell r="V5960">
            <v>0</v>
          </cell>
          <cell r="W5960">
            <v>0</v>
          </cell>
          <cell r="X5960">
            <v>0</v>
          </cell>
          <cell r="Y5960">
            <v>0.20263104000000001</v>
          </cell>
          <cell r="Z5960">
            <v>5.21</v>
          </cell>
          <cell r="AA5960">
            <v>5.21</v>
          </cell>
          <cell r="AB5960">
            <v>0</v>
          </cell>
          <cell r="AC5960">
            <v>0</v>
          </cell>
          <cell r="AD5960">
            <v>0.20263104000000001</v>
          </cell>
          <cell r="AE5960">
            <v>0.20263104000000001</v>
          </cell>
          <cell r="AF5960">
            <v>0</v>
          </cell>
          <cell r="AG5960">
            <v>0</v>
          </cell>
          <cell r="AH5960">
            <v>0</v>
          </cell>
          <cell r="AI5960">
            <v>3.8892714009999998</v>
          </cell>
        </row>
        <row r="5961">
          <cell r="C5961" t="str">
            <v>1.962.1</v>
          </cell>
          <cell r="D5961" t="str">
            <v>Прочие, всего</v>
          </cell>
          <cell r="E5961" t="str">
            <v>051-2005349</v>
          </cell>
          <cell r="F5961" t="str">
            <v/>
          </cell>
          <cell r="G5961" t="str">
            <v/>
          </cell>
          <cell r="H5961" t="str">
            <v/>
          </cell>
          <cell r="I5961">
            <v>0</v>
          </cell>
          <cell r="J5961">
            <v>0</v>
          </cell>
          <cell r="K5961">
            <v>0</v>
          </cell>
          <cell r="L5961">
            <v>0</v>
          </cell>
          <cell r="M5961">
            <v>0</v>
          </cell>
          <cell r="N5961">
            <v>0</v>
          </cell>
          <cell r="O5961">
            <v>0</v>
          </cell>
          <cell r="P5961">
            <v>0</v>
          </cell>
          <cell r="Q5961">
            <v>0</v>
          </cell>
          <cell r="R5961">
            <v>0</v>
          </cell>
          <cell r="S5961">
            <v>0</v>
          </cell>
          <cell r="T5961">
            <v>0</v>
          </cell>
          <cell r="U5961">
            <v>0</v>
          </cell>
          <cell r="V5961">
            <v>0</v>
          </cell>
          <cell r="W5961">
            <v>0</v>
          </cell>
          <cell r="X5961">
            <v>0</v>
          </cell>
          <cell r="Y5961">
            <v>0.20263104000000001</v>
          </cell>
          <cell r="Z5961">
            <v>5.21</v>
          </cell>
          <cell r="AA5961">
            <v>5.21</v>
          </cell>
          <cell r="AB5961">
            <v>0</v>
          </cell>
          <cell r="AC5961">
            <v>0</v>
          </cell>
          <cell r="AD5961">
            <v>0.20263104000000001</v>
          </cell>
          <cell r="AE5961">
            <v>0.20263104000000001</v>
          </cell>
          <cell r="AF5961">
            <v>0</v>
          </cell>
          <cell r="AG5961">
            <v>0</v>
          </cell>
          <cell r="AH5961">
            <v>0</v>
          </cell>
          <cell r="AI5961">
            <v>3.8892714009999998</v>
          </cell>
        </row>
        <row r="5962">
          <cell r="C5962" t="str">
            <v>1.962.2</v>
          </cell>
          <cell r="D5962" t="str">
            <v>Иные прочие</v>
          </cell>
          <cell r="E5962" t="str">
            <v>051-2005349</v>
          </cell>
          <cell r="F5962" t="str">
            <v/>
          </cell>
          <cell r="G5962" t="str">
            <v/>
          </cell>
          <cell r="H5962" t="str">
            <v/>
          </cell>
          <cell r="I5962">
            <v>0</v>
          </cell>
          <cell r="J5962">
            <v>0</v>
          </cell>
          <cell r="K5962">
            <v>0</v>
          </cell>
          <cell r="L5962">
            <v>0</v>
          </cell>
          <cell r="M5962">
            <v>0</v>
          </cell>
          <cell r="N5962">
            <v>0</v>
          </cell>
          <cell r="O5962">
            <v>0</v>
          </cell>
          <cell r="P5962">
            <v>0</v>
          </cell>
          <cell r="Q5962">
            <v>0</v>
          </cell>
          <cell r="R5962">
            <v>0</v>
          </cell>
          <cell r="S5962">
            <v>0</v>
          </cell>
          <cell r="T5962">
            <v>0</v>
          </cell>
          <cell r="U5962">
            <v>0</v>
          </cell>
          <cell r="V5962">
            <v>0</v>
          </cell>
          <cell r="W5962">
            <v>0</v>
          </cell>
          <cell r="X5962">
            <v>0</v>
          </cell>
          <cell r="Y5962">
            <v>0.20263104000000001</v>
          </cell>
          <cell r="Z5962">
            <v>5.21</v>
          </cell>
          <cell r="AA5962">
            <v>5.21</v>
          </cell>
          <cell r="AB5962">
            <v>0</v>
          </cell>
          <cell r="AC5962">
            <v>0</v>
          </cell>
          <cell r="AD5962">
            <v>0.20263104000000001</v>
          </cell>
          <cell r="AE5962">
            <v>0.20263104000000001</v>
          </cell>
          <cell r="AF5962">
            <v>0</v>
          </cell>
          <cell r="AG5962">
            <v>0</v>
          </cell>
          <cell r="AH5962">
            <v>0</v>
          </cell>
          <cell r="AI5962">
            <v>3.8892714009999998</v>
          </cell>
        </row>
        <row r="5963">
          <cell r="C5963" t="str">
            <v>1.963</v>
          </cell>
          <cell r="D5963" t="str">
            <v>Реконструкция ГРС "Дубна"</v>
          </cell>
          <cell r="E5963" t="str">
            <v>051-2005357</v>
          </cell>
          <cell r="F5963" t="str">
            <v/>
          </cell>
          <cell r="G5963" t="str">
            <v>Стройки, обеспечивающие добычу и вывод газа из Надым-Пур-Таз</v>
          </cell>
          <cell r="H5963" t="str">
            <v>Транспорт газа</v>
          </cell>
          <cell r="I5963">
            <v>334.7</v>
          </cell>
          <cell r="J5963">
            <v>326.43</v>
          </cell>
          <cell r="K5963">
            <v>247.58</v>
          </cell>
          <cell r="L5963">
            <v>247.58</v>
          </cell>
          <cell r="M5963">
            <v>160.71258477000001</v>
          </cell>
          <cell r="N5963">
            <v>64.913395577000003</v>
          </cell>
          <cell r="O5963">
            <v>64.913395577000003</v>
          </cell>
          <cell r="P5963">
            <v>0</v>
          </cell>
          <cell r="Q5963">
            <v>0</v>
          </cell>
          <cell r="R5963">
            <v>0</v>
          </cell>
          <cell r="S5963">
            <v>0</v>
          </cell>
          <cell r="T5963">
            <v>0</v>
          </cell>
          <cell r="U5963">
            <v>0</v>
          </cell>
          <cell r="V5963">
            <v>0</v>
          </cell>
          <cell r="W5963">
            <v>0</v>
          </cell>
          <cell r="X5963">
            <v>0</v>
          </cell>
          <cell r="Y5963">
            <v>0</v>
          </cell>
          <cell r="Z5963">
            <v>105.98</v>
          </cell>
          <cell r="AA5963">
            <v>105.98</v>
          </cell>
          <cell r="AB5963">
            <v>46.4</v>
          </cell>
          <cell r="AC5963">
            <v>0</v>
          </cell>
          <cell r="AD5963">
            <v>1.47166668</v>
          </cell>
          <cell r="AE5963">
            <v>0</v>
          </cell>
          <cell r="AF5963">
            <v>1.47166668</v>
          </cell>
          <cell r="AG5963">
            <v>0</v>
          </cell>
          <cell r="AH5963">
            <v>0</v>
          </cell>
          <cell r="AI5963">
            <v>1.388626798</v>
          </cell>
        </row>
        <row r="5964">
          <cell r="C5964" t="str">
            <v>1.963.1</v>
          </cell>
          <cell r="D5964" t="str">
            <v>Подрядные работы</v>
          </cell>
          <cell r="E5964" t="str">
            <v>051-2005357</v>
          </cell>
          <cell r="F5964" t="str">
            <v/>
          </cell>
          <cell r="G5964" t="str">
            <v/>
          </cell>
          <cell r="H5964" t="str">
            <v/>
          </cell>
          <cell r="I5964">
            <v>137.83000000000001</v>
          </cell>
          <cell r="J5964">
            <v>137.83000000000001</v>
          </cell>
          <cell r="K5964">
            <v>72.819999999999993</v>
          </cell>
          <cell r="L5964">
            <v>72.819999999999993</v>
          </cell>
          <cell r="M5964">
            <v>0</v>
          </cell>
          <cell r="N5964">
            <v>0</v>
          </cell>
          <cell r="O5964">
            <v>0</v>
          </cell>
          <cell r="P5964">
            <v>0</v>
          </cell>
          <cell r="Q5964">
            <v>0</v>
          </cell>
          <cell r="R5964">
            <v>0</v>
          </cell>
          <cell r="S5964">
            <v>0</v>
          </cell>
          <cell r="T5964">
            <v>0</v>
          </cell>
          <cell r="U5964">
            <v>0</v>
          </cell>
          <cell r="V5964">
            <v>0</v>
          </cell>
          <cell r="W5964">
            <v>0</v>
          </cell>
          <cell r="X5964">
            <v>0</v>
          </cell>
          <cell r="Y5964">
            <v>0</v>
          </cell>
          <cell r="Z5964">
            <v>72.819999999999993</v>
          </cell>
          <cell r="AA5964">
            <v>72.819999999999993</v>
          </cell>
          <cell r="AB5964">
            <v>45.9</v>
          </cell>
          <cell r="AC5964">
            <v>0</v>
          </cell>
          <cell r="AD5964">
            <v>0</v>
          </cell>
          <cell r="AE5964">
            <v>0</v>
          </cell>
          <cell r="AF5964">
            <v>0</v>
          </cell>
          <cell r="AG5964">
            <v>0</v>
          </cell>
          <cell r="AH5964">
            <v>0</v>
          </cell>
          <cell r="AI5964">
            <v>0</v>
          </cell>
        </row>
        <row r="5965">
          <cell r="C5965">
            <v>0</v>
          </cell>
          <cell r="D5965" t="str">
            <v>ГК "ЕКС</v>
          </cell>
          <cell r="E5965" t="str">
            <v>051-2005357</v>
          </cell>
          <cell r="F5965" t="str">
            <v/>
          </cell>
          <cell r="G5965" t="str">
            <v/>
          </cell>
          <cell r="H5965" t="str">
            <v/>
          </cell>
          <cell r="I5965">
            <v>0</v>
          </cell>
          <cell r="J5965">
            <v>0</v>
          </cell>
          <cell r="K5965">
            <v>72.819999999999993</v>
          </cell>
          <cell r="L5965">
            <v>72.819999999999993</v>
          </cell>
          <cell r="M5965">
            <v>0</v>
          </cell>
          <cell r="N5965">
            <v>0</v>
          </cell>
          <cell r="O5965">
            <v>0</v>
          </cell>
          <cell r="P5965">
            <v>0</v>
          </cell>
          <cell r="Q5965">
            <v>0</v>
          </cell>
          <cell r="R5965">
            <v>0</v>
          </cell>
          <cell r="S5965">
            <v>0</v>
          </cell>
          <cell r="T5965">
            <v>0</v>
          </cell>
          <cell r="U5965">
            <v>0</v>
          </cell>
          <cell r="V5965">
            <v>0</v>
          </cell>
          <cell r="W5965">
            <v>0</v>
          </cell>
          <cell r="X5965">
            <v>0</v>
          </cell>
          <cell r="Y5965">
            <v>0</v>
          </cell>
          <cell r="Z5965">
            <v>72.819999999999993</v>
          </cell>
          <cell r="AA5965">
            <v>72.819999999999993</v>
          </cell>
          <cell r="AB5965">
            <v>45.9</v>
          </cell>
          <cell r="AC5965">
            <v>0</v>
          </cell>
          <cell r="AD5965">
            <v>0</v>
          </cell>
          <cell r="AE5965">
            <v>0</v>
          </cell>
          <cell r="AF5965">
            <v>0</v>
          </cell>
          <cell r="AG5965">
            <v>0</v>
          </cell>
          <cell r="AH5965">
            <v>0</v>
          </cell>
          <cell r="AI5965">
            <v>0</v>
          </cell>
        </row>
        <row r="5966">
          <cell r="C5966">
            <v>0</v>
          </cell>
          <cell r="D5966" t="str">
            <v>Прочие подрядчики</v>
          </cell>
          <cell r="E5966" t="str">
            <v>051-2005357</v>
          </cell>
          <cell r="F5966" t="str">
            <v/>
          </cell>
          <cell r="G5966" t="str">
            <v/>
          </cell>
          <cell r="H5966" t="str">
            <v/>
          </cell>
          <cell r="I5966">
            <v>137.83000000000001</v>
          </cell>
          <cell r="J5966">
            <v>137.83000000000001</v>
          </cell>
          <cell r="K5966">
            <v>0</v>
          </cell>
          <cell r="L5966">
            <v>0</v>
          </cell>
          <cell r="M5966">
            <v>0</v>
          </cell>
          <cell r="N5966">
            <v>0</v>
          </cell>
          <cell r="O5966">
            <v>0</v>
          </cell>
          <cell r="P5966">
            <v>0</v>
          </cell>
          <cell r="Q5966">
            <v>0</v>
          </cell>
          <cell r="R5966">
            <v>0</v>
          </cell>
          <cell r="S5966">
            <v>0</v>
          </cell>
          <cell r="T5966">
            <v>0</v>
          </cell>
          <cell r="U5966">
            <v>0</v>
          </cell>
          <cell r="V5966">
            <v>0</v>
          </cell>
          <cell r="W5966">
            <v>0</v>
          </cell>
          <cell r="X5966">
            <v>0</v>
          </cell>
          <cell r="Y5966">
            <v>0</v>
          </cell>
          <cell r="Z5966">
            <v>0</v>
          </cell>
          <cell r="AA5966">
            <v>0</v>
          </cell>
          <cell r="AB5966">
            <v>0</v>
          </cell>
          <cell r="AC5966">
            <v>0</v>
          </cell>
          <cell r="AD5966">
            <v>0</v>
          </cell>
          <cell r="AE5966">
            <v>0</v>
          </cell>
          <cell r="AF5966">
            <v>0</v>
          </cell>
          <cell r="AG5966">
            <v>0</v>
          </cell>
          <cell r="AH5966">
            <v>0</v>
          </cell>
          <cell r="AI5966">
            <v>0</v>
          </cell>
        </row>
        <row r="5967">
          <cell r="C5967" t="str">
            <v>1.963.2</v>
          </cell>
          <cell r="D5967" t="str">
            <v>Оборудование</v>
          </cell>
          <cell r="E5967" t="str">
            <v>051-2005357</v>
          </cell>
          <cell r="F5967" t="str">
            <v/>
          </cell>
          <cell r="G5967" t="str">
            <v/>
          </cell>
          <cell r="H5967" t="str">
            <v/>
          </cell>
          <cell r="I5967">
            <v>157.71</v>
          </cell>
          <cell r="J5967">
            <v>157.71</v>
          </cell>
          <cell r="K5967">
            <v>157.71</v>
          </cell>
          <cell r="L5967">
            <v>157.71</v>
          </cell>
          <cell r="M5967">
            <v>158.50508475000001</v>
          </cell>
          <cell r="N5967">
            <v>100.504143523</v>
          </cell>
          <cell r="O5967">
            <v>100.504143523</v>
          </cell>
          <cell r="P5967">
            <v>0</v>
          </cell>
          <cell r="Q5967">
            <v>0</v>
          </cell>
          <cell r="R5967">
            <v>0</v>
          </cell>
          <cell r="S5967">
            <v>0</v>
          </cell>
          <cell r="T5967">
            <v>0</v>
          </cell>
          <cell r="U5967">
            <v>0</v>
          </cell>
          <cell r="V5967">
            <v>0</v>
          </cell>
          <cell r="W5967">
            <v>0</v>
          </cell>
          <cell r="X5967">
            <v>0</v>
          </cell>
          <cell r="Y5967">
            <v>0</v>
          </cell>
          <cell r="Z5967">
            <v>21</v>
          </cell>
          <cell r="AA5967">
            <v>21</v>
          </cell>
          <cell r="AB5967">
            <v>0</v>
          </cell>
          <cell r="AC5967">
            <v>0</v>
          </cell>
          <cell r="AD5967">
            <v>0</v>
          </cell>
          <cell r="AE5967">
            <v>0</v>
          </cell>
          <cell r="AF5967">
            <v>0</v>
          </cell>
          <cell r="AG5967">
            <v>0</v>
          </cell>
          <cell r="AH5967">
            <v>0</v>
          </cell>
          <cell r="AI5967">
            <v>0</v>
          </cell>
        </row>
        <row r="5968">
          <cell r="C5968" t="str">
            <v>1.963.3</v>
          </cell>
          <cell r="D5968" t="str">
            <v>Прочие, всего</v>
          </cell>
          <cell r="E5968" t="str">
            <v>051-2005357</v>
          </cell>
          <cell r="F5968" t="str">
            <v/>
          </cell>
          <cell r="G5968" t="str">
            <v/>
          </cell>
          <cell r="H5968" t="str">
            <v/>
          </cell>
          <cell r="I5968">
            <v>39.159999999999997</v>
          </cell>
          <cell r="J5968">
            <v>30.89</v>
          </cell>
          <cell r="K5968">
            <v>17.05</v>
          </cell>
          <cell r="L5968">
            <v>17.05</v>
          </cell>
          <cell r="M5968">
            <v>2.2075000199999999</v>
          </cell>
          <cell r="N5968">
            <v>12.947214194000001</v>
          </cell>
          <cell r="O5968">
            <v>12.947214194000001</v>
          </cell>
          <cell r="P5968">
            <v>0</v>
          </cell>
          <cell r="Q5968">
            <v>0</v>
          </cell>
          <cell r="R5968">
            <v>0</v>
          </cell>
          <cell r="S5968">
            <v>0</v>
          </cell>
          <cell r="T5968">
            <v>0</v>
          </cell>
          <cell r="U5968">
            <v>0</v>
          </cell>
          <cell r="V5968">
            <v>0</v>
          </cell>
          <cell r="W5968">
            <v>0</v>
          </cell>
          <cell r="X5968">
            <v>0</v>
          </cell>
          <cell r="Y5968">
            <v>0</v>
          </cell>
          <cell r="Z5968">
            <v>12.16</v>
          </cell>
          <cell r="AA5968">
            <v>12.16</v>
          </cell>
          <cell r="AB5968">
            <v>0.5</v>
          </cell>
          <cell r="AC5968">
            <v>0</v>
          </cell>
          <cell r="AD5968">
            <v>1.47166668</v>
          </cell>
          <cell r="AE5968">
            <v>0</v>
          </cell>
          <cell r="AF5968">
            <v>1.47166668</v>
          </cell>
          <cell r="AG5968">
            <v>0</v>
          </cell>
          <cell r="AH5968">
            <v>0</v>
          </cell>
          <cell r="AI5968">
            <v>12.102522039</v>
          </cell>
        </row>
        <row r="5969">
          <cell r="C5969" t="str">
            <v>1.963.4</v>
          </cell>
          <cell r="D5969" t="str">
            <v>Землеотвод, всего</v>
          </cell>
          <cell r="E5969" t="str">
            <v>051-2005357</v>
          </cell>
          <cell r="F5969" t="str">
            <v/>
          </cell>
          <cell r="G5969" t="str">
            <v/>
          </cell>
          <cell r="H5969" t="str">
            <v/>
          </cell>
          <cell r="I5969">
            <v>0</v>
          </cell>
          <cell r="J5969">
            <v>0</v>
          </cell>
          <cell r="K5969">
            <v>1</v>
          </cell>
          <cell r="L5969">
            <v>1</v>
          </cell>
          <cell r="M5969">
            <v>0</v>
          </cell>
          <cell r="N5969">
            <v>0</v>
          </cell>
          <cell r="O5969">
            <v>0</v>
          </cell>
          <cell r="P5969">
            <v>0</v>
          </cell>
          <cell r="Q5969">
            <v>0</v>
          </cell>
          <cell r="R5969">
            <v>0</v>
          </cell>
          <cell r="S5969">
            <v>0</v>
          </cell>
          <cell r="T5969">
            <v>0</v>
          </cell>
          <cell r="U5969">
            <v>0</v>
          </cell>
          <cell r="V5969">
            <v>0</v>
          </cell>
          <cell r="W5969">
            <v>0</v>
          </cell>
          <cell r="X5969">
            <v>0</v>
          </cell>
          <cell r="Y5969">
            <v>0</v>
          </cell>
          <cell r="Z5969">
            <v>1</v>
          </cell>
          <cell r="AA5969">
            <v>1</v>
          </cell>
          <cell r="AB5969">
            <v>0.5</v>
          </cell>
          <cell r="AC5969">
            <v>0</v>
          </cell>
          <cell r="AD5969">
            <v>0</v>
          </cell>
          <cell r="AE5969">
            <v>0</v>
          </cell>
          <cell r="AF5969">
            <v>0</v>
          </cell>
          <cell r="AG5969">
            <v>0</v>
          </cell>
          <cell r="AH5969">
            <v>0</v>
          </cell>
          <cell r="AI5969">
            <v>0</v>
          </cell>
        </row>
        <row r="5970">
          <cell r="C5970" t="str">
            <v>1.963.5</v>
          </cell>
          <cell r="D5970" t="str">
            <v>Проектные работы</v>
          </cell>
          <cell r="E5970" t="str">
            <v>051-2005357</v>
          </cell>
          <cell r="F5970" t="str">
            <v/>
          </cell>
          <cell r="G5970" t="str">
            <v/>
          </cell>
          <cell r="H5970" t="str">
            <v/>
          </cell>
          <cell r="I5970">
            <v>0</v>
          </cell>
          <cell r="J5970">
            <v>0</v>
          </cell>
          <cell r="K5970">
            <v>1</v>
          </cell>
          <cell r="L5970">
            <v>1</v>
          </cell>
          <cell r="M5970">
            <v>0</v>
          </cell>
          <cell r="N5970">
            <v>0</v>
          </cell>
          <cell r="O5970">
            <v>0</v>
          </cell>
          <cell r="P5970">
            <v>0</v>
          </cell>
          <cell r="Q5970">
            <v>0</v>
          </cell>
          <cell r="R5970">
            <v>0</v>
          </cell>
          <cell r="S5970">
            <v>0</v>
          </cell>
          <cell r="T5970">
            <v>0</v>
          </cell>
          <cell r="U5970">
            <v>0</v>
          </cell>
          <cell r="V5970">
            <v>0</v>
          </cell>
          <cell r="W5970">
            <v>0</v>
          </cell>
          <cell r="X5970">
            <v>0</v>
          </cell>
          <cell r="Y5970">
            <v>0</v>
          </cell>
          <cell r="Z5970">
            <v>0</v>
          </cell>
          <cell r="AA5970">
            <v>0</v>
          </cell>
          <cell r="AB5970">
            <v>0</v>
          </cell>
          <cell r="AC5970">
            <v>0</v>
          </cell>
          <cell r="AD5970">
            <v>0</v>
          </cell>
          <cell r="AE5970">
            <v>0</v>
          </cell>
          <cell r="AF5970">
            <v>0</v>
          </cell>
          <cell r="AG5970">
            <v>0</v>
          </cell>
          <cell r="AH5970">
            <v>0</v>
          </cell>
          <cell r="AI5970">
            <v>0</v>
          </cell>
        </row>
        <row r="5971">
          <cell r="C5971" t="str">
            <v>1.963.6</v>
          </cell>
          <cell r="D5971" t="str">
            <v>Услуги Заказчика</v>
          </cell>
          <cell r="E5971" t="str">
            <v>051-2005357</v>
          </cell>
          <cell r="F5971" t="str">
            <v/>
          </cell>
          <cell r="G5971" t="str">
            <v/>
          </cell>
          <cell r="H5971" t="str">
            <v/>
          </cell>
          <cell r="I5971">
            <v>0</v>
          </cell>
          <cell r="J5971">
            <v>0</v>
          </cell>
          <cell r="K5971">
            <v>8.83</v>
          </cell>
          <cell r="L5971">
            <v>8.83</v>
          </cell>
          <cell r="M5971">
            <v>2.2075000199999999</v>
          </cell>
          <cell r="N5971">
            <v>25.000000227000001</v>
          </cell>
          <cell r="O5971">
            <v>25.000000227000001</v>
          </cell>
          <cell r="P5971">
            <v>0</v>
          </cell>
          <cell r="Q5971">
            <v>0</v>
          </cell>
          <cell r="R5971">
            <v>0</v>
          </cell>
          <cell r="S5971">
            <v>0</v>
          </cell>
          <cell r="T5971">
            <v>0</v>
          </cell>
          <cell r="U5971">
            <v>0</v>
          </cell>
          <cell r="V5971">
            <v>0</v>
          </cell>
          <cell r="W5971">
            <v>0</v>
          </cell>
          <cell r="X5971">
            <v>0</v>
          </cell>
          <cell r="Y5971">
            <v>0</v>
          </cell>
          <cell r="Z5971">
            <v>7.35</v>
          </cell>
          <cell r="AA5971">
            <v>7.35</v>
          </cell>
          <cell r="AB5971">
            <v>0</v>
          </cell>
          <cell r="AC5971">
            <v>0</v>
          </cell>
          <cell r="AD5971">
            <v>1.47166668</v>
          </cell>
          <cell r="AE5971">
            <v>0</v>
          </cell>
          <cell r="AF5971">
            <v>1.47166668</v>
          </cell>
          <cell r="AG5971">
            <v>0</v>
          </cell>
          <cell r="AH5971">
            <v>0</v>
          </cell>
          <cell r="AI5971">
            <v>20.022675918000001</v>
          </cell>
        </row>
        <row r="5972">
          <cell r="C5972" t="str">
            <v>1.963.7</v>
          </cell>
          <cell r="D5972" t="str">
            <v>Иные прочие</v>
          </cell>
          <cell r="E5972" t="str">
            <v>051-2005357</v>
          </cell>
          <cell r="F5972" t="str">
            <v/>
          </cell>
          <cell r="G5972" t="str">
            <v/>
          </cell>
          <cell r="H5972" t="str">
            <v/>
          </cell>
          <cell r="I5972">
            <v>39.159999999999997</v>
          </cell>
          <cell r="J5972">
            <v>30.89</v>
          </cell>
          <cell r="K5972">
            <v>6.22</v>
          </cell>
          <cell r="L5972">
            <v>6.22</v>
          </cell>
          <cell r="M5972">
            <v>0</v>
          </cell>
          <cell r="N5972">
            <v>0</v>
          </cell>
          <cell r="O5972">
            <v>0</v>
          </cell>
          <cell r="P5972">
            <v>0</v>
          </cell>
          <cell r="Q5972">
            <v>0</v>
          </cell>
          <cell r="R5972">
            <v>0</v>
          </cell>
          <cell r="S5972">
            <v>0</v>
          </cell>
          <cell r="T5972">
            <v>0</v>
          </cell>
          <cell r="U5972">
            <v>0</v>
          </cell>
          <cell r="V5972">
            <v>0</v>
          </cell>
          <cell r="W5972">
            <v>0</v>
          </cell>
          <cell r="X5972">
            <v>0</v>
          </cell>
          <cell r="Y5972">
            <v>0</v>
          </cell>
          <cell r="Z5972">
            <v>3.81</v>
          </cell>
          <cell r="AA5972">
            <v>3.81</v>
          </cell>
          <cell r="AB5972">
            <v>0</v>
          </cell>
          <cell r="AC5972">
            <v>0</v>
          </cell>
          <cell r="AD5972">
            <v>0</v>
          </cell>
          <cell r="AE5972">
            <v>0</v>
          </cell>
          <cell r="AF5972">
            <v>0</v>
          </cell>
          <cell r="AG5972">
            <v>0</v>
          </cell>
          <cell r="AH5972">
            <v>0</v>
          </cell>
          <cell r="AI5972">
            <v>0</v>
          </cell>
        </row>
        <row r="5973">
          <cell r="C5973" t="str">
            <v>1.964</v>
          </cell>
          <cell r="D5973" t="str">
            <v>Реконструкция газопровода - отвода и ГРС - 4 г. Ставрополь</v>
          </cell>
          <cell r="E5973" t="str">
            <v>051-2005391</v>
          </cell>
          <cell r="F5973" t="str">
            <v/>
          </cell>
          <cell r="G5973" t="str">
            <v>Комплексная программа реконструкции и технического перевоору</v>
          </cell>
          <cell r="H5973" t="str">
            <v>Транспорт газа</v>
          </cell>
          <cell r="I5973">
            <v>2115.21</v>
          </cell>
          <cell r="J5973">
            <v>1759.49</v>
          </cell>
          <cell r="K5973">
            <v>496.42</v>
          </cell>
          <cell r="L5973">
            <v>496.42</v>
          </cell>
          <cell r="M5973">
            <v>22.59292902</v>
          </cell>
          <cell r="N5973">
            <v>4.5511721969999996</v>
          </cell>
          <cell r="O5973">
            <v>4.5511721969999996</v>
          </cell>
          <cell r="P5973">
            <v>0</v>
          </cell>
          <cell r="Q5973">
            <v>0</v>
          </cell>
          <cell r="R5973">
            <v>0</v>
          </cell>
          <cell r="S5973">
            <v>583.44833331999996</v>
          </cell>
          <cell r="T5973">
            <v>116.69500004</v>
          </cell>
          <cell r="U5973">
            <v>0</v>
          </cell>
          <cell r="V5973">
            <v>0</v>
          </cell>
          <cell r="W5973">
            <v>0</v>
          </cell>
          <cell r="X5973">
            <v>56.594475430000003</v>
          </cell>
          <cell r="Y5973">
            <v>27.79301366</v>
          </cell>
          <cell r="Z5973">
            <v>418.19</v>
          </cell>
          <cell r="AA5973">
            <v>418.19</v>
          </cell>
          <cell r="AB5973">
            <v>57.29</v>
          </cell>
          <cell r="AC5973">
            <v>0</v>
          </cell>
          <cell r="AD5973">
            <v>30.743013739999999</v>
          </cell>
          <cell r="AE5973">
            <v>27.79301366</v>
          </cell>
          <cell r="AF5973">
            <v>2.9500000800000001</v>
          </cell>
          <cell r="AG5973">
            <v>0</v>
          </cell>
          <cell r="AH5973">
            <v>0</v>
          </cell>
          <cell r="AI5973">
            <v>7.3514464100000003</v>
          </cell>
        </row>
        <row r="5974">
          <cell r="C5974" t="str">
            <v>1.964.1</v>
          </cell>
          <cell r="D5974" t="str">
            <v>Подрядные работы</v>
          </cell>
          <cell r="E5974" t="str">
            <v>051-2005391</v>
          </cell>
          <cell r="F5974" t="str">
            <v/>
          </cell>
          <cell r="G5974" t="str">
            <v/>
          </cell>
          <cell r="H5974" t="str">
            <v/>
          </cell>
          <cell r="I5974">
            <v>1121.29</v>
          </cell>
          <cell r="J5974">
            <v>1089.1099999999999</v>
          </cell>
          <cell r="K5974">
            <v>188.47</v>
          </cell>
          <cell r="L5974">
            <v>188.47</v>
          </cell>
          <cell r="M5974">
            <v>8.11581346</v>
          </cell>
          <cell r="N5974">
            <v>4.3061566620000002</v>
          </cell>
          <cell r="O5974">
            <v>4.3061566620000002</v>
          </cell>
          <cell r="P5974">
            <v>0</v>
          </cell>
          <cell r="Q5974">
            <v>0</v>
          </cell>
          <cell r="R5974">
            <v>0</v>
          </cell>
          <cell r="S5974">
            <v>183.87499998999999</v>
          </cell>
          <cell r="T5974">
            <v>36.775000009999999</v>
          </cell>
          <cell r="U5974">
            <v>0</v>
          </cell>
          <cell r="V5974">
            <v>0</v>
          </cell>
          <cell r="W5974">
            <v>0</v>
          </cell>
          <cell r="X5974">
            <v>56.594475430000003</v>
          </cell>
          <cell r="Y5974">
            <v>22.400000030000001</v>
          </cell>
          <cell r="Z5974">
            <v>123.49</v>
          </cell>
          <cell r="AA5974">
            <v>123.49</v>
          </cell>
          <cell r="AB5974">
            <v>56.54</v>
          </cell>
          <cell r="AC5974">
            <v>0</v>
          </cell>
          <cell r="AD5974">
            <v>22.400000030000001</v>
          </cell>
          <cell r="AE5974">
            <v>22.400000030000001</v>
          </cell>
          <cell r="AF5974">
            <v>0</v>
          </cell>
          <cell r="AG5974">
            <v>0</v>
          </cell>
          <cell r="AH5974">
            <v>0</v>
          </cell>
          <cell r="AI5974">
            <v>18.139120600999998</v>
          </cell>
        </row>
        <row r="5975">
          <cell r="C5975">
            <v>0</v>
          </cell>
          <cell r="D5975" t="str">
            <v>НГТИИ</v>
          </cell>
          <cell r="E5975" t="str">
            <v>051-2005391</v>
          </cell>
          <cell r="F5975" t="str">
            <v/>
          </cell>
          <cell r="G5975" t="str">
            <v/>
          </cell>
          <cell r="H5975" t="str">
            <v/>
          </cell>
          <cell r="I5975">
            <v>0</v>
          </cell>
          <cell r="J5975">
            <v>0</v>
          </cell>
          <cell r="K5975">
            <v>188.47</v>
          </cell>
          <cell r="L5975">
            <v>188.47</v>
          </cell>
          <cell r="M5975">
            <v>8.11581346</v>
          </cell>
          <cell r="N5975">
            <v>4.3061566620000002</v>
          </cell>
          <cell r="O5975">
            <v>4.3061566620000002</v>
          </cell>
          <cell r="P5975">
            <v>0</v>
          </cell>
          <cell r="Q5975">
            <v>0</v>
          </cell>
          <cell r="R5975">
            <v>0</v>
          </cell>
          <cell r="S5975">
            <v>0</v>
          </cell>
          <cell r="T5975">
            <v>0</v>
          </cell>
          <cell r="U5975">
            <v>0</v>
          </cell>
          <cell r="V5975">
            <v>0</v>
          </cell>
          <cell r="W5975">
            <v>0</v>
          </cell>
          <cell r="X5975">
            <v>56.594475430000003</v>
          </cell>
          <cell r="Y5975">
            <v>22.400000030000001</v>
          </cell>
          <cell r="Z5975">
            <v>123.49</v>
          </cell>
          <cell r="AA5975">
            <v>123.49</v>
          </cell>
          <cell r="AB5975">
            <v>56.54</v>
          </cell>
          <cell r="AC5975">
            <v>0</v>
          </cell>
          <cell r="AD5975">
            <v>22.400000030000001</v>
          </cell>
          <cell r="AE5975">
            <v>22.400000030000001</v>
          </cell>
          <cell r="AF5975">
            <v>0</v>
          </cell>
          <cell r="AG5975">
            <v>0</v>
          </cell>
          <cell r="AH5975">
            <v>0</v>
          </cell>
          <cell r="AI5975">
            <v>18.139120600999998</v>
          </cell>
        </row>
        <row r="5976">
          <cell r="C5976">
            <v>0</v>
          </cell>
          <cell r="D5976" t="str">
            <v>Прочие подрядчики</v>
          </cell>
          <cell r="E5976" t="str">
            <v>051-2005391</v>
          </cell>
          <cell r="F5976" t="str">
            <v/>
          </cell>
          <cell r="G5976" t="str">
            <v/>
          </cell>
          <cell r="H5976" t="str">
            <v/>
          </cell>
          <cell r="I5976">
            <v>1121.29</v>
          </cell>
          <cell r="J5976">
            <v>1089.1099999999999</v>
          </cell>
          <cell r="K5976">
            <v>0</v>
          </cell>
          <cell r="L5976">
            <v>0</v>
          </cell>
          <cell r="M5976">
            <v>0</v>
          </cell>
          <cell r="N5976">
            <v>0</v>
          </cell>
          <cell r="O5976">
            <v>0</v>
          </cell>
          <cell r="P5976">
            <v>0</v>
          </cell>
          <cell r="Q5976">
            <v>0</v>
          </cell>
          <cell r="R5976">
            <v>0</v>
          </cell>
          <cell r="S5976">
            <v>183.87499998999999</v>
          </cell>
          <cell r="T5976">
            <v>36.775000009999999</v>
          </cell>
          <cell r="U5976">
            <v>0</v>
          </cell>
          <cell r="V5976">
            <v>0</v>
          </cell>
          <cell r="W5976">
            <v>0</v>
          </cell>
          <cell r="X5976">
            <v>0</v>
          </cell>
          <cell r="Y5976">
            <v>0</v>
          </cell>
          <cell r="Z5976">
            <v>0</v>
          </cell>
          <cell r="AA5976">
            <v>0</v>
          </cell>
          <cell r="AB5976">
            <v>0</v>
          </cell>
          <cell r="AC5976">
            <v>0</v>
          </cell>
          <cell r="AD5976">
            <v>0</v>
          </cell>
          <cell r="AE5976">
            <v>0</v>
          </cell>
          <cell r="AF5976">
            <v>0</v>
          </cell>
          <cell r="AG5976">
            <v>0</v>
          </cell>
          <cell r="AH5976">
            <v>0</v>
          </cell>
          <cell r="AI5976">
            <v>0</v>
          </cell>
        </row>
        <row r="5977">
          <cell r="C5977" t="str">
            <v>1.964.2</v>
          </cell>
          <cell r="D5977" t="str">
            <v>Оборудование</v>
          </cell>
          <cell r="E5977" t="str">
            <v>051-2005391</v>
          </cell>
          <cell r="F5977" t="str">
            <v/>
          </cell>
          <cell r="G5977" t="str">
            <v/>
          </cell>
          <cell r="H5977" t="str">
            <v/>
          </cell>
          <cell r="I5977">
            <v>791.16</v>
          </cell>
          <cell r="J5977">
            <v>504.62</v>
          </cell>
          <cell r="K5977">
            <v>265.45999999999998</v>
          </cell>
          <cell r="L5977">
            <v>265.45999999999998</v>
          </cell>
          <cell r="M5977">
            <v>10.05211544</v>
          </cell>
          <cell r="N5977">
            <v>3.786678008</v>
          </cell>
          <cell r="O5977">
            <v>3.786678008</v>
          </cell>
          <cell r="P5977">
            <v>0</v>
          </cell>
          <cell r="Q5977">
            <v>0</v>
          </cell>
          <cell r="R5977">
            <v>0</v>
          </cell>
          <cell r="S5977">
            <v>333.33333333000002</v>
          </cell>
          <cell r="T5977">
            <v>66.666666669999998</v>
          </cell>
          <cell r="U5977">
            <v>0</v>
          </cell>
          <cell r="V5977">
            <v>0</v>
          </cell>
          <cell r="W5977">
            <v>0</v>
          </cell>
          <cell r="X5977">
            <v>0</v>
          </cell>
          <cell r="Y5977">
            <v>0</v>
          </cell>
          <cell r="Z5977">
            <v>268.99</v>
          </cell>
          <cell r="AA5977">
            <v>268.99</v>
          </cell>
          <cell r="AB5977">
            <v>0</v>
          </cell>
          <cell r="AC5977">
            <v>0</v>
          </cell>
          <cell r="AD5977">
            <v>0</v>
          </cell>
          <cell r="AE5977">
            <v>0</v>
          </cell>
          <cell r="AF5977">
            <v>0</v>
          </cell>
          <cell r="AG5977">
            <v>0</v>
          </cell>
          <cell r="AH5977">
            <v>0</v>
          </cell>
          <cell r="AI5977">
            <v>0</v>
          </cell>
        </row>
        <row r="5978">
          <cell r="C5978" t="str">
            <v>1.964.3</v>
          </cell>
          <cell r="D5978" t="str">
            <v>Прочие, всего</v>
          </cell>
          <cell r="E5978" t="str">
            <v>051-2005391</v>
          </cell>
          <cell r="F5978" t="str">
            <v/>
          </cell>
          <cell r="G5978" t="str">
            <v/>
          </cell>
          <cell r="H5978" t="str">
            <v/>
          </cell>
          <cell r="I5978">
            <v>202.76</v>
          </cell>
          <cell r="J5978">
            <v>165.76</v>
          </cell>
          <cell r="K5978">
            <v>42.49</v>
          </cell>
          <cell r="L5978">
            <v>42.49</v>
          </cell>
          <cell r="M5978">
            <v>4.42500012</v>
          </cell>
          <cell r="N5978">
            <v>10.414215391999999</v>
          </cell>
          <cell r="O5978">
            <v>10.414215391999999</v>
          </cell>
          <cell r="P5978">
            <v>0</v>
          </cell>
          <cell r="Q5978">
            <v>0</v>
          </cell>
          <cell r="R5978">
            <v>0</v>
          </cell>
          <cell r="S5978">
            <v>66.239999999999995</v>
          </cell>
          <cell r="T5978">
            <v>13.253333359999999</v>
          </cell>
          <cell r="U5978">
            <v>0</v>
          </cell>
          <cell r="V5978">
            <v>0</v>
          </cell>
          <cell r="W5978">
            <v>0</v>
          </cell>
          <cell r="X5978">
            <v>0</v>
          </cell>
          <cell r="Y5978">
            <v>5.3930136299999996</v>
          </cell>
          <cell r="Z5978">
            <v>25.71</v>
          </cell>
          <cell r="AA5978">
            <v>25.71</v>
          </cell>
          <cell r="AB5978">
            <v>0.75</v>
          </cell>
          <cell r="AC5978">
            <v>0</v>
          </cell>
          <cell r="AD5978">
            <v>8.3430137099999993</v>
          </cell>
          <cell r="AE5978">
            <v>5.3930136299999996</v>
          </cell>
          <cell r="AF5978">
            <v>2.9500000800000001</v>
          </cell>
          <cell r="AG5978">
            <v>0</v>
          </cell>
          <cell r="AH5978">
            <v>0</v>
          </cell>
          <cell r="AI5978">
            <v>32.450461726999997</v>
          </cell>
        </row>
        <row r="5979">
          <cell r="C5979" t="str">
            <v>1.964.4</v>
          </cell>
          <cell r="D5979" t="str">
            <v>Землеотвод, всего</v>
          </cell>
          <cell r="E5979" t="str">
            <v>051-2005391</v>
          </cell>
          <cell r="F5979" t="str">
            <v/>
          </cell>
          <cell r="G5979" t="str">
            <v/>
          </cell>
          <cell r="H5979" t="str">
            <v/>
          </cell>
          <cell r="I5979">
            <v>0</v>
          </cell>
          <cell r="J5979">
            <v>0</v>
          </cell>
          <cell r="K5979">
            <v>1.4</v>
          </cell>
          <cell r="L5979">
            <v>1.4</v>
          </cell>
          <cell r="M5979">
            <v>0</v>
          </cell>
          <cell r="N5979">
            <v>0</v>
          </cell>
          <cell r="O5979">
            <v>0</v>
          </cell>
          <cell r="P5979">
            <v>0</v>
          </cell>
          <cell r="Q5979">
            <v>0</v>
          </cell>
          <cell r="R5979">
            <v>0</v>
          </cell>
          <cell r="S5979">
            <v>0</v>
          </cell>
          <cell r="T5979">
            <v>0</v>
          </cell>
          <cell r="U5979">
            <v>0</v>
          </cell>
          <cell r="V5979">
            <v>0</v>
          </cell>
          <cell r="W5979">
            <v>0</v>
          </cell>
          <cell r="X5979">
            <v>0</v>
          </cell>
          <cell r="Y5979">
            <v>0.18539404000000001</v>
          </cell>
          <cell r="Z5979">
            <v>1.26</v>
          </cell>
          <cell r="AA5979">
            <v>1.26</v>
          </cell>
          <cell r="AB5979">
            <v>0.75</v>
          </cell>
          <cell r="AC5979">
            <v>0</v>
          </cell>
          <cell r="AD5979">
            <v>0.18539404000000001</v>
          </cell>
          <cell r="AE5979">
            <v>0.18539404000000001</v>
          </cell>
          <cell r="AF5979">
            <v>0</v>
          </cell>
          <cell r="AG5979">
            <v>0</v>
          </cell>
          <cell r="AH5979">
            <v>0</v>
          </cell>
          <cell r="AI5979">
            <v>14.713812698</v>
          </cell>
        </row>
        <row r="5980">
          <cell r="C5980" t="str">
            <v>1.964.5</v>
          </cell>
          <cell r="D5980" t="str">
            <v>Проектные работы</v>
          </cell>
          <cell r="E5980" t="str">
            <v>051-2005391</v>
          </cell>
          <cell r="F5980" t="str">
            <v/>
          </cell>
          <cell r="G5980" t="str">
            <v/>
          </cell>
          <cell r="H5980" t="str">
            <v/>
          </cell>
          <cell r="I5980">
            <v>0</v>
          </cell>
          <cell r="J5980">
            <v>0</v>
          </cell>
          <cell r="K5980">
            <v>1</v>
          </cell>
          <cell r="L5980">
            <v>1</v>
          </cell>
          <cell r="M5980">
            <v>0</v>
          </cell>
          <cell r="N5980">
            <v>0</v>
          </cell>
          <cell r="O5980">
            <v>0</v>
          </cell>
          <cell r="P5980">
            <v>0</v>
          </cell>
          <cell r="Q5980">
            <v>0</v>
          </cell>
          <cell r="R5980">
            <v>0</v>
          </cell>
          <cell r="S5980">
            <v>0</v>
          </cell>
          <cell r="T5980">
            <v>0</v>
          </cell>
          <cell r="U5980">
            <v>0</v>
          </cell>
          <cell r="V5980">
            <v>0</v>
          </cell>
          <cell r="W5980">
            <v>0</v>
          </cell>
          <cell r="X5980">
            <v>0</v>
          </cell>
          <cell r="Y5980">
            <v>0</v>
          </cell>
          <cell r="Z5980">
            <v>0.6</v>
          </cell>
          <cell r="AA5980">
            <v>0.6</v>
          </cell>
          <cell r="AB5980">
            <v>0</v>
          </cell>
          <cell r="AC5980">
            <v>0</v>
          </cell>
          <cell r="AD5980">
            <v>0</v>
          </cell>
          <cell r="AE5980">
            <v>0</v>
          </cell>
          <cell r="AF5980">
            <v>0</v>
          </cell>
          <cell r="AG5980">
            <v>0</v>
          </cell>
          <cell r="AH5980">
            <v>0</v>
          </cell>
          <cell r="AI5980">
            <v>0</v>
          </cell>
        </row>
        <row r="5981">
          <cell r="C5981" t="str">
            <v>1.964.6</v>
          </cell>
          <cell r="D5981" t="str">
            <v>Услуги Заказчика</v>
          </cell>
          <cell r="E5981" t="str">
            <v>051-2005391</v>
          </cell>
          <cell r="F5981" t="str">
            <v/>
          </cell>
          <cell r="G5981" t="str">
            <v/>
          </cell>
          <cell r="H5981" t="str">
            <v/>
          </cell>
          <cell r="I5981">
            <v>0</v>
          </cell>
          <cell r="J5981">
            <v>0</v>
          </cell>
          <cell r="K5981">
            <v>17.7</v>
          </cell>
          <cell r="L5981">
            <v>17.7</v>
          </cell>
          <cell r="M5981">
            <v>4.42500012</v>
          </cell>
          <cell r="N5981">
            <v>25.000000677999999</v>
          </cell>
          <cell r="O5981">
            <v>25.000000677999999</v>
          </cell>
          <cell r="P5981">
            <v>0</v>
          </cell>
          <cell r="Q5981">
            <v>0</v>
          </cell>
          <cell r="R5981">
            <v>0</v>
          </cell>
          <cell r="S5981">
            <v>0</v>
          </cell>
          <cell r="T5981">
            <v>0</v>
          </cell>
          <cell r="U5981">
            <v>0</v>
          </cell>
          <cell r="V5981">
            <v>0</v>
          </cell>
          <cell r="W5981">
            <v>0</v>
          </cell>
          <cell r="X5981">
            <v>0</v>
          </cell>
          <cell r="Y5981">
            <v>1.68250002</v>
          </cell>
          <cell r="Z5981">
            <v>16.75</v>
          </cell>
          <cell r="AA5981">
            <v>16.75</v>
          </cell>
          <cell r="AB5981">
            <v>0</v>
          </cell>
          <cell r="AC5981">
            <v>0</v>
          </cell>
          <cell r="AD5981">
            <v>4.6325000999999997</v>
          </cell>
          <cell r="AE5981">
            <v>1.68250002</v>
          </cell>
          <cell r="AF5981">
            <v>2.9500000800000001</v>
          </cell>
          <cell r="AG5981">
            <v>0</v>
          </cell>
          <cell r="AH5981">
            <v>0</v>
          </cell>
          <cell r="AI5981">
            <v>27.656717015000002</v>
          </cell>
        </row>
        <row r="5982">
          <cell r="C5982" t="str">
            <v>1.964.7</v>
          </cell>
          <cell r="D5982" t="str">
            <v>Иные прочие</v>
          </cell>
          <cell r="E5982" t="str">
            <v>051-2005391</v>
          </cell>
          <cell r="F5982" t="str">
            <v/>
          </cell>
          <cell r="G5982" t="str">
            <v/>
          </cell>
          <cell r="H5982" t="str">
            <v/>
          </cell>
          <cell r="I5982">
            <v>202.76</v>
          </cell>
          <cell r="J5982">
            <v>165.76</v>
          </cell>
          <cell r="K5982">
            <v>10.39</v>
          </cell>
          <cell r="L5982">
            <v>10.39</v>
          </cell>
          <cell r="M5982">
            <v>0</v>
          </cell>
          <cell r="N5982">
            <v>0</v>
          </cell>
          <cell r="O5982">
            <v>0</v>
          </cell>
          <cell r="P5982">
            <v>0</v>
          </cell>
          <cell r="Q5982">
            <v>0</v>
          </cell>
          <cell r="R5982">
            <v>0</v>
          </cell>
          <cell r="S5982">
            <v>66.239999999999995</v>
          </cell>
          <cell r="T5982">
            <v>13.253333359999999</v>
          </cell>
          <cell r="U5982">
            <v>0</v>
          </cell>
          <cell r="V5982">
            <v>0</v>
          </cell>
          <cell r="W5982">
            <v>0</v>
          </cell>
          <cell r="X5982">
            <v>0</v>
          </cell>
          <cell r="Y5982">
            <v>3.5251195700000002</v>
          </cell>
          <cell r="Z5982">
            <v>7.1</v>
          </cell>
          <cell r="AA5982">
            <v>7.1</v>
          </cell>
          <cell r="AB5982">
            <v>0</v>
          </cell>
          <cell r="AC5982">
            <v>0</v>
          </cell>
          <cell r="AD5982">
            <v>3.5251195700000002</v>
          </cell>
          <cell r="AE5982">
            <v>3.5251195700000002</v>
          </cell>
          <cell r="AF5982">
            <v>0</v>
          </cell>
          <cell r="AG5982">
            <v>0</v>
          </cell>
          <cell r="AH5982">
            <v>0</v>
          </cell>
          <cell r="AI5982">
            <v>49.649571408</v>
          </cell>
        </row>
        <row r="5983">
          <cell r="C5983" t="str">
            <v>1.964.8</v>
          </cell>
          <cell r="D5983" t="str">
            <v>Пуско наладочные работы "вхолостую"</v>
          </cell>
          <cell r="E5983" t="str">
            <v>051-2005391</v>
          </cell>
          <cell r="F5983" t="str">
            <v/>
          </cell>
          <cell r="G5983" t="str">
            <v/>
          </cell>
          <cell r="H5983" t="str">
            <v/>
          </cell>
          <cell r="I5983">
            <v>0</v>
          </cell>
          <cell r="J5983">
            <v>0</v>
          </cell>
          <cell r="K5983">
            <v>12</v>
          </cell>
          <cell r="L5983">
            <v>12</v>
          </cell>
          <cell r="M5983">
            <v>0</v>
          </cell>
          <cell r="N5983">
            <v>0</v>
          </cell>
          <cell r="O5983">
            <v>0</v>
          </cell>
          <cell r="P5983">
            <v>0</v>
          </cell>
          <cell r="Q5983">
            <v>0</v>
          </cell>
          <cell r="R5983">
            <v>0</v>
          </cell>
          <cell r="S5983">
            <v>0</v>
          </cell>
          <cell r="T5983">
            <v>0</v>
          </cell>
          <cell r="U5983">
            <v>0</v>
          </cell>
          <cell r="V5983">
            <v>0</v>
          </cell>
          <cell r="W5983">
            <v>0</v>
          </cell>
          <cell r="X5983">
            <v>0</v>
          </cell>
          <cell r="Y5983">
            <v>0</v>
          </cell>
          <cell r="Z5983">
            <v>0</v>
          </cell>
          <cell r="AA5983">
            <v>0</v>
          </cell>
          <cell r="AB5983">
            <v>0</v>
          </cell>
          <cell r="AC5983">
            <v>0</v>
          </cell>
          <cell r="AD5983">
            <v>0</v>
          </cell>
          <cell r="AE5983">
            <v>0</v>
          </cell>
          <cell r="AF5983">
            <v>0</v>
          </cell>
          <cell r="AG5983">
            <v>0</v>
          </cell>
          <cell r="AH5983">
            <v>0</v>
          </cell>
          <cell r="AI5983">
            <v>0</v>
          </cell>
        </row>
        <row r="5984">
          <cell r="C5984" t="str">
            <v>1.965</v>
          </cell>
          <cell r="D5984" t="str">
            <v>Пересечение коммуникаций ПАО "Газпром" проектируемой автомобильной дорогой по объекту: "Реконструкция автомобильной дороги "п. им. Чкалово - Осипово - Плосково" в Ковровском районе Владимирской области</v>
          </cell>
          <cell r="E5984" t="str">
            <v>051-2005392</v>
          </cell>
          <cell r="F5984" t="str">
            <v/>
          </cell>
          <cell r="G5984" t="str">
            <v/>
          </cell>
          <cell r="H5984" t="str">
            <v>Прочие</v>
          </cell>
          <cell r="I5984">
            <v>30.6</v>
          </cell>
          <cell r="J5984">
            <v>30.6</v>
          </cell>
          <cell r="K5984">
            <v>30.6</v>
          </cell>
          <cell r="L5984">
            <v>30.6</v>
          </cell>
          <cell r="M5984">
            <v>0.27250002000000001</v>
          </cell>
          <cell r="N5984">
            <v>0.89052294099999996</v>
          </cell>
          <cell r="O5984">
            <v>0.89052294099999996</v>
          </cell>
          <cell r="P5984">
            <v>0</v>
          </cell>
          <cell r="Q5984">
            <v>0</v>
          </cell>
          <cell r="R5984">
            <v>0</v>
          </cell>
          <cell r="S5984">
            <v>0</v>
          </cell>
          <cell r="T5984">
            <v>0</v>
          </cell>
          <cell r="U5984">
            <v>0</v>
          </cell>
          <cell r="V5984">
            <v>0</v>
          </cell>
          <cell r="W5984">
            <v>0</v>
          </cell>
          <cell r="X5984">
            <v>0</v>
          </cell>
          <cell r="Y5984">
            <v>0</v>
          </cell>
          <cell r="Z5984">
            <v>27.3</v>
          </cell>
          <cell r="AA5984">
            <v>27.3</v>
          </cell>
          <cell r="AB5984">
            <v>0</v>
          </cell>
          <cell r="AC5984">
            <v>0</v>
          </cell>
          <cell r="AD5984">
            <v>0.18166668</v>
          </cell>
          <cell r="AE5984">
            <v>0</v>
          </cell>
          <cell r="AF5984">
            <v>0.18166668</v>
          </cell>
          <cell r="AG5984">
            <v>0</v>
          </cell>
          <cell r="AH5984">
            <v>0</v>
          </cell>
          <cell r="AI5984">
            <v>0.66544571399999997</v>
          </cell>
        </row>
        <row r="5985">
          <cell r="C5985" t="str">
            <v>1.965.1</v>
          </cell>
          <cell r="D5985" t="str">
            <v>Подрядные работы</v>
          </cell>
          <cell r="E5985" t="str">
            <v>051-2005392</v>
          </cell>
          <cell r="F5985" t="str">
            <v/>
          </cell>
          <cell r="G5985" t="str">
            <v/>
          </cell>
          <cell r="H5985" t="str">
            <v/>
          </cell>
          <cell r="I5985">
            <v>20.6</v>
          </cell>
          <cell r="J5985">
            <v>20.6</v>
          </cell>
          <cell r="K5985">
            <v>20.6</v>
          </cell>
          <cell r="L5985">
            <v>20.6</v>
          </cell>
          <cell r="M5985">
            <v>0</v>
          </cell>
          <cell r="N5985">
            <v>0</v>
          </cell>
          <cell r="O5985">
            <v>0</v>
          </cell>
          <cell r="P5985">
            <v>0</v>
          </cell>
          <cell r="Q5985">
            <v>0</v>
          </cell>
          <cell r="R5985">
            <v>0</v>
          </cell>
          <cell r="S5985">
            <v>0</v>
          </cell>
          <cell r="T5985">
            <v>0</v>
          </cell>
          <cell r="U5985">
            <v>0</v>
          </cell>
          <cell r="V5985">
            <v>0</v>
          </cell>
          <cell r="W5985">
            <v>0</v>
          </cell>
          <cell r="X5985">
            <v>0</v>
          </cell>
          <cell r="Y5985">
            <v>0</v>
          </cell>
          <cell r="Z5985">
            <v>20.6</v>
          </cell>
          <cell r="AA5985">
            <v>20.6</v>
          </cell>
          <cell r="AB5985">
            <v>0</v>
          </cell>
          <cell r="AC5985">
            <v>0</v>
          </cell>
          <cell r="AD5985">
            <v>0</v>
          </cell>
          <cell r="AE5985">
            <v>0</v>
          </cell>
          <cell r="AF5985">
            <v>0</v>
          </cell>
          <cell r="AG5985">
            <v>0</v>
          </cell>
          <cell r="AH5985">
            <v>0</v>
          </cell>
          <cell r="AI5985">
            <v>0</v>
          </cell>
        </row>
        <row r="5986">
          <cell r="C5986">
            <v>0</v>
          </cell>
          <cell r="D5986" t="str">
            <v>Конкурс</v>
          </cell>
          <cell r="E5986" t="str">
            <v>051-2005392</v>
          </cell>
          <cell r="F5986" t="str">
            <v/>
          </cell>
          <cell r="G5986" t="str">
            <v/>
          </cell>
          <cell r="H5986" t="str">
            <v/>
          </cell>
          <cell r="I5986">
            <v>0</v>
          </cell>
          <cell r="J5986">
            <v>0</v>
          </cell>
          <cell r="K5986">
            <v>20.6</v>
          </cell>
          <cell r="L5986">
            <v>20.6</v>
          </cell>
          <cell r="M5986">
            <v>0</v>
          </cell>
          <cell r="N5986">
            <v>0</v>
          </cell>
          <cell r="O5986">
            <v>0</v>
          </cell>
          <cell r="P5986">
            <v>0</v>
          </cell>
          <cell r="Q5986">
            <v>0</v>
          </cell>
          <cell r="R5986">
            <v>0</v>
          </cell>
          <cell r="S5986">
            <v>0</v>
          </cell>
          <cell r="T5986">
            <v>0</v>
          </cell>
          <cell r="U5986">
            <v>0</v>
          </cell>
          <cell r="V5986">
            <v>0</v>
          </cell>
          <cell r="W5986">
            <v>0</v>
          </cell>
          <cell r="X5986">
            <v>0</v>
          </cell>
          <cell r="Y5986">
            <v>0</v>
          </cell>
          <cell r="Z5986">
            <v>20.6</v>
          </cell>
          <cell r="AA5986">
            <v>20.6</v>
          </cell>
          <cell r="AB5986">
            <v>0</v>
          </cell>
          <cell r="AC5986">
            <v>0</v>
          </cell>
          <cell r="AD5986">
            <v>0</v>
          </cell>
          <cell r="AE5986">
            <v>0</v>
          </cell>
          <cell r="AF5986">
            <v>0</v>
          </cell>
          <cell r="AG5986">
            <v>0</v>
          </cell>
          <cell r="AH5986">
            <v>0</v>
          </cell>
          <cell r="AI5986">
            <v>0</v>
          </cell>
        </row>
        <row r="5987">
          <cell r="C5987">
            <v>0</v>
          </cell>
          <cell r="D5987" t="str">
            <v>Прочие подрядчики</v>
          </cell>
          <cell r="E5987" t="str">
            <v>051-2005392</v>
          </cell>
          <cell r="F5987" t="str">
            <v/>
          </cell>
          <cell r="G5987" t="str">
            <v/>
          </cell>
          <cell r="H5987" t="str">
            <v/>
          </cell>
          <cell r="I5987">
            <v>20.6</v>
          </cell>
          <cell r="J5987">
            <v>20.6</v>
          </cell>
          <cell r="K5987">
            <v>0</v>
          </cell>
          <cell r="L5987">
            <v>0</v>
          </cell>
          <cell r="M5987">
            <v>0</v>
          </cell>
          <cell r="N5987">
            <v>0</v>
          </cell>
          <cell r="O5987">
            <v>0</v>
          </cell>
          <cell r="P5987">
            <v>0</v>
          </cell>
          <cell r="Q5987">
            <v>0</v>
          </cell>
          <cell r="R5987">
            <v>0</v>
          </cell>
          <cell r="S5987">
            <v>0</v>
          </cell>
          <cell r="T5987">
            <v>0</v>
          </cell>
          <cell r="U5987">
            <v>0</v>
          </cell>
          <cell r="V5987">
            <v>0</v>
          </cell>
          <cell r="W5987">
            <v>0</v>
          </cell>
          <cell r="X5987">
            <v>0</v>
          </cell>
          <cell r="Y5987">
            <v>0</v>
          </cell>
          <cell r="Z5987">
            <v>0</v>
          </cell>
          <cell r="AA5987">
            <v>0</v>
          </cell>
          <cell r="AB5987">
            <v>0</v>
          </cell>
          <cell r="AC5987">
            <v>0</v>
          </cell>
          <cell r="AD5987">
            <v>0</v>
          </cell>
          <cell r="AE5987">
            <v>0</v>
          </cell>
          <cell r="AF5987">
            <v>0</v>
          </cell>
          <cell r="AG5987">
            <v>0</v>
          </cell>
          <cell r="AH5987">
            <v>0</v>
          </cell>
          <cell r="AI5987">
            <v>0</v>
          </cell>
        </row>
        <row r="5988">
          <cell r="C5988" t="str">
            <v>1.965.2</v>
          </cell>
          <cell r="D5988" t="str">
            <v>Оборудование</v>
          </cell>
          <cell r="E5988" t="str">
            <v>051-2005392</v>
          </cell>
          <cell r="F5988" t="str">
            <v/>
          </cell>
          <cell r="G5988" t="str">
            <v/>
          </cell>
          <cell r="H5988" t="str">
            <v/>
          </cell>
          <cell r="I5988">
            <v>3.4</v>
          </cell>
          <cell r="J5988">
            <v>3.4</v>
          </cell>
          <cell r="K5988">
            <v>3.4</v>
          </cell>
          <cell r="L5988">
            <v>3.4</v>
          </cell>
          <cell r="M5988">
            <v>0</v>
          </cell>
          <cell r="N5988">
            <v>0</v>
          </cell>
          <cell r="O5988">
            <v>0</v>
          </cell>
          <cell r="P5988">
            <v>0</v>
          </cell>
          <cell r="Q5988">
            <v>0</v>
          </cell>
          <cell r="R5988">
            <v>0</v>
          </cell>
          <cell r="S5988">
            <v>0</v>
          </cell>
          <cell r="T5988">
            <v>0</v>
          </cell>
          <cell r="U5988">
            <v>0</v>
          </cell>
          <cell r="V5988">
            <v>0</v>
          </cell>
          <cell r="W5988">
            <v>0</v>
          </cell>
          <cell r="X5988">
            <v>0</v>
          </cell>
          <cell r="Y5988">
            <v>0</v>
          </cell>
          <cell r="Z5988">
            <v>3.4</v>
          </cell>
          <cell r="AA5988">
            <v>3.4</v>
          </cell>
          <cell r="AB5988">
            <v>0</v>
          </cell>
          <cell r="AC5988">
            <v>0</v>
          </cell>
          <cell r="AD5988">
            <v>0</v>
          </cell>
          <cell r="AE5988">
            <v>0</v>
          </cell>
          <cell r="AF5988">
            <v>0</v>
          </cell>
          <cell r="AG5988">
            <v>0</v>
          </cell>
          <cell r="AH5988">
            <v>0</v>
          </cell>
          <cell r="AI5988">
            <v>0</v>
          </cell>
        </row>
        <row r="5989">
          <cell r="C5989" t="str">
            <v>1.965.3</v>
          </cell>
          <cell r="D5989" t="str">
            <v>Прочие, всего</v>
          </cell>
          <cell r="E5989" t="str">
            <v>051-2005392</v>
          </cell>
          <cell r="F5989" t="str">
            <v/>
          </cell>
          <cell r="G5989" t="str">
            <v/>
          </cell>
          <cell r="H5989" t="str">
            <v/>
          </cell>
          <cell r="I5989">
            <v>6.6</v>
          </cell>
          <cell r="J5989">
            <v>6.6</v>
          </cell>
          <cell r="K5989">
            <v>6.6</v>
          </cell>
          <cell r="L5989">
            <v>6.6</v>
          </cell>
          <cell r="M5989">
            <v>0.27250002000000001</v>
          </cell>
          <cell r="N5989">
            <v>4.1287881820000001</v>
          </cell>
          <cell r="O5989">
            <v>4.1287881820000001</v>
          </cell>
          <cell r="P5989">
            <v>0</v>
          </cell>
          <cell r="Q5989">
            <v>0</v>
          </cell>
          <cell r="R5989">
            <v>0</v>
          </cell>
          <cell r="S5989">
            <v>0</v>
          </cell>
          <cell r="T5989">
            <v>0</v>
          </cell>
          <cell r="U5989">
            <v>0</v>
          </cell>
          <cell r="V5989">
            <v>0</v>
          </cell>
          <cell r="W5989">
            <v>0</v>
          </cell>
          <cell r="X5989">
            <v>0</v>
          </cell>
          <cell r="Y5989">
            <v>0</v>
          </cell>
          <cell r="Z5989">
            <v>3.3</v>
          </cell>
          <cell r="AA5989">
            <v>3.3</v>
          </cell>
          <cell r="AB5989">
            <v>0</v>
          </cell>
          <cell r="AC5989">
            <v>0</v>
          </cell>
          <cell r="AD5989">
            <v>0.18166668</v>
          </cell>
          <cell r="AE5989">
            <v>0</v>
          </cell>
          <cell r="AF5989">
            <v>0.18166668</v>
          </cell>
          <cell r="AG5989">
            <v>0</v>
          </cell>
          <cell r="AH5989">
            <v>0</v>
          </cell>
          <cell r="AI5989">
            <v>5.5050509090000004</v>
          </cell>
        </row>
        <row r="5990">
          <cell r="C5990" t="str">
            <v>1.965.4</v>
          </cell>
          <cell r="D5990" t="str">
            <v>Услуги Заказчика</v>
          </cell>
          <cell r="E5990" t="str">
            <v>051-2005392</v>
          </cell>
          <cell r="F5990" t="str">
            <v/>
          </cell>
          <cell r="G5990" t="str">
            <v/>
          </cell>
          <cell r="H5990" t="str">
            <v/>
          </cell>
          <cell r="I5990">
            <v>0</v>
          </cell>
          <cell r="J5990">
            <v>0</v>
          </cell>
          <cell r="K5990">
            <v>1.0900000000000001</v>
          </cell>
          <cell r="L5990">
            <v>1.0900000000000001</v>
          </cell>
          <cell r="M5990">
            <v>0.27250002000000001</v>
          </cell>
          <cell r="N5990">
            <v>25.000001834999999</v>
          </cell>
          <cell r="O5990">
            <v>25.000001834999999</v>
          </cell>
          <cell r="P5990">
            <v>0</v>
          </cell>
          <cell r="Q5990">
            <v>0</v>
          </cell>
          <cell r="R5990">
            <v>0</v>
          </cell>
          <cell r="S5990">
            <v>0</v>
          </cell>
          <cell r="T5990">
            <v>0</v>
          </cell>
          <cell r="U5990">
            <v>0</v>
          </cell>
          <cell r="V5990">
            <v>0</v>
          </cell>
          <cell r="W5990">
            <v>0</v>
          </cell>
          <cell r="X5990">
            <v>0</v>
          </cell>
          <cell r="Y5990">
            <v>0</v>
          </cell>
          <cell r="Z5990">
            <v>0.91</v>
          </cell>
          <cell r="AA5990">
            <v>0.91</v>
          </cell>
          <cell r="AB5990">
            <v>0</v>
          </cell>
          <cell r="AC5990">
            <v>0</v>
          </cell>
          <cell r="AD5990">
            <v>0.18166668</v>
          </cell>
          <cell r="AE5990">
            <v>0</v>
          </cell>
          <cell r="AF5990">
            <v>0.18166668</v>
          </cell>
          <cell r="AG5990">
            <v>0</v>
          </cell>
          <cell r="AH5990">
            <v>0</v>
          </cell>
          <cell r="AI5990">
            <v>19.963371428999999</v>
          </cell>
        </row>
        <row r="5991">
          <cell r="C5991" t="str">
            <v>1.965.5</v>
          </cell>
          <cell r="D5991" t="str">
            <v>Иные прочие</v>
          </cell>
          <cell r="E5991" t="str">
            <v>051-2005392</v>
          </cell>
          <cell r="F5991" t="str">
            <v/>
          </cell>
          <cell r="G5991" t="str">
            <v/>
          </cell>
          <cell r="H5991" t="str">
            <v/>
          </cell>
          <cell r="I5991">
            <v>6.6</v>
          </cell>
          <cell r="J5991">
            <v>6.6</v>
          </cell>
          <cell r="K5991">
            <v>5.51</v>
          </cell>
          <cell r="L5991">
            <v>5.51</v>
          </cell>
          <cell r="M5991">
            <v>0</v>
          </cell>
          <cell r="N5991">
            <v>0</v>
          </cell>
          <cell r="O5991">
            <v>0</v>
          </cell>
          <cell r="P5991">
            <v>0</v>
          </cell>
          <cell r="Q5991">
            <v>0</v>
          </cell>
          <cell r="R5991">
            <v>0</v>
          </cell>
          <cell r="S5991">
            <v>0</v>
          </cell>
          <cell r="T5991">
            <v>0</v>
          </cell>
          <cell r="U5991">
            <v>0</v>
          </cell>
          <cell r="V5991">
            <v>0</v>
          </cell>
          <cell r="W5991">
            <v>0</v>
          </cell>
          <cell r="X5991">
            <v>0</v>
          </cell>
          <cell r="Y5991">
            <v>0</v>
          </cell>
          <cell r="Z5991">
            <v>2.39</v>
          </cell>
          <cell r="AA5991">
            <v>2.39</v>
          </cell>
          <cell r="AB5991">
            <v>0</v>
          </cell>
          <cell r="AC5991">
            <v>0</v>
          </cell>
          <cell r="AD5991">
            <v>0</v>
          </cell>
          <cell r="AE5991">
            <v>0</v>
          </cell>
          <cell r="AF5991">
            <v>0</v>
          </cell>
          <cell r="AG5991">
            <v>0</v>
          </cell>
          <cell r="AH5991">
            <v>0</v>
          </cell>
          <cell r="AI5991">
            <v>0</v>
          </cell>
        </row>
        <row r="5992">
          <cell r="C5992" t="str">
            <v>1.966</v>
          </cell>
          <cell r="D5992" t="str">
            <v>Оснащение ИТСО объектов КС Таежная газопровода Ямбург-Тула 1</v>
          </cell>
          <cell r="E5992" t="str">
            <v>051-2005405</v>
          </cell>
          <cell r="F5992" t="str">
            <v/>
          </cell>
          <cell r="G5992" t="str">
            <v/>
          </cell>
          <cell r="H5992" t="str">
            <v>Транспорт газа</v>
          </cell>
          <cell r="I5992">
            <v>930.31</v>
          </cell>
          <cell r="J5992">
            <v>930.31</v>
          </cell>
          <cell r="K5992">
            <v>7.97</v>
          </cell>
          <cell r="L5992">
            <v>7.97</v>
          </cell>
          <cell r="M5992">
            <v>7.0000019999999996E-2</v>
          </cell>
          <cell r="N5992">
            <v>0.87829385199999999</v>
          </cell>
          <cell r="O5992">
            <v>0.87829385199999999</v>
          </cell>
          <cell r="P5992">
            <v>0</v>
          </cell>
          <cell r="Q5992">
            <v>0</v>
          </cell>
          <cell r="R5992">
            <v>0</v>
          </cell>
          <cell r="S5992">
            <v>0</v>
          </cell>
          <cell r="T5992">
            <v>0</v>
          </cell>
          <cell r="U5992">
            <v>0</v>
          </cell>
          <cell r="V5992">
            <v>0</v>
          </cell>
          <cell r="W5992">
            <v>0</v>
          </cell>
          <cell r="X5992">
            <v>0</v>
          </cell>
          <cell r="Y5992">
            <v>0</v>
          </cell>
          <cell r="Z5992">
            <v>229.11</v>
          </cell>
          <cell r="AA5992">
            <v>229.11</v>
          </cell>
          <cell r="AB5992">
            <v>7.19</v>
          </cell>
          <cell r="AC5992">
            <v>221.41</v>
          </cell>
          <cell r="AD5992">
            <v>4.6666680000000002E-2</v>
          </cell>
          <cell r="AE5992">
            <v>0</v>
          </cell>
          <cell r="AF5992">
            <v>4.6666680000000002E-2</v>
          </cell>
          <cell r="AG5992">
            <v>0</v>
          </cell>
          <cell r="AH5992">
            <v>0</v>
          </cell>
          <cell r="AI5992">
            <v>2.0368679000000001E-2</v>
          </cell>
        </row>
        <row r="5993">
          <cell r="C5993" t="str">
            <v>1.966.1</v>
          </cell>
          <cell r="D5993" t="str">
            <v>Подрядные работы</v>
          </cell>
          <cell r="E5993" t="str">
            <v>051-2005405</v>
          </cell>
          <cell r="F5993" t="str">
            <v/>
          </cell>
          <cell r="G5993" t="str">
            <v/>
          </cell>
          <cell r="H5993" t="str">
            <v/>
          </cell>
          <cell r="I5993">
            <v>700.23</v>
          </cell>
          <cell r="J5993">
            <v>700.23</v>
          </cell>
          <cell r="K5993">
            <v>7.19</v>
          </cell>
          <cell r="L5993">
            <v>7.19</v>
          </cell>
          <cell r="M5993">
            <v>0</v>
          </cell>
          <cell r="N5993">
            <v>0</v>
          </cell>
          <cell r="O5993">
            <v>0</v>
          </cell>
          <cell r="P5993">
            <v>0</v>
          </cell>
          <cell r="Q5993">
            <v>0</v>
          </cell>
          <cell r="R5993">
            <v>0</v>
          </cell>
          <cell r="S5993">
            <v>0</v>
          </cell>
          <cell r="T5993">
            <v>0</v>
          </cell>
          <cell r="U5993">
            <v>0</v>
          </cell>
          <cell r="V5993">
            <v>0</v>
          </cell>
          <cell r="W5993">
            <v>0</v>
          </cell>
          <cell r="X5993">
            <v>0</v>
          </cell>
          <cell r="Y5993">
            <v>0</v>
          </cell>
          <cell r="Z5993">
            <v>206.95</v>
          </cell>
          <cell r="AA5993">
            <v>206.95</v>
          </cell>
          <cell r="AB5993">
            <v>7.19</v>
          </cell>
          <cell r="AC5993">
            <v>199.76</v>
          </cell>
          <cell r="AD5993">
            <v>0</v>
          </cell>
          <cell r="AE5993">
            <v>0</v>
          </cell>
          <cell r="AF5993">
            <v>0</v>
          </cell>
          <cell r="AG5993">
            <v>0</v>
          </cell>
          <cell r="AH5993">
            <v>0</v>
          </cell>
          <cell r="AI5993">
            <v>0</v>
          </cell>
        </row>
        <row r="5994">
          <cell r="C5994">
            <v>0</v>
          </cell>
          <cell r="D5994" t="str">
            <v>Инвестстрой</v>
          </cell>
          <cell r="E5994" t="str">
            <v>051-2005405</v>
          </cell>
          <cell r="F5994" t="str">
            <v/>
          </cell>
          <cell r="G5994" t="str">
            <v/>
          </cell>
          <cell r="H5994" t="str">
            <v/>
          </cell>
          <cell r="I5994">
            <v>700.23</v>
          </cell>
          <cell r="J5994">
            <v>700.23</v>
          </cell>
          <cell r="K5994">
            <v>7.19</v>
          </cell>
          <cell r="L5994">
            <v>7.19</v>
          </cell>
          <cell r="M5994">
            <v>0</v>
          </cell>
          <cell r="N5994">
            <v>0</v>
          </cell>
          <cell r="O5994">
            <v>0</v>
          </cell>
          <cell r="P5994">
            <v>0</v>
          </cell>
          <cell r="Q5994">
            <v>0</v>
          </cell>
          <cell r="R5994">
            <v>0</v>
          </cell>
          <cell r="S5994">
            <v>0</v>
          </cell>
          <cell r="T5994">
            <v>0</v>
          </cell>
          <cell r="U5994">
            <v>0</v>
          </cell>
          <cell r="V5994">
            <v>0</v>
          </cell>
          <cell r="W5994">
            <v>0</v>
          </cell>
          <cell r="X5994">
            <v>0</v>
          </cell>
          <cell r="Y5994">
            <v>0</v>
          </cell>
          <cell r="Z5994">
            <v>206.95</v>
          </cell>
          <cell r="AA5994">
            <v>206.95</v>
          </cell>
          <cell r="AB5994">
            <v>7.19</v>
          </cell>
          <cell r="AC5994">
            <v>199.76</v>
          </cell>
          <cell r="AD5994">
            <v>0</v>
          </cell>
          <cell r="AE5994">
            <v>0</v>
          </cell>
          <cell r="AF5994">
            <v>0</v>
          </cell>
          <cell r="AG5994">
            <v>0</v>
          </cell>
          <cell r="AH5994">
            <v>0</v>
          </cell>
          <cell r="AI5994">
            <v>0</v>
          </cell>
        </row>
        <row r="5995">
          <cell r="C5995" t="str">
            <v>1.966.2</v>
          </cell>
          <cell r="D5995" t="str">
            <v>Оборудование</v>
          </cell>
          <cell r="E5995" t="str">
            <v>051-2005405</v>
          </cell>
          <cell r="F5995" t="str">
            <v/>
          </cell>
          <cell r="G5995" t="str">
            <v/>
          </cell>
          <cell r="H5995" t="str">
            <v/>
          </cell>
          <cell r="I5995">
            <v>74.48</v>
          </cell>
          <cell r="J5995">
            <v>74.48</v>
          </cell>
          <cell r="K5995">
            <v>0</v>
          </cell>
          <cell r="L5995">
            <v>0</v>
          </cell>
          <cell r="M5995">
            <v>0</v>
          </cell>
          <cell r="N5995">
            <v>0</v>
          </cell>
          <cell r="O5995">
            <v>0</v>
          </cell>
          <cell r="P5995">
            <v>0</v>
          </cell>
          <cell r="Q5995">
            <v>0</v>
          </cell>
          <cell r="R5995">
            <v>0</v>
          </cell>
          <cell r="S5995">
            <v>0</v>
          </cell>
          <cell r="T5995">
            <v>0</v>
          </cell>
          <cell r="U5995">
            <v>0</v>
          </cell>
          <cell r="V5995">
            <v>0</v>
          </cell>
          <cell r="W5995">
            <v>0</v>
          </cell>
          <cell r="X5995">
            <v>0</v>
          </cell>
          <cell r="Y5995">
            <v>0</v>
          </cell>
          <cell r="Z5995">
            <v>21.65</v>
          </cell>
          <cell r="AA5995">
            <v>21.65</v>
          </cell>
          <cell r="AB5995">
            <v>0</v>
          </cell>
          <cell r="AC5995">
            <v>21.65</v>
          </cell>
          <cell r="AD5995">
            <v>0</v>
          </cell>
          <cell r="AE5995">
            <v>0</v>
          </cell>
          <cell r="AF5995">
            <v>0</v>
          </cell>
          <cell r="AG5995">
            <v>0</v>
          </cell>
          <cell r="AH5995">
            <v>0</v>
          </cell>
          <cell r="AI5995">
            <v>0</v>
          </cell>
        </row>
        <row r="5996">
          <cell r="C5996" t="str">
            <v>1.966.3</v>
          </cell>
          <cell r="D5996" t="str">
            <v>Прочие, всего</v>
          </cell>
          <cell r="E5996" t="str">
            <v>051-2005405</v>
          </cell>
          <cell r="F5996" t="str">
            <v/>
          </cell>
          <cell r="G5996" t="str">
            <v/>
          </cell>
          <cell r="H5996" t="str">
            <v/>
          </cell>
          <cell r="I5996">
            <v>155.6</v>
          </cell>
          <cell r="J5996">
            <v>155.6</v>
          </cell>
          <cell r="K5996">
            <v>0.78</v>
          </cell>
          <cell r="L5996">
            <v>0.78</v>
          </cell>
          <cell r="M5996">
            <v>7.0000019999999996E-2</v>
          </cell>
          <cell r="N5996">
            <v>8.9743615380000001</v>
          </cell>
          <cell r="O5996">
            <v>8.9743615380000001</v>
          </cell>
          <cell r="P5996">
            <v>0</v>
          </cell>
          <cell r="Q5996">
            <v>0</v>
          </cell>
          <cell r="R5996">
            <v>0</v>
          </cell>
          <cell r="S5996">
            <v>0</v>
          </cell>
          <cell r="T5996">
            <v>0</v>
          </cell>
          <cell r="U5996">
            <v>0</v>
          </cell>
          <cell r="V5996">
            <v>0</v>
          </cell>
          <cell r="W5996">
            <v>0</v>
          </cell>
          <cell r="X5996">
            <v>0</v>
          </cell>
          <cell r="Y5996">
            <v>0</v>
          </cell>
          <cell r="Z5996">
            <v>0.51</v>
          </cell>
          <cell r="AA5996">
            <v>0.51</v>
          </cell>
          <cell r="AB5996">
            <v>0</v>
          </cell>
          <cell r="AC5996">
            <v>0</v>
          </cell>
          <cell r="AD5996">
            <v>4.6666680000000002E-2</v>
          </cell>
          <cell r="AE5996">
            <v>0</v>
          </cell>
          <cell r="AF5996">
            <v>4.6666680000000002E-2</v>
          </cell>
          <cell r="AG5996">
            <v>0</v>
          </cell>
          <cell r="AH5996">
            <v>0</v>
          </cell>
          <cell r="AI5996">
            <v>9.1503294119999996</v>
          </cell>
        </row>
        <row r="5997">
          <cell r="C5997" t="str">
            <v>1.966.4</v>
          </cell>
          <cell r="D5997" t="str">
            <v>Землеотвод, всего</v>
          </cell>
          <cell r="E5997" t="str">
            <v>051-2005405</v>
          </cell>
          <cell r="F5997" t="str">
            <v/>
          </cell>
          <cell r="G5997" t="str">
            <v/>
          </cell>
          <cell r="H5997" t="str">
            <v/>
          </cell>
          <cell r="I5997">
            <v>1.62</v>
          </cell>
          <cell r="J5997">
            <v>1.62</v>
          </cell>
          <cell r="K5997">
            <v>0.3</v>
          </cell>
          <cell r="L5997">
            <v>0.3</v>
          </cell>
          <cell r="M5997">
            <v>0</v>
          </cell>
          <cell r="N5997">
            <v>0</v>
          </cell>
          <cell r="O5997">
            <v>0</v>
          </cell>
          <cell r="P5997">
            <v>0</v>
          </cell>
          <cell r="Q5997">
            <v>0</v>
          </cell>
          <cell r="R5997">
            <v>0</v>
          </cell>
          <cell r="S5997">
            <v>0</v>
          </cell>
          <cell r="T5997">
            <v>0</v>
          </cell>
          <cell r="U5997">
            <v>0</v>
          </cell>
          <cell r="V5997">
            <v>0</v>
          </cell>
          <cell r="W5997">
            <v>0</v>
          </cell>
          <cell r="X5997">
            <v>0</v>
          </cell>
          <cell r="Y5997">
            <v>0</v>
          </cell>
          <cell r="Z5997">
            <v>0.3</v>
          </cell>
          <cell r="AA5997">
            <v>0.3</v>
          </cell>
          <cell r="AB5997">
            <v>0</v>
          </cell>
          <cell r="AC5997">
            <v>0</v>
          </cell>
          <cell r="AD5997">
            <v>0</v>
          </cell>
          <cell r="AE5997">
            <v>0</v>
          </cell>
          <cell r="AF5997">
            <v>0</v>
          </cell>
          <cell r="AG5997">
            <v>0</v>
          </cell>
          <cell r="AH5997">
            <v>0</v>
          </cell>
          <cell r="AI5997">
            <v>0</v>
          </cell>
        </row>
        <row r="5998">
          <cell r="C5998" t="str">
            <v>1.966.5</v>
          </cell>
          <cell r="D5998" t="str">
            <v>Проектные работы</v>
          </cell>
          <cell r="E5998" t="str">
            <v>051-2005405</v>
          </cell>
          <cell r="F5998" t="str">
            <v/>
          </cell>
          <cell r="G5998" t="str">
            <v/>
          </cell>
          <cell r="H5998" t="str">
            <v/>
          </cell>
          <cell r="I5998">
            <v>78.69</v>
          </cell>
          <cell r="J5998">
            <v>78.69</v>
          </cell>
          <cell r="K5998">
            <v>0</v>
          </cell>
          <cell r="L5998">
            <v>0</v>
          </cell>
          <cell r="M5998">
            <v>0</v>
          </cell>
          <cell r="N5998">
            <v>0</v>
          </cell>
          <cell r="O5998">
            <v>0</v>
          </cell>
          <cell r="P5998">
            <v>0</v>
          </cell>
          <cell r="Q5998">
            <v>0</v>
          </cell>
          <cell r="R5998">
            <v>0</v>
          </cell>
          <cell r="S5998">
            <v>0</v>
          </cell>
          <cell r="T5998">
            <v>0</v>
          </cell>
          <cell r="U5998">
            <v>0</v>
          </cell>
          <cell r="V5998">
            <v>0</v>
          </cell>
          <cell r="W5998">
            <v>0</v>
          </cell>
          <cell r="X5998">
            <v>0</v>
          </cell>
          <cell r="Y5998">
            <v>0</v>
          </cell>
          <cell r="Z5998">
            <v>0</v>
          </cell>
          <cell r="AA5998">
            <v>0</v>
          </cell>
          <cell r="AB5998">
            <v>0</v>
          </cell>
          <cell r="AC5998">
            <v>0</v>
          </cell>
          <cell r="AD5998">
            <v>0</v>
          </cell>
          <cell r="AE5998">
            <v>0</v>
          </cell>
          <cell r="AF5998">
            <v>0</v>
          </cell>
          <cell r="AG5998">
            <v>0</v>
          </cell>
          <cell r="AH5998">
            <v>0</v>
          </cell>
          <cell r="AI5998">
            <v>0</v>
          </cell>
        </row>
        <row r="5999">
          <cell r="C5999" t="str">
            <v>1.966.6</v>
          </cell>
          <cell r="D5999" t="str">
            <v>Услуги Заказчика</v>
          </cell>
          <cell r="E5999" t="str">
            <v>051-2005405</v>
          </cell>
          <cell r="F5999" t="str">
            <v/>
          </cell>
          <cell r="G5999" t="str">
            <v/>
          </cell>
          <cell r="H5999" t="str">
            <v/>
          </cell>
          <cell r="I5999">
            <v>36.869999999999997</v>
          </cell>
          <cell r="J5999">
            <v>36.869999999999997</v>
          </cell>
          <cell r="K5999">
            <v>0.28000000000000003</v>
          </cell>
          <cell r="L5999">
            <v>0.28000000000000003</v>
          </cell>
          <cell r="M5999">
            <v>7.0000019999999996E-2</v>
          </cell>
          <cell r="N5999">
            <v>25.000007143000001</v>
          </cell>
          <cell r="O5999">
            <v>25.000007143000001</v>
          </cell>
          <cell r="P5999">
            <v>0</v>
          </cell>
          <cell r="Q5999">
            <v>0</v>
          </cell>
          <cell r="R5999">
            <v>0</v>
          </cell>
          <cell r="S5999">
            <v>0</v>
          </cell>
          <cell r="T5999">
            <v>0</v>
          </cell>
          <cell r="U5999">
            <v>0</v>
          </cell>
          <cell r="V5999">
            <v>0</v>
          </cell>
          <cell r="W5999">
            <v>0</v>
          </cell>
          <cell r="X5999">
            <v>0</v>
          </cell>
          <cell r="Y5999">
            <v>0</v>
          </cell>
          <cell r="Z5999">
            <v>0.21</v>
          </cell>
          <cell r="AA5999">
            <v>0.21</v>
          </cell>
          <cell r="AB5999">
            <v>0</v>
          </cell>
          <cell r="AC5999">
            <v>0</v>
          </cell>
          <cell r="AD5999">
            <v>4.6666680000000002E-2</v>
          </cell>
          <cell r="AE5999">
            <v>0</v>
          </cell>
          <cell r="AF5999">
            <v>4.6666680000000002E-2</v>
          </cell>
          <cell r="AG5999">
            <v>0</v>
          </cell>
          <cell r="AH5999">
            <v>0</v>
          </cell>
          <cell r="AI5999">
            <v>22.222228570999999</v>
          </cell>
        </row>
        <row r="6000">
          <cell r="C6000" t="str">
            <v>1.966.7</v>
          </cell>
          <cell r="D6000" t="str">
            <v>Иные прочие</v>
          </cell>
          <cell r="E6000" t="str">
            <v>051-2005405</v>
          </cell>
          <cell r="F6000" t="str">
            <v/>
          </cell>
          <cell r="G6000" t="str">
            <v/>
          </cell>
          <cell r="H6000" t="str">
            <v/>
          </cell>
          <cell r="I6000">
            <v>26.7</v>
          </cell>
          <cell r="J6000">
            <v>26.7</v>
          </cell>
          <cell r="K6000">
            <v>0.2</v>
          </cell>
          <cell r="L6000">
            <v>0.2</v>
          </cell>
          <cell r="M6000">
            <v>0</v>
          </cell>
          <cell r="N6000">
            <v>0</v>
          </cell>
          <cell r="O6000">
            <v>0</v>
          </cell>
          <cell r="P6000">
            <v>0</v>
          </cell>
          <cell r="Q6000">
            <v>0</v>
          </cell>
          <cell r="R6000">
            <v>0</v>
          </cell>
          <cell r="S6000">
            <v>0</v>
          </cell>
          <cell r="T6000">
            <v>0</v>
          </cell>
          <cell r="U6000">
            <v>0</v>
          </cell>
          <cell r="V6000">
            <v>0</v>
          </cell>
          <cell r="W6000">
            <v>0</v>
          </cell>
          <cell r="X6000">
            <v>0</v>
          </cell>
          <cell r="Y6000">
            <v>0</v>
          </cell>
          <cell r="Z6000">
            <v>0</v>
          </cell>
          <cell r="AA6000">
            <v>0</v>
          </cell>
          <cell r="AB6000">
            <v>0</v>
          </cell>
          <cell r="AC6000">
            <v>0</v>
          </cell>
          <cell r="AD6000">
            <v>0</v>
          </cell>
          <cell r="AE6000">
            <v>0</v>
          </cell>
          <cell r="AF6000">
            <v>0</v>
          </cell>
          <cell r="AG6000">
            <v>0</v>
          </cell>
          <cell r="AH6000">
            <v>0</v>
          </cell>
          <cell r="AI6000">
            <v>0</v>
          </cell>
        </row>
        <row r="6001">
          <cell r="C6001" t="str">
            <v>1.966.8</v>
          </cell>
          <cell r="D6001" t="str">
            <v>Пуско наладочные работы "вхолостую"</v>
          </cell>
          <cell r="E6001" t="str">
            <v>051-2005405</v>
          </cell>
          <cell r="F6001" t="str">
            <v/>
          </cell>
          <cell r="G6001" t="str">
            <v/>
          </cell>
          <cell r="H6001" t="str">
            <v/>
          </cell>
          <cell r="I6001">
            <v>11.72</v>
          </cell>
          <cell r="J6001">
            <v>11.72</v>
          </cell>
          <cell r="K6001">
            <v>0</v>
          </cell>
          <cell r="L6001">
            <v>0</v>
          </cell>
          <cell r="M6001">
            <v>0</v>
          </cell>
          <cell r="N6001">
            <v>0</v>
          </cell>
          <cell r="O6001">
            <v>0</v>
          </cell>
          <cell r="P6001">
            <v>0</v>
          </cell>
          <cell r="Q6001">
            <v>0</v>
          </cell>
          <cell r="R6001">
            <v>0</v>
          </cell>
          <cell r="S6001">
            <v>0</v>
          </cell>
          <cell r="T6001">
            <v>0</v>
          </cell>
          <cell r="U6001">
            <v>0</v>
          </cell>
          <cell r="V6001">
            <v>0</v>
          </cell>
          <cell r="W6001">
            <v>0</v>
          </cell>
          <cell r="X6001">
            <v>0</v>
          </cell>
          <cell r="Y6001">
            <v>0</v>
          </cell>
          <cell r="Z6001">
            <v>0</v>
          </cell>
          <cell r="AA6001">
            <v>0</v>
          </cell>
          <cell r="AB6001">
            <v>0</v>
          </cell>
          <cell r="AC6001">
            <v>0</v>
          </cell>
          <cell r="AD6001">
            <v>0</v>
          </cell>
          <cell r="AE6001">
            <v>0</v>
          </cell>
          <cell r="AF6001">
            <v>0</v>
          </cell>
          <cell r="AG6001">
            <v>0</v>
          </cell>
          <cell r="AH6001">
            <v>0</v>
          </cell>
          <cell r="AI6001">
            <v>0</v>
          </cell>
        </row>
        <row r="6002">
          <cell r="C6002" t="str">
            <v>1.967</v>
          </cell>
          <cell r="D6002" t="str">
            <v>Оснащение ИТСО складов сжиженных углеводородных газов Оренбургского ГПЗ</v>
          </cell>
          <cell r="E6002" t="str">
            <v>051-2005406</v>
          </cell>
          <cell r="F6002" t="str">
            <v/>
          </cell>
          <cell r="G6002" t="str">
            <v/>
          </cell>
          <cell r="H6002" t="str">
            <v>Переработка</v>
          </cell>
          <cell r="I6002">
            <v>273.31700000000001</v>
          </cell>
          <cell r="J6002">
            <v>273.31700000000001</v>
          </cell>
          <cell r="K6002">
            <v>4.95</v>
          </cell>
          <cell r="L6002">
            <v>4.95</v>
          </cell>
          <cell r="M6002">
            <v>4.4999999999999998E-2</v>
          </cell>
          <cell r="N6002">
            <v>0.909090909</v>
          </cell>
          <cell r="O6002">
            <v>0.909090909</v>
          </cell>
          <cell r="P6002">
            <v>0</v>
          </cell>
          <cell r="Q6002">
            <v>0</v>
          </cell>
          <cell r="R6002">
            <v>0</v>
          </cell>
          <cell r="S6002">
            <v>0</v>
          </cell>
          <cell r="T6002">
            <v>0</v>
          </cell>
          <cell r="U6002">
            <v>0</v>
          </cell>
          <cell r="V6002">
            <v>0</v>
          </cell>
          <cell r="W6002">
            <v>0</v>
          </cell>
          <cell r="X6002">
            <v>0</v>
          </cell>
          <cell r="Y6002">
            <v>0</v>
          </cell>
          <cell r="Z6002">
            <v>65.83</v>
          </cell>
          <cell r="AA6002">
            <v>65.83</v>
          </cell>
          <cell r="AB6002">
            <v>4.42</v>
          </cell>
          <cell r="AC6002">
            <v>61.25</v>
          </cell>
          <cell r="AD6002">
            <v>0.03</v>
          </cell>
          <cell r="AE6002">
            <v>0</v>
          </cell>
          <cell r="AF6002">
            <v>0.03</v>
          </cell>
          <cell r="AG6002">
            <v>0</v>
          </cell>
          <cell r="AH6002">
            <v>0</v>
          </cell>
          <cell r="AI6002">
            <v>4.5571927999999998E-2</v>
          </cell>
        </row>
        <row r="6003">
          <cell r="C6003" t="str">
            <v>1.967.1</v>
          </cell>
          <cell r="D6003" t="str">
            <v>Подрядные работы</v>
          </cell>
          <cell r="E6003" t="str">
            <v>051-2005406</v>
          </cell>
          <cell r="F6003" t="str">
            <v/>
          </cell>
          <cell r="G6003" t="str">
            <v/>
          </cell>
          <cell r="H6003" t="str">
            <v/>
          </cell>
          <cell r="I6003">
            <v>183.18</v>
          </cell>
          <cell r="J6003">
            <v>183.18</v>
          </cell>
          <cell r="K6003">
            <v>4.42</v>
          </cell>
          <cell r="L6003">
            <v>4.42</v>
          </cell>
          <cell r="M6003">
            <v>0</v>
          </cell>
          <cell r="N6003">
            <v>0</v>
          </cell>
          <cell r="O6003">
            <v>0</v>
          </cell>
          <cell r="P6003">
            <v>0</v>
          </cell>
          <cell r="Q6003">
            <v>0</v>
          </cell>
          <cell r="R6003">
            <v>0</v>
          </cell>
          <cell r="S6003">
            <v>0</v>
          </cell>
          <cell r="T6003">
            <v>0</v>
          </cell>
          <cell r="U6003">
            <v>0</v>
          </cell>
          <cell r="V6003">
            <v>0</v>
          </cell>
          <cell r="W6003">
            <v>0</v>
          </cell>
          <cell r="X6003">
            <v>0</v>
          </cell>
          <cell r="Y6003">
            <v>0</v>
          </cell>
          <cell r="Z6003">
            <v>54.53</v>
          </cell>
          <cell r="AA6003">
            <v>54.53</v>
          </cell>
          <cell r="AB6003">
            <v>4.42</v>
          </cell>
          <cell r="AC6003">
            <v>50.11</v>
          </cell>
          <cell r="AD6003">
            <v>0</v>
          </cell>
          <cell r="AE6003">
            <v>0</v>
          </cell>
          <cell r="AF6003">
            <v>0</v>
          </cell>
          <cell r="AG6003">
            <v>0</v>
          </cell>
          <cell r="AH6003">
            <v>0</v>
          </cell>
          <cell r="AI6003">
            <v>0</v>
          </cell>
        </row>
        <row r="6004">
          <cell r="C6004">
            <v>0</v>
          </cell>
          <cell r="D6004" t="str">
            <v>Рубеж-М</v>
          </cell>
          <cell r="E6004" t="str">
            <v>051-2005406</v>
          </cell>
          <cell r="F6004" t="str">
            <v/>
          </cell>
          <cell r="G6004" t="str">
            <v/>
          </cell>
          <cell r="H6004" t="str">
            <v/>
          </cell>
          <cell r="I6004">
            <v>183.18</v>
          </cell>
          <cell r="J6004">
            <v>183.18</v>
          </cell>
          <cell r="K6004">
            <v>4.42</v>
          </cell>
          <cell r="L6004">
            <v>4.42</v>
          </cell>
          <cell r="M6004">
            <v>0</v>
          </cell>
          <cell r="N6004">
            <v>0</v>
          </cell>
          <cell r="O6004">
            <v>0</v>
          </cell>
          <cell r="P6004">
            <v>0</v>
          </cell>
          <cell r="Q6004">
            <v>0</v>
          </cell>
          <cell r="R6004">
            <v>0</v>
          </cell>
          <cell r="S6004">
            <v>0</v>
          </cell>
          <cell r="T6004">
            <v>0</v>
          </cell>
          <cell r="U6004">
            <v>0</v>
          </cell>
          <cell r="V6004">
            <v>0</v>
          </cell>
          <cell r="W6004">
            <v>0</v>
          </cell>
          <cell r="X6004">
            <v>0</v>
          </cell>
          <cell r="Y6004">
            <v>0</v>
          </cell>
          <cell r="Z6004">
            <v>54.53</v>
          </cell>
          <cell r="AA6004">
            <v>54.53</v>
          </cell>
          <cell r="AB6004">
            <v>4.42</v>
          </cell>
          <cell r="AC6004">
            <v>50.11</v>
          </cell>
          <cell r="AD6004">
            <v>0</v>
          </cell>
          <cell r="AE6004">
            <v>0</v>
          </cell>
          <cell r="AF6004">
            <v>0</v>
          </cell>
          <cell r="AG6004">
            <v>0</v>
          </cell>
          <cell r="AH6004">
            <v>0</v>
          </cell>
          <cell r="AI6004">
            <v>0</v>
          </cell>
        </row>
        <row r="6005">
          <cell r="C6005" t="str">
            <v>1.967.2</v>
          </cell>
          <cell r="D6005" t="str">
            <v>Оборудование</v>
          </cell>
          <cell r="E6005" t="str">
            <v>051-2005406</v>
          </cell>
          <cell r="F6005" t="str">
            <v/>
          </cell>
          <cell r="G6005" t="str">
            <v/>
          </cell>
          <cell r="H6005" t="str">
            <v/>
          </cell>
          <cell r="I6005">
            <v>38.200000000000003</v>
          </cell>
          <cell r="J6005">
            <v>38.200000000000003</v>
          </cell>
          <cell r="K6005">
            <v>0</v>
          </cell>
          <cell r="L6005">
            <v>0</v>
          </cell>
          <cell r="M6005">
            <v>0</v>
          </cell>
          <cell r="N6005">
            <v>0</v>
          </cell>
          <cell r="O6005">
            <v>0</v>
          </cell>
          <cell r="P6005">
            <v>0</v>
          </cell>
          <cell r="Q6005">
            <v>0</v>
          </cell>
          <cell r="R6005">
            <v>0</v>
          </cell>
          <cell r="S6005">
            <v>0</v>
          </cell>
          <cell r="T6005">
            <v>0</v>
          </cell>
          <cell r="U6005">
            <v>0</v>
          </cell>
          <cell r="V6005">
            <v>0</v>
          </cell>
          <cell r="W6005">
            <v>0</v>
          </cell>
          <cell r="X6005">
            <v>0</v>
          </cell>
          <cell r="Y6005">
            <v>0</v>
          </cell>
          <cell r="Z6005">
            <v>11.14</v>
          </cell>
          <cell r="AA6005">
            <v>11.14</v>
          </cell>
          <cell r="AB6005">
            <v>0</v>
          </cell>
          <cell r="AC6005">
            <v>11.14</v>
          </cell>
          <cell r="AD6005">
            <v>0</v>
          </cell>
          <cell r="AE6005">
            <v>0</v>
          </cell>
          <cell r="AF6005">
            <v>0</v>
          </cell>
          <cell r="AG6005">
            <v>0</v>
          </cell>
          <cell r="AH6005">
            <v>0</v>
          </cell>
          <cell r="AI6005">
            <v>0</v>
          </cell>
        </row>
        <row r="6006">
          <cell r="C6006" t="str">
            <v>1.967.3</v>
          </cell>
          <cell r="D6006" t="str">
            <v>Прочие, всего</v>
          </cell>
          <cell r="E6006" t="str">
            <v>051-2005406</v>
          </cell>
          <cell r="F6006" t="str">
            <v/>
          </cell>
          <cell r="G6006" t="str">
            <v/>
          </cell>
          <cell r="H6006" t="str">
            <v/>
          </cell>
          <cell r="I6006">
            <v>51.936999999999998</v>
          </cell>
          <cell r="J6006">
            <v>51.936999999999998</v>
          </cell>
          <cell r="K6006">
            <v>0.53</v>
          </cell>
          <cell r="L6006">
            <v>0.53</v>
          </cell>
          <cell r="M6006">
            <v>4.4999999999999998E-2</v>
          </cell>
          <cell r="N6006">
            <v>8.4905660380000008</v>
          </cell>
          <cell r="O6006">
            <v>8.4905660380000008</v>
          </cell>
          <cell r="P6006">
            <v>0</v>
          </cell>
          <cell r="Q6006">
            <v>0</v>
          </cell>
          <cell r="R6006">
            <v>0</v>
          </cell>
          <cell r="S6006">
            <v>0</v>
          </cell>
          <cell r="T6006">
            <v>0</v>
          </cell>
          <cell r="U6006">
            <v>0</v>
          </cell>
          <cell r="V6006">
            <v>0</v>
          </cell>
          <cell r="W6006">
            <v>0</v>
          </cell>
          <cell r="X6006">
            <v>0</v>
          </cell>
          <cell r="Y6006">
            <v>0</v>
          </cell>
          <cell r="Z6006">
            <v>0.16</v>
          </cell>
          <cell r="AA6006">
            <v>0.16</v>
          </cell>
          <cell r="AB6006">
            <v>0</v>
          </cell>
          <cell r="AC6006">
            <v>0</v>
          </cell>
          <cell r="AD6006">
            <v>0.03</v>
          </cell>
          <cell r="AE6006">
            <v>0</v>
          </cell>
          <cell r="AF6006">
            <v>0.03</v>
          </cell>
          <cell r="AG6006">
            <v>0</v>
          </cell>
          <cell r="AH6006">
            <v>0</v>
          </cell>
          <cell r="AI6006">
            <v>18.75</v>
          </cell>
        </row>
        <row r="6007">
          <cell r="C6007" t="str">
            <v>1.967.4</v>
          </cell>
          <cell r="D6007" t="str">
            <v>Землеотвод, всего</v>
          </cell>
          <cell r="E6007" t="str">
            <v>051-2005406</v>
          </cell>
          <cell r="F6007" t="str">
            <v/>
          </cell>
          <cell r="G6007" t="str">
            <v/>
          </cell>
          <cell r="H6007" t="str">
            <v/>
          </cell>
          <cell r="I6007">
            <v>1.08</v>
          </cell>
          <cell r="J6007">
            <v>1.08</v>
          </cell>
          <cell r="K6007">
            <v>0</v>
          </cell>
          <cell r="L6007">
            <v>0</v>
          </cell>
          <cell r="M6007">
            <v>0</v>
          </cell>
          <cell r="N6007">
            <v>0</v>
          </cell>
          <cell r="O6007">
            <v>0</v>
          </cell>
          <cell r="P6007">
            <v>0</v>
          </cell>
          <cell r="Q6007">
            <v>0</v>
          </cell>
          <cell r="R6007">
            <v>0</v>
          </cell>
          <cell r="S6007">
            <v>0</v>
          </cell>
          <cell r="T6007">
            <v>0</v>
          </cell>
          <cell r="U6007">
            <v>0</v>
          </cell>
          <cell r="V6007">
            <v>0</v>
          </cell>
          <cell r="W6007">
            <v>0</v>
          </cell>
          <cell r="X6007">
            <v>0</v>
          </cell>
          <cell r="Y6007">
            <v>0</v>
          </cell>
          <cell r="Z6007">
            <v>0</v>
          </cell>
          <cell r="AA6007">
            <v>0</v>
          </cell>
          <cell r="AB6007">
            <v>0</v>
          </cell>
          <cell r="AC6007">
            <v>0</v>
          </cell>
          <cell r="AD6007">
            <v>0</v>
          </cell>
          <cell r="AE6007">
            <v>0</v>
          </cell>
          <cell r="AF6007">
            <v>0</v>
          </cell>
          <cell r="AG6007">
            <v>0</v>
          </cell>
          <cell r="AH6007">
            <v>0</v>
          </cell>
          <cell r="AI6007">
            <v>0</v>
          </cell>
        </row>
        <row r="6008">
          <cell r="C6008" t="str">
            <v>1.967.5</v>
          </cell>
          <cell r="D6008" t="str">
            <v>Проектные работы</v>
          </cell>
          <cell r="E6008" t="str">
            <v>051-2005406</v>
          </cell>
          <cell r="F6008" t="str">
            <v/>
          </cell>
          <cell r="G6008" t="str">
            <v/>
          </cell>
          <cell r="H6008" t="str">
            <v/>
          </cell>
          <cell r="I6008">
            <v>30.337</v>
          </cell>
          <cell r="J6008">
            <v>30.337</v>
          </cell>
          <cell r="K6008">
            <v>0</v>
          </cell>
          <cell r="L6008">
            <v>0</v>
          </cell>
          <cell r="M6008">
            <v>0</v>
          </cell>
          <cell r="N6008">
            <v>0</v>
          </cell>
          <cell r="O6008">
            <v>0</v>
          </cell>
          <cell r="P6008">
            <v>0</v>
          </cell>
          <cell r="Q6008">
            <v>0</v>
          </cell>
          <cell r="R6008">
            <v>0</v>
          </cell>
          <cell r="S6008">
            <v>0</v>
          </cell>
          <cell r="T6008">
            <v>0</v>
          </cell>
          <cell r="U6008">
            <v>0</v>
          </cell>
          <cell r="V6008">
            <v>0</v>
          </cell>
          <cell r="W6008">
            <v>0</v>
          </cell>
          <cell r="X6008">
            <v>0</v>
          </cell>
          <cell r="Y6008">
            <v>0</v>
          </cell>
          <cell r="Z6008">
            <v>0</v>
          </cell>
          <cell r="AA6008">
            <v>0</v>
          </cell>
          <cell r="AB6008">
            <v>0</v>
          </cell>
          <cell r="AC6008">
            <v>0</v>
          </cell>
          <cell r="AD6008">
            <v>0</v>
          </cell>
          <cell r="AE6008">
            <v>0</v>
          </cell>
          <cell r="AF6008">
            <v>0</v>
          </cell>
          <cell r="AG6008">
            <v>0</v>
          </cell>
          <cell r="AH6008">
            <v>0</v>
          </cell>
          <cell r="AI6008">
            <v>0</v>
          </cell>
        </row>
        <row r="6009">
          <cell r="C6009" t="str">
            <v>1.967.6</v>
          </cell>
          <cell r="D6009" t="str">
            <v>Услуги Заказчика</v>
          </cell>
          <cell r="E6009" t="str">
            <v>051-2005406</v>
          </cell>
          <cell r="F6009" t="str">
            <v/>
          </cell>
          <cell r="G6009" t="str">
            <v/>
          </cell>
          <cell r="H6009" t="str">
            <v/>
          </cell>
          <cell r="I6009">
            <v>4.99</v>
          </cell>
          <cell r="J6009">
            <v>4.99</v>
          </cell>
          <cell r="K6009">
            <v>0.18</v>
          </cell>
          <cell r="L6009">
            <v>0.18</v>
          </cell>
          <cell r="M6009">
            <v>4.4999999999999998E-2</v>
          </cell>
          <cell r="N6009">
            <v>25</v>
          </cell>
          <cell r="O6009">
            <v>25</v>
          </cell>
          <cell r="P6009">
            <v>0</v>
          </cell>
          <cell r="Q6009">
            <v>0</v>
          </cell>
          <cell r="R6009">
            <v>0</v>
          </cell>
          <cell r="S6009">
            <v>0</v>
          </cell>
          <cell r="T6009">
            <v>0</v>
          </cell>
          <cell r="U6009">
            <v>0</v>
          </cell>
          <cell r="V6009">
            <v>0</v>
          </cell>
          <cell r="W6009">
            <v>0</v>
          </cell>
          <cell r="X6009">
            <v>0</v>
          </cell>
          <cell r="Y6009">
            <v>0</v>
          </cell>
          <cell r="Z6009">
            <v>0.16</v>
          </cell>
          <cell r="AA6009">
            <v>0.16</v>
          </cell>
          <cell r="AB6009">
            <v>0</v>
          </cell>
          <cell r="AC6009">
            <v>0</v>
          </cell>
          <cell r="AD6009">
            <v>0.03</v>
          </cell>
          <cell r="AE6009">
            <v>0</v>
          </cell>
          <cell r="AF6009">
            <v>0.03</v>
          </cell>
          <cell r="AG6009">
            <v>0</v>
          </cell>
          <cell r="AH6009">
            <v>0</v>
          </cell>
          <cell r="AI6009">
            <v>18.75</v>
          </cell>
        </row>
        <row r="6010">
          <cell r="C6010" t="str">
            <v>1.967.7</v>
          </cell>
          <cell r="D6010" t="str">
            <v>Иные прочие</v>
          </cell>
          <cell r="E6010" t="str">
            <v>051-2005406</v>
          </cell>
          <cell r="F6010" t="str">
            <v/>
          </cell>
          <cell r="G6010" t="str">
            <v/>
          </cell>
          <cell r="H6010" t="str">
            <v/>
          </cell>
          <cell r="I6010">
            <v>7.03</v>
          </cell>
          <cell r="J6010">
            <v>7.03</v>
          </cell>
          <cell r="K6010">
            <v>0.35</v>
          </cell>
          <cell r="L6010">
            <v>0.35</v>
          </cell>
          <cell r="M6010">
            <v>0</v>
          </cell>
          <cell r="N6010">
            <v>0</v>
          </cell>
          <cell r="O6010">
            <v>0</v>
          </cell>
          <cell r="P6010">
            <v>0</v>
          </cell>
          <cell r="Q6010">
            <v>0</v>
          </cell>
          <cell r="R6010">
            <v>0</v>
          </cell>
          <cell r="S6010">
            <v>0</v>
          </cell>
          <cell r="T6010">
            <v>0</v>
          </cell>
          <cell r="U6010">
            <v>0</v>
          </cell>
          <cell r="V6010">
            <v>0</v>
          </cell>
          <cell r="W6010">
            <v>0</v>
          </cell>
          <cell r="X6010">
            <v>0</v>
          </cell>
          <cell r="Y6010">
            <v>0</v>
          </cell>
          <cell r="Z6010">
            <v>0</v>
          </cell>
          <cell r="AA6010">
            <v>0</v>
          </cell>
          <cell r="AB6010">
            <v>0</v>
          </cell>
          <cell r="AC6010">
            <v>0</v>
          </cell>
          <cell r="AD6010">
            <v>0</v>
          </cell>
          <cell r="AE6010">
            <v>0</v>
          </cell>
          <cell r="AF6010">
            <v>0</v>
          </cell>
          <cell r="AG6010">
            <v>0</v>
          </cell>
          <cell r="AH6010">
            <v>0</v>
          </cell>
          <cell r="AI6010">
            <v>0</v>
          </cell>
        </row>
        <row r="6011">
          <cell r="C6011" t="str">
            <v>1.967.8</v>
          </cell>
          <cell r="D6011" t="str">
            <v>Пуско наладочные работы "вхолостую"</v>
          </cell>
          <cell r="E6011" t="str">
            <v>051-2005406</v>
          </cell>
          <cell r="F6011" t="str">
            <v/>
          </cell>
          <cell r="G6011" t="str">
            <v/>
          </cell>
          <cell r="H6011" t="str">
            <v/>
          </cell>
          <cell r="I6011">
            <v>8.5</v>
          </cell>
          <cell r="J6011">
            <v>8.5</v>
          </cell>
          <cell r="K6011">
            <v>0</v>
          </cell>
          <cell r="L6011">
            <v>0</v>
          </cell>
          <cell r="M6011">
            <v>0</v>
          </cell>
          <cell r="N6011">
            <v>0</v>
          </cell>
          <cell r="O6011">
            <v>0</v>
          </cell>
          <cell r="P6011">
            <v>0</v>
          </cell>
          <cell r="Q6011">
            <v>0</v>
          </cell>
          <cell r="R6011">
            <v>0</v>
          </cell>
          <cell r="S6011">
            <v>0</v>
          </cell>
          <cell r="T6011">
            <v>0</v>
          </cell>
          <cell r="U6011">
            <v>0</v>
          </cell>
          <cell r="V6011">
            <v>0</v>
          </cell>
          <cell r="W6011">
            <v>0</v>
          </cell>
          <cell r="X6011">
            <v>0</v>
          </cell>
          <cell r="Y6011">
            <v>0</v>
          </cell>
          <cell r="Z6011">
            <v>0</v>
          </cell>
          <cell r="AA6011">
            <v>0</v>
          </cell>
          <cell r="AB6011">
            <v>0</v>
          </cell>
          <cell r="AC6011">
            <v>0</v>
          </cell>
          <cell r="AD6011">
            <v>0</v>
          </cell>
          <cell r="AE6011">
            <v>0</v>
          </cell>
          <cell r="AF6011">
            <v>0</v>
          </cell>
          <cell r="AG6011">
            <v>0</v>
          </cell>
          <cell r="AH6011">
            <v>0</v>
          </cell>
          <cell r="AI6011">
            <v>0</v>
          </cell>
        </row>
        <row r="6012">
          <cell r="C6012" t="str">
            <v>1.968</v>
          </cell>
          <cell r="D6012" t="str">
            <v>Оснащение ИТСО технологических объектов III очереди Оренбургского ГПЗ</v>
          </cell>
          <cell r="E6012" t="str">
            <v>051-2005407</v>
          </cell>
          <cell r="F6012" t="str">
            <v/>
          </cell>
          <cell r="G6012" t="str">
            <v/>
          </cell>
          <cell r="H6012" t="str">
            <v>Переработка</v>
          </cell>
          <cell r="I6012">
            <v>318.41000000000003</v>
          </cell>
          <cell r="J6012">
            <v>318.41000000000003</v>
          </cell>
          <cell r="K6012">
            <v>4.87</v>
          </cell>
          <cell r="L6012">
            <v>4.87</v>
          </cell>
          <cell r="M6012">
            <v>4.249998E-2</v>
          </cell>
          <cell r="N6012">
            <v>0.87268952799999999</v>
          </cell>
          <cell r="O6012">
            <v>0.87268952799999999</v>
          </cell>
          <cell r="P6012">
            <v>0</v>
          </cell>
          <cell r="Q6012">
            <v>0</v>
          </cell>
          <cell r="R6012">
            <v>0</v>
          </cell>
          <cell r="S6012">
            <v>0</v>
          </cell>
          <cell r="T6012">
            <v>0</v>
          </cell>
          <cell r="U6012">
            <v>0</v>
          </cell>
          <cell r="V6012">
            <v>0</v>
          </cell>
          <cell r="W6012">
            <v>0</v>
          </cell>
          <cell r="X6012">
            <v>0</v>
          </cell>
          <cell r="Y6012">
            <v>0</v>
          </cell>
          <cell r="Z6012">
            <v>78.959999999999994</v>
          </cell>
          <cell r="AA6012">
            <v>78.959999999999994</v>
          </cell>
          <cell r="AB6012">
            <v>4.3499999999999996</v>
          </cell>
          <cell r="AC6012">
            <v>74.489999999999995</v>
          </cell>
          <cell r="AD6012">
            <v>2.8333319999999999E-2</v>
          </cell>
          <cell r="AE6012">
            <v>0</v>
          </cell>
          <cell r="AF6012">
            <v>2.8333319999999999E-2</v>
          </cell>
          <cell r="AG6012">
            <v>0</v>
          </cell>
          <cell r="AH6012">
            <v>0</v>
          </cell>
          <cell r="AI6012">
            <v>3.5883130999999999E-2</v>
          </cell>
        </row>
        <row r="6013">
          <cell r="C6013" t="str">
            <v>1.968.1</v>
          </cell>
          <cell r="D6013" t="str">
            <v>Подрядные работы</v>
          </cell>
          <cell r="E6013" t="str">
            <v>051-2005407</v>
          </cell>
          <cell r="F6013" t="str">
            <v/>
          </cell>
          <cell r="G6013" t="str">
            <v/>
          </cell>
          <cell r="H6013" t="str">
            <v/>
          </cell>
          <cell r="I6013">
            <v>216.94</v>
          </cell>
          <cell r="J6013">
            <v>216.94</v>
          </cell>
          <cell r="K6013">
            <v>4.3499999999999996</v>
          </cell>
          <cell r="L6013">
            <v>4.3499999999999996</v>
          </cell>
          <cell r="M6013">
            <v>0</v>
          </cell>
          <cell r="N6013">
            <v>0</v>
          </cell>
          <cell r="O6013">
            <v>0</v>
          </cell>
          <cell r="P6013">
            <v>0</v>
          </cell>
          <cell r="Q6013">
            <v>0</v>
          </cell>
          <cell r="R6013">
            <v>0</v>
          </cell>
          <cell r="S6013">
            <v>0</v>
          </cell>
          <cell r="T6013">
            <v>0</v>
          </cell>
          <cell r="U6013">
            <v>0</v>
          </cell>
          <cell r="V6013">
            <v>0</v>
          </cell>
          <cell r="W6013">
            <v>0</v>
          </cell>
          <cell r="X6013">
            <v>0</v>
          </cell>
          <cell r="Y6013">
            <v>0</v>
          </cell>
          <cell r="Z6013">
            <v>64.66</v>
          </cell>
          <cell r="AA6013">
            <v>64.66</v>
          </cell>
          <cell r="AB6013">
            <v>4.3499999999999996</v>
          </cell>
          <cell r="AC6013">
            <v>60.31</v>
          </cell>
          <cell r="AD6013">
            <v>0</v>
          </cell>
          <cell r="AE6013">
            <v>0</v>
          </cell>
          <cell r="AF6013">
            <v>0</v>
          </cell>
          <cell r="AG6013">
            <v>0</v>
          </cell>
          <cell r="AH6013">
            <v>0</v>
          </cell>
          <cell r="AI6013">
            <v>0</v>
          </cell>
        </row>
        <row r="6014">
          <cell r="C6014">
            <v>0</v>
          </cell>
          <cell r="D6014" t="str">
            <v>Рубеж-М</v>
          </cell>
          <cell r="E6014" t="str">
            <v>051-2005407</v>
          </cell>
          <cell r="F6014" t="str">
            <v/>
          </cell>
          <cell r="G6014" t="str">
            <v/>
          </cell>
          <cell r="H6014" t="str">
            <v/>
          </cell>
          <cell r="I6014">
            <v>216.94</v>
          </cell>
          <cell r="J6014">
            <v>216.94</v>
          </cell>
          <cell r="K6014">
            <v>4.3499999999999996</v>
          </cell>
          <cell r="L6014">
            <v>4.3499999999999996</v>
          </cell>
          <cell r="M6014">
            <v>0</v>
          </cell>
          <cell r="N6014">
            <v>0</v>
          </cell>
          <cell r="O6014">
            <v>0</v>
          </cell>
          <cell r="P6014">
            <v>0</v>
          </cell>
          <cell r="Q6014">
            <v>0</v>
          </cell>
          <cell r="R6014">
            <v>0</v>
          </cell>
          <cell r="S6014">
            <v>0</v>
          </cell>
          <cell r="T6014">
            <v>0</v>
          </cell>
          <cell r="U6014">
            <v>0</v>
          </cell>
          <cell r="V6014">
            <v>0</v>
          </cell>
          <cell r="W6014">
            <v>0</v>
          </cell>
          <cell r="X6014">
            <v>0</v>
          </cell>
          <cell r="Y6014">
            <v>0</v>
          </cell>
          <cell r="Z6014">
            <v>64.66</v>
          </cell>
          <cell r="AA6014">
            <v>64.66</v>
          </cell>
          <cell r="AB6014">
            <v>4.3499999999999996</v>
          </cell>
          <cell r="AC6014">
            <v>60.31</v>
          </cell>
          <cell r="AD6014">
            <v>0</v>
          </cell>
          <cell r="AE6014">
            <v>0</v>
          </cell>
          <cell r="AF6014">
            <v>0</v>
          </cell>
          <cell r="AG6014">
            <v>0</v>
          </cell>
          <cell r="AH6014">
            <v>0</v>
          </cell>
          <cell r="AI6014">
            <v>0</v>
          </cell>
        </row>
        <row r="6015">
          <cell r="C6015" t="str">
            <v>1.968.2</v>
          </cell>
          <cell r="D6015" t="str">
            <v>Оборудование</v>
          </cell>
          <cell r="E6015" t="str">
            <v>051-2005407</v>
          </cell>
          <cell r="F6015" t="str">
            <v/>
          </cell>
          <cell r="G6015" t="str">
            <v/>
          </cell>
          <cell r="H6015" t="str">
            <v/>
          </cell>
          <cell r="I6015">
            <v>48.89</v>
          </cell>
          <cell r="J6015">
            <v>48.89</v>
          </cell>
          <cell r="K6015">
            <v>0</v>
          </cell>
          <cell r="L6015">
            <v>0</v>
          </cell>
          <cell r="M6015">
            <v>0</v>
          </cell>
          <cell r="N6015">
            <v>0</v>
          </cell>
          <cell r="O6015">
            <v>0</v>
          </cell>
          <cell r="P6015">
            <v>0</v>
          </cell>
          <cell r="Q6015">
            <v>0</v>
          </cell>
          <cell r="R6015">
            <v>0</v>
          </cell>
          <cell r="S6015">
            <v>0</v>
          </cell>
          <cell r="T6015">
            <v>0</v>
          </cell>
          <cell r="U6015">
            <v>0</v>
          </cell>
          <cell r="V6015">
            <v>0</v>
          </cell>
          <cell r="W6015">
            <v>0</v>
          </cell>
          <cell r="X6015">
            <v>0</v>
          </cell>
          <cell r="Y6015">
            <v>0</v>
          </cell>
          <cell r="Z6015">
            <v>14.18</v>
          </cell>
          <cell r="AA6015">
            <v>14.18</v>
          </cell>
          <cell r="AB6015">
            <v>0</v>
          </cell>
          <cell r="AC6015">
            <v>14.18</v>
          </cell>
          <cell r="AD6015">
            <v>0</v>
          </cell>
          <cell r="AE6015">
            <v>0</v>
          </cell>
          <cell r="AF6015">
            <v>0</v>
          </cell>
          <cell r="AG6015">
            <v>0</v>
          </cell>
          <cell r="AH6015">
            <v>0</v>
          </cell>
          <cell r="AI6015">
            <v>0</v>
          </cell>
        </row>
        <row r="6016">
          <cell r="C6016" t="str">
            <v>1.968.3</v>
          </cell>
          <cell r="D6016" t="str">
            <v>Прочие, всего</v>
          </cell>
          <cell r="E6016" t="str">
            <v>051-2005407</v>
          </cell>
          <cell r="F6016" t="str">
            <v/>
          </cell>
          <cell r="G6016" t="str">
            <v/>
          </cell>
          <cell r="H6016" t="str">
            <v/>
          </cell>
          <cell r="I6016">
            <v>52.58</v>
          </cell>
          <cell r="J6016">
            <v>52.58</v>
          </cell>
          <cell r="K6016">
            <v>0.52</v>
          </cell>
          <cell r="L6016">
            <v>0.52</v>
          </cell>
          <cell r="M6016">
            <v>4.249998E-2</v>
          </cell>
          <cell r="N6016">
            <v>8.1730730769999997</v>
          </cell>
          <cell r="O6016">
            <v>8.1730730769999997</v>
          </cell>
          <cell r="P6016">
            <v>0</v>
          </cell>
          <cell r="Q6016">
            <v>0</v>
          </cell>
          <cell r="R6016">
            <v>0</v>
          </cell>
          <cell r="S6016">
            <v>0</v>
          </cell>
          <cell r="T6016">
            <v>0</v>
          </cell>
          <cell r="U6016">
            <v>0</v>
          </cell>
          <cell r="V6016">
            <v>0</v>
          </cell>
          <cell r="W6016">
            <v>0</v>
          </cell>
          <cell r="X6016">
            <v>0</v>
          </cell>
          <cell r="Y6016">
            <v>0</v>
          </cell>
          <cell r="Z6016">
            <v>0.12</v>
          </cell>
          <cell r="AA6016">
            <v>0.12</v>
          </cell>
          <cell r="AB6016">
            <v>0</v>
          </cell>
          <cell r="AC6016">
            <v>0</v>
          </cell>
          <cell r="AD6016">
            <v>2.8333319999999999E-2</v>
          </cell>
          <cell r="AE6016">
            <v>0</v>
          </cell>
          <cell r="AF6016">
            <v>2.8333319999999999E-2</v>
          </cell>
          <cell r="AG6016">
            <v>0</v>
          </cell>
          <cell r="AH6016">
            <v>0</v>
          </cell>
          <cell r="AI6016">
            <v>23.6111</v>
          </cell>
        </row>
        <row r="6017">
          <cell r="C6017" t="str">
            <v>1.968.4</v>
          </cell>
          <cell r="D6017" t="str">
            <v>Землеотвод, всего</v>
          </cell>
          <cell r="E6017" t="str">
            <v>051-2005407</v>
          </cell>
          <cell r="F6017" t="str">
            <v/>
          </cell>
          <cell r="G6017" t="str">
            <v/>
          </cell>
          <cell r="H6017" t="str">
            <v/>
          </cell>
          <cell r="I6017">
            <v>2.4300000000000002</v>
          </cell>
          <cell r="J6017">
            <v>2.4300000000000002</v>
          </cell>
          <cell r="K6017">
            <v>0</v>
          </cell>
          <cell r="L6017">
            <v>0</v>
          </cell>
          <cell r="M6017">
            <v>0</v>
          </cell>
          <cell r="N6017">
            <v>0</v>
          </cell>
          <cell r="O6017">
            <v>0</v>
          </cell>
          <cell r="P6017">
            <v>0</v>
          </cell>
          <cell r="Q6017">
            <v>0</v>
          </cell>
          <cell r="R6017">
            <v>0</v>
          </cell>
          <cell r="S6017">
            <v>0</v>
          </cell>
          <cell r="T6017">
            <v>0</v>
          </cell>
          <cell r="U6017">
            <v>0</v>
          </cell>
          <cell r="V6017">
            <v>0</v>
          </cell>
          <cell r="W6017">
            <v>0</v>
          </cell>
          <cell r="X6017">
            <v>0</v>
          </cell>
          <cell r="Y6017">
            <v>0</v>
          </cell>
          <cell r="Z6017">
            <v>0</v>
          </cell>
          <cell r="AA6017">
            <v>0</v>
          </cell>
          <cell r="AB6017">
            <v>0</v>
          </cell>
          <cell r="AC6017">
            <v>0</v>
          </cell>
          <cell r="AD6017">
            <v>0</v>
          </cell>
          <cell r="AE6017">
            <v>0</v>
          </cell>
          <cell r="AF6017">
            <v>0</v>
          </cell>
          <cell r="AG6017">
            <v>0</v>
          </cell>
          <cell r="AH6017">
            <v>0</v>
          </cell>
          <cell r="AI6017">
            <v>0</v>
          </cell>
        </row>
        <row r="6018">
          <cell r="C6018" t="str">
            <v>1.968.5</v>
          </cell>
          <cell r="D6018" t="str">
            <v>Проектные работы</v>
          </cell>
          <cell r="E6018" t="str">
            <v>051-2005407</v>
          </cell>
          <cell r="F6018" t="str">
            <v/>
          </cell>
          <cell r="G6018" t="str">
            <v/>
          </cell>
          <cell r="H6018" t="str">
            <v/>
          </cell>
          <cell r="I6018">
            <v>24.04</v>
          </cell>
          <cell r="J6018">
            <v>24.04</v>
          </cell>
          <cell r="K6018">
            <v>0</v>
          </cell>
          <cell r="L6018">
            <v>0</v>
          </cell>
          <cell r="M6018">
            <v>0</v>
          </cell>
          <cell r="N6018">
            <v>0</v>
          </cell>
          <cell r="O6018">
            <v>0</v>
          </cell>
          <cell r="P6018">
            <v>0</v>
          </cell>
          <cell r="Q6018">
            <v>0</v>
          </cell>
          <cell r="R6018">
            <v>0</v>
          </cell>
          <cell r="S6018">
            <v>0</v>
          </cell>
          <cell r="T6018">
            <v>0</v>
          </cell>
          <cell r="U6018">
            <v>0</v>
          </cell>
          <cell r="V6018">
            <v>0</v>
          </cell>
          <cell r="W6018">
            <v>0</v>
          </cell>
          <cell r="X6018">
            <v>0</v>
          </cell>
          <cell r="Y6018">
            <v>0</v>
          </cell>
          <cell r="Z6018">
            <v>0</v>
          </cell>
          <cell r="AA6018">
            <v>0</v>
          </cell>
          <cell r="AB6018">
            <v>0</v>
          </cell>
          <cell r="AC6018">
            <v>0</v>
          </cell>
          <cell r="AD6018">
            <v>0</v>
          </cell>
          <cell r="AE6018">
            <v>0</v>
          </cell>
          <cell r="AF6018">
            <v>0</v>
          </cell>
          <cell r="AG6018">
            <v>0</v>
          </cell>
          <cell r="AH6018">
            <v>0</v>
          </cell>
          <cell r="AI6018">
            <v>0</v>
          </cell>
        </row>
        <row r="6019">
          <cell r="C6019" t="str">
            <v>1.968.6</v>
          </cell>
          <cell r="D6019" t="str">
            <v>Услуги Заказчика</v>
          </cell>
          <cell r="E6019" t="str">
            <v>051-2005407</v>
          </cell>
          <cell r="F6019" t="str">
            <v/>
          </cell>
          <cell r="G6019" t="str">
            <v/>
          </cell>
          <cell r="H6019" t="str">
            <v/>
          </cell>
          <cell r="I6019">
            <v>5.79</v>
          </cell>
          <cell r="J6019">
            <v>5.79</v>
          </cell>
          <cell r="K6019">
            <v>0.17</v>
          </cell>
          <cell r="L6019">
            <v>0.17</v>
          </cell>
          <cell r="M6019">
            <v>4.249998E-2</v>
          </cell>
          <cell r="N6019">
            <v>24.999988235</v>
          </cell>
          <cell r="O6019">
            <v>24.999988235</v>
          </cell>
          <cell r="P6019">
            <v>0</v>
          </cell>
          <cell r="Q6019">
            <v>0</v>
          </cell>
          <cell r="R6019">
            <v>0</v>
          </cell>
          <cell r="S6019">
            <v>0</v>
          </cell>
          <cell r="T6019">
            <v>0</v>
          </cell>
          <cell r="U6019">
            <v>0</v>
          </cell>
          <cell r="V6019">
            <v>0</v>
          </cell>
          <cell r="W6019">
            <v>0</v>
          </cell>
          <cell r="X6019">
            <v>0</v>
          </cell>
          <cell r="Y6019">
            <v>0</v>
          </cell>
          <cell r="Z6019">
            <v>0.12</v>
          </cell>
          <cell r="AA6019">
            <v>0.12</v>
          </cell>
          <cell r="AB6019">
            <v>0</v>
          </cell>
          <cell r="AC6019">
            <v>0</v>
          </cell>
          <cell r="AD6019">
            <v>2.8333319999999999E-2</v>
          </cell>
          <cell r="AE6019">
            <v>0</v>
          </cell>
          <cell r="AF6019">
            <v>2.8333319999999999E-2</v>
          </cell>
          <cell r="AG6019">
            <v>0</v>
          </cell>
          <cell r="AH6019">
            <v>0</v>
          </cell>
          <cell r="AI6019">
            <v>23.6111</v>
          </cell>
        </row>
        <row r="6020">
          <cell r="C6020" t="str">
            <v>1.968.7</v>
          </cell>
          <cell r="D6020" t="str">
            <v>Иные прочие</v>
          </cell>
          <cell r="E6020" t="str">
            <v>051-2005407</v>
          </cell>
          <cell r="F6020" t="str">
            <v/>
          </cell>
          <cell r="G6020" t="str">
            <v/>
          </cell>
          <cell r="H6020" t="str">
            <v/>
          </cell>
          <cell r="I6020">
            <v>7.85</v>
          </cell>
          <cell r="J6020">
            <v>7.85</v>
          </cell>
          <cell r="K6020">
            <v>0.35</v>
          </cell>
          <cell r="L6020">
            <v>0.35</v>
          </cell>
          <cell r="M6020">
            <v>0</v>
          </cell>
          <cell r="N6020">
            <v>0</v>
          </cell>
          <cell r="O6020">
            <v>0</v>
          </cell>
          <cell r="P6020">
            <v>0</v>
          </cell>
          <cell r="Q6020">
            <v>0</v>
          </cell>
          <cell r="R6020">
            <v>0</v>
          </cell>
          <cell r="S6020">
            <v>0</v>
          </cell>
          <cell r="T6020">
            <v>0</v>
          </cell>
          <cell r="U6020">
            <v>0</v>
          </cell>
          <cell r="V6020">
            <v>0</v>
          </cell>
          <cell r="W6020">
            <v>0</v>
          </cell>
          <cell r="X6020">
            <v>0</v>
          </cell>
          <cell r="Y6020">
            <v>0</v>
          </cell>
          <cell r="Z6020">
            <v>0</v>
          </cell>
          <cell r="AA6020">
            <v>0</v>
          </cell>
          <cell r="AB6020">
            <v>0</v>
          </cell>
          <cell r="AC6020">
            <v>0</v>
          </cell>
          <cell r="AD6020">
            <v>0</v>
          </cell>
          <cell r="AE6020">
            <v>0</v>
          </cell>
          <cell r="AF6020">
            <v>0</v>
          </cell>
          <cell r="AG6020">
            <v>0</v>
          </cell>
          <cell r="AH6020">
            <v>0</v>
          </cell>
          <cell r="AI6020">
            <v>0</v>
          </cell>
        </row>
        <row r="6021">
          <cell r="C6021" t="str">
            <v>1.968.8</v>
          </cell>
          <cell r="D6021" t="str">
            <v>Пуско наладочные работы "вхолостую"</v>
          </cell>
          <cell r="E6021" t="str">
            <v>051-2005407</v>
          </cell>
          <cell r="F6021" t="str">
            <v/>
          </cell>
          <cell r="G6021" t="str">
            <v/>
          </cell>
          <cell r="H6021" t="str">
            <v/>
          </cell>
          <cell r="I6021">
            <v>12.47</v>
          </cell>
          <cell r="J6021">
            <v>12.47</v>
          </cell>
          <cell r="K6021">
            <v>0</v>
          </cell>
          <cell r="L6021">
            <v>0</v>
          </cell>
          <cell r="M6021">
            <v>0</v>
          </cell>
          <cell r="N6021">
            <v>0</v>
          </cell>
          <cell r="O6021">
            <v>0</v>
          </cell>
          <cell r="P6021">
            <v>0</v>
          </cell>
          <cell r="Q6021">
            <v>0</v>
          </cell>
          <cell r="R6021">
            <v>0</v>
          </cell>
          <cell r="S6021">
            <v>0</v>
          </cell>
          <cell r="T6021">
            <v>0</v>
          </cell>
          <cell r="U6021">
            <v>0</v>
          </cell>
          <cell r="V6021">
            <v>0</v>
          </cell>
          <cell r="W6021">
            <v>0</v>
          </cell>
          <cell r="X6021">
            <v>0</v>
          </cell>
          <cell r="Y6021">
            <v>0</v>
          </cell>
          <cell r="Z6021">
            <v>0</v>
          </cell>
          <cell r="AA6021">
            <v>0</v>
          </cell>
          <cell r="AB6021">
            <v>0</v>
          </cell>
          <cell r="AC6021">
            <v>0</v>
          </cell>
          <cell r="AD6021">
            <v>0</v>
          </cell>
          <cell r="AE6021">
            <v>0</v>
          </cell>
          <cell r="AF6021">
            <v>0</v>
          </cell>
          <cell r="AG6021">
            <v>0</v>
          </cell>
          <cell r="AH6021">
            <v>0</v>
          </cell>
          <cell r="AI6021">
            <v>0</v>
          </cell>
        </row>
        <row r="6022">
          <cell r="C6022" t="str">
            <v>1.969</v>
          </cell>
          <cell r="D6022" t="str">
            <v>Повышение надежности транспорта газа на участке Грязовец - Выборг</v>
          </cell>
          <cell r="E6022" t="str">
            <v>051-2005420</v>
          </cell>
          <cell r="F6022" t="str">
            <v>51-061</v>
          </cell>
          <cell r="G6022" t="str">
            <v>Комплексная программа реконструкции и технического перевоору</v>
          </cell>
          <cell r="H6022" t="str">
            <v>Транспорт газа</v>
          </cell>
          <cell r="I6022">
            <v>3921.7460870300001</v>
          </cell>
          <cell r="J6022">
            <v>1645.88</v>
          </cell>
          <cell r="K6022">
            <v>1645.88</v>
          </cell>
          <cell r="L6022">
            <v>1645.88</v>
          </cell>
          <cell r="M6022">
            <v>54.194448440000002</v>
          </cell>
          <cell r="N6022">
            <v>3.2927338829999999</v>
          </cell>
          <cell r="O6022">
            <v>3.2927338829999999</v>
          </cell>
          <cell r="P6022">
            <v>0</v>
          </cell>
          <cell r="Q6022">
            <v>0</v>
          </cell>
          <cell r="R6022">
            <v>0</v>
          </cell>
          <cell r="S6022">
            <v>3269.9392391599999</v>
          </cell>
          <cell r="T6022">
            <v>651.80684786999996</v>
          </cell>
          <cell r="U6022">
            <v>0</v>
          </cell>
          <cell r="V6022">
            <v>0</v>
          </cell>
          <cell r="W6022">
            <v>0</v>
          </cell>
          <cell r="X6022">
            <v>785.70477419999997</v>
          </cell>
          <cell r="Y6022">
            <v>7.5115277200000001</v>
          </cell>
          <cell r="Z6022">
            <v>2528.19</v>
          </cell>
          <cell r="AA6022">
            <v>2528.19</v>
          </cell>
          <cell r="AB6022">
            <v>704.61</v>
          </cell>
          <cell r="AC6022">
            <v>0</v>
          </cell>
          <cell r="AD6022">
            <v>84.503464019999996</v>
          </cell>
          <cell r="AE6022">
            <v>7.5115277200000001</v>
          </cell>
          <cell r="AF6022">
            <v>16.364941760000001</v>
          </cell>
          <cell r="AG6022">
            <v>60.626994539999998</v>
          </cell>
          <cell r="AH6022">
            <v>0</v>
          </cell>
          <cell r="AI6022">
            <v>3.342449105</v>
          </cell>
        </row>
        <row r="6023">
          <cell r="C6023" t="str">
            <v>1.969.1</v>
          </cell>
          <cell r="D6023" t="str">
            <v>Подрядные работы</v>
          </cell>
          <cell r="E6023" t="str">
            <v>051-2005420</v>
          </cell>
          <cell r="F6023" t="str">
            <v/>
          </cell>
          <cell r="G6023" t="str">
            <v/>
          </cell>
          <cell r="H6023" t="str">
            <v/>
          </cell>
          <cell r="I6023">
            <v>1230.7</v>
          </cell>
          <cell r="J6023">
            <v>1230.7</v>
          </cell>
          <cell r="K6023">
            <v>1230.7</v>
          </cell>
          <cell r="L6023">
            <v>1230.7</v>
          </cell>
          <cell r="M6023">
            <v>0</v>
          </cell>
          <cell r="N6023">
            <v>0</v>
          </cell>
          <cell r="O6023">
            <v>0</v>
          </cell>
          <cell r="P6023">
            <v>0</v>
          </cell>
          <cell r="Q6023">
            <v>0</v>
          </cell>
          <cell r="R6023">
            <v>0</v>
          </cell>
          <cell r="S6023">
            <v>1025.58333333</v>
          </cell>
          <cell r="T6023">
            <v>205.11666667</v>
          </cell>
          <cell r="U6023">
            <v>0</v>
          </cell>
          <cell r="V6023">
            <v>0</v>
          </cell>
          <cell r="W6023">
            <v>0</v>
          </cell>
          <cell r="X6023">
            <v>0</v>
          </cell>
          <cell r="Y6023">
            <v>0</v>
          </cell>
          <cell r="Z6023">
            <v>1230.7</v>
          </cell>
          <cell r="AA6023">
            <v>1230.7</v>
          </cell>
          <cell r="AB6023">
            <v>407.9</v>
          </cell>
          <cell r="AC6023">
            <v>0</v>
          </cell>
          <cell r="AD6023">
            <v>0</v>
          </cell>
          <cell r="AE6023">
            <v>0</v>
          </cell>
          <cell r="AF6023">
            <v>0</v>
          </cell>
          <cell r="AG6023">
            <v>0</v>
          </cell>
          <cell r="AH6023">
            <v>0</v>
          </cell>
          <cell r="AI6023">
            <v>0</v>
          </cell>
        </row>
        <row r="6024">
          <cell r="C6024">
            <v>0</v>
          </cell>
          <cell r="D6024" t="str">
            <v>Газстройпром</v>
          </cell>
          <cell r="E6024" t="str">
            <v>051-2005420</v>
          </cell>
          <cell r="F6024" t="str">
            <v/>
          </cell>
          <cell r="G6024" t="str">
            <v/>
          </cell>
          <cell r="H6024" t="str">
            <v/>
          </cell>
          <cell r="I6024">
            <v>0</v>
          </cell>
          <cell r="J6024">
            <v>0</v>
          </cell>
          <cell r="K6024">
            <v>0</v>
          </cell>
          <cell r="L6024">
            <v>0</v>
          </cell>
          <cell r="M6024">
            <v>0</v>
          </cell>
          <cell r="N6024">
            <v>0</v>
          </cell>
          <cell r="O6024">
            <v>0</v>
          </cell>
          <cell r="P6024">
            <v>0</v>
          </cell>
          <cell r="Q6024">
            <v>0</v>
          </cell>
          <cell r="R6024">
            <v>0</v>
          </cell>
          <cell r="S6024">
            <v>1025.58333333</v>
          </cell>
          <cell r="T6024">
            <v>205.11666667</v>
          </cell>
          <cell r="U6024">
            <v>0</v>
          </cell>
          <cell r="V6024">
            <v>0</v>
          </cell>
          <cell r="W6024">
            <v>0</v>
          </cell>
          <cell r="X6024">
            <v>0</v>
          </cell>
          <cell r="Y6024">
            <v>0</v>
          </cell>
          <cell r="Z6024">
            <v>1230.7</v>
          </cell>
          <cell r="AA6024">
            <v>1230.7</v>
          </cell>
          <cell r="AB6024">
            <v>407.9</v>
          </cell>
          <cell r="AC6024">
            <v>0</v>
          </cell>
          <cell r="AD6024">
            <v>0</v>
          </cell>
          <cell r="AE6024">
            <v>0</v>
          </cell>
          <cell r="AF6024">
            <v>0</v>
          </cell>
          <cell r="AG6024">
            <v>0</v>
          </cell>
          <cell r="AH6024">
            <v>0</v>
          </cell>
          <cell r="AI6024">
            <v>0</v>
          </cell>
        </row>
        <row r="6025">
          <cell r="C6025">
            <v>0</v>
          </cell>
          <cell r="D6025" t="str">
            <v>Прочие подрядчики</v>
          </cell>
          <cell r="E6025" t="str">
            <v>051-2005420</v>
          </cell>
          <cell r="F6025" t="str">
            <v/>
          </cell>
          <cell r="G6025" t="str">
            <v/>
          </cell>
          <cell r="H6025" t="str">
            <v/>
          </cell>
          <cell r="I6025">
            <v>1230.7</v>
          </cell>
          <cell r="J6025">
            <v>1230.7</v>
          </cell>
          <cell r="K6025">
            <v>1230.7</v>
          </cell>
          <cell r="L6025">
            <v>1230.7</v>
          </cell>
          <cell r="M6025">
            <v>0</v>
          </cell>
          <cell r="N6025">
            <v>0</v>
          </cell>
          <cell r="O6025">
            <v>0</v>
          </cell>
          <cell r="P6025">
            <v>0</v>
          </cell>
          <cell r="Q6025">
            <v>0</v>
          </cell>
          <cell r="R6025">
            <v>0</v>
          </cell>
          <cell r="S6025">
            <v>0</v>
          </cell>
          <cell r="T6025">
            <v>0</v>
          </cell>
          <cell r="U6025">
            <v>0</v>
          </cell>
          <cell r="V6025">
            <v>0</v>
          </cell>
          <cell r="W6025">
            <v>0</v>
          </cell>
          <cell r="X6025">
            <v>0</v>
          </cell>
          <cell r="Y6025">
            <v>0</v>
          </cell>
          <cell r="Z6025">
            <v>0</v>
          </cell>
          <cell r="AA6025">
            <v>0</v>
          </cell>
          <cell r="AB6025">
            <v>0</v>
          </cell>
          <cell r="AC6025">
            <v>0</v>
          </cell>
          <cell r="AD6025">
            <v>0</v>
          </cell>
          <cell r="AE6025">
            <v>0</v>
          </cell>
          <cell r="AF6025">
            <v>0</v>
          </cell>
          <cell r="AG6025">
            <v>0</v>
          </cell>
          <cell r="AH6025">
            <v>0</v>
          </cell>
          <cell r="AI6025">
            <v>0</v>
          </cell>
        </row>
        <row r="6026">
          <cell r="C6026" t="str">
            <v>1.969.2</v>
          </cell>
          <cell r="D6026" t="str">
            <v>Оборудование</v>
          </cell>
          <cell r="E6026" t="str">
            <v>051-2005420</v>
          </cell>
          <cell r="F6026" t="str">
            <v/>
          </cell>
          <cell r="G6026" t="str">
            <v/>
          </cell>
          <cell r="H6026" t="str">
            <v/>
          </cell>
          <cell r="I6026">
            <v>2264.5110867899998</v>
          </cell>
          <cell r="J6026">
            <v>302.55</v>
          </cell>
          <cell r="K6026">
            <v>302.55</v>
          </cell>
          <cell r="L6026">
            <v>302.55</v>
          </cell>
          <cell r="M6026">
            <v>32.937840000000001</v>
          </cell>
          <cell r="N6026">
            <v>10.886742687</v>
          </cell>
          <cell r="O6026">
            <v>10.886742687</v>
          </cell>
          <cell r="P6026">
            <v>0</v>
          </cell>
          <cell r="Q6026">
            <v>0</v>
          </cell>
          <cell r="R6026">
            <v>0</v>
          </cell>
          <cell r="S6026">
            <v>1887.09257232</v>
          </cell>
          <cell r="T6026">
            <v>377.41851446999999</v>
          </cell>
          <cell r="U6026">
            <v>0</v>
          </cell>
          <cell r="V6026">
            <v>0</v>
          </cell>
          <cell r="W6026">
            <v>0</v>
          </cell>
          <cell r="X6026">
            <v>785.70477419999997</v>
          </cell>
          <cell r="Y6026">
            <v>7.5115277200000001</v>
          </cell>
          <cell r="Z6026">
            <v>1150.76</v>
          </cell>
          <cell r="AA6026">
            <v>1150.76</v>
          </cell>
          <cell r="AB6026">
            <v>296.70999999999998</v>
          </cell>
          <cell r="AC6026">
            <v>0</v>
          </cell>
          <cell r="AD6026">
            <v>38.711527719999999</v>
          </cell>
          <cell r="AE6026">
            <v>7.5115277200000001</v>
          </cell>
          <cell r="AF6026">
            <v>0</v>
          </cell>
          <cell r="AG6026">
            <v>31.2</v>
          </cell>
          <cell r="AH6026">
            <v>0</v>
          </cell>
          <cell r="AI6026">
            <v>3.3639966389999998</v>
          </cell>
        </row>
        <row r="6027">
          <cell r="C6027" t="str">
            <v>1.969.3</v>
          </cell>
          <cell r="D6027" t="str">
            <v>Прочие, всего</v>
          </cell>
          <cell r="E6027" t="str">
            <v>051-2005420</v>
          </cell>
          <cell r="F6027" t="str">
            <v/>
          </cell>
          <cell r="G6027" t="str">
            <v/>
          </cell>
          <cell r="H6027" t="str">
            <v/>
          </cell>
          <cell r="I6027">
            <v>426.53500023999999</v>
          </cell>
          <cell r="J6027">
            <v>112.63</v>
          </cell>
          <cell r="K6027">
            <v>112.63</v>
          </cell>
          <cell r="L6027">
            <v>112.63</v>
          </cell>
          <cell r="M6027">
            <v>21.256608440000001</v>
          </cell>
          <cell r="N6027">
            <v>18.872954311000001</v>
          </cell>
          <cell r="O6027">
            <v>18.872954311000001</v>
          </cell>
          <cell r="P6027">
            <v>0</v>
          </cell>
          <cell r="Q6027">
            <v>0</v>
          </cell>
          <cell r="R6027">
            <v>0</v>
          </cell>
          <cell r="S6027">
            <v>357.26333351</v>
          </cell>
          <cell r="T6027">
            <v>69.271666730000007</v>
          </cell>
          <cell r="U6027">
            <v>0</v>
          </cell>
          <cell r="V6027">
            <v>0</v>
          </cell>
          <cell r="W6027">
            <v>0</v>
          </cell>
          <cell r="X6027">
            <v>0</v>
          </cell>
          <cell r="Y6027">
            <v>0</v>
          </cell>
          <cell r="Z6027">
            <v>146.72999999999999</v>
          </cell>
          <cell r="AA6027">
            <v>146.72999999999999</v>
          </cell>
          <cell r="AB6027">
            <v>0</v>
          </cell>
          <cell r="AC6027">
            <v>0</v>
          </cell>
          <cell r="AD6027">
            <v>45.791936300000003</v>
          </cell>
          <cell r="AE6027">
            <v>0</v>
          </cell>
          <cell r="AF6027">
            <v>16.364941760000001</v>
          </cell>
          <cell r="AG6027">
            <v>29.426994539999999</v>
          </cell>
          <cell r="AH6027">
            <v>0</v>
          </cell>
          <cell r="AI6027">
            <v>31.208298439</v>
          </cell>
        </row>
        <row r="6028">
          <cell r="C6028" t="str">
            <v>1.969.4</v>
          </cell>
          <cell r="D6028" t="str">
            <v>Проектные работы</v>
          </cell>
          <cell r="E6028" t="str">
            <v>051-2005420</v>
          </cell>
          <cell r="F6028" t="str">
            <v/>
          </cell>
          <cell r="G6028" t="str">
            <v/>
          </cell>
          <cell r="H6028" t="str">
            <v/>
          </cell>
          <cell r="I6028">
            <v>128.34</v>
          </cell>
          <cell r="J6028">
            <v>0</v>
          </cell>
          <cell r="K6028">
            <v>0</v>
          </cell>
          <cell r="L6028">
            <v>0</v>
          </cell>
          <cell r="M6028">
            <v>6.5816084000000004</v>
          </cell>
          <cell r="N6028">
            <v>0</v>
          </cell>
          <cell r="O6028">
            <v>0</v>
          </cell>
          <cell r="P6028">
            <v>0</v>
          </cell>
          <cell r="Q6028">
            <v>0</v>
          </cell>
          <cell r="R6028">
            <v>0</v>
          </cell>
          <cell r="S6028">
            <v>108.76</v>
          </cell>
          <cell r="T6028">
            <v>19.579999999999998</v>
          </cell>
          <cell r="U6028">
            <v>0</v>
          </cell>
          <cell r="V6028">
            <v>0</v>
          </cell>
          <cell r="W6028">
            <v>0</v>
          </cell>
          <cell r="X6028">
            <v>0</v>
          </cell>
          <cell r="Y6028">
            <v>0</v>
          </cell>
          <cell r="Z6028">
            <v>0</v>
          </cell>
          <cell r="AA6028">
            <v>0</v>
          </cell>
          <cell r="AB6028">
            <v>0</v>
          </cell>
          <cell r="AC6028">
            <v>0</v>
          </cell>
          <cell r="AD6028">
            <v>6.5816084000000004</v>
          </cell>
          <cell r="AE6028">
            <v>0</v>
          </cell>
          <cell r="AF6028">
            <v>6.5816084000000004</v>
          </cell>
          <cell r="AG6028">
            <v>0</v>
          </cell>
          <cell r="AH6028">
            <v>0</v>
          </cell>
          <cell r="AI6028">
            <v>0</v>
          </cell>
        </row>
        <row r="6029">
          <cell r="C6029" t="str">
            <v>1.969.5</v>
          </cell>
          <cell r="D6029" t="str">
            <v>Услуги Заказчика</v>
          </cell>
          <cell r="E6029" t="str">
            <v>051-2005420</v>
          </cell>
          <cell r="F6029" t="str">
            <v/>
          </cell>
          <cell r="G6029" t="str">
            <v/>
          </cell>
          <cell r="H6029" t="str">
            <v/>
          </cell>
          <cell r="I6029">
            <v>243.82000024000001</v>
          </cell>
          <cell r="J6029">
            <v>58.7</v>
          </cell>
          <cell r="K6029">
            <v>58.7</v>
          </cell>
          <cell r="L6029">
            <v>58.7</v>
          </cell>
          <cell r="M6029">
            <v>14.67500004</v>
          </cell>
          <cell r="N6029">
            <v>25.000000067999999</v>
          </cell>
          <cell r="O6029">
            <v>25.000000067999999</v>
          </cell>
          <cell r="P6029">
            <v>0</v>
          </cell>
          <cell r="Q6029">
            <v>0</v>
          </cell>
          <cell r="R6029">
            <v>0</v>
          </cell>
          <cell r="S6029">
            <v>203.18333351000001</v>
          </cell>
          <cell r="T6029">
            <v>40.636666730000002</v>
          </cell>
          <cell r="U6029">
            <v>0</v>
          </cell>
          <cell r="V6029">
            <v>0</v>
          </cell>
          <cell r="W6029">
            <v>0</v>
          </cell>
          <cell r="X6029">
            <v>0</v>
          </cell>
          <cell r="Y6029">
            <v>0</v>
          </cell>
          <cell r="Z6029">
            <v>111.5</v>
          </cell>
          <cell r="AA6029">
            <v>111.5</v>
          </cell>
          <cell r="AB6029">
            <v>0</v>
          </cell>
          <cell r="AC6029">
            <v>0</v>
          </cell>
          <cell r="AD6029">
            <v>39.210327900000003</v>
          </cell>
          <cell r="AE6029">
            <v>0</v>
          </cell>
          <cell r="AF6029">
            <v>9.7833333600000003</v>
          </cell>
          <cell r="AG6029">
            <v>29.426994539999999</v>
          </cell>
          <cell r="AH6029">
            <v>0</v>
          </cell>
          <cell r="AI6029">
            <v>35.166213362999997</v>
          </cell>
        </row>
        <row r="6030">
          <cell r="C6030" t="str">
            <v>1.969.6</v>
          </cell>
          <cell r="D6030" t="str">
            <v>Иные прочие</v>
          </cell>
          <cell r="E6030" t="str">
            <v>051-2005420</v>
          </cell>
          <cell r="F6030" t="str">
            <v/>
          </cell>
          <cell r="G6030" t="str">
            <v/>
          </cell>
          <cell r="H6030" t="str">
            <v/>
          </cell>
          <cell r="I6030">
            <v>20.914999999999999</v>
          </cell>
          <cell r="J6030">
            <v>20.47</v>
          </cell>
          <cell r="K6030">
            <v>20.47</v>
          </cell>
          <cell r="L6030">
            <v>20.47</v>
          </cell>
          <cell r="M6030">
            <v>0</v>
          </cell>
          <cell r="N6030">
            <v>0</v>
          </cell>
          <cell r="O6030">
            <v>0</v>
          </cell>
          <cell r="P6030">
            <v>0</v>
          </cell>
          <cell r="Q6030">
            <v>0</v>
          </cell>
          <cell r="R6030">
            <v>0</v>
          </cell>
          <cell r="S6030">
            <v>17.436666649999999</v>
          </cell>
          <cell r="T6030">
            <v>3.4783333500000002</v>
          </cell>
          <cell r="U6030">
            <v>0</v>
          </cell>
          <cell r="V6030">
            <v>0</v>
          </cell>
          <cell r="W6030">
            <v>0</v>
          </cell>
          <cell r="X6030">
            <v>0</v>
          </cell>
          <cell r="Y6030">
            <v>0</v>
          </cell>
          <cell r="Z6030">
            <v>15.23</v>
          </cell>
          <cell r="AA6030">
            <v>15.23</v>
          </cell>
          <cell r="AB6030">
            <v>0</v>
          </cell>
          <cell r="AC6030">
            <v>0</v>
          </cell>
          <cell r="AD6030">
            <v>0</v>
          </cell>
          <cell r="AE6030">
            <v>0</v>
          </cell>
          <cell r="AF6030">
            <v>0</v>
          </cell>
          <cell r="AG6030">
            <v>0</v>
          </cell>
          <cell r="AH6030">
            <v>0</v>
          </cell>
          <cell r="AI6030">
            <v>0</v>
          </cell>
        </row>
        <row r="6031">
          <cell r="C6031" t="str">
            <v>1.969.7</v>
          </cell>
          <cell r="D6031" t="str">
            <v>Пуско наладочные работы "вхолостую"</v>
          </cell>
          <cell r="E6031" t="str">
            <v>051-2005420</v>
          </cell>
          <cell r="F6031" t="str">
            <v/>
          </cell>
          <cell r="G6031" t="str">
            <v/>
          </cell>
          <cell r="H6031" t="str">
            <v/>
          </cell>
          <cell r="I6031">
            <v>33.46</v>
          </cell>
          <cell r="J6031">
            <v>33.46</v>
          </cell>
          <cell r="K6031">
            <v>33.46</v>
          </cell>
          <cell r="L6031">
            <v>33.46</v>
          </cell>
          <cell r="M6031">
            <v>0</v>
          </cell>
          <cell r="N6031">
            <v>0</v>
          </cell>
          <cell r="O6031">
            <v>0</v>
          </cell>
          <cell r="P6031">
            <v>0</v>
          </cell>
          <cell r="Q6031">
            <v>0</v>
          </cell>
          <cell r="R6031">
            <v>0</v>
          </cell>
          <cell r="S6031">
            <v>27.883333350000001</v>
          </cell>
          <cell r="T6031">
            <v>5.5766666499999999</v>
          </cell>
          <cell r="U6031">
            <v>0</v>
          </cell>
          <cell r="V6031">
            <v>0</v>
          </cell>
          <cell r="W6031">
            <v>0</v>
          </cell>
          <cell r="X6031">
            <v>0</v>
          </cell>
          <cell r="Y6031">
            <v>0</v>
          </cell>
          <cell r="Z6031">
            <v>20</v>
          </cell>
          <cell r="AA6031">
            <v>20</v>
          </cell>
          <cell r="AB6031">
            <v>0</v>
          </cell>
          <cell r="AC6031">
            <v>0</v>
          </cell>
          <cell r="AD6031">
            <v>0</v>
          </cell>
          <cell r="AE6031">
            <v>0</v>
          </cell>
          <cell r="AF6031">
            <v>0</v>
          </cell>
          <cell r="AG6031">
            <v>0</v>
          </cell>
          <cell r="AH6031">
            <v>0</v>
          </cell>
          <cell r="AI6031">
            <v>0</v>
          </cell>
        </row>
        <row r="6032">
          <cell r="C6032" t="str">
            <v>1.970</v>
          </cell>
          <cell r="D6032" t="str">
            <v>Техническое перевооружение ГПА 2-х очередей ДКС ГП-3 Бованенковского НГКМ (замена СПЧ)</v>
          </cell>
          <cell r="E6032" t="str">
            <v>051-2005471</v>
          </cell>
          <cell r="F6032" t="str">
            <v/>
          </cell>
          <cell r="G6032" t="str">
            <v>Стройки, обеспечивающие добычу и вывод газа из Надым-Пур-Таз</v>
          </cell>
          <cell r="H6032" t="str">
            <v>Добыча газа</v>
          </cell>
          <cell r="I6032">
            <v>441.78</v>
          </cell>
          <cell r="J6032">
            <v>441.78</v>
          </cell>
          <cell r="K6032">
            <v>441.78</v>
          </cell>
          <cell r="L6032">
            <v>441.78</v>
          </cell>
          <cell r="M6032">
            <v>3.9400000199999998</v>
          </cell>
          <cell r="N6032">
            <v>0.891846625</v>
          </cell>
          <cell r="O6032">
            <v>0.891846625</v>
          </cell>
          <cell r="P6032">
            <v>0</v>
          </cell>
          <cell r="Q6032">
            <v>0</v>
          </cell>
          <cell r="R6032">
            <v>0</v>
          </cell>
          <cell r="S6032">
            <v>368.15000000999999</v>
          </cell>
          <cell r="T6032">
            <v>73.629999990000002</v>
          </cell>
          <cell r="U6032">
            <v>0</v>
          </cell>
          <cell r="V6032">
            <v>0</v>
          </cell>
          <cell r="W6032">
            <v>0</v>
          </cell>
          <cell r="X6032">
            <v>0</v>
          </cell>
          <cell r="Y6032">
            <v>0</v>
          </cell>
          <cell r="Z6032">
            <v>441.78</v>
          </cell>
          <cell r="AA6032">
            <v>441.78</v>
          </cell>
          <cell r="AB6032">
            <v>93.38</v>
          </cell>
          <cell r="AC6032">
            <v>0</v>
          </cell>
          <cell r="AD6032">
            <v>96.007545480000005</v>
          </cell>
          <cell r="AE6032">
            <v>0</v>
          </cell>
          <cell r="AF6032">
            <v>2.62666668</v>
          </cell>
          <cell r="AG6032">
            <v>93.380878800000005</v>
          </cell>
          <cell r="AH6032">
            <v>0</v>
          </cell>
          <cell r="AI6032">
            <v>21.731980959000001</v>
          </cell>
        </row>
        <row r="6033">
          <cell r="C6033" t="str">
            <v>1.970.1</v>
          </cell>
          <cell r="D6033" t="str">
            <v>Подрядные работы</v>
          </cell>
          <cell r="E6033" t="str">
            <v>051-2005471</v>
          </cell>
          <cell r="F6033" t="str">
            <v/>
          </cell>
          <cell r="G6033" t="str">
            <v/>
          </cell>
          <cell r="H6033" t="str">
            <v/>
          </cell>
          <cell r="I6033">
            <v>88.88</v>
          </cell>
          <cell r="J6033">
            <v>88.88</v>
          </cell>
          <cell r="K6033">
            <v>88.88</v>
          </cell>
          <cell r="L6033">
            <v>88.88</v>
          </cell>
          <cell r="M6033">
            <v>0</v>
          </cell>
          <cell r="N6033">
            <v>0</v>
          </cell>
          <cell r="O6033">
            <v>0</v>
          </cell>
          <cell r="P6033">
            <v>0</v>
          </cell>
          <cell r="Q6033">
            <v>0</v>
          </cell>
          <cell r="R6033">
            <v>0</v>
          </cell>
          <cell r="S6033">
            <v>74.066666679999997</v>
          </cell>
          <cell r="T6033">
            <v>14.81333332</v>
          </cell>
          <cell r="U6033">
            <v>0</v>
          </cell>
          <cell r="V6033">
            <v>0</v>
          </cell>
          <cell r="W6033">
            <v>0</v>
          </cell>
          <cell r="X6033">
            <v>0</v>
          </cell>
          <cell r="Y6033">
            <v>0</v>
          </cell>
          <cell r="Z6033">
            <v>88.88</v>
          </cell>
          <cell r="AA6033">
            <v>88.88</v>
          </cell>
          <cell r="AB6033">
            <v>0</v>
          </cell>
          <cell r="AC6033">
            <v>0</v>
          </cell>
          <cell r="AD6033">
            <v>0</v>
          </cell>
          <cell r="AE6033">
            <v>0</v>
          </cell>
          <cell r="AF6033">
            <v>0</v>
          </cell>
          <cell r="AG6033">
            <v>0</v>
          </cell>
          <cell r="AH6033">
            <v>0</v>
          </cell>
          <cell r="AI6033">
            <v>0</v>
          </cell>
        </row>
        <row r="6034">
          <cell r="C6034">
            <v>0</v>
          </cell>
          <cell r="D6034" t="str">
            <v>Конкурс</v>
          </cell>
          <cell r="E6034" t="str">
            <v>051-2005471</v>
          </cell>
          <cell r="F6034" t="str">
            <v/>
          </cell>
          <cell r="G6034" t="str">
            <v/>
          </cell>
          <cell r="H6034" t="str">
            <v/>
          </cell>
          <cell r="I6034">
            <v>88.88</v>
          </cell>
          <cell r="J6034">
            <v>88.88</v>
          </cell>
          <cell r="K6034">
            <v>88.88</v>
          </cell>
          <cell r="L6034">
            <v>88.88</v>
          </cell>
          <cell r="M6034">
            <v>0</v>
          </cell>
          <cell r="N6034">
            <v>0</v>
          </cell>
          <cell r="O6034">
            <v>0</v>
          </cell>
          <cell r="P6034">
            <v>0</v>
          </cell>
          <cell r="Q6034">
            <v>0</v>
          </cell>
          <cell r="R6034">
            <v>0</v>
          </cell>
          <cell r="S6034">
            <v>74.066666679999997</v>
          </cell>
          <cell r="T6034">
            <v>14.81333332</v>
          </cell>
          <cell r="U6034">
            <v>0</v>
          </cell>
          <cell r="V6034">
            <v>0</v>
          </cell>
          <cell r="W6034">
            <v>0</v>
          </cell>
          <cell r="X6034">
            <v>0</v>
          </cell>
          <cell r="Y6034">
            <v>0</v>
          </cell>
          <cell r="Z6034">
            <v>88.88</v>
          </cell>
          <cell r="AA6034">
            <v>88.88</v>
          </cell>
          <cell r="AB6034">
            <v>0</v>
          </cell>
          <cell r="AC6034">
            <v>0</v>
          </cell>
          <cell r="AD6034">
            <v>0</v>
          </cell>
          <cell r="AE6034">
            <v>0</v>
          </cell>
          <cell r="AF6034">
            <v>0</v>
          </cell>
          <cell r="AG6034">
            <v>0</v>
          </cell>
          <cell r="AH6034">
            <v>0</v>
          </cell>
          <cell r="AI6034">
            <v>0</v>
          </cell>
        </row>
        <row r="6035">
          <cell r="C6035" t="str">
            <v>1.970.2</v>
          </cell>
          <cell r="D6035" t="str">
            <v>Оборудование</v>
          </cell>
          <cell r="E6035" t="str">
            <v>051-2005471</v>
          </cell>
          <cell r="F6035" t="str">
            <v/>
          </cell>
          <cell r="G6035" t="str">
            <v/>
          </cell>
          <cell r="H6035" t="str">
            <v/>
          </cell>
          <cell r="I6035">
            <v>329.01</v>
          </cell>
          <cell r="J6035">
            <v>329.01</v>
          </cell>
          <cell r="K6035">
            <v>329.01</v>
          </cell>
          <cell r="L6035">
            <v>329.01</v>
          </cell>
          <cell r="M6035">
            <v>0</v>
          </cell>
          <cell r="N6035">
            <v>0</v>
          </cell>
          <cell r="O6035">
            <v>0</v>
          </cell>
          <cell r="P6035">
            <v>0</v>
          </cell>
          <cell r="Q6035">
            <v>0</v>
          </cell>
          <cell r="R6035">
            <v>0</v>
          </cell>
          <cell r="S6035">
            <v>274.17499999</v>
          </cell>
          <cell r="T6035">
            <v>54.835000010000002</v>
          </cell>
          <cell r="U6035">
            <v>0</v>
          </cell>
          <cell r="V6035">
            <v>0</v>
          </cell>
          <cell r="W6035">
            <v>0</v>
          </cell>
          <cell r="X6035">
            <v>0</v>
          </cell>
          <cell r="Y6035">
            <v>0</v>
          </cell>
          <cell r="Z6035">
            <v>329.01</v>
          </cell>
          <cell r="AA6035">
            <v>329.01</v>
          </cell>
          <cell r="AB6035">
            <v>93.38</v>
          </cell>
          <cell r="AC6035">
            <v>0</v>
          </cell>
          <cell r="AD6035">
            <v>93.380878800000005</v>
          </cell>
          <cell r="AE6035">
            <v>0</v>
          </cell>
          <cell r="AF6035">
            <v>0</v>
          </cell>
          <cell r="AG6035">
            <v>93.380878800000005</v>
          </cell>
          <cell r="AH6035">
            <v>0</v>
          </cell>
          <cell r="AI6035">
            <v>28.382383148999999</v>
          </cell>
        </row>
        <row r="6036">
          <cell r="C6036" t="str">
            <v>1.970.3</v>
          </cell>
          <cell r="D6036" t="str">
            <v>Прочие, всего</v>
          </cell>
          <cell r="E6036" t="str">
            <v>051-2005471</v>
          </cell>
          <cell r="F6036" t="str">
            <v/>
          </cell>
          <cell r="G6036" t="str">
            <v/>
          </cell>
          <cell r="H6036" t="str">
            <v/>
          </cell>
          <cell r="I6036">
            <v>23.89</v>
          </cell>
          <cell r="J6036">
            <v>23.89</v>
          </cell>
          <cell r="K6036">
            <v>23.89</v>
          </cell>
          <cell r="L6036">
            <v>23.89</v>
          </cell>
          <cell r="M6036">
            <v>3.9400000199999998</v>
          </cell>
          <cell r="N6036">
            <v>16.492256258000001</v>
          </cell>
          <cell r="O6036">
            <v>16.492256258000001</v>
          </cell>
          <cell r="P6036">
            <v>0</v>
          </cell>
          <cell r="Q6036">
            <v>0</v>
          </cell>
          <cell r="R6036">
            <v>0</v>
          </cell>
          <cell r="S6036">
            <v>19.908333339999999</v>
          </cell>
          <cell r="T6036">
            <v>3.9816666600000001</v>
          </cell>
          <cell r="U6036">
            <v>0</v>
          </cell>
          <cell r="V6036">
            <v>0</v>
          </cell>
          <cell r="W6036">
            <v>0</v>
          </cell>
          <cell r="X6036">
            <v>0</v>
          </cell>
          <cell r="Y6036">
            <v>0</v>
          </cell>
          <cell r="Z6036">
            <v>23.89</v>
          </cell>
          <cell r="AA6036">
            <v>23.89</v>
          </cell>
          <cell r="AB6036">
            <v>0</v>
          </cell>
          <cell r="AC6036">
            <v>0</v>
          </cell>
          <cell r="AD6036">
            <v>2.62666668</v>
          </cell>
          <cell r="AE6036">
            <v>0</v>
          </cell>
          <cell r="AF6036">
            <v>2.62666668</v>
          </cell>
          <cell r="AG6036">
            <v>0</v>
          </cell>
          <cell r="AH6036">
            <v>0</v>
          </cell>
          <cell r="AI6036">
            <v>10.994837505</v>
          </cell>
        </row>
        <row r="6037">
          <cell r="C6037" t="str">
            <v>1.970.4</v>
          </cell>
          <cell r="D6037" t="str">
            <v>Услуги Заказчика</v>
          </cell>
          <cell r="E6037" t="str">
            <v>051-2005471</v>
          </cell>
          <cell r="F6037" t="str">
            <v/>
          </cell>
          <cell r="G6037" t="str">
            <v/>
          </cell>
          <cell r="H6037" t="str">
            <v/>
          </cell>
          <cell r="I6037">
            <v>15.76</v>
          </cell>
          <cell r="J6037">
            <v>15.76</v>
          </cell>
          <cell r="K6037">
            <v>15.76</v>
          </cell>
          <cell r="L6037">
            <v>15.76</v>
          </cell>
          <cell r="M6037">
            <v>3.9400000199999998</v>
          </cell>
          <cell r="N6037">
            <v>25.000000127</v>
          </cell>
          <cell r="O6037">
            <v>25.000000127</v>
          </cell>
          <cell r="P6037">
            <v>0</v>
          </cell>
          <cell r="Q6037">
            <v>0</v>
          </cell>
          <cell r="R6037">
            <v>0</v>
          </cell>
          <cell r="S6037">
            <v>13.13333334</v>
          </cell>
          <cell r="T6037">
            <v>2.6266666600000002</v>
          </cell>
          <cell r="U6037">
            <v>0</v>
          </cell>
          <cell r="V6037">
            <v>0</v>
          </cell>
          <cell r="W6037">
            <v>0</v>
          </cell>
          <cell r="X6037">
            <v>0</v>
          </cell>
          <cell r="Y6037">
            <v>0</v>
          </cell>
          <cell r="Z6037">
            <v>15.76</v>
          </cell>
          <cell r="AA6037">
            <v>15.76</v>
          </cell>
          <cell r="AB6037">
            <v>0</v>
          </cell>
          <cell r="AC6037">
            <v>0</v>
          </cell>
          <cell r="AD6037">
            <v>2.62666668</v>
          </cell>
          <cell r="AE6037">
            <v>0</v>
          </cell>
          <cell r="AF6037">
            <v>2.62666668</v>
          </cell>
          <cell r="AG6037">
            <v>0</v>
          </cell>
          <cell r="AH6037">
            <v>0</v>
          </cell>
          <cell r="AI6037">
            <v>16.666666751000001</v>
          </cell>
        </row>
        <row r="6038">
          <cell r="C6038" t="str">
            <v>1.970.5</v>
          </cell>
          <cell r="D6038" t="str">
            <v>Иные прочие</v>
          </cell>
          <cell r="E6038" t="str">
            <v>051-2005471</v>
          </cell>
          <cell r="F6038" t="str">
            <v/>
          </cell>
          <cell r="G6038" t="str">
            <v/>
          </cell>
          <cell r="H6038" t="str">
            <v/>
          </cell>
          <cell r="I6038">
            <v>0.76</v>
          </cell>
          <cell r="J6038">
            <v>0.76</v>
          </cell>
          <cell r="K6038">
            <v>0.76</v>
          </cell>
          <cell r="L6038">
            <v>0.76</v>
          </cell>
          <cell r="M6038">
            <v>0</v>
          </cell>
          <cell r="N6038">
            <v>0</v>
          </cell>
          <cell r="O6038">
            <v>0</v>
          </cell>
          <cell r="P6038">
            <v>0</v>
          </cell>
          <cell r="Q6038">
            <v>0</v>
          </cell>
          <cell r="R6038">
            <v>0</v>
          </cell>
          <cell r="S6038">
            <v>0.63333333999999997</v>
          </cell>
          <cell r="T6038">
            <v>0.12666665999999999</v>
          </cell>
          <cell r="U6038">
            <v>0</v>
          </cell>
          <cell r="V6038">
            <v>0</v>
          </cell>
          <cell r="W6038">
            <v>0</v>
          </cell>
          <cell r="X6038">
            <v>0</v>
          </cell>
          <cell r="Y6038">
            <v>0</v>
          </cell>
          <cell r="Z6038">
            <v>0.76</v>
          </cell>
          <cell r="AA6038">
            <v>0.76</v>
          </cell>
          <cell r="AB6038">
            <v>0</v>
          </cell>
          <cell r="AC6038">
            <v>0</v>
          </cell>
          <cell r="AD6038">
            <v>0</v>
          </cell>
          <cell r="AE6038">
            <v>0</v>
          </cell>
          <cell r="AF6038">
            <v>0</v>
          </cell>
          <cell r="AG6038">
            <v>0</v>
          </cell>
          <cell r="AH6038">
            <v>0</v>
          </cell>
          <cell r="AI6038">
            <v>0</v>
          </cell>
        </row>
        <row r="6039">
          <cell r="C6039" t="str">
            <v>1.970.6</v>
          </cell>
          <cell r="D6039" t="str">
            <v>Пуско наладочные работы "вхолостую"</v>
          </cell>
          <cell r="E6039" t="str">
            <v>051-2005471</v>
          </cell>
          <cell r="F6039" t="str">
            <v/>
          </cell>
          <cell r="G6039" t="str">
            <v/>
          </cell>
          <cell r="H6039" t="str">
            <v/>
          </cell>
          <cell r="I6039">
            <v>7.37</v>
          </cell>
          <cell r="J6039">
            <v>7.37</v>
          </cell>
          <cell r="K6039">
            <v>7.37</v>
          </cell>
          <cell r="L6039">
            <v>7.37</v>
          </cell>
          <cell r="M6039">
            <v>0</v>
          </cell>
          <cell r="N6039">
            <v>0</v>
          </cell>
          <cell r="O6039">
            <v>0</v>
          </cell>
          <cell r="P6039">
            <v>0</v>
          </cell>
          <cell r="Q6039">
            <v>0</v>
          </cell>
          <cell r="R6039">
            <v>0</v>
          </cell>
          <cell r="S6039">
            <v>6.1416666600000003</v>
          </cell>
          <cell r="T6039">
            <v>1.2283333400000001</v>
          </cell>
          <cell r="U6039">
            <v>0</v>
          </cell>
          <cell r="V6039">
            <v>0</v>
          </cell>
          <cell r="W6039">
            <v>0</v>
          </cell>
          <cell r="X6039">
            <v>0</v>
          </cell>
          <cell r="Y6039">
            <v>0</v>
          </cell>
          <cell r="Z6039">
            <v>7.37</v>
          </cell>
          <cell r="AA6039">
            <v>7.37</v>
          </cell>
          <cell r="AB6039">
            <v>0</v>
          </cell>
          <cell r="AC6039">
            <v>0</v>
          </cell>
          <cell r="AD6039">
            <v>0</v>
          </cell>
          <cell r="AE6039">
            <v>0</v>
          </cell>
          <cell r="AF6039">
            <v>0</v>
          </cell>
          <cell r="AG6039">
            <v>0</v>
          </cell>
          <cell r="AH6039">
            <v>0</v>
          </cell>
          <cell r="AI6039">
            <v>0</v>
          </cell>
        </row>
        <row r="6040">
          <cell r="C6040" t="str">
            <v>1.971</v>
          </cell>
          <cell r="D6040" t="str">
            <v>Газопровод-отвод и ГРС "Усть-Луга"</v>
          </cell>
          <cell r="E6040" t="str">
            <v>051-2005473</v>
          </cell>
          <cell r="F6040" t="str">
            <v/>
          </cell>
          <cell r="G6040" t="str">
            <v>Стройки, обеспечивающие добычу и вывод газа из Надым-Пур-Таз</v>
          </cell>
          <cell r="H6040" t="str">
            <v>Транспорт газа</v>
          </cell>
          <cell r="I6040">
            <v>4967.03</v>
          </cell>
          <cell r="J6040">
            <v>4967.03</v>
          </cell>
          <cell r="K6040">
            <v>110.33</v>
          </cell>
          <cell r="L6040">
            <v>110.33</v>
          </cell>
          <cell r="M6040">
            <v>0.98250011999999998</v>
          </cell>
          <cell r="N6040">
            <v>0.89051039600000004</v>
          </cell>
          <cell r="O6040">
            <v>0.89051039600000004</v>
          </cell>
          <cell r="P6040">
            <v>0</v>
          </cell>
          <cell r="Q6040">
            <v>0</v>
          </cell>
          <cell r="R6040">
            <v>0</v>
          </cell>
          <cell r="S6040">
            <v>0</v>
          </cell>
          <cell r="T6040">
            <v>0</v>
          </cell>
          <cell r="U6040">
            <v>0</v>
          </cell>
          <cell r="V6040">
            <v>0</v>
          </cell>
          <cell r="W6040">
            <v>0</v>
          </cell>
          <cell r="X6040">
            <v>0</v>
          </cell>
          <cell r="Y6040">
            <v>0</v>
          </cell>
          <cell r="Z6040">
            <v>175.1</v>
          </cell>
          <cell r="AA6040">
            <v>175.1</v>
          </cell>
          <cell r="AB6040">
            <v>0</v>
          </cell>
          <cell r="AC6040">
            <v>171.83</v>
          </cell>
          <cell r="AD6040">
            <v>0.65500007999999998</v>
          </cell>
          <cell r="AE6040">
            <v>0</v>
          </cell>
          <cell r="AF6040">
            <v>0.65500007999999998</v>
          </cell>
          <cell r="AG6040">
            <v>0</v>
          </cell>
          <cell r="AH6040">
            <v>0</v>
          </cell>
          <cell r="AI6040">
            <v>0.37407200499999999</v>
          </cell>
        </row>
        <row r="6041">
          <cell r="C6041" t="str">
            <v>1.971.1</v>
          </cell>
          <cell r="D6041" t="str">
            <v>Подрядные работы</v>
          </cell>
          <cell r="E6041" t="str">
            <v>051-2005473</v>
          </cell>
          <cell r="F6041" t="str">
            <v/>
          </cell>
          <cell r="G6041" t="str">
            <v/>
          </cell>
          <cell r="H6041" t="str">
            <v/>
          </cell>
          <cell r="I6041">
            <v>4473.91</v>
          </cell>
          <cell r="J6041">
            <v>4473.91</v>
          </cell>
          <cell r="K6041">
            <v>22.4</v>
          </cell>
          <cell r="L6041">
            <v>22.4</v>
          </cell>
          <cell r="M6041">
            <v>0</v>
          </cell>
          <cell r="N6041">
            <v>0</v>
          </cell>
          <cell r="O6041">
            <v>0</v>
          </cell>
          <cell r="P6041">
            <v>0</v>
          </cell>
          <cell r="Q6041">
            <v>0</v>
          </cell>
          <cell r="R6041">
            <v>0</v>
          </cell>
          <cell r="S6041">
            <v>0</v>
          </cell>
          <cell r="T6041">
            <v>0</v>
          </cell>
          <cell r="U6041">
            <v>0</v>
          </cell>
          <cell r="V6041">
            <v>0</v>
          </cell>
          <cell r="W6041">
            <v>0</v>
          </cell>
          <cell r="X6041">
            <v>0</v>
          </cell>
          <cell r="Y6041">
            <v>0</v>
          </cell>
          <cell r="Z6041">
            <v>110.33</v>
          </cell>
          <cell r="AA6041">
            <v>110.33</v>
          </cell>
          <cell r="AB6041">
            <v>0</v>
          </cell>
          <cell r="AC6041">
            <v>110.33</v>
          </cell>
          <cell r="AD6041">
            <v>0</v>
          </cell>
          <cell r="AE6041">
            <v>0</v>
          </cell>
          <cell r="AF6041">
            <v>0</v>
          </cell>
          <cell r="AG6041">
            <v>0</v>
          </cell>
          <cell r="AH6041">
            <v>0</v>
          </cell>
          <cell r="AI6041">
            <v>0</v>
          </cell>
        </row>
        <row r="6042">
          <cell r="C6042">
            <v>0</v>
          </cell>
          <cell r="D6042" t="str">
            <v>Газстройпроект</v>
          </cell>
          <cell r="E6042" t="str">
            <v>051-2005473</v>
          </cell>
          <cell r="F6042" t="str">
            <v/>
          </cell>
          <cell r="G6042" t="str">
            <v/>
          </cell>
          <cell r="H6042" t="str">
            <v/>
          </cell>
          <cell r="I6042">
            <v>4473.91</v>
          </cell>
          <cell r="J6042">
            <v>4473.91</v>
          </cell>
          <cell r="K6042">
            <v>22.4</v>
          </cell>
          <cell r="L6042">
            <v>22.4</v>
          </cell>
          <cell r="M6042">
            <v>0</v>
          </cell>
          <cell r="N6042">
            <v>0</v>
          </cell>
          <cell r="O6042">
            <v>0</v>
          </cell>
          <cell r="P6042">
            <v>0</v>
          </cell>
          <cell r="Q6042">
            <v>0</v>
          </cell>
          <cell r="R6042">
            <v>0</v>
          </cell>
          <cell r="S6042">
            <v>0</v>
          </cell>
          <cell r="T6042">
            <v>0</v>
          </cell>
          <cell r="U6042">
            <v>0</v>
          </cell>
          <cell r="V6042">
            <v>0</v>
          </cell>
          <cell r="W6042">
            <v>0</v>
          </cell>
          <cell r="X6042">
            <v>0</v>
          </cell>
          <cell r="Y6042">
            <v>0</v>
          </cell>
          <cell r="Z6042">
            <v>110.33</v>
          </cell>
          <cell r="AA6042">
            <v>110.33</v>
          </cell>
          <cell r="AB6042">
            <v>0</v>
          </cell>
          <cell r="AC6042">
            <v>110.33</v>
          </cell>
          <cell r="AD6042">
            <v>0</v>
          </cell>
          <cell r="AE6042">
            <v>0</v>
          </cell>
          <cell r="AF6042">
            <v>0</v>
          </cell>
          <cell r="AG6042">
            <v>0</v>
          </cell>
          <cell r="AH6042">
            <v>0</v>
          </cell>
          <cell r="AI6042">
            <v>0</v>
          </cell>
        </row>
        <row r="6043">
          <cell r="C6043" t="str">
            <v>1.971.2</v>
          </cell>
          <cell r="D6043" t="str">
            <v>Оборудование</v>
          </cell>
          <cell r="E6043" t="str">
            <v>051-2005473</v>
          </cell>
          <cell r="F6043" t="str">
            <v/>
          </cell>
          <cell r="G6043" t="str">
            <v/>
          </cell>
          <cell r="H6043" t="str">
            <v/>
          </cell>
          <cell r="I6043">
            <v>306.07</v>
          </cell>
          <cell r="J6043">
            <v>306.07</v>
          </cell>
          <cell r="K6043">
            <v>31.5</v>
          </cell>
          <cell r="L6043">
            <v>31.5</v>
          </cell>
          <cell r="M6043">
            <v>0</v>
          </cell>
          <cell r="N6043">
            <v>0</v>
          </cell>
          <cell r="O6043">
            <v>0</v>
          </cell>
          <cell r="P6043">
            <v>0</v>
          </cell>
          <cell r="Q6043">
            <v>0</v>
          </cell>
          <cell r="R6043">
            <v>0</v>
          </cell>
          <cell r="S6043">
            <v>0</v>
          </cell>
          <cell r="T6043">
            <v>0</v>
          </cell>
          <cell r="U6043">
            <v>0</v>
          </cell>
          <cell r="V6043">
            <v>0</v>
          </cell>
          <cell r="W6043">
            <v>0</v>
          </cell>
          <cell r="X6043">
            <v>0</v>
          </cell>
          <cell r="Y6043">
            <v>0</v>
          </cell>
          <cell r="Z6043">
            <v>61.5</v>
          </cell>
          <cell r="AA6043">
            <v>61.5</v>
          </cell>
          <cell r="AB6043">
            <v>0</v>
          </cell>
          <cell r="AC6043">
            <v>61.5</v>
          </cell>
          <cell r="AD6043">
            <v>0</v>
          </cell>
          <cell r="AE6043">
            <v>0</v>
          </cell>
          <cell r="AF6043">
            <v>0</v>
          </cell>
          <cell r="AG6043">
            <v>0</v>
          </cell>
          <cell r="AH6043">
            <v>0</v>
          </cell>
          <cell r="AI6043">
            <v>0</v>
          </cell>
        </row>
        <row r="6044">
          <cell r="C6044" t="str">
            <v>1.971.3</v>
          </cell>
          <cell r="D6044" t="str">
            <v>Прочие, всего</v>
          </cell>
          <cell r="E6044" t="str">
            <v>051-2005473</v>
          </cell>
          <cell r="F6044" t="str">
            <v/>
          </cell>
          <cell r="G6044" t="str">
            <v/>
          </cell>
          <cell r="H6044" t="str">
            <v/>
          </cell>
          <cell r="I6044">
            <v>187.05</v>
          </cell>
          <cell r="J6044">
            <v>187.05</v>
          </cell>
          <cell r="K6044">
            <v>56.43</v>
          </cell>
          <cell r="L6044">
            <v>56.43</v>
          </cell>
          <cell r="M6044">
            <v>0.98250011999999998</v>
          </cell>
          <cell r="N6044">
            <v>1.741095375</v>
          </cell>
          <cell r="O6044">
            <v>1.741095375</v>
          </cell>
          <cell r="P6044">
            <v>0</v>
          </cell>
          <cell r="Q6044">
            <v>0</v>
          </cell>
          <cell r="R6044">
            <v>0</v>
          </cell>
          <cell r="S6044">
            <v>0</v>
          </cell>
          <cell r="T6044">
            <v>0</v>
          </cell>
          <cell r="U6044">
            <v>0</v>
          </cell>
          <cell r="V6044">
            <v>0</v>
          </cell>
          <cell r="W6044">
            <v>0</v>
          </cell>
          <cell r="X6044">
            <v>0</v>
          </cell>
          <cell r="Y6044">
            <v>0</v>
          </cell>
          <cell r="Z6044">
            <v>3.27</v>
          </cell>
          <cell r="AA6044">
            <v>3.27</v>
          </cell>
          <cell r="AB6044">
            <v>0</v>
          </cell>
          <cell r="AC6044">
            <v>0</v>
          </cell>
          <cell r="AD6044">
            <v>0.65500007999999998</v>
          </cell>
          <cell r="AE6044">
            <v>0</v>
          </cell>
          <cell r="AF6044">
            <v>0.65500007999999998</v>
          </cell>
          <cell r="AG6044">
            <v>0</v>
          </cell>
          <cell r="AH6044">
            <v>0</v>
          </cell>
          <cell r="AI6044">
            <v>20.030583486000001</v>
          </cell>
        </row>
        <row r="6045">
          <cell r="C6045" t="str">
            <v>1.971.4</v>
          </cell>
          <cell r="D6045" t="str">
            <v>Землеотвод, всего</v>
          </cell>
          <cell r="E6045" t="str">
            <v>051-2005473</v>
          </cell>
          <cell r="F6045" t="str">
            <v/>
          </cell>
          <cell r="G6045" t="str">
            <v/>
          </cell>
          <cell r="H6045" t="str">
            <v/>
          </cell>
          <cell r="I6045">
            <v>47.87</v>
          </cell>
          <cell r="J6045">
            <v>47.87</v>
          </cell>
          <cell r="K6045">
            <v>47.87</v>
          </cell>
          <cell r="L6045">
            <v>47.87</v>
          </cell>
          <cell r="M6045">
            <v>0</v>
          </cell>
          <cell r="N6045">
            <v>0</v>
          </cell>
          <cell r="O6045">
            <v>0</v>
          </cell>
          <cell r="P6045">
            <v>0</v>
          </cell>
          <cell r="Q6045">
            <v>0</v>
          </cell>
          <cell r="R6045">
            <v>0</v>
          </cell>
          <cell r="S6045">
            <v>0</v>
          </cell>
          <cell r="T6045">
            <v>0</v>
          </cell>
          <cell r="U6045">
            <v>0</v>
          </cell>
          <cell r="V6045">
            <v>0</v>
          </cell>
          <cell r="W6045">
            <v>0</v>
          </cell>
          <cell r="X6045">
            <v>0</v>
          </cell>
          <cell r="Y6045">
            <v>0</v>
          </cell>
          <cell r="Z6045">
            <v>0</v>
          </cell>
          <cell r="AA6045">
            <v>0</v>
          </cell>
          <cell r="AB6045">
            <v>0</v>
          </cell>
          <cell r="AC6045">
            <v>0</v>
          </cell>
          <cell r="AD6045">
            <v>0</v>
          </cell>
          <cell r="AE6045">
            <v>0</v>
          </cell>
          <cell r="AF6045">
            <v>0</v>
          </cell>
          <cell r="AG6045">
            <v>0</v>
          </cell>
          <cell r="AH6045">
            <v>0</v>
          </cell>
          <cell r="AI6045">
            <v>0</v>
          </cell>
        </row>
        <row r="6046">
          <cell r="C6046" t="str">
            <v>1.971.5</v>
          </cell>
          <cell r="D6046" t="str">
            <v>Услуги Заказчика</v>
          </cell>
          <cell r="E6046" t="str">
            <v>051-2005473</v>
          </cell>
          <cell r="F6046" t="str">
            <v/>
          </cell>
          <cell r="G6046" t="str">
            <v/>
          </cell>
          <cell r="H6046" t="str">
            <v/>
          </cell>
          <cell r="I6046">
            <v>3.93</v>
          </cell>
          <cell r="J6046">
            <v>3.93</v>
          </cell>
          <cell r="K6046">
            <v>3.93</v>
          </cell>
          <cell r="L6046">
            <v>3.93</v>
          </cell>
          <cell r="M6046">
            <v>0.98250011999999998</v>
          </cell>
          <cell r="N6046">
            <v>25.000003053</v>
          </cell>
          <cell r="O6046">
            <v>25.000003053</v>
          </cell>
          <cell r="P6046">
            <v>0</v>
          </cell>
          <cell r="Q6046">
            <v>0</v>
          </cell>
          <cell r="R6046">
            <v>0</v>
          </cell>
          <cell r="S6046">
            <v>0</v>
          </cell>
          <cell r="T6046">
            <v>0</v>
          </cell>
          <cell r="U6046">
            <v>0</v>
          </cell>
          <cell r="V6046">
            <v>0</v>
          </cell>
          <cell r="W6046">
            <v>0</v>
          </cell>
          <cell r="X6046">
            <v>0</v>
          </cell>
          <cell r="Y6046">
            <v>0</v>
          </cell>
          <cell r="Z6046">
            <v>3.27</v>
          </cell>
          <cell r="AA6046">
            <v>3.27</v>
          </cell>
          <cell r="AB6046">
            <v>0</v>
          </cell>
          <cell r="AC6046">
            <v>0</v>
          </cell>
          <cell r="AD6046">
            <v>0.65500007999999998</v>
          </cell>
          <cell r="AE6046">
            <v>0</v>
          </cell>
          <cell r="AF6046">
            <v>0.65500007999999998</v>
          </cell>
          <cell r="AG6046">
            <v>0</v>
          </cell>
          <cell r="AH6046">
            <v>0</v>
          </cell>
          <cell r="AI6046">
            <v>20.030583486000001</v>
          </cell>
        </row>
        <row r="6047">
          <cell r="C6047" t="str">
            <v>1.971.6</v>
          </cell>
          <cell r="D6047" t="str">
            <v>Иные прочие</v>
          </cell>
          <cell r="E6047" t="str">
            <v>051-2005473</v>
          </cell>
          <cell r="F6047" t="str">
            <v/>
          </cell>
          <cell r="G6047" t="str">
            <v/>
          </cell>
          <cell r="H6047" t="str">
            <v/>
          </cell>
          <cell r="I6047">
            <v>135.25</v>
          </cell>
          <cell r="J6047">
            <v>135.25</v>
          </cell>
          <cell r="K6047">
            <v>4.63</v>
          </cell>
          <cell r="L6047">
            <v>4.63</v>
          </cell>
          <cell r="M6047">
            <v>0</v>
          </cell>
          <cell r="N6047">
            <v>0</v>
          </cell>
          <cell r="O6047">
            <v>0</v>
          </cell>
          <cell r="P6047">
            <v>0</v>
          </cell>
          <cell r="Q6047">
            <v>0</v>
          </cell>
          <cell r="R6047">
            <v>0</v>
          </cell>
          <cell r="S6047">
            <v>0</v>
          </cell>
          <cell r="T6047">
            <v>0</v>
          </cell>
          <cell r="U6047">
            <v>0</v>
          </cell>
          <cell r="V6047">
            <v>0</v>
          </cell>
          <cell r="W6047">
            <v>0</v>
          </cell>
          <cell r="X6047">
            <v>0</v>
          </cell>
          <cell r="Y6047">
            <v>0</v>
          </cell>
          <cell r="Z6047">
            <v>0</v>
          </cell>
          <cell r="AA6047">
            <v>0</v>
          </cell>
          <cell r="AB6047">
            <v>0</v>
          </cell>
          <cell r="AC6047">
            <v>0</v>
          </cell>
          <cell r="AD6047">
            <v>0</v>
          </cell>
          <cell r="AE6047">
            <v>0</v>
          </cell>
          <cell r="AF6047">
            <v>0</v>
          </cell>
          <cell r="AG6047">
            <v>0</v>
          </cell>
          <cell r="AH6047">
            <v>0</v>
          </cell>
          <cell r="AI6047">
            <v>0</v>
          </cell>
        </row>
        <row r="6048">
          <cell r="C6048" t="str">
            <v>1.972</v>
          </cell>
          <cell r="D6048" t="str">
            <v>Реконструкция берегового технологического комплекса Киринского ГКМ</v>
          </cell>
          <cell r="E6048" t="str">
            <v>051-2005507</v>
          </cell>
          <cell r="F6048" t="str">
            <v/>
          </cell>
          <cell r="G6048" t="str">
            <v>Стройки, обеспечивающие добычу и вывод газа из Надым-Пур-Таз</v>
          </cell>
          <cell r="H6048" t="str">
            <v>Добыча газа</v>
          </cell>
          <cell r="I6048">
            <v>2905.64</v>
          </cell>
          <cell r="J6048">
            <v>2905.64</v>
          </cell>
          <cell r="K6048">
            <v>569.04</v>
          </cell>
          <cell r="L6048">
            <v>569.04</v>
          </cell>
          <cell r="M6048">
            <v>5.0725000800000002</v>
          </cell>
          <cell r="N6048">
            <v>0.89141362300000004</v>
          </cell>
          <cell r="O6048">
            <v>0.89141362300000004</v>
          </cell>
          <cell r="P6048">
            <v>0</v>
          </cell>
          <cell r="Q6048">
            <v>0</v>
          </cell>
          <cell r="R6048">
            <v>0</v>
          </cell>
          <cell r="S6048">
            <v>0</v>
          </cell>
          <cell r="T6048">
            <v>0</v>
          </cell>
          <cell r="U6048">
            <v>0</v>
          </cell>
          <cell r="V6048">
            <v>0</v>
          </cell>
          <cell r="W6048">
            <v>0</v>
          </cell>
          <cell r="X6048">
            <v>0</v>
          </cell>
          <cell r="Y6048">
            <v>0</v>
          </cell>
          <cell r="Z6048">
            <v>360.36</v>
          </cell>
          <cell r="AA6048">
            <v>360.36</v>
          </cell>
          <cell r="AB6048">
            <v>70</v>
          </cell>
          <cell r="AC6048">
            <v>0</v>
          </cell>
          <cell r="AD6048">
            <v>147.38166672</v>
          </cell>
          <cell r="AE6048">
            <v>0</v>
          </cell>
          <cell r="AF6048">
            <v>3.3816667200000001</v>
          </cell>
          <cell r="AG6048">
            <v>144</v>
          </cell>
          <cell r="AH6048">
            <v>0</v>
          </cell>
          <cell r="AI6048">
            <v>40.898453412999999</v>
          </cell>
        </row>
        <row r="6049">
          <cell r="C6049" t="str">
            <v>1.972.1</v>
          </cell>
          <cell r="D6049" t="str">
            <v>Подрядные работы</v>
          </cell>
          <cell r="E6049" t="str">
            <v>051-2005507</v>
          </cell>
          <cell r="F6049" t="str">
            <v/>
          </cell>
          <cell r="G6049" t="str">
            <v/>
          </cell>
          <cell r="H6049" t="str">
            <v/>
          </cell>
          <cell r="I6049">
            <v>768.64</v>
          </cell>
          <cell r="J6049">
            <v>768.64</v>
          </cell>
          <cell r="K6049">
            <v>277.54000000000002</v>
          </cell>
          <cell r="L6049">
            <v>277.54000000000002</v>
          </cell>
          <cell r="M6049">
            <v>0</v>
          </cell>
          <cell r="N6049">
            <v>0</v>
          </cell>
          <cell r="O6049">
            <v>0</v>
          </cell>
          <cell r="P6049">
            <v>0</v>
          </cell>
          <cell r="Q6049">
            <v>0</v>
          </cell>
          <cell r="R6049">
            <v>0</v>
          </cell>
          <cell r="S6049">
            <v>0</v>
          </cell>
          <cell r="T6049">
            <v>0</v>
          </cell>
          <cell r="U6049">
            <v>0</v>
          </cell>
          <cell r="V6049">
            <v>0</v>
          </cell>
          <cell r="W6049">
            <v>0</v>
          </cell>
          <cell r="X6049">
            <v>0</v>
          </cell>
          <cell r="Y6049">
            <v>0</v>
          </cell>
          <cell r="Z6049">
            <v>180.35</v>
          </cell>
          <cell r="AA6049">
            <v>180.35</v>
          </cell>
          <cell r="AB6049">
            <v>0</v>
          </cell>
          <cell r="AC6049">
            <v>0</v>
          </cell>
          <cell r="AD6049">
            <v>0</v>
          </cell>
          <cell r="AE6049">
            <v>0</v>
          </cell>
          <cell r="AF6049">
            <v>0</v>
          </cell>
          <cell r="AG6049">
            <v>0</v>
          </cell>
          <cell r="AH6049">
            <v>0</v>
          </cell>
          <cell r="AI6049">
            <v>0</v>
          </cell>
        </row>
        <row r="6050">
          <cell r="C6050">
            <v>0</v>
          </cell>
          <cell r="D6050" t="str">
            <v>РусГазШельф</v>
          </cell>
          <cell r="E6050" t="str">
            <v>051-2005507</v>
          </cell>
          <cell r="F6050" t="str">
            <v/>
          </cell>
          <cell r="G6050" t="str">
            <v/>
          </cell>
          <cell r="H6050" t="str">
            <v/>
          </cell>
          <cell r="I6050">
            <v>768.64</v>
          </cell>
          <cell r="J6050">
            <v>768.64</v>
          </cell>
          <cell r="K6050">
            <v>277.54000000000002</v>
          </cell>
          <cell r="L6050">
            <v>277.54000000000002</v>
          </cell>
          <cell r="M6050">
            <v>0</v>
          </cell>
          <cell r="N6050">
            <v>0</v>
          </cell>
          <cell r="O6050">
            <v>0</v>
          </cell>
          <cell r="P6050">
            <v>0</v>
          </cell>
          <cell r="Q6050">
            <v>0</v>
          </cell>
          <cell r="R6050">
            <v>0</v>
          </cell>
          <cell r="S6050">
            <v>0</v>
          </cell>
          <cell r="T6050">
            <v>0</v>
          </cell>
          <cell r="U6050">
            <v>0</v>
          </cell>
          <cell r="V6050">
            <v>0</v>
          </cell>
          <cell r="W6050">
            <v>0</v>
          </cell>
          <cell r="X6050">
            <v>0</v>
          </cell>
          <cell r="Y6050">
            <v>0</v>
          </cell>
          <cell r="Z6050">
            <v>180.35</v>
          </cell>
          <cell r="AA6050">
            <v>180.35</v>
          </cell>
          <cell r="AB6050">
            <v>0</v>
          </cell>
          <cell r="AC6050">
            <v>0</v>
          </cell>
          <cell r="AD6050">
            <v>0</v>
          </cell>
          <cell r="AE6050">
            <v>0</v>
          </cell>
          <cell r="AF6050">
            <v>0</v>
          </cell>
          <cell r="AG6050">
            <v>0</v>
          </cell>
          <cell r="AH6050">
            <v>0</v>
          </cell>
          <cell r="AI6050">
            <v>0</v>
          </cell>
        </row>
        <row r="6051">
          <cell r="C6051" t="str">
            <v>1.972.2</v>
          </cell>
          <cell r="D6051" t="str">
            <v>Оборудование</v>
          </cell>
          <cell r="E6051" t="str">
            <v>051-2005507</v>
          </cell>
          <cell r="F6051" t="str">
            <v/>
          </cell>
          <cell r="G6051" t="str">
            <v/>
          </cell>
          <cell r="H6051" t="str">
            <v/>
          </cell>
          <cell r="I6051">
            <v>1625.72</v>
          </cell>
          <cell r="J6051">
            <v>1625.72</v>
          </cell>
          <cell r="K6051">
            <v>241.95</v>
          </cell>
          <cell r="L6051">
            <v>241.95</v>
          </cell>
          <cell r="M6051">
            <v>0</v>
          </cell>
          <cell r="N6051">
            <v>0</v>
          </cell>
          <cell r="O6051">
            <v>0</v>
          </cell>
          <cell r="P6051">
            <v>0</v>
          </cell>
          <cell r="Q6051">
            <v>0</v>
          </cell>
          <cell r="R6051">
            <v>0</v>
          </cell>
          <cell r="S6051">
            <v>0</v>
          </cell>
          <cell r="T6051">
            <v>0</v>
          </cell>
          <cell r="U6051">
            <v>0</v>
          </cell>
          <cell r="V6051">
            <v>0</v>
          </cell>
          <cell r="W6051">
            <v>0</v>
          </cell>
          <cell r="X6051">
            <v>0</v>
          </cell>
          <cell r="Y6051">
            <v>0</v>
          </cell>
          <cell r="Z6051">
            <v>155.97</v>
          </cell>
          <cell r="AA6051">
            <v>155.97</v>
          </cell>
          <cell r="AB6051">
            <v>70</v>
          </cell>
          <cell r="AC6051">
            <v>0</v>
          </cell>
          <cell r="AD6051">
            <v>144</v>
          </cell>
          <cell r="AE6051">
            <v>0</v>
          </cell>
          <cell r="AF6051">
            <v>0</v>
          </cell>
          <cell r="AG6051">
            <v>144</v>
          </cell>
          <cell r="AH6051">
            <v>0</v>
          </cell>
          <cell r="AI6051">
            <v>92.325447201000003</v>
          </cell>
        </row>
        <row r="6052">
          <cell r="C6052" t="str">
            <v>1.972.3</v>
          </cell>
          <cell r="D6052" t="str">
            <v>Прочие, всего</v>
          </cell>
          <cell r="E6052" t="str">
            <v>051-2005507</v>
          </cell>
          <cell r="F6052" t="str">
            <v/>
          </cell>
          <cell r="G6052" t="str">
            <v/>
          </cell>
          <cell r="H6052" t="str">
            <v/>
          </cell>
          <cell r="I6052">
            <v>511.28</v>
          </cell>
          <cell r="J6052">
            <v>511.28</v>
          </cell>
          <cell r="K6052">
            <v>49.55</v>
          </cell>
          <cell r="L6052">
            <v>49.55</v>
          </cell>
          <cell r="M6052">
            <v>5.0725000800000002</v>
          </cell>
          <cell r="N6052">
            <v>10.237134369</v>
          </cell>
          <cell r="O6052">
            <v>10.237134369</v>
          </cell>
          <cell r="P6052">
            <v>0</v>
          </cell>
          <cell r="Q6052">
            <v>0</v>
          </cell>
          <cell r="R6052">
            <v>0</v>
          </cell>
          <cell r="S6052">
            <v>0</v>
          </cell>
          <cell r="T6052">
            <v>0</v>
          </cell>
          <cell r="U6052">
            <v>0</v>
          </cell>
          <cell r="V6052">
            <v>0</v>
          </cell>
          <cell r="W6052">
            <v>0</v>
          </cell>
          <cell r="X6052">
            <v>0</v>
          </cell>
          <cell r="Y6052">
            <v>0</v>
          </cell>
          <cell r="Z6052">
            <v>24.04</v>
          </cell>
          <cell r="AA6052">
            <v>24.04</v>
          </cell>
          <cell r="AB6052">
            <v>0</v>
          </cell>
          <cell r="AC6052">
            <v>0</v>
          </cell>
          <cell r="AD6052">
            <v>3.3816667200000001</v>
          </cell>
          <cell r="AE6052">
            <v>0</v>
          </cell>
          <cell r="AF6052">
            <v>3.3816667200000001</v>
          </cell>
          <cell r="AG6052">
            <v>0</v>
          </cell>
          <cell r="AH6052">
            <v>0</v>
          </cell>
          <cell r="AI6052">
            <v>14.066833278000001</v>
          </cell>
        </row>
        <row r="6053">
          <cell r="C6053" t="str">
            <v>1.972.4</v>
          </cell>
          <cell r="D6053" t="str">
            <v>Проектные работы</v>
          </cell>
          <cell r="E6053" t="str">
            <v>051-2005507</v>
          </cell>
          <cell r="F6053" t="str">
            <v/>
          </cell>
          <cell r="G6053" t="str">
            <v/>
          </cell>
          <cell r="H6053" t="str">
            <v/>
          </cell>
          <cell r="I6053">
            <v>123.97</v>
          </cell>
          <cell r="J6053">
            <v>123.97</v>
          </cell>
          <cell r="K6053">
            <v>0</v>
          </cell>
          <cell r="L6053">
            <v>0</v>
          </cell>
          <cell r="M6053">
            <v>0</v>
          </cell>
          <cell r="N6053">
            <v>0</v>
          </cell>
          <cell r="O6053">
            <v>0</v>
          </cell>
          <cell r="P6053">
            <v>0</v>
          </cell>
          <cell r="Q6053">
            <v>0</v>
          </cell>
          <cell r="R6053">
            <v>0</v>
          </cell>
          <cell r="S6053">
            <v>0</v>
          </cell>
          <cell r="T6053">
            <v>0</v>
          </cell>
          <cell r="U6053">
            <v>0</v>
          </cell>
          <cell r="V6053">
            <v>0</v>
          </cell>
          <cell r="W6053">
            <v>0</v>
          </cell>
          <cell r="X6053">
            <v>0</v>
          </cell>
          <cell r="Y6053">
            <v>0</v>
          </cell>
          <cell r="Z6053">
            <v>0</v>
          </cell>
          <cell r="AA6053">
            <v>0</v>
          </cell>
          <cell r="AB6053">
            <v>0</v>
          </cell>
          <cell r="AC6053">
            <v>0</v>
          </cell>
          <cell r="AD6053">
            <v>0</v>
          </cell>
          <cell r="AE6053">
            <v>0</v>
          </cell>
          <cell r="AF6053">
            <v>0</v>
          </cell>
          <cell r="AG6053">
            <v>0</v>
          </cell>
          <cell r="AH6053">
            <v>0</v>
          </cell>
          <cell r="AI6053">
            <v>0</v>
          </cell>
        </row>
        <row r="6054">
          <cell r="C6054" t="str">
            <v>1.972.5</v>
          </cell>
          <cell r="D6054" t="str">
            <v>Услуги Заказчика</v>
          </cell>
          <cell r="E6054" t="str">
            <v>051-2005507</v>
          </cell>
          <cell r="F6054" t="str">
            <v/>
          </cell>
          <cell r="G6054" t="str">
            <v/>
          </cell>
          <cell r="H6054" t="str">
            <v/>
          </cell>
          <cell r="I6054">
            <v>20.29</v>
          </cell>
          <cell r="J6054">
            <v>20.29</v>
          </cell>
          <cell r="K6054">
            <v>20.29</v>
          </cell>
          <cell r="L6054">
            <v>20.29</v>
          </cell>
          <cell r="M6054">
            <v>5.0725000800000002</v>
          </cell>
          <cell r="N6054">
            <v>25.000000394000001</v>
          </cell>
          <cell r="O6054">
            <v>25.000000394000001</v>
          </cell>
          <cell r="P6054">
            <v>0</v>
          </cell>
          <cell r="Q6054">
            <v>0</v>
          </cell>
          <cell r="R6054">
            <v>0</v>
          </cell>
          <cell r="S6054">
            <v>0</v>
          </cell>
          <cell r="T6054">
            <v>0</v>
          </cell>
          <cell r="U6054">
            <v>0</v>
          </cell>
          <cell r="V6054">
            <v>0</v>
          </cell>
          <cell r="W6054">
            <v>0</v>
          </cell>
          <cell r="X6054">
            <v>0</v>
          </cell>
          <cell r="Y6054">
            <v>0</v>
          </cell>
          <cell r="Z6054">
            <v>16.899999999999999</v>
          </cell>
          <cell r="AA6054">
            <v>16.899999999999999</v>
          </cell>
          <cell r="AB6054">
            <v>0</v>
          </cell>
          <cell r="AC6054">
            <v>0</v>
          </cell>
          <cell r="AD6054">
            <v>3.3816667200000001</v>
          </cell>
          <cell r="AE6054">
            <v>0</v>
          </cell>
          <cell r="AF6054">
            <v>3.3816667200000001</v>
          </cell>
          <cell r="AG6054">
            <v>0</v>
          </cell>
          <cell r="AH6054">
            <v>0</v>
          </cell>
          <cell r="AI6054">
            <v>20.009862249000001</v>
          </cell>
        </row>
        <row r="6055">
          <cell r="C6055" t="str">
            <v>1.972.6</v>
          </cell>
          <cell r="D6055" t="str">
            <v>Иные прочие</v>
          </cell>
          <cell r="E6055" t="str">
            <v>051-2005507</v>
          </cell>
          <cell r="F6055" t="str">
            <v/>
          </cell>
          <cell r="G6055" t="str">
            <v/>
          </cell>
          <cell r="H6055" t="str">
            <v/>
          </cell>
          <cell r="I6055">
            <v>351.44</v>
          </cell>
          <cell r="J6055">
            <v>351.44</v>
          </cell>
          <cell r="K6055">
            <v>13.68</v>
          </cell>
          <cell r="L6055">
            <v>13.68</v>
          </cell>
          <cell r="M6055">
            <v>0</v>
          </cell>
          <cell r="N6055">
            <v>0</v>
          </cell>
          <cell r="O6055">
            <v>0</v>
          </cell>
          <cell r="P6055">
            <v>0</v>
          </cell>
          <cell r="Q6055">
            <v>0</v>
          </cell>
          <cell r="R6055">
            <v>0</v>
          </cell>
          <cell r="S6055">
            <v>0</v>
          </cell>
          <cell r="T6055">
            <v>0</v>
          </cell>
          <cell r="U6055">
            <v>0</v>
          </cell>
          <cell r="V6055">
            <v>0</v>
          </cell>
          <cell r="W6055">
            <v>0</v>
          </cell>
          <cell r="X6055">
            <v>0</v>
          </cell>
          <cell r="Y6055">
            <v>0</v>
          </cell>
          <cell r="Z6055">
            <v>7.14</v>
          </cell>
          <cell r="AA6055">
            <v>7.14</v>
          </cell>
          <cell r="AB6055">
            <v>0</v>
          </cell>
          <cell r="AC6055">
            <v>0</v>
          </cell>
          <cell r="AD6055">
            <v>0</v>
          </cell>
          <cell r="AE6055">
            <v>0</v>
          </cell>
          <cell r="AF6055">
            <v>0</v>
          </cell>
          <cell r="AG6055">
            <v>0</v>
          </cell>
          <cell r="AH6055">
            <v>0</v>
          </cell>
          <cell r="AI6055">
            <v>0</v>
          </cell>
        </row>
        <row r="6056">
          <cell r="C6056" t="str">
            <v>1.972.7</v>
          </cell>
          <cell r="D6056" t="str">
            <v>Пуско наладочные работы "вхолостую"</v>
          </cell>
          <cell r="E6056" t="str">
            <v>051-2005507</v>
          </cell>
          <cell r="F6056" t="str">
            <v/>
          </cell>
          <cell r="G6056" t="str">
            <v/>
          </cell>
          <cell r="H6056" t="str">
            <v/>
          </cell>
          <cell r="I6056">
            <v>15.58</v>
          </cell>
          <cell r="J6056">
            <v>15.58</v>
          </cell>
          <cell r="K6056">
            <v>15.58</v>
          </cell>
          <cell r="L6056">
            <v>15.58</v>
          </cell>
          <cell r="M6056">
            <v>0</v>
          </cell>
          <cell r="N6056">
            <v>0</v>
          </cell>
          <cell r="O6056">
            <v>0</v>
          </cell>
          <cell r="P6056">
            <v>0</v>
          </cell>
          <cell r="Q6056">
            <v>0</v>
          </cell>
          <cell r="R6056">
            <v>0</v>
          </cell>
          <cell r="S6056">
            <v>0</v>
          </cell>
          <cell r="T6056">
            <v>0</v>
          </cell>
          <cell r="U6056">
            <v>0</v>
          </cell>
          <cell r="V6056">
            <v>0</v>
          </cell>
          <cell r="W6056">
            <v>0</v>
          </cell>
          <cell r="X6056">
            <v>0</v>
          </cell>
          <cell r="Y6056">
            <v>0</v>
          </cell>
          <cell r="Z6056">
            <v>0</v>
          </cell>
          <cell r="AA6056">
            <v>0</v>
          </cell>
          <cell r="AB6056">
            <v>0</v>
          </cell>
          <cell r="AC6056">
            <v>0</v>
          </cell>
          <cell r="AD6056">
            <v>0</v>
          </cell>
          <cell r="AE6056">
            <v>0</v>
          </cell>
          <cell r="AF6056">
            <v>0</v>
          </cell>
          <cell r="AG6056">
            <v>0</v>
          </cell>
          <cell r="AH6056">
            <v>0</v>
          </cell>
          <cell r="AI6056">
            <v>0</v>
          </cell>
        </row>
        <row r="6057">
          <cell r="C6057" t="str">
            <v>1.973</v>
          </cell>
          <cell r="D6057" t="str">
            <v>Техническое перевооружение узлов измерений стабильного конденсата на входе установки моторных топлив Сургутского ЗСК</v>
          </cell>
          <cell r="E6057" t="str">
            <v>051-2005524</v>
          </cell>
          <cell r="F6057" t="str">
            <v/>
          </cell>
          <cell r="G6057" t="str">
            <v>Стройки, обеспечивающие добычу и вывод газа из Надым-Пур-Таз</v>
          </cell>
          <cell r="H6057" t="str">
            <v>Переработка</v>
          </cell>
          <cell r="I6057">
            <v>102.64</v>
          </cell>
          <cell r="J6057">
            <v>102.64</v>
          </cell>
          <cell r="K6057">
            <v>102.64</v>
          </cell>
          <cell r="L6057">
            <v>102.64</v>
          </cell>
          <cell r="M6057">
            <v>0.94272739000000005</v>
          </cell>
          <cell r="N6057">
            <v>0.91847953000000004</v>
          </cell>
          <cell r="O6057">
            <v>0.91847953000000004</v>
          </cell>
          <cell r="P6057">
            <v>0</v>
          </cell>
          <cell r="Q6057">
            <v>0</v>
          </cell>
          <cell r="R6057">
            <v>0</v>
          </cell>
          <cell r="S6057">
            <v>85.533333330000005</v>
          </cell>
          <cell r="T6057">
            <v>17.106666669999999</v>
          </cell>
          <cell r="U6057">
            <v>0</v>
          </cell>
          <cell r="V6057">
            <v>0</v>
          </cell>
          <cell r="W6057">
            <v>0</v>
          </cell>
          <cell r="X6057">
            <v>0</v>
          </cell>
          <cell r="Y6057">
            <v>0</v>
          </cell>
          <cell r="Z6057">
            <v>90.83</v>
          </cell>
          <cell r="AA6057">
            <v>90.83</v>
          </cell>
          <cell r="AB6057">
            <v>25.95</v>
          </cell>
          <cell r="AC6057">
            <v>0</v>
          </cell>
          <cell r="AD6057">
            <v>0.61000007999999994</v>
          </cell>
          <cell r="AE6057">
            <v>0</v>
          </cell>
          <cell r="AF6057">
            <v>0.61000007999999994</v>
          </cell>
          <cell r="AG6057">
            <v>0</v>
          </cell>
          <cell r="AH6057">
            <v>0</v>
          </cell>
          <cell r="AI6057">
            <v>0.67158436600000004</v>
          </cell>
        </row>
        <row r="6058">
          <cell r="C6058" t="str">
            <v>1.973.1</v>
          </cell>
          <cell r="D6058" t="str">
            <v>Подрядные работы</v>
          </cell>
          <cell r="E6058" t="str">
            <v>051-2005524</v>
          </cell>
          <cell r="F6058" t="str">
            <v/>
          </cell>
          <cell r="G6058" t="str">
            <v/>
          </cell>
          <cell r="H6058" t="str">
            <v/>
          </cell>
          <cell r="I6058">
            <v>21.62</v>
          </cell>
          <cell r="J6058">
            <v>21.62</v>
          </cell>
          <cell r="K6058">
            <v>21.62</v>
          </cell>
          <cell r="L6058">
            <v>21.62</v>
          </cell>
          <cell r="M6058">
            <v>0</v>
          </cell>
          <cell r="N6058">
            <v>0</v>
          </cell>
          <cell r="O6058">
            <v>0</v>
          </cell>
          <cell r="P6058">
            <v>0</v>
          </cell>
          <cell r="Q6058">
            <v>0</v>
          </cell>
          <cell r="R6058">
            <v>0</v>
          </cell>
          <cell r="S6058">
            <v>18.01666668</v>
          </cell>
          <cell r="T6058">
            <v>3.60333332</v>
          </cell>
          <cell r="U6058">
            <v>0</v>
          </cell>
          <cell r="V6058">
            <v>0</v>
          </cell>
          <cell r="W6058">
            <v>0</v>
          </cell>
          <cell r="X6058">
            <v>0</v>
          </cell>
          <cell r="Y6058">
            <v>0</v>
          </cell>
          <cell r="Z6058">
            <v>21.62</v>
          </cell>
          <cell r="AA6058">
            <v>21.62</v>
          </cell>
          <cell r="AB6058">
            <v>6.49</v>
          </cell>
          <cell r="AC6058">
            <v>0</v>
          </cell>
          <cell r="AD6058">
            <v>0</v>
          </cell>
          <cell r="AE6058">
            <v>0</v>
          </cell>
          <cell r="AF6058">
            <v>0</v>
          </cell>
          <cell r="AG6058">
            <v>0</v>
          </cell>
          <cell r="AH6058">
            <v>0</v>
          </cell>
          <cell r="AI6058">
            <v>0</v>
          </cell>
        </row>
        <row r="6059">
          <cell r="C6059">
            <v>0</v>
          </cell>
          <cell r="D6059" t="str">
            <v>Конкурс</v>
          </cell>
          <cell r="E6059" t="str">
            <v>051-2005524</v>
          </cell>
          <cell r="F6059" t="str">
            <v/>
          </cell>
          <cell r="G6059" t="str">
            <v/>
          </cell>
          <cell r="H6059" t="str">
            <v/>
          </cell>
          <cell r="I6059">
            <v>21.62</v>
          </cell>
          <cell r="J6059">
            <v>21.62</v>
          </cell>
          <cell r="K6059">
            <v>21.62</v>
          </cell>
          <cell r="L6059">
            <v>21.62</v>
          </cell>
          <cell r="M6059">
            <v>0</v>
          </cell>
          <cell r="N6059">
            <v>0</v>
          </cell>
          <cell r="O6059">
            <v>0</v>
          </cell>
          <cell r="P6059">
            <v>0</v>
          </cell>
          <cell r="Q6059">
            <v>0</v>
          </cell>
          <cell r="R6059">
            <v>0</v>
          </cell>
          <cell r="S6059">
            <v>18.01666668</v>
          </cell>
          <cell r="T6059">
            <v>3.60333332</v>
          </cell>
          <cell r="U6059">
            <v>0</v>
          </cell>
          <cell r="V6059">
            <v>0</v>
          </cell>
          <cell r="W6059">
            <v>0</v>
          </cell>
          <cell r="X6059">
            <v>0</v>
          </cell>
          <cell r="Y6059">
            <v>0</v>
          </cell>
          <cell r="Z6059">
            <v>15.13</v>
          </cell>
          <cell r="AA6059">
            <v>15.13</v>
          </cell>
          <cell r="AB6059">
            <v>6.49</v>
          </cell>
          <cell r="AC6059">
            <v>0</v>
          </cell>
          <cell r="AD6059">
            <v>0</v>
          </cell>
          <cell r="AE6059">
            <v>0</v>
          </cell>
          <cell r="AF6059">
            <v>0</v>
          </cell>
          <cell r="AG6059">
            <v>0</v>
          </cell>
          <cell r="AH6059">
            <v>0</v>
          </cell>
          <cell r="AI6059">
            <v>0</v>
          </cell>
        </row>
        <row r="6060">
          <cell r="C6060">
            <v>0</v>
          </cell>
          <cell r="D6060" t="str">
            <v>Прочие подрядчики</v>
          </cell>
          <cell r="E6060" t="str">
            <v>051-2005524</v>
          </cell>
          <cell r="F6060" t="str">
            <v/>
          </cell>
          <cell r="G6060" t="str">
            <v/>
          </cell>
          <cell r="H6060" t="str">
            <v/>
          </cell>
          <cell r="I6060">
            <v>0</v>
          </cell>
          <cell r="J6060">
            <v>0</v>
          </cell>
          <cell r="K6060">
            <v>0</v>
          </cell>
          <cell r="L6060">
            <v>0</v>
          </cell>
          <cell r="M6060">
            <v>0</v>
          </cell>
          <cell r="N6060">
            <v>0</v>
          </cell>
          <cell r="O6060">
            <v>0</v>
          </cell>
          <cell r="P6060">
            <v>0</v>
          </cell>
          <cell r="Q6060">
            <v>0</v>
          </cell>
          <cell r="R6060">
            <v>0</v>
          </cell>
          <cell r="S6060">
            <v>0</v>
          </cell>
          <cell r="T6060">
            <v>0</v>
          </cell>
          <cell r="U6060">
            <v>0</v>
          </cell>
          <cell r="V6060">
            <v>0</v>
          </cell>
          <cell r="W6060">
            <v>0</v>
          </cell>
          <cell r="X6060">
            <v>0</v>
          </cell>
          <cell r="Y6060">
            <v>0</v>
          </cell>
          <cell r="Z6060">
            <v>6.49</v>
          </cell>
          <cell r="AA6060">
            <v>6.49</v>
          </cell>
          <cell r="AB6060">
            <v>0</v>
          </cell>
          <cell r="AC6060">
            <v>0</v>
          </cell>
          <cell r="AD6060">
            <v>0</v>
          </cell>
          <cell r="AE6060">
            <v>0</v>
          </cell>
          <cell r="AF6060">
            <v>0</v>
          </cell>
          <cell r="AG6060">
            <v>0</v>
          </cell>
          <cell r="AH6060">
            <v>0</v>
          </cell>
          <cell r="AI6060">
            <v>0</v>
          </cell>
        </row>
        <row r="6061">
          <cell r="C6061" t="str">
            <v>1.973.2</v>
          </cell>
          <cell r="D6061" t="str">
            <v>Материалы(в составе подрядных работ)</v>
          </cell>
          <cell r="E6061" t="str">
            <v>051-2005524</v>
          </cell>
          <cell r="F6061" t="str">
            <v/>
          </cell>
          <cell r="G6061" t="str">
            <v/>
          </cell>
          <cell r="H6061" t="str">
            <v/>
          </cell>
          <cell r="I6061">
            <v>6.49</v>
          </cell>
          <cell r="J6061">
            <v>6.49</v>
          </cell>
          <cell r="K6061">
            <v>6.49</v>
          </cell>
          <cell r="L6061">
            <v>6.49</v>
          </cell>
          <cell r="M6061">
            <v>0</v>
          </cell>
          <cell r="N6061">
            <v>0</v>
          </cell>
          <cell r="O6061">
            <v>0</v>
          </cell>
          <cell r="P6061">
            <v>0</v>
          </cell>
          <cell r="Q6061">
            <v>0</v>
          </cell>
          <cell r="R6061">
            <v>0</v>
          </cell>
          <cell r="S6061">
            <v>5.4083333400000004</v>
          </cell>
          <cell r="T6061">
            <v>1.08166666</v>
          </cell>
          <cell r="U6061">
            <v>0</v>
          </cell>
          <cell r="V6061">
            <v>0</v>
          </cell>
          <cell r="W6061">
            <v>0</v>
          </cell>
          <cell r="X6061">
            <v>0</v>
          </cell>
          <cell r="Y6061">
            <v>0</v>
          </cell>
          <cell r="Z6061">
            <v>6.49</v>
          </cell>
          <cell r="AA6061">
            <v>6.49</v>
          </cell>
          <cell r="AB6061">
            <v>0</v>
          </cell>
          <cell r="AC6061">
            <v>0</v>
          </cell>
          <cell r="AD6061">
            <v>0</v>
          </cell>
          <cell r="AE6061">
            <v>0</v>
          </cell>
          <cell r="AF6061">
            <v>0</v>
          </cell>
          <cell r="AG6061">
            <v>0</v>
          </cell>
          <cell r="AH6061">
            <v>0</v>
          </cell>
          <cell r="AI6061">
            <v>0</v>
          </cell>
        </row>
        <row r="6062">
          <cell r="C6062" t="str">
            <v>1.973.3</v>
          </cell>
          <cell r="D6062" t="str">
            <v>Оборудование</v>
          </cell>
          <cell r="E6062" t="str">
            <v>051-2005524</v>
          </cell>
          <cell r="F6062" t="str">
            <v/>
          </cell>
          <cell r="G6062" t="str">
            <v/>
          </cell>
          <cell r="H6062" t="str">
            <v/>
          </cell>
          <cell r="I6062">
            <v>64.87</v>
          </cell>
          <cell r="J6062">
            <v>64.87</v>
          </cell>
          <cell r="K6062">
            <v>64.87</v>
          </cell>
          <cell r="L6062">
            <v>64.87</v>
          </cell>
          <cell r="M6062">
            <v>0</v>
          </cell>
          <cell r="N6062">
            <v>0</v>
          </cell>
          <cell r="O6062">
            <v>0</v>
          </cell>
          <cell r="P6062">
            <v>0</v>
          </cell>
          <cell r="Q6062">
            <v>0</v>
          </cell>
          <cell r="R6062">
            <v>0</v>
          </cell>
          <cell r="S6062">
            <v>54.058333339999997</v>
          </cell>
          <cell r="T6062">
            <v>10.81166666</v>
          </cell>
          <cell r="U6062">
            <v>0</v>
          </cell>
          <cell r="V6062">
            <v>0</v>
          </cell>
          <cell r="W6062">
            <v>0</v>
          </cell>
          <cell r="X6062">
            <v>0</v>
          </cell>
          <cell r="Y6062">
            <v>0</v>
          </cell>
          <cell r="Z6062">
            <v>64.87</v>
          </cell>
          <cell r="AA6062">
            <v>64.87</v>
          </cell>
          <cell r="AB6062">
            <v>19.46</v>
          </cell>
          <cell r="AC6062">
            <v>0</v>
          </cell>
          <cell r="AD6062">
            <v>0</v>
          </cell>
          <cell r="AE6062">
            <v>0</v>
          </cell>
          <cell r="AF6062">
            <v>0</v>
          </cell>
          <cell r="AG6062">
            <v>0</v>
          </cell>
          <cell r="AH6062">
            <v>0</v>
          </cell>
          <cell r="AI6062">
            <v>0</v>
          </cell>
        </row>
        <row r="6063">
          <cell r="C6063" t="str">
            <v>1.973.4</v>
          </cell>
          <cell r="D6063" t="str">
            <v>Прочие, всего</v>
          </cell>
          <cell r="E6063" t="str">
            <v>051-2005524</v>
          </cell>
          <cell r="F6063" t="str">
            <v/>
          </cell>
          <cell r="G6063" t="str">
            <v/>
          </cell>
          <cell r="H6063" t="str">
            <v/>
          </cell>
          <cell r="I6063">
            <v>16.149999999999999</v>
          </cell>
          <cell r="J6063">
            <v>16.149999999999999</v>
          </cell>
          <cell r="K6063">
            <v>16.149999999999999</v>
          </cell>
          <cell r="L6063">
            <v>16.149999999999999</v>
          </cell>
          <cell r="M6063">
            <v>0.94272739000000005</v>
          </cell>
          <cell r="N6063">
            <v>5.8373213000000002</v>
          </cell>
          <cell r="O6063">
            <v>5.8373213000000002</v>
          </cell>
          <cell r="P6063">
            <v>0</v>
          </cell>
          <cell r="Q6063">
            <v>0</v>
          </cell>
          <cell r="R6063">
            <v>0</v>
          </cell>
          <cell r="S6063">
            <v>13.45833331</v>
          </cell>
          <cell r="T6063">
            <v>2.6916666899999999</v>
          </cell>
          <cell r="U6063">
            <v>0</v>
          </cell>
          <cell r="V6063">
            <v>0</v>
          </cell>
          <cell r="W6063">
            <v>0</v>
          </cell>
          <cell r="X6063">
            <v>0</v>
          </cell>
          <cell r="Y6063">
            <v>0</v>
          </cell>
          <cell r="Z6063">
            <v>4.34</v>
          </cell>
          <cell r="AA6063">
            <v>4.34</v>
          </cell>
          <cell r="AB6063">
            <v>0</v>
          </cell>
          <cell r="AC6063">
            <v>0</v>
          </cell>
          <cell r="AD6063">
            <v>0.61000007999999994</v>
          </cell>
          <cell r="AE6063">
            <v>0</v>
          </cell>
          <cell r="AF6063">
            <v>0.61000007999999994</v>
          </cell>
          <cell r="AG6063">
            <v>0</v>
          </cell>
          <cell r="AH6063">
            <v>0</v>
          </cell>
          <cell r="AI6063">
            <v>14.055301382</v>
          </cell>
        </row>
        <row r="6064">
          <cell r="C6064" t="str">
            <v>1.973.5</v>
          </cell>
          <cell r="D6064" t="str">
            <v>Услуги Заказчика</v>
          </cell>
          <cell r="E6064" t="str">
            <v>051-2005524</v>
          </cell>
          <cell r="F6064" t="str">
            <v/>
          </cell>
          <cell r="G6064" t="str">
            <v/>
          </cell>
          <cell r="H6064" t="str">
            <v/>
          </cell>
          <cell r="I6064">
            <v>3.66</v>
          </cell>
          <cell r="J6064">
            <v>3.66</v>
          </cell>
          <cell r="K6064">
            <v>3.66</v>
          </cell>
          <cell r="L6064">
            <v>3.66</v>
          </cell>
          <cell r="M6064">
            <v>0.94272739000000005</v>
          </cell>
          <cell r="N6064">
            <v>25.757578962</v>
          </cell>
          <cell r="O6064">
            <v>25.757578962</v>
          </cell>
          <cell r="P6064">
            <v>0</v>
          </cell>
          <cell r="Q6064">
            <v>0</v>
          </cell>
          <cell r="R6064">
            <v>0</v>
          </cell>
          <cell r="S6064">
            <v>3.0499999799999999</v>
          </cell>
          <cell r="T6064">
            <v>0.61000001999999998</v>
          </cell>
          <cell r="U6064">
            <v>0</v>
          </cell>
          <cell r="V6064">
            <v>0</v>
          </cell>
          <cell r="W6064">
            <v>0</v>
          </cell>
          <cell r="X6064">
            <v>0</v>
          </cell>
          <cell r="Y6064">
            <v>0</v>
          </cell>
          <cell r="Z6064">
            <v>3.1</v>
          </cell>
          <cell r="AA6064">
            <v>3.1</v>
          </cell>
          <cell r="AB6064">
            <v>0</v>
          </cell>
          <cell r="AC6064">
            <v>0</v>
          </cell>
          <cell r="AD6064">
            <v>0.61000007999999994</v>
          </cell>
          <cell r="AE6064">
            <v>0</v>
          </cell>
          <cell r="AF6064">
            <v>0.61000007999999994</v>
          </cell>
          <cell r="AG6064">
            <v>0</v>
          </cell>
          <cell r="AH6064">
            <v>0</v>
          </cell>
          <cell r="AI6064">
            <v>19.677421935000002</v>
          </cell>
        </row>
        <row r="6065">
          <cell r="C6065" t="str">
            <v>1.973.6</v>
          </cell>
          <cell r="D6065" t="str">
            <v>Иные прочие</v>
          </cell>
          <cell r="E6065" t="str">
            <v>051-2005524</v>
          </cell>
          <cell r="F6065" t="str">
            <v/>
          </cell>
          <cell r="G6065" t="str">
            <v/>
          </cell>
          <cell r="H6065" t="str">
            <v/>
          </cell>
          <cell r="I6065">
            <v>9.8000000000000007</v>
          </cell>
          <cell r="J6065">
            <v>9.8000000000000007</v>
          </cell>
          <cell r="K6065">
            <v>9.8000000000000007</v>
          </cell>
          <cell r="L6065">
            <v>9.8000000000000007</v>
          </cell>
          <cell r="M6065">
            <v>0</v>
          </cell>
          <cell r="N6065">
            <v>0</v>
          </cell>
          <cell r="O6065">
            <v>0</v>
          </cell>
          <cell r="P6065">
            <v>0</v>
          </cell>
          <cell r="Q6065">
            <v>0</v>
          </cell>
          <cell r="R6065">
            <v>0</v>
          </cell>
          <cell r="S6065">
            <v>8.1666666600000006</v>
          </cell>
          <cell r="T6065">
            <v>1.6333333400000001</v>
          </cell>
          <cell r="U6065">
            <v>0</v>
          </cell>
          <cell r="V6065">
            <v>0</v>
          </cell>
          <cell r="W6065">
            <v>0</v>
          </cell>
          <cell r="X6065">
            <v>0</v>
          </cell>
          <cell r="Y6065">
            <v>0</v>
          </cell>
          <cell r="Z6065">
            <v>1.24</v>
          </cell>
          <cell r="AA6065">
            <v>1.24</v>
          </cell>
          <cell r="AB6065">
            <v>0</v>
          </cell>
          <cell r="AC6065">
            <v>0</v>
          </cell>
          <cell r="AD6065">
            <v>0</v>
          </cell>
          <cell r="AE6065">
            <v>0</v>
          </cell>
          <cell r="AF6065">
            <v>0</v>
          </cell>
          <cell r="AG6065">
            <v>0</v>
          </cell>
          <cell r="AH6065">
            <v>0</v>
          </cell>
          <cell r="AI6065">
            <v>0</v>
          </cell>
        </row>
        <row r="6066">
          <cell r="C6066" t="str">
            <v>1.973.7</v>
          </cell>
          <cell r="D6066" t="str">
            <v>Пуско наладочные работы "вхолостую"</v>
          </cell>
          <cell r="E6066" t="str">
            <v>051-2005524</v>
          </cell>
          <cell r="F6066" t="str">
            <v/>
          </cell>
          <cell r="G6066" t="str">
            <v/>
          </cell>
          <cell r="H6066" t="str">
            <v/>
          </cell>
          <cell r="I6066">
            <v>2.69</v>
          </cell>
          <cell r="J6066">
            <v>2.69</v>
          </cell>
          <cell r="K6066">
            <v>2.69</v>
          </cell>
          <cell r="L6066">
            <v>2.69</v>
          </cell>
          <cell r="M6066">
            <v>0</v>
          </cell>
          <cell r="N6066">
            <v>0</v>
          </cell>
          <cell r="O6066">
            <v>0</v>
          </cell>
          <cell r="P6066">
            <v>0</v>
          </cell>
          <cell r="Q6066">
            <v>0</v>
          </cell>
          <cell r="R6066">
            <v>0</v>
          </cell>
          <cell r="S6066">
            <v>2.2416666699999999</v>
          </cell>
          <cell r="T6066">
            <v>0.44833332999999997</v>
          </cell>
          <cell r="U6066">
            <v>0</v>
          </cell>
          <cell r="V6066">
            <v>0</v>
          </cell>
          <cell r="W6066">
            <v>0</v>
          </cell>
          <cell r="X6066">
            <v>0</v>
          </cell>
          <cell r="Y6066">
            <v>0</v>
          </cell>
          <cell r="Z6066">
            <v>0</v>
          </cell>
          <cell r="AA6066">
            <v>0</v>
          </cell>
          <cell r="AB6066">
            <v>0</v>
          </cell>
          <cell r="AC6066">
            <v>0</v>
          </cell>
          <cell r="AD6066">
            <v>0</v>
          </cell>
          <cell r="AE6066">
            <v>0</v>
          </cell>
          <cell r="AF6066">
            <v>0</v>
          </cell>
          <cell r="AG6066">
            <v>0</v>
          </cell>
          <cell r="AH6066">
            <v>0</v>
          </cell>
          <cell r="AI6066">
            <v>0</v>
          </cell>
        </row>
        <row r="6067">
          <cell r="C6067" t="str">
            <v>1.974</v>
          </cell>
          <cell r="D6067" t="str">
            <v>Техническое перевооружение ГРС Киквидзе</v>
          </cell>
          <cell r="E6067" t="str">
            <v>051-2005788</v>
          </cell>
          <cell r="F6067" t="str">
            <v/>
          </cell>
          <cell r="G6067" t="str">
            <v/>
          </cell>
          <cell r="H6067" t="str">
            <v>Транспорт газа</v>
          </cell>
          <cell r="I6067">
            <v>4.84</v>
          </cell>
          <cell r="J6067">
            <v>4.84</v>
          </cell>
          <cell r="K6067">
            <v>4.84</v>
          </cell>
          <cell r="L6067">
            <v>4.84</v>
          </cell>
          <cell r="M6067">
            <v>4.249998E-2</v>
          </cell>
          <cell r="N6067">
            <v>0.87809875999999998</v>
          </cell>
          <cell r="O6067">
            <v>0.87809875999999998</v>
          </cell>
          <cell r="P6067">
            <v>0</v>
          </cell>
          <cell r="Q6067">
            <v>0</v>
          </cell>
          <cell r="R6067">
            <v>0</v>
          </cell>
          <cell r="S6067">
            <v>4.03</v>
          </cell>
          <cell r="T6067">
            <v>0.80600000000000005</v>
          </cell>
          <cell r="U6067">
            <v>0</v>
          </cell>
          <cell r="V6067">
            <v>0</v>
          </cell>
          <cell r="W6067">
            <v>0</v>
          </cell>
          <cell r="X6067">
            <v>0</v>
          </cell>
          <cell r="Y6067">
            <v>0</v>
          </cell>
          <cell r="Z6067">
            <v>0.14000000000000001</v>
          </cell>
          <cell r="AA6067">
            <v>0.14000000000000001</v>
          </cell>
          <cell r="AB6067">
            <v>0</v>
          </cell>
          <cell r="AC6067">
            <v>0</v>
          </cell>
          <cell r="AD6067">
            <v>2.8333319999999999E-2</v>
          </cell>
          <cell r="AE6067">
            <v>0</v>
          </cell>
          <cell r="AF6067">
            <v>2.8333319999999999E-2</v>
          </cell>
          <cell r="AG6067">
            <v>0</v>
          </cell>
          <cell r="AH6067">
            <v>0</v>
          </cell>
          <cell r="AI6067">
            <v>20.238085714</v>
          </cell>
        </row>
        <row r="6068">
          <cell r="C6068" t="str">
            <v>1.974.1</v>
          </cell>
          <cell r="D6068" t="str">
            <v>Подрядные работы</v>
          </cell>
          <cell r="E6068" t="str">
            <v>051-2005788</v>
          </cell>
          <cell r="F6068" t="str">
            <v/>
          </cell>
          <cell r="G6068" t="str">
            <v/>
          </cell>
          <cell r="H6068" t="str">
            <v/>
          </cell>
          <cell r="I6068">
            <v>0.54</v>
          </cell>
          <cell r="J6068">
            <v>0.54</v>
          </cell>
          <cell r="K6068">
            <v>0.54</v>
          </cell>
          <cell r="L6068">
            <v>0.54</v>
          </cell>
          <cell r="M6068">
            <v>0</v>
          </cell>
          <cell r="N6068">
            <v>0</v>
          </cell>
          <cell r="O6068">
            <v>0</v>
          </cell>
          <cell r="P6068">
            <v>0</v>
          </cell>
          <cell r="Q6068">
            <v>0</v>
          </cell>
          <cell r="R6068">
            <v>0</v>
          </cell>
          <cell r="S6068">
            <v>0.45</v>
          </cell>
          <cell r="T6068">
            <v>0.09</v>
          </cell>
          <cell r="U6068">
            <v>0</v>
          </cell>
          <cell r="V6068">
            <v>0</v>
          </cell>
          <cell r="W6068">
            <v>0</v>
          </cell>
          <cell r="X6068">
            <v>0</v>
          </cell>
          <cell r="Y6068">
            <v>0</v>
          </cell>
          <cell r="Z6068">
            <v>0</v>
          </cell>
          <cell r="AA6068">
            <v>0</v>
          </cell>
          <cell r="AB6068">
            <v>0</v>
          </cell>
          <cell r="AC6068">
            <v>0</v>
          </cell>
          <cell r="AD6068">
            <v>0</v>
          </cell>
          <cell r="AE6068">
            <v>0</v>
          </cell>
          <cell r="AF6068">
            <v>0</v>
          </cell>
          <cell r="AG6068">
            <v>0</v>
          </cell>
          <cell r="AH6068">
            <v>0</v>
          </cell>
          <cell r="AI6068">
            <v>0</v>
          </cell>
        </row>
        <row r="6069">
          <cell r="C6069">
            <v>0</v>
          </cell>
          <cell r="D6069" t="str">
            <v>Конкурс</v>
          </cell>
          <cell r="E6069" t="str">
            <v>051-2005788</v>
          </cell>
          <cell r="F6069" t="str">
            <v/>
          </cell>
          <cell r="G6069" t="str">
            <v/>
          </cell>
          <cell r="H6069" t="str">
            <v/>
          </cell>
          <cell r="I6069">
            <v>0</v>
          </cell>
          <cell r="J6069">
            <v>0</v>
          </cell>
          <cell r="K6069">
            <v>0.54</v>
          </cell>
          <cell r="L6069">
            <v>0.54</v>
          </cell>
          <cell r="M6069">
            <v>0</v>
          </cell>
          <cell r="N6069">
            <v>0</v>
          </cell>
          <cell r="O6069">
            <v>0</v>
          </cell>
          <cell r="P6069">
            <v>0</v>
          </cell>
          <cell r="Q6069">
            <v>0</v>
          </cell>
          <cell r="R6069">
            <v>0</v>
          </cell>
          <cell r="S6069">
            <v>0</v>
          </cell>
          <cell r="T6069">
            <v>0</v>
          </cell>
          <cell r="U6069">
            <v>0</v>
          </cell>
          <cell r="V6069">
            <v>0</v>
          </cell>
          <cell r="W6069">
            <v>0</v>
          </cell>
          <cell r="X6069">
            <v>0</v>
          </cell>
          <cell r="Y6069">
            <v>0</v>
          </cell>
          <cell r="Z6069">
            <v>0</v>
          </cell>
          <cell r="AA6069">
            <v>0</v>
          </cell>
          <cell r="AB6069">
            <v>0</v>
          </cell>
          <cell r="AC6069">
            <v>0</v>
          </cell>
          <cell r="AD6069">
            <v>0</v>
          </cell>
          <cell r="AE6069">
            <v>0</v>
          </cell>
          <cell r="AF6069">
            <v>0</v>
          </cell>
          <cell r="AG6069">
            <v>0</v>
          </cell>
          <cell r="AH6069">
            <v>0</v>
          </cell>
          <cell r="AI6069">
            <v>0</v>
          </cell>
        </row>
        <row r="6070">
          <cell r="C6070">
            <v>0</v>
          </cell>
          <cell r="D6070" t="str">
            <v>Прочие подрядчики</v>
          </cell>
          <cell r="E6070" t="str">
            <v>051-2005788</v>
          </cell>
          <cell r="F6070" t="str">
            <v/>
          </cell>
          <cell r="G6070" t="str">
            <v/>
          </cell>
          <cell r="H6070" t="str">
            <v/>
          </cell>
          <cell r="I6070">
            <v>0.54</v>
          </cell>
          <cell r="J6070">
            <v>0.54</v>
          </cell>
          <cell r="K6070">
            <v>0</v>
          </cell>
          <cell r="L6070">
            <v>0</v>
          </cell>
          <cell r="M6070">
            <v>0</v>
          </cell>
          <cell r="N6070">
            <v>0</v>
          </cell>
          <cell r="O6070">
            <v>0</v>
          </cell>
          <cell r="P6070">
            <v>0</v>
          </cell>
          <cell r="Q6070">
            <v>0</v>
          </cell>
          <cell r="R6070">
            <v>0</v>
          </cell>
          <cell r="S6070">
            <v>0.45</v>
          </cell>
          <cell r="T6070">
            <v>0.09</v>
          </cell>
          <cell r="U6070">
            <v>0</v>
          </cell>
          <cell r="V6070">
            <v>0</v>
          </cell>
          <cell r="W6070">
            <v>0</v>
          </cell>
          <cell r="X6070">
            <v>0</v>
          </cell>
          <cell r="Y6070">
            <v>0</v>
          </cell>
          <cell r="Z6070">
            <v>0</v>
          </cell>
          <cell r="AA6070">
            <v>0</v>
          </cell>
          <cell r="AB6070">
            <v>0</v>
          </cell>
          <cell r="AC6070">
            <v>0</v>
          </cell>
          <cell r="AD6070">
            <v>0</v>
          </cell>
          <cell r="AE6070">
            <v>0</v>
          </cell>
          <cell r="AF6070">
            <v>0</v>
          </cell>
          <cell r="AG6070">
            <v>0</v>
          </cell>
          <cell r="AH6070">
            <v>0</v>
          </cell>
          <cell r="AI6070">
            <v>0</v>
          </cell>
        </row>
        <row r="6071">
          <cell r="C6071" t="str">
            <v>1.974.2</v>
          </cell>
          <cell r="D6071" t="str">
            <v>Оборудование</v>
          </cell>
          <cell r="E6071" t="str">
            <v>051-2005788</v>
          </cell>
          <cell r="F6071" t="str">
            <v/>
          </cell>
          <cell r="G6071" t="str">
            <v/>
          </cell>
          <cell r="H6071" t="str">
            <v/>
          </cell>
          <cell r="I6071">
            <v>3.33</v>
          </cell>
          <cell r="J6071">
            <v>3.33</v>
          </cell>
          <cell r="K6071">
            <v>3.33</v>
          </cell>
          <cell r="L6071">
            <v>3.33</v>
          </cell>
          <cell r="M6071">
            <v>0</v>
          </cell>
          <cell r="N6071">
            <v>0</v>
          </cell>
          <cell r="O6071">
            <v>0</v>
          </cell>
          <cell r="P6071">
            <v>0</v>
          </cell>
          <cell r="Q6071">
            <v>0</v>
          </cell>
          <cell r="R6071">
            <v>0</v>
          </cell>
          <cell r="S6071">
            <v>2.77</v>
          </cell>
          <cell r="T6071">
            <v>0.55400000000000005</v>
          </cell>
          <cell r="U6071">
            <v>0</v>
          </cell>
          <cell r="V6071">
            <v>0</v>
          </cell>
          <cell r="W6071">
            <v>0</v>
          </cell>
          <cell r="X6071">
            <v>0</v>
          </cell>
          <cell r="Y6071">
            <v>0</v>
          </cell>
          <cell r="Z6071">
            <v>0</v>
          </cell>
          <cell r="AA6071">
            <v>0</v>
          </cell>
          <cell r="AB6071">
            <v>0</v>
          </cell>
          <cell r="AC6071">
            <v>0</v>
          </cell>
          <cell r="AD6071">
            <v>0</v>
          </cell>
          <cell r="AE6071">
            <v>0</v>
          </cell>
          <cell r="AF6071">
            <v>0</v>
          </cell>
          <cell r="AG6071">
            <v>0</v>
          </cell>
          <cell r="AH6071">
            <v>0</v>
          </cell>
          <cell r="AI6071">
            <v>0</v>
          </cell>
        </row>
        <row r="6072">
          <cell r="C6072" t="str">
            <v>1.974.3</v>
          </cell>
          <cell r="D6072" t="str">
            <v>Прочие, всего</v>
          </cell>
          <cell r="E6072" t="str">
            <v>051-2005788</v>
          </cell>
          <cell r="F6072" t="str">
            <v/>
          </cell>
          <cell r="G6072" t="str">
            <v/>
          </cell>
          <cell r="H6072" t="str">
            <v/>
          </cell>
          <cell r="I6072">
            <v>0.97</v>
          </cell>
          <cell r="J6072">
            <v>0.97</v>
          </cell>
          <cell r="K6072">
            <v>0.97</v>
          </cell>
          <cell r="L6072">
            <v>0.97</v>
          </cell>
          <cell r="M6072">
            <v>4.249998E-2</v>
          </cell>
          <cell r="N6072">
            <v>4.3814412369999998</v>
          </cell>
          <cell r="O6072">
            <v>4.3814412369999998</v>
          </cell>
          <cell r="P6072">
            <v>0</v>
          </cell>
          <cell r="Q6072">
            <v>0</v>
          </cell>
          <cell r="R6072">
            <v>0</v>
          </cell>
          <cell r="S6072">
            <v>0.81</v>
          </cell>
          <cell r="T6072">
            <v>0.16200000000000001</v>
          </cell>
          <cell r="U6072">
            <v>0</v>
          </cell>
          <cell r="V6072">
            <v>0</v>
          </cell>
          <cell r="W6072">
            <v>0</v>
          </cell>
          <cell r="X6072">
            <v>0</v>
          </cell>
          <cell r="Y6072">
            <v>0</v>
          </cell>
          <cell r="Z6072">
            <v>0.14000000000000001</v>
          </cell>
          <cell r="AA6072">
            <v>0.14000000000000001</v>
          </cell>
          <cell r="AB6072">
            <v>0</v>
          </cell>
          <cell r="AC6072">
            <v>0</v>
          </cell>
          <cell r="AD6072">
            <v>2.8333319999999999E-2</v>
          </cell>
          <cell r="AE6072">
            <v>0</v>
          </cell>
          <cell r="AF6072">
            <v>2.8333319999999999E-2</v>
          </cell>
          <cell r="AG6072">
            <v>0</v>
          </cell>
          <cell r="AH6072">
            <v>0</v>
          </cell>
          <cell r="AI6072">
            <v>20.238085714</v>
          </cell>
        </row>
        <row r="6073">
          <cell r="C6073" t="str">
            <v>1.974.4</v>
          </cell>
          <cell r="D6073" t="str">
            <v>Проектные работы</v>
          </cell>
          <cell r="E6073" t="str">
            <v>051-2005788</v>
          </cell>
          <cell r="F6073" t="str">
            <v/>
          </cell>
          <cell r="G6073" t="str">
            <v/>
          </cell>
          <cell r="H6073" t="str">
            <v/>
          </cell>
          <cell r="I6073">
            <v>0</v>
          </cell>
          <cell r="J6073">
            <v>0</v>
          </cell>
          <cell r="K6073">
            <v>0.1</v>
          </cell>
          <cell r="L6073">
            <v>0.1</v>
          </cell>
          <cell r="M6073">
            <v>0</v>
          </cell>
          <cell r="N6073">
            <v>0</v>
          </cell>
          <cell r="O6073">
            <v>0</v>
          </cell>
          <cell r="P6073">
            <v>0</v>
          </cell>
          <cell r="Q6073">
            <v>0</v>
          </cell>
          <cell r="R6073">
            <v>0</v>
          </cell>
          <cell r="S6073">
            <v>0</v>
          </cell>
          <cell r="T6073">
            <v>0</v>
          </cell>
          <cell r="U6073">
            <v>0</v>
          </cell>
          <cell r="V6073">
            <v>0</v>
          </cell>
          <cell r="W6073">
            <v>0</v>
          </cell>
          <cell r="X6073">
            <v>0</v>
          </cell>
          <cell r="Y6073">
            <v>0</v>
          </cell>
          <cell r="Z6073">
            <v>0</v>
          </cell>
          <cell r="AA6073">
            <v>0</v>
          </cell>
          <cell r="AB6073">
            <v>0</v>
          </cell>
          <cell r="AC6073">
            <v>0</v>
          </cell>
          <cell r="AD6073">
            <v>0</v>
          </cell>
          <cell r="AE6073">
            <v>0</v>
          </cell>
          <cell r="AF6073">
            <v>0</v>
          </cell>
          <cell r="AG6073">
            <v>0</v>
          </cell>
          <cell r="AH6073">
            <v>0</v>
          </cell>
          <cell r="AI6073">
            <v>0</v>
          </cell>
        </row>
        <row r="6074">
          <cell r="C6074" t="str">
            <v>1.974.5</v>
          </cell>
          <cell r="D6074" t="str">
            <v>Услуги Заказчика</v>
          </cell>
          <cell r="E6074" t="str">
            <v>051-2005788</v>
          </cell>
          <cell r="F6074" t="str">
            <v/>
          </cell>
          <cell r="G6074" t="str">
            <v/>
          </cell>
          <cell r="H6074" t="str">
            <v/>
          </cell>
          <cell r="I6074">
            <v>0</v>
          </cell>
          <cell r="J6074">
            <v>0</v>
          </cell>
          <cell r="K6074">
            <v>0.17</v>
          </cell>
          <cell r="L6074">
            <v>0.17</v>
          </cell>
          <cell r="M6074">
            <v>4.249998E-2</v>
          </cell>
          <cell r="N6074">
            <v>24.999988235</v>
          </cell>
          <cell r="O6074">
            <v>24.999988235</v>
          </cell>
          <cell r="P6074">
            <v>0</v>
          </cell>
          <cell r="Q6074">
            <v>0</v>
          </cell>
          <cell r="R6074">
            <v>0</v>
          </cell>
          <cell r="S6074">
            <v>0</v>
          </cell>
          <cell r="T6074">
            <v>0</v>
          </cell>
          <cell r="U6074">
            <v>0</v>
          </cell>
          <cell r="V6074">
            <v>0</v>
          </cell>
          <cell r="W6074">
            <v>0</v>
          </cell>
          <cell r="X6074">
            <v>0</v>
          </cell>
          <cell r="Y6074">
            <v>0</v>
          </cell>
          <cell r="Z6074">
            <v>0.14000000000000001</v>
          </cell>
          <cell r="AA6074">
            <v>0.14000000000000001</v>
          </cell>
          <cell r="AB6074">
            <v>0</v>
          </cell>
          <cell r="AC6074">
            <v>0</v>
          </cell>
          <cell r="AD6074">
            <v>2.8333319999999999E-2</v>
          </cell>
          <cell r="AE6074">
            <v>0</v>
          </cell>
          <cell r="AF6074">
            <v>2.8333319999999999E-2</v>
          </cell>
          <cell r="AG6074">
            <v>0</v>
          </cell>
          <cell r="AH6074">
            <v>0</v>
          </cell>
          <cell r="AI6074">
            <v>20.238085714</v>
          </cell>
        </row>
        <row r="6075">
          <cell r="C6075" t="str">
            <v>1.974.6</v>
          </cell>
          <cell r="D6075" t="str">
            <v>Иные прочие</v>
          </cell>
          <cell r="E6075" t="str">
            <v>051-2005788</v>
          </cell>
          <cell r="F6075" t="str">
            <v/>
          </cell>
          <cell r="G6075" t="str">
            <v/>
          </cell>
          <cell r="H6075" t="str">
            <v/>
          </cell>
          <cell r="I6075">
            <v>0.97</v>
          </cell>
          <cell r="J6075">
            <v>0.97</v>
          </cell>
          <cell r="K6075">
            <v>0.11</v>
          </cell>
          <cell r="L6075">
            <v>0.11</v>
          </cell>
          <cell r="M6075">
            <v>0</v>
          </cell>
          <cell r="N6075">
            <v>0</v>
          </cell>
          <cell r="O6075">
            <v>0</v>
          </cell>
          <cell r="P6075">
            <v>0</v>
          </cell>
          <cell r="Q6075">
            <v>0</v>
          </cell>
          <cell r="R6075">
            <v>0</v>
          </cell>
          <cell r="S6075">
            <v>0.81</v>
          </cell>
          <cell r="T6075">
            <v>0.16200000000000001</v>
          </cell>
          <cell r="U6075">
            <v>0</v>
          </cell>
          <cell r="V6075">
            <v>0</v>
          </cell>
          <cell r="W6075">
            <v>0</v>
          </cell>
          <cell r="X6075">
            <v>0</v>
          </cell>
          <cell r="Y6075">
            <v>0</v>
          </cell>
          <cell r="Z6075">
            <v>0</v>
          </cell>
          <cell r="AA6075">
            <v>0</v>
          </cell>
          <cell r="AB6075">
            <v>0</v>
          </cell>
          <cell r="AC6075">
            <v>0</v>
          </cell>
          <cell r="AD6075">
            <v>0</v>
          </cell>
          <cell r="AE6075">
            <v>0</v>
          </cell>
          <cell r="AF6075">
            <v>0</v>
          </cell>
          <cell r="AG6075">
            <v>0</v>
          </cell>
          <cell r="AH6075">
            <v>0</v>
          </cell>
          <cell r="AI6075">
            <v>0</v>
          </cell>
        </row>
        <row r="6076">
          <cell r="C6076" t="str">
            <v>1.974.7</v>
          </cell>
          <cell r="D6076" t="str">
            <v>Пуско наладочные работы "вхолостую"</v>
          </cell>
          <cell r="E6076" t="str">
            <v>051-2005788</v>
          </cell>
          <cell r="F6076" t="str">
            <v/>
          </cell>
          <cell r="G6076" t="str">
            <v/>
          </cell>
          <cell r="H6076" t="str">
            <v/>
          </cell>
          <cell r="I6076">
            <v>0</v>
          </cell>
          <cell r="J6076">
            <v>0</v>
          </cell>
          <cell r="K6076">
            <v>0.59</v>
          </cell>
          <cell r="L6076">
            <v>0.59</v>
          </cell>
          <cell r="M6076">
            <v>0</v>
          </cell>
          <cell r="N6076">
            <v>0</v>
          </cell>
          <cell r="O6076">
            <v>0</v>
          </cell>
          <cell r="P6076">
            <v>0</v>
          </cell>
          <cell r="Q6076">
            <v>0</v>
          </cell>
          <cell r="R6076">
            <v>0</v>
          </cell>
          <cell r="S6076">
            <v>0</v>
          </cell>
          <cell r="T6076">
            <v>0</v>
          </cell>
          <cell r="U6076">
            <v>0</v>
          </cell>
          <cell r="V6076">
            <v>0</v>
          </cell>
          <cell r="W6076">
            <v>0</v>
          </cell>
          <cell r="X6076">
            <v>0</v>
          </cell>
          <cell r="Y6076">
            <v>0</v>
          </cell>
          <cell r="Z6076">
            <v>0</v>
          </cell>
          <cell r="AA6076">
            <v>0</v>
          </cell>
          <cell r="AB6076">
            <v>0</v>
          </cell>
          <cell r="AC6076">
            <v>0</v>
          </cell>
          <cell r="AD6076">
            <v>0</v>
          </cell>
          <cell r="AE6076">
            <v>0</v>
          </cell>
          <cell r="AF6076">
            <v>0</v>
          </cell>
          <cell r="AG6076">
            <v>0</v>
          </cell>
          <cell r="AH6076">
            <v>0</v>
          </cell>
          <cell r="AI6076">
            <v>0</v>
          </cell>
        </row>
        <row r="6077">
          <cell r="C6077" t="str">
            <v>1.975</v>
          </cell>
          <cell r="D6077" t="str">
            <v>Техническое перевооружение ГРС Динамо</v>
          </cell>
          <cell r="E6077" t="str">
            <v>051-2005790</v>
          </cell>
          <cell r="F6077" t="str">
            <v/>
          </cell>
          <cell r="G6077" t="str">
            <v/>
          </cell>
          <cell r="H6077" t="str">
            <v>Транспорт газа</v>
          </cell>
          <cell r="I6077">
            <v>5.24</v>
          </cell>
          <cell r="J6077">
            <v>5.24</v>
          </cell>
          <cell r="K6077">
            <v>5.24</v>
          </cell>
          <cell r="L6077">
            <v>5.24</v>
          </cell>
          <cell r="M6077">
            <v>4.7500019999999997E-2</v>
          </cell>
          <cell r="N6077">
            <v>0.90648893100000005</v>
          </cell>
          <cell r="O6077">
            <v>0.90648893100000005</v>
          </cell>
          <cell r="P6077">
            <v>0</v>
          </cell>
          <cell r="Q6077">
            <v>0</v>
          </cell>
          <cell r="R6077">
            <v>0</v>
          </cell>
          <cell r="S6077">
            <v>4.37</v>
          </cell>
          <cell r="T6077">
            <v>0.87</v>
          </cell>
          <cell r="U6077">
            <v>0</v>
          </cell>
          <cell r="V6077">
            <v>0</v>
          </cell>
          <cell r="W6077">
            <v>0</v>
          </cell>
          <cell r="X6077">
            <v>0</v>
          </cell>
          <cell r="Y6077">
            <v>0</v>
          </cell>
          <cell r="Z6077">
            <v>0.15</v>
          </cell>
          <cell r="AA6077">
            <v>0.15</v>
          </cell>
          <cell r="AB6077">
            <v>0</v>
          </cell>
          <cell r="AC6077">
            <v>0</v>
          </cell>
          <cell r="AD6077">
            <v>3.1666680000000003E-2</v>
          </cell>
          <cell r="AE6077">
            <v>0</v>
          </cell>
          <cell r="AF6077">
            <v>3.1666680000000003E-2</v>
          </cell>
          <cell r="AG6077">
            <v>0</v>
          </cell>
          <cell r="AH6077">
            <v>0</v>
          </cell>
          <cell r="AI6077">
            <v>21.11112</v>
          </cell>
        </row>
        <row r="6078">
          <cell r="C6078" t="str">
            <v>1.975.1</v>
          </cell>
          <cell r="D6078" t="str">
            <v>Подрядные работы</v>
          </cell>
          <cell r="E6078" t="str">
            <v>051-2005790</v>
          </cell>
          <cell r="F6078" t="str">
            <v/>
          </cell>
          <cell r="G6078" t="str">
            <v/>
          </cell>
          <cell r="H6078" t="str">
            <v/>
          </cell>
          <cell r="I6078">
            <v>0.54</v>
          </cell>
          <cell r="J6078">
            <v>0.54</v>
          </cell>
          <cell r="K6078">
            <v>0.54</v>
          </cell>
          <cell r="L6078">
            <v>0.54</v>
          </cell>
          <cell r="M6078">
            <v>0</v>
          </cell>
          <cell r="N6078">
            <v>0</v>
          </cell>
          <cell r="O6078">
            <v>0</v>
          </cell>
          <cell r="P6078">
            <v>0</v>
          </cell>
          <cell r="Q6078">
            <v>0</v>
          </cell>
          <cell r="R6078">
            <v>0</v>
          </cell>
          <cell r="S6078">
            <v>0.45</v>
          </cell>
          <cell r="T6078">
            <v>0.09</v>
          </cell>
          <cell r="U6078">
            <v>0</v>
          </cell>
          <cell r="V6078">
            <v>0</v>
          </cell>
          <cell r="W6078">
            <v>0</v>
          </cell>
          <cell r="X6078">
            <v>0</v>
          </cell>
          <cell r="Y6078">
            <v>0</v>
          </cell>
          <cell r="Z6078">
            <v>0</v>
          </cell>
          <cell r="AA6078">
            <v>0</v>
          </cell>
          <cell r="AB6078">
            <v>0</v>
          </cell>
          <cell r="AC6078">
            <v>0</v>
          </cell>
          <cell r="AD6078">
            <v>0</v>
          </cell>
          <cell r="AE6078">
            <v>0</v>
          </cell>
          <cell r="AF6078">
            <v>0</v>
          </cell>
          <cell r="AG6078">
            <v>0</v>
          </cell>
          <cell r="AH6078">
            <v>0</v>
          </cell>
          <cell r="AI6078">
            <v>0</v>
          </cell>
        </row>
        <row r="6079">
          <cell r="C6079">
            <v>0</v>
          </cell>
          <cell r="D6079" t="str">
            <v>Конкурс</v>
          </cell>
          <cell r="E6079" t="str">
            <v>051-2005790</v>
          </cell>
          <cell r="F6079" t="str">
            <v/>
          </cell>
          <cell r="G6079" t="str">
            <v/>
          </cell>
          <cell r="H6079" t="str">
            <v/>
          </cell>
          <cell r="I6079">
            <v>0</v>
          </cell>
          <cell r="J6079">
            <v>0</v>
          </cell>
          <cell r="K6079">
            <v>0.54</v>
          </cell>
          <cell r="L6079">
            <v>0.54</v>
          </cell>
          <cell r="M6079">
            <v>0</v>
          </cell>
          <cell r="N6079">
            <v>0</v>
          </cell>
          <cell r="O6079">
            <v>0</v>
          </cell>
          <cell r="P6079">
            <v>0</v>
          </cell>
          <cell r="Q6079">
            <v>0</v>
          </cell>
          <cell r="R6079">
            <v>0</v>
          </cell>
          <cell r="S6079">
            <v>0</v>
          </cell>
          <cell r="T6079">
            <v>0</v>
          </cell>
          <cell r="U6079">
            <v>0</v>
          </cell>
          <cell r="V6079">
            <v>0</v>
          </cell>
          <cell r="W6079">
            <v>0</v>
          </cell>
          <cell r="X6079">
            <v>0</v>
          </cell>
          <cell r="Y6079">
            <v>0</v>
          </cell>
          <cell r="Z6079">
            <v>0</v>
          </cell>
          <cell r="AA6079">
            <v>0</v>
          </cell>
          <cell r="AB6079">
            <v>0</v>
          </cell>
          <cell r="AC6079">
            <v>0</v>
          </cell>
          <cell r="AD6079">
            <v>0</v>
          </cell>
          <cell r="AE6079">
            <v>0</v>
          </cell>
          <cell r="AF6079">
            <v>0</v>
          </cell>
          <cell r="AG6079">
            <v>0</v>
          </cell>
          <cell r="AH6079">
            <v>0</v>
          </cell>
          <cell r="AI6079">
            <v>0</v>
          </cell>
        </row>
        <row r="6080">
          <cell r="C6080">
            <v>0</v>
          </cell>
          <cell r="D6080" t="str">
            <v>Прочие подрядчики</v>
          </cell>
          <cell r="E6080" t="str">
            <v>051-2005790</v>
          </cell>
          <cell r="F6080" t="str">
            <v/>
          </cell>
          <cell r="G6080" t="str">
            <v/>
          </cell>
          <cell r="H6080" t="str">
            <v/>
          </cell>
          <cell r="I6080">
            <v>0.54</v>
          </cell>
          <cell r="J6080">
            <v>0.54</v>
          </cell>
          <cell r="K6080">
            <v>0</v>
          </cell>
          <cell r="L6080">
            <v>0</v>
          </cell>
          <cell r="M6080">
            <v>0</v>
          </cell>
          <cell r="N6080">
            <v>0</v>
          </cell>
          <cell r="O6080">
            <v>0</v>
          </cell>
          <cell r="P6080">
            <v>0</v>
          </cell>
          <cell r="Q6080">
            <v>0</v>
          </cell>
          <cell r="R6080">
            <v>0</v>
          </cell>
          <cell r="S6080">
            <v>0.45</v>
          </cell>
          <cell r="T6080">
            <v>0.09</v>
          </cell>
          <cell r="U6080">
            <v>0</v>
          </cell>
          <cell r="V6080">
            <v>0</v>
          </cell>
          <cell r="W6080">
            <v>0</v>
          </cell>
          <cell r="X6080">
            <v>0</v>
          </cell>
          <cell r="Y6080">
            <v>0</v>
          </cell>
          <cell r="Z6080">
            <v>0</v>
          </cell>
          <cell r="AA6080">
            <v>0</v>
          </cell>
          <cell r="AB6080">
            <v>0</v>
          </cell>
          <cell r="AC6080">
            <v>0</v>
          </cell>
          <cell r="AD6080">
            <v>0</v>
          </cell>
          <cell r="AE6080">
            <v>0</v>
          </cell>
          <cell r="AF6080">
            <v>0</v>
          </cell>
          <cell r="AG6080">
            <v>0</v>
          </cell>
          <cell r="AH6080">
            <v>0</v>
          </cell>
          <cell r="AI6080">
            <v>0</v>
          </cell>
        </row>
        <row r="6081">
          <cell r="C6081" t="str">
            <v>1.975.2</v>
          </cell>
          <cell r="D6081" t="str">
            <v>Оборудование</v>
          </cell>
          <cell r="E6081" t="str">
            <v>051-2005790</v>
          </cell>
          <cell r="F6081" t="str">
            <v/>
          </cell>
          <cell r="G6081" t="str">
            <v/>
          </cell>
          <cell r="H6081" t="str">
            <v/>
          </cell>
          <cell r="I6081">
            <v>3.65</v>
          </cell>
          <cell r="J6081">
            <v>3.65</v>
          </cell>
          <cell r="K6081">
            <v>3.65</v>
          </cell>
          <cell r="L6081">
            <v>3.65</v>
          </cell>
          <cell r="M6081">
            <v>0</v>
          </cell>
          <cell r="N6081">
            <v>0</v>
          </cell>
          <cell r="O6081">
            <v>0</v>
          </cell>
          <cell r="P6081">
            <v>0</v>
          </cell>
          <cell r="Q6081">
            <v>0</v>
          </cell>
          <cell r="R6081">
            <v>0</v>
          </cell>
          <cell r="S6081">
            <v>3.05</v>
          </cell>
          <cell r="T6081">
            <v>0.6</v>
          </cell>
          <cell r="U6081">
            <v>0</v>
          </cell>
          <cell r="V6081">
            <v>0</v>
          </cell>
          <cell r="W6081">
            <v>0</v>
          </cell>
          <cell r="X6081">
            <v>0</v>
          </cell>
          <cell r="Y6081">
            <v>0</v>
          </cell>
          <cell r="Z6081">
            <v>0</v>
          </cell>
          <cell r="AA6081">
            <v>0</v>
          </cell>
          <cell r="AB6081">
            <v>0</v>
          </cell>
          <cell r="AC6081">
            <v>0</v>
          </cell>
          <cell r="AD6081">
            <v>0</v>
          </cell>
          <cell r="AE6081">
            <v>0</v>
          </cell>
          <cell r="AF6081">
            <v>0</v>
          </cell>
          <cell r="AG6081">
            <v>0</v>
          </cell>
          <cell r="AH6081">
            <v>0</v>
          </cell>
          <cell r="AI6081">
            <v>0</v>
          </cell>
        </row>
        <row r="6082">
          <cell r="C6082" t="str">
            <v>1.975.3</v>
          </cell>
          <cell r="D6082" t="str">
            <v>Прочие, всего</v>
          </cell>
          <cell r="E6082" t="str">
            <v>051-2005790</v>
          </cell>
          <cell r="F6082" t="str">
            <v/>
          </cell>
          <cell r="G6082" t="str">
            <v/>
          </cell>
          <cell r="H6082" t="str">
            <v/>
          </cell>
          <cell r="I6082">
            <v>1.05</v>
          </cell>
          <cell r="J6082">
            <v>1.05</v>
          </cell>
          <cell r="K6082">
            <v>1.05</v>
          </cell>
          <cell r="L6082">
            <v>1.05</v>
          </cell>
          <cell r="M6082">
            <v>4.7500019999999997E-2</v>
          </cell>
          <cell r="N6082">
            <v>4.5238114290000002</v>
          </cell>
          <cell r="O6082">
            <v>4.5238114290000002</v>
          </cell>
          <cell r="P6082">
            <v>0</v>
          </cell>
          <cell r="Q6082">
            <v>0</v>
          </cell>
          <cell r="R6082">
            <v>0</v>
          </cell>
          <cell r="S6082">
            <v>0.87</v>
          </cell>
          <cell r="T6082">
            <v>0.18</v>
          </cell>
          <cell r="U6082">
            <v>0</v>
          </cell>
          <cell r="V6082">
            <v>0</v>
          </cell>
          <cell r="W6082">
            <v>0</v>
          </cell>
          <cell r="X6082">
            <v>0</v>
          </cell>
          <cell r="Y6082">
            <v>0</v>
          </cell>
          <cell r="Z6082">
            <v>0.15</v>
          </cell>
          <cell r="AA6082">
            <v>0.15</v>
          </cell>
          <cell r="AB6082">
            <v>0</v>
          </cell>
          <cell r="AC6082">
            <v>0</v>
          </cell>
          <cell r="AD6082">
            <v>3.1666680000000003E-2</v>
          </cell>
          <cell r="AE6082">
            <v>0</v>
          </cell>
          <cell r="AF6082">
            <v>3.1666680000000003E-2</v>
          </cell>
          <cell r="AG6082">
            <v>0</v>
          </cell>
          <cell r="AH6082">
            <v>0</v>
          </cell>
          <cell r="AI6082">
            <v>21.11112</v>
          </cell>
        </row>
        <row r="6083">
          <cell r="C6083" t="str">
            <v>1.975.4</v>
          </cell>
          <cell r="D6083" t="str">
            <v>Проектные работы</v>
          </cell>
          <cell r="E6083" t="str">
            <v>051-2005790</v>
          </cell>
          <cell r="F6083" t="str">
            <v/>
          </cell>
          <cell r="G6083" t="str">
            <v/>
          </cell>
          <cell r="H6083" t="str">
            <v/>
          </cell>
          <cell r="I6083">
            <v>0</v>
          </cell>
          <cell r="J6083">
            <v>0</v>
          </cell>
          <cell r="K6083">
            <v>0.1</v>
          </cell>
          <cell r="L6083">
            <v>0.1</v>
          </cell>
          <cell r="M6083">
            <v>0</v>
          </cell>
          <cell r="N6083">
            <v>0</v>
          </cell>
          <cell r="O6083">
            <v>0</v>
          </cell>
          <cell r="P6083">
            <v>0</v>
          </cell>
          <cell r="Q6083">
            <v>0</v>
          </cell>
          <cell r="R6083">
            <v>0</v>
          </cell>
          <cell r="S6083">
            <v>0</v>
          </cell>
          <cell r="T6083">
            <v>0</v>
          </cell>
          <cell r="U6083">
            <v>0</v>
          </cell>
          <cell r="V6083">
            <v>0</v>
          </cell>
          <cell r="W6083">
            <v>0</v>
          </cell>
          <cell r="X6083">
            <v>0</v>
          </cell>
          <cell r="Y6083">
            <v>0</v>
          </cell>
          <cell r="Z6083">
            <v>0</v>
          </cell>
          <cell r="AA6083">
            <v>0</v>
          </cell>
          <cell r="AB6083">
            <v>0</v>
          </cell>
          <cell r="AC6083">
            <v>0</v>
          </cell>
          <cell r="AD6083">
            <v>0</v>
          </cell>
          <cell r="AE6083">
            <v>0</v>
          </cell>
          <cell r="AF6083">
            <v>0</v>
          </cell>
          <cell r="AG6083">
            <v>0</v>
          </cell>
          <cell r="AH6083">
            <v>0</v>
          </cell>
          <cell r="AI6083">
            <v>0</v>
          </cell>
        </row>
        <row r="6084">
          <cell r="C6084" t="str">
            <v>1.975.5</v>
          </cell>
          <cell r="D6084" t="str">
            <v>Услуги Заказчика</v>
          </cell>
          <cell r="E6084" t="str">
            <v>051-2005790</v>
          </cell>
          <cell r="F6084" t="str">
            <v/>
          </cell>
          <cell r="G6084" t="str">
            <v/>
          </cell>
          <cell r="H6084" t="str">
            <v/>
          </cell>
          <cell r="I6084">
            <v>0</v>
          </cell>
          <cell r="J6084">
            <v>0</v>
          </cell>
          <cell r="K6084">
            <v>0.19</v>
          </cell>
          <cell r="L6084">
            <v>0.19</v>
          </cell>
          <cell r="M6084">
            <v>4.7500019999999997E-2</v>
          </cell>
          <cell r="N6084">
            <v>25.000010526000001</v>
          </cell>
          <cell r="O6084">
            <v>25.000010526000001</v>
          </cell>
          <cell r="P6084">
            <v>0</v>
          </cell>
          <cell r="Q6084">
            <v>0</v>
          </cell>
          <cell r="R6084">
            <v>0</v>
          </cell>
          <cell r="S6084">
            <v>0</v>
          </cell>
          <cell r="T6084">
            <v>0</v>
          </cell>
          <cell r="U6084">
            <v>0</v>
          </cell>
          <cell r="V6084">
            <v>0</v>
          </cell>
          <cell r="W6084">
            <v>0</v>
          </cell>
          <cell r="X6084">
            <v>0</v>
          </cell>
          <cell r="Y6084">
            <v>0</v>
          </cell>
          <cell r="Z6084">
            <v>0.15</v>
          </cell>
          <cell r="AA6084">
            <v>0.15</v>
          </cell>
          <cell r="AB6084">
            <v>0</v>
          </cell>
          <cell r="AC6084">
            <v>0</v>
          </cell>
          <cell r="AD6084">
            <v>3.1666680000000003E-2</v>
          </cell>
          <cell r="AE6084">
            <v>0</v>
          </cell>
          <cell r="AF6084">
            <v>3.1666680000000003E-2</v>
          </cell>
          <cell r="AG6084">
            <v>0</v>
          </cell>
          <cell r="AH6084">
            <v>0</v>
          </cell>
          <cell r="AI6084">
            <v>21.11112</v>
          </cell>
        </row>
        <row r="6085">
          <cell r="C6085" t="str">
            <v>1.975.6</v>
          </cell>
          <cell r="D6085" t="str">
            <v>Иные прочие</v>
          </cell>
          <cell r="E6085" t="str">
            <v>051-2005790</v>
          </cell>
          <cell r="F6085" t="str">
            <v/>
          </cell>
          <cell r="G6085" t="str">
            <v/>
          </cell>
          <cell r="H6085" t="str">
            <v/>
          </cell>
          <cell r="I6085">
            <v>1.05</v>
          </cell>
          <cell r="J6085">
            <v>1.05</v>
          </cell>
          <cell r="K6085">
            <v>0.11</v>
          </cell>
          <cell r="L6085">
            <v>0.11</v>
          </cell>
          <cell r="M6085">
            <v>0</v>
          </cell>
          <cell r="N6085">
            <v>0</v>
          </cell>
          <cell r="O6085">
            <v>0</v>
          </cell>
          <cell r="P6085">
            <v>0</v>
          </cell>
          <cell r="Q6085">
            <v>0</v>
          </cell>
          <cell r="R6085">
            <v>0</v>
          </cell>
          <cell r="S6085">
            <v>0.87</v>
          </cell>
          <cell r="T6085">
            <v>0.18</v>
          </cell>
          <cell r="U6085">
            <v>0</v>
          </cell>
          <cell r="V6085">
            <v>0</v>
          </cell>
          <cell r="W6085">
            <v>0</v>
          </cell>
          <cell r="X6085">
            <v>0</v>
          </cell>
          <cell r="Y6085">
            <v>0</v>
          </cell>
          <cell r="Z6085">
            <v>0</v>
          </cell>
          <cell r="AA6085">
            <v>0</v>
          </cell>
          <cell r="AB6085">
            <v>0</v>
          </cell>
          <cell r="AC6085">
            <v>0</v>
          </cell>
          <cell r="AD6085">
            <v>0</v>
          </cell>
          <cell r="AE6085">
            <v>0</v>
          </cell>
          <cell r="AF6085">
            <v>0</v>
          </cell>
          <cell r="AG6085">
            <v>0</v>
          </cell>
          <cell r="AH6085">
            <v>0</v>
          </cell>
          <cell r="AI6085">
            <v>0</v>
          </cell>
        </row>
        <row r="6086">
          <cell r="C6086" t="str">
            <v>1.975.7</v>
          </cell>
          <cell r="D6086" t="str">
            <v>Пуско наладочные работы "вхолостую"</v>
          </cell>
          <cell r="E6086" t="str">
            <v>051-2005790</v>
          </cell>
          <cell r="F6086" t="str">
            <v/>
          </cell>
          <cell r="G6086" t="str">
            <v/>
          </cell>
          <cell r="H6086" t="str">
            <v/>
          </cell>
          <cell r="I6086">
            <v>0</v>
          </cell>
          <cell r="J6086">
            <v>0</v>
          </cell>
          <cell r="K6086">
            <v>0.65</v>
          </cell>
          <cell r="L6086">
            <v>0.65</v>
          </cell>
          <cell r="M6086">
            <v>0</v>
          </cell>
          <cell r="N6086">
            <v>0</v>
          </cell>
          <cell r="O6086">
            <v>0</v>
          </cell>
          <cell r="P6086">
            <v>0</v>
          </cell>
          <cell r="Q6086">
            <v>0</v>
          </cell>
          <cell r="R6086">
            <v>0</v>
          </cell>
          <cell r="S6086">
            <v>0</v>
          </cell>
          <cell r="T6086">
            <v>0</v>
          </cell>
          <cell r="U6086">
            <v>0</v>
          </cell>
          <cell r="V6086">
            <v>0</v>
          </cell>
          <cell r="W6086">
            <v>0</v>
          </cell>
          <cell r="X6086">
            <v>0</v>
          </cell>
          <cell r="Y6086">
            <v>0</v>
          </cell>
          <cell r="Z6086">
            <v>0</v>
          </cell>
          <cell r="AA6086">
            <v>0</v>
          </cell>
          <cell r="AB6086">
            <v>0</v>
          </cell>
          <cell r="AC6086">
            <v>0</v>
          </cell>
          <cell r="AD6086">
            <v>0</v>
          </cell>
          <cell r="AE6086">
            <v>0</v>
          </cell>
          <cell r="AF6086">
            <v>0</v>
          </cell>
          <cell r="AG6086">
            <v>0</v>
          </cell>
          <cell r="AH6086">
            <v>0</v>
          </cell>
          <cell r="AI6086">
            <v>0</v>
          </cell>
        </row>
        <row r="6087">
          <cell r="C6087" t="str">
            <v>1.976</v>
          </cell>
          <cell r="D6087" t="str">
            <v>Техническое перевооружение ГРС Алексеевская</v>
          </cell>
          <cell r="E6087" t="str">
            <v>051-2005794</v>
          </cell>
          <cell r="F6087" t="str">
            <v/>
          </cell>
          <cell r="G6087" t="str">
            <v/>
          </cell>
          <cell r="H6087" t="str">
            <v>Транспорт газа</v>
          </cell>
          <cell r="I6087">
            <v>0.28000000000000003</v>
          </cell>
          <cell r="J6087">
            <v>0.28000000000000003</v>
          </cell>
          <cell r="K6087">
            <v>0.28000000000000003</v>
          </cell>
          <cell r="L6087">
            <v>0.28000000000000003</v>
          </cell>
          <cell r="M6087">
            <v>2.5000199999999999E-3</v>
          </cell>
          <cell r="N6087">
            <v>0.89286428600000001</v>
          </cell>
          <cell r="O6087">
            <v>0.89286428600000001</v>
          </cell>
          <cell r="P6087">
            <v>0</v>
          </cell>
          <cell r="Q6087">
            <v>0</v>
          </cell>
          <cell r="R6087">
            <v>0</v>
          </cell>
          <cell r="S6087">
            <v>0.23</v>
          </cell>
          <cell r="T6087">
            <v>0.05</v>
          </cell>
          <cell r="U6087">
            <v>0</v>
          </cell>
          <cell r="V6087">
            <v>0</v>
          </cell>
          <cell r="W6087">
            <v>0</v>
          </cell>
          <cell r="X6087">
            <v>0</v>
          </cell>
          <cell r="Y6087">
            <v>0</v>
          </cell>
          <cell r="Z6087">
            <v>0.01</v>
          </cell>
          <cell r="AA6087">
            <v>0.01</v>
          </cell>
          <cell r="AB6087">
            <v>0</v>
          </cell>
          <cell r="AC6087">
            <v>0</v>
          </cell>
          <cell r="AD6087">
            <v>1.66668E-3</v>
          </cell>
          <cell r="AE6087">
            <v>0</v>
          </cell>
          <cell r="AF6087">
            <v>1.66668E-3</v>
          </cell>
          <cell r="AG6087">
            <v>0</v>
          </cell>
          <cell r="AH6087">
            <v>0</v>
          </cell>
          <cell r="AI6087">
            <v>16.666799999999999</v>
          </cell>
        </row>
        <row r="6088">
          <cell r="C6088" t="str">
            <v>1.976.1</v>
          </cell>
          <cell r="D6088" t="str">
            <v>Оборудование</v>
          </cell>
          <cell r="E6088" t="str">
            <v>051-2005794</v>
          </cell>
          <cell r="F6088" t="str">
            <v/>
          </cell>
          <cell r="G6088" t="str">
            <v/>
          </cell>
          <cell r="H6088" t="str">
            <v/>
          </cell>
          <cell r="I6088">
            <v>0.22</v>
          </cell>
          <cell r="J6088">
            <v>0.22</v>
          </cell>
          <cell r="K6088">
            <v>0.22</v>
          </cell>
          <cell r="L6088">
            <v>0.22</v>
          </cell>
          <cell r="M6088">
            <v>0</v>
          </cell>
          <cell r="N6088">
            <v>0</v>
          </cell>
          <cell r="O6088">
            <v>0</v>
          </cell>
          <cell r="P6088">
            <v>0</v>
          </cell>
          <cell r="Q6088">
            <v>0</v>
          </cell>
          <cell r="R6088">
            <v>0</v>
          </cell>
          <cell r="S6088">
            <v>0.18</v>
          </cell>
          <cell r="T6088">
            <v>0.04</v>
          </cell>
          <cell r="U6088">
            <v>0</v>
          </cell>
          <cell r="V6088">
            <v>0</v>
          </cell>
          <cell r="W6088">
            <v>0</v>
          </cell>
          <cell r="X6088">
            <v>0</v>
          </cell>
          <cell r="Y6088">
            <v>0</v>
          </cell>
          <cell r="Z6088">
            <v>0</v>
          </cell>
          <cell r="AA6088">
            <v>0</v>
          </cell>
          <cell r="AB6088">
            <v>0</v>
          </cell>
          <cell r="AC6088">
            <v>0</v>
          </cell>
          <cell r="AD6088">
            <v>0</v>
          </cell>
          <cell r="AE6088">
            <v>0</v>
          </cell>
          <cell r="AF6088">
            <v>0</v>
          </cell>
          <cell r="AG6088">
            <v>0</v>
          </cell>
          <cell r="AH6088">
            <v>0</v>
          </cell>
          <cell r="AI6088">
            <v>0</v>
          </cell>
        </row>
        <row r="6089">
          <cell r="C6089" t="str">
            <v>1.976.2</v>
          </cell>
          <cell r="D6089" t="str">
            <v>Прочие, всего</v>
          </cell>
          <cell r="E6089" t="str">
            <v>051-2005794</v>
          </cell>
          <cell r="F6089" t="str">
            <v/>
          </cell>
          <cell r="G6089" t="str">
            <v/>
          </cell>
          <cell r="H6089" t="str">
            <v/>
          </cell>
          <cell r="I6089">
            <v>0.06</v>
          </cell>
          <cell r="J6089">
            <v>0.06</v>
          </cell>
          <cell r="K6089">
            <v>0.06</v>
          </cell>
          <cell r="L6089">
            <v>0.06</v>
          </cell>
          <cell r="M6089">
            <v>2.5000199999999999E-3</v>
          </cell>
          <cell r="N6089">
            <v>4.1666999999999996</v>
          </cell>
          <cell r="O6089">
            <v>4.1666999999999996</v>
          </cell>
          <cell r="P6089">
            <v>0</v>
          </cell>
          <cell r="Q6089">
            <v>0</v>
          </cell>
          <cell r="R6089">
            <v>0</v>
          </cell>
          <cell r="S6089">
            <v>0.05</v>
          </cell>
          <cell r="T6089">
            <v>0.01</v>
          </cell>
          <cell r="U6089">
            <v>0</v>
          </cell>
          <cell r="V6089">
            <v>0</v>
          </cell>
          <cell r="W6089">
            <v>0</v>
          </cell>
          <cell r="X6089">
            <v>0</v>
          </cell>
          <cell r="Y6089">
            <v>0</v>
          </cell>
          <cell r="Z6089">
            <v>0.01</v>
          </cell>
          <cell r="AA6089">
            <v>0.01</v>
          </cell>
          <cell r="AB6089">
            <v>0</v>
          </cell>
          <cell r="AC6089">
            <v>0</v>
          </cell>
          <cell r="AD6089">
            <v>1.66668E-3</v>
          </cell>
          <cell r="AE6089">
            <v>0</v>
          </cell>
          <cell r="AF6089">
            <v>1.66668E-3</v>
          </cell>
          <cell r="AG6089">
            <v>0</v>
          </cell>
          <cell r="AH6089">
            <v>0</v>
          </cell>
          <cell r="AI6089">
            <v>16.666799999999999</v>
          </cell>
        </row>
        <row r="6090">
          <cell r="C6090" t="str">
            <v>1.976.3</v>
          </cell>
          <cell r="D6090" t="str">
            <v>Услуги Заказчика</v>
          </cell>
          <cell r="E6090" t="str">
            <v>051-2005794</v>
          </cell>
          <cell r="F6090" t="str">
            <v/>
          </cell>
          <cell r="G6090" t="str">
            <v/>
          </cell>
          <cell r="H6090" t="str">
            <v/>
          </cell>
          <cell r="I6090">
            <v>0</v>
          </cell>
          <cell r="J6090">
            <v>0</v>
          </cell>
          <cell r="K6090">
            <v>0.01</v>
          </cell>
          <cell r="L6090">
            <v>0.01</v>
          </cell>
          <cell r="M6090">
            <v>2.5000199999999999E-3</v>
          </cell>
          <cell r="N6090">
            <v>25.0002</v>
          </cell>
          <cell r="O6090">
            <v>25.0002</v>
          </cell>
          <cell r="P6090">
            <v>0</v>
          </cell>
          <cell r="Q6090">
            <v>0</v>
          </cell>
          <cell r="R6090">
            <v>0</v>
          </cell>
          <cell r="S6090">
            <v>0</v>
          </cell>
          <cell r="T6090">
            <v>0</v>
          </cell>
          <cell r="U6090">
            <v>0</v>
          </cell>
          <cell r="V6090">
            <v>0</v>
          </cell>
          <cell r="W6090">
            <v>0</v>
          </cell>
          <cell r="X6090">
            <v>0</v>
          </cell>
          <cell r="Y6090">
            <v>0</v>
          </cell>
          <cell r="Z6090">
            <v>0.01</v>
          </cell>
          <cell r="AA6090">
            <v>0.01</v>
          </cell>
          <cell r="AB6090">
            <v>0</v>
          </cell>
          <cell r="AC6090">
            <v>0</v>
          </cell>
          <cell r="AD6090">
            <v>1.66668E-3</v>
          </cell>
          <cell r="AE6090">
            <v>0</v>
          </cell>
          <cell r="AF6090">
            <v>1.66668E-3</v>
          </cell>
          <cell r="AG6090">
            <v>0</v>
          </cell>
          <cell r="AH6090">
            <v>0</v>
          </cell>
          <cell r="AI6090">
            <v>16.666799999999999</v>
          </cell>
        </row>
        <row r="6091">
          <cell r="C6091" t="str">
            <v>1.976.4</v>
          </cell>
          <cell r="D6091" t="str">
            <v>Иные прочие</v>
          </cell>
          <cell r="E6091" t="str">
            <v>051-2005794</v>
          </cell>
          <cell r="F6091" t="str">
            <v/>
          </cell>
          <cell r="G6091" t="str">
            <v/>
          </cell>
          <cell r="H6091" t="str">
            <v/>
          </cell>
          <cell r="I6091">
            <v>0.06</v>
          </cell>
          <cell r="J6091">
            <v>0.06</v>
          </cell>
          <cell r="K6091">
            <v>0.01</v>
          </cell>
          <cell r="L6091">
            <v>0.01</v>
          </cell>
          <cell r="M6091">
            <v>0</v>
          </cell>
          <cell r="N6091">
            <v>0</v>
          </cell>
          <cell r="O6091">
            <v>0</v>
          </cell>
          <cell r="P6091">
            <v>0</v>
          </cell>
          <cell r="Q6091">
            <v>0</v>
          </cell>
          <cell r="R6091">
            <v>0</v>
          </cell>
          <cell r="S6091">
            <v>0.05</v>
          </cell>
          <cell r="T6091">
            <v>0.01</v>
          </cell>
          <cell r="U6091">
            <v>0</v>
          </cell>
          <cell r="V6091">
            <v>0</v>
          </cell>
          <cell r="W6091">
            <v>0</v>
          </cell>
          <cell r="X6091">
            <v>0</v>
          </cell>
          <cell r="Y6091">
            <v>0</v>
          </cell>
          <cell r="Z6091">
            <v>0</v>
          </cell>
          <cell r="AA6091">
            <v>0</v>
          </cell>
          <cell r="AB6091">
            <v>0</v>
          </cell>
          <cell r="AC6091">
            <v>0</v>
          </cell>
          <cell r="AD6091">
            <v>0</v>
          </cell>
          <cell r="AE6091">
            <v>0</v>
          </cell>
          <cell r="AF6091">
            <v>0</v>
          </cell>
          <cell r="AG6091">
            <v>0</v>
          </cell>
          <cell r="AH6091">
            <v>0</v>
          </cell>
          <cell r="AI6091">
            <v>0</v>
          </cell>
        </row>
        <row r="6092">
          <cell r="C6092" t="str">
            <v>1.976.5</v>
          </cell>
          <cell r="D6092" t="str">
            <v>Пуско наладочные работы "вхолостую"</v>
          </cell>
          <cell r="E6092" t="str">
            <v>051-2005794</v>
          </cell>
          <cell r="F6092" t="str">
            <v/>
          </cell>
          <cell r="G6092" t="str">
            <v/>
          </cell>
          <cell r="H6092" t="str">
            <v/>
          </cell>
          <cell r="I6092">
            <v>0</v>
          </cell>
          <cell r="J6092">
            <v>0</v>
          </cell>
          <cell r="K6092">
            <v>0.04</v>
          </cell>
          <cell r="L6092">
            <v>0.04</v>
          </cell>
          <cell r="M6092">
            <v>0</v>
          </cell>
          <cell r="N6092">
            <v>0</v>
          </cell>
          <cell r="O6092">
            <v>0</v>
          </cell>
          <cell r="P6092">
            <v>0</v>
          </cell>
          <cell r="Q6092">
            <v>0</v>
          </cell>
          <cell r="R6092">
            <v>0</v>
          </cell>
          <cell r="S6092">
            <v>0</v>
          </cell>
          <cell r="T6092">
            <v>0</v>
          </cell>
          <cell r="U6092">
            <v>0</v>
          </cell>
          <cell r="V6092">
            <v>0</v>
          </cell>
          <cell r="W6092">
            <v>0</v>
          </cell>
          <cell r="X6092">
            <v>0</v>
          </cell>
          <cell r="Y6092">
            <v>0</v>
          </cell>
          <cell r="Z6092">
            <v>0</v>
          </cell>
          <cell r="AA6092">
            <v>0</v>
          </cell>
          <cell r="AB6092">
            <v>0</v>
          </cell>
          <cell r="AC6092">
            <v>0</v>
          </cell>
          <cell r="AD6092">
            <v>0</v>
          </cell>
          <cell r="AE6092">
            <v>0</v>
          </cell>
          <cell r="AF6092">
            <v>0</v>
          </cell>
          <cell r="AG6092">
            <v>0</v>
          </cell>
          <cell r="AH6092">
            <v>0</v>
          </cell>
          <cell r="AI6092">
            <v>0</v>
          </cell>
        </row>
        <row r="6093">
          <cell r="C6093" t="str">
            <v>1.977</v>
          </cell>
          <cell r="D6093" t="str">
            <v>Техническое перевооружение ГРС Платовка</v>
          </cell>
          <cell r="E6093" t="str">
            <v>051-2005795</v>
          </cell>
          <cell r="F6093" t="str">
            <v/>
          </cell>
          <cell r="G6093" t="str">
            <v/>
          </cell>
          <cell r="H6093" t="str">
            <v>Транспорт газа</v>
          </cell>
          <cell r="I6093">
            <v>0.96</v>
          </cell>
          <cell r="J6093">
            <v>0.96</v>
          </cell>
          <cell r="K6093">
            <v>0.96</v>
          </cell>
          <cell r="L6093">
            <v>0.96</v>
          </cell>
          <cell r="M6093">
            <v>7.50024E-3</v>
          </cell>
          <cell r="N6093">
            <v>0.78127500000000005</v>
          </cell>
          <cell r="O6093">
            <v>0.78127500000000005</v>
          </cell>
          <cell r="P6093">
            <v>0</v>
          </cell>
          <cell r="Q6093">
            <v>0</v>
          </cell>
          <cell r="R6093">
            <v>0</v>
          </cell>
          <cell r="S6093">
            <v>0.8</v>
          </cell>
          <cell r="T6093">
            <v>0.16</v>
          </cell>
          <cell r="U6093">
            <v>0</v>
          </cell>
          <cell r="V6093">
            <v>0</v>
          </cell>
          <cell r="W6093">
            <v>0</v>
          </cell>
          <cell r="X6093">
            <v>0</v>
          </cell>
          <cell r="Y6093">
            <v>0</v>
          </cell>
          <cell r="Z6093">
            <v>0.02</v>
          </cell>
          <cell r="AA6093">
            <v>0.02</v>
          </cell>
          <cell r="AB6093">
            <v>0</v>
          </cell>
          <cell r="AC6093">
            <v>0</v>
          </cell>
          <cell r="AD6093">
            <v>5.00016E-3</v>
          </cell>
          <cell r="AE6093">
            <v>0</v>
          </cell>
          <cell r="AF6093">
            <v>5.00016E-3</v>
          </cell>
          <cell r="AG6093">
            <v>0</v>
          </cell>
          <cell r="AH6093">
            <v>0</v>
          </cell>
          <cell r="AI6093">
            <v>25.000800000000002</v>
          </cell>
        </row>
        <row r="6094">
          <cell r="C6094" t="str">
            <v>1.977.1</v>
          </cell>
          <cell r="D6094" t="str">
            <v>Подрядные работы</v>
          </cell>
          <cell r="E6094" t="str">
            <v>051-2005795</v>
          </cell>
          <cell r="F6094" t="str">
            <v/>
          </cell>
          <cell r="G6094" t="str">
            <v/>
          </cell>
          <cell r="H6094" t="str">
            <v/>
          </cell>
          <cell r="I6094">
            <v>0.54</v>
          </cell>
          <cell r="J6094">
            <v>0.54</v>
          </cell>
          <cell r="K6094">
            <v>0.54</v>
          </cell>
          <cell r="L6094">
            <v>0.54</v>
          </cell>
          <cell r="M6094">
            <v>0</v>
          </cell>
          <cell r="N6094">
            <v>0</v>
          </cell>
          <cell r="O6094">
            <v>0</v>
          </cell>
          <cell r="P6094">
            <v>0</v>
          </cell>
          <cell r="Q6094">
            <v>0</v>
          </cell>
          <cell r="R6094">
            <v>0</v>
          </cell>
          <cell r="S6094">
            <v>0.45</v>
          </cell>
          <cell r="T6094">
            <v>0.09</v>
          </cell>
          <cell r="U6094">
            <v>0</v>
          </cell>
          <cell r="V6094">
            <v>0</v>
          </cell>
          <cell r="W6094">
            <v>0</v>
          </cell>
          <cell r="X6094">
            <v>0</v>
          </cell>
          <cell r="Y6094">
            <v>0</v>
          </cell>
          <cell r="Z6094">
            <v>0</v>
          </cell>
          <cell r="AA6094">
            <v>0</v>
          </cell>
          <cell r="AB6094">
            <v>0</v>
          </cell>
          <cell r="AC6094">
            <v>0</v>
          </cell>
          <cell r="AD6094">
            <v>0</v>
          </cell>
          <cell r="AE6094">
            <v>0</v>
          </cell>
          <cell r="AF6094">
            <v>0</v>
          </cell>
          <cell r="AG6094">
            <v>0</v>
          </cell>
          <cell r="AH6094">
            <v>0</v>
          </cell>
          <cell r="AI6094">
            <v>0</v>
          </cell>
        </row>
        <row r="6095">
          <cell r="C6095">
            <v>0</v>
          </cell>
          <cell r="D6095" t="str">
            <v>Конкурс</v>
          </cell>
          <cell r="E6095" t="str">
            <v>051-2005795</v>
          </cell>
          <cell r="F6095" t="str">
            <v/>
          </cell>
          <cell r="G6095" t="str">
            <v/>
          </cell>
          <cell r="H6095" t="str">
            <v/>
          </cell>
          <cell r="I6095">
            <v>0</v>
          </cell>
          <cell r="J6095">
            <v>0</v>
          </cell>
          <cell r="K6095">
            <v>0.54</v>
          </cell>
          <cell r="L6095">
            <v>0.54</v>
          </cell>
          <cell r="M6095">
            <v>0</v>
          </cell>
          <cell r="N6095">
            <v>0</v>
          </cell>
          <cell r="O6095">
            <v>0</v>
          </cell>
          <cell r="P6095">
            <v>0</v>
          </cell>
          <cell r="Q6095">
            <v>0</v>
          </cell>
          <cell r="R6095">
            <v>0</v>
          </cell>
          <cell r="S6095">
            <v>0</v>
          </cell>
          <cell r="T6095">
            <v>0</v>
          </cell>
          <cell r="U6095">
            <v>0</v>
          </cell>
          <cell r="V6095">
            <v>0</v>
          </cell>
          <cell r="W6095">
            <v>0</v>
          </cell>
          <cell r="X6095">
            <v>0</v>
          </cell>
          <cell r="Y6095">
            <v>0</v>
          </cell>
          <cell r="Z6095">
            <v>0</v>
          </cell>
          <cell r="AA6095">
            <v>0</v>
          </cell>
          <cell r="AB6095">
            <v>0</v>
          </cell>
          <cell r="AC6095">
            <v>0</v>
          </cell>
          <cell r="AD6095">
            <v>0</v>
          </cell>
          <cell r="AE6095">
            <v>0</v>
          </cell>
          <cell r="AF6095">
            <v>0</v>
          </cell>
          <cell r="AG6095">
            <v>0</v>
          </cell>
          <cell r="AH6095">
            <v>0</v>
          </cell>
          <cell r="AI6095">
            <v>0</v>
          </cell>
        </row>
        <row r="6096">
          <cell r="C6096">
            <v>0</v>
          </cell>
          <cell r="D6096" t="str">
            <v>Прочие подрядчики</v>
          </cell>
          <cell r="E6096" t="str">
            <v>051-2005795</v>
          </cell>
          <cell r="F6096" t="str">
            <v/>
          </cell>
          <cell r="G6096" t="str">
            <v/>
          </cell>
          <cell r="H6096" t="str">
            <v/>
          </cell>
          <cell r="I6096">
            <v>0.54</v>
          </cell>
          <cell r="J6096">
            <v>0.54</v>
          </cell>
          <cell r="K6096">
            <v>0</v>
          </cell>
          <cell r="L6096">
            <v>0</v>
          </cell>
          <cell r="M6096">
            <v>0</v>
          </cell>
          <cell r="N6096">
            <v>0</v>
          </cell>
          <cell r="O6096">
            <v>0</v>
          </cell>
          <cell r="P6096">
            <v>0</v>
          </cell>
          <cell r="Q6096">
            <v>0</v>
          </cell>
          <cell r="R6096">
            <v>0</v>
          </cell>
          <cell r="S6096">
            <v>0.45</v>
          </cell>
          <cell r="T6096">
            <v>0.09</v>
          </cell>
          <cell r="U6096">
            <v>0</v>
          </cell>
          <cell r="V6096">
            <v>0</v>
          </cell>
          <cell r="W6096">
            <v>0</v>
          </cell>
          <cell r="X6096">
            <v>0</v>
          </cell>
          <cell r="Y6096">
            <v>0</v>
          </cell>
          <cell r="Z6096">
            <v>0</v>
          </cell>
          <cell r="AA6096">
            <v>0</v>
          </cell>
          <cell r="AB6096">
            <v>0</v>
          </cell>
          <cell r="AC6096">
            <v>0</v>
          </cell>
          <cell r="AD6096">
            <v>0</v>
          </cell>
          <cell r="AE6096">
            <v>0</v>
          </cell>
          <cell r="AF6096">
            <v>0</v>
          </cell>
          <cell r="AG6096">
            <v>0</v>
          </cell>
          <cell r="AH6096">
            <v>0</v>
          </cell>
          <cell r="AI6096">
            <v>0</v>
          </cell>
        </row>
        <row r="6097">
          <cell r="C6097" t="str">
            <v>1.977.2</v>
          </cell>
          <cell r="D6097" t="str">
            <v>Оборудование</v>
          </cell>
          <cell r="E6097" t="str">
            <v>051-2005795</v>
          </cell>
          <cell r="F6097" t="str">
            <v/>
          </cell>
          <cell r="G6097" t="str">
            <v/>
          </cell>
          <cell r="H6097" t="str">
            <v/>
          </cell>
          <cell r="I6097">
            <v>0.22</v>
          </cell>
          <cell r="J6097">
            <v>0.22</v>
          </cell>
          <cell r="K6097">
            <v>0.22</v>
          </cell>
          <cell r="L6097">
            <v>0.22</v>
          </cell>
          <cell r="M6097">
            <v>0</v>
          </cell>
          <cell r="N6097">
            <v>0</v>
          </cell>
          <cell r="O6097">
            <v>0</v>
          </cell>
          <cell r="P6097">
            <v>0</v>
          </cell>
          <cell r="Q6097">
            <v>0</v>
          </cell>
          <cell r="R6097">
            <v>0</v>
          </cell>
          <cell r="S6097">
            <v>0.18</v>
          </cell>
          <cell r="T6097">
            <v>3.5999999999999997E-2</v>
          </cell>
          <cell r="U6097">
            <v>0</v>
          </cell>
          <cell r="V6097">
            <v>0</v>
          </cell>
          <cell r="W6097">
            <v>0</v>
          </cell>
          <cell r="X6097">
            <v>0</v>
          </cell>
          <cell r="Y6097">
            <v>0</v>
          </cell>
          <cell r="Z6097">
            <v>0</v>
          </cell>
          <cell r="AA6097">
            <v>0</v>
          </cell>
          <cell r="AB6097">
            <v>0</v>
          </cell>
          <cell r="AC6097">
            <v>0</v>
          </cell>
          <cell r="AD6097">
            <v>0</v>
          </cell>
          <cell r="AE6097">
            <v>0</v>
          </cell>
          <cell r="AF6097">
            <v>0</v>
          </cell>
          <cell r="AG6097">
            <v>0</v>
          </cell>
          <cell r="AH6097">
            <v>0</v>
          </cell>
          <cell r="AI6097">
            <v>0</v>
          </cell>
        </row>
        <row r="6098">
          <cell r="C6098" t="str">
            <v>1.977.3</v>
          </cell>
          <cell r="D6098" t="str">
            <v>Прочие, всего</v>
          </cell>
          <cell r="E6098" t="str">
            <v>051-2005795</v>
          </cell>
          <cell r="F6098" t="str">
            <v/>
          </cell>
          <cell r="G6098" t="str">
            <v/>
          </cell>
          <cell r="H6098" t="str">
            <v/>
          </cell>
          <cell r="I6098">
            <v>0.2</v>
          </cell>
          <cell r="J6098">
            <v>0.2</v>
          </cell>
          <cell r="K6098">
            <v>0.2</v>
          </cell>
          <cell r="L6098">
            <v>0.2</v>
          </cell>
          <cell r="M6098">
            <v>7.50024E-3</v>
          </cell>
          <cell r="N6098">
            <v>3.7501199999999999</v>
          </cell>
          <cell r="O6098">
            <v>3.7501199999999999</v>
          </cell>
          <cell r="P6098">
            <v>0</v>
          </cell>
          <cell r="Q6098">
            <v>0</v>
          </cell>
          <cell r="R6098">
            <v>0</v>
          </cell>
          <cell r="S6098">
            <v>0.17</v>
          </cell>
          <cell r="T6098">
            <v>3.4000000000000002E-2</v>
          </cell>
          <cell r="U6098">
            <v>0</v>
          </cell>
          <cell r="V6098">
            <v>0</v>
          </cell>
          <cell r="W6098">
            <v>0</v>
          </cell>
          <cell r="X6098">
            <v>0</v>
          </cell>
          <cell r="Y6098">
            <v>0</v>
          </cell>
          <cell r="Z6098">
            <v>0.02</v>
          </cell>
          <cell r="AA6098">
            <v>0.02</v>
          </cell>
          <cell r="AB6098">
            <v>0</v>
          </cell>
          <cell r="AC6098">
            <v>0</v>
          </cell>
          <cell r="AD6098">
            <v>5.00016E-3</v>
          </cell>
          <cell r="AE6098">
            <v>0</v>
          </cell>
          <cell r="AF6098">
            <v>5.00016E-3</v>
          </cell>
          <cell r="AG6098">
            <v>0</v>
          </cell>
          <cell r="AH6098">
            <v>0</v>
          </cell>
          <cell r="AI6098">
            <v>25.000800000000002</v>
          </cell>
        </row>
        <row r="6099">
          <cell r="C6099" t="str">
            <v>1.977.4</v>
          </cell>
          <cell r="D6099" t="str">
            <v>Проектные работы</v>
          </cell>
          <cell r="E6099" t="str">
            <v>051-2005795</v>
          </cell>
          <cell r="F6099" t="str">
            <v/>
          </cell>
          <cell r="G6099" t="str">
            <v/>
          </cell>
          <cell r="H6099" t="str">
            <v/>
          </cell>
          <cell r="I6099">
            <v>0</v>
          </cell>
          <cell r="J6099">
            <v>0</v>
          </cell>
          <cell r="K6099">
            <v>0.02</v>
          </cell>
          <cell r="L6099">
            <v>0.02</v>
          </cell>
          <cell r="M6099">
            <v>0</v>
          </cell>
          <cell r="N6099">
            <v>0</v>
          </cell>
          <cell r="O6099">
            <v>0</v>
          </cell>
          <cell r="P6099">
            <v>0</v>
          </cell>
          <cell r="Q6099">
            <v>0</v>
          </cell>
          <cell r="R6099">
            <v>0</v>
          </cell>
          <cell r="S6099">
            <v>0</v>
          </cell>
          <cell r="T6099">
            <v>0</v>
          </cell>
          <cell r="U6099">
            <v>0</v>
          </cell>
          <cell r="V6099">
            <v>0</v>
          </cell>
          <cell r="W6099">
            <v>0</v>
          </cell>
          <cell r="X6099">
            <v>0</v>
          </cell>
          <cell r="Y6099">
            <v>0</v>
          </cell>
          <cell r="Z6099">
            <v>0</v>
          </cell>
          <cell r="AA6099">
            <v>0</v>
          </cell>
          <cell r="AB6099">
            <v>0</v>
          </cell>
          <cell r="AC6099">
            <v>0</v>
          </cell>
          <cell r="AD6099">
            <v>0</v>
          </cell>
          <cell r="AE6099">
            <v>0</v>
          </cell>
          <cell r="AF6099">
            <v>0</v>
          </cell>
          <cell r="AG6099">
            <v>0</v>
          </cell>
          <cell r="AH6099">
            <v>0</v>
          </cell>
          <cell r="AI6099">
            <v>0</v>
          </cell>
        </row>
        <row r="6100">
          <cell r="C6100" t="str">
            <v>1.977.5</v>
          </cell>
          <cell r="D6100" t="str">
            <v>Услуги Заказчика</v>
          </cell>
          <cell r="E6100" t="str">
            <v>051-2005795</v>
          </cell>
          <cell r="F6100" t="str">
            <v/>
          </cell>
          <cell r="G6100" t="str">
            <v/>
          </cell>
          <cell r="H6100" t="str">
            <v/>
          </cell>
          <cell r="I6100">
            <v>0</v>
          </cell>
          <cell r="J6100">
            <v>0</v>
          </cell>
          <cell r="K6100">
            <v>0.03</v>
          </cell>
          <cell r="L6100">
            <v>0.03</v>
          </cell>
          <cell r="M6100">
            <v>7.50024E-3</v>
          </cell>
          <cell r="N6100">
            <v>25.000800000000002</v>
          </cell>
          <cell r="O6100">
            <v>25.000800000000002</v>
          </cell>
          <cell r="P6100">
            <v>0</v>
          </cell>
          <cell r="Q6100">
            <v>0</v>
          </cell>
          <cell r="R6100">
            <v>0</v>
          </cell>
          <cell r="S6100">
            <v>0</v>
          </cell>
          <cell r="T6100">
            <v>0</v>
          </cell>
          <cell r="U6100">
            <v>0</v>
          </cell>
          <cell r="V6100">
            <v>0</v>
          </cell>
          <cell r="W6100">
            <v>0</v>
          </cell>
          <cell r="X6100">
            <v>0</v>
          </cell>
          <cell r="Y6100">
            <v>0</v>
          </cell>
          <cell r="Z6100">
            <v>0.02</v>
          </cell>
          <cell r="AA6100">
            <v>0.02</v>
          </cell>
          <cell r="AB6100">
            <v>0</v>
          </cell>
          <cell r="AC6100">
            <v>0</v>
          </cell>
          <cell r="AD6100">
            <v>5.00016E-3</v>
          </cell>
          <cell r="AE6100">
            <v>0</v>
          </cell>
          <cell r="AF6100">
            <v>5.00016E-3</v>
          </cell>
          <cell r="AG6100">
            <v>0</v>
          </cell>
          <cell r="AH6100">
            <v>0</v>
          </cell>
          <cell r="AI6100">
            <v>25.000800000000002</v>
          </cell>
        </row>
        <row r="6101">
          <cell r="C6101" t="str">
            <v>1.977.6</v>
          </cell>
          <cell r="D6101" t="str">
            <v>Иные прочие</v>
          </cell>
          <cell r="E6101" t="str">
            <v>051-2005795</v>
          </cell>
          <cell r="F6101" t="str">
            <v/>
          </cell>
          <cell r="G6101" t="str">
            <v/>
          </cell>
          <cell r="H6101" t="str">
            <v/>
          </cell>
          <cell r="I6101">
            <v>0.2</v>
          </cell>
          <cell r="J6101">
            <v>0.2</v>
          </cell>
          <cell r="K6101">
            <v>0.1</v>
          </cell>
          <cell r="L6101">
            <v>0.1</v>
          </cell>
          <cell r="M6101">
            <v>0</v>
          </cell>
          <cell r="N6101">
            <v>0</v>
          </cell>
          <cell r="O6101">
            <v>0</v>
          </cell>
          <cell r="P6101">
            <v>0</v>
          </cell>
          <cell r="Q6101">
            <v>0</v>
          </cell>
          <cell r="R6101">
            <v>0</v>
          </cell>
          <cell r="S6101">
            <v>0.17</v>
          </cell>
          <cell r="T6101">
            <v>3.4000000000000002E-2</v>
          </cell>
          <cell r="U6101">
            <v>0</v>
          </cell>
          <cell r="V6101">
            <v>0</v>
          </cell>
          <cell r="W6101">
            <v>0</v>
          </cell>
          <cell r="X6101">
            <v>0</v>
          </cell>
          <cell r="Y6101">
            <v>0</v>
          </cell>
          <cell r="Z6101">
            <v>0</v>
          </cell>
          <cell r="AA6101">
            <v>0</v>
          </cell>
          <cell r="AB6101">
            <v>0</v>
          </cell>
          <cell r="AC6101">
            <v>0</v>
          </cell>
          <cell r="AD6101">
            <v>0</v>
          </cell>
          <cell r="AE6101">
            <v>0</v>
          </cell>
          <cell r="AF6101">
            <v>0</v>
          </cell>
          <cell r="AG6101">
            <v>0</v>
          </cell>
          <cell r="AH6101">
            <v>0</v>
          </cell>
          <cell r="AI6101">
            <v>0</v>
          </cell>
        </row>
        <row r="6102">
          <cell r="C6102" t="str">
            <v>1.977.7</v>
          </cell>
          <cell r="D6102" t="str">
            <v>Пуско наладочные работы "вхолостую"</v>
          </cell>
          <cell r="E6102" t="str">
            <v>051-2005795</v>
          </cell>
          <cell r="F6102" t="str">
            <v/>
          </cell>
          <cell r="G6102" t="str">
            <v/>
          </cell>
          <cell r="H6102" t="str">
            <v/>
          </cell>
          <cell r="I6102">
            <v>0</v>
          </cell>
          <cell r="J6102">
            <v>0</v>
          </cell>
          <cell r="K6102">
            <v>0.05</v>
          </cell>
          <cell r="L6102">
            <v>0.05</v>
          </cell>
          <cell r="M6102">
            <v>0</v>
          </cell>
          <cell r="N6102">
            <v>0</v>
          </cell>
          <cell r="O6102">
            <v>0</v>
          </cell>
          <cell r="P6102">
            <v>0</v>
          </cell>
          <cell r="Q6102">
            <v>0</v>
          </cell>
          <cell r="R6102">
            <v>0</v>
          </cell>
          <cell r="S6102">
            <v>0</v>
          </cell>
          <cell r="T6102">
            <v>0</v>
          </cell>
          <cell r="U6102">
            <v>0</v>
          </cell>
          <cell r="V6102">
            <v>0</v>
          </cell>
          <cell r="W6102">
            <v>0</v>
          </cell>
          <cell r="X6102">
            <v>0</v>
          </cell>
          <cell r="Y6102">
            <v>0</v>
          </cell>
          <cell r="Z6102">
            <v>0</v>
          </cell>
          <cell r="AA6102">
            <v>0</v>
          </cell>
          <cell r="AB6102">
            <v>0</v>
          </cell>
          <cell r="AC6102">
            <v>0</v>
          </cell>
          <cell r="AD6102">
            <v>0</v>
          </cell>
          <cell r="AE6102">
            <v>0</v>
          </cell>
          <cell r="AF6102">
            <v>0</v>
          </cell>
          <cell r="AG6102">
            <v>0</v>
          </cell>
          <cell r="AH6102">
            <v>0</v>
          </cell>
          <cell r="AI6102">
            <v>0</v>
          </cell>
        </row>
        <row r="6103">
          <cell r="C6103" t="str">
            <v>1.978</v>
          </cell>
          <cell r="D6103" t="str">
            <v>Техническое перевооружение ГРС Кувандык</v>
          </cell>
          <cell r="E6103" t="str">
            <v>051-2005796</v>
          </cell>
          <cell r="F6103" t="str">
            <v/>
          </cell>
          <cell r="G6103" t="str">
            <v/>
          </cell>
          <cell r="H6103" t="str">
            <v>Транспорт газа</v>
          </cell>
          <cell r="I6103">
            <v>0.94</v>
          </cell>
          <cell r="J6103">
            <v>0.94</v>
          </cell>
          <cell r="K6103">
            <v>0.94</v>
          </cell>
          <cell r="L6103">
            <v>0.94</v>
          </cell>
          <cell r="M6103">
            <v>7.50024E-3</v>
          </cell>
          <cell r="N6103">
            <v>0.79789787199999995</v>
          </cell>
          <cell r="O6103">
            <v>0.79789787199999995</v>
          </cell>
          <cell r="P6103">
            <v>0</v>
          </cell>
          <cell r="Q6103">
            <v>0</v>
          </cell>
          <cell r="R6103">
            <v>0</v>
          </cell>
          <cell r="S6103">
            <v>0.78</v>
          </cell>
          <cell r="T6103">
            <v>0.16</v>
          </cell>
          <cell r="U6103">
            <v>0</v>
          </cell>
          <cell r="V6103">
            <v>0</v>
          </cell>
          <cell r="W6103">
            <v>0</v>
          </cell>
          <cell r="X6103">
            <v>0</v>
          </cell>
          <cell r="Y6103">
            <v>0</v>
          </cell>
          <cell r="Z6103">
            <v>0.03</v>
          </cell>
          <cell r="AA6103">
            <v>0.03</v>
          </cell>
          <cell r="AB6103">
            <v>0</v>
          </cell>
          <cell r="AC6103">
            <v>0</v>
          </cell>
          <cell r="AD6103">
            <v>5.00016E-3</v>
          </cell>
          <cell r="AE6103">
            <v>0</v>
          </cell>
          <cell r="AF6103">
            <v>5.00016E-3</v>
          </cell>
          <cell r="AG6103">
            <v>0</v>
          </cell>
          <cell r="AH6103">
            <v>0</v>
          </cell>
          <cell r="AI6103">
            <v>16.667200000000001</v>
          </cell>
        </row>
        <row r="6104">
          <cell r="C6104" t="str">
            <v>1.978.1</v>
          </cell>
          <cell r="D6104" t="str">
            <v>Подрядные работы</v>
          </cell>
          <cell r="E6104" t="str">
            <v>051-2005796</v>
          </cell>
          <cell r="F6104" t="str">
            <v/>
          </cell>
          <cell r="G6104" t="str">
            <v/>
          </cell>
          <cell r="H6104" t="str">
            <v/>
          </cell>
          <cell r="I6104">
            <v>0.54</v>
          </cell>
          <cell r="J6104">
            <v>0.54</v>
          </cell>
          <cell r="K6104">
            <v>0.54</v>
          </cell>
          <cell r="L6104">
            <v>0.54</v>
          </cell>
          <cell r="M6104">
            <v>0</v>
          </cell>
          <cell r="N6104">
            <v>0</v>
          </cell>
          <cell r="O6104">
            <v>0</v>
          </cell>
          <cell r="P6104">
            <v>0</v>
          </cell>
          <cell r="Q6104">
            <v>0</v>
          </cell>
          <cell r="R6104">
            <v>0</v>
          </cell>
          <cell r="S6104">
            <v>0.45</v>
          </cell>
          <cell r="T6104">
            <v>0.09</v>
          </cell>
          <cell r="U6104">
            <v>0</v>
          </cell>
          <cell r="V6104">
            <v>0</v>
          </cell>
          <cell r="W6104">
            <v>0</v>
          </cell>
          <cell r="X6104">
            <v>0</v>
          </cell>
          <cell r="Y6104">
            <v>0</v>
          </cell>
          <cell r="Z6104">
            <v>0</v>
          </cell>
          <cell r="AA6104">
            <v>0</v>
          </cell>
          <cell r="AB6104">
            <v>0</v>
          </cell>
          <cell r="AC6104">
            <v>0</v>
          </cell>
          <cell r="AD6104">
            <v>0</v>
          </cell>
          <cell r="AE6104">
            <v>0</v>
          </cell>
          <cell r="AF6104">
            <v>0</v>
          </cell>
          <cell r="AG6104">
            <v>0</v>
          </cell>
          <cell r="AH6104">
            <v>0</v>
          </cell>
          <cell r="AI6104">
            <v>0</v>
          </cell>
        </row>
        <row r="6105">
          <cell r="C6105">
            <v>0</v>
          </cell>
          <cell r="D6105" t="str">
            <v>Конкурс</v>
          </cell>
          <cell r="E6105" t="str">
            <v>051-2005796</v>
          </cell>
          <cell r="F6105" t="str">
            <v/>
          </cell>
          <cell r="G6105" t="str">
            <v/>
          </cell>
          <cell r="H6105" t="str">
            <v/>
          </cell>
          <cell r="I6105">
            <v>0</v>
          </cell>
          <cell r="J6105">
            <v>0</v>
          </cell>
          <cell r="K6105">
            <v>0.54</v>
          </cell>
          <cell r="L6105">
            <v>0.54</v>
          </cell>
          <cell r="M6105">
            <v>0</v>
          </cell>
          <cell r="N6105">
            <v>0</v>
          </cell>
          <cell r="O6105">
            <v>0</v>
          </cell>
          <cell r="P6105">
            <v>0</v>
          </cell>
          <cell r="Q6105">
            <v>0</v>
          </cell>
          <cell r="R6105">
            <v>0</v>
          </cell>
          <cell r="S6105">
            <v>0</v>
          </cell>
          <cell r="T6105">
            <v>0</v>
          </cell>
          <cell r="U6105">
            <v>0</v>
          </cell>
          <cell r="V6105">
            <v>0</v>
          </cell>
          <cell r="W6105">
            <v>0</v>
          </cell>
          <cell r="X6105">
            <v>0</v>
          </cell>
          <cell r="Y6105">
            <v>0</v>
          </cell>
          <cell r="Z6105">
            <v>0</v>
          </cell>
          <cell r="AA6105">
            <v>0</v>
          </cell>
          <cell r="AB6105">
            <v>0</v>
          </cell>
          <cell r="AC6105">
            <v>0</v>
          </cell>
          <cell r="AD6105">
            <v>0</v>
          </cell>
          <cell r="AE6105">
            <v>0</v>
          </cell>
          <cell r="AF6105">
            <v>0</v>
          </cell>
          <cell r="AG6105">
            <v>0</v>
          </cell>
          <cell r="AH6105">
            <v>0</v>
          </cell>
          <cell r="AI6105">
            <v>0</v>
          </cell>
        </row>
        <row r="6106">
          <cell r="C6106">
            <v>0</v>
          </cell>
          <cell r="D6106" t="str">
            <v>Прочие подрядчики</v>
          </cell>
          <cell r="E6106" t="str">
            <v>051-2005796</v>
          </cell>
          <cell r="F6106" t="str">
            <v/>
          </cell>
          <cell r="G6106" t="str">
            <v/>
          </cell>
          <cell r="H6106" t="str">
            <v/>
          </cell>
          <cell r="I6106">
            <v>0.54</v>
          </cell>
          <cell r="J6106">
            <v>0.54</v>
          </cell>
          <cell r="K6106">
            <v>0</v>
          </cell>
          <cell r="L6106">
            <v>0</v>
          </cell>
          <cell r="M6106">
            <v>0</v>
          </cell>
          <cell r="N6106">
            <v>0</v>
          </cell>
          <cell r="O6106">
            <v>0</v>
          </cell>
          <cell r="P6106">
            <v>0</v>
          </cell>
          <cell r="Q6106">
            <v>0</v>
          </cell>
          <cell r="R6106">
            <v>0</v>
          </cell>
          <cell r="S6106">
            <v>0.45</v>
          </cell>
          <cell r="T6106">
            <v>0.09</v>
          </cell>
          <cell r="U6106">
            <v>0</v>
          </cell>
          <cell r="V6106">
            <v>0</v>
          </cell>
          <cell r="W6106">
            <v>0</v>
          </cell>
          <cell r="X6106">
            <v>0</v>
          </cell>
          <cell r="Y6106">
            <v>0</v>
          </cell>
          <cell r="Z6106">
            <v>0</v>
          </cell>
          <cell r="AA6106">
            <v>0</v>
          </cell>
          <cell r="AB6106">
            <v>0</v>
          </cell>
          <cell r="AC6106">
            <v>0</v>
          </cell>
          <cell r="AD6106">
            <v>0</v>
          </cell>
          <cell r="AE6106">
            <v>0</v>
          </cell>
          <cell r="AF6106">
            <v>0</v>
          </cell>
          <cell r="AG6106">
            <v>0</v>
          </cell>
          <cell r="AH6106">
            <v>0</v>
          </cell>
          <cell r="AI6106">
            <v>0</v>
          </cell>
        </row>
        <row r="6107">
          <cell r="C6107" t="str">
            <v>1.978.2</v>
          </cell>
          <cell r="D6107" t="str">
            <v>Оборудование</v>
          </cell>
          <cell r="E6107" t="str">
            <v>051-2005796</v>
          </cell>
          <cell r="F6107" t="str">
            <v/>
          </cell>
          <cell r="G6107" t="str">
            <v/>
          </cell>
          <cell r="H6107" t="str">
            <v/>
          </cell>
          <cell r="I6107">
            <v>0.21</v>
          </cell>
          <cell r="J6107">
            <v>0.21</v>
          </cell>
          <cell r="K6107">
            <v>0.21</v>
          </cell>
          <cell r="L6107">
            <v>0.21</v>
          </cell>
          <cell r="M6107">
            <v>0</v>
          </cell>
          <cell r="N6107">
            <v>0</v>
          </cell>
          <cell r="O6107">
            <v>0</v>
          </cell>
          <cell r="P6107">
            <v>0</v>
          </cell>
          <cell r="Q6107">
            <v>0</v>
          </cell>
          <cell r="R6107">
            <v>0</v>
          </cell>
          <cell r="S6107">
            <v>0.17</v>
          </cell>
          <cell r="T6107">
            <v>0.04</v>
          </cell>
          <cell r="U6107">
            <v>0</v>
          </cell>
          <cell r="V6107">
            <v>0</v>
          </cell>
          <cell r="W6107">
            <v>0</v>
          </cell>
          <cell r="X6107">
            <v>0</v>
          </cell>
          <cell r="Y6107">
            <v>0</v>
          </cell>
          <cell r="Z6107">
            <v>0</v>
          </cell>
          <cell r="AA6107">
            <v>0</v>
          </cell>
          <cell r="AB6107">
            <v>0</v>
          </cell>
          <cell r="AC6107">
            <v>0</v>
          </cell>
          <cell r="AD6107">
            <v>0</v>
          </cell>
          <cell r="AE6107">
            <v>0</v>
          </cell>
          <cell r="AF6107">
            <v>0</v>
          </cell>
          <cell r="AG6107">
            <v>0</v>
          </cell>
          <cell r="AH6107">
            <v>0</v>
          </cell>
          <cell r="AI6107">
            <v>0</v>
          </cell>
        </row>
        <row r="6108">
          <cell r="C6108" t="str">
            <v>1.978.3</v>
          </cell>
          <cell r="D6108" t="str">
            <v>Прочие, всего</v>
          </cell>
          <cell r="E6108" t="str">
            <v>051-2005796</v>
          </cell>
          <cell r="F6108" t="str">
            <v/>
          </cell>
          <cell r="G6108" t="str">
            <v/>
          </cell>
          <cell r="H6108" t="str">
            <v/>
          </cell>
          <cell r="I6108">
            <v>0.19</v>
          </cell>
          <cell r="J6108">
            <v>0.19</v>
          </cell>
          <cell r="K6108">
            <v>0.19</v>
          </cell>
          <cell r="L6108">
            <v>0.19</v>
          </cell>
          <cell r="M6108">
            <v>7.50024E-3</v>
          </cell>
          <cell r="N6108">
            <v>3.947494737</v>
          </cell>
          <cell r="O6108">
            <v>3.947494737</v>
          </cell>
          <cell r="P6108">
            <v>0</v>
          </cell>
          <cell r="Q6108">
            <v>0</v>
          </cell>
          <cell r="R6108">
            <v>0</v>
          </cell>
          <cell r="S6108">
            <v>0.16</v>
          </cell>
          <cell r="T6108">
            <v>0.03</v>
          </cell>
          <cell r="U6108">
            <v>0</v>
          </cell>
          <cell r="V6108">
            <v>0</v>
          </cell>
          <cell r="W6108">
            <v>0</v>
          </cell>
          <cell r="X6108">
            <v>0</v>
          </cell>
          <cell r="Y6108">
            <v>0</v>
          </cell>
          <cell r="Z6108">
            <v>0.03</v>
          </cell>
          <cell r="AA6108">
            <v>0.03</v>
          </cell>
          <cell r="AB6108">
            <v>0</v>
          </cell>
          <cell r="AC6108">
            <v>0</v>
          </cell>
          <cell r="AD6108">
            <v>5.00016E-3</v>
          </cell>
          <cell r="AE6108">
            <v>0</v>
          </cell>
          <cell r="AF6108">
            <v>5.00016E-3</v>
          </cell>
          <cell r="AG6108">
            <v>0</v>
          </cell>
          <cell r="AH6108">
            <v>0</v>
          </cell>
          <cell r="AI6108">
            <v>16.667200000000001</v>
          </cell>
        </row>
        <row r="6109">
          <cell r="C6109" t="str">
            <v>1.978.4</v>
          </cell>
          <cell r="D6109" t="str">
            <v>Проектные работы</v>
          </cell>
          <cell r="E6109" t="str">
            <v>051-2005796</v>
          </cell>
          <cell r="F6109" t="str">
            <v/>
          </cell>
          <cell r="G6109" t="str">
            <v/>
          </cell>
          <cell r="H6109" t="str">
            <v/>
          </cell>
          <cell r="I6109">
            <v>0</v>
          </cell>
          <cell r="J6109">
            <v>0</v>
          </cell>
          <cell r="K6109">
            <v>0.06</v>
          </cell>
          <cell r="L6109">
            <v>0.06</v>
          </cell>
          <cell r="M6109">
            <v>0</v>
          </cell>
          <cell r="N6109">
            <v>0</v>
          </cell>
          <cell r="O6109">
            <v>0</v>
          </cell>
          <cell r="P6109">
            <v>0</v>
          </cell>
          <cell r="Q6109">
            <v>0</v>
          </cell>
          <cell r="R6109">
            <v>0</v>
          </cell>
          <cell r="S6109">
            <v>0</v>
          </cell>
          <cell r="T6109">
            <v>0</v>
          </cell>
          <cell r="U6109">
            <v>0</v>
          </cell>
          <cell r="V6109">
            <v>0</v>
          </cell>
          <cell r="W6109">
            <v>0</v>
          </cell>
          <cell r="X6109">
            <v>0</v>
          </cell>
          <cell r="Y6109">
            <v>0</v>
          </cell>
          <cell r="Z6109">
            <v>0</v>
          </cell>
          <cell r="AA6109">
            <v>0</v>
          </cell>
          <cell r="AB6109">
            <v>0</v>
          </cell>
          <cell r="AC6109">
            <v>0</v>
          </cell>
          <cell r="AD6109">
            <v>0</v>
          </cell>
          <cell r="AE6109">
            <v>0</v>
          </cell>
          <cell r="AF6109">
            <v>0</v>
          </cell>
          <cell r="AG6109">
            <v>0</v>
          </cell>
          <cell r="AH6109">
            <v>0</v>
          </cell>
          <cell r="AI6109">
            <v>0</v>
          </cell>
        </row>
        <row r="6110">
          <cell r="C6110" t="str">
            <v>1.978.5</v>
          </cell>
          <cell r="D6110" t="str">
            <v>Услуги Заказчика</v>
          </cell>
          <cell r="E6110" t="str">
            <v>051-2005796</v>
          </cell>
          <cell r="F6110" t="str">
            <v/>
          </cell>
          <cell r="G6110" t="str">
            <v/>
          </cell>
          <cell r="H6110" t="str">
            <v/>
          </cell>
          <cell r="I6110">
            <v>0</v>
          </cell>
          <cell r="J6110">
            <v>0</v>
          </cell>
          <cell r="K6110">
            <v>0.03</v>
          </cell>
          <cell r="L6110">
            <v>0.03</v>
          </cell>
          <cell r="M6110">
            <v>7.50024E-3</v>
          </cell>
          <cell r="N6110">
            <v>25.000800000000002</v>
          </cell>
          <cell r="O6110">
            <v>25.000800000000002</v>
          </cell>
          <cell r="P6110">
            <v>0</v>
          </cell>
          <cell r="Q6110">
            <v>0</v>
          </cell>
          <cell r="R6110">
            <v>0</v>
          </cell>
          <cell r="S6110">
            <v>0</v>
          </cell>
          <cell r="T6110">
            <v>0</v>
          </cell>
          <cell r="U6110">
            <v>0</v>
          </cell>
          <cell r="V6110">
            <v>0</v>
          </cell>
          <cell r="W6110">
            <v>0</v>
          </cell>
          <cell r="X6110">
            <v>0</v>
          </cell>
          <cell r="Y6110">
            <v>0</v>
          </cell>
          <cell r="Z6110">
            <v>0.03</v>
          </cell>
          <cell r="AA6110">
            <v>0.03</v>
          </cell>
          <cell r="AB6110">
            <v>0</v>
          </cell>
          <cell r="AC6110">
            <v>0</v>
          </cell>
          <cell r="AD6110">
            <v>5.00016E-3</v>
          </cell>
          <cell r="AE6110">
            <v>0</v>
          </cell>
          <cell r="AF6110">
            <v>5.00016E-3</v>
          </cell>
          <cell r="AG6110">
            <v>0</v>
          </cell>
          <cell r="AH6110">
            <v>0</v>
          </cell>
          <cell r="AI6110">
            <v>16.667200000000001</v>
          </cell>
        </row>
        <row r="6111">
          <cell r="C6111" t="str">
            <v>1.978.6</v>
          </cell>
          <cell r="D6111" t="str">
            <v>Иные прочие</v>
          </cell>
          <cell r="E6111" t="str">
            <v>051-2005796</v>
          </cell>
          <cell r="F6111" t="str">
            <v/>
          </cell>
          <cell r="G6111" t="str">
            <v/>
          </cell>
          <cell r="H6111" t="str">
            <v/>
          </cell>
          <cell r="I6111">
            <v>0.19</v>
          </cell>
          <cell r="J6111">
            <v>0.19</v>
          </cell>
          <cell r="K6111">
            <v>0.08</v>
          </cell>
          <cell r="L6111">
            <v>0.08</v>
          </cell>
          <cell r="M6111">
            <v>0</v>
          </cell>
          <cell r="N6111">
            <v>0</v>
          </cell>
          <cell r="O6111">
            <v>0</v>
          </cell>
          <cell r="P6111">
            <v>0</v>
          </cell>
          <cell r="Q6111">
            <v>0</v>
          </cell>
          <cell r="R6111">
            <v>0</v>
          </cell>
          <cell r="S6111">
            <v>0.16</v>
          </cell>
          <cell r="T6111">
            <v>0.03</v>
          </cell>
          <cell r="U6111">
            <v>0</v>
          </cell>
          <cell r="V6111">
            <v>0</v>
          </cell>
          <cell r="W6111">
            <v>0</v>
          </cell>
          <cell r="X6111">
            <v>0</v>
          </cell>
          <cell r="Y6111">
            <v>0</v>
          </cell>
          <cell r="Z6111">
            <v>0</v>
          </cell>
          <cell r="AA6111">
            <v>0</v>
          </cell>
          <cell r="AB6111">
            <v>0</v>
          </cell>
          <cell r="AC6111">
            <v>0</v>
          </cell>
          <cell r="AD6111">
            <v>0</v>
          </cell>
          <cell r="AE6111">
            <v>0</v>
          </cell>
          <cell r="AF6111">
            <v>0</v>
          </cell>
          <cell r="AG6111">
            <v>0</v>
          </cell>
          <cell r="AH6111">
            <v>0</v>
          </cell>
          <cell r="AI6111">
            <v>0</v>
          </cell>
        </row>
        <row r="6112">
          <cell r="C6112" t="str">
            <v>1.978.7</v>
          </cell>
          <cell r="D6112" t="str">
            <v>Пуско наладочные работы "вхолостую"</v>
          </cell>
          <cell r="E6112" t="str">
            <v>051-2005796</v>
          </cell>
          <cell r="F6112" t="str">
            <v/>
          </cell>
          <cell r="G6112" t="str">
            <v/>
          </cell>
          <cell r="H6112" t="str">
            <v/>
          </cell>
          <cell r="I6112">
            <v>0</v>
          </cell>
          <cell r="J6112">
            <v>0</v>
          </cell>
          <cell r="K6112">
            <v>0.02</v>
          </cell>
          <cell r="L6112">
            <v>0.02</v>
          </cell>
          <cell r="M6112">
            <v>0</v>
          </cell>
          <cell r="N6112">
            <v>0</v>
          </cell>
          <cell r="O6112">
            <v>0</v>
          </cell>
          <cell r="P6112">
            <v>0</v>
          </cell>
          <cell r="Q6112">
            <v>0</v>
          </cell>
          <cell r="R6112">
            <v>0</v>
          </cell>
          <cell r="S6112">
            <v>0</v>
          </cell>
          <cell r="T6112">
            <v>0</v>
          </cell>
          <cell r="U6112">
            <v>0</v>
          </cell>
          <cell r="V6112">
            <v>0</v>
          </cell>
          <cell r="W6112">
            <v>0</v>
          </cell>
          <cell r="X6112">
            <v>0</v>
          </cell>
          <cell r="Y6112">
            <v>0</v>
          </cell>
          <cell r="Z6112">
            <v>0</v>
          </cell>
          <cell r="AA6112">
            <v>0</v>
          </cell>
          <cell r="AB6112">
            <v>0</v>
          </cell>
          <cell r="AC6112">
            <v>0</v>
          </cell>
          <cell r="AD6112">
            <v>0</v>
          </cell>
          <cell r="AE6112">
            <v>0</v>
          </cell>
          <cell r="AF6112">
            <v>0</v>
          </cell>
          <cell r="AG6112">
            <v>0</v>
          </cell>
          <cell r="AH6112">
            <v>0</v>
          </cell>
          <cell r="AI6112">
            <v>0</v>
          </cell>
        </row>
        <row r="6113">
          <cell r="C6113" t="str">
            <v>1.979</v>
          </cell>
          <cell r="D6113" t="str">
            <v>Техническое перевооружение ГРС Смолинский</v>
          </cell>
          <cell r="E6113" t="str">
            <v>051-2005798</v>
          </cell>
          <cell r="F6113" t="str">
            <v/>
          </cell>
          <cell r="G6113" t="str">
            <v/>
          </cell>
          <cell r="H6113" t="str">
            <v>Транспорт газа</v>
          </cell>
          <cell r="I6113">
            <v>0.94</v>
          </cell>
          <cell r="J6113">
            <v>0.94</v>
          </cell>
          <cell r="K6113">
            <v>0.94</v>
          </cell>
          <cell r="L6113">
            <v>0.94</v>
          </cell>
          <cell r="M6113">
            <v>7.50024E-3</v>
          </cell>
          <cell r="N6113">
            <v>0.79789787199999995</v>
          </cell>
          <cell r="O6113">
            <v>0.79789787199999995</v>
          </cell>
          <cell r="P6113">
            <v>0</v>
          </cell>
          <cell r="Q6113">
            <v>0</v>
          </cell>
          <cell r="R6113">
            <v>0</v>
          </cell>
          <cell r="S6113">
            <v>0.78</v>
          </cell>
          <cell r="T6113">
            <v>0.16</v>
          </cell>
          <cell r="U6113">
            <v>0</v>
          </cell>
          <cell r="V6113">
            <v>0</v>
          </cell>
          <cell r="W6113">
            <v>0</v>
          </cell>
          <cell r="X6113">
            <v>0</v>
          </cell>
          <cell r="Y6113">
            <v>0</v>
          </cell>
          <cell r="Z6113">
            <v>0.03</v>
          </cell>
          <cell r="AA6113">
            <v>0.03</v>
          </cell>
          <cell r="AB6113">
            <v>0</v>
          </cell>
          <cell r="AC6113">
            <v>0</v>
          </cell>
          <cell r="AD6113">
            <v>5.00016E-3</v>
          </cell>
          <cell r="AE6113">
            <v>0</v>
          </cell>
          <cell r="AF6113">
            <v>5.00016E-3</v>
          </cell>
          <cell r="AG6113">
            <v>0</v>
          </cell>
          <cell r="AH6113">
            <v>0</v>
          </cell>
          <cell r="AI6113">
            <v>16.667200000000001</v>
          </cell>
        </row>
        <row r="6114">
          <cell r="C6114" t="str">
            <v>1.979.1</v>
          </cell>
          <cell r="D6114" t="str">
            <v>Подрядные работы</v>
          </cell>
          <cell r="E6114" t="str">
            <v>051-2005798</v>
          </cell>
          <cell r="F6114" t="str">
            <v/>
          </cell>
          <cell r="G6114" t="str">
            <v/>
          </cell>
          <cell r="H6114" t="str">
            <v/>
          </cell>
          <cell r="I6114">
            <v>0.54</v>
          </cell>
          <cell r="J6114">
            <v>0.54</v>
          </cell>
          <cell r="K6114">
            <v>0.54</v>
          </cell>
          <cell r="L6114">
            <v>0.54</v>
          </cell>
          <cell r="M6114">
            <v>0</v>
          </cell>
          <cell r="N6114">
            <v>0</v>
          </cell>
          <cell r="O6114">
            <v>0</v>
          </cell>
          <cell r="P6114">
            <v>0</v>
          </cell>
          <cell r="Q6114">
            <v>0</v>
          </cell>
          <cell r="R6114">
            <v>0</v>
          </cell>
          <cell r="S6114">
            <v>0.45</v>
          </cell>
          <cell r="T6114">
            <v>0.09</v>
          </cell>
          <cell r="U6114">
            <v>0</v>
          </cell>
          <cell r="V6114">
            <v>0</v>
          </cell>
          <cell r="W6114">
            <v>0</v>
          </cell>
          <cell r="X6114">
            <v>0</v>
          </cell>
          <cell r="Y6114">
            <v>0</v>
          </cell>
          <cell r="Z6114">
            <v>0</v>
          </cell>
          <cell r="AA6114">
            <v>0</v>
          </cell>
          <cell r="AB6114">
            <v>0</v>
          </cell>
          <cell r="AC6114">
            <v>0</v>
          </cell>
          <cell r="AD6114">
            <v>0</v>
          </cell>
          <cell r="AE6114">
            <v>0</v>
          </cell>
          <cell r="AF6114">
            <v>0</v>
          </cell>
          <cell r="AG6114">
            <v>0</v>
          </cell>
          <cell r="AH6114">
            <v>0</v>
          </cell>
          <cell r="AI6114">
            <v>0</v>
          </cell>
        </row>
        <row r="6115">
          <cell r="C6115">
            <v>0</v>
          </cell>
          <cell r="D6115" t="str">
            <v>Конкурс</v>
          </cell>
          <cell r="E6115" t="str">
            <v>051-2005798</v>
          </cell>
          <cell r="F6115" t="str">
            <v/>
          </cell>
          <cell r="G6115" t="str">
            <v/>
          </cell>
          <cell r="H6115" t="str">
            <v/>
          </cell>
          <cell r="I6115">
            <v>0</v>
          </cell>
          <cell r="J6115">
            <v>0</v>
          </cell>
          <cell r="K6115">
            <v>0.54</v>
          </cell>
          <cell r="L6115">
            <v>0.54</v>
          </cell>
          <cell r="M6115">
            <v>0</v>
          </cell>
          <cell r="N6115">
            <v>0</v>
          </cell>
          <cell r="O6115">
            <v>0</v>
          </cell>
          <cell r="P6115">
            <v>0</v>
          </cell>
          <cell r="Q6115">
            <v>0</v>
          </cell>
          <cell r="R6115">
            <v>0</v>
          </cell>
          <cell r="S6115">
            <v>0</v>
          </cell>
          <cell r="T6115">
            <v>0</v>
          </cell>
          <cell r="U6115">
            <v>0</v>
          </cell>
          <cell r="V6115">
            <v>0</v>
          </cell>
          <cell r="W6115">
            <v>0</v>
          </cell>
          <cell r="X6115">
            <v>0</v>
          </cell>
          <cell r="Y6115">
            <v>0</v>
          </cell>
          <cell r="Z6115">
            <v>0</v>
          </cell>
          <cell r="AA6115">
            <v>0</v>
          </cell>
          <cell r="AB6115">
            <v>0</v>
          </cell>
          <cell r="AC6115">
            <v>0</v>
          </cell>
          <cell r="AD6115">
            <v>0</v>
          </cell>
          <cell r="AE6115">
            <v>0</v>
          </cell>
          <cell r="AF6115">
            <v>0</v>
          </cell>
          <cell r="AG6115">
            <v>0</v>
          </cell>
          <cell r="AH6115">
            <v>0</v>
          </cell>
          <cell r="AI6115">
            <v>0</v>
          </cell>
        </row>
        <row r="6116">
          <cell r="C6116">
            <v>0</v>
          </cell>
          <cell r="D6116" t="str">
            <v>Прочие подрядчики</v>
          </cell>
          <cell r="E6116" t="str">
            <v>051-2005798</v>
          </cell>
          <cell r="F6116" t="str">
            <v/>
          </cell>
          <cell r="G6116" t="str">
            <v/>
          </cell>
          <cell r="H6116" t="str">
            <v/>
          </cell>
          <cell r="I6116">
            <v>0.54</v>
          </cell>
          <cell r="J6116">
            <v>0.54</v>
          </cell>
          <cell r="K6116">
            <v>0</v>
          </cell>
          <cell r="L6116">
            <v>0</v>
          </cell>
          <cell r="M6116">
            <v>0</v>
          </cell>
          <cell r="N6116">
            <v>0</v>
          </cell>
          <cell r="O6116">
            <v>0</v>
          </cell>
          <cell r="P6116">
            <v>0</v>
          </cell>
          <cell r="Q6116">
            <v>0</v>
          </cell>
          <cell r="R6116">
            <v>0</v>
          </cell>
          <cell r="S6116">
            <v>0.45</v>
          </cell>
          <cell r="T6116">
            <v>0.09</v>
          </cell>
          <cell r="U6116">
            <v>0</v>
          </cell>
          <cell r="V6116">
            <v>0</v>
          </cell>
          <cell r="W6116">
            <v>0</v>
          </cell>
          <cell r="X6116">
            <v>0</v>
          </cell>
          <cell r="Y6116">
            <v>0</v>
          </cell>
          <cell r="Z6116">
            <v>0</v>
          </cell>
          <cell r="AA6116">
            <v>0</v>
          </cell>
          <cell r="AB6116">
            <v>0</v>
          </cell>
          <cell r="AC6116">
            <v>0</v>
          </cell>
          <cell r="AD6116">
            <v>0</v>
          </cell>
          <cell r="AE6116">
            <v>0</v>
          </cell>
          <cell r="AF6116">
            <v>0</v>
          </cell>
          <cell r="AG6116">
            <v>0</v>
          </cell>
          <cell r="AH6116">
            <v>0</v>
          </cell>
          <cell r="AI6116">
            <v>0</v>
          </cell>
        </row>
        <row r="6117">
          <cell r="C6117" t="str">
            <v>1.979.2</v>
          </cell>
          <cell r="D6117" t="str">
            <v>Оборудование</v>
          </cell>
          <cell r="E6117" t="str">
            <v>051-2005798</v>
          </cell>
          <cell r="F6117" t="str">
            <v/>
          </cell>
          <cell r="G6117" t="str">
            <v/>
          </cell>
          <cell r="H6117" t="str">
            <v/>
          </cell>
          <cell r="I6117">
            <v>0.21</v>
          </cell>
          <cell r="J6117">
            <v>0.21</v>
          </cell>
          <cell r="K6117">
            <v>0.21</v>
          </cell>
          <cell r="L6117">
            <v>0.21</v>
          </cell>
          <cell r="M6117">
            <v>0</v>
          </cell>
          <cell r="N6117">
            <v>0</v>
          </cell>
          <cell r="O6117">
            <v>0</v>
          </cell>
          <cell r="P6117">
            <v>0</v>
          </cell>
          <cell r="Q6117">
            <v>0</v>
          </cell>
          <cell r="R6117">
            <v>0</v>
          </cell>
          <cell r="S6117">
            <v>0.17</v>
          </cell>
          <cell r="T6117">
            <v>0.04</v>
          </cell>
          <cell r="U6117">
            <v>0</v>
          </cell>
          <cell r="V6117">
            <v>0</v>
          </cell>
          <cell r="W6117">
            <v>0</v>
          </cell>
          <cell r="X6117">
            <v>0</v>
          </cell>
          <cell r="Y6117">
            <v>0</v>
          </cell>
          <cell r="Z6117">
            <v>0</v>
          </cell>
          <cell r="AA6117">
            <v>0</v>
          </cell>
          <cell r="AB6117">
            <v>0</v>
          </cell>
          <cell r="AC6117">
            <v>0</v>
          </cell>
          <cell r="AD6117">
            <v>0</v>
          </cell>
          <cell r="AE6117">
            <v>0</v>
          </cell>
          <cell r="AF6117">
            <v>0</v>
          </cell>
          <cell r="AG6117">
            <v>0</v>
          </cell>
          <cell r="AH6117">
            <v>0</v>
          </cell>
          <cell r="AI6117">
            <v>0</v>
          </cell>
        </row>
        <row r="6118">
          <cell r="C6118" t="str">
            <v>1.979.3</v>
          </cell>
          <cell r="D6118" t="str">
            <v>Прочие, всего</v>
          </cell>
          <cell r="E6118" t="str">
            <v>051-2005798</v>
          </cell>
          <cell r="F6118" t="str">
            <v/>
          </cell>
          <cell r="G6118" t="str">
            <v/>
          </cell>
          <cell r="H6118" t="str">
            <v/>
          </cell>
          <cell r="I6118">
            <v>0.19</v>
          </cell>
          <cell r="J6118">
            <v>0.19</v>
          </cell>
          <cell r="K6118">
            <v>0.19</v>
          </cell>
          <cell r="L6118">
            <v>0.19</v>
          </cell>
          <cell r="M6118">
            <v>7.50024E-3</v>
          </cell>
          <cell r="N6118">
            <v>3.947494737</v>
          </cell>
          <cell r="O6118">
            <v>3.947494737</v>
          </cell>
          <cell r="P6118">
            <v>0</v>
          </cell>
          <cell r="Q6118">
            <v>0</v>
          </cell>
          <cell r="R6118">
            <v>0</v>
          </cell>
          <cell r="S6118">
            <v>0.16</v>
          </cell>
          <cell r="T6118">
            <v>0.03</v>
          </cell>
          <cell r="U6118">
            <v>0</v>
          </cell>
          <cell r="V6118">
            <v>0</v>
          </cell>
          <cell r="W6118">
            <v>0</v>
          </cell>
          <cell r="X6118">
            <v>0</v>
          </cell>
          <cell r="Y6118">
            <v>0</v>
          </cell>
          <cell r="Z6118">
            <v>0.03</v>
          </cell>
          <cell r="AA6118">
            <v>0.03</v>
          </cell>
          <cell r="AB6118">
            <v>0</v>
          </cell>
          <cell r="AC6118">
            <v>0</v>
          </cell>
          <cell r="AD6118">
            <v>5.00016E-3</v>
          </cell>
          <cell r="AE6118">
            <v>0</v>
          </cell>
          <cell r="AF6118">
            <v>5.00016E-3</v>
          </cell>
          <cell r="AG6118">
            <v>0</v>
          </cell>
          <cell r="AH6118">
            <v>0</v>
          </cell>
          <cell r="AI6118">
            <v>16.667200000000001</v>
          </cell>
        </row>
        <row r="6119">
          <cell r="C6119" t="str">
            <v>1.979.4</v>
          </cell>
          <cell r="D6119" t="str">
            <v>Проектные работы</v>
          </cell>
          <cell r="E6119" t="str">
            <v>051-2005798</v>
          </cell>
          <cell r="F6119" t="str">
            <v/>
          </cell>
          <cell r="G6119" t="str">
            <v/>
          </cell>
          <cell r="H6119" t="str">
            <v/>
          </cell>
          <cell r="I6119">
            <v>0</v>
          </cell>
          <cell r="J6119">
            <v>0</v>
          </cell>
          <cell r="K6119">
            <v>0.06</v>
          </cell>
          <cell r="L6119">
            <v>0.06</v>
          </cell>
          <cell r="M6119">
            <v>0</v>
          </cell>
          <cell r="N6119">
            <v>0</v>
          </cell>
          <cell r="O6119">
            <v>0</v>
          </cell>
          <cell r="P6119">
            <v>0</v>
          </cell>
          <cell r="Q6119">
            <v>0</v>
          </cell>
          <cell r="R6119">
            <v>0</v>
          </cell>
          <cell r="S6119">
            <v>0</v>
          </cell>
          <cell r="T6119">
            <v>0</v>
          </cell>
          <cell r="U6119">
            <v>0</v>
          </cell>
          <cell r="V6119">
            <v>0</v>
          </cell>
          <cell r="W6119">
            <v>0</v>
          </cell>
          <cell r="X6119">
            <v>0</v>
          </cell>
          <cell r="Y6119">
            <v>0</v>
          </cell>
          <cell r="Z6119">
            <v>0</v>
          </cell>
          <cell r="AA6119">
            <v>0</v>
          </cell>
          <cell r="AB6119">
            <v>0</v>
          </cell>
          <cell r="AC6119">
            <v>0</v>
          </cell>
          <cell r="AD6119">
            <v>0</v>
          </cell>
          <cell r="AE6119">
            <v>0</v>
          </cell>
          <cell r="AF6119">
            <v>0</v>
          </cell>
          <cell r="AG6119">
            <v>0</v>
          </cell>
          <cell r="AH6119">
            <v>0</v>
          </cell>
          <cell r="AI6119">
            <v>0</v>
          </cell>
        </row>
        <row r="6120">
          <cell r="C6120" t="str">
            <v>1.979.5</v>
          </cell>
          <cell r="D6120" t="str">
            <v>Услуги Заказчика</v>
          </cell>
          <cell r="E6120" t="str">
            <v>051-2005798</v>
          </cell>
          <cell r="F6120" t="str">
            <v/>
          </cell>
          <cell r="G6120" t="str">
            <v/>
          </cell>
          <cell r="H6120" t="str">
            <v/>
          </cell>
          <cell r="I6120">
            <v>0</v>
          </cell>
          <cell r="J6120">
            <v>0</v>
          </cell>
          <cell r="K6120">
            <v>0.03</v>
          </cell>
          <cell r="L6120">
            <v>0.03</v>
          </cell>
          <cell r="M6120">
            <v>7.50024E-3</v>
          </cell>
          <cell r="N6120">
            <v>25.000800000000002</v>
          </cell>
          <cell r="O6120">
            <v>25.000800000000002</v>
          </cell>
          <cell r="P6120">
            <v>0</v>
          </cell>
          <cell r="Q6120">
            <v>0</v>
          </cell>
          <cell r="R6120">
            <v>0</v>
          </cell>
          <cell r="S6120">
            <v>0</v>
          </cell>
          <cell r="T6120">
            <v>0</v>
          </cell>
          <cell r="U6120">
            <v>0</v>
          </cell>
          <cell r="V6120">
            <v>0</v>
          </cell>
          <cell r="W6120">
            <v>0</v>
          </cell>
          <cell r="X6120">
            <v>0</v>
          </cell>
          <cell r="Y6120">
            <v>0</v>
          </cell>
          <cell r="Z6120">
            <v>0.03</v>
          </cell>
          <cell r="AA6120">
            <v>0.03</v>
          </cell>
          <cell r="AB6120">
            <v>0</v>
          </cell>
          <cell r="AC6120">
            <v>0</v>
          </cell>
          <cell r="AD6120">
            <v>5.00016E-3</v>
          </cell>
          <cell r="AE6120">
            <v>0</v>
          </cell>
          <cell r="AF6120">
            <v>5.00016E-3</v>
          </cell>
          <cell r="AG6120">
            <v>0</v>
          </cell>
          <cell r="AH6120">
            <v>0</v>
          </cell>
          <cell r="AI6120">
            <v>16.667200000000001</v>
          </cell>
        </row>
        <row r="6121">
          <cell r="C6121" t="str">
            <v>1.979.6</v>
          </cell>
          <cell r="D6121" t="str">
            <v>Иные прочие</v>
          </cell>
          <cell r="E6121" t="str">
            <v>051-2005798</v>
          </cell>
          <cell r="F6121" t="str">
            <v/>
          </cell>
          <cell r="G6121" t="str">
            <v/>
          </cell>
          <cell r="H6121" t="str">
            <v/>
          </cell>
          <cell r="I6121">
            <v>0.19</v>
          </cell>
          <cell r="J6121">
            <v>0.19</v>
          </cell>
          <cell r="K6121">
            <v>0.08</v>
          </cell>
          <cell r="L6121">
            <v>0.08</v>
          </cell>
          <cell r="M6121">
            <v>0</v>
          </cell>
          <cell r="N6121">
            <v>0</v>
          </cell>
          <cell r="O6121">
            <v>0</v>
          </cell>
          <cell r="P6121">
            <v>0</v>
          </cell>
          <cell r="Q6121">
            <v>0</v>
          </cell>
          <cell r="R6121">
            <v>0</v>
          </cell>
          <cell r="S6121">
            <v>0.16</v>
          </cell>
          <cell r="T6121">
            <v>0.03</v>
          </cell>
          <cell r="U6121">
            <v>0</v>
          </cell>
          <cell r="V6121">
            <v>0</v>
          </cell>
          <cell r="W6121">
            <v>0</v>
          </cell>
          <cell r="X6121">
            <v>0</v>
          </cell>
          <cell r="Y6121">
            <v>0</v>
          </cell>
          <cell r="Z6121">
            <v>0</v>
          </cell>
          <cell r="AA6121">
            <v>0</v>
          </cell>
          <cell r="AB6121">
            <v>0</v>
          </cell>
          <cell r="AC6121">
            <v>0</v>
          </cell>
          <cell r="AD6121">
            <v>0</v>
          </cell>
          <cell r="AE6121">
            <v>0</v>
          </cell>
          <cell r="AF6121">
            <v>0</v>
          </cell>
          <cell r="AG6121">
            <v>0</v>
          </cell>
          <cell r="AH6121">
            <v>0</v>
          </cell>
          <cell r="AI6121">
            <v>0</v>
          </cell>
        </row>
        <row r="6122">
          <cell r="C6122" t="str">
            <v>1.979.7</v>
          </cell>
          <cell r="D6122" t="str">
            <v>Пуско наладочные работы "вхолостую"</v>
          </cell>
          <cell r="E6122" t="str">
            <v>051-2005798</v>
          </cell>
          <cell r="F6122" t="str">
            <v/>
          </cell>
          <cell r="G6122" t="str">
            <v/>
          </cell>
          <cell r="H6122" t="str">
            <v/>
          </cell>
          <cell r="I6122">
            <v>0</v>
          </cell>
          <cell r="J6122">
            <v>0</v>
          </cell>
          <cell r="K6122">
            <v>0.02</v>
          </cell>
          <cell r="L6122">
            <v>0.02</v>
          </cell>
          <cell r="M6122">
            <v>0</v>
          </cell>
          <cell r="N6122">
            <v>0</v>
          </cell>
          <cell r="O6122">
            <v>0</v>
          </cell>
          <cell r="P6122">
            <v>0</v>
          </cell>
          <cell r="Q6122">
            <v>0</v>
          </cell>
          <cell r="R6122">
            <v>0</v>
          </cell>
          <cell r="S6122">
            <v>0</v>
          </cell>
          <cell r="T6122">
            <v>0</v>
          </cell>
          <cell r="U6122">
            <v>0</v>
          </cell>
          <cell r="V6122">
            <v>0</v>
          </cell>
          <cell r="W6122">
            <v>0</v>
          </cell>
          <cell r="X6122">
            <v>0</v>
          </cell>
          <cell r="Y6122">
            <v>0</v>
          </cell>
          <cell r="Z6122">
            <v>0</v>
          </cell>
          <cell r="AA6122">
            <v>0</v>
          </cell>
          <cell r="AB6122">
            <v>0</v>
          </cell>
          <cell r="AC6122">
            <v>0</v>
          </cell>
          <cell r="AD6122">
            <v>0</v>
          </cell>
          <cell r="AE6122">
            <v>0</v>
          </cell>
          <cell r="AF6122">
            <v>0</v>
          </cell>
          <cell r="AG6122">
            <v>0</v>
          </cell>
          <cell r="AH6122">
            <v>0</v>
          </cell>
          <cell r="AI6122">
            <v>0</v>
          </cell>
        </row>
        <row r="6123">
          <cell r="C6123" t="str">
            <v>1.980</v>
          </cell>
          <cell r="D6123" t="str">
            <v>Техническое перевооружение ГРС Лабазы</v>
          </cell>
          <cell r="E6123" t="str">
            <v>051-2005799</v>
          </cell>
          <cell r="F6123" t="str">
            <v/>
          </cell>
          <cell r="G6123" t="str">
            <v/>
          </cell>
          <cell r="H6123" t="str">
            <v>Транспорт газа</v>
          </cell>
          <cell r="I6123">
            <v>4.71</v>
          </cell>
          <cell r="J6123">
            <v>4.71</v>
          </cell>
          <cell r="K6123">
            <v>4.71</v>
          </cell>
          <cell r="L6123">
            <v>4.71</v>
          </cell>
          <cell r="M6123">
            <v>4.0000140000000003E-2</v>
          </cell>
          <cell r="N6123">
            <v>0.84925987300000005</v>
          </cell>
          <cell r="O6123">
            <v>0.84925987300000005</v>
          </cell>
          <cell r="P6123">
            <v>0</v>
          </cell>
          <cell r="Q6123">
            <v>0</v>
          </cell>
          <cell r="R6123">
            <v>0</v>
          </cell>
          <cell r="S6123">
            <v>3.92</v>
          </cell>
          <cell r="T6123">
            <v>0.79</v>
          </cell>
          <cell r="U6123">
            <v>0</v>
          </cell>
          <cell r="V6123">
            <v>0</v>
          </cell>
          <cell r="W6123">
            <v>0</v>
          </cell>
          <cell r="X6123">
            <v>0</v>
          </cell>
          <cell r="Y6123">
            <v>0</v>
          </cell>
          <cell r="Z6123">
            <v>0.13</v>
          </cell>
          <cell r="AA6123">
            <v>0.13</v>
          </cell>
          <cell r="AB6123">
            <v>0</v>
          </cell>
          <cell r="AC6123">
            <v>0</v>
          </cell>
          <cell r="AD6123">
            <v>2.6666760000000001E-2</v>
          </cell>
          <cell r="AE6123">
            <v>0</v>
          </cell>
          <cell r="AF6123">
            <v>2.6666760000000001E-2</v>
          </cell>
          <cell r="AG6123">
            <v>0</v>
          </cell>
          <cell r="AH6123">
            <v>0</v>
          </cell>
          <cell r="AI6123">
            <v>20.512892308000001</v>
          </cell>
        </row>
        <row r="6124">
          <cell r="C6124" t="str">
            <v>1.980.1</v>
          </cell>
          <cell r="D6124" t="str">
            <v>Подрядные работы</v>
          </cell>
          <cell r="E6124" t="str">
            <v>051-2005799</v>
          </cell>
          <cell r="F6124" t="str">
            <v/>
          </cell>
          <cell r="G6124" t="str">
            <v/>
          </cell>
          <cell r="H6124" t="str">
            <v/>
          </cell>
          <cell r="I6124">
            <v>0.54</v>
          </cell>
          <cell r="J6124">
            <v>0.54</v>
          </cell>
          <cell r="K6124">
            <v>0.54</v>
          </cell>
          <cell r="L6124">
            <v>0.54</v>
          </cell>
          <cell r="M6124">
            <v>0</v>
          </cell>
          <cell r="N6124">
            <v>0</v>
          </cell>
          <cell r="O6124">
            <v>0</v>
          </cell>
          <cell r="P6124">
            <v>0</v>
          </cell>
          <cell r="Q6124">
            <v>0</v>
          </cell>
          <cell r="R6124">
            <v>0</v>
          </cell>
          <cell r="S6124">
            <v>0.45</v>
          </cell>
          <cell r="T6124">
            <v>0.09</v>
          </cell>
          <cell r="U6124">
            <v>0</v>
          </cell>
          <cell r="V6124">
            <v>0</v>
          </cell>
          <cell r="W6124">
            <v>0</v>
          </cell>
          <cell r="X6124">
            <v>0</v>
          </cell>
          <cell r="Y6124">
            <v>0</v>
          </cell>
          <cell r="Z6124">
            <v>0</v>
          </cell>
          <cell r="AA6124">
            <v>0</v>
          </cell>
          <cell r="AB6124">
            <v>0</v>
          </cell>
          <cell r="AC6124">
            <v>0</v>
          </cell>
          <cell r="AD6124">
            <v>0</v>
          </cell>
          <cell r="AE6124">
            <v>0</v>
          </cell>
          <cell r="AF6124">
            <v>0</v>
          </cell>
          <cell r="AG6124">
            <v>0</v>
          </cell>
          <cell r="AH6124">
            <v>0</v>
          </cell>
          <cell r="AI6124">
            <v>0</v>
          </cell>
        </row>
        <row r="6125">
          <cell r="C6125">
            <v>0</v>
          </cell>
          <cell r="D6125" t="str">
            <v>Конкурс</v>
          </cell>
          <cell r="E6125" t="str">
            <v>051-2005799</v>
          </cell>
          <cell r="F6125" t="str">
            <v/>
          </cell>
          <cell r="G6125" t="str">
            <v/>
          </cell>
          <cell r="H6125" t="str">
            <v/>
          </cell>
          <cell r="I6125">
            <v>0</v>
          </cell>
          <cell r="J6125">
            <v>0</v>
          </cell>
          <cell r="K6125">
            <v>0.54</v>
          </cell>
          <cell r="L6125">
            <v>0.54</v>
          </cell>
          <cell r="M6125">
            <v>0</v>
          </cell>
          <cell r="N6125">
            <v>0</v>
          </cell>
          <cell r="O6125">
            <v>0</v>
          </cell>
          <cell r="P6125">
            <v>0</v>
          </cell>
          <cell r="Q6125">
            <v>0</v>
          </cell>
          <cell r="R6125">
            <v>0</v>
          </cell>
          <cell r="S6125">
            <v>0</v>
          </cell>
          <cell r="T6125">
            <v>0</v>
          </cell>
          <cell r="U6125">
            <v>0</v>
          </cell>
          <cell r="V6125">
            <v>0</v>
          </cell>
          <cell r="W6125">
            <v>0</v>
          </cell>
          <cell r="X6125">
            <v>0</v>
          </cell>
          <cell r="Y6125">
            <v>0</v>
          </cell>
          <cell r="Z6125">
            <v>0</v>
          </cell>
          <cell r="AA6125">
            <v>0</v>
          </cell>
          <cell r="AB6125">
            <v>0</v>
          </cell>
          <cell r="AC6125">
            <v>0</v>
          </cell>
          <cell r="AD6125">
            <v>0</v>
          </cell>
          <cell r="AE6125">
            <v>0</v>
          </cell>
          <cell r="AF6125">
            <v>0</v>
          </cell>
          <cell r="AG6125">
            <v>0</v>
          </cell>
          <cell r="AH6125">
            <v>0</v>
          </cell>
          <cell r="AI6125">
            <v>0</v>
          </cell>
        </row>
        <row r="6126">
          <cell r="C6126">
            <v>0</v>
          </cell>
          <cell r="D6126" t="str">
            <v>Прочие подрядчики</v>
          </cell>
          <cell r="E6126" t="str">
            <v>051-2005799</v>
          </cell>
          <cell r="F6126" t="str">
            <v/>
          </cell>
          <cell r="G6126" t="str">
            <v/>
          </cell>
          <cell r="H6126" t="str">
            <v/>
          </cell>
          <cell r="I6126">
            <v>0.54</v>
          </cell>
          <cell r="J6126">
            <v>0.54</v>
          </cell>
          <cell r="K6126">
            <v>0</v>
          </cell>
          <cell r="L6126">
            <v>0</v>
          </cell>
          <cell r="M6126">
            <v>0</v>
          </cell>
          <cell r="N6126">
            <v>0</v>
          </cell>
          <cell r="O6126">
            <v>0</v>
          </cell>
          <cell r="P6126">
            <v>0</v>
          </cell>
          <cell r="Q6126">
            <v>0</v>
          </cell>
          <cell r="R6126">
            <v>0</v>
          </cell>
          <cell r="S6126">
            <v>0.45</v>
          </cell>
          <cell r="T6126">
            <v>0.09</v>
          </cell>
          <cell r="U6126">
            <v>0</v>
          </cell>
          <cell r="V6126">
            <v>0</v>
          </cell>
          <cell r="W6126">
            <v>0</v>
          </cell>
          <cell r="X6126">
            <v>0</v>
          </cell>
          <cell r="Y6126">
            <v>0</v>
          </cell>
          <cell r="Z6126">
            <v>0</v>
          </cell>
          <cell r="AA6126">
            <v>0</v>
          </cell>
          <cell r="AB6126">
            <v>0</v>
          </cell>
          <cell r="AC6126">
            <v>0</v>
          </cell>
          <cell r="AD6126">
            <v>0</v>
          </cell>
          <cell r="AE6126">
            <v>0</v>
          </cell>
          <cell r="AF6126">
            <v>0</v>
          </cell>
          <cell r="AG6126">
            <v>0</v>
          </cell>
          <cell r="AH6126">
            <v>0</v>
          </cell>
          <cell r="AI6126">
            <v>0</v>
          </cell>
        </row>
        <row r="6127">
          <cell r="C6127" t="str">
            <v>1.980.2</v>
          </cell>
          <cell r="D6127" t="str">
            <v>Оборудование</v>
          </cell>
          <cell r="E6127" t="str">
            <v>051-2005799</v>
          </cell>
          <cell r="F6127" t="str">
            <v/>
          </cell>
          <cell r="G6127" t="str">
            <v/>
          </cell>
          <cell r="H6127" t="str">
            <v/>
          </cell>
          <cell r="I6127">
            <v>3.17</v>
          </cell>
          <cell r="J6127">
            <v>3.17</v>
          </cell>
          <cell r="K6127">
            <v>3.17</v>
          </cell>
          <cell r="L6127">
            <v>3.17</v>
          </cell>
          <cell r="M6127">
            <v>0</v>
          </cell>
          <cell r="N6127">
            <v>0</v>
          </cell>
          <cell r="O6127">
            <v>0</v>
          </cell>
          <cell r="P6127">
            <v>0</v>
          </cell>
          <cell r="Q6127">
            <v>0</v>
          </cell>
          <cell r="R6127">
            <v>0</v>
          </cell>
          <cell r="S6127">
            <v>2.64</v>
          </cell>
          <cell r="T6127">
            <v>0.53</v>
          </cell>
          <cell r="U6127">
            <v>0</v>
          </cell>
          <cell r="V6127">
            <v>0</v>
          </cell>
          <cell r="W6127">
            <v>0</v>
          </cell>
          <cell r="X6127">
            <v>0</v>
          </cell>
          <cell r="Y6127">
            <v>0</v>
          </cell>
          <cell r="Z6127">
            <v>0</v>
          </cell>
          <cell r="AA6127">
            <v>0</v>
          </cell>
          <cell r="AB6127">
            <v>0</v>
          </cell>
          <cell r="AC6127">
            <v>0</v>
          </cell>
          <cell r="AD6127">
            <v>0</v>
          </cell>
          <cell r="AE6127">
            <v>0</v>
          </cell>
          <cell r="AF6127">
            <v>0</v>
          </cell>
          <cell r="AG6127">
            <v>0</v>
          </cell>
          <cell r="AH6127">
            <v>0</v>
          </cell>
          <cell r="AI6127">
            <v>0</v>
          </cell>
        </row>
        <row r="6128">
          <cell r="C6128" t="str">
            <v>1.980.3</v>
          </cell>
          <cell r="D6128" t="str">
            <v>Прочие, всего</v>
          </cell>
          <cell r="E6128" t="str">
            <v>051-2005799</v>
          </cell>
          <cell r="F6128" t="str">
            <v/>
          </cell>
          <cell r="G6128" t="str">
            <v/>
          </cell>
          <cell r="H6128" t="str">
            <v/>
          </cell>
          <cell r="I6128">
            <v>1</v>
          </cell>
          <cell r="J6128">
            <v>1</v>
          </cell>
          <cell r="K6128">
            <v>1</v>
          </cell>
          <cell r="L6128">
            <v>1</v>
          </cell>
          <cell r="M6128">
            <v>4.0000140000000003E-2</v>
          </cell>
          <cell r="N6128">
            <v>4.0000140000000002</v>
          </cell>
          <cell r="O6128">
            <v>4.0000140000000002</v>
          </cell>
          <cell r="P6128">
            <v>0</v>
          </cell>
          <cell r="Q6128">
            <v>0</v>
          </cell>
          <cell r="R6128">
            <v>0</v>
          </cell>
          <cell r="S6128">
            <v>0.83</v>
          </cell>
          <cell r="T6128">
            <v>0.17</v>
          </cell>
          <cell r="U6128">
            <v>0</v>
          </cell>
          <cell r="V6128">
            <v>0</v>
          </cell>
          <cell r="W6128">
            <v>0</v>
          </cell>
          <cell r="X6128">
            <v>0</v>
          </cell>
          <cell r="Y6128">
            <v>0</v>
          </cell>
          <cell r="Z6128">
            <v>0.13</v>
          </cell>
          <cell r="AA6128">
            <v>0.13</v>
          </cell>
          <cell r="AB6128">
            <v>0</v>
          </cell>
          <cell r="AC6128">
            <v>0</v>
          </cell>
          <cell r="AD6128">
            <v>2.6666760000000001E-2</v>
          </cell>
          <cell r="AE6128">
            <v>0</v>
          </cell>
          <cell r="AF6128">
            <v>2.6666760000000001E-2</v>
          </cell>
          <cell r="AG6128">
            <v>0</v>
          </cell>
          <cell r="AH6128">
            <v>0</v>
          </cell>
          <cell r="AI6128">
            <v>20.512892308000001</v>
          </cell>
        </row>
        <row r="6129">
          <cell r="C6129" t="str">
            <v>1.980.4</v>
          </cell>
          <cell r="D6129" t="str">
            <v>Проектные работы</v>
          </cell>
          <cell r="E6129" t="str">
            <v>051-2005799</v>
          </cell>
          <cell r="F6129" t="str">
            <v/>
          </cell>
          <cell r="G6129" t="str">
            <v/>
          </cell>
          <cell r="H6129" t="str">
            <v/>
          </cell>
          <cell r="I6129">
            <v>0</v>
          </cell>
          <cell r="J6129">
            <v>0</v>
          </cell>
          <cell r="K6129">
            <v>0.1</v>
          </cell>
          <cell r="L6129">
            <v>0.1</v>
          </cell>
          <cell r="M6129">
            <v>0</v>
          </cell>
          <cell r="N6129">
            <v>0</v>
          </cell>
          <cell r="O6129">
            <v>0</v>
          </cell>
          <cell r="P6129">
            <v>0</v>
          </cell>
          <cell r="Q6129">
            <v>0</v>
          </cell>
          <cell r="R6129">
            <v>0</v>
          </cell>
          <cell r="S6129">
            <v>0</v>
          </cell>
          <cell r="T6129">
            <v>0</v>
          </cell>
          <cell r="U6129">
            <v>0</v>
          </cell>
          <cell r="V6129">
            <v>0</v>
          </cell>
          <cell r="W6129">
            <v>0</v>
          </cell>
          <cell r="X6129">
            <v>0</v>
          </cell>
          <cell r="Y6129">
            <v>0</v>
          </cell>
          <cell r="Z6129">
            <v>0</v>
          </cell>
          <cell r="AA6129">
            <v>0</v>
          </cell>
          <cell r="AB6129">
            <v>0</v>
          </cell>
          <cell r="AC6129">
            <v>0</v>
          </cell>
          <cell r="AD6129">
            <v>0</v>
          </cell>
          <cell r="AE6129">
            <v>0</v>
          </cell>
          <cell r="AF6129">
            <v>0</v>
          </cell>
          <cell r="AG6129">
            <v>0</v>
          </cell>
          <cell r="AH6129">
            <v>0</v>
          </cell>
          <cell r="AI6129">
            <v>0</v>
          </cell>
        </row>
        <row r="6130">
          <cell r="C6130" t="str">
            <v>1.980.5</v>
          </cell>
          <cell r="D6130" t="str">
            <v>Услуги Заказчика</v>
          </cell>
          <cell r="E6130" t="str">
            <v>051-2005799</v>
          </cell>
          <cell r="F6130" t="str">
            <v/>
          </cell>
          <cell r="G6130" t="str">
            <v/>
          </cell>
          <cell r="H6130" t="str">
            <v/>
          </cell>
          <cell r="I6130">
            <v>0</v>
          </cell>
          <cell r="J6130">
            <v>0</v>
          </cell>
          <cell r="K6130">
            <v>0.16</v>
          </cell>
          <cell r="L6130">
            <v>0.16</v>
          </cell>
          <cell r="M6130">
            <v>4.0000140000000003E-2</v>
          </cell>
          <cell r="N6130">
            <v>25.000087499999999</v>
          </cell>
          <cell r="O6130">
            <v>25.000087499999999</v>
          </cell>
          <cell r="P6130">
            <v>0</v>
          </cell>
          <cell r="Q6130">
            <v>0</v>
          </cell>
          <cell r="R6130">
            <v>0</v>
          </cell>
          <cell r="S6130">
            <v>0</v>
          </cell>
          <cell r="T6130">
            <v>0</v>
          </cell>
          <cell r="U6130">
            <v>0</v>
          </cell>
          <cell r="V6130">
            <v>0</v>
          </cell>
          <cell r="W6130">
            <v>0</v>
          </cell>
          <cell r="X6130">
            <v>0</v>
          </cell>
          <cell r="Y6130">
            <v>0</v>
          </cell>
          <cell r="Z6130">
            <v>0.13</v>
          </cell>
          <cell r="AA6130">
            <v>0.13</v>
          </cell>
          <cell r="AB6130">
            <v>0</v>
          </cell>
          <cell r="AC6130">
            <v>0</v>
          </cell>
          <cell r="AD6130">
            <v>2.6666760000000001E-2</v>
          </cell>
          <cell r="AE6130">
            <v>0</v>
          </cell>
          <cell r="AF6130">
            <v>2.6666760000000001E-2</v>
          </cell>
          <cell r="AG6130">
            <v>0</v>
          </cell>
          <cell r="AH6130">
            <v>0</v>
          </cell>
          <cell r="AI6130">
            <v>20.512892308000001</v>
          </cell>
        </row>
        <row r="6131">
          <cell r="C6131" t="str">
            <v>1.980.6</v>
          </cell>
          <cell r="D6131" t="str">
            <v>Иные прочие</v>
          </cell>
          <cell r="E6131" t="str">
            <v>051-2005799</v>
          </cell>
          <cell r="F6131" t="str">
            <v/>
          </cell>
          <cell r="G6131" t="str">
            <v/>
          </cell>
          <cell r="H6131" t="str">
            <v/>
          </cell>
          <cell r="I6131">
            <v>1</v>
          </cell>
          <cell r="J6131">
            <v>1</v>
          </cell>
          <cell r="K6131">
            <v>0.11</v>
          </cell>
          <cell r="L6131">
            <v>0.11</v>
          </cell>
          <cell r="M6131">
            <v>0</v>
          </cell>
          <cell r="N6131">
            <v>0</v>
          </cell>
          <cell r="O6131">
            <v>0</v>
          </cell>
          <cell r="P6131">
            <v>0</v>
          </cell>
          <cell r="Q6131">
            <v>0</v>
          </cell>
          <cell r="R6131">
            <v>0</v>
          </cell>
          <cell r="S6131">
            <v>0.83</v>
          </cell>
          <cell r="T6131">
            <v>0.17</v>
          </cell>
          <cell r="U6131">
            <v>0</v>
          </cell>
          <cell r="V6131">
            <v>0</v>
          </cell>
          <cell r="W6131">
            <v>0</v>
          </cell>
          <cell r="X6131">
            <v>0</v>
          </cell>
          <cell r="Y6131">
            <v>0</v>
          </cell>
          <cell r="Z6131">
            <v>0</v>
          </cell>
          <cell r="AA6131">
            <v>0</v>
          </cell>
          <cell r="AB6131">
            <v>0</v>
          </cell>
          <cell r="AC6131">
            <v>0</v>
          </cell>
          <cell r="AD6131">
            <v>0</v>
          </cell>
          <cell r="AE6131">
            <v>0</v>
          </cell>
          <cell r="AF6131">
            <v>0</v>
          </cell>
          <cell r="AG6131">
            <v>0</v>
          </cell>
          <cell r="AH6131">
            <v>0</v>
          </cell>
          <cell r="AI6131">
            <v>0</v>
          </cell>
        </row>
        <row r="6132">
          <cell r="C6132" t="str">
            <v>1.980.7</v>
          </cell>
          <cell r="D6132" t="str">
            <v>Пуско наладочные работы "вхолостую"</v>
          </cell>
          <cell r="E6132" t="str">
            <v>051-2005799</v>
          </cell>
          <cell r="F6132" t="str">
            <v/>
          </cell>
          <cell r="G6132" t="str">
            <v/>
          </cell>
          <cell r="H6132" t="str">
            <v/>
          </cell>
          <cell r="I6132">
            <v>0</v>
          </cell>
          <cell r="J6132">
            <v>0</v>
          </cell>
          <cell r="K6132">
            <v>0.63</v>
          </cell>
          <cell r="L6132">
            <v>0.63</v>
          </cell>
          <cell r="M6132">
            <v>0</v>
          </cell>
          <cell r="N6132">
            <v>0</v>
          </cell>
          <cell r="O6132">
            <v>0</v>
          </cell>
          <cell r="P6132">
            <v>0</v>
          </cell>
          <cell r="Q6132">
            <v>0</v>
          </cell>
          <cell r="R6132">
            <v>0</v>
          </cell>
          <cell r="S6132">
            <v>0</v>
          </cell>
          <cell r="T6132">
            <v>0</v>
          </cell>
          <cell r="U6132">
            <v>0</v>
          </cell>
          <cell r="V6132">
            <v>0</v>
          </cell>
          <cell r="W6132">
            <v>0</v>
          </cell>
          <cell r="X6132">
            <v>0</v>
          </cell>
          <cell r="Y6132">
            <v>0</v>
          </cell>
          <cell r="Z6132">
            <v>0</v>
          </cell>
          <cell r="AA6132">
            <v>0</v>
          </cell>
          <cell r="AB6132">
            <v>0</v>
          </cell>
          <cell r="AC6132">
            <v>0</v>
          </cell>
          <cell r="AD6132">
            <v>0</v>
          </cell>
          <cell r="AE6132">
            <v>0</v>
          </cell>
          <cell r="AF6132">
            <v>0</v>
          </cell>
          <cell r="AG6132">
            <v>0</v>
          </cell>
          <cell r="AH6132">
            <v>0</v>
          </cell>
          <cell r="AI6132">
            <v>0</v>
          </cell>
        </row>
        <row r="6133">
          <cell r="C6133" t="str">
            <v>1.981</v>
          </cell>
          <cell r="D6133" t="str">
            <v>Техническое перевооружение ГРС Дружба</v>
          </cell>
          <cell r="E6133" t="str">
            <v>051-2005800</v>
          </cell>
          <cell r="F6133" t="str">
            <v/>
          </cell>
          <cell r="G6133" t="str">
            <v/>
          </cell>
          <cell r="H6133" t="str">
            <v>Транспорт газа</v>
          </cell>
          <cell r="I6133">
            <v>4.84</v>
          </cell>
          <cell r="J6133">
            <v>4.84</v>
          </cell>
          <cell r="K6133">
            <v>4.84</v>
          </cell>
          <cell r="L6133">
            <v>4.84</v>
          </cell>
          <cell r="M6133">
            <v>3.7500119999999998E-2</v>
          </cell>
          <cell r="N6133">
            <v>0.774795868</v>
          </cell>
          <cell r="O6133">
            <v>0.774795868</v>
          </cell>
          <cell r="P6133">
            <v>0</v>
          </cell>
          <cell r="Q6133">
            <v>0</v>
          </cell>
          <cell r="R6133">
            <v>0</v>
          </cell>
          <cell r="S6133">
            <v>4.03</v>
          </cell>
          <cell r="T6133">
            <v>0.80600000000000005</v>
          </cell>
          <cell r="U6133">
            <v>0</v>
          </cell>
          <cell r="V6133">
            <v>0</v>
          </cell>
          <cell r="W6133">
            <v>0</v>
          </cell>
          <cell r="X6133">
            <v>0</v>
          </cell>
          <cell r="Y6133">
            <v>0</v>
          </cell>
          <cell r="Z6133">
            <v>0.12</v>
          </cell>
          <cell r="AA6133">
            <v>0.12</v>
          </cell>
          <cell r="AB6133">
            <v>0</v>
          </cell>
          <cell r="AC6133">
            <v>0</v>
          </cell>
          <cell r="AD6133">
            <v>2.5000080000000001E-2</v>
          </cell>
          <cell r="AE6133">
            <v>0</v>
          </cell>
          <cell r="AF6133">
            <v>2.5000080000000001E-2</v>
          </cell>
          <cell r="AG6133">
            <v>0</v>
          </cell>
          <cell r="AH6133">
            <v>0</v>
          </cell>
          <cell r="AI6133">
            <v>20.833400000000001</v>
          </cell>
        </row>
        <row r="6134">
          <cell r="C6134" t="str">
            <v>1.981.1</v>
          </cell>
          <cell r="D6134" t="str">
            <v>Подрядные работы</v>
          </cell>
          <cell r="E6134" t="str">
            <v>051-2005800</v>
          </cell>
          <cell r="F6134" t="str">
            <v/>
          </cell>
          <cell r="G6134" t="str">
            <v/>
          </cell>
          <cell r="H6134" t="str">
            <v/>
          </cell>
          <cell r="I6134">
            <v>0.54</v>
          </cell>
          <cell r="J6134">
            <v>0.54</v>
          </cell>
          <cell r="K6134">
            <v>0.54</v>
          </cell>
          <cell r="L6134">
            <v>0.54</v>
          </cell>
          <cell r="M6134">
            <v>0</v>
          </cell>
          <cell r="N6134">
            <v>0</v>
          </cell>
          <cell r="O6134">
            <v>0</v>
          </cell>
          <cell r="P6134">
            <v>0</v>
          </cell>
          <cell r="Q6134">
            <v>0</v>
          </cell>
          <cell r="R6134">
            <v>0</v>
          </cell>
          <cell r="S6134">
            <v>0.45</v>
          </cell>
          <cell r="T6134">
            <v>0.09</v>
          </cell>
          <cell r="U6134">
            <v>0</v>
          </cell>
          <cell r="V6134">
            <v>0</v>
          </cell>
          <cell r="W6134">
            <v>0</v>
          </cell>
          <cell r="X6134">
            <v>0</v>
          </cell>
          <cell r="Y6134">
            <v>0</v>
          </cell>
          <cell r="Z6134">
            <v>0</v>
          </cell>
          <cell r="AA6134">
            <v>0</v>
          </cell>
          <cell r="AB6134">
            <v>0</v>
          </cell>
          <cell r="AC6134">
            <v>0</v>
          </cell>
          <cell r="AD6134">
            <v>0</v>
          </cell>
          <cell r="AE6134">
            <v>0</v>
          </cell>
          <cell r="AF6134">
            <v>0</v>
          </cell>
          <cell r="AG6134">
            <v>0</v>
          </cell>
          <cell r="AH6134">
            <v>0</v>
          </cell>
          <cell r="AI6134">
            <v>0</v>
          </cell>
        </row>
        <row r="6135">
          <cell r="C6135">
            <v>0</v>
          </cell>
          <cell r="D6135" t="str">
            <v>Конкурс</v>
          </cell>
          <cell r="E6135" t="str">
            <v>051-2005800</v>
          </cell>
          <cell r="F6135" t="str">
            <v/>
          </cell>
          <cell r="G6135" t="str">
            <v/>
          </cell>
          <cell r="H6135" t="str">
            <v/>
          </cell>
          <cell r="I6135">
            <v>0</v>
          </cell>
          <cell r="J6135">
            <v>0</v>
          </cell>
          <cell r="K6135">
            <v>0.54</v>
          </cell>
          <cell r="L6135">
            <v>0.54</v>
          </cell>
          <cell r="M6135">
            <v>0</v>
          </cell>
          <cell r="N6135">
            <v>0</v>
          </cell>
          <cell r="O6135">
            <v>0</v>
          </cell>
          <cell r="P6135">
            <v>0</v>
          </cell>
          <cell r="Q6135">
            <v>0</v>
          </cell>
          <cell r="R6135">
            <v>0</v>
          </cell>
          <cell r="S6135">
            <v>0</v>
          </cell>
          <cell r="T6135">
            <v>0</v>
          </cell>
          <cell r="U6135">
            <v>0</v>
          </cell>
          <cell r="V6135">
            <v>0</v>
          </cell>
          <cell r="W6135">
            <v>0</v>
          </cell>
          <cell r="X6135">
            <v>0</v>
          </cell>
          <cell r="Y6135">
            <v>0</v>
          </cell>
          <cell r="Z6135">
            <v>0</v>
          </cell>
          <cell r="AA6135">
            <v>0</v>
          </cell>
          <cell r="AB6135">
            <v>0</v>
          </cell>
          <cell r="AC6135">
            <v>0</v>
          </cell>
          <cell r="AD6135">
            <v>0</v>
          </cell>
          <cell r="AE6135">
            <v>0</v>
          </cell>
          <cell r="AF6135">
            <v>0</v>
          </cell>
          <cell r="AG6135">
            <v>0</v>
          </cell>
          <cell r="AH6135">
            <v>0</v>
          </cell>
          <cell r="AI6135">
            <v>0</v>
          </cell>
        </row>
        <row r="6136">
          <cell r="C6136">
            <v>0</v>
          </cell>
          <cell r="D6136" t="str">
            <v>Прочие подрядчики</v>
          </cell>
          <cell r="E6136" t="str">
            <v>051-2005800</v>
          </cell>
          <cell r="F6136" t="str">
            <v/>
          </cell>
          <cell r="G6136" t="str">
            <v/>
          </cell>
          <cell r="H6136" t="str">
            <v/>
          </cell>
          <cell r="I6136">
            <v>0.54</v>
          </cell>
          <cell r="J6136">
            <v>0.54</v>
          </cell>
          <cell r="K6136">
            <v>0</v>
          </cell>
          <cell r="L6136">
            <v>0</v>
          </cell>
          <cell r="M6136">
            <v>0</v>
          </cell>
          <cell r="N6136">
            <v>0</v>
          </cell>
          <cell r="O6136">
            <v>0</v>
          </cell>
          <cell r="P6136">
            <v>0</v>
          </cell>
          <cell r="Q6136">
            <v>0</v>
          </cell>
          <cell r="R6136">
            <v>0</v>
          </cell>
          <cell r="S6136">
            <v>0.45</v>
          </cell>
          <cell r="T6136">
            <v>0.09</v>
          </cell>
          <cell r="U6136">
            <v>0</v>
          </cell>
          <cell r="V6136">
            <v>0</v>
          </cell>
          <cell r="W6136">
            <v>0</v>
          </cell>
          <cell r="X6136">
            <v>0</v>
          </cell>
          <cell r="Y6136">
            <v>0</v>
          </cell>
          <cell r="Z6136">
            <v>0</v>
          </cell>
          <cell r="AA6136">
            <v>0</v>
          </cell>
          <cell r="AB6136">
            <v>0</v>
          </cell>
          <cell r="AC6136">
            <v>0</v>
          </cell>
          <cell r="AD6136">
            <v>0</v>
          </cell>
          <cell r="AE6136">
            <v>0</v>
          </cell>
          <cell r="AF6136">
            <v>0</v>
          </cell>
          <cell r="AG6136">
            <v>0</v>
          </cell>
          <cell r="AH6136">
            <v>0</v>
          </cell>
          <cell r="AI6136">
            <v>0</v>
          </cell>
        </row>
        <row r="6137">
          <cell r="C6137" t="str">
            <v>1.981.2</v>
          </cell>
          <cell r="D6137" t="str">
            <v>Оборудование</v>
          </cell>
          <cell r="E6137" t="str">
            <v>051-2005800</v>
          </cell>
          <cell r="F6137" t="str">
            <v/>
          </cell>
          <cell r="G6137" t="str">
            <v/>
          </cell>
          <cell r="H6137" t="str">
            <v/>
          </cell>
          <cell r="I6137">
            <v>3.28</v>
          </cell>
          <cell r="J6137">
            <v>3.28</v>
          </cell>
          <cell r="K6137">
            <v>3.28</v>
          </cell>
          <cell r="L6137">
            <v>3.28</v>
          </cell>
          <cell r="M6137">
            <v>0</v>
          </cell>
          <cell r="N6137">
            <v>0</v>
          </cell>
          <cell r="O6137">
            <v>0</v>
          </cell>
          <cell r="P6137">
            <v>0</v>
          </cell>
          <cell r="Q6137">
            <v>0</v>
          </cell>
          <cell r="R6137">
            <v>0</v>
          </cell>
          <cell r="S6137">
            <v>2.73</v>
          </cell>
          <cell r="T6137">
            <v>0.54600000000000004</v>
          </cell>
          <cell r="U6137">
            <v>0</v>
          </cell>
          <cell r="V6137">
            <v>0</v>
          </cell>
          <cell r="W6137">
            <v>0</v>
          </cell>
          <cell r="X6137">
            <v>0</v>
          </cell>
          <cell r="Y6137">
            <v>0</v>
          </cell>
          <cell r="Z6137">
            <v>0</v>
          </cell>
          <cell r="AA6137">
            <v>0</v>
          </cell>
          <cell r="AB6137">
            <v>0</v>
          </cell>
          <cell r="AC6137">
            <v>0</v>
          </cell>
          <cell r="AD6137">
            <v>0</v>
          </cell>
          <cell r="AE6137">
            <v>0</v>
          </cell>
          <cell r="AF6137">
            <v>0</v>
          </cell>
          <cell r="AG6137">
            <v>0</v>
          </cell>
          <cell r="AH6137">
            <v>0</v>
          </cell>
          <cell r="AI6137">
            <v>0</v>
          </cell>
        </row>
        <row r="6138">
          <cell r="C6138" t="str">
            <v>1.981.3</v>
          </cell>
          <cell r="D6138" t="str">
            <v>Прочие, всего</v>
          </cell>
          <cell r="E6138" t="str">
            <v>051-2005800</v>
          </cell>
          <cell r="F6138" t="str">
            <v/>
          </cell>
          <cell r="G6138" t="str">
            <v/>
          </cell>
          <cell r="H6138" t="str">
            <v/>
          </cell>
          <cell r="I6138">
            <v>1.02</v>
          </cell>
          <cell r="J6138">
            <v>1.02</v>
          </cell>
          <cell r="K6138">
            <v>1.02</v>
          </cell>
          <cell r="L6138">
            <v>1.02</v>
          </cell>
          <cell r="M6138">
            <v>3.7500119999999998E-2</v>
          </cell>
          <cell r="N6138">
            <v>3.6764823529999999</v>
          </cell>
          <cell r="O6138">
            <v>3.6764823529999999</v>
          </cell>
          <cell r="P6138">
            <v>0</v>
          </cell>
          <cell r="Q6138">
            <v>0</v>
          </cell>
          <cell r="R6138">
            <v>0</v>
          </cell>
          <cell r="S6138">
            <v>0.85</v>
          </cell>
          <cell r="T6138">
            <v>0.17</v>
          </cell>
          <cell r="U6138">
            <v>0</v>
          </cell>
          <cell r="V6138">
            <v>0</v>
          </cell>
          <cell r="W6138">
            <v>0</v>
          </cell>
          <cell r="X6138">
            <v>0</v>
          </cell>
          <cell r="Y6138">
            <v>0</v>
          </cell>
          <cell r="Z6138">
            <v>0.12</v>
          </cell>
          <cell r="AA6138">
            <v>0.12</v>
          </cell>
          <cell r="AB6138">
            <v>0</v>
          </cell>
          <cell r="AC6138">
            <v>0</v>
          </cell>
          <cell r="AD6138">
            <v>2.5000080000000001E-2</v>
          </cell>
          <cell r="AE6138">
            <v>0</v>
          </cell>
          <cell r="AF6138">
            <v>2.5000080000000001E-2</v>
          </cell>
          <cell r="AG6138">
            <v>0</v>
          </cell>
          <cell r="AH6138">
            <v>0</v>
          </cell>
          <cell r="AI6138">
            <v>20.833400000000001</v>
          </cell>
        </row>
        <row r="6139">
          <cell r="C6139" t="str">
            <v>1.981.4</v>
          </cell>
          <cell r="D6139" t="str">
            <v>Проектные работы</v>
          </cell>
          <cell r="E6139" t="str">
            <v>051-2005800</v>
          </cell>
          <cell r="F6139" t="str">
            <v/>
          </cell>
          <cell r="G6139" t="str">
            <v/>
          </cell>
          <cell r="H6139" t="str">
            <v/>
          </cell>
          <cell r="I6139">
            <v>0</v>
          </cell>
          <cell r="J6139">
            <v>0</v>
          </cell>
          <cell r="K6139">
            <v>0.1</v>
          </cell>
          <cell r="L6139">
            <v>0.1</v>
          </cell>
          <cell r="M6139">
            <v>0</v>
          </cell>
          <cell r="N6139">
            <v>0</v>
          </cell>
          <cell r="O6139">
            <v>0</v>
          </cell>
          <cell r="P6139">
            <v>0</v>
          </cell>
          <cell r="Q6139">
            <v>0</v>
          </cell>
          <cell r="R6139">
            <v>0</v>
          </cell>
          <cell r="S6139">
            <v>0</v>
          </cell>
          <cell r="T6139">
            <v>0</v>
          </cell>
          <cell r="U6139">
            <v>0</v>
          </cell>
          <cell r="V6139">
            <v>0</v>
          </cell>
          <cell r="W6139">
            <v>0</v>
          </cell>
          <cell r="X6139">
            <v>0</v>
          </cell>
          <cell r="Y6139">
            <v>0</v>
          </cell>
          <cell r="Z6139">
            <v>0</v>
          </cell>
          <cell r="AA6139">
            <v>0</v>
          </cell>
          <cell r="AB6139">
            <v>0</v>
          </cell>
          <cell r="AC6139">
            <v>0</v>
          </cell>
          <cell r="AD6139">
            <v>0</v>
          </cell>
          <cell r="AE6139">
            <v>0</v>
          </cell>
          <cell r="AF6139">
            <v>0</v>
          </cell>
          <cell r="AG6139">
            <v>0</v>
          </cell>
          <cell r="AH6139">
            <v>0</v>
          </cell>
          <cell r="AI6139">
            <v>0</v>
          </cell>
        </row>
        <row r="6140">
          <cell r="C6140" t="str">
            <v>1.981.5</v>
          </cell>
          <cell r="D6140" t="str">
            <v>Услуги Заказчика</v>
          </cell>
          <cell r="E6140" t="str">
            <v>051-2005800</v>
          </cell>
          <cell r="F6140" t="str">
            <v/>
          </cell>
          <cell r="G6140" t="str">
            <v/>
          </cell>
          <cell r="H6140" t="str">
            <v/>
          </cell>
          <cell r="I6140">
            <v>0</v>
          </cell>
          <cell r="J6140">
            <v>0</v>
          </cell>
          <cell r="K6140">
            <v>0.15</v>
          </cell>
          <cell r="L6140">
            <v>0.15</v>
          </cell>
          <cell r="M6140">
            <v>3.7500119999999998E-2</v>
          </cell>
          <cell r="N6140">
            <v>25.000080000000001</v>
          </cell>
          <cell r="O6140">
            <v>25.000080000000001</v>
          </cell>
          <cell r="P6140">
            <v>0</v>
          </cell>
          <cell r="Q6140">
            <v>0</v>
          </cell>
          <cell r="R6140">
            <v>0</v>
          </cell>
          <cell r="S6140">
            <v>0</v>
          </cell>
          <cell r="T6140">
            <v>0</v>
          </cell>
          <cell r="U6140">
            <v>0</v>
          </cell>
          <cell r="V6140">
            <v>0</v>
          </cell>
          <cell r="W6140">
            <v>0</v>
          </cell>
          <cell r="X6140">
            <v>0</v>
          </cell>
          <cell r="Y6140">
            <v>0</v>
          </cell>
          <cell r="Z6140">
            <v>0.12</v>
          </cell>
          <cell r="AA6140">
            <v>0.12</v>
          </cell>
          <cell r="AB6140">
            <v>0</v>
          </cell>
          <cell r="AC6140">
            <v>0</v>
          </cell>
          <cell r="AD6140">
            <v>2.5000080000000001E-2</v>
          </cell>
          <cell r="AE6140">
            <v>0</v>
          </cell>
          <cell r="AF6140">
            <v>2.5000080000000001E-2</v>
          </cell>
          <cell r="AG6140">
            <v>0</v>
          </cell>
          <cell r="AH6140">
            <v>0</v>
          </cell>
          <cell r="AI6140">
            <v>20.833400000000001</v>
          </cell>
        </row>
        <row r="6141">
          <cell r="C6141" t="str">
            <v>1.981.6</v>
          </cell>
          <cell r="D6141" t="str">
            <v>Иные прочие</v>
          </cell>
          <cell r="E6141" t="str">
            <v>051-2005800</v>
          </cell>
          <cell r="F6141" t="str">
            <v/>
          </cell>
          <cell r="G6141" t="str">
            <v/>
          </cell>
          <cell r="H6141" t="str">
            <v/>
          </cell>
          <cell r="I6141">
            <v>1.02</v>
          </cell>
          <cell r="J6141">
            <v>1.02</v>
          </cell>
          <cell r="K6141">
            <v>0.11</v>
          </cell>
          <cell r="L6141">
            <v>0.11</v>
          </cell>
          <cell r="M6141">
            <v>0</v>
          </cell>
          <cell r="N6141">
            <v>0</v>
          </cell>
          <cell r="O6141">
            <v>0</v>
          </cell>
          <cell r="P6141">
            <v>0</v>
          </cell>
          <cell r="Q6141">
            <v>0</v>
          </cell>
          <cell r="R6141">
            <v>0</v>
          </cell>
          <cell r="S6141">
            <v>0.85</v>
          </cell>
          <cell r="T6141">
            <v>0.17</v>
          </cell>
          <cell r="U6141">
            <v>0</v>
          </cell>
          <cell r="V6141">
            <v>0</v>
          </cell>
          <cell r="W6141">
            <v>0</v>
          </cell>
          <cell r="X6141">
            <v>0</v>
          </cell>
          <cell r="Y6141">
            <v>0</v>
          </cell>
          <cell r="Z6141">
            <v>0</v>
          </cell>
          <cell r="AA6141">
            <v>0</v>
          </cell>
          <cell r="AB6141">
            <v>0</v>
          </cell>
          <cell r="AC6141">
            <v>0</v>
          </cell>
          <cell r="AD6141">
            <v>0</v>
          </cell>
          <cell r="AE6141">
            <v>0</v>
          </cell>
          <cell r="AF6141">
            <v>0</v>
          </cell>
          <cell r="AG6141">
            <v>0</v>
          </cell>
          <cell r="AH6141">
            <v>0</v>
          </cell>
          <cell r="AI6141">
            <v>0</v>
          </cell>
        </row>
        <row r="6142">
          <cell r="C6142" t="str">
            <v>1.981.7</v>
          </cell>
          <cell r="D6142" t="str">
            <v>Пуско наладочные работы "вхолостую"</v>
          </cell>
          <cell r="E6142" t="str">
            <v>051-2005800</v>
          </cell>
          <cell r="F6142" t="str">
            <v/>
          </cell>
          <cell r="G6142" t="str">
            <v/>
          </cell>
          <cell r="H6142" t="str">
            <v/>
          </cell>
          <cell r="I6142">
            <v>0</v>
          </cell>
          <cell r="J6142">
            <v>0</v>
          </cell>
          <cell r="K6142">
            <v>0.66</v>
          </cell>
          <cell r="L6142">
            <v>0.66</v>
          </cell>
          <cell r="M6142">
            <v>0</v>
          </cell>
          <cell r="N6142">
            <v>0</v>
          </cell>
          <cell r="O6142">
            <v>0</v>
          </cell>
          <cell r="P6142">
            <v>0</v>
          </cell>
          <cell r="Q6142">
            <v>0</v>
          </cell>
          <cell r="R6142">
            <v>0</v>
          </cell>
          <cell r="S6142">
            <v>0</v>
          </cell>
          <cell r="T6142">
            <v>0</v>
          </cell>
          <cell r="U6142">
            <v>0</v>
          </cell>
          <cell r="V6142">
            <v>0</v>
          </cell>
          <cell r="W6142">
            <v>0</v>
          </cell>
          <cell r="X6142">
            <v>0</v>
          </cell>
          <cell r="Y6142">
            <v>0</v>
          </cell>
          <cell r="Z6142">
            <v>0</v>
          </cell>
          <cell r="AA6142">
            <v>0</v>
          </cell>
          <cell r="AB6142">
            <v>0</v>
          </cell>
          <cell r="AC6142">
            <v>0</v>
          </cell>
          <cell r="AD6142">
            <v>0</v>
          </cell>
          <cell r="AE6142">
            <v>0</v>
          </cell>
          <cell r="AF6142">
            <v>0</v>
          </cell>
          <cell r="AG6142">
            <v>0</v>
          </cell>
          <cell r="AH6142">
            <v>0</v>
          </cell>
          <cell r="AI6142">
            <v>0</v>
          </cell>
        </row>
        <row r="6143">
          <cell r="C6143" t="str">
            <v>1.982</v>
          </cell>
          <cell r="D6143" t="str">
            <v>Техническое перевооружение ГРС Шамхал</v>
          </cell>
          <cell r="E6143" t="str">
            <v>051-2005813</v>
          </cell>
          <cell r="F6143" t="str">
            <v/>
          </cell>
          <cell r="G6143" t="str">
            <v/>
          </cell>
          <cell r="H6143" t="str">
            <v>Транспорт газа</v>
          </cell>
          <cell r="I6143">
            <v>0.88</v>
          </cell>
          <cell r="J6143">
            <v>0.88</v>
          </cell>
          <cell r="K6143">
            <v>0.88</v>
          </cell>
          <cell r="L6143">
            <v>0.88</v>
          </cell>
          <cell r="M6143">
            <v>7.50024E-3</v>
          </cell>
          <cell r="N6143">
            <v>0.85229999999999995</v>
          </cell>
          <cell r="O6143">
            <v>0.85229999999999995</v>
          </cell>
          <cell r="P6143">
            <v>0</v>
          </cell>
          <cell r="Q6143">
            <v>0</v>
          </cell>
          <cell r="R6143">
            <v>0</v>
          </cell>
          <cell r="S6143">
            <v>0.73</v>
          </cell>
          <cell r="T6143">
            <v>0.15</v>
          </cell>
          <cell r="U6143">
            <v>0</v>
          </cell>
          <cell r="V6143">
            <v>0</v>
          </cell>
          <cell r="W6143">
            <v>0</v>
          </cell>
          <cell r="X6143">
            <v>0</v>
          </cell>
          <cell r="Y6143">
            <v>0</v>
          </cell>
          <cell r="Z6143">
            <v>0.02</v>
          </cell>
          <cell r="AA6143">
            <v>0.02</v>
          </cell>
          <cell r="AB6143">
            <v>0</v>
          </cell>
          <cell r="AC6143">
            <v>0</v>
          </cell>
          <cell r="AD6143">
            <v>5.00016E-3</v>
          </cell>
          <cell r="AE6143">
            <v>0</v>
          </cell>
          <cell r="AF6143">
            <v>5.00016E-3</v>
          </cell>
          <cell r="AG6143">
            <v>0</v>
          </cell>
          <cell r="AH6143">
            <v>0</v>
          </cell>
          <cell r="AI6143">
            <v>25.000800000000002</v>
          </cell>
        </row>
        <row r="6144">
          <cell r="C6144" t="str">
            <v>1.982.1</v>
          </cell>
          <cell r="D6144" t="str">
            <v>Подрядные работы</v>
          </cell>
          <cell r="E6144" t="str">
            <v>051-2005813</v>
          </cell>
          <cell r="F6144" t="str">
            <v/>
          </cell>
          <cell r="G6144" t="str">
            <v/>
          </cell>
          <cell r="H6144" t="str">
            <v/>
          </cell>
          <cell r="I6144">
            <v>0.54</v>
          </cell>
          <cell r="J6144">
            <v>0.54</v>
          </cell>
          <cell r="K6144">
            <v>0.54</v>
          </cell>
          <cell r="L6144">
            <v>0.54</v>
          </cell>
          <cell r="M6144">
            <v>0</v>
          </cell>
          <cell r="N6144">
            <v>0</v>
          </cell>
          <cell r="O6144">
            <v>0</v>
          </cell>
          <cell r="P6144">
            <v>0</v>
          </cell>
          <cell r="Q6144">
            <v>0</v>
          </cell>
          <cell r="R6144">
            <v>0</v>
          </cell>
          <cell r="S6144">
            <v>0.45</v>
          </cell>
          <cell r="T6144">
            <v>0.09</v>
          </cell>
          <cell r="U6144">
            <v>0</v>
          </cell>
          <cell r="V6144">
            <v>0</v>
          </cell>
          <cell r="W6144">
            <v>0</v>
          </cell>
          <cell r="X6144">
            <v>0</v>
          </cell>
          <cell r="Y6144">
            <v>0</v>
          </cell>
          <cell r="Z6144">
            <v>0</v>
          </cell>
          <cell r="AA6144">
            <v>0</v>
          </cell>
          <cell r="AB6144">
            <v>0</v>
          </cell>
          <cell r="AC6144">
            <v>0</v>
          </cell>
          <cell r="AD6144">
            <v>0</v>
          </cell>
          <cell r="AE6144">
            <v>0</v>
          </cell>
          <cell r="AF6144">
            <v>0</v>
          </cell>
          <cell r="AG6144">
            <v>0</v>
          </cell>
          <cell r="AH6144">
            <v>0</v>
          </cell>
          <cell r="AI6144">
            <v>0</v>
          </cell>
        </row>
        <row r="6145">
          <cell r="C6145">
            <v>0</v>
          </cell>
          <cell r="D6145" t="str">
            <v>Конкурс</v>
          </cell>
          <cell r="E6145" t="str">
            <v>051-2005813</v>
          </cell>
          <cell r="F6145" t="str">
            <v/>
          </cell>
          <cell r="G6145" t="str">
            <v/>
          </cell>
          <cell r="H6145" t="str">
            <v/>
          </cell>
          <cell r="I6145">
            <v>0</v>
          </cell>
          <cell r="J6145">
            <v>0</v>
          </cell>
          <cell r="K6145">
            <v>0.54</v>
          </cell>
          <cell r="L6145">
            <v>0.54</v>
          </cell>
          <cell r="M6145">
            <v>0</v>
          </cell>
          <cell r="N6145">
            <v>0</v>
          </cell>
          <cell r="O6145">
            <v>0</v>
          </cell>
          <cell r="P6145">
            <v>0</v>
          </cell>
          <cell r="Q6145">
            <v>0</v>
          </cell>
          <cell r="R6145">
            <v>0</v>
          </cell>
          <cell r="S6145">
            <v>0</v>
          </cell>
          <cell r="T6145">
            <v>0</v>
          </cell>
          <cell r="U6145">
            <v>0</v>
          </cell>
          <cell r="V6145">
            <v>0</v>
          </cell>
          <cell r="W6145">
            <v>0</v>
          </cell>
          <cell r="X6145">
            <v>0</v>
          </cell>
          <cell r="Y6145">
            <v>0</v>
          </cell>
          <cell r="Z6145">
            <v>0</v>
          </cell>
          <cell r="AA6145">
            <v>0</v>
          </cell>
          <cell r="AB6145">
            <v>0</v>
          </cell>
          <cell r="AC6145">
            <v>0</v>
          </cell>
          <cell r="AD6145">
            <v>0</v>
          </cell>
          <cell r="AE6145">
            <v>0</v>
          </cell>
          <cell r="AF6145">
            <v>0</v>
          </cell>
          <cell r="AG6145">
            <v>0</v>
          </cell>
          <cell r="AH6145">
            <v>0</v>
          </cell>
          <cell r="AI6145">
            <v>0</v>
          </cell>
        </row>
        <row r="6146">
          <cell r="C6146">
            <v>0</v>
          </cell>
          <cell r="D6146" t="str">
            <v>Прочие подрядчики</v>
          </cell>
          <cell r="E6146" t="str">
            <v>051-2005813</v>
          </cell>
          <cell r="F6146" t="str">
            <v/>
          </cell>
          <cell r="G6146" t="str">
            <v/>
          </cell>
          <cell r="H6146" t="str">
            <v/>
          </cell>
          <cell r="I6146">
            <v>0.54</v>
          </cell>
          <cell r="J6146">
            <v>0.54</v>
          </cell>
          <cell r="K6146">
            <v>0</v>
          </cell>
          <cell r="L6146">
            <v>0</v>
          </cell>
          <cell r="M6146">
            <v>0</v>
          </cell>
          <cell r="N6146">
            <v>0</v>
          </cell>
          <cell r="O6146">
            <v>0</v>
          </cell>
          <cell r="P6146">
            <v>0</v>
          </cell>
          <cell r="Q6146">
            <v>0</v>
          </cell>
          <cell r="R6146">
            <v>0</v>
          </cell>
          <cell r="S6146">
            <v>0.45</v>
          </cell>
          <cell r="T6146">
            <v>0.09</v>
          </cell>
          <cell r="U6146">
            <v>0</v>
          </cell>
          <cell r="V6146">
            <v>0</v>
          </cell>
          <cell r="W6146">
            <v>0</v>
          </cell>
          <cell r="X6146">
            <v>0</v>
          </cell>
          <cell r="Y6146">
            <v>0</v>
          </cell>
          <cell r="Z6146">
            <v>0</v>
          </cell>
          <cell r="AA6146">
            <v>0</v>
          </cell>
          <cell r="AB6146">
            <v>0</v>
          </cell>
          <cell r="AC6146">
            <v>0</v>
          </cell>
          <cell r="AD6146">
            <v>0</v>
          </cell>
          <cell r="AE6146">
            <v>0</v>
          </cell>
          <cell r="AF6146">
            <v>0</v>
          </cell>
          <cell r="AG6146">
            <v>0</v>
          </cell>
          <cell r="AH6146">
            <v>0</v>
          </cell>
          <cell r="AI6146">
            <v>0</v>
          </cell>
        </row>
        <row r="6147">
          <cell r="C6147" t="str">
            <v>1.982.2</v>
          </cell>
          <cell r="D6147" t="str">
            <v>Оборудование</v>
          </cell>
          <cell r="E6147" t="str">
            <v>051-2005813</v>
          </cell>
          <cell r="F6147" t="str">
            <v/>
          </cell>
          <cell r="G6147" t="str">
            <v/>
          </cell>
          <cell r="H6147" t="str">
            <v/>
          </cell>
          <cell r="I6147">
            <v>0.16</v>
          </cell>
          <cell r="J6147">
            <v>0.16</v>
          </cell>
          <cell r="K6147">
            <v>0.16</v>
          </cell>
          <cell r="L6147">
            <v>0.16</v>
          </cell>
          <cell r="M6147">
            <v>0</v>
          </cell>
          <cell r="N6147">
            <v>0</v>
          </cell>
          <cell r="O6147">
            <v>0</v>
          </cell>
          <cell r="P6147">
            <v>0</v>
          </cell>
          <cell r="Q6147">
            <v>0</v>
          </cell>
          <cell r="R6147">
            <v>0</v>
          </cell>
          <cell r="S6147">
            <v>0.13</v>
          </cell>
          <cell r="T6147">
            <v>0.03</v>
          </cell>
          <cell r="U6147">
            <v>0</v>
          </cell>
          <cell r="V6147">
            <v>0</v>
          </cell>
          <cell r="W6147">
            <v>0</v>
          </cell>
          <cell r="X6147">
            <v>0</v>
          </cell>
          <cell r="Y6147">
            <v>0</v>
          </cell>
          <cell r="Z6147">
            <v>0</v>
          </cell>
          <cell r="AA6147">
            <v>0</v>
          </cell>
          <cell r="AB6147">
            <v>0</v>
          </cell>
          <cell r="AC6147">
            <v>0</v>
          </cell>
          <cell r="AD6147">
            <v>0</v>
          </cell>
          <cell r="AE6147">
            <v>0</v>
          </cell>
          <cell r="AF6147">
            <v>0</v>
          </cell>
          <cell r="AG6147">
            <v>0</v>
          </cell>
          <cell r="AH6147">
            <v>0</v>
          </cell>
          <cell r="AI6147">
            <v>0</v>
          </cell>
        </row>
        <row r="6148">
          <cell r="C6148" t="str">
            <v>1.982.3</v>
          </cell>
          <cell r="D6148" t="str">
            <v>Прочие, всего</v>
          </cell>
          <cell r="E6148" t="str">
            <v>051-2005813</v>
          </cell>
          <cell r="F6148" t="str">
            <v/>
          </cell>
          <cell r="G6148" t="str">
            <v/>
          </cell>
          <cell r="H6148" t="str">
            <v/>
          </cell>
          <cell r="I6148">
            <v>0.18</v>
          </cell>
          <cell r="J6148">
            <v>0.18</v>
          </cell>
          <cell r="K6148">
            <v>0.18</v>
          </cell>
          <cell r="L6148">
            <v>0.18</v>
          </cell>
          <cell r="M6148">
            <v>7.50024E-3</v>
          </cell>
          <cell r="N6148">
            <v>4.1668000000000003</v>
          </cell>
          <cell r="O6148">
            <v>4.1668000000000003</v>
          </cell>
          <cell r="P6148">
            <v>0</v>
          </cell>
          <cell r="Q6148">
            <v>0</v>
          </cell>
          <cell r="R6148">
            <v>0</v>
          </cell>
          <cell r="S6148">
            <v>0.15</v>
          </cell>
          <cell r="T6148">
            <v>0.03</v>
          </cell>
          <cell r="U6148">
            <v>0</v>
          </cell>
          <cell r="V6148">
            <v>0</v>
          </cell>
          <cell r="W6148">
            <v>0</v>
          </cell>
          <cell r="X6148">
            <v>0</v>
          </cell>
          <cell r="Y6148">
            <v>0</v>
          </cell>
          <cell r="Z6148">
            <v>0.02</v>
          </cell>
          <cell r="AA6148">
            <v>0.02</v>
          </cell>
          <cell r="AB6148">
            <v>0</v>
          </cell>
          <cell r="AC6148">
            <v>0</v>
          </cell>
          <cell r="AD6148">
            <v>5.00016E-3</v>
          </cell>
          <cell r="AE6148">
            <v>0</v>
          </cell>
          <cell r="AF6148">
            <v>5.00016E-3</v>
          </cell>
          <cell r="AG6148">
            <v>0</v>
          </cell>
          <cell r="AH6148">
            <v>0</v>
          </cell>
          <cell r="AI6148">
            <v>25.000800000000002</v>
          </cell>
        </row>
        <row r="6149">
          <cell r="C6149" t="str">
            <v>1.982.4</v>
          </cell>
          <cell r="D6149" t="str">
            <v>Проектные работы</v>
          </cell>
          <cell r="E6149" t="str">
            <v>051-2005813</v>
          </cell>
          <cell r="F6149" t="str">
            <v/>
          </cell>
          <cell r="G6149" t="str">
            <v/>
          </cell>
          <cell r="H6149" t="str">
            <v/>
          </cell>
          <cell r="I6149">
            <v>0</v>
          </cell>
          <cell r="J6149">
            <v>0</v>
          </cell>
          <cell r="K6149">
            <v>0.05</v>
          </cell>
          <cell r="L6149">
            <v>0.05</v>
          </cell>
          <cell r="M6149">
            <v>0</v>
          </cell>
          <cell r="N6149">
            <v>0</v>
          </cell>
          <cell r="O6149">
            <v>0</v>
          </cell>
          <cell r="P6149">
            <v>0</v>
          </cell>
          <cell r="Q6149">
            <v>0</v>
          </cell>
          <cell r="R6149">
            <v>0</v>
          </cell>
          <cell r="S6149">
            <v>0</v>
          </cell>
          <cell r="T6149">
            <v>0</v>
          </cell>
          <cell r="U6149">
            <v>0</v>
          </cell>
          <cell r="V6149">
            <v>0</v>
          </cell>
          <cell r="W6149">
            <v>0</v>
          </cell>
          <cell r="X6149">
            <v>0</v>
          </cell>
          <cell r="Y6149">
            <v>0</v>
          </cell>
          <cell r="Z6149">
            <v>0</v>
          </cell>
          <cell r="AA6149">
            <v>0</v>
          </cell>
          <cell r="AB6149">
            <v>0</v>
          </cell>
          <cell r="AC6149">
            <v>0</v>
          </cell>
          <cell r="AD6149">
            <v>0</v>
          </cell>
          <cell r="AE6149">
            <v>0</v>
          </cell>
          <cell r="AF6149">
            <v>0</v>
          </cell>
          <cell r="AG6149">
            <v>0</v>
          </cell>
          <cell r="AH6149">
            <v>0</v>
          </cell>
          <cell r="AI6149">
            <v>0</v>
          </cell>
        </row>
        <row r="6150">
          <cell r="C6150" t="str">
            <v>1.982.5</v>
          </cell>
          <cell r="D6150" t="str">
            <v>Услуги Заказчика</v>
          </cell>
          <cell r="E6150" t="str">
            <v>051-2005813</v>
          </cell>
          <cell r="F6150" t="str">
            <v/>
          </cell>
          <cell r="G6150" t="str">
            <v/>
          </cell>
          <cell r="H6150" t="str">
            <v/>
          </cell>
          <cell r="I6150">
            <v>0</v>
          </cell>
          <cell r="J6150">
            <v>0</v>
          </cell>
          <cell r="K6150">
            <v>0.03</v>
          </cell>
          <cell r="L6150">
            <v>0.03</v>
          </cell>
          <cell r="M6150">
            <v>7.50024E-3</v>
          </cell>
          <cell r="N6150">
            <v>25.000800000000002</v>
          </cell>
          <cell r="O6150">
            <v>25.000800000000002</v>
          </cell>
          <cell r="P6150">
            <v>0</v>
          </cell>
          <cell r="Q6150">
            <v>0</v>
          </cell>
          <cell r="R6150">
            <v>0</v>
          </cell>
          <cell r="S6150">
            <v>0</v>
          </cell>
          <cell r="T6150">
            <v>0</v>
          </cell>
          <cell r="U6150">
            <v>0</v>
          </cell>
          <cell r="V6150">
            <v>0</v>
          </cell>
          <cell r="W6150">
            <v>0</v>
          </cell>
          <cell r="X6150">
            <v>0</v>
          </cell>
          <cell r="Y6150">
            <v>0</v>
          </cell>
          <cell r="Z6150">
            <v>0.02</v>
          </cell>
          <cell r="AA6150">
            <v>0.02</v>
          </cell>
          <cell r="AB6150">
            <v>0</v>
          </cell>
          <cell r="AC6150">
            <v>0</v>
          </cell>
          <cell r="AD6150">
            <v>5.00016E-3</v>
          </cell>
          <cell r="AE6150">
            <v>0</v>
          </cell>
          <cell r="AF6150">
            <v>5.00016E-3</v>
          </cell>
          <cell r="AG6150">
            <v>0</v>
          </cell>
          <cell r="AH6150">
            <v>0</v>
          </cell>
          <cell r="AI6150">
            <v>25.000800000000002</v>
          </cell>
        </row>
        <row r="6151">
          <cell r="C6151" t="str">
            <v>1.982.6</v>
          </cell>
          <cell r="D6151" t="str">
            <v>Иные прочие</v>
          </cell>
          <cell r="E6151" t="str">
            <v>051-2005813</v>
          </cell>
          <cell r="F6151" t="str">
            <v/>
          </cell>
          <cell r="G6151" t="str">
            <v/>
          </cell>
          <cell r="H6151" t="str">
            <v/>
          </cell>
          <cell r="I6151">
            <v>0.18</v>
          </cell>
          <cell r="J6151">
            <v>0.18</v>
          </cell>
          <cell r="K6151">
            <v>0.08</v>
          </cell>
          <cell r="L6151">
            <v>0.08</v>
          </cell>
          <cell r="M6151">
            <v>0</v>
          </cell>
          <cell r="N6151">
            <v>0</v>
          </cell>
          <cell r="O6151">
            <v>0</v>
          </cell>
          <cell r="P6151">
            <v>0</v>
          </cell>
          <cell r="Q6151">
            <v>0</v>
          </cell>
          <cell r="R6151">
            <v>0</v>
          </cell>
          <cell r="S6151">
            <v>0.15</v>
          </cell>
          <cell r="T6151">
            <v>0.03</v>
          </cell>
          <cell r="U6151">
            <v>0</v>
          </cell>
          <cell r="V6151">
            <v>0</v>
          </cell>
          <cell r="W6151">
            <v>0</v>
          </cell>
          <cell r="X6151">
            <v>0</v>
          </cell>
          <cell r="Y6151">
            <v>0</v>
          </cell>
          <cell r="Z6151">
            <v>0</v>
          </cell>
          <cell r="AA6151">
            <v>0</v>
          </cell>
          <cell r="AB6151">
            <v>0</v>
          </cell>
          <cell r="AC6151">
            <v>0</v>
          </cell>
          <cell r="AD6151">
            <v>0</v>
          </cell>
          <cell r="AE6151">
            <v>0</v>
          </cell>
          <cell r="AF6151">
            <v>0</v>
          </cell>
          <cell r="AG6151">
            <v>0</v>
          </cell>
          <cell r="AH6151">
            <v>0</v>
          </cell>
          <cell r="AI6151">
            <v>0</v>
          </cell>
        </row>
        <row r="6152">
          <cell r="C6152" t="str">
            <v>1.982.7</v>
          </cell>
          <cell r="D6152" t="str">
            <v>Пуско наладочные работы "вхолостую"</v>
          </cell>
          <cell r="E6152" t="str">
            <v>051-2005813</v>
          </cell>
          <cell r="F6152" t="str">
            <v/>
          </cell>
          <cell r="G6152" t="str">
            <v/>
          </cell>
          <cell r="H6152" t="str">
            <v/>
          </cell>
          <cell r="I6152">
            <v>0</v>
          </cell>
          <cell r="J6152">
            <v>0</v>
          </cell>
          <cell r="K6152">
            <v>0.02</v>
          </cell>
          <cell r="L6152">
            <v>0.02</v>
          </cell>
          <cell r="M6152">
            <v>0</v>
          </cell>
          <cell r="N6152">
            <v>0</v>
          </cell>
          <cell r="O6152">
            <v>0</v>
          </cell>
          <cell r="P6152">
            <v>0</v>
          </cell>
          <cell r="Q6152">
            <v>0</v>
          </cell>
          <cell r="R6152">
            <v>0</v>
          </cell>
          <cell r="S6152">
            <v>0</v>
          </cell>
          <cell r="T6152">
            <v>0</v>
          </cell>
          <cell r="U6152">
            <v>0</v>
          </cell>
          <cell r="V6152">
            <v>0</v>
          </cell>
          <cell r="W6152">
            <v>0</v>
          </cell>
          <cell r="X6152">
            <v>0</v>
          </cell>
          <cell r="Y6152">
            <v>0</v>
          </cell>
          <cell r="Z6152">
            <v>0</v>
          </cell>
          <cell r="AA6152">
            <v>0</v>
          </cell>
          <cell r="AB6152">
            <v>0</v>
          </cell>
          <cell r="AC6152">
            <v>0</v>
          </cell>
          <cell r="AD6152">
            <v>0</v>
          </cell>
          <cell r="AE6152">
            <v>0</v>
          </cell>
          <cell r="AF6152">
            <v>0</v>
          </cell>
          <cell r="AG6152">
            <v>0</v>
          </cell>
          <cell r="AH6152">
            <v>0</v>
          </cell>
          <cell r="AI6152">
            <v>0</v>
          </cell>
        </row>
        <row r="6153">
          <cell r="C6153" t="str">
            <v>1.983</v>
          </cell>
          <cell r="D6153" t="str">
            <v>Техническое перевооружение ГРС Черняевка</v>
          </cell>
          <cell r="E6153" t="str">
            <v>051-2005815</v>
          </cell>
          <cell r="F6153" t="str">
            <v/>
          </cell>
          <cell r="G6153" t="str">
            <v/>
          </cell>
          <cell r="H6153" t="str">
            <v>Транспорт газа</v>
          </cell>
          <cell r="I6153">
            <v>0.94</v>
          </cell>
          <cell r="J6153">
            <v>0.94</v>
          </cell>
          <cell r="K6153">
            <v>0.94</v>
          </cell>
          <cell r="L6153">
            <v>0.94</v>
          </cell>
          <cell r="M6153">
            <v>7.50024E-3</v>
          </cell>
          <cell r="N6153">
            <v>0.79789787199999995</v>
          </cell>
          <cell r="O6153">
            <v>0.79789787199999995</v>
          </cell>
          <cell r="P6153">
            <v>0</v>
          </cell>
          <cell r="Q6153">
            <v>0</v>
          </cell>
          <cell r="R6153">
            <v>0</v>
          </cell>
          <cell r="S6153">
            <v>0.78</v>
          </cell>
          <cell r="T6153">
            <v>0.16</v>
          </cell>
          <cell r="U6153">
            <v>0</v>
          </cell>
          <cell r="V6153">
            <v>0</v>
          </cell>
          <cell r="W6153">
            <v>0</v>
          </cell>
          <cell r="X6153">
            <v>0</v>
          </cell>
          <cell r="Y6153">
            <v>0</v>
          </cell>
          <cell r="Z6153">
            <v>0.02</v>
          </cell>
          <cell r="AA6153">
            <v>0.02</v>
          </cell>
          <cell r="AB6153">
            <v>0</v>
          </cell>
          <cell r="AC6153">
            <v>0</v>
          </cell>
          <cell r="AD6153">
            <v>5.00016E-3</v>
          </cell>
          <cell r="AE6153">
            <v>0</v>
          </cell>
          <cell r="AF6153">
            <v>5.00016E-3</v>
          </cell>
          <cell r="AG6153">
            <v>0</v>
          </cell>
          <cell r="AH6153">
            <v>0</v>
          </cell>
          <cell r="AI6153">
            <v>25.000800000000002</v>
          </cell>
        </row>
        <row r="6154">
          <cell r="C6154" t="str">
            <v>1.983.1</v>
          </cell>
          <cell r="D6154" t="str">
            <v>Подрядные работы</v>
          </cell>
          <cell r="E6154" t="str">
            <v>051-2005815</v>
          </cell>
          <cell r="F6154" t="str">
            <v/>
          </cell>
          <cell r="G6154" t="str">
            <v/>
          </cell>
          <cell r="H6154" t="str">
            <v/>
          </cell>
          <cell r="I6154">
            <v>0.54</v>
          </cell>
          <cell r="J6154">
            <v>0.54</v>
          </cell>
          <cell r="K6154">
            <v>0.54</v>
          </cell>
          <cell r="L6154">
            <v>0.54</v>
          </cell>
          <cell r="M6154">
            <v>0</v>
          </cell>
          <cell r="N6154">
            <v>0</v>
          </cell>
          <cell r="O6154">
            <v>0</v>
          </cell>
          <cell r="P6154">
            <v>0</v>
          </cell>
          <cell r="Q6154">
            <v>0</v>
          </cell>
          <cell r="R6154">
            <v>0</v>
          </cell>
          <cell r="S6154">
            <v>0.45</v>
          </cell>
          <cell r="T6154">
            <v>0.09</v>
          </cell>
          <cell r="U6154">
            <v>0</v>
          </cell>
          <cell r="V6154">
            <v>0</v>
          </cell>
          <cell r="W6154">
            <v>0</v>
          </cell>
          <cell r="X6154">
            <v>0</v>
          </cell>
          <cell r="Y6154">
            <v>0</v>
          </cell>
          <cell r="Z6154">
            <v>0</v>
          </cell>
          <cell r="AA6154">
            <v>0</v>
          </cell>
          <cell r="AB6154">
            <v>0</v>
          </cell>
          <cell r="AC6154">
            <v>0</v>
          </cell>
          <cell r="AD6154">
            <v>0</v>
          </cell>
          <cell r="AE6154">
            <v>0</v>
          </cell>
          <cell r="AF6154">
            <v>0</v>
          </cell>
          <cell r="AG6154">
            <v>0</v>
          </cell>
          <cell r="AH6154">
            <v>0</v>
          </cell>
          <cell r="AI6154">
            <v>0</v>
          </cell>
        </row>
        <row r="6155">
          <cell r="C6155">
            <v>0</v>
          </cell>
          <cell r="D6155" t="str">
            <v>Конкурс</v>
          </cell>
          <cell r="E6155" t="str">
            <v>051-2005815</v>
          </cell>
          <cell r="F6155" t="str">
            <v/>
          </cell>
          <cell r="G6155" t="str">
            <v/>
          </cell>
          <cell r="H6155" t="str">
            <v/>
          </cell>
          <cell r="I6155">
            <v>0</v>
          </cell>
          <cell r="J6155">
            <v>0</v>
          </cell>
          <cell r="K6155">
            <v>0.54</v>
          </cell>
          <cell r="L6155">
            <v>0.54</v>
          </cell>
          <cell r="M6155">
            <v>0</v>
          </cell>
          <cell r="N6155">
            <v>0</v>
          </cell>
          <cell r="O6155">
            <v>0</v>
          </cell>
          <cell r="P6155">
            <v>0</v>
          </cell>
          <cell r="Q6155">
            <v>0</v>
          </cell>
          <cell r="R6155">
            <v>0</v>
          </cell>
          <cell r="S6155">
            <v>0</v>
          </cell>
          <cell r="T6155">
            <v>0</v>
          </cell>
          <cell r="U6155">
            <v>0</v>
          </cell>
          <cell r="V6155">
            <v>0</v>
          </cell>
          <cell r="W6155">
            <v>0</v>
          </cell>
          <cell r="X6155">
            <v>0</v>
          </cell>
          <cell r="Y6155">
            <v>0</v>
          </cell>
          <cell r="Z6155">
            <v>0</v>
          </cell>
          <cell r="AA6155">
            <v>0</v>
          </cell>
          <cell r="AB6155">
            <v>0</v>
          </cell>
          <cell r="AC6155">
            <v>0</v>
          </cell>
          <cell r="AD6155">
            <v>0</v>
          </cell>
          <cell r="AE6155">
            <v>0</v>
          </cell>
          <cell r="AF6155">
            <v>0</v>
          </cell>
          <cell r="AG6155">
            <v>0</v>
          </cell>
          <cell r="AH6155">
            <v>0</v>
          </cell>
          <cell r="AI6155">
            <v>0</v>
          </cell>
        </row>
        <row r="6156">
          <cell r="C6156">
            <v>0</v>
          </cell>
          <cell r="D6156" t="str">
            <v>Прочие подрядчики</v>
          </cell>
          <cell r="E6156" t="str">
            <v>051-2005815</v>
          </cell>
          <cell r="F6156" t="str">
            <v/>
          </cell>
          <cell r="G6156" t="str">
            <v/>
          </cell>
          <cell r="H6156" t="str">
            <v/>
          </cell>
          <cell r="I6156">
            <v>0.54</v>
          </cell>
          <cell r="J6156">
            <v>0.54</v>
          </cell>
          <cell r="K6156">
            <v>0</v>
          </cell>
          <cell r="L6156">
            <v>0</v>
          </cell>
          <cell r="M6156">
            <v>0</v>
          </cell>
          <cell r="N6156">
            <v>0</v>
          </cell>
          <cell r="O6156">
            <v>0</v>
          </cell>
          <cell r="P6156">
            <v>0</v>
          </cell>
          <cell r="Q6156">
            <v>0</v>
          </cell>
          <cell r="R6156">
            <v>0</v>
          </cell>
          <cell r="S6156">
            <v>0.45</v>
          </cell>
          <cell r="T6156">
            <v>0.09</v>
          </cell>
          <cell r="U6156">
            <v>0</v>
          </cell>
          <cell r="V6156">
            <v>0</v>
          </cell>
          <cell r="W6156">
            <v>0</v>
          </cell>
          <cell r="X6156">
            <v>0</v>
          </cell>
          <cell r="Y6156">
            <v>0</v>
          </cell>
          <cell r="Z6156">
            <v>0</v>
          </cell>
          <cell r="AA6156">
            <v>0</v>
          </cell>
          <cell r="AB6156">
            <v>0</v>
          </cell>
          <cell r="AC6156">
            <v>0</v>
          </cell>
          <cell r="AD6156">
            <v>0</v>
          </cell>
          <cell r="AE6156">
            <v>0</v>
          </cell>
          <cell r="AF6156">
            <v>0</v>
          </cell>
          <cell r="AG6156">
            <v>0</v>
          </cell>
          <cell r="AH6156">
            <v>0</v>
          </cell>
          <cell r="AI6156">
            <v>0</v>
          </cell>
        </row>
        <row r="6157">
          <cell r="C6157" t="str">
            <v>1.983.2</v>
          </cell>
          <cell r="D6157" t="str">
            <v>Оборудование</v>
          </cell>
          <cell r="E6157" t="str">
            <v>051-2005815</v>
          </cell>
          <cell r="F6157" t="str">
            <v/>
          </cell>
          <cell r="G6157" t="str">
            <v/>
          </cell>
          <cell r="H6157" t="str">
            <v/>
          </cell>
          <cell r="I6157">
            <v>0.21</v>
          </cell>
          <cell r="J6157">
            <v>0.21</v>
          </cell>
          <cell r="K6157">
            <v>0.21</v>
          </cell>
          <cell r="L6157">
            <v>0.21</v>
          </cell>
          <cell r="M6157">
            <v>0</v>
          </cell>
          <cell r="N6157">
            <v>0</v>
          </cell>
          <cell r="O6157">
            <v>0</v>
          </cell>
          <cell r="P6157">
            <v>0</v>
          </cell>
          <cell r="Q6157">
            <v>0</v>
          </cell>
          <cell r="R6157">
            <v>0</v>
          </cell>
          <cell r="S6157">
            <v>0.17</v>
          </cell>
          <cell r="T6157">
            <v>0.04</v>
          </cell>
          <cell r="U6157">
            <v>0</v>
          </cell>
          <cell r="V6157">
            <v>0</v>
          </cell>
          <cell r="W6157">
            <v>0</v>
          </cell>
          <cell r="X6157">
            <v>0</v>
          </cell>
          <cell r="Y6157">
            <v>0</v>
          </cell>
          <cell r="Z6157">
            <v>0</v>
          </cell>
          <cell r="AA6157">
            <v>0</v>
          </cell>
          <cell r="AB6157">
            <v>0</v>
          </cell>
          <cell r="AC6157">
            <v>0</v>
          </cell>
          <cell r="AD6157">
            <v>0</v>
          </cell>
          <cell r="AE6157">
            <v>0</v>
          </cell>
          <cell r="AF6157">
            <v>0</v>
          </cell>
          <cell r="AG6157">
            <v>0</v>
          </cell>
          <cell r="AH6157">
            <v>0</v>
          </cell>
          <cell r="AI6157">
            <v>0</v>
          </cell>
        </row>
        <row r="6158">
          <cell r="C6158" t="str">
            <v>1.983.3</v>
          </cell>
          <cell r="D6158" t="str">
            <v>Прочие, всего</v>
          </cell>
          <cell r="E6158" t="str">
            <v>051-2005815</v>
          </cell>
          <cell r="F6158" t="str">
            <v/>
          </cell>
          <cell r="G6158" t="str">
            <v/>
          </cell>
          <cell r="H6158" t="str">
            <v/>
          </cell>
          <cell r="I6158">
            <v>0.19</v>
          </cell>
          <cell r="J6158">
            <v>0.19</v>
          </cell>
          <cell r="K6158">
            <v>0.19</v>
          </cell>
          <cell r="L6158">
            <v>0.19</v>
          </cell>
          <cell r="M6158">
            <v>7.50024E-3</v>
          </cell>
          <cell r="N6158">
            <v>3.947494737</v>
          </cell>
          <cell r="O6158">
            <v>3.947494737</v>
          </cell>
          <cell r="P6158">
            <v>0</v>
          </cell>
          <cell r="Q6158">
            <v>0</v>
          </cell>
          <cell r="R6158">
            <v>0</v>
          </cell>
          <cell r="S6158">
            <v>0.16</v>
          </cell>
          <cell r="T6158">
            <v>0.03</v>
          </cell>
          <cell r="U6158">
            <v>0</v>
          </cell>
          <cell r="V6158">
            <v>0</v>
          </cell>
          <cell r="W6158">
            <v>0</v>
          </cell>
          <cell r="X6158">
            <v>0</v>
          </cell>
          <cell r="Y6158">
            <v>0</v>
          </cell>
          <cell r="Z6158">
            <v>0.02</v>
          </cell>
          <cell r="AA6158">
            <v>0.02</v>
          </cell>
          <cell r="AB6158">
            <v>0</v>
          </cell>
          <cell r="AC6158">
            <v>0</v>
          </cell>
          <cell r="AD6158">
            <v>5.00016E-3</v>
          </cell>
          <cell r="AE6158">
            <v>0</v>
          </cell>
          <cell r="AF6158">
            <v>5.00016E-3</v>
          </cell>
          <cell r="AG6158">
            <v>0</v>
          </cell>
          <cell r="AH6158">
            <v>0</v>
          </cell>
          <cell r="AI6158">
            <v>25.000800000000002</v>
          </cell>
        </row>
        <row r="6159">
          <cell r="C6159" t="str">
            <v>1.983.4</v>
          </cell>
          <cell r="D6159" t="str">
            <v>Проектные работы</v>
          </cell>
          <cell r="E6159" t="str">
            <v>051-2005815</v>
          </cell>
          <cell r="F6159" t="str">
            <v/>
          </cell>
          <cell r="G6159" t="str">
            <v/>
          </cell>
          <cell r="H6159" t="str">
            <v/>
          </cell>
          <cell r="I6159">
            <v>0</v>
          </cell>
          <cell r="J6159">
            <v>0</v>
          </cell>
          <cell r="K6159">
            <v>0.06</v>
          </cell>
          <cell r="L6159">
            <v>0.06</v>
          </cell>
          <cell r="M6159">
            <v>0</v>
          </cell>
          <cell r="N6159">
            <v>0</v>
          </cell>
          <cell r="O6159">
            <v>0</v>
          </cell>
          <cell r="P6159">
            <v>0</v>
          </cell>
          <cell r="Q6159">
            <v>0</v>
          </cell>
          <cell r="R6159">
            <v>0</v>
          </cell>
          <cell r="S6159">
            <v>0</v>
          </cell>
          <cell r="T6159">
            <v>0</v>
          </cell>
          <cell r="U6159">
            <v>0</v>
          </cell>
          <cell r="V6159">
            <v>0</v>
          </cell>
          <cell r="W6159">
            <v>0</v>
          </cell>
          <cell r="X6159">
            <v>0</v>
          </cell>
          <cell r="Y6159">
            <v>0</v>
          </cell>
          <cell r="Z6159">
            <v>0</v>
          </cell>
          <cell r="AA6159">
            <v>0</v>
          </cell>
          <cell r="AB6159">
            <v>0</v>
          </cell>
          <cell r="AC6159">
            <v>0</v>
          </cell>
          <cell r="AD6159">
            <v>0</v>
          </cell>
          <cell r="AE6159">
            <v>0</v>
          </cell>
          <cell r="AF6159">
            <v>0</v>
          </cell>
          <cell r="AG6159">
            <v>0</v>
          </cell>
          <cell r="AH6159">
            <v>0</v>
          </cell>
          <cell r="AI6159">
            <v>0</v>
          </cell>
        </row>
        <row r="6160">
          <cell r="C6160" t="str">
            <v>1.983.5</v>
          </cell>
          <cell r="D6160" t="str">
            <v>Услуги Заказчика</v>
          </cell>
          <cell r="E6160" t="str">
            <v>051-2005815</v>
          </cell>
          <cell r="F6160" t="str">
            <v/>
          </cell>
          <cell r="G6160" t="str">
            <v/>
          </cell>
          <cell r="H6160" t="str">
            <v/>
          </cell>
          <cell r="I6160">
            <v>0</v>
          </cell>
          <cell r="J6160">
            <v>0</v>
          </cell>
          <cell r="K6160">
            <v>0.03</v>
          </cell>
          <cell r="L6160">
            <v>0.03</v>
          </cell>
          <cell r="M6160">
            <v>7.50024E-3</v>
          </cell>
          <cell r="N6160">
            <v>25.000800000000002</v>
          </cell>
          <cell r="O6160">
            <v>25.000800000000002</v>
          </cell>
          <cell r="P6160">
            <v>0</v>
          </cell>
          <cell r="Q6160">
            <v>0</v>
          </cell>
          <cell r="R6160">
            <v>0</v>
          </cell>
          <cell r="S6160">
            <v>0</v>
          </cell>
          <cell r="T6160">
            <v>0</v>
          </cell>
          <cell r="U6160">
            <v>0</v>
          </cell>
          <cell r="V6160">
            <v>0</v>
          </cell>
          <cell r="W6160">
            <v>0</v>
          </cell>
          <cell r="X6160">
            <v>0</v>
          </cell>
          <cell r="Y6160">
            <v>0</v>
          </cell>
          <cell r="Z6160">
            <v>0.02</v>
          </cell>
          <cell r="AA6160">
            <v>0.02</v>
          </cell>
          <cell r="AB6160">
            <v>0</v>
          </cell>
          <cell r="AC6160">
            <v>0</v>
          </cell>
          <cell r="AD6160">
            <v>5.00016E-3</v>
          </cell>
          <cell r="AE6160">
            <v>0</v>
          </cell>
          <cell r="AF6160">
            <v>5.00016E-3</v>
          </cell>
          <cell r="AG6160">
            <v>0</v>
          </cell>
          <cell r="AH6160">
            <v>0</v>
          </cell>
          <cell r="AI6160">
            <v>25.000800000000002</v>
          </cell>
        </row>
        <row r="6161">
          <cell r="C6161" t="str">
            <v>1.983.6</v>
          </cell>
          <cell r="D6161" t="str">
            <v>Иные прочие</v>
          </cell>
          <cell r="E6161" t="str">
            <v>051-2005815</v>
          </cell>
          <cell r="F6161" t="str">
            <v/>
          </cell>
          <cell r="G6161" t="str">
            <v/>
          </cell>
          <cell r="H6161" t="str">
            <v/>
          </cell>
          <cell r="I6161">
            <v>0.19</v>
          </cell>
          <cell r="J6161">
            <v>0.19</v>
          </cell>
          <cell r="K6161">
            <v>0.08</v>
          </cell>
          <cell r="L6161">
            <v>0.08</v>
          </cell>
          <cell r="M6161">
            <v>0</v>
          </cell>
          <cell r="N6161">
            <v>0</v>
          </cell>
          <cell r="O6161">
            <v>0</v>
          </cell>
          <cell r="P6161">
            <v>0</v>
          </cell>
          <cell r="Q6161">
            <v>0</v>
          </cell>
          <cell r="R6161">
            <v>0</v>
          </cell>
          <cell r="S6161">
            <v>0.16</v>
          </cell>
          <cell r="T6161">
            <v>0.03</v>
          </cell>
          <cell r="U6161">
            <v>0</v>
          </cell>
          <cell r="V6161">
            <v>0</v>
          </cell>
          <cell r="W6161">
            <v>0</v>
          </cell>
          <cell r="X6161">
            <v>0</v>
          </cell>
          <cell r="Y6161">
            <v>0</v>
          </cell>
          <cell r="Z6161">
            <v>0</v>
          </cell>
          <cell r="AA6161">
            <v>0</v>
          </cell>
          <cell r="AB6161">
            <v>0</v>
          </cell>
          <cell r="AC6161">
            <v>0</v>
          </cell>
          <cell r="AD6161">
            <v>0</v>
          </cell>
          <cell r="AE6161">
            <v>0</v>
          </cell>
          <cell r="AF6161">
            <v>0</v>
          </cell>
          <cell r="AG6161">
            <v>0</v>
          </cell>
          <cell r="AH6161">
            <v>0</v>
          </cell>
          <cell r="AI6161">
            <v>0</v>
          </cell>
        </row>
        <row r="6162">
          <cell r="C6162" t="str">
            <v>1.983.7</v>
          </cell>
          <cell r="D6162" t="str">
            <v>Пуско наладочные работы "вхолостую"</v>
          </cell>
          <cell r="E6162" t="str">
            <v>051-2005815</v>
          </cell>
          <cell r="F6162" t="str">
            <v/>
          </cell>
          <cell r="G6162" t="str">
            <v/>
          </cell>
          <cell r="H6162" t="str">
            <v/>
          </cell>
          <cell r="I6162">
            <v>0</v>
          </cell>
          <cell r="J6162">
            <v>0</v>
          </cell>
          <cell r="K6162">
            <v>0.02</v>
          </cell>
          <cell r="L6162">
            <v>0.02</v>
          </cell>
          <cell r="M6162">
            <v>0</v>
          </cell>
          <cell r="N6162">
            <v>0</v>
          </cell>
          <cell r="O6162">
            <v>0</v>
          </cell>
          <cell r="P6162">
            <v>0</v>
          </cell>
          <cell r="Q6162">
            <v>0</v>
          </cell>
          <cell r="R6162">
            <v>0</v>
          </cell>
          <cell r="S6162">
            <v>0</v>
          </cell>
          <cell r="T6162">
            <v>0</v>
          </cell>
          <cell r="U6162">
            <v>0</v>
          </cell>
          <cell r="V6162">
            <v>0</v>
          </cell>
          <cell r="W6162">
            <v>0</v>
          </cell>
          <cell r="X6162">
            <v>0</v>
          </cell>
          <cell r="Y6162">
            <v>0</v>
          </cell>
          <cell r="Z6162">
            <v>0</v>
          </cell>
          <cell r="AA6162">
            <v>0</v>
          </cell>
          <cell r="AB6162">
            <v>0</v>
          </cell>
          <cell r="AC6162">
            <v>0</v>
          </cell>
          <cell r="AD6162">
            <v>0</v>
          </cell>
          <cell r="AE6162">
            <v>0</v>
          </cell>
          <cell r="AF6162">
            <v>0</v>
          </cell>
          <cell r="AG6162">
            <v>0</v>
          </cell>
          <cell r="AH6162">
            <v>0</v>
          </cell>
          <cell r="AI6162">
            <v>0</v>
          </cell>
        </row>
        <row r="6163">
          <cell r="C6163" t="str">
            <v>1.984</v>
          </cell>
          <cell r="D6163" t="str">
            <v>Техническое перевооружение ГРС-71 Сырейка</v>
          </cell>
          <cell r="E6163" t="str">
            <v>051-2005826</v>
          </cell>
          <cell r="F6163" t="str">
            <v/>
          </cell>
          <cell r="G6163" t="str">
            <v/>
          </cell>
          <cell r="H6163" t="str">
            <v>Транспорт газа</v>
          </cell>
          <cell r="I6163">
            <v>1.51</v>
          </cell>
          <cell r="J6163">
            <v>1.51</v>
          </cell>
          <cell r="K6163">
            <v>1.51</v>
          </cell>
          <cell r="L6163">
            <v>1.51</v>
          </cell>
          <cell r="M6163">
            <v>1.000008E-2</v>
          </cell>
          <cell r="N6163">
            <v>0.66225695399999995</v>
          </cell>
          <cell r="O6163">
            <v>0.66225695399999995</v>
          </cell>
          <cell r="P6163">
            <v>0</v>
          </cell>
          <cell r="Q6163">
            <v>0</v>
          </cell>
          <cell r="R6163">
            <v>0</v>
          </cell>
          <cell r="S6163">
            <v>1.26</v>
          </cell>
          <cell r="T6163">
            <v>0.25</v>
          </cell>
          <cell r="U6163">
            <v>0</v>
          </cell>
          <cell r="V6163">
            <v>0</v>
          </cell>
          <cell r="W6163">
            <v>0</v>
          </cell>
          <cell r="X6163">
            <v>0</v>
          </cell>
          <cell r="Y6163">
            <v>0</v>
          </cell>
          <cell r="Z6163">
            <v>0.03</v>
          </cell>
          <cell r="AA6163">
            <v>0.03</v>
          </cell>
          <cell r="AB6163">
            <v>0</v>
          </cell>
          <cell r="AC6163">
            <v>0</v>
          </cell>
          <cell r="AD6163">
            <v>6.6667200000000001E-3</v>
          </cell>
          <cell r="AE6163">
            <v>0</v>
          </cell>
          <cell r="AF6163">
            <v>6.6667200000000001E-3</v>
          </cell>
          <cell r="AG6163">
            <v>0</v>
          </cell>
          <cell r="AH6163">
            <v>0</v>
          </cell>
          <cell r="AI6163">
            <v>22.2224</v>
          </cell>
        </row>
        <row r="6164">
          <cell r="C6164" t="str">
            <v>1.984.1</v>
          </cell>
          <cell r="D6164" t="str">
            <v>Подрядные работы</v>
          </cell>
          <cell r="E6164" t="str">
            <v>051-2005826</v>
          </cell>
          <cell r="F6164" t="str">
            <v/>
          </cell>
          <cell r="G6164" t="str">
            <v/>
          </cell>
          <cell r="H6164" t="str">
            <v/>
          </cell>
          <cell r="I6164">
            <v>0.38</v>
          </cell>
          <cell r="J6164">
            <v>0.38</v>
          </cell>
          <cell r="K6164">
            <v>0.38</v>
          </cell>
          <cell r="L6164">
            <v>0.38</v>
          </cell>
          <cell r="M6164">
            <v>0</v>
          </cell>
          <cell r="N6164">
            <v>0</v>
          </cell>
          <cell r="O6164">
            <v>0</v>
          </cell>
          <cell r="P6164">
            <v>0</v>
          </cell>
          <cell r="Q6164">
            <v>0</v>
          </cell>
          <cell r="R6164">
            <v>0</v>
          </cell>
          <cell r="S6164">
            <v>0.32</v>
          </cell>
          <cell r="T6164">
            <v>0.06</v>
          </cell>
          <cell r="U6164">
            <v>0</v>
          </cell>
          <cell r="V6164">
            <v>0</v>
          </cell>
          <cell r="W6164">
            <v>0</v>
          </cell>
          <cell r="X6164">
            <v>0</v>
          </cell>
          <cell r="Y6164">
            <v>0</v>
          </cell>
          <cell r="Z6164">
            <v>0</v>
          </cell>
          <cell r="AA6164">
            <v>0</v>
          </cell>
          <cell r="AB6164">
            <v>0</v>
          </cell>
          <cell r="AC6164">
            <v>0</v>
          </cell>
          <cell r="AD6164">
            <v>0</v>
          </cell>
          <cell r="AE6164">
            <v>0</v>
          </cell>
          <cell r="AF6164">
            <v>0</v>
          </cell>
          <cell r="AG6164">
            <v>0</v>
          </cell>
          <cell r="AH6164">
            <v>0</v>
          </cell>
          <cell r="AI6164">
            <v>0</v>
          </cell>
        </row>
        <row r="6165">
          <cell r="C6165">
            <v>0</v>
          </cell>
          <cell r="D6165" t="str">
            <v>Конкурс</v>
          </cell>
          <cell r="E6165" t="str">
            <v>051-2005826</v>
          </cell>
          <cell r="F6165" t="str">
            <v/>
          </cell>
          <cell r="G6165" t="str">
            <v/>
          </cell>
          <cell r="H6165" t="str">
            <v/>
          </cell>
          <cell r="I6165">
            <v>0</v>
          </cell>
          <cell r="J6165">
            <v>0</v>
          </cell>
          <cell r="K6165">
            <v>0.38</v>
          </cell>
          <cell r="L6165">
            <v>0.38</v>
          </cell>
          <cell r="M6165">
            <v>0</v>
          </cell>
          <cell r="N6165">
            <v>0</v>
          </cell>
          <cell r="O6165">
            <v>0</v>
          </cell>
          <cell r="P6165">
            <v>0</v>
          </cell>
          <cell r="Q6165">
            <v>0</v>
          </cell>
          <cell r="R6165">
            <v>0</v>
          </cell>
          <cell r="S6165">
            <v>0</v>
          </cell>
          <cell r="T6165">
            <v>0</v>
          </cell>
          <cell r="U6165">
            <v>0</v>
          </cell>
          <cell r="V6165">
            <v>0</v>
          </cell>
          <cell r="W6165">
            <v>0</v>
          </cell>
          <cell r="X6165">
            <v>0</v>
          </cell>
          <cell r="Y6165">
            <v>0</v>
          </cell>
          <cell r="Z6165">
            <v>0</v>
          </cell>
          <cell r="AA6165">
            <v>0</v>
          </cell>
          <cell r="AB6165">
            <v>0</v>
          </cell>
          <cell r="AC6165">
            <v>0</v>
          </cell>
          <cell r="AD6165">
            <v>0</v>
          </cell>
          <cell r="AE6165">
            <v>0</v>
          </cell>
          <cell r="AF6165">
            <v>0</v>
          </cell>
          <cell r="AG6165">
            <v>0</v>
          </cell>
          <cell r="AH6165">
            <v>0</v>
          </cell>
          <cell r="AI6165">
            <v>0</v>
          </cell>
        </row>
        <row r="6166">
          <cell r="C6166">
            <v>0</v>
          </cell>
          <cell r="D6166" t="str">
            <v>Прочие подрядчики</v>
          </cell>
          <cell r="E6166" t="str">
            <v>051-2005826</v>
          </cell>
          <cell r="F6166" t="str">
            <v/>
          </cell>
          <cell r="G6166" t="str">
            <v/>
          </cell>
          <cell r="H6166" t="str">
            <v/>
          </cell>
          <cell r="I6166">
            <v>0.38</v>
          </cell>
          <cell r="J6166">
            <v>0.38</v>
          </cell>
          <cell r="K6166">
            <v>0</v>
          </cell>
          <cell r="L6166">
            <v>0</v>
          </cell>
          <cell r="M6166">
            <v>0</v>
          </cell>
          <cell r="N6166">
            <v>0</v>
          </cell>
          <cell r="O6166">
            <v>0</v>
          </cell>
          <cell r="P6166">
            <v>0</v>
          </cell>
          <cell r="Q6166">
            <v>0</v>
          </cell>
          <cell r="R6166">
            <v>0</v>
          </cell>
          <cell r="S6166">
            <v>0.32</v>
          </cell>
          <cell r="T6166">
            <v>0.06</v>
          </cell>
          <cell r="U6166">
            <v>0</v>
          </cell>
          <cell r="V6166">
            <v>0</v>
          </cell>
          <cell r="W6166">
            <v>0</v>
          </cell>
          <cell r="X6166">
            <v>0</v>
          </cell>
          <cell r="Y6166">
            <v>0</v>
          </cell>
          <cell r="Z6166">
            <v>0</v>
          </cell>
          <cell r="AA6166">
            <v>0</v>
          </cell>
          <cell r="AB6166">
            <v>0</v>
          </cell>
          <cell r="AC6166">
            <v>0</v>
          </cell>
          <cell r="AD6166">
            <v>0</v>
          </cell>
          <cell r="AE6166">
            <v>0</v>
          </cell>
          <cell r="AF6166">
            <v>0</v>
          </cell>
          <cell r="AG6166">
            <v>0</v>
          </cell>
          <cell r="AH6166">
            <v>0</v>
          </cell>
          <cell r="AI6166">
            <v>0</v>
          </cell>
        </row>
        <row r="6167">
          <cell r="C6167" t="str">
            <v>1.984.2</v>
          </cell>
          <cell r="D6167" t="str">
            <v>Оборудование</v>
          </cell>
          <cell r="E6167" t="str">
            <v>051-2005826</v>
          </cell>
          <cell r="F6167" t="str">
            <v/>
          </cell>
          <cell r="G6167" t="str">
            <v/>
          </cell>
          <cell r="H6167" t="str">
            <v/>
          </cell>
          <cell r="I6167">
            <v>0.83</v>
          </cell>
          <cell r="J6167">
            <v>0.83</v>
          </cell>
          <cell r="K6167">
            <v>0.83</v>
          </cell>
          <cell r="L6167">
            <v>0.83</v>
          </cell>
          <cell r="M6167">
            <v>0</v>
          </cell>
          <cell r="N6167">
            <v>0</v>
          </cell>
          <cell r="O6167">
            <v>0</v>
          </cell>
          <cell r="P6167">
            <v>0</v>
          </cell>
          <cell r="Q6167">
            <v>0</v>
          </cell>
          <cell r="R6167">
            <v>0</v>
          </cell>
          <cell r="S6167">
            <v>0.69</v>
          </cell>
          <cell r="T6167">
            <v>0.14000000000000001</v>
          </cell>
          <cell r="U6167">
            <v>0</v>
          </cell>
          <cell r="V6167">
            <v>0</v>
          </cell>
          <cell r="W6167">
            <v>0</v>
          </cell>
          <cell r="X6167">
            <v>0</v>
          </cell>
          <cell r="Y6167">
            <v>0</v>
          </cell>
          <cell r="Z6167">
            <v>0</v>
          </cell>
          <cell r="AA6167">
            <v>0</v>
          </cell>
          <cell r="AB6167">
            <v>0</v>
          </cell>
          <cell r="AC6167">
            <v>0</v>
          </cell>
          <cell r="AD6167">
            <v>0</v>
          </cell>
          <cell r="AE6167">
            <v>0</v>
          </cell>
          <cell r="AF6167">
            <v>0</v>
          </cell>
          <cell r="AG6167">
            <v>0</v>
          </cell>
          <cell r="AH6167">
            <v>0</v>
          </cell>
          <cell r="AI6167">
            <v>0</v>
          </cell>
        </row>
        <row r="6168">
          <cell r="C6168" t="str">
            <v>1.984.3</v>
          </cell>
          <cell r="D6168" t="str">
            <v>Прочие, всего</v>
          </cell>
          <cell r="E6168" t="str">
            <v>051-2005826</v>
          </cell>
          <cell r="F6168" t="str">
            <v/>
          </cell>
          <cell r="G6168" t="str">
            <v/>
          </cell>
          <cell r="H6168" t="str">
            <v/>
          </cell>
          <cell r="I6168">
            <v>0.3</v>
          </cell>
          <cell r="J6168">
            <v>0.3</v>
          </cell>
          <cell r="K6168">
            <v>0.3</v>
          </cell>
          <cell r="L6168">
            <v>0.3</v>
          </cell>
          <cell r="M6168">
            <v>1.000008E-2</v>
          </cell>
          <cell r="N6168">
            <v>3.3333599999999999</v>
          </cell>
          <cell r="O6168">
            <v>3.3333599999999999</v>
          </cell>
          <cell r="P6168">
            <v>0</v>
          </cell>
          <cell r="Q6168">
            <v>0</v>
          </cell>
          <cell r="R6168">
            <v>0</v>
          </cell>
          <cell r="S6168">
            <v>0.25</v>
          </cell>
          <cell r="T6168">
            <v>0.05</v>
          </cell>
          <cell r="U6168">
            <v>0</v>
          </cell>
          <cell r="V6168">
            <v>0</v>
          </cell>
          <cell r="W6168">
            <v>0</v>
          </cell>
          <cell r="X6168">
            <v>0</v>
          </cell>
          <cell r="Y6168">
            <v>0</v>
          </cell>
          <cell r="Z6168">
            <v>0.03</v>
          </cell>
          <cell r="AA6168">
            <v>0.03</v>
          </cell>
          <cell r="AB6168">
            <v>0</v>
          </cell>
          <cell r="AC6168">
            <v>0</v>
          </cell>
          <cell r="AD6168">
            <v>6.6667200000000001E-3</v>
          </cell>
          <cell r="AE6168">
            <v>0</v>
          </cell>
          <cell r="AF6168">
            <v>6.6667200000000001E-3</v>
          </cell>
          <cell r="AG6168">
            <v>0</v>
          </cell>
          <cell r="AH6168">
            <v>0</v>
          </cell>
          <cell r="AI6168">
            <v>22.2224</v>
          </cell>
        </row>
        <row r="6169">
          <cell r="C6169" t="str">
            <v>1.984.4</v>
          </cell>
          <cell r="D6169" t="str">
            <v>Проектные работы</v>
          </cell>
          <cell r="E6169" t="str">
            <v>051-2005826</v>
          </cell>
          <cell r="F6169" t="str">
            <v/>
          </cell>
          <cell r="G6169" t="str">
            <v/>
          </cell>
          <cell r="H6169" t="str">
            <v/>
          </cell>
          <cell r="I6169">
            <v>0</v>
          </cell>
          <cell r="J6169">
            <v>0</v>
          </cell>
          <cell r="K6169">
            <v>0.1</v>
          </cell>
          <cell r="L6169">
            <v>0.1</v>
          </cell>
          <cell r="M6169">
            <v>0</v>
          </cell>
          <cell r="N6169">
            <v>0</v>
          </cell>
          <cell r="O6169">
            <v>0</v>
          </cell>
          <cell r="P6169">
            <v>0</v>
          </cell>
          <cell r="Q6169">
            <v>0</v>
          </cell>
          <cell r="R6169">
            <v>0</v>
          </cell>
          <cell r="S6169">
            <v>0</v>
          </cell>
          <cell r="T6169">
            <v>0</v>
          </cell>
          <cell r="U6169">
            <v>0</v>
          </cell>
          <cell r="V6169">
            <v>0</v>
          </cell>
          <cell r="W6169">
            <v>0</v>
          </cell>
          <cell r="X6169">
            <v>0</v>
          </cell>
          <cell r="Y6169">
            <v>0</v>
          </cell>
          <cell r="Z6169">
            <v>0</v>
          </cell>
          <cell r="AA6169">
            <v>0</v>
          </cell>
          <cell r="AB6169">
            <v>0</v>
          </cell>
          <cell r="AC6169">
            <v>0</v>
          </cell>
          <cell r="AD6169">
            <v>0</v>
          </cell>
          <cell r="AE6169">
            <v>0</v>
          </cell>
          <cell r="AF6169">
            <v>0</v>
          </cell>
          <cell r="AG6169">
            <v>0</v>
          </cell>
          <cell r="AH6169">
            <v>0</v>
          </cell>
          <cell r="AI6169">
            <v>0</v>
          </cell>
        </row>
        <row r="6170">
          <cell r="C6170" t="str">
            <v>1.984.5</v>
          </cell>
          <cell r="D6170" t="str">
            <v>Услуги Заказчика</v>
          </cell>
          <cell r="E6170" t="str">
            <v>051-2005826</v>
          </cell>
          <cell r="F6170" t="str">
            <v/>
          </cell>
          <cell r="G6170" t="str">
            <v/>
          </cell>
          <cell r="H6170" t="str">
            <v/>
          </cell>
          <cell r="I6170">
            <v>0</v>
          </cell>
          <cell r="J6170">
            <v>0</v>
          </cell>
          <cell r="K6170">
            <v>0.04</v>
          </cell>
          <cell r="L6170">
            <v>0.04</v>
          </cell>
          <cell r="M6170">
            <v>1.000008E-2</v>
          </cell>
          <cell r="N6170">
            <v>25.0002</v>
          </cell>
          <cell r="O6170">
            <v>25.0002</v>
          </cell>
          <cell r="P6170">
            <v>0</v>
          </cell>
          <cell r="Q6170">
            <v>0</v>
          </cell>
          <cell r="R6170">
            <v>0</v>
          </cell>
          <cell r="S6170">
            <v>0</v>
          </cell>
          <cell r="T6170">
            <v>0</v>
          </cell>
          <cell r="U6170">
            <v>0</v>
          </cell>
          <cell r="V6170">
            <v>0</v>
          </cell>
          <cell r="W6170">
            <v>0</v>
          </cell>
          <cell r="X6170">
            <v>0</v>
          </cell>
          <cell r="Y6170">
            <v>0</v>
          </cell>
          <cell r="Z6170">
            <v>0.03</v>
          </cell>
          <cell r="AA6170">
            <v>0.03</v>
          </cell>
          <cell r="AB6170">
            <v>0</v>
          </cell>
          <cell r="AC6170">
            <v>0</v>
          </cell>
          <cell r="AD6170">
            <v>6.6667200000000001E-3</v>
          </cell>
          <cell r="AE6170">
            <v>0</v>
          </cell>
          <cell r="AF6170">
            <v>6.6667200000000001E-3</v>
          </cell>
          <cell r="AG6170">
            <v>0</v>
          </cell>
          <cell r="AH6170">
            <v>0</v>
          </cell>
          <cell r="AI6170">
            <v>22.2224</v>
          </cell>
        </row>
        <row r="6171">
          <cell r="C6171" t="str">
            <v>1.984.6</v>
          </cell>
          <cell r="D6171" t="str">
            <v>Иные прочие</v>
          </cell>
          <cell r="E6171" t="str">
            <v>051-2005826</v>
          </cell>
          <cell r="F6171" t="str">
            <v/>
          </cell>
          <cell r="G6171" t="str">
            <v/>
          </cell>
          <cell r="H6171" t="str">
            <v/>
          </cell>
          <cell r="I6171">
            <v>0.3</v>
          </cell>
          <cell r="J6171">
            <v>0.3</v>
          </cell>
          <cell r="K6171">
            <v>0.11</v>
          </cell>
          <cell r="L6171">
            <v>0.11</v>
          </cell>
          <cell r="M6171">
            <v>0</v>
          </cell>
          <cell r="N6171">
            <v>0</v>
          </cell>
          <cell r="O6171">
            <v>0</v>
          </cell>
          <cell r="P6171">
            <v>0</v>
          </cell>
          <cell r="Q6171">
            <v>0</v>
          </cell>
          <cell r="R6171">
            <v>0</v>
          </cell>
          <cell r="S6171">
            <v>0.25</v>
          </cell>
          <cell r="T6171">
            <v>0.05</v>
          </cell>
          <cell r="U6171">
            <v>0</v>
          </cell>
          <cell r="V6171">
            <v>0</v>
          </cell>
          <cell r="W6171">
            <v>0</v>
          </cell>
          <cell r="X6171">
            <v>0</v>
          </cell>
          <cell r="Y6171">
            <v>0</v>
          </cell>
          <cell r="Z6171">
            <v>0</v>
          </cell>
          <cell r="AA6171">
            <v>0</v>
          </cell>
          <cell r="AB6171">
            <v>0</v>
          </cell>
          <cell r="AC6171">
            <v>0</v>
          </cell>
          <cell r="AD6171">
            <v>0</v>
          </cell>
          <cell r="AE6171">
            <v>0</v>
          </cell>
          <cell r="AF6171">
            <v>0</v>
          </cell>
          <cell r="AG6171">
            <v>0</v>
          </cell>
          <cell r="AH6171">
            <v>0</v>
          </cell>
          <cell r="AI6171">
            <v>0</v>
          </cell>
        </row>
        <row r="6172">
          <cell r="C6172" t="str">
            <v>1.984.7</v>
          </cell>
          <cell r="D6172" t="str">
            <v>Пуско наладочные работы "вхолостую"</v>
          </cell>
          <cell r="E6172" t="str">
            <v>051-2005826</v>
          </cell>
          <cell r="F6172" t="str">
            <v/>
          </cell>
          <cell r="G6172" t="str">
            <v/>
          </cell>
          <cell r="H6172" t="str">
            <v/>
          </cell>
          <cell r="I6172">
            <v>0</v>
          </cell>
          <cell r="J6172">
            <v>0</v>
          </cell>
          <cell r="K6172">
            <v>0.05</v>
          </cell>
          <cell r="L6172">
            <v>0.05</v>
          </cell>
          <cell r="M6172">
            <v>0</v>
          </cell>
          <cell r="N6172">
            <v>0</v>
          </cell>
          <cell r="O6172">
            <v>0</v>
          </cell>
          <cell r="P6172">
            <v>0</v>
          </cell>
          <cell r="Q6172">
            <v>0</v>
          </cell>
          <cell r="R6172">
            <v>0</v>
          </cell>
          <cell r="S6172">
            <v>0</v>
          </cell>
          <cell r="T6172">
            <v>0</v>
          </cell>
          <cell r="U6172">
            <v>0</v>
          </cell>
          <cell r="V6172">
            <v>0</v>
          </cell>
          <cell r="W6172">
            <v>0</v>
          </cell>
          <cell r="X6172">
            <v>0</v>
          </cell>
          <cell r="Y6172">
            <v>0</v>
          </cell>
          <cell r="Z6172">
            <v>0</v>
          </cell>
          <cell r="AA6172">
            <v>0</v>
          </cell>
          <cell r="AB6172">
            <v>0</v>
          </cell>
          <cell r="AC6172">
            <v>0</v>
          </cell>
          <cell r="AD6172">
            <v>0</v>
          </cell>
          <cell r="AE6172">
            <v>0</v>
          </cell>
          <cell r="AF6172">
            <v>0</v>
          </cell>
          <cell r="AG6172">
            <v>0</v>
          </cell>
          <cell r="AH6172">
            <v>0</v>
          </cell>
          <cell r="AI6172">
            <v>0</v>
          </cell>
        </row>
        <row r="6173">
          <cell r="C6173" t="str">
            <v>1.985</v>
          </cell>
          <cell r="D6173" t="str">
            <v>Техническое перевооружение ГРС Луганское</v>
          </cell>
          <cell r="E6173" t="str">
            <v>051-2005832</v>
          </cell>
          <cell r="F6173" t="str">
            <v/>
          </cell>
          <cell r="G6173" t="str">
            <v/>
          </cell>
          <cell r="H6173" t="str">
            <v>Транспорт газа</v>
          </cell>
          <cell r="I6173">
            <v>2.36</v>
          </cell>
          <cell r="J6173">
            <v>2.36</v>
          </cell>
          <cell r="K6173">
            <v>2.36</v>
          </cell>
          <cell r="L6173">
            <v>2.36</v>
          </cell>
          <cell r="M6173">
            <v>1.9999980000000001E-2</v>
          </cell>
          <cell r="N6173">
            <v>0.84745678000000002</v>
          </cell>
          <cell r="O6173">
            <v>0.84745678000000002</v>
          </cell>
          <cell r="P6173">
            <v>0</v>
          </cell>
          <cell r="Q6173">
            <v>0</v>
          </cell>
          <cell r="R6173">
            <v>0</v>
          </cell>
          <cell r="S6173">
            <v>1.9666666500000001</v>
          </cell>
          <cell r="T6173">
            <v>0.39333335000000003</v>
          </cell>
          <cell r="U6173">
            <v>0</v>
          </cell>
          <cell r="V6173">
            <v>0</v>
          </cell>
          <cell r="W6173">
            <v>0</v>
          </cell>
          <cell r="X6173">
            <v>0</v>
          </cell>
          <cell r="Y6173">
            <v>0</v>
          </cell>
          <cell r="Z6173">
            <v>7.0000000000000007E-2</v>
          </cell>
          <cell r="AA6173">
            <v>7.0000000000000007E-2</v>
          </cell>
          <cell r="AB6173">
            <v>0</v>
          </cell>
          <cell r="AC6173">
            <v>0</v>
          </cell>
          <cell r="AD6173">
            <v>1.3333319999999999E-2</v>
          </cell>
          <cell r="AE6173">
            <v>0</v>
          </cell>
          <cell r="AF6173">
            <v>1.3333319999999999E-2</v>
          </cell>
          <cell r="AG6173">
            <v>0</v>
          </cell>
          <cell r="AH6173">
            <v>0</v>
          </cell>
          <cell r="AI6173">
            <v>19.047599999999999</v>
          </cell>
        </row>
        <row r="6174">
          <cell r="C6174" t="str">
            <v>1.985.1</v>
          </cell>
          <cell r="D6174" t="str">
            <v>Подрядные работы</v>
          </cell>
          <cell r="E6174" t="str">
            <v>051-2005832</v>
          </cell>
          <cell r="F6174" t="str">
            <v/>
          </cell>
          <cell r="G6174" t="str">
            <v/>
          </cell>
          <cell r="H6174" t="str">
            <v/>
          </cell>
          <cell r="I6174">
            <v>1.1100000000000001</v>
          </cell>
          <cell r="J6174">
            <v>1.1100000000000001</v>
          </cell>
          <cell r="K6174">
            <v>1.1100000000000001</v>
          </cell>
          <cell r="L6174">
            <v>1.1100000000000001</v>
          </cell>
          <cell r="M6174">
            <v>0</v>
          </cell>
          <cell r="N6174">
            <v>0</v>
          </cell>
          <cell r="O6174">
            <v>0</v>
          </cell>
          <cell r="P6174">
            <v>0</v>
          </cell>
          <cell r="Q6174">
            <v>0</v>
          </cell>
          <cell r="R6174">
            <v>0</v>
          </cell>
          <cell r="S6174">
            <v>0.92500000000000004</v>
          </cell>
          <cell r="T6174">
            <v>0.185</v>
          </cell>
          <cell r="U6174">
            <v>0</v>
          </cell>
          <cell r="V6174">
            <v>0</v>
          </cell>
          <cell r="W6174">
            <v>0</v>
          </cell>
          <cell r="X6174">
            <v>0</v>
          </cell>
          <cell r="Y6174">
            <v>0</v>
          </cell>
          <cell r="Z6174">
            <v>0</v>
          </cell>
          <cell r="AA6174">
            <v>0</v>
          </cell>
          <cell r="AB6174">
            <v>0</v>
          </cell>
          <cell r="AC6174">
            <v>0</v>
          </cell>
          <cell r="AD6174">
            <v>0</v>
          </cell>
          <cell r="AE6174">
            <v>0</v>
          </cell>
          <cell r="AF6174">
            <v>0</v>
          </cell>
          <cell r="AG6174">
            <v>0</v>
          </cell>
          <cell r="AH6174">
            <v>0</v>
          </cell>
          <cell r="AI6174">
            <v>0</v>
          </cell>
        </row>
        <row r="6175">
          <cell r="C6175">
            <v>0</v>
          </cell>
          <cell r="D6175" t="str">
            <v>Конкурс</v>
          </cell>
          <cell r="E6175" t="str">
            <v>051-2005832</v>
          </cell>
          <cell r="F6175" t="str">
            <v/>
          </cell>
          <cell r="G6175" t="str">
            <v/>
          </cell>
          <cell r="H6175" t="str">
            <v/>
          </cell>
          <cell r="I6175">
            <v>0</v>
          </cell>
          <cell r="J6175">
            <v>0</v>
          </cell>
          <cell r="K6175">
            <v>1.1100000000000001</v>
          </cell>
          <cell r="L6175">
            <v>1.1100000000000001</v>
          </cell>
          <cell r="M6175">
            <v>0</v>
          </cell>
          <cell r="N6175">
            <v>0</v>
          </cell>
          <cell r="O6175">
            <v>0</v>
          </cell>
          <cell r="P6175">
            <v>0</v>
          </cell>
          <cell r="Q6175">
            <v>0</v>
          </cell>
          <cell r="R6175">
            <v>0</v>
          </cell>
          <cell r="S6175">
            <v>0</v>
          </cell>
          <cell r="T6175">
            <v>0</v>
          </cell>
          <cell r="U6175">
            <v>0</v>
          </cell>
          <cell r="V6175">
            <v>0</v>
          </cell>
          <cell r="W6175">
            <v>0</v>
          </cell>
          <cell r="X6175">
            <v>0</v>
          </cell>
          <cell r="Y6175">
            <v>0</v>
          </cell>
          <cell r="Z6175">
            <v>0</v>
          </cell>
          <cell r="AA6175">
            <v>0</v>
          </cell>
          <cell r="AB6175">
            <v>0</v>
          </cell>
          <cell r="AC6175">
            <v>0</v>
          </cell>
          <cell r="AD6175">
            <v>0</v>
          </cell>
          <cell r="AE6175">
            <v>0</v>
          </cell>
          <cell r="AF6175">
            <v>0</v>
          </cell>
          <cell r="AG6175">
            <v>0</v>
          </cell>
          <cell r="AH6175">
            <v>0</v>
          </cell>
          <cell r="AI6175">
            <v>0</v>
          </cell>
        </row>
        <row r="6176">
          <cell r="C6176">
            <v>0</v>
          </cell>
          <cell r="D6176" t="str">
            <v>Прочие подрядчики</v>
          </cell>
          <cell r="E6176" t="str">
            <v>051-2005832</v>
          </cell>
          <cell r="F6176" t="str">
            <v/>
          </cell>
          <cell r="G6176" t="str">
            <v/>
          </cell>
          <cell r="H6176" t="str">
            <v/>
          </cell>
          <cell r="I6176">
            <v>1.1100000000000001</v>
          </cell>
          <cell r="J6176">
            <v>1.1100000000000001</v>
          </cell>
          <cell r="K6176">
            <v>0</v>
          </cell>
          <cell r="L6176">
            <v>0</v>
          </cell>
          <cell r="M6176">
            <v>0</v>
          </cell>
          <cell r="N6176">
            <v>0</v>
          </cell>
          <cell r="O6176">
            <v>0</v>
          </cell>
          <cell r="P6176">
            <v>0</v>
          </cell>
          <cell r="Q6176">
            <v>0</v>
          </cell>
          <cell r="R6176">
            <v>0</v>
          </cell>
          <cell r="S6176">
            <v>0.92500000000000004</v>
          </cell>
          <cell r="T6176">
            <v>0.185</v>
          </cell>
          <cell r="U6176">
            <v>0</v>
          </cell>
          <cell r="V6176">
            <v>0</v>
          </cell>
          <cell r="W6176">
            <v>0</v>
          </cell>
          <cell r="X6176">
            <v>0</v>
          </cell>
          <cell r="Y6176">
            <v>0</v>
          </cell>
          <cell r="Z6176">
            <v>0</v>
          </cell>
          <cell r="AA6176">
            <v>0</v>
          </cell>
          <cell r="AB6176">
            <v>0</v>
          </cell>
          <cell r="AC6176">
            <v>0</v>
          </cell>
          <cell r="AD6176">
            <v>0</v>
          </cell>
          <cell r="AE6176">
            <v>0</v>
          </cell>
          <cell r="AF6176">
            <v>0</v>
          </cell>
          <cell r="AG6176">
            <v>0</v>
          </cell>
          <cell r="AH6176">
            <v>0</v>
          </cell>
          <cell r="AI6176">
            <v>0</v>
          </cell>
        </row>
        <row r="6177">
          <cell r="C6177" t="str">
            <v>1.985.2</v>
          </cell>
          <cell r="D6177" t="str">
            <v>Оборудование</v>
          </cell>
          <cell r="E6177" t="str">
            <v>051-2005832</v>
          </cell>
          <cell r="F6177" t="str">
            <v/>
          </cell>
          <cell r="G6177" t="str">
            <v/>
          </cell>
          <cell r="H6177" t="str">
            <v/>
          </cell>
          <cell r="I6177">
            <v>0.75</v>
          </cell>
          <cell r="J6177">
            <v>0.75</v>
          </cell>
          <cell r="K6177">
            <v>0.75</v>
          </cell>
          <cell r="L6177">
            <v>0.75</v>
          </cell>
          <cell r="M6177">
            <v>0</v>
          </cell>
          <cell r="N6177">
            <v>0</v>
          </cell>
          <cell r="O6177">
            <v>0</v>
          </cell>
          <cell r="P6177">
            <v>0</v>
          </cell>
          <cell r="Q6177">
            <v>0</v>
          </cell>
          <cell r="R6177">
            <v>0</v>
          </cell>
          <cell r="S6177">
            <v>0.625</v>
          </cell>
          <cell r="T6177">
            <v>0.125</v>
          </cell>
          <cell r="U6177">
            <v>0</v>
          </cell>
          <cell r="V6177">
            <v>0</v>
          </cell>
          <cell r="W6177">
            <v>0</v>
          </cell>
          <cell r="X6177">
            <v>0</v>
          </cell>
          <cell r="Y6177">
            <v>0</v>
          </cell>
          <cell r="Z6177">
            <v>0</v>
          </cell>
          <cell r="AA6177">
            <v>0</v>
          </cell>
          <cell r="AB6177">
            <v>0</v>
          </cell>
          <cell r="AC6177">
            <v>0</v>
          </cell>
          <cell r="AD6177">
            <v>0</v>
          </cell>
          <cell r="AE6177">
            <v>0</v>
          </cell>
          <cell r="AF6177">
            <v>0</v>
          </cell>
          <cell r="AG6177">
            <v>0</v>
          </cell>
          <cell r="AH6177">
            <v>0</v>
          </cell>
          <cell r="AI6177">
            <v>0</v>
          </cell>
        </row>
        <row r="6178">
          <cell r="C6178" t="str">
            <v>1.985.3</v>
          </cell>
          <cell r="D6178" t="str">
            <v>Прочие, всего</v>
          </cell>
          <cell r="E6178" t="str">
            <v>051-2005832</v>
          </cell>
          <cell r="F6178" t="str">
            <v/>
          </cell>
          <cell r="G6178" t="str">
            <v/>
          </cell>
          <cell r="H6178" t="str">
            <v/>
          </cell>
          <cell r="I6178">
            <v>0.5</v>
          </cell>
          <cell r="J6178">
            <v>0.5</v>
          </cell>
          <cell r="K6178">
            <v>0.5</v>
          </cell>
          <cell r="L6178">
            <v>0.5</v>
          </cell>
          <cell r="M6178">
            <v>1.9999980000000001E-2</v>
          </cell>
          <cell r="N6178">
            <v>3.9999959999999999</v>
          </cell>
          <cell r="O6178">
            <v>3.9999959999999999</v>
          </cell>
          <cell r="P6178">
            <v>0</v>
          </cell>
          <cell r="Q6178">
            <v>0</v>
          </cell>
          <cell r="R6178">
            <v>0</v>
          </cell>
          <cell r="S6178">
            <v>0.41666665000000003</v>
          </cell>
          <cell r="T6178">
            <v>8.333335E-2</v>
          </cell>
          <cell r="U6178">
            <v>0</v>
          </cell>
          <cell r="V6178">
            <v>0</v>
          </cell>
          <cell r="W6178">
            <v>0</v>
          </cell>
          <cell r="X6178">
            <v>0</v>
          </cell>
          <cell r="Y6178">
            <v>0</v>
          </cell>
          <cell r="Z6178">
            <v>7.0000000000000007E-2</v>
          </cell>
          <cell r="AA6178">
            <v>7.0000000000000007E-2</v>
          </cell>
          <cell r="AB6178">
            <v>0</v>
          </cell>
          <cell r="AC6178">
            <v>0</v>
          </cell>
          <cell r="AD6178">
            <v>1.3333319999999999E-2</v>
          </cell>
          <cell r="AE6178">
            <v>0</v>
          </cell>
          <cell r="AF6178">
            <v>1.3333319999999999E-2</v>
          </cell>
          <cell r="AG6178">
            <v>0</v>
          </cell>
          <cell r="AH6178">
            <v>0</v>
          </cell>
          <cell r="AI6178">
            <v>19.047599999999999</v>
          </cell>
        </row>
        <row r="6179">
          <cell r="C6179" t="str">
            <v>1.985.4</v>
          </cell>
          <cell r="D6179" t="str">
            <v>Проектные работы</v>
          </cell>
          <cell r="E6179" t="str">
            <v>051-2005832</v>
          </cell>
          <cell r="F6179" t="str">
            <v/>
          </cell>
          <cell r="G6179" t="str">
            <v/>
          </cell>
          <cell r="H6179" t="str">
            <v/>
          </cell>
          <cell r="I6179">
            <v>0</v>
          </cell>
          <cell r="J6179">
            <v>0</v>
          </cell>
          <cell r="K6179">
            <v>0.1</v>
          </cell>
          <cell r="L6179">
            <v>0.1</v>
          </cell>
          <cell r="M6179">
            <v>0</v>
          </cell>
          <cell r="N6179">
            <v>0</v>
          </cell>
          <cell r="O6179">
            <v>0</v>
          </cell>
          <cell r="P6179">
            <v>0</v>
          </cell>
          <cell r="Q6179">
            <v>0</v>
          </cell>
          <cell r="R6179">
            <v>0</v>
          </cell>
          <cell r="S6179">
            <v>0</v>
          </cell>
          <cell r="T6179">
            <v>0</v>
          </cell>
          <cell r="U6179">
            <v>0</v>
          </cell>
          <cell r="V6179">
            <v>0</v>
          </cell>
          <cell r="W6179">
            <v>0</v>
          </cell>
          <cell r="X6179">
            <v>0</v>
          </cell>
          <cell r="Y6179">
            <v>0</v>
          </cell>
          <cell r="Z6179">
            <v>0</v>
          </cell>
          <cell r="AA6179">
            <v>0</v>
          </cell>
          <cell r="AB6179">
            <v>0</v>
          </cell>
          <cell r="AC6179">
            <v>0</v>
          </cell>
          <cell r="AD6179">
            <v>0</v>
          </cell>
          <cell r="AE6179">
            <v>0</v>
          </cell>
          <cell r="AF6179">
            <v>0</v>
          </cell>
          <cell r="AG6179">
            <v>0</v>
          </cell>
          <cell r="AH6179">
            <v>0</v>
          </cell>
          <cell r="AI6179">
            <v>0</v>
          </cell>
        </row>
        <row r="6180">
          <cell r="C6180" t="str">
            <v>1.985.5</v>
          </cell>
          <cell r="D6180" t="str">
            <v>Услуги Заказчика</v>
          </cell>
          <cell r="E6180" t="str">
            <v>051-2005832</v>
          </cell>
          <cell r="F6180" t="str">
            <v/>
          </cell>
          <cell r="G6180" t="str">
            <v/>
          </cell>
          <cell r="H6180" t="str">
            <v/>
          </cell>
          <cell r="I6180">
            <v>0</v>
          </cell>
          <cell r="J6180">
            <v>0</v>
          </cell>
          <cell r="K6180">
            <v>0.08</v>
          </cell>
          <cell r="L6180">
            <v>0.08</v>
          </cell>
          <cell r="M6180">
            <v>1.9999980000000001E-2</v>
          </cell>
          <cell r="N6180">
            <v>24.999974999999999</v>
          </cell>
          <cell r="O6180">
            <v>24.999974999999999</v>
          </cell>
          <cell r="P6180">
            <v>0</v>
          </cell>
          <cell r="Q6180">
            <v>0</v>
          </cell>
          <cell r="R6180">
            <v>0</v>
          </cell>
          <cell r="S6180">
            <v>0</v>
          </cell>
          <cell r="T6180">
            <v>0</v>
          </cell>
          <cell r="U6180">
            <v>0</v>
          </cell>
          <cell r="V6180">
            <v>0</v>
          </cell>
          <cell r="W6180">
            <v>0</v>
          </cell>
          <cell r="X6180">
            <v>0</v>
          </cell>
          <cell r="Y6180">
            <v>0</v>
          </cell>
          <cell r="Z6180">
            <v>7.0000000000000007E-2</v>
          </cell>
          <cell r="AA6180">
            <v>7.0000000000000007E-2</v>
          </cell>
          <cell r="AB6180">
            <v>0</v>
          </cell>
          <cell r="AC6180">
            <v>0</v>
          </cell>
          <cell r="AD6180">
            <v>1.3333319999999999E-2</v>
          </cell>
          <cell r="AE6180">
            <v>0</v>
          </cell>
          <cell r="AF6180">
            <v>1.3333319999999999E-2</v>
          </cell>
          <cell r="AG6180">
            <v>0</v>
          </cell>
          <cell r="AH6180">
            <v>0</v>
          </cell>
          <cell r="AI6180">
            <v>19.047599999999999</v>
          </cell>
        </row>
        <row r="6181">
          <cell r="C6181" t="str">
            <v>1.985.6</v>
          </cell>
          <cell r="D6181" t="str">
            <v>Иные прочие</v>
          </cell>
          <cell r="E6181" t="str">
            <v>051-2005832</v>
          </cell>
          <cell r="F6181" t="str">
            <v/>
          </cell>
          <cell r="G6181" t="str">
            <v/>
          </cell>
          <cell r="H6181" t="str">
            <v/>
          </cell>
          <cell r="I6181">
            <v>0.5</v>
          </cell>
          <cell r="J6181">
            <v>0.5</v>
          </cell>
          <cell r="K6181">
            <v>0.11</v>
          </cell>
          <cell r="L6181">
            <v>0.11</v>
          </cell>
          <cell r="M6181">
            <v>0</v>
          </cell>
          <cell r="N6181">
            <v>0</v>
          </cell>
          <cell r="O6181">
            <v>0</v>
          </cell>
          <cell r="P6181">
            <v>0</v>
          </cell>
          <cell r="Q6181">
            <v>0</v>
          </cell>
          <cell r="R6181">
            <v>0</v>
          </cell>
          <cell r="S6181">
            <v>0.41666665000000003</v>
          </cell>
          <cell r="T6181">
            <v>8.333335E-2</v>
          </cell>
          <cell r="U6181">
            <v>0</v>
          </cell>
          <cell r="V6181">
            <v>0</v>
          </cell>
          <cell r="W6181">
            <v>0</v>
          </cell>
          <cell r="X6181">
            <v>0</v>
          </cell>
          <cell r="Y6181">
            <v>0</v>
          </cell>
          <cell r="Z6181">
            <v>0</v>
          </cell>
          <cell r="AA6181">
            <v>0</v>
          </cell>
          <cell r="AB6181">
            <v>0</v>
          </cell>
          <cell r="AC6181">
            <v>0</v>
          </cell>
          <cell r="AD6181">
            <v>0</v>
          </cell>
          <cell r="AE6181">
            <v>0</v>
          </cell>
          <cell r="AF6181">
            <v>0</v>
          </cell>
          <cell r="AG6181">
            <v>0</v>
          </cell>
          <cell r="AH6181">
            <v>0</v>
          </cell>
          <cell r="AI6181">
            <v>0</v>
          </cell>
        </row>
        <row r="6182">
          <cell r="C6182" t="str">
            <v>1.985.7</v>
          </cell>
          <cell r="D6182" t="str">
            <v>Пуско наладочные работы "вхолостую"</v>
          </cell>
          <cell r="E6182" t="str">
            <v>051-2005832</v>
          </cell>
          <cell r="F6182" t="str">
            <v/>
          </cell>
          <cell r="G6182" t="str">
            <v/>
          </cell>
          <cell r="H6182" t="str">
            <v/>
          </cell>
          <cell r="I6182">
            <v>0</v>
          </cell>
          <cell r="J6182">
            <v>0</v>
          </cell>
          <cell r="K6182">
            <v>0.21</v>
          </cell>
          <cell r="L6182">
            <v>0.21</v>
          </cell>
          <cell r="M6182">
            <v>0</v>
          </cell>
          <cell r="N6182">
            <v>0</v>
          </cell>
          <cell r="O6182">
            <v>0</v>
          </cell>
          <cell r="P6182">
            <v>0</v>
          </cell>
          <cell r="Q6182">
            <v>0</v>
          </cell>
          <cell r="R6182">
            <v>0</v>
          </cell>
          <cell r="S6182">
            <v>0</v>
          </cell>
          <cell r="T6182">
            <v>0</v>
          </cell>
          <cell r="U6182">
            <v>0</v>
          </cell>
          <cell r="V6182">
            <v>0</v>
          </cell>
          <cell r="W6182">
            <v>0</v>
          </cell>
          <cell r="X6182">
            <v>0</v>
          </cell>
          <cell r="Y6182">
            <v>0</v>
          </cell>
          <cell r="Z6182">
            <v>0</v>
          </cell>
          <cell r="AA6182">
            <v>0</v>
          </cell>
          <cell r="AB6182">
            <v>0</v>
          </cell>
          <cell r="AC6182">
            <v>0</v>
          </cell>
          <cell r="AD6182">
            <v>0</v>
          </cell>
          <cell r="AE6182">
            <v>0</v>
          </cell>
          <cell r="AF6182">
            <v>0</v>
          </cell>
          <cell r="AG6182">
            <v>0</v>
          </cell>
          <cell r="AH6182">
            <v>0</v>
          </cell>
          <cell r="AI6182">
            <v>0</v>
          </cell>
        </row>
        <row r="6183">
          <cell r="C6183" t="str">
            <v>1.986</v>
          </cell>
          <cell r="D6183" t="str">
            <v>Техническое перевооружение ГРС Бузовьязы</v>
          </cell>
          <cell r="E6183" t="str">
            <v>051-2005839</v>
          </cell>
          <cell r="F6183" t="str">
            <v/>
          </cell>
          <cell r="G6183" t="str">
            <v/>
          </cell>
          <cell r="H6183" t="str">
            <v>Транспорт газа</v>
          </cell>
          <cell r="I6183">
            <v>1.48</v>
          </cell>
          <cell r="J6183">
            <v>1.48</v>
          </cell>
          <cell r="K6183">
            <v>1.48</v>
          </cell>
          <cell r="L6183">
            <v>1.48</v>
          </cell>
          <cell r="M6183">
            <v>1.2499919999999999E-2</v>
          </cell>
          <cell r="N6183">
            <v>0.84458918900000002</v>
          </cell>
          <cell r="O6183">
            <v>0.84458918900000002</v>
          </cell>
          <cell r="P6183">
            <v>0</v>
          </cell>
          <cell r="Q6183">
            <v>0</v>
          </cell>
          <cell r="R6183">
            <v>0</v>
          </cell>
          <cell r="S6183">
            <v>1.23</v>
          </cell>
          <cell r="T6183">
            <v>0.25</v>
          </cell>
          <cell r="U6183">
            <v>0</v>
          </cell>
          <cell r="V6183">
            <v>0</v>
          </cell>
          <cell r="W6183">
            <v>0</v>
          </cell>
          <cell r="X6183">
            <v>0</v>
          </cell>
          <cell r="Y6183">
            <v>0</v>
          </cell>
          <cell r="Z6183">
            <v>0.05</v>
          </cell>
          <cell r="AA6183">
            <v>0.05</v>
          </cell>
          <cell r="AB6183">
            <v>0</v>
          </cell>
          <cell r="AC6183">
            <v>0</v>
          </cell>
          <cell r="AD6183">
            <v>8.3332800000000002E-3</v>
          </cell>
          <cell r="AE6183">
            <v>0</v>
          </cell>
          <cell r="AF6183">
            <v>8.3332800000000002E-3</v>
          </cell>
          <cell r="AG6183">
            <v>0</v>
          </cell>
          <cell r="AH6183">
            <v>0</v>
          </cell>
          <cell r="AI6183">
            <v>16.66656</v>
          </cell>
        </row>
        <row r="6184">
          <cell r="C6184" t="str">
            <v>1.986.1</v>
          </cell>
          <cell r="D6184" t="str">
            <v>Подрядные работы</v>
          </cell>
          <cell r="E6184" t="str">
            <v>051-2005839</v>
          </cell>
          <cell r="F6184" t="str">
            <v/>
          </cell>
          <cell r="G6184" t="str">
            <v/>
          </cell>
          <cell r="H6184" t="str">
            <v/>
          </cell>
          <cell r="I6184">
            <v>0.86</v>
          </cell>
          <cell r="J6184">
            <v>0.86</v>
          </cell>
          <cell r="K6184">
            <v>0.86</v>
          </cell>
          <cell r="L6184">
            <v>0.86</v>
          </cell>
          <cell r="M6184">
            <v>0</v>
          </cell>
          <cell r="N6184">
            <v>0</v>
          </cell>
          <cell r="O6184">
            <v>0</v>
          </cell>
          <cell r="P6184">
            <v>0</v>
          </cell>
          <cell r="Q6184">
            <v>0</v>
          </cell>
          <cell r="R6184">
            <v>0</v>
          </cell>
          <cell r="S6184">
            <v>0.72</v>
          </cell>
          <cell r="T6184">
            <v>0.14000000000000001</v>
          </cell>
          <cell r="U6184">
            <v>0</v>
          </cell>
          <cell r="V6184">
            <v>0</v>
          </cell>
          <cell r="W6184">
            <v>0</v>
          </cell>
          <cell r="X6184">
            <v>0</v>
          </cell>
          <cell r="Y6184">
            <v>0</v>
          </cell>
          <cell r="Z6184">
            <v>0</v>
          </cell>
          <cell r="AA6184">
            <v>0</v>
          </cell>
          <cell r="AB6184">
            <v>0</v>
          </cell>
          <cell r="AC6184">
            <v>0</v>
          </cell>
          <cell r="AD6184">
            <v>0</v>
          </cell>
          <cell r="AE6184">
            <v>0</v>
          </cell>
          <cell r="AF6184">
            <v>0</v>
          </cell>
          <cell r="AG6184">
            <v>0</v>
          </cell>
          <cell r="AH6184">
            <v>0</v>
          </cell>
          <cell r="AI6184">
            <v>0</v>
          </cell>
        </row>
        <row r="6185">
          <cell r="C6185">
            <v>0</v>
          </cell>
          <cell r="D6185" t="str">
            <v>Конкурс</v>
          </cell>
          <cell r="E6185" t="str">
            <v>051-2005839</v>
          </cell>
          <cell r="F6185" t="str">
            <v/>
          </cell>
          <cell r="G6185" t="str">
            <v/>
          </cell>
          <cell r="H6185" t="str">
            <v/>
          </cell>
          <cell r="I6185">
            <v>0</v>
          </cell>
          <cell r="J6185">
            <v>0</v>
          </cell>
          <cell r="K6185">
            <v>0.86</v>
          </cell>
          <cell r="L6185">
            <v>0.86</v>
          </cell>
          <cell r="M6185">
            <v>0</v>
          </cell>
          <cell r="N6185">
            <v>0</v>
          </cell>
          <cell r="O6185">
            <v>0</v>
          </cell>
          <cell r="P6185">
            <v>0</v>
          </cell>
          <cell r="Q6185">
            <v>0</v>
          </cell>
          <cell r="R6185">
            <v>0</v>
          </cell>
          <cell r="S6185">
            <v>0</v>
          </cell>
          <cell r="T6185">
            <v>0</v>
          </cell>
          <cell r="U6185">
            <v>0</v>
          </cell>
          <cell r="V6185">
            <v>0</v>
          </cell>
          <cell r="W6185">
            <v>0</v>
          </cell>
          <cell r="X6185">
            <v>0</v>
          </cell>
          <cell r="Y6185">
            <v>0</v>
          </cell>
          <cell r="Z6185">
            <v>0</v>
          </cell>
          <cell r="AA6185">
            <v>0</v>
          </cell>
          <cell r="AB6185">
            <v>0</v>
          </cell>
          <cell r="AC6185">
            <v>0</v>
          </cell>
          <cell r="AD6185">
            <v>0</v>
          </cell>
          <cell r="AE6185">
            <v>0</v>
          </cell>
          <cell r="AF6185">
            <v>0</v>
          </cell>
          <cell r="AG6185">
            <v>0</v>
          </cell>
          <cell r="AH6185">
            <v>0</v>
          </cell>
          <cell r="AI6185">
            <v>0</v>
          </cell>
        </row>
        <row r="6186">
          <cell r="C6186">
            <v>0</v>
          </cell>
          <cell r="D6186" t="str">
            <v>Прочие подрядчики</v>
          </cell>
          <cell r="E6186" t="str">
            <v>051-2005839</v>
          </cell>
          <cell r="F6186" t="str">
            <v/>
          </cell>
          <cell r="G6186" t="str">
            <v/>
          </cell>
          <cell r="H6186" t="str">
            <v/>
          </cell>
          <cell r="I6186">
            <v>0.86</v>
          </cell>
          <cell r="J6186">
            <v>0.86</v>
          </cell>
          <cell r="K6186">
            <v>0</v>
          </cell>
          <cell r="L6186">
            <v>0</v>
          </cell>
          <cell r="M6186">
            <v>0</v>
          </cell>
          <cell r="N6186">
            <v>0</v>
          </cell>
          <cell r="O6186">
            <v>0</v>
          </cell>
          <cell r="P6186">
            <v>0</v>
          </cell>
          <cell r="Q6186">
            <v>0</v>
          </cell>
          <cell r="R6186">
            <v>0</v>
          </cell>
          <cell r="S6186">
            <v>0.72</v>
          </cell>
          <cell r="T6186">
            <v>0.14000000000000001</v>
          </cell>
          <cell r="U6186">
            <v>0</v>
          </cell>
          <cell r="V6186">
            <v>0</v>
          </cell>
          <cell r="W6186">
            <v>0</v>
          </cell>
          <cell r="X6186">
            <v>0</v>
          </cell>
          <cell r="Y6186">
            <v>0</v>
          </cell>
          <cell r="Z6186">
            <v>0</v>
          </cell>
          <cell r="AA6186">
            <v>0</v>
          </cell>
          <cell r="AB6186">
            <v>0</v>
          </cell>
          <cell r="AC6186">
            <v>0</v>
          </cell>
          <cell r="AD6186">
            <v>0</v>
          </cell>
          <cell r="AE6186">
            <v>0</v>
          </cell>
          <cell r="AF6186">
            <v>0</v>
          </cell>
          <cell r="AG6186">
            <v>0</v>
          </cell>
          <cell r="AH6186">
            <v>0</v>
          </cell>
          <cell r="AI6186">
            <v>0</v>
          </cell>
        </row>
        <row r="6187">
          <cell r="C6187" t="str">
            <v>1.986.2</v>
          </cell>
          <cell r="D6187" t="str">
            <v>Оборудование</v>
          </cell>
          <cell r="E6187" t="str">
            <v>051-2005839</v>
          </cell>
          <cell r="F6187" t="str">
            <v/>
          </cell>
          <cell r="G6187" t="str">
            <v/>
          </cell>
          <cell r="H6187" t="str">
            <v/>
          </cell>
          <cell r="I6187">
            <v>0.32</v>
          </cell>
          <cell r="J6187">
            <v>0.32</v>
          </cell>
          <cell r="K6187">
            <v>0.32</v>
          </cell>
          <cell r="L6187">
            <v>0.32</v>
          </cell>
          <cell r="M6187">
            <v>0</v>
          </cell>
          <cell r="N6187">
            <v>0</v>
          </cell>
          <cell r="O6187">
            <v>0</v>
          </cell>
          <cell r="P6187">
            <v>0</v>
          </cell>
          <cell r="Q6187">
            <v>0</v>
          </cell>
          <cell r="R6187">
            <v>0</v>
          </cell>
          <cell r="S6187">
            <v>0.27</v>
          </cell>
          <cell r="T6187">
            <v>0.05</v>
          </cell>
          <cell r="U6187">
            <v>0</v>
          </cell>
          <cell r="V6187">
            <v>0</v>
          </cell>
          <cell r="W6187">
            <v>0</v>
          </cell>
          <cell r="X6187">
            <v>0</v>
          </cell>
          <cell r="Y6187">
            <v>0</v>
          </cell>
          <cell r="Z6187">
            <v>0</v>
          </cell>
          <cell r="AA6187">
            <v>0</v>
          </cell>
          <cell r="AB6187">
            <v>0</v>
          </cell>
          <cell r="AC6187">
            <v>0</v>
          </cell>
          <cell r="AD6187">
            <v>0</v>
          </cell>
          <cell r="AE6187">
            <v>0</v>
          </cell>
          <cell r="AF6187">
            <v>0</v>
          </cell>
          <cell r="AG6187">
            <v>0</v>
          </cell>
          <cell r="AH6187">
            <v>0</v>
          </cell>
          <cell r="AI6187">
            <v>0</v>
          </cell>
        </row>
        <row r="6188">
          <cell r="C6188" t="str">
            <v>1.986.3</v>
          </cell>
          <cell r="D6188" t="str">
            <v>Прочие, всего</v>
          </cell>
          <cell r="E6188" t="str">
            <v>051-2005839</v>
          </cell>
          <cell r="F6188" t="str">
            <v/>
          </cell>
          <cell r="G6188" t="str">
            <v/>
          </cell>
          <cell r="H6188" t="str">
            <v/>
          </cell>
          <cell r="I6188">
            <v>0.3</v>
          </cell>
          <cell r="J6188">
            <v>0.3</v>
          </cell>
          <cell r="K6188">
            <v>0.3</v>
          </cell>
          <cell r="L6188">
            <v>0.3</v>
          </cell>
          <cell r="M6188">
            <v>1.2499919999999999E-2</v>
          </cell>
          <cell r="N6188">
            <v>4.1666400000000001</v>
          </cell>
          <cell r="O6188">
            <v>4.1666400000000001</v>
          </cell>
          <cell r="P6188">
            <v>0</v>
          </cell>
          <cell r="Q6188">
            <v>0</v>
          </cell>
          <cell r="R6188">
            <v>0</v>
          </cell>
          <cell r="S6188">
            <v>0.24</v>
          </cell>
          <cell r="T6188">
            <v>0.06</v>
          </cell>
          <cell r="U6188">
            <v>0</v>
          </cell>
          <cell r="V6188">
            <v>0</v>
          </cell>
          <cell r="W6188">
            <v>0</v>
          </cell>
          <cell r="X6188">
            <v>0</v>
          </cell>
          <cell r="Y6188">
            <v>0</v>
          </cell>
          <cell r="Z6188">
            <v>0.05</v>
          </cell>
          <cell r="AA6188">
            <v>0.05</v>
          </cell>
          <cell r="AB6188">
            <v>0</v>
          </cell>
          <cell r="AC6188">
            <v>0</v>
          </cell>
          <cell r="AD6188">
            <v>8.3332800000000002E-3</v>
          </cell>
          <cell r="AE6188">
            <v>0</v>
          </cell>
          <cell r="AF6188">
            <v>8.3332800000000002E-3</v>
          </cell>
          <cell r="AG6188">
            <v>0</v>
          </cell>
          <cell r="AH6188">
            <v>0</v>
          </cell>
          <cell r="AI6188">
            <v>16.66656</v>
          </cell>
        </row>
        <row r="6189">
          <cell r="C6189" t="str">
            <v>1.986.4</v>
          </cell>
          <cell r="D6189" t="str">
            <v>Проектные работы</v>
          </cell>
          <cell r="E6189" t="str">
            <v>051-2005839</v>
          </cell>
          <cell r="F6189" t="str">
            <v/>
          </cell>
          <cell r="G6189" t="str">
            <v/>
          </cell>
          <cell r="H6189" t="str">
            <v/>
          </cell>
          <cell r="I6189">
            <v>0</v>
          </cell>
          <cell r="J6189">
            <v>0</v>
          </cell>
          <cell r="K6189">
            <v>0.09</v>
          </cell>
          <cell r="L6189">
            <v>0.09</v>
          </cell>
          <cell r="M6189">
            <v>0</v>
          </cell>
          <cell r="N6189">
            <v>0</v>
          </cell>
          <cell r="O6189">
            <v>0</v>
          </cell>
          <cell r="P6189">
            <v>0</v>
          </cell>
          <cell r="Q6189">
            <v>0</v>
          </cell>
          <cell r="R6189">
            <v>0</v>
          </cell>
          <cell r="S6189">
            <v>0</v>
          </cell>
          <cell r="T6189">
            <v>0</v>
          </cell>
          <cell r="U6189">
            <v>0</v>
          </cell>
          <cell r="V6189">
            <v>0</v>
          </cell>
          <cell r="W6189">
            <v>0</v>
          </cell>
          <cell r="X6189">
            <v>0</v>
          </cell>
          <cell r="Y6189">
            <v>0</v>
          </cell>
          <cell r="Z6189">
            <v>0</v>
          </cell>
          <cell r="AA6189">
            <v>0</v>
          </cell>
          <cell r="AB6189">
            <v>0</v>
          </cell>
          <cell r="AC6189">
            <v>0</v>
          </cell>
          <cell r="AD6189">
            <v>0</v>
          </cell>
          <cell r="AE6189">
            <v>0</v>
          </cell>
          <cell r="AF6189">
            <v>0</v>
          </cell>
          <cell r="AG6189">
            <v>0</v>
          </cell>
          <cell r="AH6189">
            <v>0</v>
          </cell>
          <cell r="AI6189">
            <v>0</v>
          </cell>
        </row>
        <row r="6190">
          <cell r="C6190" t="str">
            <v>1.986.5</v>
          </cell>
          <cell r="D6190" t="str">
            <v>Услуги Заказчика</v>
          </cell>
          <cell r="E6190" t="str">
            <v>051-2005839</v>
          </cell>
          <cell r="F6190" t="str">
            <v/>
          </cell>
          <cell r="G6190" t="str">
            <v/>
          </cell>
          <cell r="H6190" t="str">
            <v/>
          </cell>
          <cell r="I6190">
            <v>0</v>
          </cell>
          <cell r="J6190">
            <v>0</v>
          </cell>
          <cell r="K6190">
            <v>0.05</v>
          </cell>
          <cell r="L6190">
            <v>0.05</v>
          </cell>
          <cell r="M6190">
            <v>1.2499919999999999E-2</v>
          </cell>
          <cell r="N6190">
            <v>24.999839999999999</v>
          </cell>
          <cell r="O6190">
            <v>24.999839999999999</v>
          </cell>
          <cell r="P6190">
            <v>0</v>
          </cell>
          <cell r="Q6190">
            <v>0</v>
          </cell>
          <cell r="R6190">
            <v>0</v>
          </cell>
          <cell r="S6190">
            <v>0</v>
          </cell>
          <cell r="T6190">
            <v>0</v>
          </cell>
          <cell r="U6190">
            <v>0</v>
          </cell>
          <cell r="V6190">
            <v>0</v>
          </cell>
          <cell r="W6190">
            <v>0</v>
          </cell>
          <cell r="X6190">
            <v>0</v>
          </cell>
          <cell r="Y6190">
            <v>0</v>
          </cell>
          <cell r="Z6190">
            <v>0.05</v>
          </cell>
          <cell r="AA6190">
            <v>0.05</v>
          </cell>
          <cell r="AB6190">
            <v>0</v>
          </cell>
          <cell r="AC6190">
            <v>0</v>
          </cell>
          <cell r="AD6190">
            <v>8.3332800000000002E-3</v>
          </cell>
          <cell r="AE6190">
            <v>0</v>
          </cell>
          <cell r="AF6190">
            <v>8.3332800000000002E-3</v>
          </cell>
          <cell r="AG6190">
            <v>0</v>
          </cell>
          <cell r="AH6190">
            <v>0</v>
          </cell>
          <cell r="AI6190">
            <v>16.66656</v>
          </cell>
        </row>
        <row r="6191">
          <cell r="C6191" t="str">
            <v>1.986.6</v>
          </cell>
          <cell r="D6191" t="str">
            <v>Иные прочие</v>
          </cell>
          <cell r="E6191" t="str">
            <v>051-2005839</v>
          </cell>
          <cell r="F6191" t="str">
            <v/>
          </cell>
          <cell r="G6191" t="str">
            <v/>
          </cell>
          <cell r="H6191" t="str">
            <v/>
          </cell>
          <cell r="I6191">
            <v>0.3</v>
          </cell>
          <cell r="J6191">
            <v>0.3</v>
          </cell>
          <cell r="K6191">
            <v>0.11</v>
          </cell>
          <cell r="L6191">
            <v>0.11</v>
          </cell>
          <cell r="M6191">
            <v>0</v>
          </cell>
          <cell r="N6191">
            <v>0</v>
          </cell>
          <cell r="O6191">
            <v>0</v>
          </cell>
          <cell r="P6191">
            <v>0</v>
          </cell>
          <cell r="Q6191">
            <v>0</v>
          </cell>
          <cell r="R6191">
            <v>0</v>
          </cell>
          <cell r="S6191">
            <v>0.24</v>
          </cell>
          <cell r="T6191">
            <v>0.06</v>
          </cell>
          <cell r="U6191">
            <v>0</v>
          </cell>
          <cell r="V6191">
            <v>0</v>
          </cell>
          <cell r="W6191">
            <v>0</v>
          </cell>
          <cell r="X6191">
            <v>0</v>
          </cell>
          <cell r="Y6191">
            <v>0</v>
          </cell>
          <cell r="Z6191">
            <v>0</v>
          </cell>
          <cell r="AA6191">
            <v>0</v>
          </cell>
          <cell r="AB6191">
            <v>0</v>
          </cell>
          <cell r="AC6191">
            <v>0</v>
          </cell>
          <cell r="AD6191">
            <v>0</v>
          </cell>
          <cell r="AE6191">
            <v>0</v>
          </cell>
          <cell r="AF6191">
            <v>0</v>
          </cell>
          <cell r="AG6191">
            <v>0</v>
          </cell>
          <cell r="AH6191">
            <v>0</v>
          </cell>
          <cell r="AI6191">
            <v>0</v>
          </cell>
        </row>
        <row r="6192">
          <cell r="C6192" t="str">
            <v>1.986.7</v>
          </cell>
          <cell r="D6192" t="str">
            <v>Пуско наладочные работы "вхолостую"</v>
          </cell>
          <cell r="E6192" t="str">
            <v>051-2005839</v>
          </cell>
          <cell r="F6192" t="str">
            <v/>
          </cell>
          <cell r="G6192" t="str">
            <v/>
          </cell>
          <cell r="H6192" t="str">
            <v/>
          </cell>
          <cell r="I6192">
            <v>0</v>
          </cell>
          <cell r="J6192">
            <v>0</v>
          </cell>
          <cell r="K6192">
            <v>0.05</v>
          </cell>
          <cell r="L6192">
            <v>0.05</v>
          </cell>
          <cell r="M6192">
            <v>0</v>
          </cell>
          <cell r="N6192">
            <v>0</v>
          </cell>
          <cell r="O6192">
            <v>0</v>
          </cell>
          <cell r="P6192">
            <v>0</v>
          </cell>
          <cell r="Q6192">
            <v>0</v>
          </cell>
          <cell r="R6192">
            <v>0</v>
          </cell>
          <cell r="S6192">
            <v>0</v>
          </cell>
          <cell r="T6192">
            <v>0</v>
          </cell>
          <cell r="U6192">
            <v>0</v>
          </cell>
          <cell r="V6192">
            <v>0</v>
          </cell>
          <cell r="W6192">
            <v>0</v>
          </cell>
          <cell r="X6192">
            <v>0</v>
          </cell>
          <cell r="Y6192">
            <v>0</v>
          </cell>
          <cell r="Z6192">
            <v>0</v>
          </cell>
          <cell r="AA6192">
            <v>0</v>
          </cell>
          <cell r="AB6192">
            <v>0</v>
          </cell>
          <cell r="AC6192">
            <v>0</v>
          </cell>
          <cell r="AD6192">
            <v>0</v>
          </cell>
          <cell r="AE6192">
            <v>0</v>
          </cell>
          <cell r="AF6192">
            <v>0</v>
          </cell>
          <cell r="AG6192">
            <v>0</v>
          </cell>
          <cell r="AH6192">
            <v>0</v>
          </cell>
          <cell r="AI6192">
            <v>0</v>
          </cell>
        </row>
        <row r="6193">
          <cell r="C6193" t="str">
            <v>1.987</v>
          </cell>
          <cell r="D6193" t="str">
            <v>Техническое перевооружение ГРС Кармаскалы</v>
          </cell>
          <cell r="E6193" t="str">
            <v>051-2005840</v>
          </cell>
          <cell r="F6193" t="str">
            <v/>
          </cell>
          <cell r="G6193" t="str">
            <v/>
          </cell>
          <cell r="H6193" t="str">
            <v>Транспорт газа</v>
          </cell>
          <cell r="I6193">
            <v>0.82</v>
          </cell>
          <cell r="J6193">
            <v>0.82</v>
          </cell>
          <cell r="K6193">
            <v>0.82</v>
          </cell>
          <cell r="L6193">
            <v>0.82</v>
          </cell>
          <cell r="M6193">
            <v>1.000008E-2</v>
          </cell>
          <cell r="N6193">
            <v>1.2195219509999999</v>
          </cell>
          <cell r="O6193">
            <v>1.2195219509999999</v>
          </cell>
          <cell r="P6193">
            <v>0</v>
          </cell>
          <cell r="Q6193">
            <v>0</v>
          </cell>
          <cell r="R6193">
            <v>0</v>
          </cell>
          <cell r="S6193">
            <v>0.68</v>
          </cell>
          <cell r="T6193">
            <v>0.14000000000000001</v>
          </cell>
          <cell r="U6193">
            <v>0</v>
          </cell>
          <cell r="V6193">
            <v>0</v>
          </cell>
          <cell r="W6193">
            <v>0</v>
          </cell>
          <cell r="X6193">
            <v>0</v>
          </cell>
          <cell r="Y6193">
            <v>0</v>
          </cell>
          <cell r="Z6193">
            <v>0.03</v>
          </cell>
          <cell r="AA6193">
            <v>0.03</v>
          </cell>
          <cell r="AB6193">
            <v>0</v>
          </cell>
          <cell r="AC6193">
            <v>0</v>
          </cell>
          <cell r="AD6193">
            <v>6.6667200000000001E-3</v>
          </cell>
          <cell r="AE6193">
            <v>0</v>
          </cell>
          <cell r="AF6193">
            <v>6.6667200000000001E-3</v>
          </cell>
          <cell r="AG6193">
            <v>0</v>
          </cell>
          <cell r="AH6193">
            <v>0</v>
          </cell>
          <cell r="AI6193">
            <v>22.2224</v>
          </cell>
        </row>
        <row r="6194">
          <cell r="C6194" t="str">
            <v>1.987.1</v>
          </cell>
          <cell r="D6194" t="str">
            <v>Подрядные работы</v>
          </cell>
          <cell r="E6194" t="str">
            <v>051-2005840</v>
          </cell>
          <cell r="F6194" t="str">
            <v/>
          </cell>
          <cell r="G6194" t="str">
            <v/>
          </cell>
          <cell r="H6194" t="str">
            <v/>
          </cell>
          <cell r="I6194">
            <v>0.64</v>
          </cell>
          <cell r="J6194">
            <v>0.64</v>
          </cell>
          <cell r="K6194">
            <v>0.64</v>
          </cell>
          <cell r="L6194">
            <v>0.64</v>
          </cell>
          <cell r="M6194">
            <v>0</v>
          </cell>
          <cell r="N6194">
            <v>0</v>
          </cell>
          <cell r="O6194">
            <v>0</v>
          </cell>
          <cell r="P6194">
            <v>0</v>
          </cell>
          <cell r="Q6194">
            <v>0</v>
          </cell>
          <cell r="R6194">
            <v>0</v>
          </cell>
          <cell r="S6194">
            <v>0.53</v>
          </cell>
          <cell r="T6194">
            <v>0.11</v>
          </cell>
          <cell r="U6194">
            <v>0</v>
          </cell>
          <cell r="V6194">
            <v>0</v>
          </cell>
          <cell r="W6194">
            <v>0</v>
          </cell>
          <cell r="X6194">
            <v>0</v>
          </cell>
          <cell r="Y6194">
            <v>0</v>
          </cell>
          <cell r="Z6194">
            <v>0</v>
          </cell>
          <cell r="AA6194">
            <v>0</v>
          </cell>
          <cell r="AB6194">
            <v>0</v>
          </cell>
          <cell r="AC6194">
            <v>0</v>
          </cell>
          <cell r="AD6194">
            <v>0</v>
          </cell>
          <cell r="AE6194">
            <v>0</v>
          </cell>
          <cell r="AF6194">
            <v>0</v>
          </cell>
          <cell r="AG6194">
            <v>0</v>
          </cell>
          <cell r="AH6194">
            <v>0</v>
          </cell>
          <cell r="AI6194">
            <v>0</v>
          </cell>
        </row>
        <row r="6195">
          <cell r="C6195">
            <v>0</v>
          </cell>
          <cell r="D6195" t="str">
            <v>Конкурс</v>
          </cell>
          <cell r="E6195" t="str">
            <v>051-2005840</v>
          </cell>
          <cell r="F6195" t="str">
            <v/>
          </cell>
          <cell r="G6195" t="str">
            <v/>
          </cell>
          <cell r="H6195" t="str">
            <v/>
          </cell>
          <cell r="I6195">
            <v>0</v>
          </cell>
          <cell r="J6195">
            <v>0</v>
          </cell>
          <cell r="K6195">
            <v>0.64</v>
          </cell>
          <cell r="L6195">
            <v>0.64</v>
          </cell>
          <cell r="M6195">
            <v>0</v>
          </cell>
          <cell r="N6195">
            <v>0</v>
          </cell>
          <cell r="O6195">
            <v>0</v>
          </cell>
          <cell r="P6195">
            <v>0</v>
          </cell>
          <cell r="Q6195">
            <v>0</v>
          </cell>
          <cell r="R6195">
            <v>0</v>
          </cell>
          <cell r="S6195">
            <v>0</v>
          </cell>
          <cell r="T6195">
            <v>0</v>
          </cell>
          <cell r="U6195">
            <v>0</v>
          </cell>
          <cell r="V6195">
            <v>0</v>
          </cell>
          <cell r="W6195">
            <v>0</v>
          </cell>
          <cell r="X6195">
            <v>0</v>
          </cell>
          <cell r="Y6195">
            <v>0</v>
          </cell>
          <cell r="Z6195">
            <v>0</v>
          </cell>
          <cell r="AA6195">
            <v>0</v>
          </cell>
          <cell r="AB6195">
            <v>0</v>
          </cell>
          <cell r="AC6195">
            <v>0</v>
          </cell>
          <cell r="AD6195">
            <v>0</v>
          </cell>
          <cell r="AE6195">
            <v>0</v>
          </cell>
          <cell r="AF6195">
            <v>0</v>
          </cell>
          <cell r="AG6195">
            <v>0</v>
          </cell>
          <cell r="AH6195">
            <v>0</v>
          </cell>
          <cell r="AI6195">
            <v>0</v>
          </cell>
        </row>
        <row r="6196">
          <cell r="C6196">
            <v>0</v>
          </cell>
          <cell r="D6196" t="str">
            <v>Прочие подрядчики</v>
          </cell>
          <cell r="E6196" t="str">
            <v>051-2005840</v>
          </cell>
          <cell r="F6196" t="str">
            <v/>
          </cell>
          <cell r="G6196" t="str">
            <v/>
          </cell>
          <cell r="H6196" t="str">
            <v/>
          </cell>
          <cell r="I6196">
            <v>0.64</v>
          </cell>
          <cell r="J6196">
            <v>0.64</v>
          </cell>
          <cell r="K6196">
            <v>0</v>
          </cell>
          <cell r="L6196">
            <v>0</v>
          </cell>
          <cell r="M6196">
            <v>0</v>
          </cell>
          <cell r="N6196">
            <v>0</v>
          </cell>
          <cell r="O6196">
            <v>0</v>
          </cell>
          <cell r="P6196">
            <v>0</v>
          </cell>
          <cell r="Q6196">
            <v>0</v>
          </cell>
          <cell r="R6196">
            <v>0</v>
          </cell>
          <cell r="S6196">
            <v>0.53</v>
          </cell>
          <cell r="T6196">
            <v>0.11</v>
          </cell>
          <cell r="U6196">
            <v>0</v>
          </cell>
          <cell r="V6196">
            <v>0</v>
          </cell>
          <cell r="W6196">
            <v>0</v>
          </cell>
          <cell r="X6196">
            <v>0</v>
          </cell>
          <cell r="Y6196">
            <v>0</v>
          </cell>
          <cell r="Z6196">
            <v>0</v>
          </cell>
          <cell r="AA6196">
            <v>0</v>
          </cell>
          <cell r="AB6196">
            <v>0</v>
          </cell>
          <cell r="AC6196">
            <v>0</v>
          </cell>
          <cell r="AD6196">
            <v>0</v>
          </cell>
          <cell r="AE6196">
            <v>0</v>
          </cell>
          <cell r="AF6196">
            <v>0</v>
          </cell>
          <cell r="AG6196">
            <v>0</v>
          </cell>
          <cell r="AH6196">
            <v>0</v>
          </cell>
          <cell r="AI6196">
            <v>0</v>
          </cell>
        </row>
        <row r="6197">
          <cell r="C6197" t="str">
            <v>1.987.2</v>
          </cell>
          <cell r="D6197" t="str">
            <v>Прочие, всего</v>
          </cell>
          <cell r="E6197" t="str">
            <v>051-2005840</v>
          </cell>
          <cell r="F6197" t="str">
            <v/>
          </cell>
          <cell r="G6197" t="str">
            <v/>
          </cell>
          <cell r="H6197" t="str">
            <v/>
          </cell>
          <cell r="I6197">
            <v>0.18</v>
          </cell>
          <cell r="J6197">
            <v>0.18</v>
          </cell>
          <cell r="K6197">
            <v>0.18</v>
          </cell>
          <cell r="L6197">
            <v>0.18</v>
          </cell>
          <cell r="M6197">
            <v>1.000008E-2</v>
          </cell>
          <cell r="N6197">
            <v>5.5556000000000001</v>
          </cell>
          <cell r="O6197">
            <v>5.5556000000000001</v>
          </cell>
          <cell r="P6197">
            <v>0</v>
          </cell>
          <cell r="Q6197">
            <v>0</v>
          </cell>
          <cell r="R6197">
            <v>0</v>
          </cell>
          <cell r="S6197">
            <v>0.15</v>
          </cell>
          <cell r="T6197">
            <v>0.03</v>
          </cell>
          <cell r="U6197">
            <v>0</v>
          </cell>
          <cell r="V6197">
            <v>0</v>
          </cell>
          <cell r="W6197">
            <v>0</v>
          </cell>
          <cell r="X6197">
            <v>0</v>
          </cell>
          <cell r="Y6197">
            <v>0</v>
          </cell>
          <cell r="Z6197">
            <v>0.03</v>
          </cell>
          <cell r="AA6197">
            <v>0.03</v>
          </cell>
          <cell r="AB6197">
            <v>0</v>
          </cell>
          <cell r="AC6197">
            <v>0</v>
          </cell>
          <cell r="AD6197">
            <v>6.6667200000000001E-3</v>
          </cell>
          <cell r="AE6197">
            <v>0</v>
          </cell>
          <cell r="AF6197">
            <v>6.6667200000000001E-3</v>
          </cell>
          <cell r="AG6197">
            <v>0</v>
          </cell>
          <cell r="AH6197">
            <v>0</v>
          </cell>
          <cell r="AI6197">
            <v>22.2224</v>
          </cell>
        </row>
        <row r="6198">
          <cell r="C6198" t="str">
            <v>1.987.3</v>
          </cell>
          <cell r="D6198" t="str">
            <v>Проектные работы</v>
          </cell>
          <cell r="E6198" t="str">
            <v>051-2005840</v>
          </cell>
          <cell r="F6198" t="str">
            <v/>
          </cell>
          <cell r="G6198" t="str">
            <v/>
          </cell>
          <cell r="H6198" t="str">
            <v/>
          </cell>
          <cell r="I6198">
            <v>0</v>
          </cell>
          <cell r="J6198">
            <v>0</v>
          </cell>
          <cell r="K6198">
            <v>0.04</v>
          </cell>
          <cell r="L6198">
            <v>0.04</v>
          </cell>
          <cell r="M6198">
            <v>0</v>
          </cell>
          <cell r="N6198">
            <v>0</v>
          </cell>
          <cell r="O6198">
            <v>0</v>
          </cell>
          <cell r="P6198">
            <v>0</v>
          </cell>
          <cell r="Q6198">
            <v>0</v>
          </cell>
          <cell r="R6198">
            <v>0</v>
          </cell>
          <cell r="S6198">
            <v>0</v>
          </cell>
          <cell r="T6198">
            <v>0</v>
          </cell>
          <cell r="U6198">
            <v>0</v>
          </cell>
          <cell r="V6198">
            <v>0</v>
          </cell>
          <cell r="W6198">
            <v>0</v>
          </cell>
          <cell r="X6198">
            <v>0</v>
          </cell>
          <cell r="Y6198">
            <v>0</v>
          </cell>
          <cell r="Z6198">
            <v>0</v>
          </cell>
          <cell r="AA6198">
            <v>0</v>
          </cell>
          <cell r="AB6198">
            <v>0</v>
          </cell>
          <cell r="AC6198">
            <v>0</v>
          </cell>
          <cell r="AD6198">
            <v>0</v>
          </cell>
          <cell r="AE6198">
            <v>0</v>
          </cell>
          <cell r="AF6198">
            <v>0</v>
          </cell>
          <cell r="AG6198">
            <v>0</v>
          </cell>
          <cell r="AH6198">
            <v>0</v>
          </cell>
          <cell r="AI6198">
            <v>0</v>
          </cell>
        </row>
        <row r="6199">
          <cell r="C6199" t="str">
            <v>1.987.4</v>
          </cell>
          <cell r="D6199" t="str">
            <v>Услуги Заказчика</v>
          </cell>
          <cell r="E6199" t="str">
            <v>051-2005840</v>
          </cell>
          <cell r="F6199" t="str">
            <v/>
          </cell>
          <cell r="G6199" t="str">
            <v/>
          </cell>
          <cell r="H6199" t="str">
            <v/>
          </cell>
          <cell r="I6199">
            <v>0</v>
          </cell>
          <cell r="J6199">
            <v>0</v>
          </cell>
          <cell r="K6199">
            <v>0.04</v>
          </cell>
          <cell r="L6199">
            <v>0.04</v>
          </cell>
          <cell r="M6199">
            <v>1.000008E-2</v>
          </cell>
          <cell r="N6199">
            <v>25.0002</v>
          </cell>
          <cell r="O6199">
            <v>25.0002</v>
          </cell>
          <cell r="P6199">
            <v>0</v>
          </cell>
          <cell r="Q6199">
            <v>0</v>
          </cell>
          <cell r="R6199">
            <v>0</v>
          </cell>
          <cell r="S6199">
            <v>0</v>
          </cell>
          <cell r="T6199">
            <v>0</v>
          </cell>
          <cell r="U6199">
            <v>0</v>
          </cell>
          <cell r="V6199">
            <v>0</v>
          </cell>
          <cell r="W6199">
            <v>0</v>
          </cell>
          <cell r="X6199">
            <v>0</v>
          </cell>
          <cell r="Y6199">
            <v>0</v>
          </cell>
          <cell r="Z6199">
            <v>0.03</v>
          </cell>
          <cell r="AA6199">
            <v>0.03</v>
          </cell>
          <cell r="AB6199">
            <v>0</v>
          </cell>
          <cell r="AC6199">
            <v>0</v>
          </cell>
          <cell r="AD6199">
            <v>6.6667200000000001E-3</v>
          </cell>
          <cell r="AE6199">
            <v>0</v>
          </cell>
          <cell r="AF6199">
            <v>6.6667200000000001E-3</v>
          </cell>
          <cell r="AG6199">
            <v>0</v>
          </cell>
          <cell r="AH6199">
            <v>0</v>
          </cell>
          <cell r="AI6199">
            <v>22.2224</v>
          </cell>
        </row>
        <row r="6200">
          <cell r="C6200" t="str">
            <v>1.987.5</v>
          </cell>
          <cell r="D6200" t="str">
            <v>Иные прочие</v>
          </cell>
          <cell r="E6200" t="str">
            <v>051-2005840</v>
          </cell>
          <cell r="F6200" t="str">
            <v/>
          </cell>
          <cell r="G6200" t="str">
            <v/>
          </cell>
          <cell r="H6200" t="str">
            <v/>
          </cell>
          <cell r="I6200">
            <v>0.18</v>
          </cell>
          <cell r="J6200">
            <v>0.18</v>
          </cell>
          <cell r="K6200">
            <v>0.05</v>
          </cell>
          <cell r="L6200">
            <v>0.05</v>
          </cell>
          <cell r="M6200">
            <v>0</v>
          </cell>
          <cell r="N6200">
            <v>0</v>
          </cell>
          <cell r="O6200">
            <v>0</v>
          </cell>
          <cell r="P6200">
            <v>0</v>
          </cell>
          <cell r="Q6200">
            <v>0</v>
          </cell>
          <cell r="R6200">
            <v>0</v>
          </cell>
          <cell r="S6200">
            <v>0.15</v>
          </cell>
          <cell r="T6200">
            <v>0.03</v>
          </cell>
          <cell r="U6200">
            <v>0</v>
          </cell>
          <cell r="V6200">
            <v>0</v>
          </cell>
          <cell r="W6200">
            <v>0</v>
          </cell>
          <cell r="X6200">
            <v>0</v>
          </cell>
          <cell r="Y6200">
            <v>0</v>
          </cell>
          <cell r="Z6200">
            <v>0</v>
          </cell>
          <cell r="AA6200">
            <v>0</v>
          </cell>
          <cell r="AB6200">
            <v>0</v>
          </cell>
          <cell r="AC6200">
            <v>0</v>
          </cell>
          <cell r="AD6200">
            <v>0</v>
          </cell>
          <cell r="AE6200">
            <v>0</v>
          </cell>
          <cell r="AF6200">
            <v>0</v>
          </cell>
          <cell r="AG6200">
            <v>0</v>
          </cell>
          <cell r="AH6200">
            <v>0</v>
          </cell>
          <cell r="AI6200">
            <v>0</v>
          </cell>
        </row>
        <row r="6201">
          <cell r="C6201" t="str">
            <v>1.987.6</v>
          </cell>
          <cell r="D6201" t="str">
            <v>Пуско наладочные работы "вхолостую"</v>
          </cell>
          <cell r="E6201" t="str">
            <v>051-2005840</v>
          </cell>
          <cell r="F6201" t="str">
            <v/>
          </cell>
          <cell r="G6201" t="str">
            <v/>
          </cell>
          <cell r="H6201" t="str">
            <v/>
          </cell>
          <cell r="I6201">
            <v>0</v>
          </cell>
          <cell r="J6201">
            <v>0</v>
          </cell>
          <cell r="K6201">
            <v>0.05</v>
          </cell>
          <cell r="L6201">
            <v>0.05</v>
          </cell>
          <cell r="M6201">
            <v>0</v>
          </cell>
          <cell r="N6201">
            <v>0</v>
          </cell>
          <cell r="O6201">
            <v>0</v>
          </cell>
          <cell r="P6201">
            <v>0</v>
          </cell>
          <cell r="Q6201">
            <v>0</v>
          </cell>
          <cell r="R6201">
            <v>0</v>
          </cell>
          <cell r="S6201">
            <v>0</v>
          </cell>
          <cell r="T6201">
            <v>0</v>
          </cell>
          <cell r="U6201">
            <v>0</v>
          </cell>
          <cell r="V6201">
            <v>0</v>
          </cell>
          <cell r="W6201">
            <v>0</v>
          </cell>
          <cell r="X6201">
            <v>0</v>
          </cell>
          <cell r="Y6201">
            <v>0</v>
          </cell>
          <cell r="Z6201">
            <v>0</v>
          </cell>
          <cell r="AA6201">
            <v>0</v>
          </cell>
          <cell r="AB6201">
            <v>0</v>
          </cell>
          <cell r="AC6201">
            <v>0</v>
          </cell>
          <cell r="AD6201">
            <v>0</v>
          </cell>
          <cell r="AE6201">
            <v>0</v>
          </cell>
          <cell r="AF6201">
            <v>0</v>
          </cell>
          <cell r="AG6201">
            <v>0</v>
          </cell>
          <cell r="AH6201">
            <v>0</v>
          </cell>
          <cell r="AI6201">
            <v>0</v>
          </cell>
        </row>
        <row r="6202">
          <cell r="C6202" t="str">
            <v>1.988</v>
          </cell>
          <cell r="D6202" t="str">
            <v>Техническое перевооружение ГРС Гаврилов-Ям</v>
          </cell>
          <cell r="E6202" t="str">
            <v>051-2005845</v>
          </cell>
          <cell r="F6202" t="str">
            <v/>
          </cell>
          <cell r="G6202" t="str">
            <v/>
          </cell>
          <cell r="H6202" t="str">
            <v>Транспорт газа</v>
          </cell>
          <cell r="I6202">
            <v>0.9</v>
          </cell>
          <cell r="J6202">
            <v>0.9</v>
          </cell>
          <cell r="K6202">
            <v>0.9</v>
          </cell>
          <cell r="L6202">
            <v>0.9</v>
          </cell>
          <cell r="M6202">
            <v>1.000008E-2</v>
          </cell>
          <cell r="N6202">
            <v>1.1111200000000001</v>
          </cell>
          <cell r="O6202">
            <v>1.1111200000000001</v>
          </cell>
          <cell r="P6202">
            <v>0</v>
          </cell>
          <cell r="Q6202">
            <v>0</v>
          </cell>
          <cell r="R6202">
            <v>0</v>
          </cell>
          <cell r="S6202">
            <v>0.75</v>
          </cell>
          <cell r="T6202">
            <v>0.15</v>
          </cell>
          <cell r="U6202">
            <v>0</v>
          </cell>
          <cell r="V6202">
            <v>0</v>
          </cell>
          <cell r="W6202">
            <v>0</v>
          </cell>
          <cell r="X6202">
            <v>0</v>
          </cell>
          <cell r="Y6202">
            <v>0</v>
          </cell>
          <cell r="Z6202">
            <v>0.03</v>
          </cell>
          <cell r="AA6202">
            <v>0.03</v>
          </cell>
          <cell r="AB6202">
            <v>0</v>
          </cell>
          <cell r="AC6202">
            <v>0</v>
          </cell>
          <cell r="AD6202">
            <v>6.6667200000000001E-3</v>
          </cell>
          <cell r="AE6202">
            <v>0</v>
          </cell>
          <cell r="AF6202">
            <v>6.6667200000000001E-3</v>
          </cell>
          <cell r="AG6202">
            <v>0</v>
          </cell>
          <cell r="AH6202">
            <v>0</v>
          </cell>
          <cell r="AI6202">
            <v>22.2224</v>
          </cell>
        </row>
        <row r="6203">
          <cell r="C6203" t="str">
            <v>1.988.1</v>
          </cell>
          <cell r="D6203" t="str">
            <v>Подрядные работы</v>
          </cell>
          <cell r="E6203" t="str">
            <v>051-2005845</v>
          </cell>
          <cell r="F6203" t="str">
            <v/>
          </cell>
          <cell r="G6203" t="str">
            <v/>
          </cell>
          <cell r="H6203" t="str">
            <v/>
          </cell>
          <cell r="I6203">
            <v>0.21</v>
          </cell>
          <cell r="J6203">
            <v>0.21</v>
          </cell>
          <cell r="K6203">
            <v>0.21</v>
          </cell>
          <cell r="L6203">
            <v>0.21</v>
          </cell>
          <cell r="M6203">
            <v>0</v>
          </cell>
          <cell r="N6203">
            <v>0</v>
          </cell>
          <cell r="O6203">
            <v>0</v>
          </cell>
          <cell r="P6203">
            <v>0</v>
          </cell>
          <cell r="Q6203">
            <v>0</v>
          </cell>
          <cell r="R6203">
            <v>0</v>
          </cell>
          <cell r="S6203">
            <v>0.17</v>
          </cell>
          <cell r="T6203">
            <v>0.04</v>
          </cell>
          <cell r="U6203">
            <v>0</v>
          </cell>
          <cell r="V6203">
            <v>0</v>
          </cell>
          <cell r="W6203">
            <v>0</v>
          </cell>
          <cell r="X6203">
            <v>0</v>
          </cell>
          <cell r="Y6203">
            <v>0</v>
          </cell>
          <cell r="Z6203">
            <v>0</v>
          </cell>
          <cell r="AA6203">
            <v>0</v>
          </cell>
          <cell r="AB6203">
            <v>0</v>
          </cell>
          <cell r="AC6203">
            <v>0</v>
          </cell>
          <cell r="AD6203">
            <v>0</v>
          </cell>
          <cell r="AE6203">
            <v>0</v>
          </cell>
          <cell r="AF6203">
            <v>0</v>
          </cell>
          <cell r="AG6203">
            <v>0</v>
          </cell>
          <cell r="AH6203">
            <v>0</v>
          </cell>
          <cell r="AI6203">
            <v>0</v>
          </cell>
        </row>
        <row r="6204">
          <cell r="C6204">
            <v>0</v>
          </cell>
          <cell r="D6204" t="str">
            <v>Конкурс</v>
          </cell>
          <cell r="E6204" t="str">
            <v>051-2005845</v>
          </cell>
          <cell r="F6204" t="str">
            <v/>
          </cell>
          <cell r="G6204" t="str">
            <v/>
          </cell>
          <cell r="H6204" t="str">
            <v/>
          </cell>
          <cell r="I6204">
            <v>0</v>
          </cell>
          <cell r="J6204">
            <v>0</v>
          </cell>
          <cell r="K6204">
            <v>0.21</v>
          </cell>
          <cell r="L6204">
            <v>0.21</v>
          </cell>
          <cell r="M6204">
            <v>0</v>
          </cell>
          <cell r="N6204">
            <v>0</v>
          </cell>
          <cell r="O6204">
            <v>0</v>
          </cell>
          <cell r="P6204">
            <v>0</v>
          </cell>
          <cell r="Q6204">
            <v>0</v>
          </cell>
          <cell r="R6204">
            <v>0</v>
          </cell>
          <cell r="S6204">
            <v>0</v>
          </cell>
          <cell r="T6204">
            <v>0</v>
          </cell>
          <cell r="U6204">
            <v>0</v>
          </cell>
          <cell r="V6204">
            <v>0</v>
          </cell>
          <cell r="W6204">
            <v>0</v>
          </cell>
          <cell r="X6204">
            <v>0</v>
          </cell>
          <cell r="Y6204">
            <v>0</v>
          </cell>
          <cell r="Z6204">
            <v>0</v>
          </cell>
          <cell r="AA6204">
            <v>0</v>
          </cell>
          <cell r="AB6204">
            <v>0</v>
          </cell>
          <cell r="AC6204">
            <v>0</v>
          </cell>
          <cell r="AD6204">
            <v>0</v>
          </cell>
          <cell r="AE6204">
            <v>0</v>
          </cell>
          <cell r="AF6204">
            <v>0</v>
          </cell>
          <cell r="AG6204">
            <v>0</v>
          </cell>
          <cell r="AH6204">
            <v>0</v>
          </cell>
          <cell r="AI6204">
            <v>0</v>
          </cell>
        </row>
        <row r="6205">
          <cell r="C6205">
            <v>0</v>
          </cell>
          <cell r="D6205" t="str">
            <v>Прочие подрядчики</v>
          </cell>
          <cell r="E6205" t="str">
            <v>051-2005845</v>
          </cell>
          <cell r="F6205" t="str">
            <v/>
          </cell>
          <cell r="G6205" t="str">
            <v/>
          </cell>
          <cell r="H6205" t="str">
            <v/>
          </cell>
          <cell r="I6205">
            <v>0.21</v>
          </cell>
          <cell r="J6205">
            <v>0.21</v>
          </cell>
          <cell r="K6205">
            <v>0</v>
          </cell>
          <cell r="L6205">
            <v>0</v>
          </cell>
          <cell r="M6205">
            <v>0</v>
          </cell>
          <cell r="N6205">
            <v>0</v>
          </cell>
          <cell r="O6205">
            <v>0</v>
          </cell>
          <cell r="P6205">
            <v>0</v>
          </cell>
          <cell r="Q6205">
            <v>0</v>
          </cell>
          <cell r="R6205">
            <v>0</v>
          </cell>
          <cell r="S6205">
            <v>0.17</v>
          </cell>
          <cell r="T6205">
            <v>0.04</v>
          </cell>
          <cell r="U6205">
            <v>0</v>
          </cell>
          <cell r="V6205">
            <v>0</v>
          </cell>
          <cell r="W6205">
            <v>0</v>
          </cell>
          <cell r="X6205">
            <v>0</v>
          </cell>
          <cell r="Y6205">
            <v>0</v>
          </cell>
          <cell r="Z6205">
            <v>0</v>
          </cell>
          <cell r="AA6205">
            <v>0</v>
          </cell>
          <cell r="AB6205">
            <v>0</v>
          </cell>
          <cell r="AC6205">
            <v>0</v>
          </cell>
          <cell r="AD6205">
            <v>0</v>
          </cell>
          <cell r="AE6205">
            <v>0</v>
          </cell>
          <cell r="AF6205">
            <v>0</v>
          </cell>
          <cell r="AG6205">
            <v>0</v>
          </cell>
          <cell r="AH6205">
            <v>0</v>
          </cell>
          <cell r="AI6205">
            <v>0</v>
          </cell>
        </row>
        <row r="6206">
          <cell r="C6206" t="str">
            <v>1.988.2</v>
          </cell>
          <cell r="D6206" t="str">
            <v>Оборудование</v>
          </cell>
          <cell r="E6206" t="str">
            <v>051-2005845</v>
          </cell>
          <cell r="F6206" t="str">
            <v/>
          </cell>
          <cell r="G6206" t="str">
            <v/>
          </cell>
          <cell r="H6206" t="str">
            <v/>
          </cell>
          <cell r="I6206">
            <v>0.5</v>
          </cell>
          <cell r="J6206">
            <v>0.5</v>
          </cell>
          <cell r="K6206">
            <v>0.5</v>
          </cell>
          <cell r="L6206">
            <v>0.5</v>
          </cell>
          <cell r="M6206">
            <v>0</v>
          </cell>
          <cell r="N6206">
            <v>0</v>
          </cell>
          <cell r="O6206">
            <v>0</v>
          </cell>
          <cell r="P6206">
            <v>0</v>
          </cell>
          <cell r="Q6206">
            <v>0</v>
          </cell>
          <cell r="R6206">
            <v>0</v>
          </cell>
          <cell r="S6206">
            <v>0.42</v>
          </cell>
          <cell r="T6206">
            <v>0.08</v>
          </cell>
          <cell r="U6206">
            <v>0</v>
          </cell>
          <cell r="V6206">
            <v>0</v>
          </cell>
          <cell r="W6206">
            <v>0</v>
          </cell>
          <cell r="X6206">
            <v>0</v>
          </cell>
          <cell r="Y6206">
            <v>0</v>
          </cell>
          <cell r="Z6206">
            <v>0</v>
          </cell>
          <cell r="AA6206">
            <v>0</v>
          </cell>
          <cell r="AB6206">
            <v>0</v>
          </cell>
          <cell r="AC6206">
            <v>0</v>
          </cell>
          <cell r="AD6206">
            <v>0</v>
          </cell>
          <cell r="AE6206">
            <v>0</v>
          </cell>
          <cell r="AF6206">
            <v>0</v>
          </cell>
          <cell r="AG6206">
            <v>0</v>
          </cell>
          <cell r="AH6206">
            <v>0</v>
          </cell>
          <cell r="AI6206">
            <v>0</v>
          </cell>
        </row>
        <row r="6207">
          <cell r="C6207" t="str">
            <v>1.988.3</v>
          </cell>
          <cell r="D6207" t="str">
            <v>Прочие, всего</v>
          </cell>
          <cell r="E6207" t="str">
            <v>051-2005845</v>
          </cell>
          <cell r="F6207" t="str">
            <v/>
          </cell>
          <cell r="G6207" t="str">
            <v/>
          </cell>
          <cell r="H6207" t="str">
            <v/>
          </cell>
          <cell r="I6207">
            <v>0.19</v>
          </cell>
          <cell r="J6207">
            <v>0.19</v>
          </cell>
          <cell r="K6207">
            <v>0.19</v>
          </cell>
          <cell r="L6207">
            <v>0.19</v>
          </cell>
          <cell r="M6207">
            <v>1.000008E-2</v>
          </cell>
          <cell r="N6207">
            <v>5.2632000000000003</v>
          </cell>
          <cell r="O6207">
            <v>5.2632000000000003</v>
          </cell>
          <cell r="P6207">
            <v>0</v>
          </cell>
          <cell r="Q6207">
            <v>0</v>
          </cell>
          <cell r="R6207">
            <v>0</v>
          </cell>
          <cell r="S6207">
            <v>0.16</v>
          </cell>
          <cell r="T6207">
            <v>0.03</v>
          </cell>
          <cell r="U6207">
            <v>0</v>
          </cell>
          <cell r="V6207">
            <v>0</v>
          </cell>
          <cell r="W6207">
            <v>0</v>
          </cell>
          <cell r="X6207">
            <v>0</v>
          </cell>
          <cell r="Y6207">
            <v>0</v>
          </cell>
          <cell r="Z6207">
            <v>0.03</v>
          </cell>
          <cell r="AA6207">
            <v>0.03</v>
          </cell>
          <cell r="AB6207">
            <v>0</v>
          </cell>
          <cell r="AC6207">
            <v>0</v>
          </cell>
          <cell r="AD6207">
            <v>6.6667200000000001E-3</v>
          </cell>
          <cell r="AE6207">
            <v>0</v>
          </cell>
          <cell r="AF6207">
            <v>6.6667200000000001E-3</v>
          </cell>
          <cell r="AG6207">
            <v>0</v>
          </cell>
          <cell r="AH6207">
            <v>0</v>
          </cell>
          <cell r="AI6207">
            <v>22.2224</v>
          </cell>
        </row>
        <row r="6208">
          <cell r="C6208" t="str">
            <v>1.988.4</v>
          </cell>
          <cell r="D6208" t="str">
            <v>Проектные работы</v>
          </cell>
          <cell r="E6208" t="str">
            <v>051-2005845</v>
          </cell>
          <cell r="F6208" t="str">
            <v/>
          </cell>
          <cell r="G6208" t="str">
            <v/>
          </cell>
          <cell r="H6208" t="str">
            <v/>
          </cell>
          <cell r="I6208">
            <v>0</v>
          </cell>
          <cell r="J6208">
            <v>0</v>
          </cell>
          <cell r="K6208">
            <v>0.04</v>
          </cell>
          <cell r="L6208">
            <v>0.04</v>
          </cell>
          <cell r="M6208">
            <v>0</v>
          </cell>
          <cell r="N6208">
            <v>0</v>
          </cell>
          <cell r="O6208">
            <v>0</v>
          </cell>
          <cell r="P6208">
            <v>0</v>
          </cell>
          <cell r="Q6208">
            <v>0</v>
          </cell>
          <cell r="R6208">
            <v>0</v>
          </cell>
          <cell r="S6208">
            <v>0</v>
          </cell>
          <cell r="T6208">
            <v>0</v>
          </cell>
          <cell r="U6208">
            <v>0</v>
          </cell>
          <cell r="V6208">
            <v>0</v>
          </cell>
          <cell r="W6208">
            <v>0</v>
          </cell>
          <cell r="X6208">
            <v>0</v>
          </cell>
          <cell r="Y6208">
            <v>0</v>
          </cell>
          <cell r="Z6208">
            <v>0</v>
          </cell>
          <cell r="AA6208">
            <v>0</v>
          </cell>
          <cell r="AB6208">
            <v>0</v>
          </cell>
          <cell r="AC6208">
            <v>0</v>
          </cell>
          <cell r="AD6208">
            <v>0</v>
          </cell>
          <cell r="AE6208">
            <v>0</v>
          </cell>
          <cell r="AF6208">
            <v>0</v>
          </cell>
          <cell r="AG6208">
            <v>0</v>
          </cell>
          <cell r="AH6208">
            <v>0</v>
          </cell>
          <cell r="AI6208">
            <v>0</v>
          </cell>
        </row>
        <row r="6209">
          <cell r="C6209" t="str">
            <v>1.988.5</v>
          </cell>
          <cell r="D6209" t="str">
            <v>Услуги Заказчика</v>
          </cell>
          <cell r="E6209" t="str">
            <v>051-2005845</v>
          </cell>
          <cell r="F6209" t="str">
            <v/>
          </cell>
          <cell r="G6209" t="str">
            <v/>
          </cell>
          <cell r="H6209" t="str">
            <v/>
          </cell>
          <cell r="I6209">
            <v>0</v>
          </cell>
          <cell r="J6209">
            <v>0</v>
          </cell>
          <cell r="K6209">
            <v>0.04</v>
          </cell>
          <cell r="L6209">
            <v>0.04</v>
          </cell>
          <cell r="M6209">
            <v>1.000008E-2</v>
          </cell>
          <cell r="N6209">
            <v>25.0002</v>
          </cell>
          <cell r="O6209">
            <v>25.0002</v>
          </cell>
          <cell r="P6209">
            <v>0</v>
          </cell>
          <cell r="Q6209">
            <v>0</v>
          </cell>
          <cell r="R6209">
            <v>0</v>
          </cell>
          <cell r="S6209">
            <v>0</v>
          </cell>
          <cell r="T6209">
            <v>0</v>
          </cell>
          <cell r="U6209">
            <v>0</v>
          </cell>
          <cell r="V6209">
            <v>0</v>
          </cell>
          <cell r="W6209">
            <v>0</v>
          </cell>
          <cell r="X6209">
            <v>0</v>
          </cell>
          <cell r="Y6209">
            <v>0</v>
          </cell>
          <cell r="Z6209">
            <v>0.03</v>
          </cell>
          <cell r="AA6209">
            <v>0.03</v>
          </cell>
          <cell r="AB6209">
            <v>0</v>
          </cell>
          <cell r="AC6209">
            <v>0</v>
          </cell>
          <cell r="AD6209">
            <v>6.6667200000000001E-3</v>
          </cell>
          <cell r="AE6209">
            <v>0</v>
          </cell>
          <cell r="AF6209">
            <v>6.6667200000000001E-3</v>
          </cell>
          <cell r="AG6209">
            <v>0</v>
          </cell>
          <cell r="AH6209">
            <v>0</v>
          </cell>
          <cell r="AI6209">
            <v>22.2224</v>
          </cell>
        </row>
        <row r="6210">
          <cell r="C6210" t="str">
            <v>1.988.6</v>
          </cell>
          <cell r="D6210" t="str">
            <v>Иные прочие</v>
          </cell>
          <cell r="E6210" t="str">
            <v>051-2005845</v>
          </cell>
          <cell r="F6210" t="str">
            <v/>
          </cell>
          <cell r="G6210" t="str">
            <v/>
          </cell>
          <cell r="H6210" t="str">
            <v/>
          </cell>
          <cell r="I6210">
            <v>0.19</v>
          </cell>
          <cell r="J6210">
            <v>0.19</v>
          </cell>
          <cell r="K6210">
            <v>0.06</v>
          </cell>
          <cell r="L6210">
            <v>0.06</v>
          </cell>
          <cell r="M6210">
            <v>0</v>
          </cell>
          <cell r="N6210">
            <v>0</v>
          </cell>
          <cell r="O6210">
            <v>0</v>
          </cell>
          <cell r="P6210">
            <v>0</v>
          </cell>
          <cell r="Q6210">
            <v>0</v>
          </cell>
          <cell r="R6210">
            <v>0</v>
          </cell>
          <cell r="S6210">
            <v>0.16</v>
          </cell>
          <cell r="T6210">
            <v>0.03</v>
          </cell>
          <cell r="U6210">
            <v>0</v>
          </cell>
          <cell r="V6210">
            <v>0</v>
          </cell>
          <cell r="W6210">
            <v>0</v>
          </cell>
          <cell r="X6210">
            <v>0</v>
          </cell>
          <cell r="Y6210">
            <v>0</v>
          </cell>
          <cell r="Z6210">
            <v>0</v>
          </cell>
          <cell r="AA6210">
            <v>0</v>
          </cell>
          <cell r="AB6210">
            <v>0</v>
          </cell>
          <cell r="AC6210">
            <v>0</v>
          </cell>
          <cell r="AD6210">
            <v>0</v>
          </cell>
          <cell r="AE6210">
            <v>0</v>
          </cell>
          <cell r="AF6210">
            <v>0</v>
          </cell>
          <cell r="AG6210">
            <v>0</v>
          </cell>
          <cell r="AH6210">
            <v>0</v>
          </cell>
          <cell r="AI6210">
            <v>0</v>
          </cell>
        </row>
        <row r="6211">
          <cell r="C6211" t="str">
            <v>1.988.7</v>
          </cell>
          <cell r="D6211" t="str">
            <v>Пуско наладочные работы "вхолостую"</v>
          </cell>
          <cell r="E6211" t="str">
            <v>051-2005845</v>
          </cell>
          <cell r="F6211" t="str">
            <v/>
          </cell>
          <cell r="G6211" t="str">
            <v/>
          </cell>
          <cell r="H6211" t="str">
            <v/>
          </cell>
          <cell r="I6211">
            <v>0</v>
          </cell>
          <cell r="J6211">
            <v>0</v>
          </cell>
          <cell r="K6211">
            <v>0.05</v>
          </cell>
          <cell r="L6211">
            <v>0.05</v>
          </cell>
          <cell r="M6211">
            <v>0</v>
          </cell>
          <cell r="N6211">
            <v>0</v>
          </cell>
          <cell r="O6211">
            <v>0</v>
          </cell>
          <cell r="P6211">
            <v>0</v>
          </cell>
          <cell r="Q6211">
            <v>0</v>
          </cell>
          <cell r="R6211">
            <v>0</v>
          </cell>
          <cell r="S6211">
            <v>0</v>
          </cell>
          <cell r="T6211">
            <v>0</v>
          </cell>
          <cell r="U6211">
            <v>0</v>
          </cell>
          <cell r="V6211">
            <v>0</v>
          </cell>
          <cell r="W6211">
            <v>0</v>
          </cell>
          <cell r="X6211">
            <v>0</v>
          </cell>
          <cell r="Y6211">
            <v>0</v>
          </cell>
          <cell r="Z6211">
            <v>0</v>
          </cell>
          <cell r="AA6211">
            <v>0</v>
          </cell>
          <cell r="AB6211">
            <v>0</v>
          </cell>
          <cell r="AC6211">
            <v>0</v>
          </cell>
          <cell r="AD6211">
            <v>0</v>
          </cell>
          <cell r="AE6211">
            <v>0</v>
          </cell>
          <cell r="AF6211">
            <v>0</v>
          </cell>
          <cell r="AG6211">
            <v>0</v>
          </cell>
          <cell r="AH6211">
            <v>0</v>
          </cell>
          <cell r="AI6211">
            <v>0</v>
          </cell>
        </row>
        <row r="6212">
          <cell r="C6212" t="str">
            <v>1.989</v>
          </cell>
          <cell r="D6212" t="str">
            <v>Приспособление для современного использования объекта культурного наследия,расположенного по адресу: г Санкт-Петербург, ул Галерная, д 5, литера А</v>
          </cell>
          <cell r="E6212" t="str">
            <v>051-2005850</v>
          </cell>
          <cell r="F6212" t="str">
            <v/>
          </cell>
          <cell r="G6212" t="str">
            <v>Стройки, обеспечивающие добычу и вывод газа из Надым-Пур-Таз</v>
          </cell>
          <cell r="H6212" t="str">
            <v>Прочие</v>
          </cell>
          <cell r="I6212">
            <v>0</v>
          </cell>
          <cell r="J6212">
            <v>0</v>
          </cell>
          <cell r="K6212">
            <v>0</v>
          </cell>
          <cell r="L6212">
            <v>0</v>
          </cell>
          <cell r="M6212">
            <v>0.79790112000000002</v>
          </cell>
          <cell r="N6212">
            <v>0</v>
          </cell>
          <cell r="O6212">
            <v>0</v>
          </cell>
          <cell r="P6212">
            <v>0</v>
          </cell>
          <cell r="Q6212">
            <v>0</v>
          </cell>
          <cell r="R6212">
            <v>0</v>
          </cell>
          <cell r="S6212">
            <v>0</v>
          </cell>
          <cell r="T6212">
            <v>0</v>
          </cell>
          <cell r="U6212">
            <v>0</v>
          </cell>
          <cell r="V6212">
            <v>0</v>
          </cell>
          <cell r="W6212">
            <v>0</v>
          </cell>
          <cell r="X6212">
            <v>45</v>
          </cell>
          <cell r="Y6212">
            <v>0.66801023999999998</v>
          </cell>
          <cell r="Z6212">
            <v>740</v>
          </cell>
          <cell r="AA6212">
            <v>740</v>
          </cell>
          <cell r="AB6212">
            <v>0</v>
          </cell>
          <cell r="AC6212">
            <v>740</v>
          </cell>
          <cell r="AD6212">
            <v>210.80717903999999</v>
          </cell>
          <cell r="AE6212">
            <v>0.66801023999999998</v>
          </cell>
          <cell r="AF6212">
            <v>0.13916880000000001</v>
          </cell>
          <cell r="AG6212">
            <v>0</v>
          </cell>
          <cell r="AH6212">
            <v>210</v>
          </cell>
          <cell r="AI6212">
            <v>28.487456627</v>
          </cell>
        </row>
        <row r="6213">
          <cell r="C6213" t="str">
            <v>1.989.1</v>
          </cell>
          <cell r="D6213" t="str">
            <v>Подрядные работы</v>
          </cell>
          <cell r="E6213" t="str">
            <v>051-2005850</v>
          </cell>
          <cell r="F6213" t="str">
            <v/>
          </cell>
          <cell r="G6213" t="str">
            <v/>
          </cell>
          <cell r="H6213" t="str">
            <v/>
          </cell>
          <cell r="I6213">
            <v>0</v>
          </cell>
          <cell r="J6213">
            <v>0</v>
          </cell>
          <cell r="K6213">
            <v>0</v>
          </cell>
          <cell r="L6213">
            <v>0</v>
          </cell>
          <cell r="M6213">
            <v>0</v>
          </cell>
          <cell r="N6213">
            <v>0</v>
          </cell>
          <cell r="O6213">
            <v>0</v>
          </cell>
          <cell r="P6213">
            <v>0</v>
          </cell>
          <cell r="Q6213">
            <v>0</v>
          </cell>
          <cell r="R6213">
            <v>0</v>
          </cell>
          <cell r="S6213">
            <v>0</v>
          </cell>
          <cell r="T6213">
            <v>0</v>
          </cell>
          <cell r="U6213">
            <v>0</v>
          </cell>
          <cell r="V6213">
            <v>0</v>
          </cell>
          <cell r="W6213">
            <v>0</v>
          </cell>
          <cell r="X6213">
            <v>45</v>
          </cell>
          <cell r="Y6213">
            <v>0</v>
          </cell>
          <cell r="Z6213">
            <v>360</v>
          </cell>
          <cell r="AA6213">
            <v>360</v>
          </cell>
          <cell r="AB6213">
            <v>0</v>
          </cell>
          <cell r="AC6213">
            <v>360</v>
          </cell>
          <cell r="AD6213">
            <v>116.08</v>
          </cell>
          <cell r="AE6213">
            <v>0</v>
          </cell>
          <cell r="AF6213">
            <v>0</v>
          </cell>
          <cell r="AG6213">
            <v>0</v>
          </cell>
          <cell r="AH6213">
            <v>116.08</v>
          </cell>
          <cell r="AI6213">
            <v>32.244444444000003</v>
          </cell>
        </row>
        <row r="6214">
          <cell r="C6214">
            <v>0</v>
          </cell>
          <cell r="D6214" t="str">
            <v>ЛОФТ</v>
          </cell>
          <cell r="E6214" t="str">
            <v>051-2005850</v>
          </cell>
          <cell r="F6214" t="str">
            <v/>
          </cell>
          <cell r="G6214" t="str">
            <v/>
          </cell>
          <cell r="H6214" t="str">
            <v/>
          </cell>
          <cell r="I6214">
            <v>0</v>
          </cell>
          <cell r="J6214">
            <v>0</v>
          </cell>
          <cell r="K6214">
            <v>0</v>
          </cell>
          <cell r="L6214">
            <v>0</v>
          </cell>
          <cell r="M6214">
            <v>0</v>
          </cell>
          <cell r="N6214">
            <v>0</v>
          </cell>
          <cell r="O6214">
            <v>0</v>
          </cell>
          <cell r="P6214">
            <v>0</v>
          </cell>
          <cell r="Q6214">
            <v>0</v>
          </cell>
          <cell r="R6214">
            <v>0</v>
          </cell>
          <cell r="S6214">
            <v>0</v>
          </cell>
          <cell r="T6214">
            <v>0</v>
          </cell>
          <cell r="U6214">
            <v>0</v>
          </cell>
          <cell r="V6214">
            <v>0</v>
          </cell>
          <cell r="W6214">
            <v>0</v>
          </cell>
          <cell r="X6214">
            <v>45</v>
          </cell>
          <cell r="Y6214">
            <v>0</v>
          </cell>
          <cell r="Z6214">
            <v>360</v>
          </cell>
          <cell r="AA6214">
            <v>360</v>
          </cell>
          <cell r="AB6214">
            <v>0</v>
          </cell>
          <cell r="AC6214">
            <v>360</v>
          </cell>
          <cell r="AD6214">
            <v>116.08</v>
          </cell>
          <cell r="AE6214">
            <v>0</v>
          </cell>
          <cell r="AF6214">
            <v>0</v>
          </cell>
          <cell r="AG6214">
            <v>0</v>
          </cell>
          <cell r="AH6214">
            <v>116.08</v>
          </cell>
          <cell r="AI6214">
            <v>32.244444444000003</v>
          </cell>
        </row>
        <row r="6215">
          <cell r="C6215" t="str">
            <v>1.989.2</v>
          </cell>
          <cell r="D6215" t="str">
            <v>Оборудование</v>
          </cell>
          <cell r="E6215" t="str">
            <v>051-2005850</v>
          </cell>
          <cell r="F6215" t="str">
            <v/>
          </cell>
          <cell r="G6215" t="str">
            <v/>
          </cell>
          <cell r="H6215" t="str">
            <v/>
          </cell>
          <cell r="I6215">
            <v>0</v>
          </cell>
          <cell r="J6215">
            <v>0</v>
          </cell>
          <cell r="K6215">
            <v>0</v>
          </cell>
          <cell r="L6215">
            <v>0</v>
          </cell>
          <cell r="M6215">
            <v>0</v>
          </cell>
          <cell r="N6215">
            <v>0</v>
          </cell>
          <cell r="O6215">
            <v>0</v>
          </cell>
          <cell r="P6215">
            <v>0</v>
          </cell>
          <cell r="Q6215">
            <v>0</v>
          </cell>
          <cell r="R6215">
            <v>0</v>
          </cell>
          <cell r="S6215">
            <v>0</v>
          </cell>
          <cell r="T6215">
            <v>0</v>
          </cell>
          <cell r="U6215">
            <v>0</v>
          </cell>
          <cell r="V6215">
            <v>0</v>
          </cell>
          <cell r="W6215">
            <v>0</v>
          </cell>
          <cell r="X6215">
            <v>0</v>
          </cell>
          <cell r="Y6215">
            <v>0</v>
          </cell>
          <cell r="Z6215">
            <v>350</v>
          </cell>
          <cell r="AA6215">
            <v>350</v>
          </cell>
          <cell r="AB6215">
            <v>0</v>
          </cell>
          <cell r="AC6215">
            <v>350</v>
          </cell>
          <cell r="AD6215">
            <v>93.92</v>
          </cell>
          <cell r="AE6215">
            <v>0</v>
          </cell>
          <cell r="AF6215">
            <v>0</v>
          </cell>
          <cell r="AG6215">
            <v>0</v>
          </cell>
          <cell r="AH6215">
            <v>93.92</v>
          </cell>
          <cell r="AI6215">
            <v>26.834285714</v>
          </cell>
        </row>
        <row r="6216">
          <cell r="C6216" t="str">
            <v>1.989.3</v>
          </cell>
          <cell r="D6216" t="str">
            <v>Прочие, всего</v>
          </cell>
          <cell r="E6216" t="str">
            <v>051-2005850</v>
          </cell>
          <cell r="F6216" t="str">
            <v/>
          </cell>
          <cell r="G6216" t="str">
            <v/>
          </cell>
          <cell r="H6216" t="str">
            <v/>
          </cell>
          <cell r="I6216">
            <v>0</v>
          </cell>
          <cell r="J6216">
            <v>0</v>
          </cell>
          <cell r="K6216">
            <v>0</v>
          </cell>
          <cell r="L6216">
            <v>0</v>
          </cell>
          <cell r="M6216">
            <v>0.79790112000000002</v>
          </cell>
          <cell r="N6216">
            <v>0</v>
          </cell>
          <cell r="O6216">
            <v>0</v>
          </cell>
          <cell r="P6216">
            <v>0</v>
          </cell>
          <cell r="Q6216">
            <v>0</v>
          </cell>
          <cell r="R6216">
            <v>0</v>
          </cell>
          <cell r="S6216">
            <v>0</v>
          </cell>
          <cell r="T6216">
            <v>0</v>
          </cell>
          <cell r="U6216">
            <v>0</v>
          </cell>
          <cell r="V6216">
            <v>0</v>
          </cell>
          <cell r="W6216">
            <v>0</v>
          </cell>
          <cell r="X6216">
            <v>0</v>
          </cell>
          <cell r="Y6216">
            <v>0.66801023999999998</v>
          </cell>
          <cell r="Z6216">
            <v>30</v>
          </cell>
          <cell r="AA6216">
            <v>30</v>
          </cell>
          <cell r="AB6216">
            <v>0</v>
          </cell>
          <cell r="AC6216">
            <v>30</v>
          </cell>
          <cell r="AD6216">
            <v>0.80717903999999996</v>
          </cell>
          <cell r="AE6216">
            <v>0.66801023999999998</v>
          </cell>
          <cell r="AF6216">
            <v>0.13916880000000001</v>
          </cell>
          <cell r="AG6216">
            <v>0</v>
          </cell>
          <cell r="AH6216">
            <v>0</v>
          </cell>
          <cell r="AI6216">
            <v>2.6905967999999998</v>
          </cell>
        </row>
        <row r="6217">
          <cell r="C6217" t="str">
            <v>1.989.4</v>
          </cell>
          <cell r="D6217" t="str">
            <v>Проектные работы</v>
          </cell>
          <cell r="E6217" t="str">
            <v>051-2005850</v>
          </cell>
          <cell r="F6217" t="str">
            <v/>
          </cell>
          <cell r="G6217" t="str">
            <v/>
          </cell>
          <cell r="H6217" t="str">
            <v/>
          </cell>
          <cell r="I6217">
            <v>0</v>
          </cell>
          <cell r="J6217">
            <v>0</v>
          </cell>
          <cell r="K6217">
            <v>0</v>
          </cell>
          <cell r="L6217">
            <v>0</v>
          </cell>
          <cell r="M6217">
            <v>0</v>
          </cell>
          <cell r="N6217">
            <v>0</v>
          </cell>
          <cell r="O6217">
            <v>0</v>
          </cell>
          <cell r="P6217">
            <v>0</v>
          </cell>
          <cell r="Q6217">
            <v>0</v>
          </cell>
          <cell r="R6217">
            <v>0</v>
          </cell>
          <cell r="S6217">
            <v>0</v>
          </cell>
          <cell r="T6217">
            <v>0</v>
          </cell>
          <cell r="U6217">
            <v>0</v>
          </cell>
          <cell r="V6217">
            <v>0</v>
          </cell>
          <cell r="W6217">
            <v>0</v>
          </cell>
          <cell r="X6217">
            <v>0</v>
          </cell>
          <cell r="Y6217">
            <v>0</v>
          </cell>
          <cell r="Z6217">
            <v>30</v>
          </cell>
          <cell r="AA6217">
            <v>30</v>
          </cell>
          <cell r="AB6217">
            <v>0</v>
          </cell>
          <cell r="AC6217">
            <v>30</v>
          </cell>
          <cell r="AD6217">
            <v>0</v>
          </cell>
          <cell r="AE6217">
            <v>0</v>
          </cell>
          <cell r="AF6217">
            <v>0</v>
          </cell>
          <cell r="AG6217">
            <v>0</v>
          </cell>
          <cell r="AH6217">
            <v>0</v>
          </cell>
          <cell r="AI6217">
            <v>0</v>
          </cell>
        </row>
        <row r="6218">
          <cell r="C6218" t="str">
            <v>1.989.5</v>
          </cell>
          <cell r="D6218" t="str">
            <v>Иные прочие</v>
          </cell>
          <cell r="E6218" t="str">
            <v>051-2005850</v>
          </cell>
          <cell r="F6218" t="str">
            <v/>
          </cell>
          <cell r="G6218" t="str">
            <v/>
          </cell>
          <cell r="H6218" t="str">
            <v/>
          </cell>
          <cell r="I6218">
            <v>0</v>
          </cell>
          <cell r="J6218">
            <v>0</v>
          </cell>
          <cell r="K6218">
            <v>0</v>
          </cell>
          <cell r="L6218">
            <v>0</v>
          </cell>
          <cell r="M6218">
            <v>0.79790112000000002</v>
          </cell>
          <cell r="N6218">
            <v>0</v>
          </cell>
          <cell r="O6218">
            <v>0</v>
          </cell>
          <cell r="P6218">
            <v>0</v>
          </cell>
          <cell r="Q6218">
            <v>0</v>
          </cell>
          <cell r="R6218">
            <v>0</v>
          </cell>
          <cell r="S6218">
            <v>0</v>
          </cell>
          <cell r="T6218">
            <v>0</v>
          </cell>
          <cell r="U6218">
            <v>0</v>
          </cell>
          <cell r="V6218">
            <v>0</v>
          </cell>
          <cell r="W6218">
            <v>0</v>
          </cell>
          <cell r="X6218">
            <v>0</v>
          </cell>
          <cell r="Y6218">
            <v>0.66801023999999998</v>
          </cell>
          <cell r="Z6218">
            <v>0</v>
          </cell>
          <cell r="AA6218">
            <v>0</v>
          </cell>
          <cell r="AB6218">
            <v>0</v>
          </cell>
          <cell r="AC6218">
            <v>0</v>
          </cell>
          <cell r="AD6218">
            <v>0.80717903999999996</v>
          </cell>
          <cell r="AE6218">
            <v>0.66801023999999998</v>
          </cell>
          <cell r="AF6218">
            <v>0.13916880000000001</v>
          </cell>
          <cell r="AG6218">
            <v>0</v>
          </cell>
          <cell r="AH6218">
            <v>0</v>
          </cell>
          <cell r="AI6218">
            <v>0</v>
          </cell>
        </row>
        <row r="6219">
          <cell r="C6219" t="str">
            <v>1.990</v>
          </cell>
          <cell r="D6219" t="str">
            <v>Газопровод-отвод и УРГ к ПГУ-ТЭС "Ударная"</v>
          </cell>
          <cell r="E6219" t="str">
            <v>051-2005851</v>
          </cell>
          <cell r="F6219" t="str">
            <v/>
          </cell>
          <cell r="G6219" t="str">
            <v>Стройки, обеспечивающие добычу и вывод газа из Надым-Пур-Таз</v>
          </cell>
          <cell r="H6219" t="str">
            <v>Транспорт газа</v>
          </cell>
          <cell r="I6219">
            <v>1532.48</v>
          </cell>
          <cell r="J6219">
            <v>1532.48</v>
          </cell>
          <cell r="K6219">
            <v>1107.51</v>
          </cell>
          <cell r="L6219">
            <v>1107.51</v>
          </cell>
          <cell r="M6219">
            <v>9.8749999800000001</v>
          </cell>
          <cell r="N6219">
            <v>0.89163980300000001</v>
          </cell>
          <cell r="O6219">
            <v>0.89163980300000001</v>
          </cell>
          <cell r="P6219">
            <v>0</v>
          </cell>
          <cell r="Q6219">
            <v>0</v>
          </cell>
          <cell r="R6219">
            <v>0</v>
          </cell>
          <cell r="S6219">
            <v>797.21999999000002</v>
          </cell>
          <cell r="T6219">
            <v>159.45000001</v>
          </cell>
          <cell r="U6219">
            <v>0</v>
          </cell>
          <cell r="V6219">
            <v>0</v>
          </cell>
          <cell r="W6219">
            <v>0</v>
          </cell>
          <cell r="X6219">
            <v>0</v>
          </cell>
          <cell r="Y6219">
            <v>0</v>
          </cell>
          <cell r="Z6219">
            <v>680.75</v>
          </cell>
          <cell r="AA6219">
            <v>680.75</v>
          </cell>
          <cell r="AB6219">
            <v>8.15</v>
          </cell>
          <cell r="AC6219">
            <v>0</v>
          </cell>
          <cell r="AD6219">
            <v>10.640306519999999</v>
          </cell>
          <cell r="AE6219">
            <v>0</v>
          </cell>
          <cell r="AF6219">
            <v>6.5833333200000004</v>
          </cell>
          <cell r="AG6219">
            <v>4.0569731999999998</v>
          </cell>
          <cell r="AH6219">
            <v>0</v>
          </cell>
          <cell r="AI6219">
            <v>1.5630270319999999</v>
          </cell>
        </row>
        <row r="6220">
          <cell r="C6220" t="str">
            <v>1.990.1</v>
          </cell>
          <cell r="D6220" t="str">
            <v>Подрядные работы</v>
          </cell>
          <cell r="E6220" t="str">
            <v>051-2005851</v>
          </cell>
          <cell r="F6220" t="str">
            <v/>
          </cell>
          <cell r="G6220" t="str">
            <v/>
          </cell>
          <cell r="H6220" t="str">
            <v/>
          </cell>
          <cell r="I6220">
            <v>851.1</v>
          </cell>
          <cell r="J6220">
            <v>851.1</v>
          </cell>
          <cell r="K6220">
            <v>554.13</v>
          </cell>
          <cell r="L6220">
            <v>554.13</v>
          </cell>
          <cell r="M6220">
            <v>0</v>
          </cell>
          <cell r="N6220">
            <v>0</v>
          </cell>
          <cell r="O6220">
            <v>0</v>
          </cell>
          <cell r="P6220">
            <v>0</v>
          </cell>
          <cell r="Q6220">
            <v>0</v>
          </cell>
          <cell r="R6220">
            <v>0</v>
          </cell>
          <cell r="S6220">
            <v>461.77499999000003</v>
          </cell>
          <cell r="T6220">
            <v>92.355000009999998</v>
          </cell>
          <cell r="U6220">
            <v>0</v>
          </cell>
          <cell r="V6220">
            <v>0</v>
          </cell>
          <cell r="W6220">
            <v>0</v>
          </cell>
          <cell r="X6220">
            <v>0</v>
          </cell>
          <cell r="Y6220">
            <v>0</v>
          </cell>
          <cell r="Z6220">
            <v>286.48</v>
          </cell>
          <cell r="AA6220">
            <v>286.48</v>
          </cell>
          <cell r="AB6220">
            <v>0</v>
          </cell>
          <cell r="AC6220">
            <v>0</v>
          </cell>
          <cell r="AD6220">
            <v>0</v>
          </cell>
          <cell r="AE6220">
            <v>0</v>
          </cell>
          <cell r="AF6220">
            <v>0</v>
          </cell>
          <cell r="AG6220">
            <v>0</v>
          </cell>
          <cell r="AH6220">
            <v>0</v>
          </cell>
          <cell r="AI6220">
            <v>0</v>
          </cell>
        </row>
        <row r="6221">
          <cell r="C6221">
            <v>0</v>
          </cell>
          <cell r="D6221" t="str">
            <v>Прочие подрядчики</v>
          </cell>
          <cell r="E6221" t="str">
            <v>051-2005851</v>
          </cell>
          <cell r="F6221" t="str">
            <v/>
          </cell>
          <cell r="G6221" t="str">
            <v/>
          </cell>
          <cell r="H6221" t="str">
            <v/>
          </cell>
          <cell r="I6221">
            <v>851.1</v>
          </cell>
          <cell r="J6221">
            <v>851.1</v>
          </cell>
          <cell r="K6221">
            <v>554.13</v>
          </cell>
          <cell r="L6221">
            <v>554.13</v>
          </cell>
          <cell r="M6221">
            <v>0</v>
          </cell>
          <cell r="N6221">
            <v>0</v>
          </cell>
          <cell r="O6221">
            <v>0</v>
          </cell>
          <cell r="P6221">
            <v>0</v>
          </cell>
          <cell r="Q6221">
            <v>0</v>
          </cell>
          <cell r="R6221">
            <v>0</v>
          </cell>
          <cell r="S6221">
            <v>461.77499999000003</v>
          </cell>
          <cell r="T6221">
            <v>92.355000009999998</v>
          </cell>
          <cell r="U6221">
            <v>0</v>
          </cell>
          <cell r="V6221">
            <v>0</v>
          </cell>
          <cell r="W6221">
            <v>0</v>
          </cell>
          <cell r="X6221">
            <v>0</v>
          </cell>
          <cell r="Y6221">
            <v>0</v>
          </cell>
          <cell r="Z6221">
            <v>286.48</v>
          </cell>
          <cell r="AA6221">
            <v>286.48</v>
          </cell>
          <cell r="AB6221">
            <v>0</v>
          </cell>
          <cell r="AC6221">
            <v>0</v>
          </cell>
          <cell r="AD6221">
            <v>0</v>
          </cell>
          <cell r="AE6221">
            <v>0</v>
          </cell>
          <cell r="AF6221">
            <v>0</v>
          </cell>
          <cell r="AG6221">
            <v>0</v>
          </cell>
          <cell r="AH6221">
            <v>0</v>
          </cell>
          <cell r="AI6221">
            <v>0</v>
          </cell>
        </row>
        <row r="6222">
          <cell r="C6222" t="str">
            <v>1.990.2</v>
          </cell>
          <cell r="D6222" t="str">
            <v>Оборудование</v>
          </cell>
          <cell r="E6222" t="str">
            <v>051-2005851</v>
          </cell>
          <cell r="F6222" t="str">
            <v/>
          </cell>
          <cell r="G6222" t="str">
            <v/>
          </cell>
          <cell r="H6222" t="str">
            <v/>
          </cell>
          <cell r="I6222">
            <v>357.23</v>
          </cell>
          <cell r="J6222">
            <v>357.23</v>
          </cell>
          <cell r="K6222">
            <v>357.23</v>
          </cell>
          <cell r="L6222">
            <v>357.23</v>
          </cell>
          <cell r="M6222">
            <v>0</v>
          </cell>
          <cell r="N6222">
            <v>0</v>
          </cell>
          <cell r="O6222">
            <v>0</v>
          </cell>
          <cell r="P6222">
            <v>0</v>
          </cell>
          <cell r="Q6222">
            <v>0</v>
          </cell>
          <cell r="R6222">
            <v>0</v>
          </cell>
          <cell r="S6222">
            <v>168.05833333000001</v>
          </cell>
          <cell r="T6222">
            <v>33.611666669999998</v>
          </cell>
          <cell r="U6222">
            <v>0</v>
          </cell>
          <cell r="V6222">
            <v>0</v>
          </cell>
          <cell r="W6222">
            <v>0</v>
          </cell>
          <cell r="X6222">
            <v>0</v>
          </cell>
          <cell r="Y6222">
            <v>0</v>
          </cell>
          <cell r="Z6222">
            <v>357.23</v>
          </cell>
          <cell r="AA6222">
            <v>357.23</v>
          </cell>
          <cell r="AB6222">
            <v>8.11</v>
          </cell>
          <cell r="AC6222">
            <v>0</v>
          </cell>
          <cell r="AD6222">
            <v>4.0569731999999998</v>
          </cell>
          <cell r="AE6222">
            <v>0</v>
          </cell>
          <cell r="AF6222">
            <v>0</v>
          </cell>
          <cell r="AG6222">
            <v>4.0569731999999998</v>
          </cell>
          <cell r="AH6222">
            <v>0</v>
          </cell>
          <cell r="AI6222">
            <v>1.1356753909999999</v>
          </cell>
        </row>
        <row r="6223">
          <cell r="C6223" t="str">
            <v>1.990.3</v>
          </cell>
          <cell r="D6223" t="str">
            <v>Прочие, всего</v>
          </cell>
          <cell r="E6223" t="str">
            <v>051-2005851</v>
          </cell>
          <cell r="F6223" t="str">
            <v/>
          </cell>
          <cell r="G6223" t="str">
            <v/>
          </cell>
          <cell r="H6223" t="str">
            <v/>
          </cell>
          <cell r="I6223">
            <v>324.14999999999998</v>
          </cell>
          <cell r="J6223">
            <v>324.14999999999998</v>
          </cell>
          <cell r="K6223">
            <v>196.15</v>
          </cell>
          <cell r="L6223">
            <v>196.15</v>
          </cell>
          <cell r="M6223">
            <v>9.8749999800000001</v>
          </cell>
          <cell r="N6223">
            <v>5.0344124289999996</v>
          </cell>
          <cell r="O6223">
            <v>5.0344124289999996</v>
          </cell>
          <cell r="P6223">
            <v>0</v>
          </cell>
          <cell r="Q6223">
            <v>0</v>
          </cell>
          <cell r="R6223">
            <v>0</v>
          </cell>
          <cell r="S6223">
            <v>167.38666667000001</v>
          </cell>
          <cell r="T6223">
            <v>33.483333330000001</v>
          </cell>
          <cell r="U6223">
            <v>0</v>
          </cell>
          <cell r="V6223">
            <v>0</v>
          </cell>
          <cell r="W6223">
            <v>0</v>
          </cell>
          <cell r="X6223">
            <v>0</v>
          </cell>
          <cell r="Y6223">
            <v>0</v>
          </cell>
          <cell r="Z6223">
            <v>37.04</v>
          </cell>
          <cell r="AA6223">
            <v>37.04</v>
          </cell>
          <cell r="AB6223">
            <v>0.04</v>
          </cell>
          <cell r="AC6223">
            <v>0</v>
          </cell>
          <cell r="AD6223">
            <v>6.5833333200000004</v>
          </cell>
          <cell r="AE6223">
            <v>0</v>
          </cell>
          <cell r="AF6223">
            <v>6.5833333200000004</v>
          </cell>
          <cell r="AG6223">
            <v>0</v>
          </cell>
          <cell r="AH6223">
            <v>0</v>
          </cell>
          <cell r="AI6223">
            <v>17.773578078</v>
          </cell>
        </row>
        <row r="6224">
          <cell r="C6224" t="str">
            <v>1.990.4</v>
          </cell>
          <cell r="D6224" t="str">
            <v>Землеотвод, всего</v>
          </cell>
          <cell r="E6224" t="str">
            <v>051-2005851</v>
          </cell>
          <cell r="F6224" t="str">
            <v/>
          </cell>
          <cell r="G6224" t="str">
            <v/>
          </cell>
          <cell r="H6224" t="str">
            <v/>
          </cell>
          <cell r="I6224">
            <v>0</v>
          </cell>
          <cell r="J6224">
            <v>0</v>
          </cell>
          <cell r="K6224">
            <v>92.25</v>
          </cell>
          <cell r="L6224">
            <v>92.25</v>
          </cell>
          <cell r="M6224">
            <v>0</v>
          </cell>
          <cell r="N6224">
            <v>0</v>
          </cell>
          <cell r="O6224">
            <v>0</v>
          </cell>
          <cell r="P6224">
            <v>0</v>
          </cell>
          <cell r="Q6224">
            <v>0</v>
          </cell>
          <cell r="R6224">
            <v>0</v>
          </cell>
          <cell r="S6224">
            <v>0</v>
          </cell>
          <cell r="T6224">
            <v>0</v>
          </cell>
          <cell r="U6224">
            <v>0</v>
          </cell>
          <cell r="V6224">
            <v>0</v>
          </cell>
          <cell r="W6224">
            <v>0</v>
          </cell>
          <cell r="X6224">
            <v>0</v>
          </cell>
          <cell r="Y6224">
            <v>0</v>
          </cell>
          <cell r="Z6224">
            <v>0</v>
          </cell>
          <cell r="AA6224">
            <v>0</v>
          </cell>
          <cell r="AB6224">
            <v>0</v>
          </cell>
          <cell r="AC6224">
            <v>0</v>
          </cell>
          <cell r="AD6224">
            <v>0</v>
          </cell>
          <cell r="AE6224">
            <v>0</v>
          </cell>
          <cell r="AF6224">
            <v>0</v>
          </cell>
          <cell r="AG6224">
            <v>0</v>
          </cell>
          <cell r="AH6224">
            <v>0</v>
          </cell>
          <cell r="AI6224">
            <v>0</v>
          </cell>
        </row>
        <row r="6225">
          <cell r="C6225" t="str">
            <v>1.990.5</v>
          </cell>
          <cell r="D6225" t="str">
            <v>Услуги Заказчика</v>
          </cell>
          <cell r="E6225" t="str">
            <v>051-2005851</v>
          </cell>
          <cell r="F6225" t="str">
            <v/>
          </cell>
          <cell r="G6225" t="str">
            <v/>
          </cell>
          <cell r="H6225" t="str">
            <v/>
          </cell>
          <cell r="I6225">
            <v>0</v>
          </cell>
          <cell r="J6225">
            <v>0</v>
          </cell>
          <cell r="K6225">
            <v>39.5</v>
          </cell>
          <cell r="L6225">
            <v>39.5</v>
          </cell>
          <cell r="M6225">
            <v>9.8749999800000001</v>
          </cell>
          <cell r="N6225">
            <v>24.999999948999999</v>
          </cell>
          <cell r="O6225">
            <v>24.999999948999999</v>
          </cell>
          <cell r="P6225">
            <v>0</v>
          </cell>
          <cell r="Q6225">
            <v>0</v>
          </cell>
          <cell r="R6225">
            <v>0</v>
          </cell>
          <cell r="S6225">
            <v>0</v>
          </cell>
          <cell r="T6225">
            <v>0</v>
          </cell>
          <cell r="U6225">
            <v>0</v>
          </cell>
          <cell r="V6225">
            <v>0</v>
          </cell>
          <cell r="W6225">
            <v>0</v>
          </cell>
          <cell r="X6225">
            <v>0</v>
          </cell>
          <cell r="Y6225">
            <v>0</v>
          </cell>
          <cell r="Z6225">
            <v>32.89</v>
          </cell>
          <cell r="AA6225">
            <v>32.89</v>
          </cell>
          <cell r="AB6225">
            <v>0</v>
          </cell>
          <cell r="AC6225">
            <v>0</v>
          </cell>
          <cell r="AD6225">
            <v>6.5833333200000004</v>
          </cell>
          <cell r="AE6225">
            <v>0</v>
          </cell>
          <cell r="AF6225">
            <v>6.5833333200000004</v>
          </cell>
          <cell r="AG6225">
            <v>0</v>
          </cell>
          <cell r="AH6225">
            <v>0</v>
          </cell>
          <cell r="AI6225">
            <v>20.016215628000001</v>
          </cell>
        </row>
        <row r="6226">
          <cell r="C6226" t="str">
            <v>1.990.6</v>
          </cell>
          <cell r="D6226" t="str">
            <v>Иные прочие</v>
          </cell>
          <cell r="E6226" t="str">
            <v>051-2005851</v>
          </cell>
          <cell r="F6226" t="str">
            <v/>
          </cell>
          <cell r="G6226" t="str">
            <v/>
          </cell>
          <cell r="H6226" t="str">
            <v/>
          </cell>
          <cell r="I6226">
            <v>324.14999999999998</v>
          </cell>
          <cell r="J6226">
            <v>324.14999999999998</v>
          </cell>
          <cell r="K6226">
            <v>59.11</v>
          </cell>
          <cell r="L6226">
            <v>59.11</v>
          </cell>
          <cell r="M6226">
            <v>0</v>
          </cell>
          <cell r="N6226">
            <v>0</v>
          </cell>
          <cell r="O6226">
            <v>0</v>
          </cell>
          <cell r="P6226">
            <v>0</v>
          </cell>
          <cell r="Q6226">
            <v>0</v>
          </cell>
          <cell r="R6226">
            <v>0</v>
          </cell>
          <cell r="S6226">
            <v>167.38666667000001</v>
          </cell>
          <cell r="T6226">
            <v>33.483333330000001</v>
          </cell>
          <cell r="U6226">
            <v>0</v>
          </cell>
          <cell r="V6226">
            <v>0</v>
          </cell>
          <cell r="W6226">
            <v>0</v>
          </cell>
          <cell r="X6226">
            <v>0</v>
          </cell>
          <cell r="Y6226">
            <v>0</v>
          </cell>
          <cell r="Z6226">
            <v>2.15</v>
          </cell>
          <cell r="AA6226">
            <v>2.15</v>
          </cell>
          <cell r="AB6226">
            <v>0.04</v>
          </cell>
          <cell r="AC6226">
            <v>0</v>
          </cell>
          <cell r="AD6226">
            <v>0</v>
          </cell>
          <cell r="AE6226">
            <v>0</v>
          </cell>
          <cell r="AF6226">
            <v>0</v>
          </cell>
          <cell r="AG6226">
            <v>0</v>
          </cell>
          <cell r="AH6226">
            <v>0</v>
          </cell>
          <cell r="AI6226">
            <v>0</v>
          </cell>
        </row>
        <row r="6227">
          <cell r="C6227" t="str">
            <v>1.990.7</v>
          </cell>
          <cell r="D6227" t="str">
            <v>Пуско наладочные работы "вхолостую"</v>
          </cell>
          <cell r="E6227" t="str">
            <v>051-2005851</v>
          </cell>
          <cell r="F6227" t="str">
            <v/>
          </cell>
          <cell r="G6227" t="str">
            <v/>
          </cell>
          <cell r="H6227" t="str">
            <v/>
          </cell>
          <cell r="I6227">
            <v>0</v>
          </cell>
          <cell r="J6227">
            <v>0</v>
          </cell>
          <cell r="K6227">
            <v>5.29</v>
          </cell>
          <cell r="L6227">
            <v>5.29</v>
          </cell>
          <cell r="M6227">
            <v>0</v>
          </cell>
          <cell r="N6227">
            <v>0</v>
          </cell>
          <cell r="O6227">
            <v>0</v>
          </cell>
          <cell r="P6227">
            <v>0</v>
          </cell>
          <cell r="Q6227">
            <v>0</v>
          </cell>
          <cell r="R6227">
            <v>0</v>
          </cell>
          <cell r="S6227">
            <v>0</v>
          </cell>
          <cell r="T6227">
            <v>0</v>
          </cell>
          <cell r="U6227">
            <v>0</v>
          </cell>
          <cell r="V6227">
            <v>0</v>
          </cell>
          <cell r="W6227">
            <v>0</v>
          </cell>
          <cell r="X6227">
            <v>0</v>
          </cell>
          <cell r="Y6227">
            <v>0</v>
          </cell>
          <cell r="Z6227">
            <v>2</v>
          </cell>
          <cell r="AA6227">
            <v>2</v>
          </cell>
          <cell r="AB6227">
            <v>0</v>
          </cell>
          <cell r="AC6227">
            <v>0</v>
          </cell>
          <cell r="AD6227">
            <v>0</v>
          </cell>
          <cell r="AE6227">
            <v>0</v>
          </cell>
          <cell r="AF6227">
            <v>0</v>
          </cell>
          <cell r="AG6227">
            <v>0</v>
          </cell>
          <cell r="AH6227">
            <v>0</v>
          </cell>
          <cell r="AI6227">
            <v>0</v>
          </cell>
        </row>
        <row r="6228">
          <cell r="C6228" t="str">
            <v>1.991</v>
          </cell>
          <cell r="D6228" t="str">
            <v>Создание Единой цифровой платформы по управлению инвестиционными проектами ПАО "Газпром"</v>
          </cell>
          <cell r="E6228" t="str">
            <v>051-2005860</v>
          </cell>
          <cell r="F6228" t="str">
            <v/>
          </cell>
          <cell r="G6228" t="str">
            <v>Стройки, обеспечивающие добычу и вывод газа из Надым-Пур-Таз</v>
          </cell>
          <cell r="H6228" t="str">
            <v>Прочие</v>
          </cell>
          <cell r="I6228">
            <v>1083.0999999999999</v>
          </cell>
          <cell r="J6228">
            <v>1002.85</v>
          </cell>
          <cell r="K6228">
            <v>1002.85</v>
          </cell>
          <cell r="L6228">
            <v>1002.85</v>
          </cell>
          <cell r="M6228">
            <v>8.9425000800000003</v>
          </cell>
          <cell r="N6228">
            <v>0.891708638</v>
          </cell>
          <cell r="O6228">
            <v>0.891708638</v>
          </cell>
          <cell r="P6228">
            <v>0</v>
          </cell>
          <cell r="Q6228">
            <v>0</v>
          </cell>
          <cell r="R6228">
            <v>0</v>
          </cell>
          <cell r="S6228">
            <v>902.58166664999999</v>
          </cell>
          <cell r="T6228">
            <v>180.51833335000001</v>
          </cell>
          <cell r="U6228">
            <v>0</v>
          </cell>
          <cell r="V6228">
            <v>0</v>
          </cell>
          <cell r="W6228">
            <v>0</v>
          </cell>
          <cell r="X6228">
            <v>0</v>
          </cell>
          <cell r="Y6228">
            <v>1.9109900399999999</v>
          </cell>
          <cell r="Z6228">
            <v>596.15</v>
          </cell>
          <cell r="AA6228">
            <v>596.15</v>
          </cell>
          <cell r="AB6228">
            <v>290</v>
          </cell>
          <cell r="AC6228">
            <v>0</v>
          </cell>
          <cell r="AD6228">
            <v>7.8726567599999999</v>
          </cell>
          <cell r="AE6228">
            <v>1.9109900399999999</v>
          </cell>
          <cell r="AF6228">
            <v>5.9616667200000002</v>
          </cell>
          <cell r="AG6228">
            <v>0</v>
          </cell>
          <cell r="AH6228">
            <v>0</v>
          </cell>
          <cell r="AI6228">
            <v>1.3205832019999999</v>
          </cell>
        </row>
        <row r="6229">
          <cell r="C6229" t="str">
            <v>1.991.1</v>
          </cell>
          <cell r="D6229" t="str">
            <v>Прочие, всего</v>
          </cell>
          <cell r="E6229" t="str">
            <v>051-2005860</v>
          </cell>
          <cell r="F6229" t="str">
            <v/>
          </cell>
          <cell r="G6229" t="str">
            <v/>
          </cell>
          <cell r="H6229" t="str">
            <v/>
          </cell>
          <cell r="I6229">
            <v>1083.0999999999999</v>
          </cell>
          <cell r="J6229">
            <v>1002.85</v>
          </cell>
          <cell r="K6229">
            <v>1002.85</v>
          </cell>
          <cell r="L6229">
            <v>1002.85</v>
          </cell>
          <cell r="M6229">
            <v>8.9425000800000003</v>
          </cell>
          <cell r="N6229">
            <v>0.891708638</v>
          </cell>
          <cell r="O6229">
            <v>0.891708638</v>
          </cell>
          <cell r="P6229">
            <v>0</v>
          </cell>
          <cell r="Q6229">
            <v>0</v>
          </cell>
          <cell r="R6229">
            <v>0</v>
          </cell>
          <cell r="S6229">
            <v>902.58166664999999</v>
          </cell>
          <cell r="T6229">
            <v>180.51833335000001</v>
          </cell>
          <cell r="U6229">
            <v>0</v>
          </cell>
          <cell r="V6229">
            <v>0</v>
          </cell>
          <cell r="W6229">
            <v>0</v>
          </cell>
          <cell r="X6229">
            <v>0</v>
          </cell>
          <cell r="Y6229">
            <v>1.9109900399999999</v>
          </cell>
          <cell r="Z6229">
            <v>596.15</v>
          </cell>
          <cell r="AA6229">
            <v>596.15</v>
          </cell>
          <cell r="AB6229">
            <v>290</v>
          </cell>
          <cell r="AC6229">
            <v>0</v>
          </cell>
          <cell r="AD6229">
            <v>7.8726567599999999</v>
          </cell>
          <cell r="AE6229">
            <v>1.9109900399999999</v>
          </cell>
          <cell r="AF6229">
            <v>5.9616667200000002</v>
          </cell>
          <cell r="AG6229">
            <v>0</v>
          </cell>
          <cell r="AH6229">
            <v>0</v>
          </cell>
          <cell r="AI6229">
            <v>1.3205832019999999</v>
          </cell>
        </row>
        <row r="6230">
          <cell r="C6230" t="str">
            <v>1.991.2</v>
          </cell>
          <cell r="D6230" t="str">
            <v>Проектные работы</v>
          </cell>
          <cell r="E6230" t="str">
            <v>051-2005860</v>
          </cell>
          <cell r="F6230" t="str">
            <v/>
          </cell>
          <cell r="G6230" t="str">
            <v/>
          </cell>
          <cell r="H6230" t="str">
            <v/>
          </cell>
          <cell r="I6230">
            <v>0</v>
          </cell>
          <cell r="J6230">
            <v>0</v>
          </cell>
          <cell r="K6230">
            <v>0</v>
          </cell>
          <cell r="L6230">
            <v>0</v>
          </cell>
          <cell r="M6230">
            <v>0</v>
          </cell>
          <cell r="N6230">
            <v>0</v>
          </cell>
          <cell r="O6230">
            <v>0</v>
          </cell>
          <cell r="P6230">
            <v>0</v>
          </cell>
          <cell r="Q6230">
            <v>0</v>
          </cell>
          <cell r="R6230">
            <v>0</v>
          </cell>
          <cell r="S6230">
            <v>0</v>
          </cell>
          <cell r="T6230">
            <v>0</v>
          </cell>
          <cell r="U6230">
            <v>0</v>
          </cell>
          <cell r="V6230">
            <v>0</v>
          </cell>
          <cell r="W6230">
            <v>0</v>
          </cell>
          <cell r="X6230">
            <v>0</v>
          </cell>
          <cell r="Y6230">
            <v>0</v>
          </cell>
          <cell r="Z6230">
            <v>45</v>
          </cell>
          <cell r="AA6230">
            <v>45</v>
          </cell>
          <cell r="AB6230">
            <v>45</v>
          </cell>
          <cell r="AC6230">
            <v>0</v>
          </cell>
          <cell r="AD6230">
            <v>0</v>
          </cell>
          <cell r="AE6230">
            <v>0</v>
          </cell>
          <cell r="AF6230">
            <v>0</v>
          </cell>
          <cell r="AG6230">
            <v>0</v>
          </cell>
          <cell r="AH6230">
            <v>0</v>
          </cell>
          <cell r="AI6230">
            <v>0</v>
          </cell>
        </row>
        <row r="6231">
          <cell r="C6231" t="str">
            <v>1.991.3</v>
          </cell>
          <cell r="D6231" t="str">
            <v>Услуги Заказчика</v>
          </cell>
          <cell r="E6231" t="str">
            <v>051-2005860</v>
          </cell>
          <cell r="F6231" t="str">
            <v/>
          </cell>
          <cell r="G6231" t="str">
            <v/>
          </cell>
          <cell r="H6231" t="str">
            <v/>
          </cell>
          <cell r="I6231">
            <v>39.590000000000003</v>
          </cell>
          <cell r="J6231">
            <v>35.770000000000003</v>
          </cell>
          <cell r="K6231">
            <v>35.770000000000003</v>
          </cell>
          <cell r="L6231">
            <v>35.770000000000003</v>
          </cell>
          <cell r="M6231">
            <v>8.9425000800000003</v>
          </cell>
          <cell r="N6231">
            <v>25.000000224000001</v>
          </cell>
          <cell r="O6231">
            <v>25.000000224000001</v>
          </cell>
          <cell r="P6231">
            <v>0</v>
          </cell>
          <cell r="Q6231">
            <v>0</v>
          </cell>
          <cell r="R6231">
            <v>0</v>
          </cell>
          <cell r="S6231">
            <v>32.991666649999999</v>
          </cell>
          <cell r="T6231">
            <v>6.5983333499999999</v>
          </cell>
          <cell r="U6231">
            <v>0</v>
          </cell>
          <cell r="V6231">
            <v>0</v>
          </cell>
          <cell r="W6231">
            <v>0</v>
          </cell>
          <cell r="X6231">
            <v>0</v>
          </cell>
          <cell r="Y6231">
            <v>1.9109900399999999</v>
          </cell>
          <cell r="Z6231">
            <v>33.619999999999997</v>
          </cell>
          <cell r="AA6231">
            <v>33.619999999999997</v>
          </cell>
          <cell r="AB6231">
            <v>0</v>
          </cell>
          <cell r="AC6231">
            <v>0</v>
          </cell>
          <cell r="AD6231">
            <v>7.8726567599999999</v>
          </cell>
          <cell r="AE6231">
            <v>1.9109900399999999</v>
          </cell>
          <cell r="AF6231">
            <v>5.9616667200000002</v>
          </cell>
          <cell r="AG6231">
            <v>0</v>
          </cell>
          <cell r="AH6231">
            <v>0</v>
          </cell>
          <cell r="AI6231">
            <v>23.416587625999998</v>
          </cell>
        </row>
        <row r="6232">
          <cell r="C6232" t="str">
            <v>1.991.4</v>
          </cell>
          <cell r="D6232" t="str">
            <v>Иные прочие</v>
          </cell>
          <cell r="E6232" t="str">
            <v>051-2005860</v>
          </cell>
          <cell r="F6232" t="str">
            <v/>
          </cell>
          <cell r="G6232" t="str">
            <v/>
          </cell>
          <cell r="H6232" t="str">
            <v/>
          </cell>
          <cell r="I6232">
            <v>1043.51</v>
          </cell>
          <cell r="J6232">
            <v>967.08</v>
          </cell>
          <cell r="K6232">
            <v>967.08</v>
          </cell>
          <cell r="L6232">
            <v>967.08</v>
          </cell>
          <cell r="M6232">
            <v>0</v>
          </cell>
          <cell r="N6232">
            <v>0</v>
          </cell>
          <cell r="O6232">
            <v>0</v>
          </cell>
          <cell r="P6232">
            <v>0</v>
          </cell>
          <cell r="Q6232">
            <v>0</v>
          </cell>
          <cell r="R6232">
            <v>0</v>
          </cell>
          <cell r="S6232">
            <v>869.59</v>
          </cell>
          <cell r="T6232">
            <v>173.92</v>
          </cell>
          <cell r="U6232">
            <v>0</v>
          </cell>
          <cell r="V6232">
            <v>0</v>
          </cell>
          <cell r="W6232">
            <v>0</v>
          </cell>
          <cell r="X6232">
            <v>0</v>
          </cell>
          <cell r="Y6232">
            <v>0</v>
          </cell>
          <cell r="Z6232">
            <v>517.53</v>
          </cell>
          <cell r="AA6232">
            <v>517.53</v>
          </cell>
          <cell r="AB6232">
            <v>245</v>
          </cell>
          <cell r="AC6232">
            <v>0</v>
          </cell>
          <cell r="AD6232">
            <v>0</v>
          </cell>
          <cell r="AE6232">
            <v>0</v>
          </cell>
          <cell r="AF6232">
            <v>0</v>
          </cell>
          <cell r="AG6232">
            <v>0</v>
          </cell>
          <cell r="AH6232">
            <v>0</v>
          </cell>
          <cell r="AI6232">
            <v>0</v>
          </cell>
        </row>
        <row r="6233">
          <cell r="C6233" t="str">
            <v>1.992</v>
          </cell>
          <cell r="D6233" t="str">
            <v>Бурение эксплуатационное на м/р. Подключение дополнительных скважин к существующим мощностям I и II очередей Астраханского газоконденсатного месторождения (этап 3)</v>
          </cell>
          <cell r="E6233" t="str">
            <v>051-3000010</v>
          </cell>
          <cell r="F6233" t="str">
            <v/>
          </cell>
          <cell r="G6233" t="str">
            <v>Бурение эксплуатационное на ПХГ</v>
          </cell>
          <cell r="H6233" t="str">
            <v>Добыча газа</v>
          </cell>
          <cell r="I6233">
            <v>71138.05462553</v>
          </cell>
          <cell r="J6233">
            <v>62175.59</v>
          </cell>
          <cell r="K6233">
            <v>2649.83</v>
          </cell>
          <cell r="L6233">
            <v>2649.83</v>
          </cell>
          <cell r="M6233">
            <v>728.05671639000002</v>
          </cell>
          <cell r="N6233">
            <v>27.47560094</v>
          </cell>
          <cell r="O6233">
            <v>27.47560094</v>
          </cell>
          <cell r="P6233">
            <v>0</v>
          </cell>
          <cell r="Q6233">
            <v>0</v>
          </cell>
          <cell r="R6233">
            <v>0</v>
          </cell>
          <cell r="S6233">
            <v>0</v>
          </cell>
          <cell r="T6233">
            <v>0</v>
          </cell>
          <cell r="U6233">
            <v>0</v>
          </cell>
          <cell r="V6233">
            <v>0</v>
          </cell>
          <cell r="W6233">
            <v>0</v>
          </cell>
          <cell r="X6233">
            <v>1246.3025368000001</v>
          </cell>
          <cell r="Y6233">
            <v>2185.08591781</v>
          </cell>
          <cell r="Z6233">
            <v>4211.7020000000002</v>
          </cell>
          <cell r="AA6233">
            <v>4211.7020000000002</v>
          </cell>
          <cell r="AB6233">
            <v>0</v>
          </cell>
          <cell r="AC6233">
            <v>120.92</v>
          </cell>
          <cell r="AD6233">
            <v>2476.2151219699999</v>
          </cell>
          <cell r="AE6233">
            <v>2170.8336066100001</v>
          </cell>
          <cell r="AF6233">
            <v>126.61560028</v>
          </cell>
          <cell r="AG6233">
            <v>178.76591508000001</v>
          </cell>
          <cell r="AH6233">
            <v>0</v>
          </cell>
          <cell r="AI6233">
            <v>58.793692477999997</v>
          </cell>
        </row>
        <row r="6234">
          <cell r="C6234" t="str">
            <v>1.992.1</v>
          </cell>
          <cell r="D6234" t="str">
            <v>Подрядные работы</v>
          </cell>
          <cell r="E6234" t="str">
            <v>051-3000010</v>
          </cell>
          <cell r="F6234" t="str">
            <v/>
          </cell>
          <cell r="G6234" t="str">
            <v/>
          </cell>
          <cell r="H6234" t="str">
            <v/>
          </cell>
          <cell r="I6234">
            <v>49938.95</v>
          </cell>
          <cell r="J6234">
            <v>44040.2</v>
          </cell>
          <cell r="K6234">
            <v>1293.92</v>
          </cell>
          <cell r="L6234">
            <v>1293.92</v>
          </cell>
          <cell r="M6234">
            <v>290.46849895999998</v>
          </cell>
          <cell r="N6234">
            <v>22.448721633000002</v>
          </cell>
          <cell r="O6234">
            <v>22.448721633000002</v>
          </cell>
          <cell r="P6234">
            <v>0</v>
          </cell>
          <cell r="Q6234">
            <v>0</v>
          </cell>
          <cell r="R6234">
            <v>0</v>
          </cell>
          <cell r="S6234">
            <v>0</v>
          </cell>
          <cell r="T6234">
            <v>0</v>
          </cell>
          <cell r="U6234">
            <v>0</v>
          </cell>
          <cell r="V6234">
            <v>0</v>
          </cell>
          <cell r="W6234">
            <v>0</v>
          </cell>
          <cell r="X6234">
            <v>1163.66772117</v>
          </cell>
          <cell r="Y6234">
            <v>1405.7936511299999</v>
          </cell>
          <cell r="Z6234">
            <v>2473.2399999999998</v>
          </cell>
          <cell r="AA6234">
            <v>2473.2399999999998</v>
          </cell>
          <cell r="AB6234">
            <v>0</v>
          </cell>
          <cell r="AC6234">
            <v>120.92</v>
          </cell>
          <cell r="AD6234">
            <v>1407.65217276</v>
          </cell>
          <cell r="AE6234">
            <v>1405.7936511299999</v>
          </cell>
          <cell r="AF6234">
            <v>0</v>
          </cell>
          <cell r="AG6234">
            <v>1.85852163</v>
          </cell>
          <cell r="AH6234">
            <v>0</v>
          </cell>
          <cell r="AI6234">
            <v>56.915308371000002</v>
          </cell>
        </row>
        <row r="6235">
          <cell r="C6235">
            <v>0</v>
          </cell>
          <cell r="D6235" t="str">
            <v>Газпром бурение</v>
          </cell>
          <cell r="E6235" t="str">
            <v>051-3000010</v>
          </cell>
          <cell r="F6235" t="str">
            <v/>
          </cell>
          <cell r="G6235" t="str">
            <v/>
          </cell>
          <cell r="H6235" t="str">
            <v/>
          </cell>
          <cell r="I6235">
            <v>20376.37</v>
          </cell>
          <cell r="J6235">
            <v>14477.62</v>
          </cell>
          <cell r="K6235">
            <v>0</v>
          </cell>
          <cell r="L6235">
            <v>0</v>
          </cell>
          <cell r="M6235">
            <v>0</v>
          </cell>
          <cell r="N6235">
            <v>0</v>
          </cell>
          <cell r="O6235">
            <v>0</v>
          </cell>
          <cell r="P6235">
            <v>0</v>
          </cell>
          <cell r="Q6235">
            <v>0</v>
          </cell>
          <cell r="R6235">
            <v>0</v>
          </cell>
          <cell r="S6235">
            <v>0</v>
          </cell>
          <cell r="T6235">
            <v>0</v>
          </cell>
          <cell r="U6235">
            <v>0</v>
          </cell>
          <cell r="V6235">
            <v>0</v>
          </cell>
          <cell r="W6235">
            <v>0</v>
          </cell>
          <cell r="X6235">
            <v>0</v>
          </cell>
          <cell r="Y6235">
            <v>0</v>
          </cell>
          <cell r="Z6235">
            <v>934.56</v>
          </cell>
          <cell r="AA6235">
            <v>934.56</v>
          </cell>
          <cell r="AB6235">
            <v>0</v>
          </cell>
          <cell r="AC6235">
            <v>0</v>
          </cell>
          <cell r="AD6235">
            <v>0</v>
          </cell>
          <cell r="AE6235">
            <v>0</v>
          </cell>
          <cell r="AF6235">
            <v>0</v>
          </cell>
          <cell r="AG6235">
            <v>0</v>
          </cell>
          <cell r="AH6235">
            <v>0</v>
          </cell>
          <cell r="AI6235">
            <v>0</v>
          </cell>
        </row>
        <row r="6236">
          <cell r="C6236">
            <v>0</v>
          </cell>
          <cell r="D6236" t="str">
            <v>Газпром инвест</v>
          </cell>
          <cell r="E6236" t="str">
            <v>051-3000010</v>
          </cell>
          <cell r="F6236" t="str">
            <v/>
          </cell>
          <cell r="G6236" t="str">
            <v/>
          </cell>
          <cell r="H6236" t="str">
            <v/>
          </cell>
          <cell r="I6236">
            <v>0</v>
          </cell>
          <cell r="J6236">
            <v>0</v>
          </cell>
          <cell r="K6236">
            <v>0</v>
          </cell>
          <cell r="L6236">
            <v>0</v>
          </cell>
          <cell r="M6236">
            <v>0</v>
          </cell>
          <cell r="N6236">
            <v>0</v>
          </cell>
          <cell r="O6236">
            <v>0</v>
          </cell>
          <cell r="P6236">
            <v>0</v>
          </cell>
          <cell r="Q6236">
            <v>0</v>
          </cell>
          <cell r="R6236">
            <v>0</v>
          </cell>
          <cell r="S6236">
            <v>0</v>
          </cell>
          <cell r="T6236">
            <v>0</v>
          </cell>
          <cell r="U6236">
            <v>0</v>
          </cell>
          <cell r="V6236">
            <v>0</v>
          </cell>
          <cell r="W6236">
            <v>0</v>
          </cell>
          <cell r="X6236">
            <v>589.86059135000005</v>
          </cell>
          <cell r="Y6236">
            <v>0</v>
          </cell>
          <cell r="Z6236">
            <v>120.92</v>
          </cell>
          <cell r="AA6236">
            <v>120.92</v>
          </cell>
          <cell r="AB6236">
            <v>0</v>
          </cell>
          <cell r="AC6236">
            <v>120.92</v>
          </cell>
          <cell r="AD6236">
            <v>1.85852163</v>
          </cell>
          <cell r="AE6236">
            <v>0</v>
          </cell>
          <cell r="AF6236">
            <v>0</v>
          </cell>
          <cell r="AG6236">
            <v>1.85852163</v>
          </cell>
          <cell r="AH6236">
            <v>0</v>
          </cell>
          <cell r="AI6236">
            <v>1.5369844770000001</v>
          </cell>
        </row>
        <row r="6237">
          <cell r="C6237">
            <v>0</v>
          </cell>
          <cell r="D6237" t="str">
            <v>Газстройпром</v>
          </cell>
          <cell r="E6237" t="str">
            <v>051-3000010</v>
          </cell>
          <cell r="F6237" t="str">
            <v/>
          </cell>
          <cell r="G6237" t="str">
            <v/>
          </cell>
          <cell r="H6237" t="str">
            <v/>
          </cell>
          <cell r="I6237">
            <v>0</v>
          </cell>
          <cell r="J6237">
            <v>0</v>
          </cell>
          <cell r="K6237">
            <v>1293.92</v>
          </cell>
          <cell r="L6237">
            <v>1293.92</v>
          </cell>
          <cell r="M6237">
            <v>290.46849895999998</v>
          </cell>
          <cell r="N6237">
            <v>22.448721633000002</v>
          </cell>
          <cell r="O6237">
            <v>22.448721633000002</v>
          </cell>
          <cell r="P6237">
            <v>0</v>
          </cell>
          <cell r="Q6237">
            <v>0</v>
          </cell>
          <cell r="R6237">
            <v>0</v>
          </cell>
          <cell r="S6237">
            <v>0</v>
          </cell>
          <cell r="T6237">
            <v>0</v>
          </cell>
          <cell r="U6237">
            <v>0</v>
          </cell>
          <cell r="V6237">
            <v>0</v>
          </cell>
          <cell r="W6237">
            <v>0</v>
          </cell>
          <cell r="X6237">
            <v>573.80712982</v>
          </cell>
          <cell r="Y6237">
            <v>1405.7936511299999</v>
          </cell>
          <cell r="Z6237">
            <v>1417.76</v>
          </cell>
          <cell r="AA6237">
            <v>1417.76</v>
          </cell>
          <cell r="AB6237">
            <v>0</v>
          </cell>
          <cell r="AC6237">
            <v>0</v>
          </cell>
          <cell r="AD6237">
            <v>1405.7936511299999</v>
          </cell>
          <cell r="AE6237">
            <v>1405.7936511299999</v>
          </cell>
          <cell r="AF6237">
            <v>0</v>
          </cell>
          <cell r="AG6237">
            <v>0</v>
          </cell>
          <cell r="AH6237">
            <v>0</v>
          </cell>
          <cell r="AI6237">
            <v>99.155967945</v>
          </cell>
        </row>
        <row r="6238">
          <cell r="C6238">
            <v>0</v>
          </cell>
          <cell r="D6238" t="str">
            <v>Прочие подрядчики</v>
          </cell>
          <cell r="E6238" t="str">
            <v>051-3000010</v>
          </cell>
          <cell r="F6238" t="str">
            <v/>
          </cell>
          <cell r="G6238" t="str">
            <v/>
          </cell>
          <cell r="H6238" t="str">
            <v/>
          </cell>
          <cell r="I6238">
            <v>29562.58</v>
          </cell>
          <cell r="J6238">
            <v>29562.58</v>
          </cell>
          <cell r="K6238">
            <v>0</v>
          </cell>
          <cell r="L6238">
            <v>0</v>
          </cell>
          <cell r="M6238">
            <v>0</v>
          </cell>
          <cell r="N6238">
            <v>0</v>
          </cell>
          <cell r="O6238">
            <v>0</v>
          </cell>
          <cell r="P6238">
            <v>0</v>
          </cell>
          <cell r="Q6238">
            <v>0</v>
          </cell>
          <cell r="R6238">
            <v>0</v>
          </cell>
          <cell r="S6238">
            <v>0</v>
          </cell>
          <cell r="T6238">
            <v>0</v>
          </cell>
          <cell r="U6238">
            <v>0</v>
          </cell>
          <cell r="V6238">
            <v>0</v>
          </cell>
          <cell r="W6238">
            <v>0</v>
          </cell>
          <cell r="X6238">
            <v>0</v>
          </cell>
          <cell r="Y6238">
            <v>0</v>
          </cell>
          <cell r="Z6238">
            <v>0</v>
          </cell>
          <cell r="AA6238">
            <v>0</v>
          </cell>
          <cell r="AB6238">
            <v>0</v>
          </cell>
          <cell r="AC6238">
            <v>0</v>
          </cell>
          <cell r="AD6238">
            <v>0</v>
          </cell>
          <cell r="AE6238">
            <v>0</v>
          </cell>
          <cell r="AF6238">
            <v>0</v>
          </cell>
          <cell r="AG6238">
            <v>0</v>
          </cell>
          <cell r="AH6238">
            <v>0</v>
          </cell>
          <cell r="AI6238">
            <v>0</v>
          </cell>
        </row>
        <row r="6239">
          <cell r="C6239" t="str">
            <v>1.992.2</v>
          </cell>
          <cell r="D6239" t="str">
            <v>Материалы(в составе подрядных работ)</v>
          </cell>
          <cell r="E6239" t="str">
            <v>051-3000010</v>
          </cell>
          <cell r="F6239" t="str">
            <v/>
          </cell>
          <cell r="G6239" t="str">
            <v/>
          </cell>
          <cell r="H6239" t="str">
            <v/>
          </cell>
          <cell r="I6239">
            <v>0</v>
          </cell>
          <cell r="J6239">
            <v>0</v>
          </cell>
          <cell r="K6239">
            <v>0</v>
          </cell>
          <cell r="L6239">
            <v>0</v>
          </cell>
          <cell r="M6239">
            <v>0</v>
          </cell>
          <cell r="N6239">
            <v>0</v>
          </cell>
          <cell r="O6239">
            <v>0</v>
          </cell>
          <cell r="P6239">
            <v>0</v>
          </cell>
          <cell r="Q6239">
            <v>0</v>
          </cell>
          <cell r="R6239">
            <v>0</v>
          </cell>
          <cell r="S6239">
            <v>0</v>
          </cell>
          <cell r="T6239">
            <v>0</v>
          </cell>
          <cell r="U6239">
            <v>0</v>
          </cell>
          <cell r="V6239">
            <v>0</v>
          </cell>
          <cell r="W6239">
            <v>0</v>
          </cell>
          <cell r="X6239">
            <v>589.86059135000005</v>
          </cell>
          <cell r="Y6239">
            <v>0</v>
          </cell>
          <cell r="Z6239">
            <v>120.92</v>
          </cell>
          <cell r="AA6239">
            <v>120.92</v>
          </cell>
          <cell r="AB6239">
            <v>0</v>
          </cell>
          <cell r="AC6239">
            <v>120.92</v>
          </cell>
          <cell r="AD6239">
            <v>1.85852163</v>
          </cell>
          <cell r="AE6239">
            <v>0</v>
          </cell>
          <cell r="AF6239">
            <v>0</v>
          </cell>
          <cell r="AG6239">
            <v>1.85852163</v>
          </cell>
          <cell r="AH6239">
            <v>0</v>
          </cell>
          <cell r="AI6239">
            <v>1.5369844770000001</v>
          </cell>
        </row>
        <row r="6240">
          <cell r="C6240" t="str">
            <v>1.992.3</v>
          </cell>
          <cell r="D6240" t="str">
            <v>Оборудование</v>
          </cell>
          <cell r="E6240" t="str">
            <v>051-3000010</v>
          </cell>
          <cell r="F6240" t="str">
            <v/>
          </cell>
          <cell r="G6240" t="str">
            <v/>
          </cell>
          <cell r="H6240" t="str">
            <v/>
          </cell>
          <cell r="I6240">
            <v>16672.702269599999</v>
          </cell>
          <cell r="J6240">
            <v>14232.81</v>
          </cell>
          <cell r="K6240">
            <v>1199.03</v>
          </cell>
          <cell r="L6240">
            <v>1199.03</v>
          </cell>
          <cell r="M6240">
            <v>366.33575158000002</v>
          </cell>
          <cell r="N6240">
            <v>30.552676044999998</v>
          </cell>
          <cell r="O6240">
            <v>30.552676044999998</v>
          </cell>
          <cell r="P6240">
            <v>0</v>
          </cell>
          <cell r="Q6240">
            <v>0</v>
          </cell>
          <cell r="R6240">
            <v>0</v>
          </cell>
          <cell r="S6240">
            <v>0</v>
          </cell>
          <cell r="T6240">
            <v>0</v>
          </cell>
          <cell r="U6240">
            <v>0</v>
          </cell>
          <cell r="V6240">
            <v>0</v>
          </cell>
          <cell r="W6240">
            <v>0</v>
          </cell>
          <cell r="X6240">
            <v>82.507718990000001</v>
          </cell>
          <cell r="Y6240">
            <v>658.42431026999998</v>
          </cell>
          <cell r="Z6240">
            <v>1280.29</v>
          </cell>
          <cell r="AA6240">
            <v>1280.29</v>
          </cell>
          <cell r="AB6240">
            <v>0</v>
          </cell>
          <cell r="AC6240">
            <v>0</v>
          </cell>
          <cell r="AD6240">
            <v>733.35687630999996</v>
          </cell>
          <cell r="AE6240">
            <v>658.42431026999998</v>
          </cell>
          <cell r="AF6240">
            <v>74.932566039999998</v>
          </cell>
          <cell r="AG6240">
            <v>0</v>
          </cell>
          <cell r="AH6240">
            <v>0</v>
          </cell>
          <cell r="AI6240">
            <v>57.280528341999997</v>
          </cell>
        </row>
        <row r="6241">
          <cell r="C6241">
            <v>0</v>
          </cell>
          <cell r="D6241" t="str">
            <v>ООО "Газпром комплектация"</v>
          </cell>
          <cell r="E6241" t="str">
            <v>051-3000010</v>
          </cell>
          <cell r="F6241" t="str">
            <v/>
          </cell>
          <cell r="G6241" t="str">
            <v/>
          </cell>
          <cell r="H6241" t="str">
            <v/>
          </cell>
          <cell r="I6241">
            <v>0</v>
          </cell>
          <cell r="J6241">
            <v>0</v>
          </cell>
          <cell r="K6241">
            <v>366.15</v>
          </cell>
          <cell r="L6241">
            <v>366.15</v>
          </cell>
          <cell r="M6241">
            <v>0</v>
          </cell>
          <cell r="N6241">
            <v>0</v>
          </cell>
          <cell r="O6241">
            <v>0</v>
          </cell>
          <cell r="P6241">
            <v>0</v>
          </cell>
          <cell r="Q6241">
            <v>0</v>
          </cell>
          <cell r="R6241">
            <v>0</v>
          </cell>
          <cell r="S6241">
            <v>0</v>
          </cell>
          <cell r="T6241">
            <v>0</v>
          </cell>
          <cell r="U6241">
            <v>0</v>
          </cell>
          <cell r="V6241">
            <v>0</v>
          </cell>
          <cell r="W6241">
            <v>0</v>
          </cell>
          <cell r="X6241">
            <v>0</v>
          </cell>
          <cell r="Y6241">
            <v>0</v>
          </cell>
          <cell r="Z6241">
            <v>0</v>
          </cell>
          <cell r="AA6241">
            <v>0</v>
          </cell>
          <cell r="AB6241">
            <v>0</v>
          </cell>
          <cell r="AC6241">
            <v>0</v>
          </cell>
          <cell r="AD6241">
            <v>0</v>
          </cell>
          <cell r="AE6241">
            <v>0</v>
          </cell>
          <cell r="AF6241">
            <v>0</v>
          </cell>
          <cell r="AG6241">
            <v>0</v>
          </cell>
          <cell r="AH6241">
            <v>0</v>
          </cell>
          <cell r="AI6241">
            <v>0</v>
          </cell>
        </row>
        <row r="6242">
          <cell r="C6242" t="str">
            <v>1.992.4</v>
          </cell>
          <cell r="D6242" t="str">
            <v>Прочие, всего</v>
          </cell>
          <cell r="E6242" t="str">
            <v>051-3000010</v>
          </cell>
          <cell r="F6242" t="str">
            <v/>
          </cell>
          <cell r="G6242" t="str">
            <v/>
          </cell>
          <cell r="H6242" t="str">
            <v/>
          </cell>
          <cell r="I6242">
            <v>4526.4023559300003</v>
          </cell>
          <cell r="J6242">
            <v>3902.58</v>
          </cell>
          <cell r="K6242">
            <v>156.88</v>
          </cell>
          <cell r="L6242">
            <v>156.88</v>
          </cell>
          <cell r="M6242">
            <v>71.252465849999993</v>
          </cell>
          <cell r="N6242">
            <v>45.41845095</v>
          </cell>
          <cell r="O6242">
            <v>45.41845095</v>
          </cell>
          <cell r="P6242">
            <v>0</v>
          </cell>
          <cell r="Q6242">
            <v>0</v>
          </cell>
          <cell r="R6242">
            <v>0</v>
          </cell>
          <cell r="S6242">
            <v>0</v>
          </cell>
          <cell r="T6242">
            <v>0</v>
          </cell>
          <cell r="U6242">
            <v>0</v>
          </cell>
          <cell r="V6242">
            <v>0</v>
          </cell>
          <cell r="W6242">
            <v>0</v>
          </cell>
          <cell r="X6242">
            <v>0.12709664000000001</v>
          </cell>
          <cell r="Y6242">
            <v>120.86795641000001</v>
          </cell>
          <cell r="Z6242">
            <v>458.17200000000003</v>
          </cell>
          <cell r="AA6242">
            <v>458.17200000000003</v>
          </cell>
          <cell r="AB6242">
            <v>0</v>
          </cell>
          <cell r="AC6242">
            <v>0</v>
          </cell>
          <cell r="AD6242">
            <v>335.20607289999998</v>
          </cell>
          <cell r="AE6242">
            <v>106.61564521</v>
          </cell>
          <cell r="AF6242">
            <v>51.683034239999998</v>
          </cell>
          <cell r="AG6242">
            <v>176.90739345</v>
          </cell>
          <cell r="AH6242">
            <v>0</v>
          </cell>
          <cell r="AI6242">
            <v>73.161623341999999</v>
          </cell>
        </row>
        <row r="6243">
          <cell r="C6243" t="str">
            <v>1.992.5</v>
          </cell>
          <cell r="D6243" t="str">
            <v>Землеотвод, всего</v>
          </cell>
          <cell r="E6243" t="str">
            <v>051-3000010</v>
          </cell>
          <cell r="F6243" t="str">
            <v/>
          </cell>
          <cell r="G6243" t="str">
            <v/>
          </cell>
          <cell r="H6243" t="str">
            <v/>
          </cell>
          <cell r="I6243">
            <v>2.2200000000000002</v>
          </cell>
          <cell r="J6243">
            <v>1.02</v>
          </cell>
          <cell r="K6243">
            <v>1.02</v>
          </cell>
          <cell r="L6243">
            <v>1.02</v>
          </cell>
          <cell r="M6243">
            <v>5.1641489999999998E-2</v>
          </cell>
          <cell r="N6243">
            <v>5.0628911759999999</v>
          </cell>
          <cell r="O6243">
            <v>5.0628911759999999</v>
          </cell>
          <cell r="P6243">
            <v>0</v>
          </cell>
          <cell r="Q6243">
            <v>0</v>
          </cell>
          <cell r="R6243">
            <v>0</v>
          </cell>
          <cell r="S6243">
            <v>0</v>
          </cell>
          <cell r="T6243">
            <v>0</v>
          </cell>
          <cell r="U6243">
            <v>0</v>
          </cell>
          <cell r="V6243">
            <v>0</v>
          </cell>
          <cell r="W6243">
            <v>0</v>
          </cell>
          <cell r="X6243">
            <v>0.12709664000000001</v>
          </cell>
          <cell r="Y6243">
            <v>0</v>
          </cell>
          <cell r="Z6243">
            <v>0</v>
          </cell>
          <cell r="AA6243">
            <v>0</v>
          </cell>
          <cell r="AB6243">
            <v>0</v>
          </cell>
          <cell r="AC6243">
            <v>0</v>
          </cell>
          <cell r="AD6243">
            <v>0</v>
          </cell>
          <cell r="AE6243">
            <v>0</v>
          </cell>
          <cell r="AF6243">
            <v>0</v>
          </cell>
          <cell r="AG6243">
            <v>0</v>
          </cell>
          <cell r="AH6243">
            <v>0</v>
          </cell>
          <cell r="AI6243">
            <v>0</v>
          </cell>
        </row>
        <row r="6244">
          <cell r="C6244" t="str">
            <v>1.992.6</v>
          </cell>
          <cell r="D6244" t="str">
            <v>Проектные работы</v>
          </cell>
          <cell r="E6244" t="str">
            <v>051-3000010</v>
          </cell>
          <cell r="F6244" t="str">
            <v/>
          </cell>
          <cell r="G6244" t="str">
            <v/>
          </cell>
          <cell r="H6244" t="str">
            <v/>
          </cell>
          <cell r="I6244">
            <v>4.47</v>
          </cell>
          <cell r="J6244">
            <v>4.47</v>
          </cell>
          <cell r="K6244">
            <v>4.47</v>
          </cell>
          <cell r="L6244">
            <v>4.47</v>
          </cell>
          <cell r="M6244">
            <v>0</v>
          </cell>
          <cell r="N6244">
            <v>0</v>
          </cell>
          <cell r="O6244">
            <v>0</v>
          </cell>
          <cell r="P6244">
            <v>0</v>
          </cell>
          <cell r="Q6244">
            <v>0</v>
          </cell>
          <cell r="R6244">
            <v>0</v>
          </cell>
          <cell r="S6244">
            <v>0</v>
          </cell>
          <cell r="T6244">
            <v>0</v>
          </cell>
          <cell r="U6244">
            <v>0</v>
          </cell>
          <cell r="V6244">
            <v>0</v>
          </cell>
          <cell r="W6244">
            <v>0</v>
          </cell>
          <cell r="X6244">
            <v>0</v>
          </cell>
          <cell r="Y6244">
            <v>0</v>
          </cell>
          <cell r="Z6244">
            <v>4.47</v>
          </cell>
          <cell r="AA6244">
            <v>4.47</v>
          </cell>
          <cell r="AB6244">
            <v>0</v>
          </cell>
          <cell r="AC6244">
            <v>0</v>
          </cell>
          <cell r="AD6244">
            <v>0</v>
          </cell>
          <cell r="AE6244">
            <v>0</v>
          </cell>
          <cell r="AF6244">
            <v>0</v>
          </cell>
          <cell r="AG6244">
            <v>0</v>
          </cell>
          <cell r="AH6244">
            <v>0</v>
          </cell>
          <cell r="AI6244">
            <v>0</v>
          </cell>
        </row>
        <row r="6245">
          <cell r="C6245" t="str">
            <v>1.992.7</v>
          </cell>
          <cell r="D6245" t="str">
            <v>Услуги Заказчика</v>
          </cell>
          <cell r="E6245" t="str">
            <v>051-3000010</v>
          </cell>
          <cell r="F6245" t="str">
            <v/>
          </cell>
          <cell r="G6245" t="str">
            <v/>
          </cell>
          <cell r="H6245" t="str">
            <v/>
          </cell>
          <cell r="I6245">
            <v>499.61099999999999</v>
          </cell>
          <cell r="J6245">
            <v>94.5</v>
          </cell>
          <cell r="K6245">
            <v>94.5</v>
          </cell>
          <cell r="L6245">
            <v>94.5</v>
          </cell>
          <cell r="M6245">
            <v>23.625</v>
          </cell>
          <cell r="N6245">
            <v>25</v>
          </cell>
          <cell r="O6245">
            <v>25</v>
          </cell>
          <cell r="P6245">
            <v>0</v>
          </cell>
          <cell r="Q6245">
            <v>0</v>
          </cell>
          <cell r="R6245">
            <v>0</v>
          </cell>
          <cell r="S6245">
            <v>0</v>
          </cell>
          <cell r="T6245">
            <v>0</v>
          </cell>
          <cell r="U6245">
            <v>0</v>
          </cell>
          <cell r="V6245">
            <v>0</v>
          </cell>
          <cell r="W6245">
            <v>0</v>
          </cell>
          <cell r="X6245">
            <v>0</v>
          </cell>
          <cell r="Y6245">
            <v>0</v>
          </cell>
          <cell r="Z6245">
            <v>78.790000000000006</v>
          </cell>
          <cell r="AA6245">
            <v>78.790000000000006</v>
          </cell>
          <cell r="AB6245">
            <v>0</v>
          </cell>
          <cell r="AC6245">
            <v>0</v>
          </cell>
          <cell r="AD6245">
            <v>176.14958333999999</v>
          </cell>
          <cell r="AE6245">
            <v>0</v>
          </cell>
          <cell r="AF6245">
            <v>15.75</v>
          </cell>
          <cell r="AG6245">
            <v>160.39958333999999</v>
          </cell>
          <cell r="AH6245">
            <v>0</v>
          </cell>
          <cell r="AI6245">
            <v>223.56845201199999</v>
          </cell>
        </row>
        <row r="6246">
          <cell r="C6246" t="str">
            <v>1.992.8</v>
          </cell>
          <cell r="D6246" t="str">
            <v>Иные прочие</v>
          </cell>
          <cell r="E6246" t="str">
            <v>051-3000010</v>
          </cell>
          <cell r="F6246" t="str">
            <v/>
          </cell>
          <cell r="G6246" t="str">
            <v/>
          </cell>
          <cell r="H6246" t="str">
            <v/>
          </cell>
          <cell r="I6246">
            <v>4020.10135593</v>
          </cell>
          <cell r="J6246">
            <v>3802.59</v>
          </cell>
          <cell r="K6246">
            <v>56.89</v>
          </cell>
          <cell r="L6246">
            <v>56.89</v>
          </cell>
          <cell r="M6246">
            <v>47.575824359999999</v>
          </cell>
          <cell r="N6246">
            <v>83.627745403000006</v>
          </cell>
          <cell r="O6246">
            <v>83.627745403000006</v>
          </cell>
          <cell r="P6246">
            <v>0</v>
          </cell>
          <cell r="Q6246">
            <v>0</v>
          </cell>
          <cell r="R6246">
            <v>0</v>
          </cell>
          <cell r="S6246">
            <v>0</v>
          </cell>
          <cell r="T6246">
            <v>0</v>
          </cell>
          <cell r="U6246">
            <v>0</v>
          </cell>
          <cell r="V6246">
            <v>0</v>
          </cell>
          <cell r="W6246">
            <v>0</v>
          </cell>
          <cell r="X6246">
            <v>0</v>
          </cell>
          <cell r="Y6246">
            <v>120.86795641000001</v>
          </cell>
          <cell r="Z6246">
            <v>374.91199999999998</v>
          </cell>
          <cell r="AA6246">
            <v>374.91199999999998</v>
          </cell>
          <cell r="AB6246">
            <v>0</v>
          </cell>
          <cell r="AC6246">
            <v>0</v>
          </cell>
          <cell r="AD6246">
            <v>159.05648955999999</v>
          </cell>
          <cell r="AE6246">
            <v>106.61564521</v>
          </cell>
          <cell r="AF6246">
            <v>35.933034239999998</v>
          </cell>
          <cell r="AG6246">
            <v>16.507810110000001</v>
          </cell>
          <cell r="AH6246">
            <v>0</v>
          </cell>
          <cell r="AI6246">
            <v>42.425019620999997</v>
          </cell>
        </row>
        <row r="6247">
          <cell r="C6247" t="str">
            <v>1.993</v>
          </cell>
          <cell r="D6247" t="str">
            <v>Эксплуатационное бурение. Обустройство Ковыктинского газоконденсатного месторождения</v>
          </cell>
          <cell r="E6247" t="str">
            <v>051-3000714</v>
          </cell>
          <cell r="F6247" t="str">
            <v/>
          </cell>
          <cell r="G6247" t="str">
            <v>Бурение эксплуатационное на ПХГ</v>
          </cell>
          <cell r="H6247" t="str">
            <v>Добыча газа</v>
          </cell>
          <cell r="I6247">
            <v>227239.82375205</v>
          </cell>
          <cell r="J6247">
            <v>191739.139</v>
          </cell>
          <cell r="K6247">
            <v>59028.800856269998</v>
          </cell>
          <cell r="L6247">
            <v>59028.800856269998</v>
          </cell>
          <cell r="M6247">
            <v>4240.73257414</v>
          </cell>
          <cell r="N6247">
            <v>7.1841753730000004</v>
          </cell>
          <cell r="O6247">
            <v>7.1841753730000004</v>
          </cell>
          <cell r="P6247">
            <v>0</v>
          </cell>
          <cell r="Q6247">
            <v>0</v>
          </cell>
          <cell r="R6247">
            <v>0</v>
          </cell>
          <cell r="S6247">
            <v>0</v>
          </cell>
          <cell r="T6247">
            <v>0</v>
          </cell>
          <cell r="U6247">
            <v>0</v>
          </cell>
          <cell r="V6247">
            <v>0</v>
          </cell>
          <cell r="W6247">
            <v>0</v>
          </cell>
          <cell r="X6247">
            <v>5710.5896787600004</v>
          </cell>
          <cell r="Y6247">
            <v>6305.5634030399997</v>
          </cell>
          <cell r="Z6247">
            <v>47810.73</v>
          </cell>
          <cell r="AA6247">
            <v>47810.73</v>
          </cell>
          <cell r="AB6247">
            <v>11090.94</v>
          </cell>
          <cell r="AC6247">
            <v>1090.78</v>
          </cell>
          <cell r="AD6247">
            <v>18653.353813599999</v>
          </cell>
          <cell r="AE6247">
            <v>6297.8185903399999</v>
          </cell>
          <cell r="AF6247">
            <v>290.24829267000001</v>
          </cell>
          <cell r="AG6247">
            <v>11282.55686079</v>
          </cell>
          <cell r="AH6247">
            <v>782.73006980000002</v>
          </cell>
          <cell r="AI6247">
            <v>39.014994780000002</v>
          </cell>
        </row>
        <row r="6248">
          <cell r="C6248" t="str">
            <v>1.993.1</v>
          </cell>
          <cell r="D6248" t="str">
            <v>Подрядные работы</v>
          </cell>
          <cell r="E6248" t="str">
            <v>051-3000714</v>
          </cell>
          <cell r="F6248" t="str">
            <v/>
          </cell>
          <cell r="G6248" t="str">
            <v/>
          </cell>
          <cell r="H6248" t="str">
            <v/>
          </cell>
          <cell r="I6248">
            <v>187098.54836195</v>
          </cell>
          <cell r="J6248">
            <v>156295.46</v>
          </cell>
          <cell r="K6248">
            <v>53211.080856269997</v>
          </cell>
          <cell r="L6248">
            <v>53211.080856269997</v>
          </cell>
          <cell r="M6248">
            <v>3561.4354770700002</v>
          </cell>
          <cell r="N6248">
            <v>6.693033518</v>
          </cell>
          <cell r="O6248">
            <v>6.693033518</v>
          </cell>
          <cell r="P6248">
            <v>0</v>
          </cell>
          <cell r="Q6248">
            <v>0</v>
          </cell>
          <cell r="R6248">
            <v>0</v>
          </cell>
          <cell r="S6248">
            <v>0</v>
          </cell>
          <cell r="T6248">
            <v>0</v>
          </cell>
          <cell r="U6248">
            <v>0</v>
          </cell>
          <cell r="V6248">
            <v>0</v>
          </cell>
          <cell r="W6248">
            <v>0</v>
          </cell>
          <cell r="X6248">
            <v>5526.7882306800002</v>
          </cell>
          <cell r="Y6248">
            <v>6111.9393854899999</v>
          </cell>
          <cell r="Z6248">
            <v>42730.98</v>
          </cell>
          <cell r="AA6248">
            <v>42730.98</v>
          </cell>
          <cell r="AB6248">
            <v>10099.82</v>
          </cell>
          <cell r="AC6248">
            <v>1090.78</v>
          </cell>
          <cell r="AD6248">
            <v>17058.620635740001</v>
          </cell>
          <cell r="AE6248">
            <v>6111.9393848500004</v>
          </cell>
          <cell r="AF6248">
            <v>64.130938889999996</v>
          </cell>
          <cell r="AG6248">
            <v>10099.820242199999</v>
          </cell>
          <cell r="AH6248">
            <v>782.73006980000002</v>
          </cell>
          <cell r="AI6248">
            <v>39.920967494000003</v>
          </cell>
        </row>
        <row r="6249">
          <cell r="C6249">
            <v>0</v>
          </cell>
          <cell r="D6249" t="str">
            <v>Газпром инвест</v>
          </cell>
          <cell r="E6249" t="str">
            <v>051-3000714</v>
          </cell>
          <cell r="F6249" t="str">
            <v/>
          </cell>
          <cell r="G6249" t="str">
            <v/>
          </cell>
          <cell r="H6249" t="str">
            <v/>
          </cell>
          <cell r="I6249">
            <v>0</v>
          </cell>
          <cell r="J6249">
            <v>0</v>
          </cell>
          <cell r="K6249">
            <v>0</v>
          </cell>
          <cell r="L6249">
            <v>0</v>
          </cell>
          <cell r="M6249">
            <v>0</v>
          </cell>
          <cell r="N6249">
            <v>0</v>
          </cell>
          <cell r="O6249">
            <v>0</v>
          </cell>
          <cell r="P6249">
            <v>0</v>
          </cell>
          <cell r="Q6249">
            <v>0</v>
          </cell>
          <cell r="R6249">
            <v>0</v>
          </cell>
          <cell r="S6249">
            <v>0</v>
          </cell>
          <cell r="T6249">
            <v>0</v>
          </cell>
          <cell r="U6249">
            <v>0</v>
          </cell>
          <cell r="V6249">
            <v>0</v>
          </cell>
          <cell r="W6249">
            <v>0</v>
          </cell>
          <cell r="X6249">
            <v>4733.1680816400003</v>
          </cell>
          <cell r="Y6249">
            <v>0</v>
          </cell>
          <cell r="Z6249">
            <v>0</v>
          </cell>
          <cell r="AA6249">
            <v>0</v>
          </cell>
          <cell r="AB6249">
            <v>0</v>
          </cell>
          <cell r="AC6249">
            <v>0</v>
          </cell>
          <cell r="AD6249">
            <v>782.73006980000002</v>
          </cell>
          <cell r="AE6249">
            <v>0</v>
          </cell>
          <cell r="AF6249">
            <v>0</v>
          </cell>
          <cell r="AG6249">
            <v>0</v>
          </cell>
          <cell r="AH6249">
            <v>782.73006980000002</v>
          </cell>
          <cell r="AI6249">
            <v>0</v>
          </cell>
        </row>
        <row r="6250">
          <cell r="C6250">
            <v>0</v>
          </cell>
          <cell r="D6250" t="str">
            <v>Газпром недра</v>
          </cell>
          <cell r="E6250" t="str">
            <v>051-3000714</v>
          </cell>
          <cell r="F6250" t="str">
            <v/>
          </cell>
          <cell r="G6250" t="str">
            <v/>
          </cell>
          <cell r="H6250" t="str">
            <v/>
          </cell>
          <cell r="I6250">
            <v>2807.2524065699999</v>
          </cell>
          <cell r="J6250">
            <v>2807.2524065699999</v>
          </cell>
          <cell r="K6250">
            <v>2449.1749198699999</v>
          </cell>
          <cell r="L6250">
            <v>2449.1749198699999</v>
          </cell>
          <cell r="M6250">
            <v>298.81685170999998</v>
          </cell>
          <cell r="N6250">
            <v>12.200714995</v>
          </cell>
          <cell r="O6250">
            <v>12.200714995</v>
          </cell>
          <cell r="P6250">
            <v>0</v>
          </cell>
          <cell r="Q6250">
            <v>0</v>
          </cell>
          <cell r="R6250">
            <v>0</v>
          </cell>
          <cell r="S6250">
            <v>0</v>
          </cell>
          <cell r="T6250">
            <v>0</v>
          </cell>
          <cell r="U6250">
            <v>0</v>
          </cell>
          <cell r="V6250">
            <v>0</v>
          </cell>
          <cell r="W6250">
            <v>0</v>
          </cell>
          <cell r="X6250">
            <v>0</v>
          </cell>
          <cell r="Y6250">
            <v>358.27695252000001</v>
          </cell>
          <cell r="Z6250">
            <v>2000.97</v>
          </cell>
          <cell r="AA6250">
            <v>2000.97</v>
          </cell>
          <cell r="AB6250">
            <v>0</v>
          </cell>
          <cell r="AC6250">
            <v>0</v>
          </cell>
          <cell r="AD6250">
            <v>422.40789140999999</v>
          </cell>
          <cell r="AE6250">
            <v>358.27695252000001</v>
          </cell>
          <cell r="AF6250">
            <v>64.130938889999996</v>
          </cell>
          <cell r="AG6250">
            <v>0</v>
          </cell>
          <cell r="AH6250">
            <v>0</v>
          </cell>
          <cell r="AI6250">
            <v>21.110156145000001</v>
          </cell>
        </row>
        <row r="6251">
          <cell r="C6251">
            <v>0</v>
          </cell>
          <cell r="D6251" t="str">
            <v>Газстройпром</v>
          </cell>
          <cell r="E6251" t="str">
            <v>051-3000714</v>
          </cell>
          <cell r="F6251" t="str">
            <v/>
          </cell>
          <cell r="G6251" t="str">
            <v/>
          </cell>
          <cell r="H6251" t="str">
            <v/>
          </cell>
          <cell r="I6251">
            <v>184172.52928871999</v>
          </cell>
          <cell r="J6251">
            <v>153369.44092677001</v>
          </cell>
          <cell r="K6251">
            <v>50656.755936399997</v>
          </cell>
          <cell r="L6251">
            <v>50656.755936399997</v>
          </cell>
          <cell r="M6251">
            <v>3262.6186253599999</v>
          </cell>
          <cell r="N6251">
            <v>6.4406386969999998</v>
          </cell>
          <cell r="O6251">
            <v>6.4406386969999998</v>
          </cell>
          <cell r="P6251">
            <v>0</v>
          </cell>
          <cell r="Q6251">
            <v>0</v>
          </cell>
          <cell r="R6251">
            <v>0</v>
          </cell>
          <cell r="S6251">
            <v>0</v>
          </cell>
          <cell r="T6251">
            <v>0</v>
          </cell>
          <cell r="U6251">
            <v>0</v>
          </cell>
          <cell r="V6251">
            <v>0</v>
          </cell>
          <cell r="W6251">
            <v>0</v>
          </cell>
          <cell r="X6251">
            <v>793.62014904</v>
          </cell>
          <cell r="Y6251">
            <v>5753.6624329699998</v>
          </cell>
          <cell r="Z6251">
            <v>40658.050000000003</v>
          </cell>
          <cell r="AA6251">
            <v>40658.050000000003</v>
          </cell>
          <cell r="AB6251">
            <v>10099.82</v>
          </cell>
          <cell r="AC6251">
            <v>1090.78</v>
          </cell>
          <cell r="AD6251">
            <v>15853.48267453</v>
          </cell>
          <cell r="AE6251">
            <v>5753.6624323300002</v>
          </cell>
          <cell r="AF6251">
            <v>0</v>
          </cell>
          <cell r="AG6251">
            <v>10099.820242199999</v>
          </cell>
          <cell r="AH6251">
            <v>0</v>
          </cell>
          <cell r="AI6251">
            <v>38.992235669000003</v>
          </cell>
        </row>
        <row r="6252">
          <cell r="C6252">
            <v>0</v>
          </cell>
          <cell r="D6252" t="str">
            <v>Прочие подрядчики</v>
          </cell>
          <cell r="E6252" t="str">
            <v>051-3000714</v>
          </cell>
          <cell r="F6252" t="str">
            <v/>
          </cell>
          <cell r="G6252" t="str">
            <v/>
          </cell>
          <cell r="H6252" t="str">
            <v/>
          </cell>
          <cell r="I6252">
            <v>118.76666666</v>
          </cell>
          <cell r="J6252">
            <v>118.76666666</v>
          </cell>
          <cell r="K6252">
            <v>105.15</v>
          </cell>
          <cell r="L6252">
            <v>105.15</v>
          </cell>
          <cell r="M6252">
            <v>0</v>
          </cell>
          <cell r="N6252">
            <v>0</v>
          </cell>
          <cell r="O6252">
            <v>0</v>
          </cell>
          <cell r="P6252">
            <v>0</v>
          </cell>
          <cell r="Q6252">
            <v>0</v>
          </cell>
          <cell r="R6252">
            <v>0</v>
          </cell>
          <cell r="S6252">
            <v>0</v>
          </cell>
          <cell r="T6252">
            <v>0</v>
          </cell>
          <cell r="U6252">
            <v>0</v>
          </cell>
          <cell r="V6252">
            <v>0</v>
          </cell>
          <cell r="W6252">
            <v>0</v>
          </cell>
          <cell r="X6252">
            <v>0</v>
          </cell>
          <cell r="Y6252">
            <v>0</v>
          </cell>
          <cell r="Z6252">
            <v>71.959999999999994</v>
          </cell>
          <cell r="AA6252">
            <v>71.959999999999994</v>
          </cell>
          <cell r="AB6252">
            <v>0</v>
          </cell>
          <cell r="AC6252">
            <v>0</v>
          </cell>
          <cell r="AD6252">
            <v>0</v>
          </cell>
          <cell r="AE6252">
            <v>0</v>
          </cell>
          <cell r="AF6252">
            <v>0</v>
          </cell>
          <cell r="AG6252">
            <v>0</v>
          </cell>
          <cell r="AH6252">
            <v>0</v>
          </cell>
          <cell r="AI6252">
            <v>0</v>
          </cell>
        </row>
        <row r="6253">
          <cell r="C6253" t="str">
            <v>1.993.2</v>
          </cell>
          <cell r="D6253" t="str">
            <v>Материалы(в составе подрядных работ)</v>
          </cell>
          <cell r="E6253" t="str">
            <v>051-3000714</v>
          </cell>
          <cell r="F6253" t="str">
            <v/>
          </cell>
          <cell r="G6253" t="str">
            <v/>
          </cell>
          <cell r="H6253" t="str">
            <v/>
          </cell>
          <cell r="I6253">
            <v>0</v>
          </cell>
          <cell r="J6253">
            <v>0</v>
          </cell>
          <cell r="K6253">
            <v>0</v>
          </cell>
          <cell r="L6253">
            <v>0</v>
          </cell>
          <cell r="M6253">
            <v>0</v>
          </cell>
          <cell r="N6253">
            <v>0</v>
          </cell>
          <cell r="O6253">
            <v>0</v>
          </cell>
          <cell r="P6253">
            <v>0</v>
          </cell>
          <cell r="Q6253">
            <v>0</v>
          </cell>
          <cell r="R6253">
            <v>0</v>
          </cell>
          <cell r="S6253">
            <v>0</v>
          </cell>
          <cell r="T6253">
            <v>0</v>
          </cell>
          <cell r="U6253">
            <v>0</v>
          </cell>
          <cell r="V6253">
            <v>0</v>
          </cell>
          <cell r="W6253">
            <v>0</v>
          </cell>
          <cell r="X6253">
            <v>4733.1680816400003</v>
          </cell>
          <cell r="Y6253">
            <v>0</v>
          </cell>
          <cell r="Z6253">
            <v>1090.78</v>
          </cell>
          <cell r="AA6253">
            <v>1090.78</v>
          </cell>
          <cell r="AB6253">
            <v>0</v>
          </cell>
          <cell r="AC6253">
            <v>1090.78</v>
          </cell>
          <cell r="AD6253">
            <v>782.73006980000002</v>
          </cell>
          <cell r="AE6253">
            <v>0</v>
          </cell>
          <cell r="AF6253">
            <v>0</v>
          </cell>
          <cell r="AG6253">
            <v>0</v>
          </cell>
          <cell r="AH6253">
            <v>782.73006980000002</v>
          </cell>
          <cell r="AI6253">
            <v>71.758747850000006</v>
          </cell>
        </row>
        <row r="6254">
          <cell r="C6254" t="str">
            <v>1.993.3</v>
          </cell>
          <cell r="D6254" t="str">
            <v>Оборудование</v>
          </cell>
          <cell r="E6254" t="str">
            <v>051-3000714</v>
          </cell>
          <cell r="F6254" t="str">
            <v/>
          </cell>
          <cell r="G6254" t="str">
            <v/>
          </cell>
          <cell r="H6254" t="str">
            <v/>
          </cell>
          <cell r="I6254">
            <v>11034.541723439999</v>
          </cell>
          <cell r="J6254">
            <v>9495.5789999999997</v>
          </cell>
          <cell r="K6254">
            <v>2816.61</v>
          </cell>
          <cell r="L6254">
            <v>2816.61</v>
          </cell>
          <cell r="M6254">
            <v>10.71425487</v>
          </cell>
          <cell r="N6254">
            <v>0.38039539999999999</v>
          </cell>
          <cell r="O6254">
            <v>0.38039539999999999</v>
          </cell>
          <cell r="P6254">
            <v>0</v>
          </cell>
          <cell r="Q6254">
            <v>0</v>
          </cell>
          <cell r="R6254">
            <v>0</v>
          </cell>
          <cell r="S6254">
            <v>0</v>
          </cell>
          <cell r="T6254">
            <v>0</v>
          </cell>
          <cell r="U6254">
            <v>0</v>
          </cell>
          <cell r="V6254">
            <v>0</v>
          </cell>
          <cell r="W6254">
            <v>0</v>
          </cell>
          <cell r="X6254">
            <v>168.31182396</v>
          </cell>
          <cell r="Y6254">
            <v>68.908141920000006</v>
          </cell>
          <cell r="Z6254">
            <v>2140.69</v>
          </cell>
          <cell r="AA6254">
            <v>2140.69</v>
          </cell>
          <cell r="AB6254">
            <v>991.12</v>
          </cell>
          <cell r="AC6254">
            <v>0</v>
          </cell>
          <cell r="AD6254">
            <v>1060.06396021</v>
          </cell>
          <cell r="AE6254">
            <v>68.908141920000006</v>
          </cell>
          <cell r="AF6254">
            <v>3.4074939999999998E-2</v>
          </cell>
          <cell r="AG6254">
            <v>991.12174334999997</v>
          </cell>
          <cell r="AH6254">
            <v>0</v>
          </cell>
          <cell r="AI6254">
            <v>49.519732433000001</v>
          </cell>
        </row>
        <row r="6255">
          <cell r="C6255" t="str">
            <v>1.993.4</v>
          </cell>
          <cell r="D6255" t="str">
            <v>Прочие, всего</v>
          </cell>
          <cell r="E6255" t="str">
            <v>051-3000714</v>
          </cell>
          <cell r="F6255" t="str">
            <v/>
          </cell>
          <cell r="G6255" t="str">
            <v/>
          </cell>
          <cell r="H6255" t="str">
            <v/>
          </cell>
          <cell r="I6255">
            <v>29106.733666659999</v>
          </cell>
          <cell r="J6255">
            <v>25948.1</v>
          </cell>
          <cell r="K6255">
            <v>3001.11</v>
          </cell>
          <cell r="L6255">
            <v>3001.11</v>
          </cell>
          <cell r="M6255">
            <v>668.58284219999996</v>
          </cell>
          <cell r="N6255">
            <v>22.277851935000001</v>
          </cell>
          <cell r="O6255">
            <v>22.277851935000001</v>
          </cell>
          <cell r="P6255">
            <v>0</v>
          </cell>
          <cell r="Q6255">
            <v>0</v>
          </cell>
          <cell r="R6255">
            <v>0</v>
          </cell>
          <cell r="S6255">
            <v>0</v>
          </cell>
          <cell r="T6255">
            <v>0</v>
          </cell>
          <cell r="U6255">
            <v>0</v>
          </cell>
          <cell r="V6255">
            <v>0</v>
          </cell>
          <cell r="W6255">
            <v>0</v>
          </cell>
          <cell r="X6255">
            <v>15.48962412</v>
          </cell>
          <cell r="Y6255">
            <v>124.71587563</v>
          </cell>
          <cell r="Z6255">
            <v>2939.06</v>
          </cell>
          <cell r="AA6255">
            <v>2939.06</v>
          </cell>
          <cell r="AB6255">
            <v>0</v>
          </cell>
          <cell r="AC6255">
            <v>0</v>
          </cell>
          <cell r="AD6255">
            <v>534.66921764999995</v>
          </cell>
          <cell r="AE6255">
            <v>116.97106357</v>
          </cell>
          <cell r="AF6255">
            <v>226.08327883999999</v>
          </cell>
          <cell r="AG6255">
            <v>191.61487524</v>
          </cell>
          <cell r="AH6255">
            <v>0</v>
          </cell>
          <cell r="AI6255">
            <v>18.191844250999999</v>
          </cell>
        </row>
        <row r="6256">
          <cell r="C6256" t="str">
            <v>1.993.5</v>
          </cell>
          <cell r="D6256" t="str">
            <v>Услуги Заказчика</v>
          </cell>
          <cell r="E6256" t="str">
            <v>051-3000714</v>
          </cell>
          <cell r="F6256" t="str">
            <v/>
          </cell>
          <cell r="G6256" t="str">
            <v/>
          </cell>
          <cell r="H6256" t="str">
            <v/>
          </cell>
          <cell r="I6256">
            <v>4763.3936666600002</v>
          </cell>
          <cell r="J6256">
            <v>2105.1799999999998</v>
          </cell>
          <cell r="K6256">
            <v>2105.1799999999998</v>
          </cell>
          <cell r="L6256">
            <v>2105.1799999999998</v>
          </cell>
          <cell r="M6256">
            <v>526.29499997999994</v>
          </cell>
          <cell r="N6256">
            <v>24.999999999</v>
          </cell>
          <cell r="O6256">
            <v>24.999999999</v>
          </cell>
          <cell r="P6256">
            <v>0</v>
          </cell>
          <cell r="Q6256">
            <v>0</v>
          </cell>
          <cell r="R6256">
            <v>0</v>
          </cell>
          <cell r="S6256">
            <v>0</v>
          </cell>
          <cell r="T6256">
            <v>0</v>
          </cell>
          <cell r="U6256">
            <v>0</v>
          </cell>
          <cell r="V6256">
            <v>0</v>
          </cell>
          <cell r="W6256">
            <v>0</v>
          </cell>
          <cell r="X6256">
            <v>0</v>
          </cell>
          <cell r="Y6256">
            <v>0</v>
          </cell>
          <cell r="Z6256">
            <v>2137.5300000000002</v>
          </cell>
          <cell r="AA6256">
            <v>2137.5300000000002</v>
          </cell>
          <cell r="AB6256">
            <v>0</v>
          </cell>
          <cell r="AC6256">
            <v>0</v>
          </cell>
          <cell r="AD6256">
            <v>386.62536684000003</v>
          </cell>
          <cell r="AE6256">
            <v>0</v>
          </cell>
          <cell r="AF6256">
            <v>195.01049159999999</v>
          </cell>
          <cell r="AG6256">
            <v>191.61487524</v>
          </cell>
          <cell r="AH6256">
            <v>0</v>
          </cell>
          <cell r="AI6256">
            <v>18.087482601000001</v>
          </cell>
        </row>
        <row r="6257">
          <cell r="C6257" t="str">
            <v>1.993.6</v>
          </cell>
          <cell r="D6257" t="str">
            <v>Иные прочие</v>
          </cell>
          <cell r="E6257" t="str">
            <v>051-3000714</v>
          </cell>
          <cell r="F6257" t="str">
            <v/>
          </cell>
          <cell r="G6257" t="str">
            <v/>
          </cell>
          <cell r="H6257" t="str">
            <v/>
          </cell>
          <cell r="I6257">
            <v>24343.34</v>
          </cell>
          <cell r="J6257">
            <v>23842.92</v>
          </cell>
          <cell r="K6257">
            <v>895.93</v>
          </cell>
          <cell r="L6257">
            <v>895.93</v>
          </cell>
          <cell r="M6257">
            <v>142.28784221999999</v>
          </cell>
          <cell r="N6257">
            <v>15.881580282</v>
          </cell>
          <cell r="O6257">
            <v>15.881580282</v>
          </cell>
          <cell r="P6257">
            <v>0</v>
          </cell>
          <cell r="Q6257">
            <v>0</v>
          </cell>
          <cell r="R6257">
            <v>0</v>
          </cell>
          <cell r="S6257">
            <v>0</v>
          </cell>
          <cell r="T6257">
            <v>0</v>
          </cell>
          <cell r="U6257">
            <v>0</v>
          </cell>
          <cell r="V6257">
            <v>0</v>
          </cell>
          <cell r="W6257">
            <v>0</v>
          </cell>
          <cell r="X6257">
            <v>15.48962412</v>
          </cell>
          <cell r="Y6257">
            <v>124.71587563</v>
          </cell>
          <cell r="Z6257">
            <v>801.53</v>
          </cell>
          <cell r="AA6257">
            <v>801.53</v>
          </cell>
          <cell r="AB6257">
            <v>0</v>
          </cell>
          <cell r="AC6257">
            <v>0</v>
          </cell>
          <cell r="AD6257">
            <v>148.04385081000001</v>
          </cell>
          <cell r="AE6257">
            <v>116.97106357</v>
          </cell>
          <cell r="AF6257">
            <v>31.07278724</v>
          </cell>
          <cell r="AG6257">
            <v>0</v>
          </cell>
          <cell r="AH6257">
            <v>0</v>
          </cell>
          <cell r="AI6257">
            <v>18.470157176000001</v>
          </cell>
        </row>
        <row r="6258">
          <cell r="C6258" t="str">
            <v>1.994</v>
          </cell>
          <cell r="D6258" t="str">
            <v>Эксплуатационное бурение. Юбилейное НГКМ (Пласты АУ11 и ПК 18-20)</v>
          </cell>
          <cell r="E6258" t="str">
            <v>051-3000795</v>
          </cell>
          <cell r="F6258" t="str">
            <v/>
          </cell>
          <cell r="G6258" t="str">
            <v>Программа комплексного освоения месторождений полуострова Ям</v>
          </cell>
          <cell r="H6258" t="str">
            <v>Добыча газа</v>
          </cell>
          <cell r="I6258">
            <v>0</v>
          </cell>
          <cell r="J6258">
            <v>0</v>
          </cell>
          <cell r="K6258">
            <v>0</v>
          </cell>
          <cell r="L6258">
            <v>0</v>
          </cell>
          <cell r="M6258">
            <v>0</v>
          </cell>
          <cell r="N6258">
            <v>0</v>
          </cell>
          <cell r="O6258">
            <v>0</v>
          </cell>
          <cell r="P6258">
            <v>0</v>
          </cell>
          <cell r="Q6258">
            <v>0</v>
          </cell>
          <cell r="R6258">
            <v>0</v>
          </cell>
          <cell r="S6258">
            <v>0</v>
          </cell>
          <cell r="T6258">
            <v>0</v>
          </cell>
          <cell r="U6258">
            <v>0</v>
          </cell>
          <cell r="V6258">
            <v>0</v>
          </cell>
          <cell r="W6258">
            <v>0</v>
          </cell>
          <cell r="X6258">
            <v>0</v>
          </cell>
          <cell r="Y6258">
            <v>1.68108642</v>
          </cell>
          <cell r="Z6258">
            <v>1.68</v>
          </cell>
          <cell r="AA6258">
            <v>1.68</v>
          </cell>
          <cell r="AB6258">
            <v>0</v>
          </cell>
          <cell r="AC6258">
            <v>0</v>
          </cell>
          <cell r="AD6258">
            <v>1.68108642</v>
          </cell>
          <cell r="AE6258">
            <v>1.68108642</v>
          </cell>
          <cell r="AF6258">
            <v>0</v>
          </cell>
          <cell r="AG6258">
            <v>0</v>
          </cell>
          <cell r="AH6258">
            <v>0</v>
          </cell>
          <cell r="AI6258">
            <v>100.064667857</v>
          </cell>
        </row>
        <row r="6259">
          <cell r="C6259" t="str">
            <v>1.994.1</v>
          </cell>
          <cell r="D6259" t="str">
            <v>Оборудование</v>
          </cell>
          <cell r="E6259" t="str">
            <v>051-3000795</v>
          </cell>
          <cell r="F6259" t="str">
            <v/>
          </cell>
          <cell r="G6259" t="str">
            <v/>
          </cell>
          <cell r="H6259" t="str">
            <v/>
          </cell>
          <cell r="I6259">
            <v>0</v>
          </cell>
          <cell r="J6259">
            <v>0</v>
          </cell>
          <cell r="K6259">
            <v>0</v>
          </cell>
          <cell r="L6259">
            <v>0</v>
          </cell>
          <cell r="M6259">
            <v>0</v>
          </cell>
          <cell r="N6259">
            <v>0</v>
          </cell>
          <cell r="O6259">
            <v>0</v>
          </cell>
          <cell r="P6259">
            <v>0</v>
          </cell>
          <cell r="Q6259">
            <v>0</v>
          </cell>
          <cell r="R6259">
            <v>0</v>
          </cell>
          <cell r="S6259">
            <v>0</v>
          </cell>
          <cell r="T6259">
            <v>0</v>
          </cell>
          <cell r="U6259">
            <v>0</v>
          </cell>
          <cell r="V6259">
            <v>0</v>
          </cell>
          <cell r="W6259">
            <v>0</v>
          </cell>
          <cell r="X6259">
            <v>0</v>
          </cell>
          <cell r="Y6259">
            <v>1.68058638</v>
          </cell>
          <cell r="Z6259">
            <v>1.68</v>
          </cell>
          <cell r="AA6259">
            <v>1.68</v>
          </cell>
          <cell r="AB6259">
            <v>0</v>
          </cell>
          <cell r="AC6259">
            <v>0</v>
          </cell>
          <cell r="AD6259">
            <v>1.68058638</v>
          </cell>
          <cell r="AE6259">
            <v>1.68058638</v>
          </cell>
          <cell r="AF6259">
            <v>0</v>
          </cell>
          <cell r="AG6259">
            <v>0</v>
          </cell>
          <cell r="AH6259">
            <v>0</v>
          </cell>
          <cell r="AI6259">
            <v>100.034903571</v>
          </cell>
        </row>
        <row r="6260">
          <cell r="C6260" t="str">
            <v>1.994.2</v>
          </cell>
          <cell r="D6260" t="str">
            <v>Прочие, всего</v>
          </cell>
          <cell r="E6260" t="str">
            <v>051-3000795</v>
          </cell>
          <cell r="F6260" t="str">
            <v/>
          </cell>
          <cell r="G6260" t="str">
            <v/>
          </cell>
          <cell r="H6260" t="str">
            <v/>
          </cell>
          <cell r="I6260">
            <v>0</v>
          </cell>
          <cell r="J6260">
            <v>0</v>
          </cell>
          <cell r="K6260">
            <v>0</v>
          </cell>
          <cell r="L6260">
            <v>0</v>
          </cell>
          <cell r="M6260">
            <v>0</v>
          </cell>
          <cell r="N6260">
            <v>0</v>
          </cell>
          <cell r="O6260">
            <v>0</v>
          </cell>
          <cell r="P6260">
            <v>0</v>
          </cell>
          <cell r="Q6260">
            <v>0</v>
          </cell>
          <cell r="R6260">
            <v>0</v>
          </cell>
          <cell r="S6260">
            <v>0</v>
          </cell>
          <cell r="T6260">
            <v>0</v>
          </cell>
          <cell r="U6260">
            <v>0</v>
          </cell>
          <cell r="V6260">
            <v>0</v>
          </cell>
          <cell r="W6260">
            <v>0</v>
          </cell>
          <cell r="X6260">
            <v>0</v>
          </cell>
          <cell r="Y6260">
            <v>5.0003999999999999E-4</v>
          </cell>
          <cell r="Z6260">
            <v>0</v>
          </cell>
          <cell r="AA6260">
            <v>0</v>
          </cell>
          <cell r="AB6260">
            <v>0</v>
          </cell>
          <cell r="AC6260">
            <v>0</v>
          </cell>
          <cell r="AD6260">
            <v>5.0003999999999999E-4</v>
          </cell>
          <cell r="AE6260">
            <v>5.0003999999999999E-4</v>
          </cell>
          <cell r="AF6260">
            <v>0</v>
          </cell>
          <cell r="AG6260">
            <v>0</v>
          </cell>
          <cell r="AH6260">
            <v>0</v>
          </cell>
          <cell r="AI6260">
            <v>0</v>
          </cell>
        </row>
        <row r="6261">
          <cell r="C6261" t="str">
            <v>1.994.3</v>
          </cell>
          <cell r="D6261" t="str">
            <v>Услуги Заказчика</v>
          </cell>
          <cell r="E6261" t="str">
            <v>051-3000795</v>
          </cell>
          <cell r="F6261" t="str">
            <v/>
          </cell>
          <cell r="G6261" t="str">
            <v/>
          </cell>
          <cell r="H6261" t="str">
            <v/>
          </cell>
          <cell r="I6261">
            <v>0</v>
          </cell>
          <cell r="J6261">
            <v>0</v>
          </cell>
          <cell r="K6261">
            <v>0</v>
          </cell>
          <cell r="L6261">
            <v>0</v>
          </cell>
          <cell r="M6261">
            <v>0</v>
          </cell>
          <cell r="N6261">
            <v>0</v>
          </cell>
          <cell r="O6261">
            <v>0</v>
          </cell>
          <cell r="P6261">
            <v>0</v>
          </cell>
          <cell r="Q6261">
            <v>0</v>
          </cell>
          <cell r="R6261">
            <v>0</v>
          </cell>
          <cell r="S6261">
            <v>0</v>
          </cell>
          <cell r="T6261">
            <v>0</v>
          </cell>
          <cell r="U6261">
            <v>0</v>
          </cell>
          <cell r="V6261">
            <v>0</v>
          </cell>
          <cell r="W6261">
            <v>0</v>
          </cell>
          <cell r="X6261">
            <v>0</v>
          </cell>
          <cell r="Y6261">
            <v>5.0003999999999999E-4</v>
          </cell>
          <cell r="Z6261">
            <v>0</v>
          </cell>
          <cell r="AA6261">
            <v>0</v>
          </cell>
          <cell r="AB6261">
            <v>0</v>
          </cell>
          <cell r="AC6261">
            <v>0</v>
          </cell>
          <cell r="AD6261">
            <v>5.0003999999999999E-4</v>
          </cell>
          <cell r="AE6261">
            <v>5.0003999999999999E-4</v>
          </cell>
          <cell r="AF6261">
            <v>0</v>
          </cell>
          <cell r="AG6261">
            <v>0</v>
          </cell>
          <cell r="AH6261">
            <v>0</v>
          </cell>
          <cell r="AI6261">
            <v>0</v>
          </cell>
        </row>
        <row r="6262">
          <cell r="C6262" t="str">
            <v>1.995</v>
          </cell>
          <cell r="D6262" t="str">
            <v>Эксплуатационное бурение. Харасавэйское ГКМ</v>
          </cell>
          <cell r="E6262" t="str">
            <v>051-3000796</v>
          </cell>
          <cell r="F6262" t="str">
            <v/>
          </cell>
          <cell r="G6262" t="str">
            <v>Бурение эксплуатационное на ПХГ</v>
          </cell>
          <cell r="H6262" t="str">
            <v>Добыча газа</v>
          </cell>
          <cell r="I6262">
            <v>98498.320859590007</v>
          </cell>
          <cell r="J6262">
            <v>86005.952930209998</v>
          </cell>
          <cell r="K6262">
            <v>11689.59</v>
          </cell>
          <cell r="L6262">
            <v>11689.59</v>
          </cell>
          <cell r="M6262">
            <v>2418.4386696699999</v>
          </cell>
          <cell r="N6262">
            <v>20.688823727999999</v>
          </cell>
          <cell r="O6262">
            <v>20.688823727999999</v>
          </cell>
          <cell r="P6262">
            <v>0</v>
          </cell>
          <cell r="Q6262">
            <v>0</v>
          </cell>
          <cell r="R6262">
            <v>0</v>
          </cell>
          <cell r="S6262">
            <v>0</v>
          </cell>
          <cell r="T6262">
            <v>0</v>
          </cell>
          <cell r="U6262">
            <v>0</v>
          </cell>
          <cell r="V6262">
            <v>0</v>
          </cell>
          <cell r="W6262">
            <v>0</v>
          </cell>
          <cell r="X6262">
            <v>51507.61042764</v>
          </cell>
          <cell r="Y6262">
            <v>503.72091733000002</v>
          </cell>
          <cell r="Z6262">
            <v>9401.26</v>
          </cell>
          <cell r="AA6262">
            <v>9401.26</v>
          </cell>
          <cell r="AB6262">
            <v>0</v>
          </cell>
          <cell r="AC6262">
            <v>1029.9000000000001</v>
          </cell>
          <cell r="AD6262">
            <v>1634.27949371</v>
          </cell>
          <cell r="AE6262">
            <v>282.17816694999999</v>
          </cell>
          <cell r="AF6262">
            <v>381.34872737000001</v>
          </cell>
          <cell r="AG6262">
            <v>235.83639944999999</v>
          </cell>
          <cell r="AH6262">
            <v>734.91619993999996</v>
          </cell>
          <cell r="AI6262">
            <v>17.383621915999999</v>
          </cell>
        </row>
        <row r="6263">
          <cell r="C6263" t="str">
            <v>1.995.1</v>
          </cell>
          <cell r="D6263" t="str">
            <v>Подрядные работы</v>
          </cell>
          <cell r="E6263" t="str">
            <v>051-3000796</v>
          </cell>
          <cell r="F6263" t="str">
            <v/>
          </cell>
          <cell r="G6263" t="str">
            <v/>
          </cell>
          <cell r="H6263" t="str">
            <v/>
          </cell>
          <cell r="I6263">
            <v>72385.885999999999</v>
          </cell>
          <cell r="J6263">
            <v>63261.75</v>
          </cell>
          <cell r="K6263">
            <v>8540.5</v>
          </cell>
          <cell r="L6263">
            <v>8540.5</v>
          </cell>
          <cell r="M6263">
            <v>922.45811703000004</v>
          </cell>
          <cell r="N6263">
            <v>10.800984918999999</v>
          </cell>
          <cell r="O6263">
            <v>10.800984918999999</v>
          </cell>
          <cell r="P6263">
            <v>0</v>
          </cell>
          <cell r="Q6263">
            <v>0</v>
          </cell>
          <cell r="R6263">
            <v>0</v>
          </cell>
          <cell r="S6263">
            <v>0</v>
          </cell>
          <cell r="T6263">
            <v>0</v>
          </cell>
          <cell r="U6263">
            <v>0</v>
          </cell>
          <cell r="V6263">
            <v>0</v>
          </cell>
          <cell r="W6263">
            <v>0</v>
          </cell>
          <cell r="X6263">
            <v>29173.945418859999</v>
          </cell>
          <cell r="Y6263">
            <v>0</v>
          </cell>
          <cell r="Z6263">
            <v>6756.16</v>
          </cell>
          <cell r="AA6263">
            <v>6756.16</v>
          </cell>
          <cell r="AB6263">
            <v>0</v>
          </cell>
          <cell r="AC6263">
            <v>1029.9000000000001</v>
          </cell>
          <cell r="AD6263">
            <v>1032.39170137</v>
          </cell>
          <cell r="AE6263">
            <v>0</v>
          </cell>
          <cell r="AF6263">
            <v>297.47550143000001</v>
          </cell>
          <cell r="AG6263">
            <v>0</v>
          </cell>
          <cell r="AH6263">
            <v>734.91619993999996</v>
          </cell>
          <cell r="AI6263">
            <v>15.280746776000001</v>
          </cell>
        </row>
        <row r="6264">
          <cell r="C6264">
            <v>0</v>
          </cell>
          <cell r="D6264" t="str">
            <v>Газпром инвест</v>
          </cell>
          <cell r="E6264" t="str">
            <v>051-3000796</v>
          </cell>
          <cell r="F6264" t="str">
            <v/>
          </cell>
          <cell r="G6264" t="str">
            <v/>
          </cell>
          <cell r="H6264" t="str">
            <v/>
          </cell>
          <cell r="I6264">
            <v>0</v>
          </cell>
          <cell r="J6264">
            <v>0</v>
          </cell>
          <cell r="K6264">
            <v>0</v>
          </cell>
          <cell r="L6264">
            <v>0</v>
          </cell>
          <cell r="M6264">
            <v>0</v>
          </cell>
          <cell r="N6264">
            <v>0</v>
          </cell>
          <cell r="O6264">
            <v>0</v>
          </cell>
          <cell r="P6264">
            <v>0</v>
          </cell>
          <cell r="Q6264">
            <v>0</v>
          </cell>
          <cell r="R6264">
            <v>0</v>
          </cell>
          <cell r="S6264">
            <v>0</v>
          </cell>
          <cell r="T6264">
            <v>0</v>
          </cell>
          <cell r="U6264">
            <v>0</v>
          </cell>
          <cell r="V6264">
            <v>0</v>
          </cell>
          <cell r="W6264">
            <v>0</v>
          </cell>
          <cell r="X6264">
            <v>24753.891098759999</v>
          </cell>
          <cell r="Y6264">
            <v>0</v>
          </cell>
          <cell r="Z6264">
            <v>1029.9000000000001</v>
          </cell>
          <cell r="AA6264">
            <v>1029.9000000000001</v>
          </cell>
          <cell r="AB6264">
            <v>0</v>
          </cell>
          <cell r="AC6264">
            <v>1029.9000000000001</v>
          </cell>
          <cell r="AD6264">
            <v>734.91619993999996</v>
          </cell>
          <cell r="AE6264">
            <v>0</v>
          </cell>
          <cell r="AF6264">
            <v>0</v>
          </cell>
          <cell r="AG6264">
            <v>0</v>
          </cell>
          <cell r="AH6264">
            <v>734.91619993999996</v>
          </cell>
          <cell r="AI6264">
            <v>71.358015335000005</v>
          </cell>
        </row>
        <row r="6265">
          <cell r="C6265">
            <v>0</v>
          </cell>
          <cell r="D6265" t="str">
            <v>Газпром недра</v>
          </cell>
          <cell r="E6265" t="str">
            <v>051-3000796</v>
          </cell>
          <cell r="F6265" t="str">
            <v/>
          </cell>
          <cell r="G6265" t="str">
            <v/>
          </cell>
          <cell r="H6265" t="str">
            <v/>
          </cell>
          <cell r="I6265">
            <v>0</v>
          </cell>
          <cell r="J6265">
            <v>0</v>
          </cell>
          <cell r="K6265">
            <v>676.05</v>
          </cell>
          <cell r="L6265">
            <v>676.05</v>
          </cell>
          <cell r="M6265">
            <v>0</v>
          </cell>
          <cell r="N6265">
            <v>0</v>
          </cell>
          <cell r="O6265">
            <v>0</v>
          </cell>
          <cell r="P6265">
            <v>0</v>
          </cell>
          <cell r="Q6265">
            <v>0</v>
          </cell>
          <cell r="R6265">
            <v>0</v>
          </cell>
          <cell r="S6265">
            <v>0</v>
          </cell>
          <cell r="T6265">
            <v>0</v>
          </cell>
          <cell r="U6265">
            <v>0</v>
          </cell>
          <cell r="V6265">
            <v>0</v>
          </cell>
          <cell r="W6265">
            <v>0</v>
          </cell>
          <cell r="X6265">
            <v>0</v>
          </cell>
          <cell r="Y6265">
            <v>0</v>
          </cell>
          <cell r="Z6265">
            <v>620.02</v>
          </cell>
          <cell r="AA6265">
            <v>620.02</v>
          </cell>
          <cell r="AB6265">
            <v>0</v>
          </cell>
          <cell r="AC6265">
            <v>0</v>
          </cell>
          <cell r="AD6265">
            <v>0</v>
          </cell>
          <cell r="AE6265">
            <v>0</v>
          </cell>
          <cell r="AF6265">
            <v>0</v>
          </cell>
          <cell r="AG6265">
            <v>0</v>
          </cell>
          <cell r="AH6265">
            <v>0</v>
          </cell>
          <cell r="AI6265">
            <v>0</v>
          </cell>
        </row>
        <row r="6266">
          <cell r="C6266">
            <v>0</v>
          </cell>
          <cell r="D6266" t="str">
            <v>Газстройпром</v>
          </cell>
          <cell r="E6266" t="str">
            <v>051-3000796</v>
          </cell>
          <cell r="F6266" t="str">
            <v/>
          </cell>
          <cell r="G6266" t="str">
            <v/>
          </cell>
          <cell r="H6266" t="str">
            <v/>
          </cell>
          <cell r="I6266">
            <v>72385.885999999999</v>
          </cell>
          <cell r="J6266">
            <v>63261.75</v>
          </cell>
          <cell r="K6266">
            <v>7864.45</v>
          </cell>
          <cell r="L6266">
            <v>7864.45</v>
          </cell>
          <cell r="M6266">
            <v>922.45811703000004</v>
          </cell>
          <cell r="N6266">
            <v>11.72946763</v>
          </cell>
          <cell r="O6266">
            <v>11.72946763</v>
          </cell>
          <cell r="P6266">
            <v>0</v>
          </cell>
          <cell r="Q6266">
            <v>0</v>
          </cell>
          <cell r="R6266">
            <v>0</v>
          </cell>
          <cell r="S6266">
            <v>0</v>
          </cell>
          <cell r="T6266">
            <v>0</v>
          </cell>
          <cell r="U6266">
            <v>0</v>
          </cell>
          <cell r="V6266">
            <v>0</v>
          </cell>
          <cell r="W6266">
            <v>0</v>
          </cell>
          <cell r="X6266">
            <v>4420.0543201</v>
          </cell>
          <cell r="Y6266">
            <v>0</v>
          </cell>
          <cell r="Z6266">
            <v>5106.24</v>
          </cell>
          <cell r="AA6266">
            <v>5106.24</v>
          </cell>
          <cell r="AB6266">
            <v>0</v>
          </cell>
          <cell r="AC6266">
            <v>0</v>
          </cell>
          <cell r="AD6266">
            <v>297.47550143000001</v>
          </cell>
          <cell r="AE6266">
            <v>0</v>
          </cell>
          <cell r="AF6266">
            <v>297.47550143000001</v>
          </cell>
          <cell r="AG6266">
            <v>0</v>
          </cell>
          <cell r="AH6266">
            <v>0</v>
          </cell>
          <cell r="AI6266">
            <v>5.8257250230000004</v>
          </cell>
        </row>
        <row r="6267">
          <cell r="C6267" t="str">
            <v>1.995.2</v>
          </cell>
          <cell r="D6267" t="str">
            <v>Материалы(в составе подрядных работ)</v>
          </cell>
          <cell r="E6267" t="str">
            <v>051-3000796</v>
          </cell>
          <cell r="F6267" t="str">
            <v/>
          </cell>
          <cell r="G6267" t="str">
            <v/>
          </cell>
          <cell r="H6267" t="str">
            <v/>
          </cell>
          <cell r="I6267">
            <v>0</v>
          </cell>
          <cell r="J6267">
            <v>0</v>
          </cell>
          <cell r="K6267">
            <v>0</v>
          </cell>
          <cell r="L6267">
            <v>0</v>
          </cell>
          <cell r="M6267">
            <v>0</v>
          </cell>
          <cell r="N6267">
            <v>0</v>
          </cell>
          <cell r="O6267">
            <v>0</v>
          </cell>
          <cell r="P6267">
            <v>0</v>
          </cell>
          <cell r="Q6267">
            <v>0</v>
          </cell>
          <cell r="R6267">
            <v>0</v>
          </cell>
          <cell r="S6267">
            <v>0</v>
          </cell>
          <cell r="T6267">
            <v>0</v>
          </cell>
          <cell r="U6267">
            <v>0</v>
          </cell>
          <cell r="V6267">
            <v>0</v>
          </cell>
          <cell r="W6267">
            <v>0</v>
          </cell>
          <cell r="X6267">
            <v>24753.891098759999</v>
          </cell>
          <cell r="Y6267">
            <v>0</v>
          </cell>
          <cell r="Z6267">
            <v>1029.9000000000001</v>
          </cell>
          <cell r="AA6267">
            <v>1029.9000000000001</v>
          </cell>
          <cell r="AB6267">
            <v>0</v>
          </cell>
          <cell r="AC6267">
            <v>1029.9000000000001</v>
          </cell>
          <cell r="AD6267">
            <v>734.91619993999996</v>
          </cell>
          <cell r="AE6267">
            <v>0</v>
          </cell>
          <cell r="AF6267">
            <v>0</v>
          </cell>
          <cell r="AG6267">
            <v>0</v>
          </cell>
          <cell r="AH6267">
            <v>734.91619993999996</v>
          </cell>
          <cell r="AI6267">
            <v>71.358015335000005</v>
          </cell>
        </row>
        <row r="6268">
          <cell r="C6268" t="str">
            <v>1.995.3</v>
          </cell>
          <cell r="D6268" t="str">
            <v>Оборудование</v>
          </cell>
          <cell r="E6268" t="str">
            <v>051-3000796</v>
          </cell>
          <cell r="F6268" t="str">
            <v/>
          </cell>
          <cell r="G6268" t="str">
            <v/>
          </cell>
          <cell r="H6268" t="str">
            <v/>
          </cell>
          <cell r="I6268">
            <v>18115.950930210001</v>
          </cell>
          <cell r="J6268">
            <v>15808.79293021</v>
          </cell>
          <cell r="K6268">
            <v>2472.14</v>
          </cell>
          <cell r="L6268">
            <v>2472.14</v>
          </cell>
          <cell r="M6268">
            <v>1365.3018595000001</v>
          </cell>
          <cell r="N6268">
            <v>55.227529973999999</v>
          </cell>
          <cell r="O6268">
            <v>55.227529973999999</v>
          </cell>
          <cell r="P6268">
            <v>0</v>
          </cell>
          <cell r="Q6268">
            <v>0</v>
          </cell>
          <cell r="R6268">
            <v>0</v>
          </cell>
          <cell r="S6268">
            <v>0</v>
          </cell>
          <cell r="T6268">
            <v>0</v>
          </cell>
          <cell r="U6268">
            <v>0</v>
          </cell>
          <cell r="V6268">
            <v>0</v>
          </cell>
          <cell r="W6268">
            <v>0</v>
          </cell>
          <cell r="X6268">
            <v>22333.665008780001</v>
          </cell>
          <cell r="Y6268">
            <v>480.8650811</v>
          </cell>
          <cell r="Z6268">
            <v>1660.62</v>
          </cell>
          <cell r="AA6268">
            <v>1660.62</v>
          </cell>
          <cell r="AB6268">
            <v>0</v>
          </cell>
          <cell r="AC6268">
            <v>0</v>
          </cell>
          <cell r="AD6268">
            <v>259.32233072000002</v>
          </cell>
          <cell r="AE6268">
            <v>259.32233072000002</v>
          </cell>
          <cell r="AF6268">
            <v>0</v>
          </cell>
          <cell r="AG6268">
            <v>0</v>
          </cell>
          <cell r="AH6268">
            <v>0</v>
          </cell>
          <cell r="AI6268">
            <v>15.615994671999999</v>
          </cell>
        </row>
        <row r="6269">
          <cell r="C6269" t="str">
            <v>1.995.4</v>
          </cell>
          <cell r="D6269" t="str">
            <v>Прочие, всего</v>
          </cell>
          <cell r="E6269" t="str">
            <v>051-3000796</v>
          </cell>
          <cell r="F6269" t="str">
            <v/>
          </cell>
          <cell r="G6269" t="str">
            <v/>
          </cell>
          <cell r="H6269" t="str">
            <v/>
          </cell>
          <cell r="I6269">
            <v>7996.4839293799996</v>
          </cell>
          <cell r="J6269">
            <v>6935.41</v>
          </cell>
          <cell r="K6269">
            <v>676.95</v>
          </cell>
          <cell r="L6269">
            <v>676.95</v>
          </cell>
          <cell r="M6269">
            <v>130.67869314000001</v>
          </cell>
          <cell r="N6269">
            <v>19.304039166999999</v>
          </cell>
          <cell r="O6269">
            <v>19.304039166999999</v>
          </cell>
          <cell r="P6269">
            <v>0</v>
          </cell>
          <cell r="Q6269">
            <v>0</v>
          </cell>
          <cell r="R6269">
            <v>0</v>
          </cell>
          <cell r="S6269">
            <v>0</v>
          </cell>
          <cell r="T6269">
            <v>0</v>
          </cell>
          <cell r="U6269">
            <v>0</v>
          </cell>
          <cell r="V6269">
            <v>0</v>
          </cell>
          <cell r="W6269">
            <v>0</v>
          </cell>
          <cell r="X6269">
            <v>0</v>
          </cell>
          <cell r="Y6269">
            <v>22.855836230000001</v>
          </cell>
          <cell r="Z6269">
            <v>984.48</v>
          </cell>
          <cell r="AA6269">
            <v>984.48</v>
          </cell>
          <cell r="AB6269">
            <v>0</v>
          </cell>
          <cell r="AC6269">
            <v>0</v>
          </cell>
          <cell r="AD6269">
            <v>342.56546162000001</v>
          </cell>
          <cell r="AE6269">
            <v>22.855836230000001</v>
          </cell>
          <cell r="AF6269">
            <v>83.873225939999998</v>
          </cell>
          <cell r="AG6269">
            <v>235.83639944999999</v>
          </cell>
          <cell r="AH6269">
            <v>0</v>
          </cell>
          <cell r="AI6269">
            <v>34.796589226999998</v>
          </cell>
        </row>
        <row r="6270">
          <cell r="C6270" t="str">
            <v>1.995.5</v>
          </cell>
          <cell r="D6270" t="str">
            <v>Услуги Заказчика</v>
          </cell>
          <cell r="E6270" t="str">
            <v>051-3000796</v>
          </cell>
          <cell r="F6270" t="str">
            <v/>
          </cell>
          <cell r="G6270" t="str">
            <v/>
          </cell>
          <cell r="H6270" t="str">
            <v/>
          </cell>
          <cell r="I6270">
            <v>1132.4599999899999</v>
          </cell>
          <cell r="J6270">
            <v>417.08</v>
          </cell>
          <cell r="K6270">
            <v>417.08</v>
          </cell>
          <cell r="L6270">
            <v>417.08</v>
          </cell>
          <cell r="M6270">
            <v>104.27000004</v>
          </cell>
          <cell r="N6270">
            <v>25.000000010000001</v>
          </cell>
          <cell r="O6270">
            <v>25.000000010000001</v>
          </cell>
          <cell r="P6270">
            <v>0</v>
          </cell>
          <cell r="Q6270">
            <v>0</v>
          </cell>
          <cell r="R6270">
            <v>0</v>
          </cell>
          <cell r="S6270">
            <v>0</v>
          </cell>
          <cell r="T6270">
            <v>0</v>
          </cell>
          <cell r="U6270">
            <v>0</v>
          </cell>
          <cell r="V6270">
            <v>0</v>
          </cell>
          <cell r="W6270">
            <v>0</v>
          </cell>
          <cell r="X6270">
            <v>0</v>
          </cell>
          <cell r="Y6270">
            <v>0</v>
          </cell>
          <cell r="Z6270">
            <v>347.57</v>
          </cell>
          <cell r="AA6270">
            <v>347.57</v>
          </cell>
          <cell r="AB6270">
            <v>0</v>
          </cell>
          <cell r="AC6270">
            <v>0</v>
          </cell>
          <cell r="AD6270">
            <v>303.39646775</v>
          </cell>
          <cell r="AE6270">
            <v>0</v>
          </cell>
          <cell r="AF6270">
            <v>69.513333360000004</v>
          </cell>
          <cell r="AG6270">
            <v>233.88313439000001</v>
          </cell>
          <cell r="AH6270">
            <v>0</v>
          </cell>
          <cell r="AI6270">
            <v>87.290752295000004</v>
          </cell>
        </row>
        <row r="6271">
          <cell r="C6271" t="str">
            <v>1.995.6</v>
          </cell>
          <cell r="D6271" t="str">
            <v>Иные прочие</v>
          </cell>
          <cell r="E6271" t="str">
            <v>051-3000796</v>
          </cell>
          <cell r="F6271" t="str">
            <v/>
          </cell>
          <cell r="G6271" t="str">
            <v/>
          </cell>
          <cell r="H6271" t="str">
            <v/>
          </cell>
          <cell r="I6271">
            <v>6864.0239293900004</v>
          </cell>
          <cell r="J6271">
            <v>6518.33</v>
          </cell>
          <cell r="K6271">
            <v>259.87</v>
          </cell>
          <cell r="L6271">
            <v>259.87</v>
          </cell>
          <cell r="M6271">
            <v>26.408693100000001</v>
          </cell>
          <cell r="N6271">
            <v>10.162270789000001</v>
          </cell>
          <cell r="O6271">
            <v>10.162270789000001</v>
          </cell>
          <cell r="P6271">
            <v>0</v>
          </cell>
          <cell r="Q6271">
            <v>0</v>
          </cell>
          <cell r="R6271">
            <v>0</v>
          </cell>
          <cell r="S6271">
            <v>0</v>
          </cell>
          <cell r="T6271">
            <v>0</v>
          </cell>
          <cell r="U6271">
            <v>0</v>
          </cell>
          <cell r="V6271">
            <v>0</v>
          </cell>
          <cell r="W6271">
            <v>0</v>
          </cell>
          <cell r="X6271">
            <v>0</v>
          </cell>
          <cell r="Y6271">
            <v>22.855836230000001</v>
          </cell>
          <cell r="Z6271">
            <v>636.91</v>
          </cell>
          <cell r="AA6271">
            <v>636.91</v>
          </cell>
          <cell r="AB6271">
            <v>0</v>
          </cell>
          <cell r="AC6271">
            <v>0</v>
          </cell>
          <cell r="AD6271">
            <v>39.168993870000001</v>
          </cell>
          <cell r="AE6271">
            <v>22.855836230000001</v>
          </cell>
          <cell r="AF6271">
            <v>14.35989258</v>
          </cell>
          <cell r="AG6271">
            <v>1.9532650600000001</v>
          </cell>
          <cell r="AH6271">
            <v>0</v>
          </cell>
          <cell r="AI6271">
            <v>6.1498475250000002</v>
          </cell>
        </row>
        <row r="6272">
          <cell r="C6272" t="str">
            <v>1.996</v>
          </cell>
          <cell r="D6272" t="str">
            <v>Эксплуатационное бурение. Медвежье НГКМ Ныдинский участок (берриас-валанжинские отложения)</v>
          </cell>
          <cell r="E6272" t="str">
            <v>051-3000812</v>
          </cell>
          <cell r="F6272" t="str">
            <v/>
          </cell>
          <cell r="G6272" t="str">
            <v>Программа комплексного освоения месторождений полуострова Ям</v>
          </cell>
          <cell r="H6272" t="str">
            <v>Добыча газа</v>
          </cell>
          <cell r="I6272">
            <v>3519.4624212899998</v>
          </cell>
          <cell r="J6272">
            <v>2423.2399999999998</v>
          </cell>
          <cell r="K6272">
            <v>2234.44</v>
          </cell>
          <cell r="L6272">
            <v>2234.44</v>
          </cell>
          <cell r="M6272">
            <v>169.69056631999999</v>
          </cell>
          <cell r="N6272">
            <v>7.594321903</v>
          </cell>
          <cell r="O6272">
            <v>7.594321903</v>
          </cell>
          <cell r="P6272">
            <v>0</v>
          </cell>
          <cell r="Q6272">
            <v>0</v>
          </cell>
          <cell r="R6272">
            <v>0</v>
          </cell>
          <cell r="S6272">
            <v>0</v>
          </cell>
          <cell r="T6272">
            <v>0</v>
          </cell>
          <cell r="U6272">
            <v>0</v>
          </cell>
          <cell r="V6272">
            <v>0</v>
          </cell>
          <cell r="W6272">
            <v>0</v>
          </cell>
          <cell r="X6272">
            <v>125.53707975</v>
          </cell>
          <cell r="Y6272">
            <v>418.77122773000002</v>
          </cell>
          <cell r="Z6272">
            <v>1949.56</v>
          </cell>
          <cell r="AA6272">
            <v>1949.56</v>
          </cell>
          <cell r="AB6272">
            <v>0</v>
          </cell>
          <cell r="AC6272">
            <v>0</v>
          </cell>
          <cell r="AD6272">
            <v>101.58234114</v>
          </cell>
          <cell r="AE6272">
            <v>55.249288049999997</v>
          </cell>
          <cell r="AF6272">
            <v>15.53341992</v>
          </cell>
          <cell r="AG6272">
            <v>0</v>
          </cell>
          <cell r="AH6272">
            <v>30.79963317</v>
          </cell>
          <cell r="AI6272">
            <v>5.2105265359999997</v>
          </cell>
        </row>
        <row r="6273">
          <cell r="C6273" t="str">
            <v>1.996.1</v>
          </cell>
          <cell r="D6273" t="str">
            <v>Подрядные работы</v>
          </cell>
          <cell r="E6273" t="str">
            <v>051-3000812</v>
          </cell>
          <cell r="F6273" t="str">
            <v/>
          </cell>
          <cell r="G6273" t="str">
            <v/>
          </cell>
          <cell r="H6273" t="str">
            <v/>
          </cell>
          <cell r="I6273">
            <v>2886.75</v>
          </cell>
          <cell r="J6273">
            <v>2277.38</v>
          </cell>
          <cell r="K6273">
            <v>2107.0500000000002</v>
          </cell>
          <cell r="L6273">
            <v>2107.0500000000002</v>
          </cell>
          <cell r="M6273">
            <v>135.39895423999999</v>
          </cell>
          <cell r="N6273">
            <v>6.425996262</v>
          </cell>
          <cell r="O6273">
            <v>6.425996262</v>
          </cell>
          <cell r="P6273">
            <v>0</v>
          </cell>
          <cell r="Q6273">
            <v>0</v>
          </cell>
          <cell r="R6273">
            <v>0</v>
          </cell>
          <cell r="S6273">
            <v>0</v>
          </cell>
          <cell r="T6273">
            <v>0</v>
          </cell>
          <cell r="U6273">
            <v>0</v>
          </cell>
          <cell r="V6273">
            <v>0</v>
          </cell>
          <cell r="W6273">
            <v>0</v>
          </cell>
          <cell r="X6273">
            <v>125.53707975</v>
          </cell>
          <cell r="Y6273">
            <v>214.16092655</v>
          </cell>
          <cell r="Z6273">
            <v>1616.23</v>
          </cell>
          <cell r="AA6273">
            <v>1616.23</v>
          </cell>
          <cell r="AB6273">
            <v>0</v>
          </cell>
          <cell r="AC6273">
            <v>0</v>
          </cell>
          <cell r="AD6273">
            <v>30.79963317</v>
          </cell>
          <cell r="AE6273">
            <v>0</v>
          </cell>
          <cell r="AF6273">
            <v>0</v>
          </cell>
          <cell r="AG6273">
            <v>0</v>
          </cell>
          <cell r="AH6273">
            <v>30.79963317</v>
          </cell>
          <cell r="AI6273">
            <v>1.9056466700000001</v>
          </cell>
        </row>
        <row r="6274">
          <cell r="C6274">
            <v>0</v>
          </cell>
          <cell r="D6274" t="str">
            <v>Газпром инвест</v>
          </cell>
          <cell r="E6274" t="str">
            <v>051-3000812</v>
          </cell>
          <cell r="F6274" t="str">
            <v/>
          </cell>
          <cell r="G6274" t="str">
            <v/>
          </cell>
          <cell r="H6274" t="str">
            <v/>
          </cell>
          <cell r="I6274">
            <v>0</v>
          </cell>
          <cell r="J6274">
            <v>0</v>
          </cell>
          <cell r="K6274">
            <v>0</v>
          </cell>
          <cell r="L6274">
            <v>0</v>
          </cell>
          <cell r="M6274">
            <v>0</v>
          </cell>
          <cell r="N6274">
            <v>0</v>
          </cell>
          <cell r="O6274">
            <v>0</v>
          </cell>
          <cell r="P6274">
            <v>0</v>
          </cell>
          <cell r="Q6274">
            <v>0</v>
          </cell>
          <cell r="R6274">
            <v>0</v>
          </cell>
          <cell r="S6274">
            <v>0</v>
          </cell>
          <cell r="T6274">
            <v>0</v>
          </cell>
          <cell r="U6274">
            <v>0</v>
          </cell>
          <cell r="V6274">
            <v>0</v>
          </cell>
          <cell r="W6274">
            <v>0</v>
          </cell>
          <cell r="X6274">
            <v>125.53707975</v>
          </cell>
          <cell r="Y6274">
            <v>0</v>
          </cell>
          <cell r="Z6274">
            <v>0</v>
          </cell>
          <cell r="AA6274">
            <v>0</v>
          </cell>
          <cell r="AB6274">
            <v>0</v>
          </cell>
          <cell r="AC6274">
            <v>0</v>
          </cell>
          <cell r="AD6274">
            <v>30.79963317</v>
          </cell>
          <cell r="AE6274">
            <v>0</v>
          </cell>
          <cell r="AF6274">
            <v>0</v>
          </cell>
          <cell r="AG6274">
            <v>0</v>
          </cell>
          <cell r="AH6274">
            <v>30.79963317</v>
          </cell>
          <cell r="AI6274">
            <v>0</v>
          </cell>
        </row>
        <row r="6275">
          <cell r="C6275">
            <v>0</v>
          </cell>
          <cell r="D6275" t="str">
            <v>Газпром недра</v>
          </cell>
          <cell r="E6275" t="str">
            <v>051-3000812</v>
          </cell>
          <cell r="F6275" t="str">
            <v/>
          </cell>
          <cell r="G6275" t="str">
            <v/>
          </cell>
          <cell r="H6275" t="str">
            <v/>
          </cell>
          <cell r="I6275">
            <v>0</v>
          </cell>
          <cell r="J6275">
            <v>0</v>
          </cell>
          <cell r="K6275">
            <v>153.24</v>
          </cell>
          <cell r="L6275">
            <v>153.24</v>
          </cell>
          <cell r="M6275">
            <v>0</v>
          </cell>
          <cell r="N6275">
            <v>0</v>
          </cell>
          <cell r="O6275">
            <v>0</v>
          </cell>
          <cell r="P6275">
            <v>0</v>
          </cell>
          <cell r="Q6275">
            <v>0</v>
          </cell>
          <cell r="R6275">
            <v>0</v>
          </cell>
          <cell r="S6275">
            <v>0</v>
          </cell>
          <cell r="T6275">
            <v>0</v>
          </cell>
          <cell r="U6275">
            <v>0</v>
          </cell>
          <cell r="V6275">
            <v>0</v>
          </cell>
          <cell r="W6275">
            <v>0</v>
          </cell>
          <cell r="X6275">
            <v>0</v>
          </cell>
          <cell r="Y6275">
            <v>0</v>
          </cell>
          <cell r="Z6275">
            <v>0</v>
          </cell>
          <cell r="AA6275">
            <v>0</v>
          </cell>
          <cell r="AB6275">
            <v>0</v>
          </cell>
          <cell r="AC6275">
            <v>0</v>
          </cell>
          <cell r="AD6275">
            <v>0</v>
          </cell>
          <cell r="AE6275">
            <v>0</v>
          </cell>
          <cell r="AF6275">
            <v>0</v>
          </cell>
          <cell r="AG6275">
            <v>0</v>
          </cell>
          <cell r="AH6275">
            <v>0</v>
          </cell>
          <cell r="AI6275">
            <v>0</v>
          </cell>
        </row>
        <row r="6276">
          <cell r="C6276">
            <v>0</v>
          </cell>
          <cell r="D6276" t="str">
            <v>ЭНГС</v>
          </cell>
          <cell r="E6276" t="str">
            <v>051-3000812</v>
          </cell>
          <cell r="F6276" t="str">
            <v/>
          </cell>
          <cell r="G6276" t="str">
            <v/>
          </cell>
          <cell r="H6276" t="str">
            <v/>
          </cell>
          <cell r="I6276">
            <v>2886.75</v>
          </cell>
          <cell r="J6276">
            <v>2277.38</v>
          </cell>
          <cell r="K6276">
            <v>1953.81</v>
          </cell>
          <cell r="L6276">
            <v>1953.81</v>
          </cell>
          <cell r="M6276">
            <v>135.39895423999999</v>
          </cell>
          <cell r="N6276">
            <v>6.9299959690000001</v>
          </cell>
          <cell r="O6276">
            <v>6.9299959690000001</v>
          </cell>
          <cell r="P6276">
            <v>0</v>
          </cell>
          <cell r="Q6276">
            <v>0</v>
          </cell>
          <cell r="R6276">
            <v>0</v>
          </cell>
          <cell r="S6276">
            <v>0</v>
          </cell>
          <cell r="T6276">
            <v>0</v>
          </cell>
          <cell r="U6276">
            <v>0</v>
          </cell>
          <cell r="V6276">
            <v>0</v>
          </cell>
          <cell r="W6276">
            <v>0</v>
          </cell>
          <cell r="X6276">
            <v>0</v>
          </cell>
          <cell r="Y6276">
            <v>214.16092655</v>
          </cell>
          <cell r="Z6276">
            <v>1616.23</v>
          </cell>
          <cell r="AA6276">
            <v>1616.23</v>
          </cell>
          <cell r="AB6276">
            <v>0</v>
          </cell>
          <cell r="AC6276">
            <v>0</v>
          </cell>
          <cell r="AD6276">
            <v>0</v>
          </cell>
          <cell r="AE6276">
            <v>0</v>
          </cell>
          <cell r="AF6276">
            <v>0</v>
          </cell>
          <cell r="AG6276">
            <v>0</v>
          </cell>
          <cell r="AH6276">
            <v>0</v>
          </cell>
          <cell r="AI6276">
            <v>0</v>
          </cell>
        </row>
        <row r="6277">
          <cell r="C6277" t="str">
            <v>1.996.2</v>
          </cell>
          <cell r="D6277" t="str">
            <v>Материалы(в составе подрядных работ)</v>
          </cell>
          <cell r="E6277" t="str">
            <v>051-3000812</v>
          </cell>
          <cell r="F6277" t="str">
            <v/>
          </cell>
          <cell r="G6277" t="str">
            <v/>
          </cell>
          <cell r="H6277" t="str">
            <v/>
          </cell>
          <cell r="I6277">
            <v>0</v>
          </cell>
          <cell r="J6277">
            <v>0</v>
          </cell>
          <cell r="K6277">
            <v>0</v>
          </cell>
          <cell r="L6277">
            <v>0</v>
          </cell>
          <cell r="M6277">
            <v>0</v>
          </cell>
          <cell r="N6277">
            <v>0</v>
          </cell>
          <cell r="O6277">
            <v>0</v>
          </cell>
          <cell r="P6277">
            <v>0</v>
          </cell>
          <cell r="Q6277">
            <v>0</v>
          </cell>
          <cell r="R6277">
            <v>0</v>
          </cell>
          <cell r="S6277">
            <v>0</v>
          </cell>
          <cell r="T6277">
            <v>0</v>
          </cell>
          <cell r="U6277">
            <v>0</v>
          </cell>
          <cell r="V6277">
            <v>0</v>
          </cell>
          <cell r="W6277">
            <v>0</v>
          </cell>
          <cell r="X6277">
            <v>125.53707975</v>
          </cell>
          <cell r="Y6277">
            <v>0</v>
          </cell>
          <cell r="Z6277">
            <v>0</v>
          </cell>
          <cell r="AA6277">
            <v>0</v>
          </cell>
          <cell r="AB6277">
            <v>0</v>
          </cell>
          <cell r="AC6277">
            <v>0</v>
          </cell>
          <cell r="AD6277">
            <v>30.79963317</v>
          </cell>
          <cell r="AE6277">
            <v>0</v>
          </cell>
          <cell r="AF6277">
            <v>0</v>
          </cell>
          <cell r="AG6277">
            <v>0</v>
          </cell>
          <cell r="AH6277">
            <v>30.79963317</v>
          </cell>
          <cell r="AI6277">
            <v>0</v>
          </cell>
        </row>
        <row r="6278">
          <cell r="C6278" t="str">
            <v>1.996.3</v>
          </cell>
          <cell r="D6278" t="str">
            <v>Оборудование</v>
          </cell>
          <cell r="E6278" t="str">
            <v>051-3000812</v>
          </cell>
          <cell r="F6278" t="str">
            <v/>
          </cell>
          <cell r="G6278" t="str">
            <v/>
          </cell>
          <cell r="H6278" t="str">
            <v/>
          </cell>
          <cell r="I6278">
            <v>364.99</v>
          </cell>
          <cell r="J6278">
            <v>3.52</v>
          </cell>
          <cell r="K6278">
            <v>3.52</v>
          </cell>
          <cell r="L6278">
            <v>3.52</v>
          </cell>
          <cell r="M6278">
            <v>10.083517199999999</v>
          </cell>
          <cell r="N6278">
            <v>286.46355681799997</v>
          </cell>
          <cell r="O6278">
            <v>286.46355681799997</v>
          </cell>
          <cell r="P6278">
            <v>0</v>
          </cell>
          <cell r="Q6278">
            <v>0</v>
          </cell>
          <cell r="R6278">
            <v>0</v>
          </cell>
          <cell r="S6278">
            <v>0</v>
          </cell>
          <cell r="T6278">
            <v>0</v>
          </cell>
          <cell r="U6278">
            <v>0</v>
          </cell>
          <cell r="V6278">
            <v>0</v>
          </cell>
          <cell r="W6278">
            <v>0</v>
          </cell>
          <cell r="X6278">
            <v>0</v>
          </cell>
          <cell r="Y6278">
            <v>193.7036129</v>
          </cell>
          <cell r="Z6278">
            <v>191.35</v>
          </cell>
          <cell r="AA6278">
            <v>191.35</v>
          </cell>
          <cell r="AB6278">
            <v>0</v>
          </cell>
          <cell r="AC6278">
            <v>0</v>
          </cell>
          <cell r="AD6278">
            <v>44.34259977</v>
          </cell>
          <cell r="AE6278">
            <v>44.34259977</v>
          </cell>
          <cell r="AF6278">
            <v>0</v>
          </cell>
          <cell r="AG6278">
            <v>0</v>
          </cell>
          <cell r="AH6278">
            <v>0</v>
          </cell>
          <cell r="AI6278">
            <v>23.173556189999999</v>
          </cell>
        </row>
        <row r="6279">
          <cell r="C6279" t="str">
            <v>1.996.4</v>
          </cell>
          <cell r="D6279" t="str">
            <v>Прочие, всего</v>
          </cell>
          <cell r="E6279" t="str">
            <v>051-3000812</v>
          </cell>
          <cell r="F6279" t="str">
            <v/>
          </cell>
          <cell r="G6279" t="str">
            <v/>
          </cell>
          <cell r="H6279" t="str">
            <v/>
          </cell>
          <cell r="I6279">
            <v>267.72242129</v>
          </cell>
          <cell r="J6279">
            <v>142.34</v>
          </cell>
          <cell r="K6279">
            <v>123.87</v>
          </cell>
          <cell r="L6279">
            <v>123.87</v>
          </cell>
          <cell r="M6279">
            <v>24.208094880000001</v>
          </cell>
          <cell r="N6279">
            <v>19.543145942999999</v>
          </cell>
          <cell r="O6279">
            <v>19.543145942999999</v>
          </cell>
          <cell r="P6279">
            <v>0</v>
          </cell>
          <cell r="Q6279">
            <v>0</v>
          </cell>
          <cell r="R6279">
            <v>0</v>
          </cell>
          <cell r="S6279">
            <v>0</v>
          </cell>
          <cell r="T6279">
            <v>0</v>
          </cell>
          <cell r="U6279">
            <v>0</v>
          </cell>
          <cell r="V6279">
            <v>0</v>
          </cell>
          <cell r="W6279">
            <v>0</v>
          </cell>
          <cell r="X6279">
            <v>0</v>
          </cell>
          <cell r="Y6279">
            <v>10.906688279999999</v>
          </cell>
          <cell r="Z6279">
            <v>141.97999999999999</v>
          </cell>
          <cell r="AA6279">
            <v>141.97999999999999</v>
          </cell>
          <cell r="AB6279">
            <v>0</v>
          </cell>
          <cell r="AC6279">
            <v>0</v>
          </cell>
          <cell r="AD6279">
            <v>26.440108200000001</v>
          </cell>
          <cell r="AE6279">
            <v>10.906688279999999</v>
          </cell>
          <cell r="AF6279">
            <v>15.53341992</v>
          </cell>
          <cell r="AG6279">
            <v>0</v>
          </cell>
          <cell r="AH6279">
            <v>0</v>
          </cell>
          <cell r="AI6279">
            <v>18.622417382999998</v>
          </cell>
        </row>
        <row r="6280">
          <cell r="C6280" t="str">
            <v>1.996.5</v>
          </cell>
          <cell r="D6280" t="str">
            <v>Услуги Заказчика</v>
          </cell>
          <cell r="E6280" t="str">
            <v>051-3000812</v>
          </cell>
          <cell r="F6280" t="str">
            <v/>
          </cell>
          <cell r="G6280" t="str">
            <v/>
          </cell>
          <cell r="H6280" t="str">
            <v/>
          </cell>
          <cell r="I6280">
            <v>79.69</v>
          </cell>
          <cell r="J6280">
            <v>79.69</v>
          </cell>
          <cell r="K6280">
            <v>79.69</v>
          </cell>
          <cell r="L6280">
            <v>79.69</v>
          </cell>
          <cell r="M6280">
            <v>19.922500079999999</v>
          </cell>
          <cell r="N6280">
            <v>25.000000100000001</v>
          </cell>
          <cell r="O6280">
            <v>25.000000100000001</v>
          </cell>
          <cell r="P6280">
            <v>0</v>
          </cell>
          <cell r="Q6280">
            <v>0</v>
          </cell>
          <cell r="R6280">
            <v>0</v>
          </cell>
          <cell r="S6280">
            <v>0</v>
          </cell>
          <cell r="T6280">
            <v>0</v>
          </cell>
          <cell r="U6280">
            <v>0</v>
          </cell>
          <cell r="V6280">
            <v>0</v>
          </cell>
          <cell r="W6280">
            <v>0</v>
          </cell>
          <cell r="X6280">
            <v>0</v>
          </cell>
          <cell r="Y6280">
            <v>8.4391666799999996</v>
          </cell>
          <cell r="Z6280">
            <v>74.84</v>
          </cell>
          <cell r="AA6280">
            <v>74.84</v>
          </cell>
          <cell r="AB6280">
            <v>0</v>
          </cell>
          <cell r="AC6280">
            <v>0</v>
          </cell>
          <cell r="AD6280">
            <v>21.7208334</v>
          </cell>
          <cell r="AE6280">
            <v>8.4391666799999996</v>
          </cell>
          <cell r="AF6280">
            <v>13.28166672</v>
          </cell>
          <cell r="AG6280">
            <v>0</v>
          </cell>
          <cell r="AH6280">
            <v>0</v>
          </cell>
          <cell r="AI6280">
            <v>29.023026990999998</v>
          </cell>
        </row>
        <row r="6281">
          <cell r="C6281" t="str">
            <v>1.996.6</v>
          </cell>
          <cell r="D6281" t="str">
            <v>Иные прочие</v>
          </cell>
          <cell r="E6281" t="str">
            <v>051-3000812</v>
          </cell>
          <cell r="F6281" t="str">
            <v/>
          </cell>
          <cell r="G6281" t="str">
            <v/>
          </cell>
          <cell r="H6281" t="str">
            <v/>
          </cell>
          <cell r="I6281">
            <v>188.03242129</v>
          </cell>
          <cell r="J6281">
            <v>62.65</v>
          </cell>
          <cell r="K6281">
            <v>44.18</v>
          </cell>
          <cell r="L6281">
            <v>44.18</v>
          </cell>
          <cell r="M6281">
            <v>4.2855948000000001</v>
          </cell>
          <cell r="N6281">
            <v>9.7003051150000008</v>
          </cell>
          <cell r="O6281">
            <v>9.7003051150000008</v>
          </cell>
          <cell r="P6281">
            <v>0</v>
          </cell>
          <cell r="Q6281">
            <v>0</v>
          </cell>
          <cell r="R6281">
            <v>0</v>
          </cell>
          <cell r="S6281">
            <v>0</v>
          </cell>
          <cell r="T6281">
            <v>0</v>
          </cell>
          <cell r="U6281">
            <v>0</v>
          </cell>
          <cell r="V6281">
            <v>0</v>
          </cell>
          <cell r="W6281">
            <v>0</v>
          </cell>
          <cell r="X6281">
            <v>0</v>
          </cell>
          <cell r="Y6281">
            <v>2.4675216</v>
          </cell>
          <cell r="Z6281">
            <v>67.14</v>
          </cell>
          <cell r="AA6281">
            <v>67.14</v>
          </cell>
          <cell r="AB6281">
            <v>0</v>
          </cell>
          <cell r="AC6281">
            <v>0</v>
          </cell>
          <cell r="AD6281">
            <v>4.7192748</v>
          </cell>
          <cell r="AE6281">
            <v>2.4675216</v>
          </cell>
          <cell r="AF6281">
            <v>2.2517532</v>
          </cell>
          <cell r="AG6281">
            <v>0</v>
          </cell>
          <cell r="AH6281">
            <v>0</v>
          </cell>
          <cell r="AI6281">
            <v>7.0290062559999997</v>
          </cell>
        </row>
        <row r="6282">
          <cell r="C6282" t="str">
            <v>1.997</v>
          </cell>
          <cell r="D6282" t="str">
            <v>Эксплуатационное бурение. Бованенковское НГКМ</v>
          </cell>
          <cell r="E6282" t="str">
            <v>051-3000815</v>
          </cell>
          <cell r="F6282" t="str">
            <v>22-50</v>
          </cell>
          <cell r="G6282" t="str">
            <v>Бурение эксплуатационное на м/р</v>
          </cell>
          <cell r="H6282" t="str">
            <v>Добыча газа</v>
          </cell>
          <cell r="I6282">
            <v>184346.9</v>
          </cell>
          <cell r="J6282">
            <v>6532.4733505800004</v>
          </cell>
          <cell r="K6282">
            <v>1435.64</v>
          </cell>
          <cell r="L6282">
            <v>1435.64</v>
          </cell>
          <cell r="M6282">
            <v>229.44786020000001</v>
          </cell>
          <cell r="N6282">
            <v>15.982269942</v>
          </cell>
          <cell r="O6282">
            <v>15.982269942</v>
          </cell>
          <cell r="P6282">
            <v>0</v>
          </cell>
          <cell r="Q6282">
            <v>0</v>
          </cell>
          <cell r="R6282">
            <v>0</v>
          </cell>
          <cell r="S6282">
            <v>2187.6363100600001</v>
          </cell>
          <cell r="T6282">
            <v>432.97507727999999</v>
          </cell>
          <cell r="U6282">
            <v>0</v>
          </cell>
          <cell r="V6282">
            <v>0</v>
          </cell>
          <cell r="W6282">
            <v>0</v>
          </cell>
          <cell r="X6282">
            <v>2.1795100000000001E-2</v>
          </cell>
          <cell r="Y6282">
            <v>966.85126757</v>
          </cell>
          <cell r="Z6282">
            <v>2322.38</v>
          </cell>
          <cell r="AA6282">
            <v>2322.38</v>
          </cell>
          <cell r="AB6282">
            <v>0</v>
          </cell>
          <cell r="AC6282">
            <v>0</v>
          </cell>
          <cell r="AD6282">
            <v>1005.9908783</v>
          </cell>
          <cell r="AE6282">
            <v>966.85126756</v>
          </cell>
          <cell r="AF6282">
            <v>19.901277400000001</v>
          </cell>
          <cell r="AG6282">
            <v>19.238333340000001</v>
          </cell>
          <cell r="AH6282">
            <v>0</v>
          </cell>
          <cell r="AI6282">
            <v>43.317238277000001</v>
          </cell>
        </row>
        <row r="6283">
          <cell r="C6283" t="str">
            <v>1.997.1</v>
          </cell>
          <cell r="D6283" t="str">
            <v>Подрядные работы</v>
          </cell>
          <cell r="E6283" t="str">
            <v>051-3000815</v>
          </cell>
          <cell r="F6283" t="str">
            <v/>
          </cell>
          <cell r="G6283" t="str">
            <v/>
          </cell>
          <cell r="H6283" t="str">
            <v/>
          </cell>
          <cell r="I6283">
            <v>158446.44</v>
          </cell>
          <cell r="J6283">
            <v>5980.6879227500003</v>
          </cell>
          <cell r="K6283">
            <v>1167.82</v>
          </cell>
          <cell r="L6283">
            <v>1167.82</v>
          </cell>
          <cell r="M6283">
            <v>215.33656529000001</v>
          </cell>
          <cell r="N6283">
            <v>18.439191424000001</v>
          </cell>
          <cell r="O6283">
            <v>18.439191424000001</v>
          </cell>
          <cell r="P6283">
            <v>0</v>
          </cell>
          <cell r="Q6283">
            <v>0</v>
          </cell>
          <cell r="R6283">
            <v>0</v>
          </cell>
          <cell r="S6283">
            <v>1827.46120548</v>
          </cell>
          <cell r="T6283">
            <v>365.49224112000002</v>
          </cell>
          <cell r="U6283">
            <v>0</v>
          </cell>
          <cell r="V6283">
            <v>0</v>
          </cell>
          <cell r="W6283">
            <v>0</v>
          </cell>
          <cell r="X6283">
            <v>0</v>
          </cell>
          <cell r="Y6283">
            <v>889.06610091000005</v>
          </cell>
          <cell r="Z6283">
            <v>1920.2</v>
          </cell>
          <cell r="AA6283">
            <v>1920.2</v>
          </cell>
          <cell r="AB6283">
            <v>0</v>
          </cell>
          <cell r="AC6283">
            <v>0</v>
          </cell>
          <cell r="AD6283">
            <v>899.12275006000004</v>
          </cell>
          <cell r="AE6283">
            <v>889.06610091000005</v>
          </cell>
          <cell r="AF6283">
            <v>10.05664915</v>
          </cell>
          <cell r="AG6283">
            <v>0</v>
          </cell>
          <cell r="AH6283">
            <v>0</v>
          </cell>
          <cell r="AI6283">
            <v>46.824432354000002</v>
          </cell>
        </row>
        <row r="6284">
          <cell r="C6284">
            <v>0</v>
          </cell>
          <cell r="D6284" t="str">
            <v>Газпром подземремонт Уренгой</v>
          </cell>
          <cell r="E6284" t="str">
            <v>051-3000815</v>
          </cell>
          <cell r="F6284" t="str">
            <v/>
          </cell>
          <cell r="G6284" t="str">
            <v/>
          </cell>
          <cell r="H6284" t="str">
            <v/>
          </cell>
          <cell r="I6284">
            <v>25160.104350779999</v>
          </cell>
          <cell r="J6284">
            <v>5694.9636045699999</v>
          </cell>
          <cell r="K6284">
            <v>139.68</v>
          </cell>
          <cell r="L6284">
            <v>139.68</v>
          </cell>
          <cell r="M6284">
            <v>0</v>
          </cell>
          <cell r="N6284">
            <v>0</v>
          </cell>
          <cell r="O6284">
            <v>0</v>
          </cell>
          <cell r="P6284">
            <v>0</v>
          </cell>
          <cell r="Q6284">
            <v>0</v>
          </cell>
          <cell r="R6284">
            <v>0</v>
          </cell>
          <cell r="S6284">
            <v>1827.46120548</v>
          </cell>
          <cell r="T6284">
            <v>365.49224112000002</v>
          </cell>
          <cell r="U6284">
            <v>0</v>
          </cell>
          <cell r="V6284">
            <v>0</v>
          </cell>
          <cell r="W6284">
            <v>0</v>
          </cell>
          <cell r="X6284">
            <v>0</v>
          </cell>
          <cell r="Y6284">
            <v>226.32062955000001</v>
          </cell>
          <cell r="Z6284">
            <v>268.02</v>
          </cell>
          <cell r="AA6284">
            <v>268.02</v>
          </cell>
          <cell r="AB6284">
            <v>0</v>
          </cell>
          <cell r="AC6284">
            <v>0</v>
          </cell>
          <cell r="AD6284">
            <v>226.32062955000001</v>
          </cell>
          <cell r="AE6284">
            <v>226.32062955000001</v>
          </cell>
          <cell r="AF6284">
            <v>0</v>
          </cell>
          <cell r="AG6284">
            <v>0</v>
          </cell>
          <cell r="AH6284">
            <v>0</v>
          </cell>
          <cell r="AI6284">
            <v>84.441694482000003</v>
          </cell>
        </row>
        <row r="6285">
          <cell r="C6285">
            <v>0</v>
          </cell>
          <cell r="D6285" t="str">
            <v>Газпром бурение</v>
          </cell>
          <cell r="E6285" t="str">
            <v>051-3000815</v>
          </cell>
          <cell r="F6285" t="str">
            <v/>
          </cell>
          <cell r="G6285" t="str">
            <v/>
          </cell>
          <cell r="H6285" t="str">
            <v/>
          </cell>
          <cell r="I6285">
            <v>285.72431818000001</v>
          </cell>
          <cell r="J6285">
            <v>285.72431818000001</v>
          </cell>
          <cell r="K6285">
            <v>932.86</v>
          </cell>
          <cell r="L6285">
            <v>932.86</v>
          </cell>
          <cell r="M6285">
            <v>205.27991614000001</v>
          </cell>
          <cell r="N6285">
            <v>22.005436628999998</v>
          </cell>
          <cell r="O6285">
            <v>22.005436628999998</v>
          </cell>
          <cell r="P6285">
            <v>0</v>
          </cell>
          <cell r="Q6285">
            <v>0</v>
          </cell>
          <cell r="R6285">
            <v>0</v>
          </cell>
          <cell r="S6285">
            <v>0</v>
          </cell>
          <cell r="T6285">
            <v>0</v>
          </cell>
          <cell r="U6285">
            <v>0</v>
          </cell>
          <cell r="V6285">
            <v>0</v>
          </cell>
          <cell r="W6285">
            <v>0</v>
          </cell>
          <cell r="X6285">
            <v>0</v>
          </cell>
          <cell r="Y6285">
            <v>560.20056751000004</v>
          </cell>
          <cell r="Z6285">
            <v>1492.36</v>
          </cell>
          <cell r="AA6285">
            <v>1492.36</v>
          </cell>
          <cell r="AB6285">
            <v>0</v>
          </cell>
          <cell r="AC6285">
            <v>0</v>
          </cell>
          <cell r="AD6285">
            <v>560.20056751000004</v>
          </cell>
          <cell r="AE6285">
            <v>560.20056751000004</v>
          </cell>
          <cell r="AF6285">
            <v>0</v>
          </cell>
          <cell r="AG6285">
            <v>0</v>
          </cell>
          <cell r="AH6285">
            <v>0</v>
          </cell>
          <cell r="AI6285">
            <v>37.537897524999998</v>
          </cell>
        </row>
        <row r="6286">
          <cell r="C6286">
            <v>0</v>
          </cell>
          <cell r="D6286" t="str">
            <v>Газпром недра</v>
          </cell>
          <cell r="E6286" t="str">
            <v>051-3000815</v>
          </cell>
          <cell r="F6286" t="str">
            <v/>
          </cell>
          <cell r="G6286" t="str">
            <v/>
          </cell>
          <cell r="H6286" t="str">
            <v/>
          </cell>
          <cell r="I6286">
            <v>0</v>
          </cell>
          <cell r="J6286">
            <v>0</v>
          </cell>
          <cell r="K6286">
            <v>95.28</v>
          </cell>
          <cell r="L6286">
            <v>95.28</v>
          </cell>
          <cell r="M6286">
            <v>10.05664915</v>
          </cell>
          <cell r="N6286">
            <v>10.554837479</v>
          </cell>
          <cell r="O6286">
            <v>10.554837479</v>
          </cell>
          <cell r="P6286">
            <v>0</v>
          </cell>
          <cell r="Q6286">
            <v>0</v>
          </cell>
          <cell r="R6286">
            <v>0</v>
          </cell>
          <cell r="S6286">
            <v>0</v>
          </cell>
          <cell r="T6286">
            <v>0</v>
          </cell>
          <cell r="U6286">
            <v>0</v>
          </cell>
          <cell r="V6286">
            <v>0</v>
          </cell>
          <cell r="W6286">
            <v>0</v>
          </cell>
          <cell r="X6286">
            <v>0</v>
          </cell>
          <cell r="Y6286">
            <v>102.54490385</v>
          </cell>
          <cell r="Z6286">
            <v>159.82</v>
          </cell>
          <cell r="AA6286">
            <v>159.82</v>
          </cell>
          <cell r="AB6286">
            <v>0</v>
          </cell>
          <cell r="AC6286">
            <v>0</v>
          </cell>
          <cell r="AD6286">
            <v>112.601553</v>
          </cell>
          <cell r="AE6286">
            <v>102.54490385</v>
          </cell>
          <cell r="AF6286">
            <v>10.05664915</v>
          </cell>
          <cell r="AG6286">
            <v>0</v>
          </cell>
          <cell r="AH6286">
            <v>0</v>
          </cell>
          <cell r="AI6286">
            <v>70.455232761999994</v>
          </cell>
        </row>
        <row r="6287">
          <cell r="C6287">
            <v>0</v>
          </cell>
          <cell r="D6287" t="str">
            <v>Прочие подрядчики</v>
          </cell>
          <cell r="E6287" t="str">
            <v>051-3000815</v>
          </cell>
          <cell r="F6287" t="str">
            <v/>
          </cell>
          <cell r="G6287" t="str">
            <v/>
          </cell>
          <cell r="H6287" t="str">
            <v/>
          </cell>
          <cell r="I6287">
            <v>133000.61133104001</v>
          </cell>
          <cell r="J6287">
            <v>0</v>
          </cell>
          <cell r="K6287">
            <v>0</v>
          </cell>
          <cell r="L6287">
            <v>0</v>
          </cell>
          <cell r="M6287">
            <v>0</v>
          </cell>
          <cell r="N6287">
            <v>0</v>
          </cell>
          <cell r="O6287">
            <v>0</v>
          </cell>
          <cell r="P6287">
            <v>0</v>
          </cell>
          <cell r="Q6287">
            <v>0</v>
          </cell>
          <cell r="R6287">
            <v>0</v>
          </cell>
          <cell r="S6287">
            <v>0</v>
          </cell>
          <cell r="T6287">
            <v>0</v>
          </cell>
          <cell r="U6287">
            <v>0</v>
          </cell>
          <cell r="V6287">
            <v>0</v>
          </cell>
          <cell r="W6287">
            <v>0</v>
          </cell>
          <cell r="X6287">
            <v>0</v>
          </cell>
          <cell r="Y6287">
            <v>0</v>
          </cell>
          <cell r="Z6287">
            <v>0</v>
          </cell>
          <cell r="AA6287">
            <v>0</v>
          </cell>
          <cell r="AB6287">
            <v>0</v>
          </cell>
          <cell r="AC6287">
            <v>0</v>
          </cell>
          <cell r="AD6287">
            <v>0</v>
          </cell>
          <cell r="AE6287">
            <v>0</v>
          </cell>
          <cell r="AF6287">
            <v>0</v>
          </cell>
          <cell r="AG6287">
            <v>0</v>
          </cell>
          <cell r="AH6287">
            <v>0</v>
          </cell>
          <cell r="AI6287">
            <v>0</v>
          </cell>
        </row>
        <row r="6288">
          <cell r="C6288" t="str">
            <v>1.997.2</v>
          </cell>
          <cell r="D6288" t="str">
            <v>Оборудование</v>
          </cell>
          <cell r="E6288" t="str">
            <v>051-3000815</v>
          </cell>
          <cell r="F6288" t="str">
            <v/>
          </cell>
          <cell r="G6288" t="str">
            <v/>
          </cell>
          <cell r="H6288" t="str">
            <v/>
          </cell>
          <cell r="I6288">
            <v>20456.509999999998</v>
          </cell>
          <cell r="J6288">
            <v>354.89932651999999</v>
          </cell>
          <cell r="K6288">
            <v>208.79</v>
          </cell>
          <cell r="L6288">
            <v>208.79</v>
          </cell>
          <cell r="M6288">
            <v>0</v>
          </cell>
          <cell r="N6288">
            <v>0</v>
          </cell>
          <cell r="O6288">
            <v>0</v>
          </cell>
          <cell r="P6288">
            <v>0</v>
          </cell>
          <cell r="Q6288">
            <v>0</v>
          </cell>
          <cell r="R6288">
            <v>0</v>
          </cell>
          <cell r="S6288">
            <v>256.15154546000002</v>
          </cell>
          <cell r="T6288">
            <v>49.396777499999999</v>
          </cell>
          <cell r="U6288">
            <v>0</v>
          </cell>
          <cell r="V6288">
            <v>0</v>
          </cell>
          <cell r="W6288">
            <v>0</v>
          </cell>
          <cell r="X6288">
            <v>2.1795100000000001E-2</v>
          </cell>
          <cell r="Y6288">
            <v>71.386591019999997</v>
          </cell>
          <cell r="Z6288">
            <v>289.77</v>
          </cell>
          <cell r="AA6288">
            <v>289.77</v>
          </cell>
          <cell r="AB6288">
            <v>0</v>
          </cell>
          <cell r="AC6288">
            <v>0</v>
          </cell>
          <cell r="AD6288">
            <v>71.386591010000004</v>
          </cell>
          <cell r="AE6288">
            <v>71.386591010000004</v>
          </cell>
          <cell r="AF6288">
            <v>0</v>
          </cell>
          <cell r="AG6288">
            <v>0</v>
          </cell>
          <cell r="AH6288">
            <v>0</v>
          </cell>
          <cell r="AI6288">
            <v>24.635604447999999</v>
          </cell>
        </row>
        <row r="6289">
          <cell r="C6289" t="str">
            <v>1.997.3</v>
          </cell>
          <cell r="D6289" t="str">
            <v>Прочие, всего</v>
          </cell>
          <cell r="E6289" t="str">
            <v>051-3000815</v>
          </cell>
          <cell r="F6289" t="str">
            <v/>
          </cell>
          <cell r="G6289" t="str">
            <v/>
          </cell>
          <cell r="H6289" t="str">
            <v/>
          </cell>
          <cell r="I6289">
            <v>5443.95</v>
          </cell>
          <cell r="J6289">
            <v>196.88610130999999</v>
          </cell>
          <cell r="K6289">
            <v>59.03</v>
          </cell>
          <cell r="L6289">
            <v>59.03</v>
          </cell>
          <cell r="M6289">
            <v>14.11129491</v>
          </cell>
          <cell r="N6289">
            <v>23.905293766</v>
          </cell>
          <cell r="O6289">
            <v>23.905293766</v>
          </cell>
          <cell r="P6289">
            <v>0</v>
          </cell>
          <cell r="Q6289">
            <v>0</v>
          </cell>
          <cell r="R6289">
            <v>0</v>
          </cell>
          <cell r="S6289">
            <v>104.02355912</v>
          </cell>
          <cell r="T6289">
            <v>18.086058659999999</v>
          </cell>
          <cell r="U6289">
            <v>0</v>
          </cell>
          <cell r="V6289">
            <v>0</v>
          </cell>
          <cell r="W6289">
            <v>0</v>
          </cell>
          <cell r="X6289">
            <v>0</v>
          </cell>
          <cell r="Y6289">
            <v>6.3985756399999998</v>
          </cell>
          <cell r="Z6289">
            <v>112.41</v>
          </cell>
          <cell r="AA6289">
            <v>112.41</v>
          </cell>
          <cell r="AB6289">
            <v>0</v>
          </cell>
          <cell r="AC6289">
            <v>0</v>
          </cell>
          <cell r="AD6289">
            <v>35.481537230000001</v>
          </cell>
          <cell r="AE6289">
            <v>6.3985756399999998</v>
          </cell>
          <cell r="AF6289">
            <v>9.8446282499999995</v>
          </cell>
          <cell r="AG6289">
            <v>19.238333340000001</v>
          </cell>
          <cell r="AH6289">
            <v>0</v>
          </cell>
          <cell r="AI6289">
            <v>31.564395721</v>
          </cell>
        </row>
        <row r="6290">
          <cell r="C6290" t="str">
            <v>1.997.4</v>
          </cell>
          <cell r="D6290" t="str">
            <v>Проектные работы</v>
          </cell>
          <cell r="E6290" t="str">
            <v>051-3000815</v>
          </cell>
          <cell r="F6290" t="str">
            <v/>
          </cell>
          <cell r="G6290" t="str">
            <v/>
          </cell>
          <cell r="H6290" t="str">
            <v/>
          </cell>
          <cell r="I6290">
            <v>10.37</v>
          </cell>
          <cell r="J6290">
            <v>0</v>
          </cell>
          <cell r="K6290">
            <v>0</v>
          </cell>
          <cell r="L6290">
            <v>0</v>
          </cell>
          <cell r="M6290">
            <v>0</v>
          </cell>
          <cell r="N6290">
            <v>0</v>
          </cell>
          <cell r="O6290">
            <v>0</v>
          </cell>
          <cell r="P6290">
            <v>0</v>
          </cell>
          <cell r="Q6290">
            <v>0</v>
          </cell>
          <cell r="R6290">
            <v>0</v>
          </cell>
          <cell r="S6290">
            <v>0</v>
          </cell>
          <cell r="T6290">
            <v>0</v>
          </cell>
          <cell r="U6290">
            <v>0</v>
          </cell>
          <cell r="V6290">
            <v>0</v>
          </cell>
          <cell r="W6290">
            <v>0</v>
          </cell>
          <cell r="X6290">
            <v>0</v>
          </cell>
          <cell r="Y6290">
            <v>0</v>
          </cell>
          <cell r="Z6290">
            <v>0</v>
          </cell>
          <cell r="AA6290">
            <v>0</v>
          </cell>
          <cell r="AB6290">
            <v>0</v>
          </cell>
          <cell r="AC6290">
            <v>0</v>
          </cell>
          <cell r="AD6290">
            <v>0</v>
          </cell>
          <cell r="AE6290">
            <v>0</v>
          </cell>
          <cell r="AF6290">
            <v>0</v>
          </cell>
          <cell r="AG6290">
            <v>0</v>
          </cell>
          <cell r="AH6290">
            <v>0</v>
          </cell>
          <cell r="AI6290">
            <v>0</v>
          </cell>
        </row>
        <row r="6291">
          <cell r="C6291" t="str">
            <v>1.997.5</v>
          </cell>
          <cell r="D6291" t="str">
            <v>Услуги Заказчика</v>
          </cell>
          <cell r="E6291" t="str">
            <v>051-3000815</v>
          </cell>
          <cell r="F6291" t="str">
            <v/>
          </cell>
          <cell r="G6291" t="str">
            <v/>
          </cell>
          <cell r="H6291" t="str">
            <v/>
          </cell>
          <cell r="I6291">
            <v>282.06</v>
          </cell>
          <cell r="J6291">
            <v>51.2</v>
          </cell>
          <cell r="K6291">
            <v>51.2</v>
          </cell>
          <cell r="L6291">
            <v>51.2</v>
          </cell>
          <cell r="M6291">
            <v>12.799999980000001</v>
          </cell>
          <cell r="N6291">
            <v>24.999999961</v>
          </cell>
          <cell r="O6291">
            <v>24.999999961</v>
          </cell>
          <cell r="P6291">
            <v>0</v>
          </cell>
          <cell r="Q6291">
            <v>0</v>
          </cell>
          <cell r="R6291">
            <v>0</v>
          </cell>
          <cell r="S6291">
            <v>23.42400009</v>
          </cell>
          <cell r="T6291">
            <v>4.6859999099999996</v>
          </cell>
          <cell r="U6291">
            <v>0</v>
          </cell>
          <cell r="V6291">
            <v>0</v>
          </cell>
          <cell r="W6291">
            <v>0</v>
          </cell>
          <cell r="X6291">
            <v>0</v>
          </cell>
          <cell r="Y6291">
            <v>0</v>
          </cell>
          <cell r="Z6291">
            <v>42.67</v>
          </cell>
          <cell r="AA6291">
            <v>42.67</v>
          </cell>
          <cell r="AB6291">
            <v>0</v>
          </cell>
          <cell r="AC6291">
            <v>0</v>
          </cell>
          <cell r="AD6291">
            <v>27.771666660000001</v>
          </cell>
          <cell r="AE6291">
            <v>0</v>
          </cell>
          <cell r="AF6291">
            <v>8.5333333200000006</v>
          </cell>
          <cell r="AG6291">
            <v>19.238333340000001</v>
          </cell>
          <cell r="AH6291">
            <v>0</v>
          </cell>
          <cell r="AI6291">
            <v>65.084758988000004</v>
          </cell>
        </row>
        <row r="6292">
          <cell r="C6292" t="str">
            <v>1.997.6</v>
          </cell>
          <cell r="D6292" t="str">
            <v>Иные прочие</v>
          </cell>
          <cell r="E6292" t="str">
            <v>051-3000815</v>
          </cell>
          <cell r="F6292" t="str">
            <v/>
          </cell>
          <cell r="G6292" t="str">
            <v/>
          </cell>
          <cell r="H6292" t="str">
            <v/>
          </cell>
          <cell r="I6292">
            <v>5151.5200000000004</v>
          </cell>
          <cell r="J6292">
            <v>145.68610131</v>
          </cell>
          <cell r="K6292">
            <v>7.83</v>
          </cell>
          <cell r="L6292">
            <v>7.83</v>
          </cell>
          <cell r="M6292">
            <v>1.3112949300000001</v>
          </cell>
          <cell r="N6292">
            <v>16.747061685999999</v>
          </cell>
          <cell r="O6292">
            <v>16.747061685999999</v>
          </cell>
          <cell r="P6292">
            <v>0</v>
          </cell>
          <cell r="Q6292">
            <v>0</v>
          </cell>
          <cell r="R6292">
            <v>0</v>
          </cell>
          <cell r="S6292">
            <v>80.599559029999995</v>
          </cell>
          <cell r="T6292">
            <v>13.400058749999999</v>
          </cell>
          <cell r="U6292">
            <v>0</v>
          </cell>
          <cell r="V6292">
            <v>0</v>
          </cell>
          <cell r="W6292">
            <v>0</v>
          </cell>
          <cell r="X6292">
            <v>0</v>
          </cell>
          <cell r="Y6292">
            <v>6.3985756399999998</v>
          </cell>
          <cell r="Z6292">
            <v>69.739999999999995</v>
          </cell>
          <cell r="AA6292">
            <v>69.739999999999995</v>
          </cell>
          <cell r="AB6292">
            <v>0</v>
          </cell>
          <cell r="AC6292">
            <v>0</v>
          </cell>
          <cell r="AD6292">
            <v>7.7098705699999996</v>
          </cell>
          <cell r="AE6292">
            <v>6.3985756399999998</v>
          </cell>
          <cell r="AF6292">
            <v>1.3112949300000001</v>
          </cell>
          <cell r="AG6292">
            <v>0</v>
          </cell>
          <cell r="AH6292">
            <v>0</v>
          </cell>
          <cell r="AI6292">
            <v>11.055162848</v>
          </cell>
        </row>
        <row r="6293">
          <cell r="C6293" t="str">
            <v>1.998</v>
          </cell>
          <cell r="D6293" t="str">
            <v>Бурение эксплуатационное на месторождении. Западно-Таркосалинское газовое месторождение</v>
          </cell>
          <cell r="E6293" t="str">
            <v>051-3000828</v>
          </cell>
          <cell r="F6293" t="str">
            <v/>
          </cell>
          <cell r="G6293" t="str">
            <v>Программа комплексного освоения месторождений полуострова Ям</v>
          </cell>
          <cell r="H6293" t="str">
            <v>Добыча газа</v>
          </cell>
          <cell r="I6293">
            <v>0</v>
          </cell>
          <cell r="J6293">
            <v>0</v>
          </cell>
          <cell r="K6293">
            <v>0</v>
          </cell>
          <cell r="L6293">
            <v>0</v>
          </cell>
          <cell r="M6293">
            <v>0</v>
          </cell>
          <cell r="N6293">
            <v>0</v>
          </cell>
          <cell r="O6293">
            <v>0</v>
          </cell>
          <cell r="P6293">
            <v>0</v>
          </cell>
          <cell r="Q6293">
            <v>0</v>
          </cell>
          <cell r="R6293">
            <v>0</v>
          </cell>
          <cell r="S6293">
            <v>0</v>
          </cell>
          <cell r="T6293">
            <v>0</v>
          </cell>
          <cell r="U6293">
            <v>0</v>
          </cell>
          <cell r="V6293">
            <v>0</v>
          </cell>
          <cell r="W6293">
            <v>0</v>
          </cell>
          <cell r="X6293">
            <v>0</v>
          </cell>
          <cell r="Y6293">
            <v>2.750004E-2</v>
          </cell>
          <cell r="Z6293">
            <v>0.3</v>
          </cell>
          <cell r="AA6293">
            <v>0.3</v>
          </cell>
          <cell r="AB6293">
            <v>0</v>
          </cell>
          <cell r="AC6293">
            <v>0</v>
          </cell>
          <cell r="AD6293">
            <v>2.750004E-2</v>
          </cell>
          <cell r="AE6293">
            <v>2.750004E-2</v>
          </cell>
          <cell r="AF6293">
            <v>0</v>
          </cell>
          <cell r="AG6293">
            <v>0</v>
          </cell>
          <cell r="AH6293">
            <v>0</v>
          </cell>
          <cell r="AI6293">
            <v>9.1666799999999995</v>
          </cell>
        </row>
        <row r="6294">
          <cell r="C6294" t="str">
            <v>1.998.1</v>
          </cell>
          <cell r="D6294" t="str">
            <v>Прочие, всего</v>
          </cell>
          <cell r="E6294" t="str">
            <v>051-3000828</v>
          </cell>
          <cell r="F6294" t="str">
            <v/>
          </cell>
          <cell r="G6294" t="str">
            <v/>
          </cell>
          <cell r="H6294" t="str">
            <v/>
          </cell>
          <cell r="I6294">
            <v>0</v>
          </cell>
          <cell r="J6294">
            <v>0</v>
          </cell>
          <cell r="K6294">
            <v>0</v>
          </cell>
          <cell r="L6294">
            <v>0</v>
          </cell>
          <cell r="M6294">
            <v>0</v>
          </cell>
          <cell r="N6294">
            <v>0</v>
          </cell>
          <cell r="O6294">
            <v>0</v>
          </cell>
          <cell r="P6294">
            <v>0</v>
          </cell>
          <cell r="Q6294">
            <v>0</v>
          </cell>
          <cell r="R6294">
            <v>0</v>
          </cell>
          <cell r="S6294">
            <v>0</v>
          </cell>
          <cell r="T6294">
            <v>0</v>
          </cell>
          <cell r="U6294">
            <v>0</v>
          </cell>
          <cell r="V6294">
            <v>0</v>
          </cell>
          <cell r="W6294">
            <v>0</v>
          </cell>
          <cell r="X6294">
            <v>0</v>
          </cell>
          <cell r="Y6294">
            <v>2.750004E-2</v>
          </cell>
          <cell r="Z6294">
            <v>0.3</v>
          </cell>
          <cell r="AA6294">
            <v>0.3</v>
          </cell>
          <cell r="AB6294">
            <v>0</v>
          </cell>
          <cell r="AC6294">
            <v>0</v>
          </cell>
          <cell r="AD6294">
            <v>2.750004E-2</v>
          </cell>
          <cell r="AE6294">
            <v>2.750004E-2</v>
          </cell>
          <cell r="AF6294">
            <v>0</v>
          </cell>
          <cell r="AG6294">
            <v>0</v>
          </cell>
          <cell r="AH6294">
            <v>0</v>
          </cell>
          <cell r="AI6294">
            <v>9.1666799999999995</v>
          </cell>
        </row>
        <row r="6295">
          <cell r="C6295" t="str">
            <v>1.998.2</v>
          </cell>
          <cell r="D6295" t="str">
            <v>Услуги Заказчика</v>
          </cell>
          <cell r="E6295" t="str">
            <v>051-3000828</v>
          </cell>
          <cell r="F6295" t="str">
            <v/>
          </cell>
          <cell r="G6295" t="str">
            <v/>
          </cell>
          <cell r="H6295" t="str">
            <v/>
          </cell>
          <cell r="I6295">
            <v>0</v>
          </cell>
          <cell r="J6295">
            <v>0</v>
          </cell>
          <cell r="K6295">
            <v>0</v>
          </cell>
          <cell r="L6295">
            <v>0</v>
          </cell>
          <cell r="M6295">
            <v>0</v>
          </cell>
          <cell r="N6295">
            <v>0</v>
          </cell>
          <cell r="O6295">
            <v>0</v>
          </cell>
          <cell r="P6295">
            <v>0</v>
          </cell>
          <cell r="Q6295">
            <v>0</v>
          </cell>
          <cell r="R6295">
            <v>0</v>
          </cell>
          <cell r="S6295">
            <v>0</v>
          </cell>
          <cell r="T6295">
            <v>0</v>
          </cell>
          <cell r="U6295">
            <v>0</v>
          </cell>
          <cell r="V6295">
            <v>0</v>
          </cell>
          <cell r="W6295">
            <v>0</v>
          </cell>
          <cell r="X6295">
            <v>0</v>
          </cell>
          <cell r="Y6295">
            <v>2.750004E-2</v>
          </cell>
          <cell r="Z6295">
            <v>0</v>
          </cell>
          <cell r="AA6295">
            <v>0</v>
          </cell>
          <cell r="AB6295">
            <v>0</v>
          </cell>
          <cell r="AC6295">
            <v>0</v>
          </cell>
          <cell r="AD6295">
            <v>2.750004E-2</v>
          </cell>
          <cell r="AE6295">
            <v>2.750004E-2</v>
          </cell>
          <cell r="AF6295">
            <v>0</v>
          </cell>
          <cell r="AG6295">
            <v>0</v>
          </cell>
          <cell r="AH6295">
            <v>0</v>
          </cell>
          <cell r="AI6295">
            <v>0</v>
          </cell>
        </row>
        <row r="6296">
          <cell r="C6296" t="str">
            <v>1.998.3</v>
          </cell>
          <cell r="D6296" t="str">
            <v>Иные прочие</v>
          </cell>
          <cell r="E6296" t="str">
            <v>051-3000828</v>
          </cell>
          <cell r="F6296" t="str">
            <v/>
          </cell>
          <cell r="G6296" t="str">
            <v/>
          </cell>
          <cell r="H6296" t="str">
            <v/>
          </cell>
          <cell r="I6296">
            <v>0</v>
          </cell>
          <cell r="J6296">
            <v>0</v>
          </cell>
          <cell r="K6296">
            <v>0</v>
          </cell>
          <cell r="L6296">
            <v>0</v>
          </cell>
          <cell r="M6296">
            <v>0</v>
          </cell>
          <cell r="N6296">
            <v>0</v>
          </cell>
          <cell r="O6296">
            <v>0</v>
          </cell>
          <cell r="P6296">
            <v>0</v>
          </cell>
          <cell r="Q6296">
            <v>0</v>
          </cell>
          <cell r="R6296">
            <v>0</v>
          </cell>
          <cell r="S6296">
            <v>0</v>
          </cell>
          <cell r="T6296">
            <v>0</v>
          </cell>
          <cell r="U6296">
            <v>0</v>
          </cell>
          <cell r="V6296">
            <v>0</v>
          </cell>
          <cell r="W6296">
            <v>0</v>
          </cell>
          <cell r="X6296">
            <v>0</v>
          </cell>
          <cell r="Y6296">
            <v>0</v>
          </cell>
          <cell r="Z6296">
            <v>0.3</v>
          </cell>
          <cell r="AA6296">
            <v>0.3</v>
          </cell>
          <cell r="AB6296">
            <v>0</v>
          </cell>
          <cell r="AC6296">
            <v>0</v>
          </cell>
          <cell r="AD6296">
            <v>0</v>
          </cell>
          <cell r="AE6296">
            <v>0</v>
          </cell>
          <cell r="AF6296">
            <v>0</v>
          </cell>
          <cell r="AG6296">
            <v>0</v>
          </cell>
          <cell r="AH6296">
            <v>0</v>
          </cell>
          <cell r="AI6296">
            <v>0</v>
          </cell>
        </row>
        <row r="6297">
          <cell r="C6297" t="str">
            <v>1.999</v>
          </cell>
          <cell r="D6297" t="str">
            <v>Бурение эксплуатационное на месторождении. Эксплуатационные газовые скважины Чаяндинского НГКМ</v>
          </cell>
          <cell r="E6297" t="str">
            <v>051-3000860</v>
          </cell>
          <cell r="F6297" t="str">
            <v/>
          </cell>
          <cell r="G6297" t="str">
            <v>Программа комплексного освоения месторождений полуострова Ям</v>
          </cell>
          <cell r="H6297" t="str">
            <v>Добыча газа</v>
          </cell>
          <cell r="I6297">
            <v>195757.46</v>
          </cell>
          <cell r="J6297">
            <v>85218.3</v>
          </cell>
          <cell r="K6297">
            <v>12508.49</v>
          </cell>
          <cell r="L6297">
            <v>12508.49</v>
          </cell>
          <cell r="M6297">
            <v>150.71806676</v>
          </cell>
          <cell r="N6297">
            <v>1.204926148</v>
          </cell>
          <cell r="O6297">
            <v>1.204926148</v>
          </cell>
          <cell r="P6297">
            <v>0</v>
          </cell>
          <cell r="Q6297">
            <v>0</v>
          </cell>
          <cell r="R6297">
            <v>0</v>
          </cell>
          <cell r="S6297">
            <v>17798.57</v>
          </cell>
          <cell r="T6297">
            <v>3307.59</v>
          </cell>
          <cell r="U6297">
            <v>0</v>
          </cell>
          <cell r="V6297">
            <v>0</v>
          </cell>
          <cell r="W6297">
            <v>0</v>
          </cell>
          <cell r="X6297">
            <v>758.51697912999998</v>
          </cell>
          <cell r="Y6297">
            <v>2448.2939047499999</v>
          </cell>
          <cell r="Z6297">
            <v>10854.7</v>
          </cell>
          <cell r="AA6297">
            <v>10854.7</v>
          </cell>
          <cell r="AB6297">
            <v>0</v>
          </cell>
          <cell r="AC6297">
            <v>1159.04</v>
          </cell>
          <cell r="AD6297">
            <v>2597.5296549499999</v>
          </cell>
          <cell r="AE6297">
            <v>2448.2939047499999</v>
          </cell>
          <cell r="AF6297">
            <v>74.350000080000001</v>
          </cell>
          <cell r="AG6297">
            <v>74.885750119999997</v>
          </cell>
          <cell r="AH6297">
            <v>0</v>
          </cell>
          <cell r="AI6297">
            <v>23.929999493</v>
          </cell>
        </row>
        <row r="6298">
          <cell r="C6298" t="str">
            <v>1.999.1</v>
          </cell>
          <cell r="D6298" t="str">
            <v>Подрядные работы</v>
          </cell>
          <cell r="E6298" t="str">
            <v>051-3000860</v>
          </cell>
          <cell r="F6298" t="str">
            <v/>
          </cell>
          <cell r="G6298" t="str">
            <v/>
          </cell>
          <cell r="H6298" t="str">
            <v/>
          </cell>
          <cell r="I6298">
            <v>159341.54999999999</v>
          </cell>
          <cell r="J6298">
            <v>65835.509999999995</v>
          </cell>
          <cell r="K6298">
            <v>10517.81</v>
          </cell>
          <cell r="L6298">
            <v>10517.81</v>
          </cell>
          <cell r="M6298">
            <v>0</v>
          </cell>
          <cell r="N6298">
            <v>0</v>
          </cell>
          <cell r="O6298">
            <v>0</v>
          </cell>
          <cell r="P6298">
            <v>0</v>
          </cell>
          <cell r="Q6298">
            <v>0</v>
          </cell>
          <cell r="R6298">
            <v>0</v>
          </cell>
          <cell r="S6298">
            <v>15403.57</v>
          </cell>
          <cell r="T6298">
            <v>2856.75</v>
          </cell>
          <cell r="U6298">
            <v>0</v>
          </cell>
          <cell r="V6298">
            <v>0</v>
          </cell>
          <cell r="W6298">
            <v>0</v>
          </cell>
          <cell r="X6298">
            <v>753.98733689999995</v>
          </cell>
          <cell r="Y6298">
            <v>2125.2803727400001</v>
          </cell>
          <cell r="Z6298">
            <v>8312.08</v>
          </cell>
          <cell r="AA6298">
            <v>8312.08</v>
          </cell>
          <cell r="AB6298">
            <v>0</v>
          </cell>
          <cell r="AC6298">
            <v>1159.04</v>
          </cell>
          <cell r="AD6298">
            <v>2125.2803727400001</v>
          </cell>
          <cell r="AE6298">
            <v>2125.2803727400001</v>
          </cell>
          <cell r="AF6298">
            <v>0</v>
          </cell>
          <cell r="AG6298">
            <v>0</v>
          </cell>
          <cell r="AH6298">
            <v>0</v>
          </cell>
          <cell r="AI6298">
            <v>25.568574564999999</v>
          </cell>
        </row>
        <row r="6299">
          <cell r="C6299">
            <v>0</v>
          </cell>
          <cell r="D6299" t="str">
            <v>Газпром бурение</v>
          </cell>
          <cell r="E6299" t="str">
            <v>051-3000860</v>
          </cell>
          <cell r="F6299" t="str">
            <v/>
          </cell>
          <cell r="G6299" t="str">
            <v/>
          </cell>
          <cell r="H6299" t="str">
            <v/>
          </cell>
          <cell r="I6299">
            <v>39175.370000000003</v>
          </cell>
          <cell r="J6299">
            <v>2329.98</v>
          </cell>
          <cell r="K6299">
            <v>0</v>
          </cell>
          <cell r="L6299">
            <v>0</v>
          </cell>
          <cell r="M6299">
            <v>0</v>
          </cell>
          <cell r="N6299">
            <v>0</v>
          </cell>
          <cell r="O6299">
            <v>0</v>
          </cell>
          <cell r="P6299">
            <v>0</v>
          </cell>
          <cell r="Q6299">
            <v>0</v>
          </cell>
          <cell r="R6299">
            <v>0</v>
          </cell>
          <cell r="S6299">
            <v>6406.32</v>
          </cell>
          <cell r="T6299">
            <v>1211.28</v>
          </cell>
          <cell r="U6299">
            <v>0</v>
          </cell>
          <cell r="V6299">
            <v>0</v>
          </cell>
          <cell r="W6299">
            <v>0</v>
          </cell>
          <cell r="X6299">
            <v>0</v>
          </cell>
          <cell r="Y6299">
            <v>1950.0799132499999</v>
          </cell>
          <cell r="Z6299">
            <v>8312.08</v>
          </cell>
          <cell r="AA6299">
            <v>8312.08</v>
          </cell>
          <cell r="AB6299">
            <v>0</v>
          </cell>
          <cell r="AC6299">
            <v>1159.04</v>
          </cell>
          <cell r="AD6299">
            <v>1950.0799132499999</v>
          </cell>
          <cell r="AE6299">
            <v>1950.0799132499999</v>
          </cell>
          <cell r="AF6299">
            <v>0</v>
          </cell>
          <cell r="AG6299">
            <v>0</v>
          </cell>
          <cell r="AH6299">
            <v>0</v>
          </cell>
          <cell r="AI6299">
            <v>23.460793366000001</v>
          </cell>
        </row>
        <row r="6300">
          <cell r="C6300">
            <v>0</v>
          </cell>
          <cell r="D6300" t="str">
            <v>Газпром недра</v>
          </cell>
          <cell r="E6300" t="str">
            <v>051-3000860</v>
          </cell>
          <cell r="F6300" t="str">
            <v/>
          </cell>
          <cell r="G6300" t="str">
            <v/>
          </cell>
          <cell r="H6300" t="str">
            <v/>
          </cell>
          <cell r="I6300">
            <v>113.99</v>
          </cell>
          <cell r="J6300">
            <v>0</v>
          </cell>
          <cell r="K6300">
            <v>0</v>
          </cell>
          <cell r="L6300">
            <v>0</v>
          </cell>
          <cell r="M6300">
            <v>0</v>
          </cell>
          <cell r="N6300">
            <v>0</v>
          </cell>
          <cell r="O6300">
            <v>0</v>
          </cell>
          <cell r="P6300">
            <v>0</v>
          </cell>
          <cell r="Q6300">
            <v>0</v>
          </cell>
          <cell r="R6300">
            <v>0</v>
          </cell>
          <cell r="S6300">
            <v>0</v>
          </cell>
          <cell r="T6300">
            <v>0</v>
          </cell>
          <cell r="U6300">
            <v>0</v>
          </cell>
          <cell r="V6300">
            <v>0</v>
          </cell>
          <cell r="W6300">
            <v>0</v>
          </cell>
          <cell r="X6300">
            <v>0</v>
          </cell>
          <cell r="Y6300">
            <v>113.98509498</v>
          </cell>
          <cell r="Z6300">
            <v>0</v>
          </cell>
          <cell r="AA6300">
            <v>0</v>
          </cell>
          <cell r="AB6300">
            <v>0</v>
          </cell>
          <cell r="AC6300">
            <v>0</v>
          </cell>
          <cell r="AD6300">
            <v>113.98509498</v>
          </cell>
          <cell r="AE6300">
            <v>113.98509498</v>
          </cell>
          <cell r="AF6300">
            <v>0</v>
          </cell>
          <cell r="AG6300">
            <v>0</v>
          </cell>
          <cell r="AH6300">
            <v>0</v>
          </cell>
          <cell r="AI6300">
            <v>0</v>
          </cell>
        </row>
        <row r="6301">
          <cell r="C6301">
            <v>0</v>
          </cell>
          <cell r="D6301" t="str">
            <v>ТНГ-Групп</v>
          </cell>
          <cell r="E6301" t="str">
            <v>051-3000860</v>
          </cell>
          <cell r="F6301" t="str">
            <v/>
          </cell>
          <cell r="G6301" t="str">
            <v/>
          </cell>
          <cell r="H6301" t="str">
            <v/>
          </cell>
          <cell r="I6301">
            <v>61.22</v>
          </cell>
          <cell r="J6301">
            <v>0</v>
          </cell>
          <cell r="K6301">
            <v>0</v>
          </cell>
          <cell r="L6301">
            <v>0</v>
          </cell>
          <cell r="M6301">
            <v>0</v>
          </cell>
          <cell r="N6301">
            <v>0</v>
          </cell>
          <cell r="O6301">
            <v>0</v>
          </cell>
          <cell r="P6301">
            <v>0</v>
          </cell>
          <cell r="Q6301">
            <v>0</v>
          </cell>
          <cell r="R6301">
            <v>0</v>
          </cell>
          <cell r="S6301">
            <v>0</v>
          </cell>
          <cell r="T6301">
            <v>0</v>
          </cell>
          <cell r="U6301">
            <v>0</v>
          </cell>
          <cell r="V6301">
            <v>0</v>
          </cell>
          <cell r="W6301">
            <v>0</v>
          </cell>
          <cell r="X6301">
            <v>0</v>
          </cell>
          <cell r="Y6301">
            <v>61.215364510000001</v>
          </cell>
          <cell r="Z6301">
            <v>0</v>
          </cell>
          <cell r="AA6301">
            <v>0</v>
          </cell>
          <cell r="AB6301">
            <v>0</v>
          </cell>
          <cell r="AC6301">
            <v>0</v>
          </cell>
          <cell r="AD6301">
            <v>61.215364510000001</v>
          </cell>
          <cell r="AE6301">
            <v>61.215364510000001</v>
          </cell>
          <cell r="AF6301">
            <v>0</v>
          </cell>
          <cell r="AG6301">
            <v>0</v>
          </cell>
          <cell r="AH6301">
            <v>0</v>
          </cell>
          <cell r="AI6301">
            <v>0</v>
          </cell>
        </row>
        <row r="6302">
          <cell r="C6302">
            <v>0</v>
          </cell>
          <cell r="D6302" t="str">
            <v>Газпромнефть-Заполярье</v>
          </cell>
          <cell r="E6302" t="str">
            <v>051-3000860</v>
          </cell>
          <cell r="F6302" t="str">
            <v/>
          </cell>
          <cell r="G6302" t="str">
            <v/>
          </cell>
          <cell r="H6302" t="str">
            <v/>
          </cell>
          <cell r="I6302">
            <v>30244.7</v>
          </cell>
          <cell r="J6302">
            <v>27594.79</v>
          </cell>
          <cell r="K6302">
            <v>10517.81</v>
          </cell>
          <cell r="L6302">
            <v>10517.81</v>
          </cell>
          <cell r="M6302">
            <v>0</v>
          </cell>
          <cell r="N6302">
            <v>0</v>
          </cell>
          <cell r="O6302">
            <v>0</v>
          </cell>
          <cell r="P6302">
            <v>0</v>
          </cell>
          <cell r="Q6302">
            <v>0</v>
          </cell>
          <cell r="R6302">
            <v>0</v>
          </cell>
          <cell r="S6302">
            <v>0</v>
          </cell>
          <cell r="T6302">
            <v>0</v>
          </cell>
          <cell r="U6302">
            <v>0</v>
          </cell>
          <cell r="V6302">
            <v>0</v>
          </cell>
          <cell r="W6302">
            <v>0</v>
          </cell>
          <cell r="X6302">
            <v>0</v>
          </cell>
          <cell r="Y6302">
            <v>0</v>
          </cell>
          <cell r="Z6302">
            <v>0</v>
          </cell>
          <cell r="AA6302">
            <v>0</v>
          </cell>
          <cell r="AB6302">
            <v>0</v>
          </cell>
          <cell r="AC6302">
            <v>0</v>
          </cell>
          <cell r="AD6302">
            <v>0</v>
          </cell>
          <cell r="AE6302">
            <v>0</v>
          </cell>
          <cell r="AF6302">
            <v>0</v>
          </cell>
          <cell r="AG6302">
            <v>0</v>
          </cell>
          <cell r="AH6302">
            <v>0</v>
          </cell>
          <cell r="AI6302">
            <v>0</v>
          </cell>
        </row>
        <row r="6303">
          <cell r="C6303">
            <v>0</v>
          </cell>
          <cell r="D6303" t="str">
            <v>Газстройпром</v>
          </cell>
          <cell r="E6303" t="str">
            <v>051-3000860</v>
          </cell>
          <cell r="F6303" t="str">
            <v/>
          </cell>
          <cell r="G6303" t="str">
            <v/>
          </cell>
          <cell r="H6303" t="str">
            <v/>
          </cell>
          <cell r="I6303">
            <v>33390.43</v>
          </cell>
          <cell r="J6303">
            <v>8060.62</v>
          </cell>
          <cell r="K6303">
            <v>0</v>
          </cell>
          <cell r="L6303">
            <v>0</v>
          </cell>
          <cell r="M6303">
            <v>0</v>
          </cell>
          <cell r="N6303">
            <v>0</v>
          </cell>
          <cell r="O6303">
            <v>0</v>
          </cell>
          <cell r="P6303">
            <v>0</v>
          </cell>
          <cell r="Q6303">
            <v>0</v>
          </cell>
          <cell r="R6303">
            <v>0</v>
          </cell>
          <cell r="S6303">
            <v>8997.25</v>
          </cell>
          <cell r="T6303">
            <v>1645.47</v>
          </cell>
          <cell r="U6303">
            <v>0</v>
          </cell>
          <cell r="V6303">
            <v>0</v>
          </cell>
          <cell r="W6303">
            <v>0</v>
          </cell>
          <cell r="X6303">
            <v>0</v>
          </cell>
          <cell r="Y6303">
            <v>0</v>
          </cell>
          <cell r="Z6303">
            <v>0</v>
          </cell>
          <cell r="AA6303">
            <v>0</v>
          </cell>
          <cell r="AB6303">
            <v>0</v>
          </cell>
          <cell r="AC6303">
            <v>0</v>
          </cell>
          <cell r="AD6303">
            <v>0</v>
          </cell>
          <cell r="AE6303">
            <v>0</v>
          </cell>
          <cell r="AF6303">
            <v>0</v>
          </cell>
          <cell r="AG6303">
            <v>0</v>
          </cell>
          <cell r="AH6303">
            <v>0</v>
          </cell>
          <cell r="AI6303">
            <v>0</v>
          </cell>
        </row>
        <row r="6304">
          <cell r="C6304">
            <v>0</v>
          </cell>
          <cell r="D6304" t="str">
            <v>Прочие подрядчики</v>
          </cell>
          <cell r="E6304" t="str">
            <v>051-3000860</v>
          </cell>
          <cell r="F6304" t="str">
            <v/>
          </cell>
          <cell r="G6304" t="str">
            <v/>
          </cell>
          <cell r="H6304" t="str">
            <v/>
          </cell>
          <cell r="I6304">
            <v>56355.839999999997</v>
          </cell>
          <cell r="J6304">
            <v>27850.12</v>
          </cell>
          <cell r="K6304">
            <v>0</v>
          </cell>
          <cell r="L6304">
            <v>0</v>
          </cell>
          <cell r="M6304">
            <v>0</v>
          </cell>
          <cell r="N6304">
            <v>0</v>
          </cell>
          <cell r="O6304">
            <v>0</v>
          </cell>
          <cell r="P6304">
            <v>0</v>
          </cell>
          <cell r="Q6304">
            <v>0</v>
          </cell>
          <cell r="R6304">
            <v>0</v>
          </cell>
          <cell r="S6304">
            <v>0</v>
          </cell>
          <cell r="T6304">
            <v>0</v>
          </cell>
          <cell r="U6304">
            <v>0</v>
          </cell>
          <cell r="V6304">
            <v>0</v>
          </cell>
          <cell r="W6304">
            <v>0</v>
          </cell>
          <cell r="X6304">
            <v>753.98733689999995</v>
          </cell>
          <cell r="Y6304">
            <v>0</v>
          </cell>
          <cell r="Z6304">
            <v>0</v>
          </cell>
          <cell r="AA6304">
            <v>0</v>
          </cell>
          <cell r="AB6304">
            <v>0</v>
          </cell>
          <cell r="AC6304">
            <v>0</v>
          </cell>
          <cell r="AD6304">
            <v>0</v>
          </cell>
          <cell r="AE6304">
            <v>0</v>
          </cell>
          <cell r="AF6304">
            <v>0</v>
          </cell>
          <cell r="AG6304">
            <v>0</v>
          </cell>
          <cell r="AH6304">
            <v>0</v>
          </cell>
          <cell r="AI6304">
            <v>0</v>
          </cell>
        </row>
        <row r="6305">
          <cell r="C6305" t="str">
            <v>1.999.2</v>
          </cell>
          <cell r="D6305" t="str">
            <v>Материалы(в составе подрядных работ)</v>
          </cell>
          <cell r="E6305" t="str">
            <v>051-3000860</v>
          </cell>
          <cell r="F6305" t="str">
            <v/>
          </cell>
          <cell r="G6305" t="str">
            <v/>
          </cell>
          <cell r="H6305" t="str">
            <v/>
          </cell>
          <cell r="I6305">
            <v>2088.25</v>
          </cell>
          <cell r="J6305">
            <v>809.1</v>
          </cell>
          <cell r="K6305">
            <v>809.1</v>
          </cell>
          <cell r="L6305">
            <v>809.1</v>
          </cell>
          <cell r="M6305">
            <v>0</v>
          </cell>
          <cell r="N6305">
            <v>0</v>
          </cell>
          <cell r="O6305">
            <v>0</v>
          </cell>
          <cell r="P6305">
            <v>0</v>
          </cell>
          <cell r="Q6305">
            <v>0</v>
          </cell>
          <cell r="R6305">
            <v>0</v>
          </cell>
          <cell r="S6305">
            <v>1078.1199999999999</v>
          </cell>
          <cell r="T6305">
            <v>200.03</v>
          </cell>
          <cell r="U6305">
            <v>0</v>
          </cell>
          <cell r="V6305">
            <v>0</v>
          </cell>
          <cell r="W6305">
            <v>0</v>
          </cell>
          <cell r="X6305">
            <v>753.98733689999995</v>
          </cell>
          <cell r="Y6305">
            <v>0</v>
          </cell>
          <cell r="Z6305">
            <v>1762.58</v>
          </cell>
          <cell r="AA6305">
            <v>1762.58</v>
          </cell>
          <cell r="AB6305">
            <v>0</v>
          </cell>
          <cell r="AC6305">
            <v>1159.04</v>
          </cell>
          <cell r="AD6305">
            <v>0</v>
          </cell>
          <cell r="AE6305">
            <v>0</v>
          </cell>
          <cell r="AF6305">
            <v>0</v>
          </cell>
          <cell r="AG6305">
            <v>0</v>
          </cell>
          <cell r="AH6305">
            <v>0</v>
          </cell>
          <cell r="AI6305">
            <v>0</v>
          </cell>
        </row>
        <row r="6306">
          <cell r="C6306" t="str">
            <v>1.999.3</v>
          </cell>
          <cell r="D6306" t="str">
            <v>Оборудование</v>
          </cell>
          <cell r="E6306" t="str">
            <v>051-3000860</v>
          </cell>
          <cell r="F6306" t="str">
            <v/>
          </cell>
          <cell r="G6306" t="str">
            <v/>
          </cell>
          <cell r="H6306" t="str">
            <v/>
          </cell>
          <cell r="I6306">
            <v>13567.63</v>
          </cell>
          <cell r="J6306">
            <v>5222.34</v>
          </cell>
          <cell r="K6306">
            <v>953.57</v>
          </cell>
          <cell r="L6306">
            <v>953.57</v>
          </cell>
          <cell r="M6306">
            <v>38.203565220000002</v>
          </cell>
          <cell r="N6306">
            <v>4.0063723920000003</v>
          </cell>
          <cell r="O6306">
            <v>4.0063723920000003</v>
          </cell>
          <cell r="P6306">
            <v>0</v>
          </cell>
          <cell r="Q6306">
            <v>0</v>
          </cell>
          <cell r="R6306">
            <v>0</v>
          </cell>
          <cell r="S6306">
            <v>1299.08</v>
          </cell>
          <cell r="T6306">
            <v>246.16</v>
          </cell>
          <cell r="U6306">
            <v>0</v>
          </cell>
          <cell r="V6306">
            <v>0</v>
          </cell>
          <cell r="W6306">
            <v>0</v>
          </cell>
          <cell r="X6306">
            <v>4.5296422300000003</v>
          </cell>
          <cell r="Y6306">
            <v>207.37679965000001</v>
          </cell>
          <cell r="Z6306">
            <v>1564.03</v>
          </cell>
          <cell r="AA6306">
            <v>1564.03</v>
          </cell>
          <cell r="AB6306">
            <v>0</v>
          </cell>
          <cell r="AC6306">
            <v>0</v>
          </cell>
          <cell r="AD6306">
            <v>207.37679965000001</v>
          </cell>
          <cell r="AE6306">
            <v>207.37679965000001</v>
          </cell>
          <cell r="AF6306">
            <v>0</v>
          </cell>
          <cell r="AG6306">
            <v>0</v>
          </cell>
          <cell r="AH6306">
            <v>0</v>
          </cell>
          <cell r="AI6306">
            <v>13.259131836</v>
          </cell>
        </row>
        <row r="6307">
          <cell r="C6307">
            <v>0</v>
          </cell>
          <cell r="D6307" t="str">
            <v>ООО "Газпром комплектация"</v>
          </cell>
          <cell r="E6307" t="str">
            <v>051-3000860</v>
          </cell>
          <cell r="F6307" t="str">
            <v/>
          </cell>
          <cell r="G6307" t="str">
            <v/>
          </cell>
          <cell r="H6307" t="str">
            <v/>
          </cell>
          <cell r="I6307">
            <v>674.62</v>
          </cell>
          <cell r="J6307">
            <v>669.06</v>
          </cell>
          <cell r="K6307">
            <v>214.58</v>
          </cell>
          <cell r="L6307">
            <v>214.58</v>
          </cell>
          <cell r="M6307">
            <v>9.1468380000000007</v>
          </cell>
          <cell r="N6307">
            <v>4.262670333</v>
          </cell>
          <cell r="O6307">
            <v>4.262670333</v>
          </cell>
          <cell r="P6307">
            <v>0</v>
          </cell>
          <cell r="Q6307">
            <v>0</v>
          </cell>
          <cell r="R6307">
            <v>0</v>
          </cell>
          <cell r="S6307">
            <v>0</v>
          </cell>
          <cell r="T6307">
            <v>0</v>
          </cell>
          <cell r="U6307">
            <v>0</v>
          </cell>
          <cell r="V6307">
            <v>0</v>
          </cell>
          <cell r="W6307">
            <v>0</v>
          </cell>
          <cell r="X6307">
            <v>0</v>
          </cell>
          <cell r="Y6307">
            <v>12.679192560000001</v>
          </cell>
          <cell r="Z6307">
            <v>0</v>
          </cell>
          <cell r="AA6307">
            <v>0</v>
          </cell>
          <cell r="AB6307">
            <v>0</v>
          </cell>
          <cell r="AC6307">
            <v>0</v>
          </cell>
          <cell r="AD6307">
            <v>12.679192560000001</v>
          </cell>
          <cell r="AE6307">
            <v>12.679192560000001</v>
          </cell>
          <cell r="AF6307">
            <v>0</v>
          </cell>
          <cell r="AG6307">
            <v>0</v>
          </cell>
          <cell r="AH6307">
            <v>0</v>
          </cell>
          <cell r="AI6307">
            <v>0</v>
          </cell>
        </row>
        <row r="6308">
          <cell r="C6308" t="str">
            <v>1.999.4</v>
          </cell>
          <cell r="D6308" t="str">
            <v>Прочие, всего</v>
          </cell>
          <cell r="E6308" t="str">
            <v>051-3000860</v>
          </cell>
          <cell r="F6308" t="str">
            <v/>
          </cell>
          <cell r="G6308" t="str">
            <v/>
          </cell>
          <cell r="H6308" t="str">
            <v/>
          </cell>
          <cell r="I6308">
            <v>22848.28</v>
          </cell>
          <cell r="J6308">
            <v>14160.45</v>
          </cell>
          <cell r="K6308">
            <v>1037.1099999999999</v>
          </cell>
          <cell r="L6308">
            <v>1037.1099999999999</v>
          </cell>
          <cell r="M6308">
            <v>112.51450154</v>
          </cell>
          <cell r="N6308">
            <v>10.848849354</v>
          </cell>
          <cell r="O6308">
            <v>10.848849354</v>
          </cell>
          <cell r="P6308">
            <v>0</v>
          </cell>
          <cell r="Q6308">
            <v>0</v>
          </cell>
          <cell r="R6308">
            <v>0</v>
          </cell>
          <cell r="S6308">
            <v>1095.92</v>
          </cell>
          <cell r="T6308">
            <v>204.68</v>
          </cell>
          <cell r="U6308">
            <v>0</v>
          </cell>
          <cell r="V6308">
            <v>0</v>
          </cell>
          <cell r="W6308">
            <v>0</v>
          </cell>
          <cell r="X6308">
            <v>0</v>
          </cell>
          <cell r="Y6308">
            <v>115.63673236</v>
          </cell>
          <cell r="Z6308">
            <v>978.59</v>
          </cell>
          <cell r="AA6308">
            <v>978.59</v>
          </cell>
          <cell r="AB6308">
            <v>0</v>
          </cell>
          <cell r="AC6308">
            <v>0</v>
          </cell>
          <cell r="AD6308">
            <v>264.87248255999998</v>
          </cell>
          <cell r="AE6308">
            <v>115.63673236</v>
          </cell>
          <cell r="AF6308">
            <v>74.350000080000001</v>
          </cell>
          <cell r="AG6308">
            <v>74.885750119999997</v>
          </cell>
          <cell r="AH6308">
            <v>0</v>
          </cell>
          <cell r="AI6308">
            <v>27.066747316000001</v>
          </cell>
        </row>
        <row r="6309">
          <cell r="C6309" t="str">
            <v>1.999.5</v>
          </cell>
          <cell r="D6309" t="str">
            <v>Услуги Заказчика</v>
          </cell>
          <cell r="E6309" t="str">
            <v>051-3000860</v>
          </cell>
          <cell r="F6309" t="str">
            <v/>
          </cell>
          <cell r="G6309" t="str">
            <v/>
          </cell>
          <cell r="H6309" t="str">
            <v/>
          </cell>
          <cell r="I6309">
            <v>528.98</v>
          </cell>
          <cell r="J6309">
            <v>524.22</v>
          </cell>
          <cell r="K6309">
            <v>446.1</v>
          </cell>
          <cell r="L6309">
            <v>446.1</v>
          </cell>
          <cell r="M6309">
            <v>111.52500012</v>
          </cell>
          <cell r="N6309">
            <v>25.000000026999999</v>
          </cell>
          <cell r="O6309">
            <v>25.000000026999999</v>
          </cell>
          <cell r="P6309">
            <v>0</v>
          </cell>
          <cell r="Q6309">
            <v>0</v>
          </cell>
          <cell r="R6309">
            <v>0</v>
          </cell>
          <cell r="S6309">
            <v>0</v>
          </cell>
          <cell r="T6309">
            <v>0</v>
          </cell>
          <cell r="U6309">
            <v>0</v>
          </cell>
          <cell r="V6309">
            <v>0</v>
          </cell>
          <cell r="W6309">
            <v>0</v>
          </cell>
          <cell r="X6309">
            <v>0</v>
          </cell>
          <cell r="Y6309">
            <v>0</v>
          </cell>
          <cell r="Z6309">
            <v>371.79</v>
          </cell>
          <cell r="AA6309">
            <v>371.79</v>
          </cell>
          <cell r="AB6309">
            <v>0</v>
          </cell>
          <cell r="AC6309">
            <v>0</v>
          </cell>
          <cell r="AD6309">
            <v>149.23575020000001</v>
          </cell>
          <cell r="AE6309">
            <v>0</v>
          </cell>
          <cell r="AF6309">
            <v>74.350000080000001</v>
          </cell>
          <cell r="AG6309">
            <v>74.885750119999997</v>
          </cell>
          <cell r="AH6309">
            <v>0</v>
          </cell>
          <cell r="AI6309">
            <v>40.139796713000003</v>
          </cell>
        </row>
        <row r="6310">
          <cell r="C6310" t="str">
            <v>1.999.6</v>
          </cell>
          <cell r="D6310" t="str">
            <v>Иные прочие</v>
          </cell>
          <cell r="E6310" t="str">
            <v>051-3000860</v>
          </cell>
          <cell r="F6310" t="str">
            <v/>
          </cell>
          <cell r="G6310" t="str">
            <v/>
          </cell>
          <cell r="H6310" t="str">
            <v/>
          </cell>
          <cell r="I6310">
            <v>22319.3</v>
          </cell>
          <cell r="J6310">
            <v>13636.23</v>
          </cell>
          <cell r="K6310">
            <v>591.01</v>
          </cell>
          <cell r="L6310">
            <v>591.01</v>
          </cell>
          <cell r="M6310">
            <v>0.98950141999999996</v>
          </cell>
          <cell r="N6310">
            <v>0.16742549500000001</v>
          </cell>
          <cell r="O6310">
            <v>0.16742549500000001</v>
          </cell>
          <cell r="P6310">
            <v>0</v>
          </cell>
          <cell r="Q6310">
            <v>0</v>
          </cell>
          <cell r="R6310">
            <v>0</v>
          </cell>
          <cell r="S6310">
            <v>1095.92</v>
          </cell>
          <cell r="T6310">
            <v>204.68</v>
          </cell>
          <cell r="U6310">
            <v>0</v>
          </cell>
          <cell r="V6310">
            <v>0</v>
          </cell>
          <cell r="W6310">
            <v>0</v>
          </cell>
          <cell r="X6310">
            <v>0</v>
          </cell>
          <cell r="Y6310">
            <v>115.63673236</v>
          </cell>
          <cell r="Z6310">
            <v>606.79999999999995</v>
          </cell>
          <cell r="AA6310">
            <v>606.79999999999995</v>
          </cell>
          <cell r="AB6310">
            <v>0</v>
          </cell>
          <cell r="AC6310">
            <v>0</v>
          </cell>
          <cell r="AD6310">
            <v>115.63673236</v>
          </cell>
          <cell r="AE6310">
            <v>115.63673236</v>
          </cell>
          <cell r="AF6310">
            <v>0</v>
          </cell>
          <cell r="AG6310">
            <v>0</v>
          </cell>
          <cell r="AH6310">
            <v>0</v>
          </cell>
          <cell r="AI6310">
            <v>19.056811529000001</v>
          </cell>
        </row>
        <row r="6311">
          <cell r="C6311" t="str">
            <v>1.1000</v>
          </cell>
          <cell r="D6311" t="str">
            <v>Бурение эксплуатационное на месторождении. Северо-Колпаковское газоконденсатное месторождение</v>
          </cell>
          <cell r="E6311" t="str">
            <v>051-3000863</v>
          </cell>
          <cell r="F6311" t="str">
            <v/>
          </cell>
          <cell r="G6311" t="str">
            <v>Программа комплексного освоения месторождений полуострова Ям</v>
          </cell>
          <cell r="H6311" t="str">
            <v>Добыча газа</v>
          </cell>
          <cell r="I6311">
            <v>508.17</v>
          </cell>
          <cell r="J6311">
            <v>502.92</v>
          </cell>
          <cell r="K6311">
            <v>2.86</v>
          </cell>
          <cell r="L6311">
            <v>2.86</v>
          </cell>
          <cell r="M6311">
            <v>2.5000020000000001E-2</v>
          </cell>
          <cell r="N6311">
            <v>0.87412657299999996</v>
          </cell>
          <cell r="O6311">
            <v>0.87412657299999996</v>
          </cell>
          <cell r="P6311">
            <v>0</v>
          </cell>
          <cell r="Q6311">
            <v>0</v>
          </cell>
          <cell r="R6311">
            <v>0</v>
          </cell>
          <cell r="S6311">
            <v>0</v>
          </cell>
          <cell r="T6311">
            <v>0</v>
          </cell>
          <cell r="U6311">
            <v>0</v>
          </cell>
          <cell r="V6311">
            <v>0</v>
          </cell>
          <cell r="W6311">
            <v>0</v>
          </cell>
          <cell r="X6311">
            <v>0</v>
          </cell>
          <cell r="Y6311">
            <v>5.8333139999999999E-2</v>
          </cell>
          <cell r="Z6311">
            <v>0.23</v>
          </cell>
          <cell r="AA6311">
            <v>0.23</v>
          </cell>
          <cell r="AB6311">
            <v>0</v>
          </cell>
          <cell r="AC6311">
            <v>0</v>
          </cell>
          <cell r="AD6311">
            <v>1.4549998200000001</v>
          </cell>
          <cell r="AE6311">
            <v>5.8333139999999999E-2</v>
          </cell>
          <cell r="AF6311">
            <v>1.666668E-2</v>
          </cell>
          <cell r="AG6311">
            <v>1.38</v>
          </cell>
          <cell r="AH6311">
            <v>0</v>
          </cell>
          <cell r="AI6311">
            <v>632.60861739100005</v>
          </cell>
        </row>
        <row r="6312">
          <cell r="C6312" t="str">
            <v>1.1000.1</v>
          </cell>
          <cell r="D6312" t="str">
            <v>Подрядные работы</v>
          </cell>
          <cell r="E6312" t="str">
            <v>051-3000863</v>
          </cell>
          <cell r="F6312" t="str">
            <v/>
          </cell>
          <cell r="G6312" t="str">
            <v/>
          </cell>
          <cell r="H6312" t="str">
            <v/>
          </cell>
          <cell r="I6312">
            <v>500</v>
          </cell>
          <cell r="J6312">
            <v>500</v>
          </cell>
          <cell r="K6312">
            <v>0</v>
          </cell>
          <cell r="L6312">
            <v>0</v>
          </cell>
          <cell r="M6312">
            <v>0</v>
          </cell>
          <cell r="N6312">
            <v>0</v>
          </cell>
          <cell r="O6312">
            <v>0</v>
          </cell>
          <cell r="P6312">
            <v>0</v>
          </cell>
          <cell r="Q6312">
            <v>0</v>
          </cell>
          <cell r="R6312">
            <v>0</v>
          </cell>
          <cell r="S6312">
            <v>0</v>
          </cell>
          <cell r="T6312">
            <v>0</v>
          </cell>
          <cell r="U6312">
            <v>0</v>
          </cell>
          <cell r="V6312">
            <v>0</v>
          </cell>
          <cell r="W6312">
            <v>0</v>
          </cell>
          <cell r="X6312">
            <v>0</v>
          </cell>
          <cell r="Y6312">
            <v>0</v>
          </cell>
          <cell r="Z6312">
            <v>0</v>
          </cell>
          <cell r="AA6312">
            <v>0</v>
          </cell>
          <cell r="AB6312">
            <v>0</v>
          </cell>
          <cell r="AC6312">
            <v>0</v>
          </cell>
          <cell r="AD6312">
            <v>0</v>
          </cell>
          <cell r="AE6312">
            <v>0</v>
          </cell>
          <cell r="AF6312">
            <v>0</v>
          </cell>
          <cell r="AG6312">
            <v>0</v>
          </cell>
          <cell r="AH6312">
            <v>0</v>
          </cell>
          <cell r="AI6312">
            <v>0</v>
          </cell>
        </row>
        <row r="6313">
          <cell r="C6313">
            <v>0</v>
          </cell>
          <cell r="D6313" t="str">
            <v>Конкурс</v>
          </cell>
          <cell r="E6313" t="str">
            <v>051-3000863</v>
          </cell>
          <cell r="F6313" t="str">
            <v/>
          </cell>
          <cell r="G6313" t="str">
            <v/>
          </cell>
          <cell r="H6313" t="str">
            <v/>
          </cell>
          <cell r="I6313">
            <v>500</v>
          </cell>
          <cell r="J6313">
            <v>500</v>
          </cell>
          <cell r="K6313">
            <v>0</v>
          </cell>
          <cell r="L6313">
            <v>0</v>
          </cell>
          <cell r="M6313">
            <v>0</v>
          </cell>
          <cell r="N6313">
            <v>0</v>
          </cell>
          <cell r="O6313">
            <v>0</v>
          </cell>
          <cell r="P6313">
            <v>0</v>
          </cell>
          <cell r="Q6313">
            <v>0</v>
          </cell>
          <cell r="R6313">
            <v>0</v>
          </cell>
          <cell r="S6313">
            <v>0</v>
          </cell>
          <cell r="T6313">
            <v>0</v>
          </cell>
          <cell r="U6313">
            <v>0</v>
          </cell>
          <cell r="V6313">
            <v>0</v>
          </cell>
          <cell r="W6313">
            <v>0</v>
          </cell>
          <cell r="X6313">
            <v>0</v>
          </cell>
          <cell r="Y6313">
            <v>0</v>
          </cell>
          <cell r="Z6313">
            <v>0</v>
          </cell>
          <cell r="AA6313">
            <v>0</v>
          </cell>
          <cell r="AB6313">
            <v>0</v>
          </cell>
          <cell r="AC6313">
            <v>0</v>
          </cell>
          <cell r="AD6313">
            <v>0</v>
          </cell>
          <cell r="AE6313">
            <v>0</v>
          </cell>
          <cell r="AF6313">
            <v>0</v>
          </cell>
          <cell r="AG6313">
            <v>0</v>
          </cell>
          <cell r="AH6313">
            <v>0</v>
          </cell>
          <cell r="AI6313">
            <v>0</v>
          </cell>
        </row>
        <row r="6314">
          <cell r="C6314" t="str">
            <v>1.1000.2</v>
          </cell>
          <cell r="D6314" t="str">
            <v>Прочие, всего</v>
          </cell>
          <cell r="E6314" t="str">
            <v>051-3000863</v>
          </cell>
          <cell r="F6314" t="str">
            <v/>
          </cell>
          <cell r="G6314" t="str">
            <v/>
          </cell>
          <cell r="H6314" t="str">
            <v/>
          </cell>
          <cell r="I6314">
            <v>8.17</v>
          </cell>
          <cell r="J6314">
            <v>2.92</v>
          </cell>
          <cell r="K6314">
            <v>2.86</v>
          </cell>
          <cell r="L6314">
            <v>2.86</v>
          </cell>
          <cell r="M6314">
            <v>2.5000020000000001E-2</v>
          </cell>
          <cell r="N6314">
            <v>0.87412657299999996</v>
          </cell>
          <cell r="O6314">
            <v>0.87412657299999996</v>
          </cell>
          <cell r="P6314">
            <v>0</v>
          </cell>
          <cell r="Q6314">
            <v>0</v>
          </cell>
          <cell r="R6314">
            <v>0</v>
          </cell>
          <cell r="S6314">
            <v>0</v>
          </cell>
          <cell r="T6314">
            <v>0</v>
          </cell>
          <cell r="U6314">
            <v>0</v>
          </cell>
          <cell r="V6314">
            <v>0</v>
          </cell>
          <cell r="W6314">
            <v>0</v>
          </cell>
          <cell r="X6314">
            <v>0</v>
          </cell>
          <cell r="Y6314">
            <v>5.8333139999999999E-2</v>
          </cell>
          <cell r="Z6314">
            <v>0.23</v>
          </cell>
          <cell r="AA6314">
            <v>0.23</v>
          </cell>
          <cell r="AB6314">
            <v>0</v>
          </cell>
          <cell r="AC6314">
            <v>0</v>
          </cell>
          <cell r="AD6314">
            <v>1.4549998200000001</v>
          </cell>
          <cell r="AE6314">
            <v>5.8333139999999999E-2</v>
          </cell>
          <cell r="AF6314">
            <v>1.666668E-2</v>
          </cell>
          <cell r="AG6314">
            <v>1.38</v>
          </cell>
          <cell r="AH6314">
            <v>0</v>
          </cell>
          <cell r="AI6314">
            <v>632.60861739100005</v>
          </cell>
        </row>
        <row r="6315">
          <cell r="C6315" t="str">
            <v>1.1000.3</v>
          </cell>
          <cell r="D6315" t="str">
            <v>Проектные работы</v>
          </cell>
          <cell r="E6315" t="str">
            <v>051-3000863</v>
          </cell>
          <cell r="F6315" t="str">
            <v/>
          </cell>
          <cell r="G6315" t="str">
            <v/>
          </cell>
          <cell r="H6315" t="str">
            <v/>
          </cell>
          <cell r="I6315">
            <v>8.01</v>
          </cell>
          <cell r="J6315">
            <v>2.76</v>
          </cell>
          <cell r="K6315">
            <v>2.76</v>
          </cell>
          <cell r="L6315">
            <v>2.76</v>
          </cell>
          <cell r="M6315">
            <v>0</v>
          </cell>
          <cell r="N6315">
            <v>0</v>
          </cell>
          <cell r="O6315">
            <v>0</v>
          </cell>
          <cell r="P6315">
            <v>0</v>
          </cell>
          <cell r="Q6315">
            <v>0</v>
          </cell>
          <cell r="R6315">
            <v>0</v>
          </cell>
          <cell r="S6315">
            <v>0</v>
          </cell>
          <cell r="T6315">
            <v>0</v>
          </cell>
          <cell r="U6315">
            <v>0</v>
          </cell>
          <cell r="V6315">
            <v>0</v>
          </cell>
          <cell r="W6315">
            <v>0</v>
          </cell>
          <cell r="X6315">
            <v>0</v>
          </cell>
          <cell r="Y6315">
            <v>0</v>
          </cell>
          <cell r="Z6315">
            <v>0</v>
          </cell>
          <cell r="AA6315">
            <v>0</v>
          </cell>
          <cell r="AB6315">
            <v>0</v>
          </cell>
          <cell r="AC6315">
            <v>0</v>
          </cell>
          <cell r="AD6315">
            <v>1.38</v>
          </cell>
          <cell r="AE6315">
            <v>0</v>
          </cell>
          <cell r="AF6315">
            <v>0</v>
          </cell>
          <cell r="AG6315">
            <v>1.38</v>
          </cell>
          <cell r="AH6315">
            <v>0</v>
          </cell>
          <cell r="AI6315">
            <v>0</v>
          </cell>
        </row>
        <row r="6316">
          <cell r="C6316" t="str">
            <v>1.1000.4</v>
          </cell>
          <cell r="D6316" t="str">
            <v>Услуги Заказчика</v>
          </cell>
          <cell r="E6316" t="str">
            <v>051-3000863</v>
          </cell>
          <cell r="F6316" t="str">
            <v/>
          </cell>
          <cell r="G6316" t="str">
            <v/>
          </cell>
          <cell r="H6316" t="str">
            <v/>
          </cell>
          <cell r="I6316">
            <v>0.1</v>
          </cell>
          <cell r="J6316">
            <v>0.1</v>
          </cell>
          <cell r="K6316">
            <v>0.1</v>
          </cell>
          <cell r="L6316">
            <v>0.1</v>
          </cell>
          <cell r="M6316">
            <v>2.5000020000000001E-2</v>
          </cell>
          <cell r="N6316">
            <v>25.000019999999999</v>
          </cell>
          <cell r="O6316">
            <v>25.000019999999999</v>
          </cell>
          <cell r="P6316">
            <v>0</v>
          </cell>
          <cell r="Q6316">
            <v>0</v>
          </cell>
          <cell r="R6316">
            <v>0</v>
          </cell>
          <cell r="S6316">
            <v>0</v>
          </cell>
          <cell r="T6316">
            <v>0</v>
          </cell>
          <cell r="U6316">
            <v>0</v>
          </cell>
          <cell r="V6316">
            <v>0</v>
          </cell>
          <cell r="W6316">
            <v>0</v>
          </cell>
          <cell r="X6316">
            <v>0</v>
          </cell>
          <cell r="Y6316">
            <v>5.8333139999999999E-2</v>
          </cell>
          <cell r="Z6316">
            <v>0.23</v>
          </cell>
          <cell r="AA6316">
            <v>0.23</v>
          </cell>
          <cell r="AB6316">
            <v>0</v>
          </cell>
          <cell r="AC6316">
            <v>0</v>
          </cell>
          <cell r="AD6316">
            <v>7.4999819999999995E-2</v>
          </cell>
          <cell r="AE6316">
            <v>5.8333139999999999E-2</v>
          </cell>
          <cell r="AF6316">
            <v>1.666668E-2</v>
          </cell>
          <cell r="AG6316">
            <v>0</v>
          </cell>
          <cell r="AH6316">
            <v>0</v>
          </cell>
          <cell r="AI6316">
            <v>32.608617391000003</v>
          </cell>
        </row>
        <row r="6317">
          <cell r="C6317" t="str">
            <v>1.1000.5</v>
          </cell>
          <cell r="D6317" t="str">
            <v>Иные прочие</v>
          </cell>
          <cell r="E6317" t="str">
            <v>051-3000863</v>
          </cell>
          <cell r="F6317" t="str">
            <v/>
          </cell>
          <cell r="G6317" t="str">
            <v/>
          </cell>
          <cell r="H6317" t="str">
            <v/>
          </cell>
          <cell r="I6317">
            <v>0.06</v>
          </cell>
          <cell r="J6317">
            <v>0.06</v>
          </cell>
          <cell r="K6317">
            <v>0</v>
          </cell>
          <cell r="L6317">
            <v>0</v>
          </cell>
          <cell r="M6317">
            <v>0</v>
          </cell>
          <cell r="N6317">
            <v>0</v>
          </cell>
          <cell r="O6317">
            <v>0</v>
          </cell>
          <cell r="P6317">
            <v>0</v>
          </cell>
          <cell r="Q6317">
            <v>0</v>
          </cell>
          <cell r="R6317">
            <v>0</v>
          </cell>
          <cell r="S6317">
            <v>0</v>
          </cell>
          <cell r="T6317">
            <v>0</v>
          </cell>
          <cell r="U6317">
            <v>0</v>
          </cell>
          <cell r="V6317">
            <v>0</v>
          </cell>
          <cell r="W6317">
            <v>0</v>
          </cell>
          <cell r="X6317">
            <v>0</v>
          </cell>
          <cell r="Y6317">
            <v>0</v>
          </cell>
          <cell r="Z6317">
            <v>0</v>
          </cell>
          <cell r="AA6317">
            <v>0</v>
          </cell>
          <cell r="AB6317">
            <v>0</v>
          </cell>
          <cell r="AC6317">
            <v>0</v>
          </cell>
          <cell r="AD6317">
            <v>0</v>
          </cell>
          <cell r="AE6317">
            <v>0</v>
          </cell>
          <cell r="AF6317">
            <v>0</v>
          </cell>
          <cell r="AG6317">
            <v>0</v>
          </cell>
          <cell r="AH6317">
            <v>0</v>
          </cell>
          <cell r="AI6317">
            <v>0</v>
          </cell>
        </row>
        <row r="6318">
          <cell r="C6318" t="str">
            <v>1.1001</v>
          </cell>
          <cell r="D6318" t="str">
            <v>Эксплуатационное бурение. Дообустройство второго опытного участка Ачимовских отложений Уренгойского НГКМ на полное развитие</v>
          </cell>
          <cell r="E6318" t="str">
            <v>051-3001040</v>
          </cell>
          <cell r="F6318" t="str">
            <v>36-12</v>
          </cell>
          <cell r="G6318" t="str">
            <v>Бурение эксплуатационное на м/р</v>
          </cell>
          <cell r="H6318" t="str">
            <v>Добыча газа</v>
          </cell>
          <cell r="I6318">
            <v>50280.58066657</v>
          </cell>
          <cell r="J6318">
            <v>21817.48</v>
          </cell>
          <cell r="K6318">
            <v>9305.94</v>
          </cell>
          <cell r="L6318">
            <v>9305.94</v>
          </cell>
          <cell r="M6318">
            <v>1078.68621435</v>
          </cell>
          <cell r="N6318">
            <v>11.591372976000001</v>
          </cell>
          <cell r="O6318">
            <v>11.591372976000001</v>
          </cell>
          <cell r="P6318">
            <v>0</v>
          </cell>
          <cell r="Q6318">
            <v>0</v>
          </cell>
          <cell r="R6318">
            <v>0</v>
          </cell>
          <cell r="S6318">
            <v>11351.94366657</v>
          </cell>
          <cell r="T6318">
            <v>2264.8543332300001</v>
          </cell>
          <cell r="U6318">
            <v>0</v>
          </cell>
          <cell r="V6318">
            <v>0</v>
          </cell>
          <cell r="W6318">
            <v>0</v>
          </cell>
          <cell r="X6318">
            <v>1470.0614093500001</v>
          </cell>
          <cell r="Y6318">
            <v>2727.3604022499999</v>
          </cell>
          <cell r="Z6318">
            <v>12641.65</v>
          </cell>
          <cell r="AA6318">
            <v>12641.65</v>
          </cell>
          <cell r="AB6318">
            <v>0</v>
          </cell>
          <cell r="AC6318">
            <v>199.98</v>
          </cell>
          <cell r="AD6318">
            <v>2735.1422578299998</v>
          </cell>
          <cell r="AE6318">
            <v>2435.9825273400002</v>
          </cell>
          <cell r="AF6318">
            <v>67.629651460000005</v>
          </cell>
          <cell r="AG6318">
            <v>109.19516664</v>
          </cell>
          <cell r="AH6318">
            <v>122.33491239</v>
          </cell>
          <cell r="AI6318">
            <v>21.635959370999998</v>
          </cell>
        </row>
        <row r="6319">
          <cell r="C6319" t="str">
            <v>1.1001.1</v>
          </cell>
          <cell r="D6319" t="str">
            <v>Подрядные работы</v>
          </cell>
          <cell r="E6319" t="str">
            <v>051-3001040</v>
          </cell>
          <cell r="F6319" t="str">
            <v/>
          </cell>
          <cell r="G6319" t="str">
            <v/>
          </cell>
          <cell r="H6319" t="str">
            <v/>
          </cell>
          <cell r="I6319">
            <v>37270.076666649999</v>
          </cell>
          <cell r="J6319">
            <v>16652.98</v>
          </cell>
          <cell r="K6319">
            <v>7329.26</v>
          </cell>
          <cell r="L6319">
            <v>7329.26</v>
          </cell>
          <cell r="M6319">
            <v>966.66348201000005</v>
          </cell>
          <cell r="N6319">
            <v>13.189100700999999</v>
          </cell>
          <cell r="O6319">
            <v>13.189100700999999</v>
          </cell>
          <cell r="P6319">
            <v>0</v>
          </cell>
          <cell r="Q6319">
            <v>0</v>
          </cell>
          <cell r="R6319">
            <v>0</v>
          </cell>
          <cell r="S6319">
            <v>8968.3609998899992</v>
          </cell>
          <cell r="T6319">
            <v>1793.4830000100001</v>
          </cell>
          <cell r="U6319">
            <v>0</v>
          </cell>
          <cell r="V6319">
            <v>0</v>
          </cell>
          <cell r="W6319">
            <v>0</v>
          </cell>
          <cell r="X6319">
            <v>1219.9826308900001</v>
          </cell>
          <cell r="Y6319">
            <v>1423.75144497</v>
          </cell>
          <cell r="Z6319">
            <v>9887.4599999999991</v>
          </cell>
          <cell r="AA6319">
            <v>9887.4599999999991</v>
          </cell>
          <cell r="AB6319">
            <v>0</v>
          </cell>
          <cell r="AC6319">
            <v>199.98</v>
          </cell>
          <cell r="AD6319">
            <v>1505.74281361</v>
          </cell>
          <cell r="AE6319">
            <v>1383.40790122</v>
          </cell>
          <cell r="AF6319">
            <v>0</v>
          </cell>
          <cell r="AG6319">
            <v>0</v>
          </cell>
          <cell r="AH6319">
            <v>122.33491239</v>
          </cell>
          <cell r="AI6319">
            <v>15.228813199999999</v>
          </cell>
        </row>
        <row r="6320">
          <cell r="C6320">
            <v>0</v>
          </cell>
          <cell r="D6320" t="str">
            <v>Газпром бурение</v>
          </cell>
          <cell r="E6320" t="str">
            <v>051-3001040</v>
          </cell>
          <cell r="F6320" t="str">
            <v/>
          </cell>
          <cell r="G6320" t="str">
            <v/>
          </cell>
          <cell r="H6320" t="str">
            <v/>
          </cell>
          <cell r="I6320">
            <v>36840.376666650001</v>
          </cell>
          <cell r="J6320">
            <v>16386.14</v>
          </cell>
          <cell r="K6320">
            <v>7329.26</v>
          </cell>
          <cell r="L6320">
            <v>7329.26</v>
          </cell>
          <cell r="M6320">
            <v>388.46138178000001</v>
          </cell>
          <cell r="N6320">
            <v>5.30014465</v>
          </cell>
          <cell r="O6320">
            <v>5.30014465</v>
          </cell>
          <cell r="P6320">
            <v>0</v>
          </cell>
          <cell r="Q6320">
            <v>0</v>
          </cell>
          <cell r="R6320">
            <v>0</v>
          </cell>
          <cell r="S6320">
            <v>8968.3609998899992</v>
          </cell>
          <cell r="T6320">
            <v>1793.4830000100001</v>
          </cell>
          <cell r="U6320">
            <v>0</v>
          </cell>
          <cell r="V6320">
            <v>0</v>
          </cell>
          <cell r="W6320">
            <v>0</v>
          </cell>
          <cell r="X6320">
            <v>40.343543850000003</v>
          </cell>
          <cell r="Y6320">
            <v>708.58841706999999</v>
          </cell>
          <cell r="Z6320">
            <v>9887.4599999999991</v>
          </cell>
          <cell r="AA6320">
            <v>9887.4599999999991</v>
          </cell>
          <cell r="AB6320">
            <v>0</v>
          </cell>
          <cell r="AC6320">
            <v>199.98</v>
          </cell>
          <cell r="AD6320">
            <v>668.24487332000001</v>
          </cell>
          <cell r="AE6320">
            <v>668.24487332000001</v>
          </cell>
          <cell r="AF6320">
            <v>0</v>
          </cell>
          <cell r="AG6320">
            <v>0</v>
          </cell>
          <cell r="AH6320">
            <v>0</v>
          </cell>
          <cell r="AI6320">
            <v>6.7585089930000004</v>
          </cell>
        </row>
        <row r="6321">
          <cell r="C6321">
            <v>0</v>
          </cell>
          <cell r="D6321" t="str">
            <v>Газпром инвест</v>
          </cell>
          <cell r="E6321" t="str">
            <v>051-3001040</v>
          </cell>
          <cell r="F6321" t="str">
            <v/>
          </cell>
          <cell r="G6321" t="str">
            <v/>
          </cell>
          <cell r="H6321" t="str">
            <v/>
          </cell>
          <cell r="I6321">
            <v>429.7</v>
          </cell>
          <cell r="J6321">
            <v>266.83999999999997</v>
          </cell>
          <cell r="K6321">
            <v>0</v>
          </cell>
          <cell r="L6321">
            <v>0</v>
          </cell>
          <cell r="M6321">
            <v>0</v>
          </cell>
          <cell r="N6321">
            <v>0</v>
          </cell>
          <cell r="O6321">
            <v>0</v>
          </cell>
          <cell r="P6321">
            <v>0</v>
          </cell>
          <cell r="Q6321">
            <v>0</v>
          </cell>
          <cell r="R6321">
            <v>0</v>
          </cell>
          <cell r="S6321">
            <v>0</v>
          </cell>
          <cell r="T6321">
            <v>0</v>
          </cell>
          <cell r="U6321">
            <v>0</v>
          </cell>
          <cell r="V6321">
            <v>0</v>
          </cell>
          <cell r="W6321">
            <v>0</v>
          </cell>
          <cell r="X6321">
            <v>1179.63908704</v>
          </cell>
          <cell r="Y6321">
            <v>0</v>
          </cell>
          <cell r="Z6321">
            <v>0</v>
          </cell>
          <cell r="AA6321">
            <v>0</v>
          </cell>
          <cell r="AB6321">
            <v>0</v>
          </cell>
          <cell r="AC6321">
            <v>0</v>
          </cell>
          <cell r="AD6321">
            <v>122.33491239</v>
          </cell>
          <cell r="AE6321">
            <v>0</v>
          </cell>
          <cell r="AF6321">
            <v>0</v>
          </cell>
          <cell r="AG6321">
            <v>0</v>
          </cell>
          <cell r="AH6321">
            <v>122.33491239</v>
          </cell>
          <cell r="AI6321">
            <v>0</v>
          </cell>
        </row>
        <row r="6322">
          <cell r="C6322">
            <v>0</v>
          </cell>
          <cell r="D6322" t="str">
            <v>Газстройпром</v>
          </cell>
          <cell r="E6322" t="str">
            <v>051-3001040</v>
          </cell>
          <cell r="F6322" t="str">
            <v/>
          </cell>
          <cell r="G6322" t="str">
            <v/>
          </cell>
          <cell r="H6322" t="str">
            <v/>
          </cell>
          <cell r="I6322">
            <v>0</v>
          </cell>
          <cell r="J6322">
            <v>0</v>
          </cell>
          <cell r="K6322">
            <v>0</v>
          </cell>
          <cell r="L6322">
            <v>0</v>
          </cell>
          <cell r="M6322">
            <v>578.20210023000004</v>
          </cell>
          <cell r="N6322">
            <v>0</v>
          </cell>
          <cell r="O6322">
            <v>0</v>
          </cell>
          <cell r="P6322">
            <v>0</v>
          </cell>
          <cell r="Q6322">
            <v>0</v>
          </cell>
          <cell r="R6322">
            <v>0</v>
          </cell>
          <cell r="S6322">
            <v>0</v>
          </cell>
          <cell r="T6322">
            <v>0</v>
          </cell>
          <cell r="U6322">
            <v>0</v>
          </cell>
          <cell r="V6322">
            <v>0</v>
          </cell>
          <cell r="W6322">
            <v>0</v>
          </cell>
          <cell r="X6322">
            <v>0</v>
          </cell>
          <cell r="Y6322">
            <v>715.16302789999997</v>
          </cell>
          <cell r="Z6322">
            <v>0</v>
          </cell>
          <cell r="AA6322">
            <v>0</v>
          </cell>
          <cell r="AB6322">
            <v>0</v>
          </cell>
          <cell r="AC6322">
            <v>0</v>
          </cell>
          <cell r="AD6322">
            <v>715.16302789999997</v>
          </cell>
          <cell r="AE6322">
            <v>715.16302789999997</v>
          </cell>
          <cell r="AF6322">
            <v>0</v>
          </cell>
          <cell r="AG6322">
            <v>0</v>
          </cell>
          <cell r="AH6322">
            <v>0</v>
          </cell>
          <cell r="AI6322">
            <v>0</v>
          </cell>
        </row>
        <row r="6323">
          <cell r="C6323" t="str">
            <v>1.1001.2</v>
          </cell>
          <cell r="D6323" t="str">
            <v>Материалы(в составе подрядных работ)</v>
          </cell>
          <cell r="E6323" t="str">
            <v>051-3001040</v>
          </cell>
          <cell r="F6323" t="str">
            <v/>
          </cell>
          <cell r="G6323" t="str">
            <v/>
          </cell>
          <cell r="H6323" t="str">
            <v/>
          </cell>
          <cell r="I6323">
            <v>0</v>
          </cell>
          <cell r="J6323">
            <v>0</v>
          </cell>
          <cell r="K6323">
            <v>0</v>
          </cell>
          <cell r="L6323">
            <v>0</v>
          </cell>
          <cell r="M6323">
            <v>0</v>
          </cell>
          <cell r="N6323">
            <v>0</v>
          </cell>
          <cell r="O6323">
            <v>0</v>
          </cell>
          <cell r="P6323">
            <v>0</v>
          </cell>
          <cell r="Q6323">
            <v>0</v>
          </cell>
          <cell r="R6323">
            <v>0</v>
          </cell>
          <cell r="S6323">
            <v>0</v>
          </cell>
          <cell r="T6323">
            <v>0</v>
          </cell>
          <cell r="U6323">
            <v>0</v>
          </cell>
          <cell r="V6323">
            <v>0</v>
          </cell>
          <cell r="W6323">
            <v>0</v>
          </cell>
          <cell r="X6323">
            <v>1179.63908704</v>
          </cell>
          <cell r="Y6323">
            <v>0</v>
          </cell>
          <cell r="Z6323">
            <v>199.98</v>
          </cell>
          <cell r="AA6323">
            <v>199.98</v>
          </cell>
          <cell r="AB6323">
            <v>0</v>
          </cell>
          <cell r="AC6323">
            <v>199.98</v>
          </cell>
          <cell r="AD6323">
            <v>122.33491239</v>
          </cell>
          <cell r="AE6323">
            <v>0</v>
          </cell>
          <cell r="AF6323">
            <v>0</v>
          </cell>
          <cell r="AG6323">
            <v>0</v>
          </cell>
          <cell r="AH6323">
            <v>122.33491239</v>
          </cell>
          <cell r="AI6323">
            <v>61.173573552000001</v>
          </cell>
        </row>
        <row r="6324">
          <cell r="C6324" t="str">
            <v>1.1001.3</v>
          </cell>
          <cell r="D6324" t="str">
            <v>Оборудование</v>
          </cell>
          <cell r="E6324" t="str">
            <v>051-3001040</v>
          </cell>
          <cell r="F6324" t="str">
            <v/>
          </cell>
          <cell r="G6324" t="str">
            <v/>
          </cell>
          <cell r="H6324" t="str">
            <v/>
          </cell>
          <cell r="I6324">
            <v>11534.13499997</v>
          </cell>
          <cell r="J6324">
            <v>3707.49</v>
          </cell>
          <cell r="K6324">
            <v>1345.75</v>
          </cell>
          <cell r="L6324">
            <v>1345.75</v>
          </cell>
          <cell r="M6324">
            <v>26.123826739999998</v>
          </cell>
          <cell r="N6324">
            <v>1.941209492</v>
          </cell>
          <cell r="O6324">
            <v>1.941209492</v>
          </cell>
          <cell r="P6324">
            <v>0</v>
          </cell>
          <cell r="Q6324">
            <v>0</v>
          </cell>
          <cell r="R6324">
            <v>0</v>
          </cell>
          <cell r="S6324">
            <v>1770.1736667499999</v>
          </cell>
          <cell r="T6324">
            <v>354.05133322</v>
          </cell>
          <cell r="U6324">
            <v>0</v>
          </cell>
          <cell r="V6324">
            <v>0</v>
          </cell>
          <cell r="W6324">
            <v>0</v>
          </cell>
          <cell r="X6324">
            <v>250.07877846</v>
          </cell>
          <cell r="Y6324">
            <v>1253.48048324</v>
          </cell>
          <cell r="Z6324">
            <v>1910.85</v>
          </cell>
          <cell r="AA6324">
            <v>1910.85</v>
          </cell>
          <cell r="AB6324">
            <v>0</v>
          </cell>
          <cell r="AC6324">
            <v>0</v>
          </cell>
          <cell r="AD6324">
            <v>1015.88400654</v>
          </cell>
          <cell r="AE6324">
            <v>1003.56768836</v>
          </cell>
          <cell r="AF6324">
            <v>12.31631818</v>
          </cell>
          <cell r="AG6324">
            <v>0</v>
          </cell>
          <cell r="AH6324">
            <v>0</v>
          </cell>
          <cell r="AI6324">
            <v>53.163984956</v>
          </cell>
        </row>
        <row r="6325">
          <cell r="C6325" t="str">
            <v>1.1001.4</v>
          </cell>
          <cell r="D6325" t="str">
            <v>Прочие, всего</v>
          </cell>
          <cell r="E6325" t="str">
            <v>051-3001040</v>
          </cell>
          <cell r="F6325" t="str">
            <v/>
          </cell>
          <cell r="G6325" t="str">
            <v/>
          </cell>
          <cell r="H6325" t="str">
            <v/>
          </cell>
          <cell r="I6325">
            <v>1476.36899995</v>
          </cell>
          <cell r="J6325">
            <v>1457.01</v>
          </cell>
          <cell r="K6325">
            <v>630.92999999999995</v>
          </cell>
          <cell r="L6325">
            <v>630.92999999999995</v>
          </cell>
          <cell r="M6325">
            <v>85.898905600000006</v>
          </cell>
          <cell r="N6325">
            <v>13.614649105</v>
          </cell>
          <cell r="O6325">
            <v>13.614649105</v>
          </cell>
          <cell r="P6325">
            <v>0</v>
          </cell>
          <cell r="Q6325">
            <v>0</v>
          </cell>
          <cell r="R6325">
            <v>0</v>
          </cell>
          <cell r="S6325">
            <v>613.40899993000005</v>
          </cell>
          <cell r="T6325">
            <v>117.32</v>
          </cell>
          <cell r="U6325">
            <v>0</v>
          </cell>
          <cell r="V6325">
            <v>0</v>
          </cell>
          <cell r="W6325">
            <v>0</v>
          </cell>
          <cell r="X6325">
            <v>0</v>
          </cell>
          <cell r="Y6325">
            <v>50.12847404</v>
          </cell>
          <cell r="Z6325">
            <v>843.34</v>
          </cell>
          <cell r="AA6325">
            <v>843.34</v>
          </cell>
          <cell r="AB6325">
            <v>0</v>
          </cell>
          <cell r="AC6325">
            <v>0</v>
          </cell>
          <cell r="AD6325">
            <v>213.51543767999999</v>
          </cell>
          <cell r="AE6325">
            <v>49.00693776</v>
          </cell>
          <cell r="AF6325">
            <v>55.313333280000002</v>
          </cell>
          <cell r="AG6325">
            <v>109.19516664</v>
          </cell>
          <cell r="AH6325">
            <v>0</v>
          </cell>
          <cell r="AI6325">
            <v>25.317835947999999</v>
          </cell>
        </row>
        <row r="6326">
          <cell r="C6326" t="str">
            <v>1.1001.5</v>
          </cell>
          <cell r="D6326" t="str">
            <v>Проектные работы</v>
          </cell>
          <cell r="E6326" t="str">
            <v>051-3001040</v>
          </cell>
          <cell r="F6326" t="str">
            <v/>
          </cell>
          <cell r="G6326" t="str">
            <v/>
          </cell>
          <cell r="H6326" t="str">
            <v/>
          </cell>
          <cell r="I6326">
            <v>0.04</v>
          </cell>
          <cell r="J6326">
            <v>0</v>
          </cell>
          <cell r="K6326">
            <v>0</v>
          </cell>
          <cell r="L6326">
            <v>0</v>
          </cell>
          <cell r="M6326">
            <v>0</v>
          </cell>
          <cell r="N6326">
            <v>0</v>
          </cell>
          <cell r="O6326">
            <v>0</v>
          </cell>
          <cell r="P6326">
            <v>0</v>
          </cell>
          <cell r="Q6326">
            <v>0</v>
          </cell>
          <cell r="R6326">
            <v>0</v>
          </cell>
          <cell r="S6326">
            <v>3.3333330000000001E-2</v>
          </cell>
          <cell r="T6326">
            <v>6.6666700000000004E-3</v>
          </cell>
          <cell r="U6326">
            <v>0</v>
          </cell>
          <cell r="V6326">
            <v>0</v>
          </cell>
          <cell r="W6326">
            <v>0</v>
          </cell>
          <cell r="X6326">
            <v>0</v>
          </cell>
          <cell r="Y6326">
            <v>0</v>
          </cell>
          <cell r="Z6326">
            <v>0</v>
          </cell>
          <cell r="AA6326">
            <v>0</v>
          </cell>
          <cell r="AB6326">
            <v>0</v>
          </cell>
          <cell r="AC6326">
            <v>0</v>
          </cell>
          <cell r="AD6326">
            <v>0</v>
          </cell>
          <cell r="AE6326">
            <v>0</v>
          </cell>
          <cell r="AF6326">
            <v>0</v>
          </cell>
          <cell r="AG6326">
            <v>0</v>
          </cell>
          <cell r="AH6326">
            <v>0</v>
          </cell>
          <cell r="AI6326">
            <v>0</v>
          </cell>
        </row>
        <row r="6327">
          <cell r="C6327" t="str">
            <v>1.1001.6</v>
          </cell>
          <cell r="D6327" t="str">
            <v>Услуги Заказчика</v>
          </cell>
          <cell r="E6327" t="str">
            <v>051-3001040</v>
          </cell>
          <cell r="F6327" t="str">
            <v/>
          </cell>
          <cell r="G6327" t="str">
            <v/>
          </cell>
          <cell r="H6327" t="str">
            <v/>
          </cell>
          <cell r="I6327">
            <v>692.47</v>
          </cell>
          <cell r="J6327">
            <v>331.88</v>
          </cell>
          <cell r="K6327">
            <v>331.88</v>
          </cell>
          <cell r="L6327">
            <v>331.88</v>
          </cell>
          <cell r="M6327">
            <v>82.969999920000006</v>
          </cell>
          <cell r="N6327">
            <v>24.999999976000002</v>
          </cell>
          <cell r="O6327">
            <v>24.999999976000002</v>
          </cell>
          <cell r="P6327">
            <v>0</v>
          </cell>
          <cell r="Q6327">
            <v>0</v>
          </cell>
          <cell r="R6327">
            <v>0</v>
          </cell>
          <cell r="S6327">
            <v>299.94166652000001</v>
          </cell>
          <cell r="T6327">
            <v>60.078333479999998</v>
          </cell>
          <cell r="U6327">
            <v>0</v>
          </cell>
          <cell r="V6327">
            <v>0</v>
          </cell>
          <cell r="W6327">
            <v>0</v>
          </cell>
          <cell r="X6327">
            <v>0</v>
          </cell>
          <cell r="Y6327">
            <v>0</v>
          </cell>
          <cell r="Z6327">
            <v>509.07152595999997</v>
          </cell>
          <cell r="AA6327">
            <v>509.07152595999997</v>
          </cell>
          <cell r="AB6327">
            <v>0</v>
          </cell>
          <cell r="AC6327">
            <v>0</v>
          </cell>
          <cell r="AD6327">
            <v>164.50849991999999</v>
          </cell>
          <cell r="AE6327">
            <v>0</v>
          </cell>
          <cell r="AF6327">
            <v>55.313333280000002</v>
          </cell>
          <cell r="AG6327">
            <v>109.19516664</v>
          </cell>
          <cell r="AH6327">
            <v>0</v>
          </cell>
          <cell r="AI6327">
            <v>32.315400003999997</v>
          </cell>
        </row>
        <row r="6328">
          <cell r="C6328" t="str">
            <v>1.1001.7</v>
          </cell>
          <cell r="D6328" t="str">
            <v>Иные прочие</v>
          </cell>
          <cell r="E6328" t="str">
            <v>051-3001040</v>
          </cell>
          <cell r="F6328" t="str">
            <v/>
          </cell>
          <cell r="G6328" t="str">
            <v/>
          </cell>
          <cell r="H6328" t="str">
            <v/>
          </cell>
          <cell r="I6328">
            <v>783.85899995</v>
          </cell>
          <cell r="J6328">
            <v>1125.1300000000001</v>
          </cell>
          <cell r="K6328">
            <v>299.05</v>
          </cell>
          <cell r="L6328">
            <v>299.05</v>
          </cell>
          <cell r="M6328">
            <v>2.9289056800000002</v>
          </cell>
          <cell r="N6328">
            <v>0.97940333700000004</v>
          </cell>
          <cell r="O6328">
            <v>0.97940333700000004</v>
          </cell>
          <cell r="P6328">
            <v>0</v>
          </cell>
          <cell r="Q6328">
            <v>0</v>
          </cell>
          <cell r="R6328">
            <v>0</v>
          </cell>
          <cell r="S6328">
            <v>313.43400007999998</v>
          </cell>
          <cell r="T6328">
            <v>57.234999850000001</v>
          </cell>
          <cell r="U6328">
            <v>0</v>
          </cell>
          <cell r="V6328">
            <v>0</v>
          </cell>
          <cell r="W6328">
            <v>0</v>
          </cell>
          <cell r="X6328">
            <v>0</v>
          </cell>
          <cell r="Y6328">
            <v>50.12847404</v>
          </cell>
          <cell r="Z6328">
            <v>334.26847404</v>
          </cell>
          <cell r="AA6328">
            <v>334.26847404</v>
          </cell>
          <cell r="AB6328">
            <v>0</v>
          </cell>
          <cell r="AC6328">
            <v>0</v>
          </cell>
          <cell r="AD6328">
            <v>49.00693776</v>
          </cell>
          <cell r="AE6328">
            <v>49.00693776</v>
          </cell>
          <cell r="AF6328">
            <v>0</v>
          </cell>
          <cell r="AG6328">
            <v>0</v>
          </cell>
          <cell r="AH6328">
            <v>0</v>
          </cell>
          <cell r="AI6328">
            <v>14.660951171000001</v>
          </cell>
        </row>
        <row r="6329">
          <cell r="C6329" t="str">
            <v>1.1002</v>
          </cell>
          <cell r="D6329" t="str">
            <v>Эксплуатационное бурение. Дообустройство Песцовой площади Уренгойского НГКМ. УКПГ-16</v>
          </cell>
          <cell r="E6329" t="str">
            <v>051-3001048</v>
          </cell>
          <cell r="F6329" t="str">
            <v/>
          </cell>
          <cell r="G6329" t="str">
            <v>Программа комплексного освоения месторождений полуострова Ям</v>
          </cell>
          <cell r="H6329" t="str">
            <v>Добыча газа</v>
          </cell>
          <cell r="I6329">
            <v>5924.951</v>
          </cell>
          <cell r="J6329">
            <v>4771.07</v>
          </cell>
          <cell r="K6329">
            <v>4771.07</v>
          </cell>
          <cell r="L6329">
            <v>4771.07</v>
          </cell>
          <cell r="M6329">
            <v>73.207137399999993</v>
          </cell>
          <cell r="N6329">
            <v>1.534396632</v>
          </cell>
          <cell r="O6329">
            <v>1.534396632</v>
          </cell>
          <cell r="P6329">
            <v>0</v>
          </cell>
          <cell r="Q6329">
            <v>0</v>
          </cell>
          <cell r="R6329">
            <v>0</v>
          </cell>
          <cell r="S6329">
            <v>4937.2735329699999</v>
          </cell>
          <cell r="T6329">
            <v>987.67746703</v>
          </cell>
          <cell r="U6329">
            <v>0</v>
          </cell>
          <cell r="V6329">
            <v>0</v>
          </cell>
          <cell r="W6329">
            <v>0</v>
          </cell>
          <cell r="X6329">
            <v>900</v>
          </cell>
          <cell r="Y6329">
            <v>869.62859207999998</v>
          </cell>
          <cell r="Z6329">
            <v>4653.8999999999996</v>
          </cell>
          <cell r="AA6329">
            <v>4653.8999999999996</v>
          </cell>
          <cell r="AB6329">
            <v>180</v>
          </cell>
          <cell r="AC6329">
            <v>0</v>
          </cell>
          <cell r="AD6329">
            <v>951.94530306000001</v>
          </cell>
          <cell r="AE6329">
            <v>867.20612530999995</v>
          </cell>
          <cell r="AF6329">
            <v>39.100136110000001</v>
          </cell>
          <cell r="AG6329">
            <v>45.639041640000002</v>
          </cell>
          <cell r="AH6329">
            <v>0</v>
          </cell>
          <cell r="AI6329">
            <v>20.454786374000001</v>
          </cell>
        </row>
        <row r="6330">
          <cell r="C6330" t="str">
            <v>1.1002.1</v>
          </cell>
          <cell r="D6330" t="str">
            <v>Подрядные работы</v>
          </cell>
          <cell r="E6330" t="str">
            <v>051-3001048</v>
          </cell>
          <cell r="F6330" t="str">
            <v/>
          </cell>
          <cell r="G6330" t="str">
            <v/>
          </cell>
          <cell r="H6330" t="str">
            <v/>
          </cell>
          <cell r="I6330">
            <v>5304.9</v>
          </cell>
          <cell r="J6330">
            <v>4509.51</v>
          </cell>
          <cell r="K6330">
            <v>4509.51</v>
          </cell>
          <cell r="L6330">
            <v>4509.51</v>
          </cell>
          <cell r="M6330">
            <v>0</v>
          </cell>
          <cell r="N6330">
            <v>0</v>
          </cell>
          <cell r="O6330">
            <v>0</v>
          </cell>
          <cell r="P6330">
            <v>0</v>
          </cell>
          <cell r="Q6330">
            <v>0</v>
          </cell>
          <cell r="R6330">
            <v>0</v>
          </cell>
          <cell r="S6330">
            <v>4420.6983332999998</v>
          </cell>
          <cell r="T6330">
            <v>884.20166670000003</v>
          </cell>
          <cell r="U6330">
            <v>0</v>
          </cell>
          <cell r="V6330">
            <v>0</v>
          </cell>
          <cell r="W6330">
            <v>0</v>
          </cell>
          <cell r="X6330">
            <v>900</v>
          </cell>
          <cell r="Y6330">
            <v>832.04470020999997</v>
          </cell>
          <cell r="Z6330">
            <v>4404.8999999999996</v>
          </cell>
          <cell r="AA6330">
            <v>4404.8999999999996</v>
          </cell>
          <cell r="AB6330">
            <v>180</v>
          </cell>
          <cell r="AC6330">
            <v>0</v>
          </cell>
          <cell r="AD6330">
            <v>829.62223243999995</v>
          </cell>
          <cell r="AE6330">
            <v>829.62223243999995</v>
          </cell>
          <cell r="AF6330">
            <v>0</v>
          </cell>
          <cell r="AG6330">
            <v>0</v>
          </cell>
          <cell r="AH6330">
            <v>0</v>
          </cell>
          <cell r="AI6330">
            <v>18.834076424999999</v>
          </cell>
        </row>
        <row r="6331">
          <cell r="C6331">
            <v>0</v>
          </cell>
          <cell r="D6331" t="str">
            <v>Газпромнефть-Заполярье</v>
          </cell>
          <cell r="E6331" t="str">
            <v>051-3001048</v>
          </cell>
          <cell r="F6331" t="str">
            <v/>
          </cell>
          <cell r="G6331" t="str">
            <v/>
          </cell>
          <cell r="H6331" t="str">
            <v/>
          </cell>
          <cell r="I6331">
            <v>5304.9</v>
          </cell>
          <cell r="J6331">
            <v>4509.51</v>
          </cell>
          <cell r="K6331">
            <v>4509.51</v>
          </cell>
          <cell r="L6331">
            <v>4509.51</v>
          </cell>
          <cell r="M6331">
            <v>0</v>
          </cell>
          <cell r="N6331">
            <v>0</v>
          </cell>
          <cell r="O6331">
            <v>0</v>
          </cell>
          <cell r="P6331">
            <v>0</v>
          </cell>
          <cell r="Q6331">
            <v>0</v>
          </cell>
          <cell r="R6331">
            <v>0</v>
          </cell>
          <cell r="S6331">
            <v>4420.6983332999998</v>
          </cell>
          <cell r="T6331">
            <v>884.20166670000003</v>
          </cell>
          <cell r="U6331">
            <v>0</v>
          </cell>
          <cell r="V6331">
            <v>0</v>
          </cell>
          <cell r="W6331">
            <v>0</v>
          </cell>
          <cell r="X6331">
            <v>900</v>
          </cell>
          <cell r="Y6331">
            <v>832.04470020999997</v>
          </cell>
          <cell r="Z6331">
            <v>4404.8999999999996</v>
          </cell>
          <cell r="AA6331">
            <v>4404.8999999999996</v>
          </cell>
          <cell r="AB6331">
            <v>180</v>
          </cell>
          <cell r="AC6331">
            <v>0</v>
          </cell>
          <cell r="AD6331">
            <v>829.62223243999995</v>
          </cell>
          <cell r="AE6331">
            <v>829.62223243999995</v>
          </cell>
          <cell r="AF6331">
            <v>0</v>
          </cell>
          <cell r="AG6331">
            <v>0</v>
          </cell>
          <cell r="AH6331">
            <v>0</v>
          </cell>
          <cell r="AI6331">
            <v>18.834076424999999</v>
          </cell>
        </row>
        <row r="6332">
          <cell r="C6332" t="str">
            <v>1.1002.2</v>
          </cell>
          <cell r="D6332" t="str">
            <v>Оборудование</v>
          </cell>
          <cell r="E6332" t="str">
            <v>051-3001048</v>
          </cell>
          <cell r="F6332" t="str">
            <v/>
          </cell>
          <cell r="G6332" t="str">
            <v/>
          </cell>
          <cell r="H6332" t="str">
            <v/>
          </cell>
          <cell r="I6332">
            <v>287.99</v>
          </cell>
          <cell r="J6332">
            <v>9.52</v>
          </cell>
          <cell r="K6332">
            <v>9.52</v>
          </cell>
          <cell r="L6332">
            <v>9.52</v>
          </cell>
          <cell r="M6332">
            <v>8.49103472</v>
          </cell>
          <cell r="N6332">
            <v>89.191541176000001</v>
          </cell>
          <cell r="O6332">
            <v>89.191541176000001</v>
          </cell>
          <cell r="P6332">
            <v>0</v>
          </cell>
          <cell r="Q6332">
            <v>0</v>
          </cell>
          <cell r="R6332">
            <v>0</v>
          </cell>
          <cell r="S6332">
            <v>239.79403335999999</v>
          </cell>
          <cell r="T6332">
            <v>48.195966640000002</v>
          </cell>
          <cell r="U6332">
            <v>0</v>
          </cell>
          <cell r="V6332">
            <v>0</v>
          </cell>
          <cell r="W6332">
            <v>0</v>
          </cell>
          <cell r="X6332">
            <v>0</v>
          </cell>
          <cell r="Y6332">
            <v>18.243763139999999</v>
          </cell>
          <cell r="Z6332">
            <v>34.71</v>
          </cell>
          <cell r="AA6332">
            <v>34.71</v>
          </cell>
          <cell r="AB6332">
            <v>0</v>
          </cell>
          <cell r="AC6332">
            <v>0</v>
          </cell>
          <cell r="AD6332">
            <v>52.572553220000003</v>
          </cell>
          <cell r="AE6332">
            <v>18.24376414</v>
          </cell>
          <cell r="AF6332">
            <v>3.5903242</v>
          </cell>
          <cell r="AG6332">
            <v>30.738464879999999</v>
          </cell>
          <cell r="AH6332">
            <v>0</v>
          </cell>
          <cell r="AI6332">
            <v>151.46226799199999</v>
          </cell>
        </row>
        <row r="6333">
          <cell r="C6333">
            <v>0</v>
          </cell>
          <cell r="D6333" t="str">
            <v>ООО "Газпром комплектация"</v>
          </cell>
          <cell r="E6333" t="str">
            <v>051-3001048</v>
          </cell>
          <cell r="F6333" t="str">
            <v/>
          </cell>
          <cell r="G6333" t="str">
            <v/>
          </cell>
          <cell r="H6333" t="str">
            <v/>
          </cell>
          <cell r="I6333">
            <v>0</v>
          </cell>
          <cell r="J6333">
            <v>0</v>
          </cell>
          <cell r="K6333">
            <v>0</v>
          </cell>
          <cell r="L6333">
            <v>0</v>
          </cell>
          <cell r="M6333">
            <v>0</v>
          </cell>
          <cell r="N6333">
            <v>0</v>
          </cell>
          <cell r="O6333">
            <v>0</v>
          </cell>
          <cell r="P6333">
            <v>0</v>
          </cell>
          <cell r="Q6333">
            <v>0</v>
          </cell>
          <cell r="R6333">
            <v>0</v>
          </cell>
          <cell r="S6333">
            <v>0</v>
          </cell>
          <cell r="T6333">
            <v>0</v>
          </cell>
          <cell r="U6333">
            <v>0</v>
          </cell>
          <cell r="V6333">
            <v>0</v>
          </cell>
          <cell r="W6333">
            <v>0</v>
          </cell>
          <cell r="X6333">
            <v>0</v>
          </cell>
          <cell r="Y6333">
            <v>2.0326488</v>
          </cell>
          <cell r="Z6333">
            <v>0</v>
          </cell>
          <cell r="AA6333">
            <v>0</v>
          </cell>
          <cell r="AB6333">
            <v>0</v>
          </cell>
          <cell r="AC6333">
            <v>0</v>
          </cell>
          <cell r="AD6333">
            <v>2.0326488</v>
          </cell>
          <cell r="AE6333">
            <v>2.0326488</v>
          </cell>
          <cell r="AF6333">
            <v>0</v>
          </cell>
          <cell r="AG6333">
            <v>0</v>
          </cell>
          <cell r="AH6333">
            <v>0</v>
          </cell>
          <cell r="AI6333">
            <v>0</v>
          </cell>
        </row>
        <row r="6334">
          <cell r="C6334" t="str">
            <v>1.1002.3</v>
          </cell>
          <cell r="D6334" t="str">
            <v>Прочие, всего</v>
          </cell>
          <cell r="E6334" t="str">
            <v>051-3001048</v>
          </cell>
          <cell r="F6334" t="str">
            <v/>
          </cell>
          <cell r="G6334" t="str">
            <v/>
          </cell>
          <cell r="H6334" t="str">
            <v/>
          </cell>
          <cell r="I6334">
            <v>332.06099999999998</v>
          </cell>
          <cell r="J6334">
            <v>252.04</v>
          </cell>
          <cell r="K6334">
            <v>252.04</v>
          </cell>
          <cell r="L6334">
            <v>252.04</v>
          </cell>
          <cell r="M6334">
            <v>64.716102680000006</v>
          </cell>
          <cell r="N6334">
            <v>25.676917425999999</v>
          </cell>
          <cell r="O6334">
            <v>25.676917425999999</v>
          </cell>
          <cell r="P6334">
            <v>0</v>
          </cell>
          <cell r="Q6334">
            <v>0</v>
          </cell>
          <cell r="R6334">
            <v>0</v>
          </cell>
          <cell r="S6334">
            <v>276.78116631</v>
          </cell>
          <cell r="T6334">
            <v>55.279833689999997</v>
          </cell>
          <cell r="U6334">
            <v>0</v>
          </cell>
          <cell r="V6334">
            <v>0</v>
          </cell>
          <cell r="W6334">
            <v>0</v>
          </cell>
          <cell r="X6334">
            <v>0</v>
          </cell>
          <cell r="Y6334">
            <v>19.34012873</v>
          </cell>
          <cell r="Z6334">
            <v>214.29</v>
          </cell>
          <cell r="AA6334">
            <v>214.29</v>
          </cell>
          <cell r="AB6334">
            <v>0</v>
          </cell>
          <cell r="AC6334">
            <v>0</v>
          </cell>
          <cell r="AD6334">
            <v>69.750517400000007</v>
          </cell>
          <cell r="AE6334">
            <v>19.34012873</v>
          </cell>
          <cell r="AF6334">
            <v>35.509811910000003</v>
          </cell>
          <cell r="AG6334">
            <v>14.90057676</v>
          </cell>
          <cell r="AH6334">
            <v>0</v>
          </cell>
          <cell r="AI6334">
            <v>32.549590461999998</v>
          </cell>
        </row>
        <row r="6335">
          <cell r="C6335" t="str">
            <v>1.1002.4</v>
          </cell>
          <cell r="D6335" t="str">
            <v>Услуги Заказчика</v>
          </cell>
          <cell r="E6335" t="str">
            <v>051-3001048</v>
          </cell>
          <cell r="F6335" t="str">
            <v/>
          </cell>
          <cell r="G6335" t="str">
            <v/>
          </cell>
          <cell r="H6335" t="str">
            <v/>
          </cell>
          <cell r="I6335">
            <v>224.42099999999999</v>
          </cell>
          <cell r="J6335">
            <v>170.15</v>
          </cell>
          <cell r="K6335">
            <v>170.15</v>
          </cell>
          <cell r="L6335">
            <v>170.15</v>
          </cell>
          <cell r="M6335">
            <v>42.537499920000002</v>
          </cell>
          <cell r="N6335">
            <v>24.999999953</v>
          </cell>
          <cell r="O6335">
            <v>24.999999953</v>
          </cell>
          <cell r="P6335">
            <v>0</v>
          </cell>
          <cell r="Q6335">
            <v>0</v>
          </cell>
          <cell r="R6335">
            <v>0</v>
          </cell>
          <cell r="S6335">
            <v>187.00183299</v>
          </cell>
          <cell r="T6335">
            <v>37.419167010000002</v>
          </cell>
          <cell r="U6335">
            <v>0</v>
          </cell>
          <cell r="V6335">
            <v>0</v>
          </cell>
          <cell r="W6335">
            <v>0</v>
          </cell>
          <cell r="X6335">
            <v>0</v>
          </cell>
          <cell r="Y6335">
            <v>4.3271634199999998</v>
          </cell>
          <cell r="Z6335">
            <v>146.12716341999999</v>
          </cell>
          <cell r="AA6335">
            <v>146.12716341999999</v>
          </cell>
          <cell r="AB6335">
            <v>0</v>
          </cell>
          <cell r="AC6335">
            <v>0</v>
          </cell>
          <cell r="AD6335">
            <v>42.341914080000002</v>
          </cell>
          <cell r="AE6335">
            <v>4.3271634199999998</v>
          </cell>
          <cell r="AF6335">
            <v>28.35833328</v>
          </cell>
          <cell r="AG6335">
            <v>9.6564173800000006</v>
          </cell>
          <cell r="AH6335">
            <v>0</v>
          </cell>
          <cell r="AI6335">
            <v>28.976073366000001</v>
          </cell>
        </row>
        <row r="6336">
          <cell r="C6336" t="str">
            <v>1.1002.5</v>
          </cell>
          <cell r="D6336" t="str">
            <v>Иные прочие</v>
          </cell>
          <cell r="E6336" t="str">
            <v>051-3001048</v>
          </cell>
          <cell r="F6336" t="str">
            <v/>
          </cell>
          <cell r="G6336" t="str">
            <v/>
          </cell>
          <cell r="H6336" t="str">
            <v/>
          </cell>
          <cell r="I6336">
            <v>107.64</v>
          </cell>
          <cell r="J6336">
            <v>81.89</v>
          </cell>
          <cell r="K6336">
            <v>81.89</v>
          </cell>
          <cell r="L6336">
            <v>81.89</v>
          </cell>
          <cell r="M6336">
            <v>22.17860276</v>
          </cell>
          <cell r="N6336">
            <v>27.083407937</v>
          </cell>
          <cell r="O6336">
            <v>27.083407937</v>
          </cell>
          <cell r="P6336">
            <v>0</v>
          </cell>
          <cell r="Q6336">
            <v>0</v>
          </cell>
          <cell r="R6336">
            <v>0</v>
          </cell>
          <cell r="S6336">
            <v>89.779333320000006</v>
          </cell>
          <cell r="T6336">
            <v>17.860666680000001</v>
          </cell>
          <cell r="U6336">
            <v>0</v>
          </cell>
          <cell r="V6336">
            <v>0</v>
          </cell>
          <cell r="W6336">
            <v>0</v>
          </cell>
          <cell r="X6336">
            <v>0</v>
          </cell>
          <cell r="Y6336">
            <v>15.01296531</v>
          </cell>
          <cell r="Z6336">
            <v>68.162836580000004</v>
          </cell>
          <cell r="AA6336">
            <v>68.162836580000004</v>
          </cell>
          <cell r="AB6336">
            <v>0</v>
          </cell>
          <cell r="AC6336">
            <v>0</v>
          </cell>
          <cell r="AD6336">
            <v>27.408603320000001</v>
          </cell>
          <cell r="AE6336">
            <v>15.01296531</v>
          </cell>
          <cell r="AF6336">
            <v>7.1514786299999997</v>
          </cell>
          <cell r="AG6336">
            <v>5.2441593800000001</v>
          </cell>
          <cell r="AH6336">
            <v>0</v>
          </cell>
          <cell r="AI6336">
            <v>40.210479339000003</v>
          </cell>
        </row>
        <row r="6337">
          <cell r="C6337" t="str">
            <v>1.1003</v>
          </cell>
          <cell r="D6337" t="str">
            <v>Эксплуатационное бурение. Обустройство Уренгойского нефтегазоконденсатного месторождения</v>
          </cell>
          <cell r="E6337" t="str">
            <v>051-3001052</v>
          </cell>
          <cell r="F6337" t="str">
            <v/>
          </cell>
          <cell r="G6337" t="str">
            <v>Программа комплексного освоения месторождений полуострова Ям</v>
          </cell>
          <cell r="H6337" t="str">
            <v>Добыча газа</v>
          </cell>
          <cell r="I6337">
            <v>25631</v>
          </cell>
          <cell r="J6337">
            <v>11785.72</v>
          </cell>
          <cell r="K6337">
            <v>2143.9</v>
          </cell>
          <cell r="L6337">
            <v>2143.9</v>
          </cell>
          <cell r="M6337">
            <v>1554.56024905</v>
          </cell>
          <cell r="N6337">
            <v>72.510856339</v>
          </cell>
          <cell r="O6337">
            <v>72.510856339</v>
          </cell>
          <cell r="P6337">
            <v>0</v>
          </cell>
          <cell r="Q6337">
            <v>0</v>
          </cell>
          <cell r="R6337">
            <v>0</v>
          </cell>
          <cell r="S6337">
            <v>2393.9299999999998</v>
          </cell>
          <cell r="T6337">
            <v>457.36</v>
          </cell>
          <cell r="U6337">
            <v>0</v>
          </cell>
          <cell r="V6337">
            <v>0</v>
          </cell>
          <cell r="W6337">
            <v>0</v>
          </cell>
          <cell r="X6337">
            <v>14.60000052</v>
          </cell>
          <cell r="Y6337">
            <v>632.27430883</v>
          </cell>
          <cell r="Z6337">
            <v>4017.0642722399998</v>
          </cell>
          <cell r="AA6337">
            <v>4017.0642722399998</v>
          </cell>
          <cell r="AB6337">
            <v>0</v>
          </cell>
          <cell r="AC6337">
            <v>38.49</v>
          </cell>
          <cell r="AD6337">
            <v>711.42937710000001</v>
          </cell>
          <cell r="AE6337">
            <v>632.27430883</v>
          </cell>
          <cell r="AF6337">
            <v>14.49214742</v>
          </cell>
          <cell r="AG6337">
            <v>50.692000010000001</v>
          </cell>
          <cell r="AH6337">
            <v>13.97092084</v>
          </cell>
          <cell r="AI6337">
            <v>17.710181587000001</v>
          </cell>
        </row>
        <row r="6338">
          <cell r="C6338" t="str">
            <v>1.1003.1</v>
          </cell>
          <cell r="D6338" t="str">
            <v>Подрядные работы</v>
          </cell>
          <cell r="E6338" t="str">
            <v>051-3001052</v>
          </cell>
          <cell r="F6338" t="str">
            <v/>
          </cell>
          <cell r="G6338" t="str">
            <v/>
          </cell>
          <cell r="H6338" t="str">
            <v/>
          </cell>
          <cell r="I6338">
            <v>23243.84</v>
          </cell>
          <cell r="J6338">
            <v>10610.93</v>
          </cell>
          <cell r="K6338">
            <v>1945.46</v>
          </cell>
          <cell r="L6338">
            <v>1945.46</v>
          </cell>
          <cell r="M6338">
            <v>1486.8529280600001</v>
          </cell>
          <cell r="N6338">
            <v>76.426805385999998</v>
          </cell>
          <cell r="O6338">
            <v>76.426805385999998</v>
          </cell>
          <cell r="P6338">
            <v>0</v>
          </cell>
          <cell r="Q6338">
            <v>0</v>
          </cell>
          <cell r="R6338">
            <v>0</v>
          </cell>
          <cell r="S6338">
            <v>2176.52</v>
          </cell>
          <cell r="T6338">
            <v>413.89</v>
          </cell>
          <cell r="U6338">
            <v>0</v>
          </cell>
          <cell r="V6338">
            <v>0</v>
          </cell>
          <cell r="W6338">
            <v>0</v>
          </cell>
          <cell r="X6338">
            <v>14.60000052</v>
          </cell>
          <cell r="Y6338">
            <v>576.87708285999997</v>
          </cell>
          <cell r="Z6338">
            <v>3669.2</v>
          </cell>
          <cell r="AA6338">
            <v>3669.2</v>
          </cell>
          <cell r="AB6338">
            <v>0</v>
          </cell>
          <cell r="AC6338">
            <v>38.49</v>
          </cell>
          <cell r="AD6338">
            <v>590.84800370000005</v>
          </cell>
          <cell r="AE6338">
            <v>576.87708285999997</v>
          </cell>
          <cell r="AF6338">
            <v>0</v>
          </cell>
          <cell r="AG6338">
            <v>0</v>
          </cell>
          <cell r="AH6338">
            <v>13.97092084</v>
          </cell>
          <cell r="AI6338">
            <v>16.102910817000001</v>
          </cell>
        </row>
        <row r="6339">
          <cell r="C6339">
            <v>0</v>
          </cell>
          <cell r="D6339" t="str">
            <v>Газпром бурение</v>
          </cell>
          <cell r="E6339" t="str">
            <v>051-3001052</v>
          </cell>
          <cell r="F6339" t="str">
            <v/>
          </cell>
          <cell r="G6339" t="str">
            <v/>
          </cell>
          <cell r="H6339" t="str">
            <v/>
          </cell>
          <cell r="I6339">
            <v>22865.79</v>
          </cell>
          <cell r="J6339">
            <v>10430.120000000001</v>
          </cell>
          <cell r="K6339">
            <v>1935.56</v>
          </cell>
          <cell r="L6339">
            <v>1935.56</v>
          </cell>
          <cell r="M6339">
            <v>0</v>
          </cell>
          <cell r="N6339">
            <v>0</v>
          </cell>
          <cell r="O6339">
            <v>0</v>
          </cell>
          <cell r="P6339">
            <v>0</v>
          </cell>
          <cell r="Q6339">
            <v>0</v>
          </cell>
          <cell r="R6339">
            <v>0</v>
          </cell>
          <cell r="S6339">
            <v>2003.9</v>
          </cell>
          <cell r="T6339">
            <v>379.37</v>
          </cell>
          <cell r="U6339">
            <v>0</v>
          </cell>
          <cell r="V6339">
            <v>0</v>
          </cell>
          <cell r="W6339">
            <v>0</v>
          </cell>
          <cell r="X6339">
            <v>14.60000052</v>
          </cell>
          <cell r="Y6339">
            <v>298.36297691999999</v>
          </cell>
          <cell r="Z6339">
            <v>1935.56</v>
          </cell>
          <cell r="AA6339">
            <v>1935.56</v>
          </cell>
          <cell r="AB6339">
            <v>0</v>
          </cell>
          <cell r="AC6339">
            <v>0</v>
          </cell>
          <cell r="AD6339">
            <v>298.36297691999999</v>
          </cell>
          <cell r="AE6339">
            <v>298.36297691999999</v>
          </cell>
          <cell r="AF6339">
            <v>0</v>
          </cell>
          <cell r="AG6339">
            <v>0</v>
          </cell>
          <cell r="AH6339">
            <v>0</v>
          </cell>
          <cell r="AI6339">
            <v>15.414814158</v>
          </cell>
        </row>
        <row r="6340">
          <cell r="C6340">
            <v>0</v>
          </cell>
          <cell r="D6340" t="str">
            <v>Газпром недра</v>
          </cell>
          <cell r="E6340" t="str">
            <v>051-3001052</v>
          </cell>
          <cell r="F6340" t="str">
            <v/>
          </cell>
          <cell r="G6340" t="str">
            <v/>
          </cell>
          <cell r="H6340" t="str">
            <v/>
          </cell>
          <cell r="I6340">
            <v>378.05</v>
          </cell>
          <cell r="J6340">
            <v>180.81</v>
          </cell>
          <cell r="K6340">
            <v>9.9</v>
          </cell>
          <cell r="L6340">
            <v>9.9</v>
          </cell>
          <cell r="M6340">
            <v>85.039711839999995</v>
          </cell>
          <cell r="N6340">
            <v>858.98698828299996</v>
          </cell>
          <cell r="O6340">
            <v>858.98698828299996</v>
          </cell>
          <cell r="P6340">
            <v>0</v>
          </cell>
          <cell r="Q6340">
            <v>0</v>
          </cell>
          <cell r="R6340">
            <v>0</v>
          </cell>
          <cell r="S6340">
            <v>172.62</v>
          </cell>
          <cell r="T6340">
            <v>34.520000000000003</v>
          </cell>
          <cell r="U6340">
            <v>0</v>
          </cell>
          <cell r="V6340">
            <v>0</v>
          </cell>
          <cell r="W6340">
            <v>0</v>
          </cell>
          <cell r="X6340">
            <v>0</v>
          </cell>
          <cell r="Y6340">
            <v>0</v>
          </cell>
          <cell r="Z6340">
            <v>9.9</v>
          </cell>
          <cell r="AA6340">
            <v>9.9</v>
          </cell>
          <cell r="AB6340">
            <v>0</v>
          </cell>
          <cell r="AC6340">
            <v>0</v>
          </cell>
          <cell r="AD6340">
            <v>0</v>
          </cell>
          <cell r="AE6340">
            <v>0</v>
          </cell>
          <cell r="AF6340">
            <v>0</v>
          </cell>
          <cell r="AG6340">
            <v>0</v>
          </cell>
          <cell r="AH6340">
            <v>0</v>
          </cell>
          <cell r="AI6340">
            <v>0</v>
          </cell>
        </row>
        <row r="6341">
          <cell r="C6341">
            <v>0</v>
          </cell>
          <cell r="D6341" t="str">
            <v>Газстройпром</v>
          </cell>
          <cell r="E6341" t="str">
            <v>051-3001052</v>
          </cell>
          <cell r="F6341" t="str">
            <v/>
          </cell>
          <cell r="G6341" t="str">
            <v/>
          </cell>
          <cell r="H6341" t="str">
            <v/>
          </cell>
          <cell r="I6341">
            <v>0</v>
          </cell>
          <cell r="J6341">
            <v>0</v>
          </cell>
          <cell r="K6341">
            <v>0</v>
          </cell>
          <cell r="L6341">
            <v>0</v>
          </cell>
          <cell r="M6341">
            <v>1401.81321622</v>
          </cell>
          <cell r="N6341">
            <v>0</v>
          </cell>
          <cell r="O6341">
            <v>0</v>
          </cell>
          <cell r="P6341">
            <v>0</v>
          </cell>
          <cell r="Q6341">
            <v>0</v>
          </cell>
          <cell r="R6341">
            <v>0</v>
          </cell>
          <cell r="S6341">
            <v>0</v>
          </cell>
          <cell r="T6341">
            <v>0</v>
          </cell>
          <cell r="U6341">
            <v>0</v>
          </cell>
          <cell r="V6341">
            <v>0</v>
          </cell>
          <cell r="W6341">
            <v>0</v>
          </cell>
          <cell r="X6341">
            <v>0</v>
          </cell>
          <cell r="Y6341">
            <v>0</v>
          </cell>
          <cell r="Z6341">
            <v>0</v>
          </cell>
          <cell r="AA6341">
            <v>0</v>
          </cell>
          <cell r="AB6341">
            <v>0</v>
          </cell>
          <cell r="AC6341">
            <v>0</v>
          </cell>
          <cell r="AD6341">
            <v>0</v>
          </cell>
          <cell r="AE6341">
            <v>0</v>
          </cell>
          <cell r="AF6341">
            <v>0</v>
          </cell>
          <cell r="AG6341">
            <v>0</v>
          </cell>
          <cell r="AH6341">
            <v>0</v>
          </cell>
          <cell r="AI6341">
            <v>0</v>
          </cell>
        </row>
        <row r="6342">
          <cell r="C6342">
            <v>0</v>
          </cell>
          <cell r="D6342" t="str">
            <v>Конкурс</v>
          </cell>
          <cell r="E6342" t="str">
            <v>051-3001052</v>
          </cell>
          <cell r="F6342" t="str">
            <v/>
          </cell>
          <cell r="G6342" t="str">
            <v/>
          </cell>
          <cell r="H6342" t="str">
            <v/>
          </cell>
          <cell r="I6342">
            <v>0</v>
          </cell>
          <cell r="J6342">
            <v>0</v>
          </cell>
          <cell r="K6342">
            <v>0</v>
          </cell>
          <cell r="L6342">
            <v>0</v>
          </cell>
          <cell r="M6342">
            <v>0</v>
          </cell>
          <cell r="N6342">
            <v>0</v>
          </cell>
          <cell r="O6342">
            <v>0</v>
          </cell>
          <cell r="P6342">
            <v>0</v>
          </cell>
          <cell r="Q6342">
            <v>0</v>
          </cell>
          <cell r="R6342">
            <v>0</v>
          </cell>
          <cell r="S6342">
            <v>0</v>
          </cell>
          <cell r="T6342">
            <v>0</v>
          </cell>
          <cell r="U6342">
            <v>0</v>
          </cell>
          <cell r="V6342">
            <v>0</v>
          </cell>
          <cell r="W6342">
            <v>0</v>
          </cell>
          <cell r="X6342">
            <v>0</v>
          </cell>
          <cell r="Y6342">
            <v>0</v>
          </cell>
          <cell r="Z6342">
            <v>1723.74</v>
          </cell>
          <cell r="AA6342">
            <v>1723.74</v>
          </cell>
          <cell r="AB6342">
            <v>0</v>
          </cell>
          <cell r="AC6342">
            <v>38.49</v>
          </cell>
          <cell r="AD6342">
            <v>0</v>
          </cell>
          <cell r="AE6342">
            <v>0</v>
          </cell>
          <cell r="AF6342">
            <v>0</v>
          </cell>
          <cell r="AG6342">
            <v>0</v>
          </cell>
          <cell r="AH6342">
            <v>0</v>
          </cell>
          <cell r="AI6342">
            <v>0</v>
          </cell>
        </row>
        <row r="6343">
          <cell r="C6343">
            <v>0</v>
          </cell>
          <cell r="D6343" t="str">
            <v>Прочие подрядчики</v>
          </cell>
          <cell r="E6343" t="str">
            <v>051-3001052</v>
          </cell>
          <cell r="F6343" t="str">
            <v/>
          </cell>
          <cell r="G6343" t="str">
            <v/>
          </cell>
          <cell r="H6343" t="str">
            <v/>
          </cell>
          <cell r="I6343">
            <v>0</v>
          </cell>
          <cell r="J6343">
            <v>0</v>
          </cell>
          <cell r="K6343">
            <v>0</v>
          </cell>
          <cell r="L6343">
            <v>0</v>
          </cell>
          <cell r="M6343">
            <v>0</v>
          </cell>
          <cell r="N6343">
            <v>0</v>
          </cell>
          <cell r="O6343">
            <v>0</v>
          </cell>
          <cell r="P6343">
            <v>0</v>
          </cell>
          <cell r="Q6343">
            <v>0</v>
          </cell>
          <cell r="R6343">
            <v>0</v>
          </cell>
          <cell r="S6343">
            <v>0</v>
          </cell>
          <cell r="T6343">
            <v>0</v>
          </cell>
          <cell r="U6343">
            <v>0</v>
          </cell>
          <cell r="V6343">
            <v>0</v>
          </cell>
          <cell r="W6343">
            <v>0</v>
          </cell>
          <cell r="X6343">
            <v>0</v>
          </cell>
          <cell r="Y6343">
            <v>278.51410593999998</v>
          </cell>
          <cell r="Z6343">
            <v>0</v>
          </cell>
          <cell r="AA6343">
            <v>0</v>
          </cell>
          <cell r="AB6343">
            <v>0</v>
          </cell>
          <cell r="AC6343">
            <v>0</v>
          </cell>
          <cell r="AD6343">
            <v>292.48502678</v>
          </cell>
          <cell r="AE6343">
            <v>278.51410593999998</v>
          </cell>
          <cell r="AF6343">
            <v>0</v>
          </cell>
          <cell r="AG6343">
            <v>0</v>
          </cell>
          <cell r="AH6343">
            <v>13.97092084</v>
          </cell>
          <cell r="AI6343">
            <v>0</v>
          </cell>
        </row>
        <row r="6344">
          <cell r="C6344" t="str">
            <v>1.1003.2</v>
          </cell>
          <cell r="D6344" t="str">
            <v>Материалы(в составе подрядных работ)</v>
          </cell>
          <cell r="E6344" t="str">
            <v>051-3001052</v>
          </cell>
          <cell r="F6344" t="str">
            <v/>
          </cell>
          <cell r="G6344" t="str">
            <v/>
          </cell>
          <cell r="H6344" t="str">
            <v/>
          </cell>
          <cell r="I6344">
            <v>0</v>
          </cell>
          <cell r="J6344">
            <v>0</v>
          </cell>
          <cell r="K6344">
            <v>0</v>
          </cell>
          <cell r="L6344">
            <v>0</v>
          </cell>
          <cell r="M6344">
            <v>0</v>
          </cell>
          <cell r="N6344">
            <v>0</v>
          </cell>
          <cell r="O6344">
            <v>0</v>
          </cell>
          <cell r="P6344">
            <v>0</v>
          </cell>
          <cell r="Q6344">
            <v>0</v>
          </cell>
          <cell r="R6344">
            <v>0</v>
          </cell>
          <cell r="S6344">
            <v>0</v>
          </cell>
          <cell r="T6344">
            <v>0</v>
          </cell>
          <cell r="U6344">
            <v>0</v>
          </cell>
          <cell r="V6344">
            <v>0</v>
          </cell>
          <cell r="W6344">
            <v>0</v>
          </cell>
          <cell r="X6344">
            <v>14.60000052</v>
          </cell>
          <cell r="Y6344">
            <v>0</v>
          </cell>
          <cell r="Z6344">
            <v>38.49</v>
          </cell>
          <cell r="AA6344">
            <v>38.49</v>
          </cell>
          <cell r="AB6344">
            <v>0</v>
          </cell>
          <cell r="AC6344">
            <v>38.49</v>
          </cell>
          <cell r="AD6344">
            <v>13.97092084</v>
          </cell>
          <cell r="AE6344">
            <v>0</v>
          </cell>
          <cell r="AF6344">
            <v>0</v>
          </cell>
          <cell r="AG6344">
            <v>0</v>
          </cell>
          <cell r="AH6344">
            <v>13.97092084</v>
          </cell>
          <cell r="AI6344">
            <v>36.297534009000003</v>
          </cell>
        </row>
        <row r="6345">
          <cell r="C6345" t="str">
            <v>1.1003.3</v>
          </cell>
          <cell r="D6345" t="str">
            <v>Оборудование</v>
          </cell>
          <cell r="E6345" t="str">
            <v>051-3001052</v>
          </cell>
          <cell r="F6345" t="str">
            <v/>
          </cell>
          <cell r="G6345" t="str">
            <v/>
          </cell>
          <cell r="H6345" t="str">
            <v/>
          </cell>
          <cell r="I6345">
            <v>951.68</v>
          </cell>
          <cell r="J6345">
            <v>373.69</v>
          </cell>
          <cell r="K6345">
            <v>58.68</v>
          </cell>
          <cell r="L6345">
            <v>58.68</v>
          </cell>
          <cell r="M6345">
            <v>40.948958400000002</v>
          </cell>
          <cell r="N6345">
            <v>69.783501021999996</v>
          </cell>
          <cell r="O6345">
            <v>69.783501021999996</v>
          </cell>
          <cell r="P6345">
            <v>0</v>
          </cell>
          <cell r="Q6345">
            <v>0</v>
          </cell>
          <cell r="R6345">
            <v>0</v>
          </cell>
          <cell r="S6345">
            <v>57.54</v>
          </cell>
          <cell r="T6345">
            <v>11.53</v>
          </cell>
          <cell r="U6345">
            <v>0</v>
          </cell>
          <cell r="V6345">
            <v>0</v>
          </cell>
          <cell r="W6345">
            <v>0</v>
          </cell>
          <cell r="X6345">
            <v>0</v>
          </cell>
          <cell r="Y6345">
            <v>50.248721490000001</v>
          </cell>
          <cell r="Z6345">
            <v>120.12427224</v>
          </cell>
          <cell r="AA6345">
            <v>120.12427224</v>
          </cell>
          <cell r="AB6345">
            <v>0</v>
          </cell>
          <cell r="AC6345">
            <v>0</v>
          </cell>
          <cell r="AD6345">
            <v>50.248721490000001</v>
          </cell>
          <cell r="AE6345">
            <v>50.248721490000001</v>
          </cell>
          <cell r="AF6345">
            <v>0</v>
          </cell>
          <cell r="AG6345">
            <v>0</v>
          </cell>
          <cell r="AH6345">
            <v>0</v>
          </cell>
          <cell r="AI6345">
            <v>41.830614707000002</v>
          </cell>
        </row>
        <row r="6346">
          <cell r="C6346" t="str">
            <v>1.1003.4</v>
          </cell>
          <cell r="D6346" t="str">
            <v>Прочие, всего</v>
          </cell>
          <cell r="E6346" t="str">
            <v>051-3001052</v>
          </cell>
          <cell r="F6346" t="str">
            <v/>
          </cell>
          <cell r="G6346" t="str">
            <v/>
          </cell>
          <cell r="H6346" t="str">
            <v/>
          </cell>
          <cell r="I6346">
            <v>1435.48</v>
          </cell>
          <cell r="J6346">
            <v>801.1</v>
          </cell>
          <cell r="K6346">
            <v>139.76</v>
          </cell>
          <cell r="L6346">
            <v>139.76</v>
          </cell>
          <cell r="M6346">
            <v>26.758362590000001</v>
          </cell>
          <cell r="N6346">
            <v>19.145937743000001</v>
          </cell>
          <cell r="O6346">
            <v>19.145937743000001</v>
          </cell>
          <cell r="P6346">
            <v>0</v>
          </cell>
          <cell r="Q6346">
            <v>0</v>
          </cell>
          <cell r="R6346">
            <v>0</v>
          </cell>
          <cell r="S6346">
            <v>159.87</v>
          </cell>
          <cell r="T6346">
            <v>31.94</v>
          </cell>
          <cell r="U6346">
            <v>0</v>
          </cell>
          <cell r="V6346">
            <v>0</v>
          </cell>
          <cell r="W6346">
            <v>0</v>
          </cell>
          <cell r="X6346">
            <v>0</v>
          </cell>
          <cell r="Y6346">
            <v>5.1485044799999997</v>
          </cell>
          <cell r="Z6346">
            <v>227.74</v>
          </cell>
          <cell r="AA6346">
            <v>227.74</v>
          </cell>
          <cell r="AB6346">
            <v>0</v>
          </cell>
          <cell r="AC6346">
            <v>0</v>
          </cell>
          <cell r="AD6346">
            <v>70.332651909999996</v>
          </cell>
          <cell r="AE6346">
            <v>5.1485044799999997</v>
          </cell>
          <cell r="AF6346">
            <v>14.49214742</v>
          </cell>
          <cell r="AG6346">
            <v>50.692000010000001</v>
          </cell>
          <cell r="AH6346">
            <v>0</v>
          </cell>
          <cell r="AI6346">
            <v>30.882871655999999</v>
          </cell>
        </row>
        <row r="6347">
          <cell r="C6347" t="str">
            <v>1.1003.5</v>
          </cell>
          <cell r="D6347" t="str">
            <v>Проектные работы</v>
          </cell>
          <cell r="E6347" t="str">
            <v>051-3001052</v>
          </cell>
          <cell r="F6347" t="str">
            <v/>
          </cell>
          <cell r="G6347" t="str">
            <v/>
          </cell>
          <cell r="H6347" t="str">
            <v/>
          </cell>
          <cell r="I6347">
            <v>10</v>
          </cell>
          <cell r="J6347">
            <v>10</v>
          </cell>
          <cell r="K6347">
            <v>10</v>
          </cell>
          <cell r="L6347">
            <v>10</v>
          </cell>
          <cell r="M6347">
            <v>0</v>
          </cell>
          <cell r="N6347">
            <v>0</v>
          </cell>
          <cell r="O6347">
            <v>0</v>
          </cell>
          <cell r="P6347">
            <v>0</v>
          </cell>
          <cell r="Q6347">
            <v>0</v>
          </cell>
          <cell r="R6347">
            <v>0</v>
          </cell>
          <cell r="S6347">
            <v>0</v>
          </cell>
          <cell r="T6347">
            <v>0</v>
          </cell>
          <cell r="U6347">
            <v>0</v>
          </cell>
          <cell r="V6347">
            <v>0</v>
          </cell>
          <cell r="W6347">
            <v>0</v>
          </cell>
          <cell r="X6347">
            <v>0</v>
          </cell>
          <cell r="Y6347">
            <v>0</v>
          </cell>
          <cell r="Z6347">
            <v>0</v>
          </cell>
          <cell r="AA6347">
            <v>0</v>
          </cell>
          <cell r="AB6347">
            <v>0</v>
          </cell>
          <cell r="AC6347">
            <v>0</v>
          </cell>
          <cell r="AD6347">
            <v>0</v>
          </cell>
          <cell r="AE6347">
            <v>0</v>
          </cell>
          <cell r="AF6347">
            <v>0</v>
          </cell>
          <cell r="AG6347">
            <v>0</v>
          </cell>
          <cell r="AH6347">
            <v>0</v>
          </cell>
          <cell r="AI6347">
            <v>0</v>
          </cell>
        </row>
        <row r="6348">
          <cell r="C6348" t="str">
            <v>1.1003.6</v>
          </cell>
          <cell r="D6348" t="str">
            <v>Услуги Заказчика</v>
          </cell>
          <cell r="E6348" t="str">
            <v>051-3001052</v>
          </cell>
          <cell r="F6348" t="str">
            <v/>
          </cell>
          <cell r="G6348" t="str">
            <v/>
          </cell>
          <cell r="H6348" t="str">
            <v/>
          </cell>
          <cell r="I6348">
            <v>82.82</v>
          </cell>
          <cell r="J6348">
            <v>76.459999999999994</v>
          </cell>
          <cell r="K6348">
            <v>76.459999999999994</v>
          </cell>
          <cell r="L6348">
            <v>76.459999999999994</v>
          </cell>
          <cell r="M6348">
            <v>19.114999919999999</v>
          </cell>
          <cell r="N6348">
            <v>24.999999894999998</v>
          </cell>
          <cell r="O6348">
            <v>24.999999894999998</v>
          </cell>
          <cell r="P6348">
            <v>0</v>
          </cell>
          <cell r="Q6348">
            <v>0</v>
          </cell>
          <cell r="R6348">
            <v>0</v>
          </cell>
          <cell r="S6348">
            <v>34.200000000000003</v>
          </cell>
          <cell r="T6348">
            <v>6.84</v>
          </cell>
          <cell r="U6348">
            <v>0</v>
          </cell>
          <cell r="V6348">
            <v>0</v>
          </cell>
          <cell r="W6348">
            <v>0</v>
          </cell>
          <cell r="X6348">
            <v>0</v>
          </cell>
          <cell r="Y6348">
            <v>0</v>
          </cell>
          <cell r="Z6348">
            <v>175.09149552</v>
          </cell>
          <cell r="AA6348">
            <v>175.09149552</v>
          </cell>
          <cell r="AB6348">
            <v>0</v>
          </cell>
          <cell r="AC6348">
            <v>0</v>
          </cell>
          <cell r="AD6348">
            <v>63.435333290000003</v>
          </cell>
          <cell r="AE6348">
            <v>0</v>
          </cell>
          <cell r="AF6348">
            <v>12.74333328</v>
          </cell>
          <cell r="AG6348">
            <v>50.692000010000001</v>
          </cell>
          <cell r="AH6348">
            <v>0</v>
          </cell>
          <cell r="AI6348">
            <v>36.229819786999997</v>
          </cell>
        </row>
        <row r="6349">
          <cell r="C6349" t="str">
            <v>1.1003.7</v>
          </cell>
          <cell r="D6349" t="str">
            <v>Иные прочие</v>
          </cell>
          <cell r="E6349" t="str">
            <v>051-3001052</v>
          </cell>
          <cell r="F6349" t="str">
            <v/>
          </cell>
          <cell r="G6349" t="str">
            <v/>
          </cell>
          <cell r="H6349" t="str">
            <v/>
          </cell>
          <cell r="I6349">
            <v>1342.66</v>
          </cell>
          <cell r="J6349">
            <v>714.64</v>
          </cell>
          <cell r="K6349">
            <v>53.3</v>
          </cell>
          <cell r="L6349">
            <v>53.3</v>
          </cell>
          <cell r="M6349">
            <v>7.6433626700000001</v>
          </cell>
          <cell r="N6349">
            <v>14.340267674</v>
          </cell>
          <cell r="O6349">
            <v>14.340267674</v>
          </cell>
          <cell r="P6349">
            <v>0</v>
          </cell>
          <cell r="Q6349">
            <v>0</v>
          </cell>
          <cell r="R6349">
            <v>0</v>
          </cell>
          <cell r="S6349">
            <v>125.67</v>
          </cell>
          <cell r="T6349">
            <v>25.1</v>
          </cell>
          <cell r="U6349">
            <v>0</v>
          </cell>
          <cell r="V6349">
            <v>0</v>
          </cell>
          <cell r="W6349">
            <v>0</v>
          </cell>
          <cell r="X6349">
            <v>0</v>
          </cell>
          <cell r="Y6349">
            <v>5.1485044799999997</v>
          </cell>
          <cell r="Z6349">
            <v>52.64850448</v>
          </cell>
          <cell r="AA6349">
            <v>52.64850448</v>
          </cell>
          <cell r="AB6349">
            <v>0</v>
          </cell>
          <cell r="AC6349">
            <v>0</v>
          </cell>
          <cell r="AD6349">
            <v>6.8973186200000001</v>
          </cell>
          <cell r="AE6349">
            <v>5.1485044799999997</v>
          </cell>
          <cell r="AF6349">
            <v>1.7488141399999999</v>
          </cell>
          <cell r="AG6349">
            <v>0</v>
          </cell>
          <cell r="AH6349">
            <v>0</v>
          </cell>
          <cell r="AI6349">
            <v>13.100692390000001</v>
          </cell>
        </row>
        <row r="6350">
          <cell r="C6350" t="str">
            <v>1.1004</v>
          </cell>
          <cell r="D6350" t="str">
            <v>Эксплуатационное бурение. Подключение дополнительных скважин нижнемеловых отложений Ямбургского НГКМ</v>
          </cell>
          <cell r="E6350" t="str">
            <v>051-3001202</v>
          </cell>
          <cell r="F6350" t="str">
            <v/>
          </cell>
          <cell r="G6350" t="str">
            <v>Программа комплексного освоения месторождений полуострова Ям</v>
          </cell>
          <cell r="H6350" t="str">
            <v>Добыча газа</v>
          </cell>
          <cell r="I6350">
            <v>1306.79</v>
          </cell>
          <cell r="J6350">
            <v>1295.44</v>
          </cell>
          <cell r="K6350">
            <v>38.22</v>
          </cell>
          <cell r="L6350">
            <v>38.22</v>
          </cell>
          <cell r="M6350">
            <v>2.16575359</v>
          </cell>
          <cell r="N6350">
            <v>5.6665452380000003</v>
          </cell>
          <cell r="O6350">
            <v>5.6665452380000003</v>
          </cell>
          <cell r="P6350">
            <v>0</v>
          </cell>
          <cell r="Q6350">
            <v>0</v>
          </cell>
          <cell r="R6350">
            <v>0</v>
          </cell>
          <cell r="S6350">
            <v>0</v>
          </cell>
          <cell r="T6350">
            <v>0</v>
          </cell>
          <cell r="U6350">
            <v>0</v>
          </cell>
          <cell r="V6350">
            <v>0</v>
          </cell>
          <cell r="W6350">
            <v>0</v>
          </cell>
          <cell r="X6350">
            <v>0</v>
          </cell>
          <cell r="Y6350">
            <v>7.5583310000000001E-2</v>
          </cell>
          <cell r="Z6350">
            <v>20.76</v>
          </cell>
          <cell r="AA6350">
            <v>20.76</v>
          </cell>
          <cell r="AB6350">
            <v>0</v>
          </cell>
          <cell r="AC6350">
            <v>0</v>
          </cell>
          <cell r="AD6350">
            <v>0.30224999000000002</v>
          </cell>
          <cell r="AE6350">
            <v>0</v>
          </cell>
          <cell r="AF6350">
            <v>0.30224999000000002</v>
          </cell>
          <cell r="AG6350">
            <v>0</v>
          </cell>
          <cell r="AH6350">
            <v>0</v>
          </cell>
          <cell r="AI6350">
            <v>1.4559248069999999</v>
          </cell>
        </row>
        <row r="6351">
          <cell r="C6351" t="str">
            <v>1.1004.1</v>
          </cell>
          <cell r="D6351" t="str">
            <v>Подрядные работы</v>
          </cell>
          <cell r="E6351" t="str">
            <v>051-3001202</v>
          </cell>
          <cell r="F6351" t="str">
            <v/>
          </cell>
          <cell r="G6351" t="str">
            <v/>
          </cell>
          <cell r="H6351" t="str">
            <v/>
          </cell>
          <cell r="I6351">
            <v>1217.42</v>
          </cell>
          <cell r="J6351">
            <v>1217.4100000000001</v>
          </cell>
          <cell r="K6351">
            <v>0</v>
          </cell>
          <cell r="L6351">
            <v>0</v>
          </cell>
          <cell r="M6351">
            <v>0</v>
          </cell>
          <cell r="N6351">
            <v>0</v>
          </cell>
          <cell r="O6351">
            <v>0</v>
          </cell>
          <cell r="P6351">
            <v>0</v>
          </cell>
          <cell r="Q6351">
            <v>0</v>
          </cell>
          <cell r="R6351">
            <v>0</v>
          </cell>
          <cell r="S6351">
            <v>0</v>
          </cell>
          <cell r="T6351">
            <v>0</v>
          </cell>
          <cell r="U6351">
            <v>0</v>
          </cell>
          <cell r="V6351">
            <v>0</v>
          </cell>
          <cell r="W6351">
            <v>0</v>
          </cell>
          <cell r="X6351">
            <v>0</v>
          </cell>
          <cell r="Y6351">
            <v>0</v>
          </cell>
          <cell r="Z6351">
            <v>0</v>
          </cell>
          <cell r="AA6351">
            <v>0</v>
          </cell>
          <cell r="AB6351">
            <v>0</v>
          </cell>
          <cell r="AC6351">
            <v>0</v>
          </cell>
          <cell r="AD6351">
            <v>0</v>
          </cell>
          <cell r="AE6351">
            <v>0</v>
          </cell>
          <cell r="AF6351">
            <v>0</v>
          </cell>
          <cell r="AG6351">
            <v>0</v>
          </cell>
          <cell r="AH6351">
            <v>0</v>
          </cell>
          <cell r="AI6351">
            <v>0</v>
          </cell>
        </row>
        <row r="6352">
          <cell r="C6352">
            <v>0</v>
          </cell>
          <cell r="D6352" t="str">
            <v>Газпром проектирование</v>
          </cell>
          <cell r="E6352" t="str">
            <v>051-3001202</v>
          </cell>
          <cell r="F6352" t="str">
            <v/>
          </cell>
          <cell r="G6352" t="str">
            <v/>
          </cell>
          <cell r="H6352" t="str">
            <v/>
          </cell>
          <cell r="I6352">
            <v>1217.42</v>
          </cell>
          <cell r="J6352">
            <v>1217.4100000000001</v>
          </cell>
          <cell r="K6352">
            <v>0</v>
          </cell>
          <cell r="L6352">
            <v>0</v>
          </cell>
          <cell r="M6352">
            <v>0</v>
          </cell>
          <cell r="N6352">
            <v>0</v>
          </cell>
          <cell r="O6352">
            <v>0</v>
          </cell>
          <cell r="P6352">
            <v>0</v>
          </cell>
          <cell r="Q6352">
            <v>0</v>
          </cell>
          <cell r="R6352">
            <v>0</v>
          </cell>
          <cell r="S6352">
            <v>0</v>
          </cell>
          <cell r="T6352">
            <v>0</v>
          </cell>
          <cell r="U6352">
            <v>0</v>
          </cell>
          <cell r="V6352">
            <v>0</v>
          </cell>
          <cell r="W6352">
            <v>0</v>
          </cell>
          <cell r="X6352">
            <v>0</v>
          </cell>
          <cell r="Y6352">
            <v>0</v>
          </cell>
          <cell r="Z6352">
            <v>0</v>
          </cell>
          <cell r="AA6352">
            <v>0</v>
          </cell>
          <cell r="AB6352">
            <v>0</v>
          </cell>
          <cell r="AC6352">
            <v>0</v>
          </cell>
          <cell r="AD6352">
            <v>0</v>
          </cell>
          <cell r="AE6352">
            <v>0</v>
          </cell>
          <cell r="AF6352">
            <v>0</v>
          </cell>
          <cell r="AG6352">
            <v>0</v>
          </cell>
          <cell r="AH6352">
            <v>0</v>
          </cell>
          <cell r="AI6352">
            <v>0</v>
          </cell>
        </row>
        <row r="6353">
          <cell r="C6353" t="str">
            <v>1.1004.2</v>
          </cell>
          <cell r="D6353" t="str">
            <v>Оборудование</v>
          </cell>
          <cell r="E6353" t="str">
            <v>051-3001202</v>
          </cell>
          <cell r="F6353" t="str">
            <v/>
          </cell>
          <cell r="G6353" t="str">
            <v/>
          </cell>
          <cell r="H6353" t="str">
            <v/>
          </cell>
          <cell r="I6353">
            <v>34.65</v>
          </cell>
          <cell r="J6353">
            <v>34.65</v>
          </cell>
          <cell r="K6353">
            <v>34.65</v>
          </cell>
          <cell r="L6353">
            <v>34.65</v>
          </cell>
          <cell r="M6353">
            <v>0</v>
          </cell>
          <cell r="N6353">
            <v>0</v>
          </cell>
          <cell r="O6353">
            <v>0</v>
          </cell>
          <cell r="P6353">
            <v>0</v>
          </cell>
          <cell r="Q6353">
            <v>0</v>
          </cell>
          <cell r="R6353">
            <v>0</v>
          </cell>
          <cell r="S6353">
            <v>0</v>
          </cell>
          <cell r="T6353">
            <v>0</v>
          </cell>
          <cell r="U6353">
            <v>0</v>
          </cell>
          <cell r="V6353">
            <v>0</v>
          </cell>
          <cell r="W6353">
            <v>0</v>
          </cell>
          <cell r="X6353">
            <v>0</v>
          </cell>
          <cell r="Y6353">
            <v>0</v>
          </cell>
          <cell r="Z6353">
            <v>17.32</v>
          </cell>
          <cell r="AA6353">
            <v>17.32</v>
          </cell>
          <cell r="AB6353">
            <v>0</v>
          </cell>
          <cell r="AC6353">
            <v>0</v>
          </cell>
          <cell r="AD6353">
            <v>0</v>
          </cell>
          <cell r="AE6353">
            <v>0</v>
          </cell>
          <cell r="AF6353">
            <v>0</v>
          </cell>
          <cell r="AG6353">
            <v>0</v>
          </cell>
          <cell r="AH6353">
            <v>0</v>
          </cell>
          <cell r="AI6353">
            <v>0</v>
          </cell>
        </row>
        <row r="6354">
          <cell r="C6354" t="str">
            <v>1.1004.3</v>
          </cell>
          <cell r="D6354" t="str">
            <v>Прочие, всего</v>
          </cell>
          <cell r="E6354" t="str">
            <v>051-3001202</v>
          </cell>
          <cell r="F6354" t="str">
            <v/>
          </cell>
          <cell r="G6354" t="str">
            <v/>
          </cell>
          <cell r="H6354" t="str">
            <v/>
          </cell>
          <cell r="I6354">
            <v>54.72</v>
          </cell>
          <cell r="J6354">
            <v>43.38</v>
          </cell>
          <cell r="K6354">
            <v>3.57</v>
          </cell>
          <cell r="L6354">
            <v>3.57</v>
          </cell>
          <cell r="M6354">
            <v>2.16575359</v>
          </cell>
          <cell r="N6354">
            <v>60.665366667000001</v>
          </cell>
          <cell r="O6354">
            <v>60.665366667000001</v>
          </cell>
          <cell r="P6354">
            <v>0</v>
          </cell>
          <cell r="Q6354">
            <v>0</v>
          </cell>
          <cell r="R6354">
            <v>0</v>
          </cell>
          <cell r="S6354">
            <v>0</v>
          </cell>
          <cell r="T6354">
            <v>0</v>
          </cell>
          <cell r="U6354">
            <v>0</v>
          </cell>
          <cell r="V6354">
            <v>0</v>
          </cell>
          <cell r="W6354">
            <v>0</v>
          </cell>
          <cell r="X6354">
            <v>0</v>
          </cell>
          <cell r="Y6354">
            <v>7.5583310000000001E-2</v>
          </cell>
          <cell r="Z6354">
            <v>3.44</v>
          </cell>
          <cell r="AA6354">
            <v>3.44</v>
          </cell>
          <cell r="AB6354">
            <v>0</v>
          </cell>
          <cell r="AC6354">
            <v>0</v>
          </cell>
          <cell r="AD6354">
            <v>0.30224999000000002</v>
          </cell>
          <cell r="AE6354">
            <v>0</v>
          </cell>
          <cell r="AF6354">
            <v>0.30224999000000002</v>
          </cell>
          <cell r="AG6354">
            <v>0</v>
          </cell>
          <cell r="AH6354">
            <v>0</v>
          </cell>
          <cell r="AI6354">
            <v>8.786336919</v>
          </cell>
        </row>
        <row r="6355">
          <cell r="C6355" t="str">
            <v>1.1004.4</v>
          </cell>
          <cell r="D6355" t="str">
            <v>Проектные работы</v>
          </cell>
          <cell r="E6355" t="str">
            <v>051-3001202</v>
          </cell>
          <cell r="F6355" t="str">
            <v/>
          </cell>
          <cell r="G6355" t="str">
            <v/>
          </cell>
          <cell r="H6355" t="str">
            <v/>
          </cell>
          <cell r="I6355">
            <v>6.9</v>
          </cell>
          <cell r="J6355">
            <v>2.21</v>
          </cell>
          <cell r="K6355">
            <v>2.21</v>
          </cell>
          <cell r="L6355">
            <v>2.21</v>
          </cell>
          <cell r="M6355">
            <v>1.82575357</v>
          </cell>
          <cell r="N6355">
            <v>82.613283710000005</v>
          </cell>
          <cell r="O6355">
            <v>82.613283710000005</v>
          </cell>
          <cell r="P6355">
            <v>0</v>
          </cell>
          <cell r="Q6355">
            <v>0</v>
          </cell>
          <cell r="R6355">
            <v>0</v>
          </cell>
          <cell r="S6355">
            <v>0</v>
          </cell>
          <cell r="T6355">
            <v>0</v>
          </cell>
          <cell r="U6355">
            <v>0</v>
          </cell>
          <cell r="V6355">
            <v>0</v>
          </cell>
          <cell r="W6355">
            <v>0</v>
          </cell>
          <cell r="X6355">
            <v>0</v>
          </cell>
          <cell r="Y6355">
            <v>0</v>
          </cell>
          <cell r="Z6355">
            <v>2.21</v>
          </cell>
          <cell r="AA6355">
            <v>2.21</v>
          </cell>
          <cell r="AB6355">
            <v>0</v>
          </cell>
          <cell r="AC6355">
            <v>0</v>
          </cell>
          <cell r="AD6355">
            <v>0</v>
          </cell>
          <cell r="AE6355">
            <v>0</v>
          </cell>
          <cell r="AF6355">
            <v>0</v>
          </cell>
          <cell r="AG6355">
            <v>0</v>
          </cell>
          <cell r="AH6355">
            <v>0</v>
          </cell>
          <cell r="AI6355">
            <v>0</v>
          </cell>
        </row>
        <row r="6356">
          <cell r="C6356" t="str">
            <v>1.1004.5</v>
          </cell>
          <cell r="D6356" t="str">
            <v>Услуги Заказчика</v>
          </cell>
          <cell r="E6356" t="str">
            <v>051-3001202</v>
          </cell>
          <cell r="F6356" t="str">
            <v/>
          </cell>
          <cell r="G6356" t="str">
            <v/>
          </cell>
          <cell r="H6356" t="str">
            <v/>
          </cell>
          <cell r="I6356">
            <v>1.59</v>
          </cell>
          <cell r="J6356">
            <v>1.36</v>
          </cell>
          <cell r="K6356">
            <v>1.36</v>
          </cell>
          <cell r="L6356">
            <v>1.36</v>
          </cell>
          <cell r="M6356">
            <v>0.34000002000000001</v>
          </cell>
          <cell r="N6356">
            <v>25.000001471000001</v>
          </cell>
          <cell r="O6356">
            <v>25.000001471000001</v>
          </cell>
          <cell r="P6356">
            <v>0</v>
          </cell>
          <cell r="Q6356">
            <v>0</v>
          </cell>
          <cell r="R6356">
            <v>0</v>
          </cell>
          <cell r="S6356">
            <v>0</v>
          </cell>
          <cell r="T6356">
            <v>0</v>
          </cell>
          <cell r="U6356">
            <v>0</v>
          </cell>
          <cell r="V6356">
            <v>0</v>
          </cell>
          <cell r="W6356">
            <v>0</v>
          </cell>
          <cell r="X6356">
            <v>0</v>
          </cell>
          <cell r="Y6356">
            <v>7.5583310000000001E-2</v>
          </cell>
          <cell r="Z6356">
            <v>1.23</v>
          </cell>
          <cell r="AA6356">
            <v>1.23</v>
          </cell>
          <cell r="AB6356">
            <v>0</v>
          </cell>
          <cell r="AC6356">
            <v>0</v>
          </cell>
          <cell r="AD6356">
            <v>0.30224999000000002</v>
          </cell>
          <cell r="AE6356">
            <v>0</v>
          </cell>
          <cell r="AF6356">
            <v>0.30224999000000002</v>
          </cell>
          <cell r="AG6356">
            <v>0</v>
          </cell>
          <cell r="AH6356">
            <v>0</v>
          </cell>
          <cell r="AI6356">
            <v>24.573169919000001</v>
          </cell>
        </row>
        <row r="6357">
          <cell r="C6357" t="str">
            <v>1.1004.6</v>
          </cell>
          <cell r="D6357" t="str">
            <v>Иные прочие</v>
          </cell>
          <cell r="E6357" t="str">
            <v>051-3001202</v>
          </cell>
          <cell r="F6357" t="str">
            <v/>
          </cell>
          <cell r="G6357" t="str">
            <v/>
          </cell>
          <cell r="H6357" t="str">
            <v/>
          </cell>
          <cell r="I6357">
            <v>46.23</v>
          </cell>
          <cell r="J6357">
            <v>39.81</v>
          </cell>
          <cell r="K6357">
            <v>0</v>
          </cell>
          <cell r="L6357">
            <v>0</v>
          </cell>
          <cell r="M6357">
            <v>0</v>
          </cell>
          <cell r="N6357">
            <v>0</v>
          </cell>
          <cell r="O6357">
            <v>0</v>
          </cell>
          <cell r="P6357">
            <v>0</v>
          </cell>
          <cell r="Q6357">
            <v>0</v>
          </cell>
          <cell r="R6357">
            <v>0</v>
          </cell>
          <cell r="S6357">
            <v>0</v>
          </cell>
          <cell r="T6357">
            <v>0</v>
          </cell>
          <cell r="U6357">
            <v>0</v>
          </cell>
          <cell r="V6357">
            <v>0</v>
          </cell>
          <cell r="W6357">
            <v>0</v>
          </cell>
          <cell r="X6357">
            <v>0</v>
          </cell>
          <cell r="Y6357">
            <v>0</v>
          </cell>
          <cell r="Z6357">
            <v>0</v>
          </cell>
          <cell r="AA6357">
            <v>0</v>
          </cell>
          <cell r="AB6357">
            <v>0</v>
          </cell>
          <cell r="AC6357">
            <v>0</v>
          </cell>
          <cell r="AD6357">
            <v>0</v>
          </cell>
          <cell r="AE6357">
            <v>0</v>
          </cell>
          <cell r="AF6357">
            <v>0</v>
          </cell>
          <cell r="AG6357">
            <v>0</v>
          </cell>
          <cell r="AH6357">
            <v>0</v>
          </cell>
          <cell r="AI6357">
            <v>0</v>
          </cell>
        </row>
        <row r="6358">
          <cell r="C6358" t="str">
            <v>1.1005</v>
          </cell>
          <cell r="D6358" t="str">
            <v>Эксплуатационное бурение. Обустройство газового месторождения Каменномысское- море</v>
          </cell>
          <cell r="E6358" t="str">
            <v>051-3001219</v>
          </cell>
          <cell r="F6358" t="str">
            <v/>
          </cell>
          <cell r="G6358" t="str">
            <v>Программа комплексного освоения месторождений полуострова Ям</v>
          </cell>
          <cell r="H6358" t="str">
            <v>Добыча газа</v>
          </cell>
          <cell r="I6358">
            <v>1029.8700045999999</v>
          </cell>
          <cell r="J6358">
            <v>883.93</v>
          </cell>
          <cell r="K6358">
            <v>60.8</v>
          </cell>
          <cell r="L6358">
            <v>60.8</v>
          </cell>
          <cell r="M6358">
            <v>0.54250001999999997</v>
          </cell>
          <cell r="N6358">
            <v>0.89226976999999996</v>
          </cell>
          <cell r="O6358">
            <v>0.89226976999999996</v>
          </cell>
          <cell r="P6358">
            <v>0</v>
          </cell>
          <cell r="Q6358">
            <v>0</v>
          </cell>
          <cell r="R6358">
            <v>0</v>
          </cell>
          <cell r="S6358">
            <v>0</v>
          </cell>
          <cell r="T6358">
            <v>0</v>
          </cell>
          <cell r="U6358">
            <v>0</v>
          </cell>
          <cell r="V6358">
            <v>0</v>
          </cell>
          <cell r="W6358">
            <v>0</v>
          </cell>
          <cell r="X6358">
            <v>0</v>
          </cell>
          <cell r="Y6358">
            <v>0.68716661000000001</v>
          </cell>
          <cell r="Z6358">
            <v>97.09</v>
          </cell>
          <cell r="AA6358">
            <v>97.09</v>
          </cell>
          <cell r="AB6358">
            <v>0</v>
          </cell>
          <cell r="AC6358">
            <v>0</v>
          </cell>
          <cell r="AD6358">
            <v>1.0488332899999999</v>
          </cell>
          <cell r="AE6358">
            <v>0.68716661000000001</v>
          </cell>
          <cell r="AF6358">
            <v>0.36166668000000002</v>
          </cell>
          <cell r="AG6358">
            <v>0</v>
          </cell>
          <cell r="AH6358">
            <v>0</v>
          </cell>
          <cell r="AI6358">
            <v>1.0802691209999999</v>
          </cell>
        </row>
        <row r="6359">
          <cell r="C6359" t="str">
            <v>1.1005.1</v>
          </cell>
          <cell r="D6359" t="str">
            <v>Подрядные работы</v>
          </cell>
          <cell r="E6359" t="str">
            <v>051-3001219</v>
          </cell>
          <cell r="F6359" t="str">
            <v/>
          </cell>
          <cell r="G6359" t="str">
            <v/>
          </cell>
          <cell r="H6359" t="str">
            <v/>
          </cell>
          <cell r="I6359">
            <v>672.6</v>
          </cell>
          <cell r="J6359">
            <v>672.6</v>
          </cell>
          <cell r="K6359">
            <v>0</v>
          </cell>
          <cell r="L6359">
            <v>0</v>
          </cell>
          <cell r="M6359">
            <v>0</v>
          </cell>
          <cell r="N6359">
            <v>0</v>
          </cell>
          <cell r="O6359">
            <v>0</v>
          </cell>
          <cell r="P6359">
            <v>0</v>
          </cell>
          <cell r="Q6359">
            <v>0</v>
          </cell>
          <cell r="R6359">
            <v>0</v>
          </cell>
          <cell r="S6359">
            <v>0</v>
          </cell>
          <cell r="T6359">
            <v>0</v>
          </cell>
          <cell r="U6359">
            <v>0</v>
          </cell>
          <cell r="V6359">
            <v>0</v>
          </cell>
          <cell r="W6359">
            <v>0</v>
          </cell>
          <cell r="X6359">
            <v>0</v>
          </cell>
          <cell r="Y6359">
            <v>0</v>
          </cell>
          <cell r="Z6359">
            <v>0</v>
          </cell>
          <cell r="AA6359">
            <v>0</v>
          </cell>
          <cell r="AB6359">
            <v>0</v>
          </cell>
          <cell r="AC6359">
            <v>0</v>
          </cell>
          <cell r="AD6359">
            <v>0</v>
          </cell>
          <cell r="AE6359">
            <v>0</v>
          </cell>
          <cell r="AF6359">
            <v>0</v>
          </cell>
          <cell r="AG6359">
            <v>0</v>
          </cell>
          <cell r="AH6359">
            <v>0</v>
          </cell>
          <cell r="AI6359">
            <v>0</v>
          </cell>
        </row>
        <row r="6360">
          <cell r="C6360">
            <v>0</v>
          </cell>
          <cell r="D6360" t="str">
            <v>Конкурс</v>
          </cell>
          <cell r="E6360" t="str">
            <v>051-3001219</v>
          </cell>
          <cell r="F6360" t="str">
            <v/>
          </cell>
          <cell r="G6360" t="str">
            <v/>
          </cell>
          <cell r="H6360" t="str">
            <v/>
          </cell>
          <cell r="I6360">
            <v>672.6</v>
          </cell>
          <cell r="J6360">
            <v>672.6</v>
          </cell>
          <cell r="K6360">
            <v>0</v>
          </cell>
          <cell r="L6360">
            <v>0</v>
          </cell>
          <cell r="M6360">
            <v>0</v>
          </cell>
          <cell r="N6360">
            <v>0</v>
          </cell>
          <cell r="O6360">
            <v>0</v>
          </cell>
          <cell r="P6360">
            <v>0</v>
          </cell>
          <cell r="Q6360">
            <v>0</v>
          </cell>
          <cell r="R6360">
            <v>0</v>
          </cell>
          <cell r="S6360">
            <v>0</v>
          </cell>
          <cell r="T6360">
            <v>0</v>
          </cell>
          <cell r="U6360">
            <v>0</v>
          </cell>
          <cell r="V6360">
            <v>0</v>
          </cell>
          <cell r="W6360">
            <v>0</v>
          </cell>
          <cell r="X6360">
            <v>0</v>
          </cell>
          <cell r="Y6360">
            <v>0</v>
          </cell>
          <cell r="Z6360">
            <v>0</v>
          </cell>
          <cell r="AA6360">
            <v>0</v>
          </cell>
          <cell r="AB6360">
            <v>0</v>
          </cell>
          <cell r="AC6360">
            <v>0</v>
          </cell>
          <cell r="AD6360">
            <v>0</v>
          </cell>
          <cell r="AE6360">
            <v>0</v>
          </cell>
          <cell r="AF6360">
            <v>0</v>
          </cell>
          <cell r="AG6360">
            <v>0</v>
          </cell>
          <cell r="AH6360">
            <v>0</v>
          </cell>
          <cell r="AI6360">
            <v>0</v>
          </cell>
        </row>
        <row r="6361">
          <cell r="C6361" t="str">
            <v>1.1005.2</v>
          </cell>
          <cell r="D6361" t="str">
            <v>Оборудование</v>
          </cell>
          <cell r="E6361" t="str">
            <v>051-3001219</v>
          </cell>
          <cell r="F6361" t="str">
            <v/>
          </cell>
          <cell r="G6361" t="str">
            <v/>
          </cell>
          <cell r="H6361" t="str">
            <v/>
          </cell>
          <cell r="I6361">
            <v>41.08</v>
          </cell>
          <cell r="J6361">
            <v>41.08</v>
          </cell>
          <cell r="K6361">
            <v>0</v>
          </cell>
          <cell r="L6361">
            <v>0</v>
          </cell>
          <cell r="M6361">
            <v>0</v>
          </cell>
          <cell r="N6361">
            <v>0</v>
          </cell>
          <cell r="O6361">
            <v>0</v>
          </cell>
          <cell r="P6361">
            <v>0</v>
          </cell>
          <cell r="Q6361">
            <v>0</v>
          </cell>
          <cell r="R6361">
            <v>0</v>
          </cell>
          <cell r="S6361">
            <v>0</v>
          </cell>
          <cell r="T6361">
            <v>0</v>
          </cell>
          <cell r="U6361">
            <v>0</v>
          </cell>
          <cell r="V6361">
            <v>0</v>
          </cell>
          <cell r="W6361">
            <v>0</v>
          </cell>
          <cell r="X6361">
            <v>0</v>
          </cell>
          <cell r="Y6361">
            <v>0</v>
          </cell>
          <cell r="Z6361">
            <v>0</v>
          </cell>
          <cell r="AA6361">
            <v>0</v>
          </cell>
          <cell r="AB6361">
            <v>0</v>
          </cell>
          <cell r="AC6361">
            <v>0</v>
          </cell>
          <cell r="AD6361">
            <v>0</v>
          </cell>
          <cell r="AE6361">
            <v>0</v>
          </cell>
          <cell r="AF6361">
            <v>0</v>
          </cell>
          <cell r="AG6361">
            <v>0</v>
          </cell>
          <cell r="AH6361">
            <v>0</v>
          </cell>
          <cell r="AI6361">
            <v>0</v>
          </cell>
        </row>
        <row r="6362">
          <cell r="C6362" t="str">
            <v>1.1005.3</v>
          </cell>
          <cell r="D6362" t="str">
            <v>Прочие, всего</v>
          </cell>
          <cell r="E6362" t="str">
            <v>051-3001219</v>
          </cell>
          <cell r="F6362" t="str">
            <v/>
          </cell>
          <cell r="G6362" t="str">
            <v/>
          </cell>
          <cell r="H6362" t="str">
            <v/>
          </cell>
          <cell r="I6362">
            <v>316.19000460000001</v>
          </cell>
          <cell r="J6362">
            <v>170.25</v>
          </cell>
          <cell r="K6362">
            <v>60.8</v>
          </cell>
          <cell r="L6362">
            <v>60.8</v>
          </cell>
          <cell r="M6362">
            <v>0.54250001999999997</v>
          </cell>
          <cell r="N6362">
            <v>0.89226976999999996</v>
          </cell>
          <cell r="O6362">
            <v>0.89226976999999996</v>
          </cell>
          <cell r="P6362">
            <v>0</v>
          </cell>
          <cell r="Q6362">
            <v>0</v>
          </cell>
          <cell r="R6362">
            <v>0</v>
          </cell>
          <cell r="S6362">
            <v>0</v>
          </cell>
          <cell r="T6362">
            <v>0</v>
          </cell>
          <cell r="U6362">
            <v>0</v>
          </cell>
          <cell r="V6362">
            <v>0</v>
          </cell>
          <cell r="W6362">
            <v>0</v>
          </cell>
          <cell r="X6362">
            <v>0</v>
          </cell>
          <cell r="Y6362">
            <v>0.68716661000000001</v>
          </cell>
          <cell r="Z6362">
            <v>97.09</v>
          </cell>
          <cell r="AA6362">
            <v>97.09</v>
          </cell>
          <cell r="AB6362">
            <v>0</v>
          </cell>
          <cell r="AC6362">
            <v>0</v>
          </cell>
          <cell r="AD6362">
            <v>1.0488332899999999</v>
          </cell>
          <cell r="AE6362">
            <v>0.68716661000000001</v>
          </cell>
          <cell r="AF6362">
            <v>0.36166668000000002</v>
          </cell>
          <cell r="AG6362">
            <v>0</v>
          </cell>
          <cell r="AH6362">
            <v>0</v>
          </cell>
          <cell r="AI6362">
            <v>1.0802691209999999</v>
          </cell>
        </row>
        <row r="6363">
          <cell r="C6363" t="str">
            <v>1.1005.4</v>
          </cell>
          <cell r="D6363" t="str">
            <v>Проектные работы</v>
          </cell>
          <cell r="E6363" t="str">
            <v>051-3001219</v>
          </cell>
          <cell r="F6363" t="str">
            <v/>
          </cell>
          <cell r="G6363" t="str">
            <v/>
          </cell>
          <cell r="H6363" t="str">
            <v/>
          </cell>
          <cell r="I6363">
            <v>218.6890046</v>
          </cell>
          <cell r="J6363">
            <v>58.63</v>
          </cell>
          <cell r="K6363">
            <v>58.63</v>
          </cell>
          <cell r="L6363">
            <v>58.63</v>
          </cell>
          <cell r="M6363">
            <v>0</v>
          </cell>
          <cell r="N6363">
            <v>0</v>
          </cell>
          <cell r="O6363">
            <v>0</v>
          </cell>
          <cell r="P6363">
            <v>0</v>
          </cell>
          <cell r="Q6363">
            <v>0</v>
          </cell>
          <cell r="R6363">
            <v>0</v>
          </cell>
          <cell r="S6363">
            <v>0</v>
          </cell>
          <cell r="T6363">
            <v>0</v>
          </cell>
          <cell r="U6363">
            <v>0</v>
          </cell>
          <cell r="V6363">
            <v>0</v>
          </cell>
          <cell r="W6363">
            <v>0</v>
          </cell>
          <cell r="X6363">
            <v>0</v>
          </cell>
          <cell r="Y6363">
            <v>0</v>
          </cell>
          <cell r="Z6363">
            <v>58.63</v>
          </cell>
          <cell r="AA6363">
            <v>58.63</v>
          </cell>
          <cell r="AB6363">
            <v>0</v>
          </cell>
          <cell r="AC6363">
            <v>0</v>
          </cell>
          <cell r="AD6363">
            <v>0</v>
          </cell>
          <cell r="AE6363">
            <v>0</v>
          </cell>
          <cell r="AF6363">
            <v>0</v>
          </cell>
          <cell r="AG6363">
            <v>0</v>
          </cell>
          <cell r="AH6363">
            <v>0</v>
          </cell>
          <cell r="AI6363">
            <v>0</v>
          </cell>
        </row>
        <row r="6364">
          <cell r="C6364" t="str">
            <v>1.1005.5</v>
          </cell>
          <cell r="D6364" t="str">
            <v>Услуги Заказчика</v>
          </cell>
          <cell r="E6364" t="str">
            <v>051-3001219</v>
          </cell>
          <cell r="F6364" t="str">
            <v/>
          </cell>
          <cell r="G6364" t="str">
            <v/>
          </cell>
          <cell r="H6364" t="str">
            <v/>
          </cell>
          <cell r="I6364">
            <v>5.4109999999999996</v>
          </cell>
          <cell r="J6364">
            <v>2.17</v>
          </cell>
          <cell r="K6364">
            <v>2.17</v>
          </cell>
          <cell r="L6364">
            <v>2.17</v>
          </cell>
          <cell r="M6364">
            <v>0.54250001999999997</v>
          </cell>
          <cell r="N6364">
            <v>25.000000922000002</v>
          </cell>
          <cell r="O6364">
            <v>25.000000922000002</v>
          </cell>
          <cell r="P6364">
            <v>0</v>
          </cell>
          <cell r="Q6364">
            <v>0</v>
          </cell>
          <cell r="R6364">
            <v>0</v>
          </cell>
          <cell r="S6364">
            <v>0</v>
          </cell>
          <cell r="T6364">
            <v>0</v>
          </cell>
          <cell r="U6364">
            <v>0</v>
          </cell>
          <cell r="V6364">
            <v>0</v>
          </cell>
          <cell r="W6364">
            <v>0</v>
          </cell>
          <cell r="X6364">
            <v>0</v>
          </cell>
          <cell r="Y6364">
            <v>0.68716661000000001</v>
          </cell>
          <cell r="Z6364">
            <v>38.46</v>
          </cell>
          <cell r="AA6364">
            <v>38.46</v>
          </cell>
          <cell r="AB6364">
            <v>0</v>
          </cell>
          <cell r="AC6364">
            <v>0</v>
          </cell>
          <cell r="AD6364">
            <v>1.0488332899999999</v>
          </cell>
          <cell r="AE6364">
            <v>0.68716661000000001</v>
          </cell>
          <cell r="AF6364">
            <v>0.36166668000000002</v>
          </cell>
          <cell r="AG6364">
            <v>0</v>
          </cell>
          <cell r="AH6364">
            <v>0</v>
          </cell>
          <cell r="AI6364">
            <v>2.727075637</v>
          </cell>
        </row>
        <row r="6365">
          <cell r="C6365" t="str">
            <v>1.1005.6</v>
          </cell>
          <cell r="D6365" t="str">
            <v>Иные прочие</v>
          </cell>
          <cell r="E6365" t="str">
            <v>051-3001219</v>
          </cell>
          <cell r="F6365" t="str">
            <v/>
          </cell>
          <cell r="G6365" t="str">
            <v/>
          </cell>
          <cell r="H6365" t="str">
            <v/>
          </cell>
          <cell r="I6365">
            <v>92.09</v>
          </cell>
          <cell r="J6365">
            <v>109.45</v>
          </cell>
          <cell r="K6365">
            <v>0</v>
          </cell>
          <cell r="L6365">
            <v>0</v>
          </cell>
          <cell r="M6365">
            <v>0</v>
          </cell>
          <cell r="N6365">
            <v>0</v>
          </cell>
          <cell r="O6365">
            <v>0</v>
          </cell>
          <cell r="P6365">
            <v>0</v>
          </cell>
          <cell r="Q6365">
            <v>0</v>
          </cell>
          <cell r="R6365">
            <v>0</v>
          </cell>
          <cell r="S6365">
            <v>0</v>
          </cell>
          <cell r="T6365">
            <v>0</v>
          </cell>
          <cell r="U6365">
            <v>0</v>
          </cell>
          <cell r="V6365">
            <v>0</v>
          </cell>
          <cell r="W6365">
            <v>0</v>
          </cell>
          <cell r="X6365">
            <v>0</v>
          </cell>
          <cell r="Y6365">
            <v>0</v>
          </cell>
          <cell r="Z6365">
            <v>0</v>
          </cell>
          <cell r="AA6365">
            <v>0</v>
          </cell>
          <cell r="AB6365">
            <v>0</v>
          </cell>
          <cell r="AC6365">
            <v>0</v>
          </cell>
          <cell r="AD6365">
            <v>0</v>
          </cell>
          <cell r="AE6365">
            <v>0</v>
          </cell>
          <cell r="AF6365">
            <v>0</v>
          </cell>
          <cell r="AG6365">
            <v>0</v>
          </cell>
          <cell r="AH6365">
            <v>0</v>
          </cell>
          <cell r="AI6365">
            <v>0</v>
          </cell>
        </row>
        <row r="6366">
          <cell r="C6366" t="str">
            <v>1.1006</v>
          </cell>
          <cell r="D6366" t="str">
            <v>Эксплуатационное бурение. Обустройство газоконденсатных залежей Заполярного НГКМ</v>
          </cell>
          <cell r="E6366" t="str">
            <v>051-3001233</v>
          </cell>
          <cell r="F6366" t="str">
            <v/>
          </cell>
          <cell r="G6366" t="str">
            <v>Стройки, обеспечивающие добычу и вывод газа из Надым-Пур-Таз</v>
          </cell>
          <cell r="H6366" t="str">
            <v>Добыча газа</v>
          </cell>
          <cell r="I6366">
            <v>350.76100000000002</v>
          </cell>
          <cell r="J6366">
            <v>350.58</v>
          </cell>
          <cell r="K6366">
            <v>15.1</v>
          </cell>
          <cell r="L6366">
            <v>15.1</v>
          </cell>
          <cell r="M6366">
            <v>0.13500000000000001</v>
          </cell>
          <cell r="N6366">
            <v>0.894039735</v>
          </cell>
          <cell r="O6366">
            <v>0.894039735</v>
          </cell>
          <cell r="P6366">
            <v>0</v>
          </cell>
          <cell r="Q6366">
            <v>0</v>
          </cell>
          <cell r="R6366">
            <v>0</v>
          </cell>
          <cell r="S6366">
            <v>0</v>
          </cell>
          <cell r="T6366">
            <v>0</v>
          </cell>
          <cell r="U6366">
            <v>0</v>
          </cell>
          <cell r="V6366">
            <v>0</v>
          </cell>
          <cell r="W6366">
            <v>0</v>
          </cell>
          <cell r="X6366">
            <v>0</v>
          </cell>
          <cell r="Y6366">
            <v>5.0003999999999999E-4</v>
          </cell>
          <cell r="Z6366">
            <v>15.0205</v>
          </cell>
          <cell r="AA6366">
            <v>15.0205</v>
          </cell>
          <cell r="AB6366">
            <v>0</v>
          </cell>
          <cell r="AC6366">
            <v>0</v>
          </cell>
          <cell r="AD6366">
            <v>9.0500040000000004E-2</v>
          </cell>
          <cell r="AE6366">
            <v>5.0003999999999999E-4</v>
          </cell>
          <cell r="AF6366">
            <v>0.09</v>
          </cell>
          <cell r="AG6366">
            <v>0</v>
          </cell>
          <cell r="AH6366">
            <v>0</v>
          </cell>
          <cell r="AI6366">
            <v>0.60251016899999998</v>
          </cell>
        </row>
        <row r="6367">
          <cell r="C6367" t="str">
            <v>1.1006.1</v>
          </cell>
          <cell r="D6367" t="str">
            <v>Подрядные работы</v>
          </cell>
          <cell r="E6367" t="str">
            <v>051-3001233</v>
          </cell>
          <cell r="F6367" t="str">
            <v/>
          </cell>
          <cell r="G6367" t="str">
            <v/>
          </cell>
          <cell r="H6367" t="str">
            <v/>
          </cell>
          <cell r="I6367">
            <v>304.36</v>
          </cell>
          <cell r="J6367">
            <v>304.36</v>
          </cell>
          <cell r="K6367">
            <v>0</v>
          </cell>
          <cell r="L6367">
            <v>0</v>
          </cell>
          <cell r="M6367">
            <v>0</v>
          </cell>
          <cell r="N6367">
            <v>0</v>
          </cell>
          <cell r="O6367">
            <v>0</v>
          </cell>
          <cell r="P6367">
            <v>0</v>
          </cell>
          <cell r="Q6367">
            <v>0</v>
          </cell>
          <cell r="R6367">
            <v>0</v>
          </cell>
          <cell r="S6367">
            <v>0</v>
          </cell>
          <cell r="T6367">
            <v>0</v>
          </cell>
          <cell r="U6367">
            <v>0</v>
          </cell>
          <cell r="V6367">
            <v>0</v>
          </cell>
          <cell r="W6367">
            <v>0</v>
          </cell>
          <cell r="X6367">
            <v>0</v>
          </cell>
          <cell r="Y6367">
            <v>0</v>
          </cell>
          <cell r="Z6367">
            <v>0</v>
          </cell>
          <cell r="AA6367">
            <v>0</v>
          </cell>
          <cell r="AB6367">
            <v>0</v>
          </cell>
          <cell r="AC6367">
            <v>0</v>
          </cell>
          <cell r="AD6367">
            <v>0</v>
          </cell>
          <cell r="AE6367">
            <v>0</v>
          </cell>
          <cell r="AF6367">
            <v>0</v>
          </cell>
          <cell r="AG6367">
            <v>0</v>
          </cell>
          <cell r="AH6367">
            <v>0</v>
          </cell>
          <cell r="AI6367">
            <v>0</v>
          </cell>
        </row>
        <row r="6368">
          <cell r="C6368">
            <v>0</v>
          </cell>
          <cell r="D6368" t="str">
            <v>Прочие подрядчики</v>
          </cell>
          <cell r="E6368" t="str">
            <v>051-3001233</v>
          </cell>
          <cell r="F6368" t="str">
            <v/>
          </cell>
          <cell r="G6368" t="str">
            <v/>
          </cell>
          <cell r="H6368" t="str">
            <v/>
          </cell>
          <cell r="I6368">
            <v>304.36</v>
          </cell>
          <cell r="J6368">
            <v>304.36</v>
          </cell>
          <cell r="K6368">
            <v>0</v>
          </cell>
          <cell r="L6368">
            <v>0</v>
          </cell>
          <cell r="M6368">
            <v>0</v>
          </cell>
          <cell r="N6368">
            <v>0</v>
          </cell>
          <cell r="O6368">
            <v>0</v>
          </cell>
          <cell r="P6368">
            <v>0</v>
          </cell>
          <cell r="Q6368">
            <v>0</v>
          </cell>
          <cell r="R6368">
            <v>0</v>
          </cell>
          <cell r="S6368">
            <v>0</v>
          </cell>
          <cell r="T6368">
            <v>0</v>
          </cell>
          <cell r="U6368">
            <v>0</v>
          </cell>
          <cell r="V6368">
            <v>0</v>
          </cell>
          <cell r="W6368">
            <v>0</v>
          </cell>
          <cell r="X6368">
            <v>0</v>
          </cell>
          <cell r="Y6368">
            <v>0</v>
          </cell>
          <cell r="Z6368">
            <v>0</v>
          </cell>
          <cell r="AA6368">
            <v>0</v>
          </cell>
          <cell r="AB6368">
            <v>0</v>
          </cell>
          <cell r="AC6368">
            <v>0</v>
          </cell>
          <cell r="AD6368">
            <v>0</v>
          </cell>
          <cell r="AE6368">
            <v>0</v>
          </cell>
          <cell r="AF6368">
            <v>0</v>
          </cell>
          <cell r="AG6368">
            <v>0</v>
          </cell>
          <cell r="AH6368">
            <v>0</v>
          </cell>
          <cell r="AI6368">
            <v>0</v>
          </cell>
        </row>
        <row r="6369">
          <cell r="C6369" t="str">
            <v>1.1006.2</v>
          </cell>
          <cell r="D6369" t="str">
            <v>Оборудование</v>
          </cell>
          <cell r="E6369" t="str">
            <v>051-3001233</v>
          </cell>
          <cell r="F6369" t="str">
            <v/>
          </cell>
          <cell r="G6369" t="str">
            <v/>
          </cell>
          <cell r="H6369" t="str">
            <v/>
          </cell>
          <cell r="I6369">
            <v>17.329999999999998</v>
          </cell>
          <cell r="J6369">
            <v>17.329999999999998</v>
          </cell>
          <cell r="K6369">
            <v>0</v>
          </cell>
          <cell r="L6369">
            <v>0</v>
          </cell>
          <cell r="M6369">
            <v>0</v>
          </cell>
          <cell r="N6369">
            <v>0</v>
          </cell>
          <cell r="O6369">
            <v>0</v>
          </cell>
          <cell r="P6369">
            <v>0</v>
          </cell>
          <cell r="Q6369">
            <v>0</v>
          </cell>
          <cell r="R6369">
            <v>0</v>
          </cell>
          <cell r="S6369">
            <v>0</v>
          </cell>
          <cell r="T6369">
            <v>0</v>
          </cell>
          <cell r="U6369">
            <v>0</v>
          </cell>
          <cell r="V6369">
            <v>0</v>
          </cell>
          <cell r="W6369">
            <v>0</v>
          </cell>
          <cell r="X6369">
            <v>0</v>
          </cell>
          <cell r="Y6369">
            <v>0</v>
          </cell>
          <cell r="Z6369">
            <v>0</v>
          </cell>
          <cell r="AA6369">
            <v>0</v>
          </cell>
          <cell r="AB6369">
            <v>0</v>
          </cell>
          <cell r="AC6369">
            <v>0</v>
          </cell>
          <cell r="AD6369">
            <v>0</v>
          </cell>
          <cell r="AE6369">
            <v>0</v>
          </cell>
          <cell r="AF6369">
            <v>0</v>
          </cell>
          <cell r="AG6369">
            <v>0</v>
          </cell>
          <cell r="AH6369">
            <v>0</v>
          </cell>
          <cell r="AI6369">
            <v>0</v>
          </cell>
        </row>
        <row r="6370">
          <cell r="C6370" t="str">
            <v>1.1006.3</v>
          </cell>
          <cell r="D6370" t="str">
            <v>Прочие, всего</v>
          </cell>
          <cell r="E6370" t="str">
            <v>051-3001233</v>
          </cell>
          <cell r="F6370" t="str">
            <v/>
          </cell>
          <cell r="G6370" t="str">
            <v/>
          </cell>
          <cell r="H6370" t="str">
            <v/>
          </cell>
          <cell r="I6370">
            <v>29.071000000000002</v>
          </cell>
          <cell r="J6370">
            <v>28.89</v>
          </cell>
          <cell r="K6370">
            <v>15.1</v>
          </cell>
          <cell r="L6370">
            <v>15.1</v>
          </cell>
          <cell r="M6370">
            <v>0.13500000000000001</v>
          </cell>
          <cell r="N6370">
            <v>0.894039735</v>
          </cell>
          <cell r="O6370">
            <v>0.894039735</v>
          </cell>
          <cell r="P6370">
            <v>0</v>
          </cell>
          <cell r="Q6370">
            <v>0</v>
          </cell>
          <cell r="R6370">
            <v>0</v>
          </cell>
          <cell r="S6370">
            <v>0</v>
          </cell>
          <cell r="T6370">
            <v>0</v>
          </cell>
          <cell r="U6370">
            <v>0</v>
          </cell>
          <cell r="V6370">
            <v>0</v>
          </cell>
          <cell r="W6370">
            <v>0</v>
          </cell>
          <cell r="X6370">
            <v>0</v>
          </cell>
          <cell r="Y6370">
            <v>5.0003999999999999E-4</v>
          </cell>
          <cell r="Z6370">
            <v>15.0205</v>
          </cell>
          <cell r="AA6370">
            <v>15.0205</v>
          </cell>
          <cell r="AB6370">
            <v>0</v>
          </cell>
          <cell r="AC6370">
            <v>0</v>
          </cell>
          <cell r="AD6370">
            <v>9.0500040000000004E-2</v>
          </cell>
          <cell r="AE6370">
            <v>5.0003999999999999E-4</v>
          </cell>
          <cell r="AF6370">
            <v>0.09</v>
          </cell>
          <cell r="AG6370">
            <v>0</v>
          </cell>
          <cell r="AH6370">
            <v>0</v>
          </cell>
          <cell r="AI6370">
            <v>0.60251016899999998</v>
          </cell>
        </row>
        <row r="6371">
          <cell r="C6371" t="str">
            <v>1.1006.4</v>
          </cell>
          <cell r="D6371" t="str">
            <v>Проектные работы</v>
          </cell>
          <cell r="E6371" t="str">
            <v>051-3001233</v>
          </cell>
          <cell r="F6371" t="str">
            <v/>
          </cell>
          <cell r="G6371" t="str">
            <v/>
          </cell>
          <cell r="H6371" t="str">
            <v/>
          </cell>
          <cell r="I6371">
            <v>14.74</v>
          </cell>
          <cell r="J6371">
            <v>14.56</v>
          </cell>
          <cell r="K6371">
            <v>14.56</v>
          </cell>
          <cell r="L6371">
            <v>14.56</v>
          </cell>
          <cell r="M6371">
            <v>0</v>
          </cell>
          <cell r="N6371">
            <v>0</v>
          </cell>
          <cell r="O6371">
            <v>0</v>
          </cell>
          <cell r="P6371">
            <v>0</v>
          </cell>
          <cell r="Q6371">
            <v>0</v>
          </cell>
          <cell r="R6371">
            <v>0</v>
          </cell>
          <cell r="S6371">
            <v>0</v>
          </cell>
          <cell r="T6371">
            <v>0</v>
          </cell>
          <cell r="U6371">
            <v>0</v>
          </cell>
          <cell r="V6371">
            <v>0</v>
          </cell>
          <cell r="W6371">
            <v>0</v>
          </cell>
          <cell r="X6371">
            <v>0</v>
          </cell>
          <cell r="Y6371">
            <v>0</v>
          </cell>
          <cell r="Z6371">
            <v>14.56</v>
          </cell>
          <cell r="AA6371">
            <v>14.56</v>
          </cell>
          <cell r="AB6371">
            <v>0</v>
          </cell>
          <cell r="AC6371">
            <v>0</v>
          </cell>
          <cell r="AD6371">
            <v>0</v>
          </cell>
          <cell r="AE6371">
            <v>0</v>
          </cell>
          <cell r="AF6371">
            <v>0</v>
          </cell>
          <cell r="AG6371">
            <v>0</v>
          </cell>
          <cell r="AH6371">
            <v>0</v>
          </cell>
          <cell r="AI6371">
            <v>0</v>
          </cell>
        </row>
        <row r="6372">
          <cell r="C6372" t="str">
            <v>1.1006.5</v>
          </cell>
          <cell r="D6372" t="str">
            <v>Услуги Заказчика</v>
          </cell>
          <cell r="E6372" t="str">
            <v>051-3001233</v>
          </cell>
          <cell r="F6372" t="str">
            <v/>
          </cell>
          <cell r="G6372" t="str">
            <v/>
          </cell>
          <cell r="H6372" t="str">
            <v/>
          </cell>
          <cell r="I6372">
            <v>0.54100000000000004</v>
          </cell>
          <cell r="J6372">
            <v>0.54</v>
          </cell>
          <cell r="K6372">
            <v>0.54</v>
          </cell>
          <cell r="L6372">
            <v>0.54</v>
          </cell>
          <cell r="M6372">
            <v>0.13500000000000001</v>
          </cell>
          <cell r="N6372">
            <v>25</v>
          </cell>
          <cell r="O6372">
            <v>25</v>
          </cell>
          <cell r="P6372">
            <v>0</v>
          </cell>
          <cell r="Q6372">
            <v>0</v>
          </cell>
          <cell r="R6372">
            <v>0</v>
          </cell>
          <cell r="S6372">
            <v>0</v>
          </cell>
          <cell r="T6372">
            <v>0</v>
          </cell>
          <cell r="U6372">
            <v>0</v>
          </cell>
          <cell r="V6372">
            <v>0</v>
          </cell>
          <cell r="W6372">
            <v>0</v>
          </cell>
          <cell r="X6372">
            <v>0</v>
          </cell>
          <cell r="Y6372">
            <v>5.0003999999999999E-4</v>
          </cell>
          <cell r="Z6372">
            <v>0.46050000000000002</v>
          </cell>
          <cell r="AA6372">
            <v>0.46050000000000002</v>
          </cell>
          <cell r="AB6372">
            <v>0</v>
          </cell>
          <cell r="AC6372">
            <v>0</v>
          </cell>
          <cell r="AD6372">
            <v>9.0500040000000004E-2</v>
          </cell>
          <cell r="AE6372">
            <v>5.0003999999999999E-4</v>
          </cell>
          <cell r="AF6372">
            <v>0.09</v>
          </cell>
          <cell r="AG6372">
            <v>0</v>
          </cell>
          <cell r="AH6372">
            <v>0</v>
          </cell>
          <cell r="AI6372">
            <v>19.652560261000001</v>
          </cell>
        </row>
        <row r="6373">
          <cell r="C6373" t="str">
            <v>1.1006.6</v>
          </cell>
          <cell r="D6373" t="str">
            <v>Иные прочие</v>
          </cell>
          <cell r="E6373" t="str">
            <v>051-3001233</v>
          </cell>
          <cell r="F6373" t="str">
            <v/>
          </cell>
          <cell r="G6373" t="str">
            <v/>
          </cell>
          <cell r="H6373" t="str">
            <v/>
          </cell>
          <cell r="I6373">
            <v>13.79</v>
          </cell>
          <cell r="J6373">
            <v>13.79</v>
          </cell>
          <cell r="K6373">
            <v>0</v>
          </cell>
          <cell r="L6373">
            <v>0</v>
          </cell>
          <cell r="M6373">
            <v>0</v>
          </cell>
          <cell r="N6373">
            <v>0</v>
          </cell>
          <cell r="O6373">
            <v>0</v>
          </cell>
          <cell r="P6373">
            <v>0</v>
          </cell>
          <cell r="Q6373">
            <v>0</v>
          </cell>
          <cell r="R6373">
            <v>0</v>
          </cell>
          <cell r="S6373">
            <v>0</v>
          </cell>
          <cell r="T6373">
            <v>0</v>
          </cell>
          <cell r="U6373">
            <v>0</v>
          </cell>
          <cell r="V6373">
            <v>0</v>
          </cell>
          <cell r="W6373">
            <v>0</v>
          </cell>
          <cell r="X6373">
            <v>0</v>
          </cell>
          <cell r="Y6373">
            <v>0</v>
          </cell>
          <cell r="Z6373">
            <v>0</v>
          </cell>
          <cell r="AA6373">
            <v>0</v>
          </cell>
          <cell r="AB6373">
            <v>0</v>
          </cell>
          <cell r="AC6373">
            <v>0</v>
          </cell>
          <cell r="AD6373">
            <v>0</v>
          </cell>
          <cell r="AE6373">
            <v>0</v>
          </cell>
          <cell r="AF6373">
            <v>0</v>
          </cell>
          <cell r="AG6373">
            <v>0</v>
          </cell>
          <cell r="AH6373">
            <v>0</v>
          </cell>
          <cell r="AI6373">
            <v>0</v>
          </cell>
        </row>
        <row r="6374">
          <cell r="C6374" t="str">
            <v>1.1007</v>
          </cell>
          <cell r="D6374" t="str">
            <v>Бурение эксплуатационное на месторождениях. Обустройство Киринского ГКМ</v>
          </cell>
          <cell r="E6374" t="str">
            <v>051-3001292</v>
          </cell>
          <cell r="F6374" t="str">
            <v/>
          </cell>
          <cell r="G6374" t="str">
            <v>Бурение эксплуатационное на ПХГ</v>
          </cell>
          <cell r="H6374" t="str">
            <v>Добыча газа</v>
          </cell>
          <cell r="I6374">
            <v>0</v>
          </cell>
          <cell r="J6374">
            <v>0</v>
          </cell>
          <cell r="K6374">
            <v>0</v>
          </cell>
          <cell r="L6374">
            <v>0</v>
          </cell>
          <cell r="M6374">
            <v>0</v>
          </cell>
          <cell r="N6374">
            <v>0</v>
          </cell>
          <cell r="O6374">
            <v>0</v>
          </cell>
          <cell r="P6374">
            <v>0</v>
          </cell>
          <cell r="Q6374">
            <v>0</v>
          </cell>
          <cell r="R6374">
            <v>0</v>
          </cell>
          <cell r="S6374">
            <v>0</v>
          </cell>
          <cell r="T6374">
            <v>0</v>
          </cell>
          <cell r="U6374">
            <v>0</v>
          </cell>
          <cell r="V6374">
            <v>0</v>
          </cell>
          <cell r="W6374">
            <v>0</v>
          </cell>
          <cell r="X6374">
            <v>0</v>
          </cell>
          <cell r="Y6374">
            <v>988.15187011</v>
          </cell>
          <cell r="Z6374">
            <v>1143.5999999999999</v>
          </cell>
          <cell r="AA6374">
            <v>1143.5999999999999</v>
          </cell>
          <cell r="AB6374">
            <v>0</v>
          </cell>
          <cell r="AC6374">
            <v>0</v>
          </cell>
          <cell r="AD6374">
            <v>1009.53196332</v>
          </cell>
          <cell r="AE6374">
            <v>979.42704672000002</v>
          </cell>
          <cell r="AF6374">
            <v>0</v>
          </cell>
          <cell r="AG6374">
            <v>30.104916599999999</v>
          </cell>
          <cell r="AH6374">
            <v>0</v>
          </cell>
          <cell r="AI6374">
            <v>88.276666957000003</v>
          </cell>
        </row>
        <row r="6375">
          <cell r="C6375" t="str">
            <v>1.1007.1</v>
          </cell>
          <cell r="D6375" t="str">
            <v>Оборудование</v>
          </cell>
          <cell r="E6375" t="str">
            <v>051-3001292</v>
          </cell>
          <cell r="F6375" t="str">
            <v/>
          </cell>
          <cell r="G6375" t="str">
            <v/>
          </cell>
          <cell r="H6375" t="str">
            <v/>
          </cell>
          <cell r="I6375">
            <v>0</v>
          </cell>
          <cell r="J6375">
            <v>0</v>
          </cell>
          <cell r="K6375">
            <v>0</v>
          </cell>
          <cell r="L6375">
            <v>0</v>
          </cell>
          <cell r="M6375">
            <v>0</v>
          </cell>
          <cell r="N6375">
            <v>0</v>
          </cell>
          <cell r="O6375">
            <v>0</v>
          </cell>
          <cell r="P6375">
            <v>0</v>
          </cell>
          <cell r="Q6375">
            <v>0</v>
          </cell>
          <cell r="R6375">
            <v>0</v>
          </cell>
          <cell r="S6375">
            <v>0</v>
          </cell>
          <cell r="T6375">
            <v>0</v>
          </cell>
          <cell r="U6375">
            <v>0</v>
          </cell>
          <cell r="V6375">
            <v>0</v>
          </cell>
          <cell r="W6375">
            <v>0</v>
          </cell>
          <cell r="X6375">
            <v>0</v>
          </cell>
          <cell r="Y6375">
            <v>872.48233821999997</v>
          </cell>
          <cell r="Z6375">
            <v>1009.86</v>
          </cell>
          <cell r="AA6375">
            <v>1009.86</v>
          </cell>
          <cell r="AB6375">
            <v>0</v>
          </cell>
          <cell r="AC6375">
            <v>0</v>
          </cell>
          <cell r="AD6375">
            <v>863.75751482999999</v>
          </cell>
          <cell r="AE6375">
            <v>863.75751482999999</v>
          </cell>
          <cell r="AF6375">
            <v>0</v>
          </cell>
          <cell r="AG6375">
            <v>0</v>
          </cell>
          <cell r="AH6375">
            <v>0</v>
          </cell>
          <cell r="AI6375">
            <v>85.532401999000001</v>
          </cell>
        </row>
        <row r="6376">
          <cell r="C6376" t="str">
            <v>1.1007.2</v>
          </cell>
          <cell r="D6376" t="str">
            <v>Прочие, всего</v>
          </cell>
          <cell r="E6376" t="str">
            <v>051-3001292</v>
          </cell>
          <cell r="F6376" t="str">
            <v/>
          </cell>
          <cell r="G6376" t="str">
            <v/>
          </cell>
          <cell r="H6376" t="str">
            <v/>
          </cell>
          <cell r="I6376">
            <v>0</v>
          </cell>
          <cell r="J6376">
            <v>0</v>
          </cell>
          <cell r="K6376">
            <v>0</v>
          </cell>
          <cell r="L6376">
            <v>0</v>
          </cell>
          <cell r="M6376">
            <v>0</v>
          </cell>
          <cell r="N6376">
            <v>0</v>
          </cell>
          <cell r="O6376">
            <v>0</v>
          </cell>
          <cell r="P6376">
            <v>0</v>
          </cell>
          <cell r="Q6376">
            <v>0</v>
          </cell>
          <cell r="R6376">
            <v>0</v>
          </cell>
          <cell r="S6376">
            <v>0</v>
          </cell>
          <cell r="T6376">
            <v>0</v>
          </cell>
          <cell r="U6376">
            <v>0</v>
          </cell>
          <cell r="V6376">
            <v>0</v>
          </cell>
          <cell r="W6376">
            <v>0</v>
          </cell>
          <cell r="X6376">
            <v>0</v>
          </cell>
          <cell r="Y6376">
            <v>115.66953189</v>
          </cell>
          <cell r="Z6376">
            <v>133.74</v>
          </cell>
          <cell r="AA6376">
            <v>133.74</v>
          </cell>
          <cell r="AB6376">
            <v>0</v>
          </cell>
          <cell r="AC6376">
            <v>0</v>
          </cell>
          <cell r="AD6376">
            <v>145.77444849</v>
          </cell>
          <cell r="AE6376">
            <v>115.66953189</v>
          </cell>
          <cell r="AF6376">
            <v>0</v>
          </cell>
          <cell r="AG6376">
            <v>30.104916599999999</v>
          </cell>
          <cell r="AH6376">
            <v>0</v>
          </cell>
          <cell r="AI6376">
            <v>108.998391274</v>
          </cell>
        </row>
        <row r="6377">
          <cell r="C6377" t="str">
            <v>1.1007.3</v>
          </cell>
          <cell r="D6377" t="str">
            <v>Услуги Заказчика</v>
          </cell>
          <cell r="E6377" t="str">
            <v>051-3001292</v>
          </cell>
          <cell r="F6377" t="str">
            <v/>
          </cell>
          <cell r="G6377" t="str">
            <v/>
          </cell>
          <cell r="H6377" t="str">
            <v/>
          </cell>
          <cell r="I6377">
            <v>0</v>
          </cell>
          <cell r="J6377">
            <v>0</v>
          </cell>
          <cell r="K6377">
            <v>0</v>
          </cell>
          <cell r="L6377">
            <v>0</v>
          </cell>
          <cell r="M6377">
            <v>0</v>
          </cell>
          <cell r="N6377">
            <v>0</v>
          </cell>
          <cell r="O6377">
            <v>0</v>
          </cell>
          <cell r="P6377">
            <v>0</v>
          </cell>
          <cell r="Q6377">
            <v>0</v>
          </cell>
          <cell r="R6377">
            <v>0</v>
          </cell>
          <cell r="S6377">
            <v>0</v>
          </cell>
          <cell r="T6377">
            <v>0</v>
          </cell>
          <cell r="U6377">
            <v>0</v>
          </cell>
          <cell r="V6377">
            <v>0</v>
          </cell>
          <cell r="W6377">
            <v>0</v>
          </cell>
          <cell r="X6377">
            <v>0</v>
          </cell>
          <cell r="Y6377">
            <v>0</v>
          </cell>
          <cell r="Z6377">
            <v>0</v>
          </cell>
          <cell r="AA6377">
            <v>0</v>
          </cell>
          <cell r="AB6377">
            <v>0</v>
          </cell>
          <cell r="AC6377">
            <v>0</v>
          </cell>
          <cell r="AD6377">
            <v>30.104916599999999</v>
          </cell>
          <cell r="AE6377">
            <v>0</v>
          </cell>
          <cell r="AF6377">
            <v>0</v>
          </cell>
          <cell r="AG6377">
            <v>30.104916599999999</v>
          </cell>
          <cell r="AH6377">
            <v>0</v>
          </cell>
          <cell r="AI6377">
            <v>0</v>
          </cell>
        </row>
        <row r="6378">
          <cell r="C6378" t="str">
            <v>1.1007.4</v>
          </cell>
          <cell r="D6378" t="str">
            <v>Иные прочие</v>
          </cell>
          <cell r="E6378" t="str">
            <v>051-3001292</v>
          </cell>
          <cell r="F6378" t="str">
            <v/>
          </cell>
          <cell r="G6378" t="str">
            <v/>
          </cell>
          <cell r="H6378" t="str">
            <v/>
          </cell>
          <cell r="I6378">
            <v>0</v>
          </cell>
          <cell r="J6378">
            <v>0</v>
          </cell>
          <cell r="K6378">
            <v>0</v>
          </cell>
          <cell r="L6378">
            <v>0</v>
          </cell>
          <cell r="M6378">
            <v>0</v>
          </cell>
          <cell r="N6378">
            <v>0</v>
          </cell>
          <cell r="O6378">
            <v>0</v>
          </cell>
          <cell r="P6378">
            <v>0</v>
          </cell>
          <cell r="Q6378">
            <v>0</v>
          </cell>
          <cell r="R6378">
            <v>0</v>
          </cell>
          <cell r="S6378">
            <v>0</v>
          </cell>
          <cell r="T6378">
            <v>0</v>
          </cell>
          <cell r="U6378">
            <v>0</v>
          </cell>
          <cell r="V6378">
            <v>0</v>
          </cell>
          <cell r="W6378">
            <v>0</v>
          </cell>
          <cell r="X6378">
            <v>0</v>
          </cell>
          <cell r="Y6378">
            <v>115.66953189</v>
          </cell>
          <cell r="Z6378">
            <v>133.74</v>
          </cell>
          <cell r="AA6378">
            <v>133.74</v>
          </cell>
          <cell r="AB6378">
            <v>0</v>
          </cell>
          <cell r="AC6378">
            <v>0</v>
          </cell>
          <cell r="AD6378">
            <v>115.66953189</v>
          </cell>
          <cell r="AE6378">
            <v>115.66953189</v>
          </cell>
          <cell r="AF6378">
            <v>0</v>
          </cell>
          <cell r="AG6378">
            <v>0</v>
          </cell>
          <cell r="AH6378">
            <v>0</v>
          </cell>
          <cell r="AI6378">
            <v>86.488359420999998</v>
          </cell>
        </row>
        <row r="6379">
          <cell r="C6379" t="str">
            <v>1.1008</v>
          </cell>
          <cell r="D6379" t="str">
            <v>Бурение эксплуатационное на месторождениях. Обустройство Южно-Киринского месторождения</v>
          </cell>
          <cell r="E6379" t="str">
            <v>051-3001297</v>
          </cell>
          <cell r="F6379" t="str">
            <v/>
          </cell>
          <cell r="G6379" t="str">
            <v>Бурение эксплуатационное на ПХГ</v>
          </cell>
          <cell r="H6379" t="str">
            <v>Добыча газа</v>
          </cell>
          <cell r="I6379">
            <v>78265.100000079998</v>
          </cell>
          <cell r="J6379">
            <v>51684.69</v>
          </cell>
          <cell r="K6379">
            <v>9960.61</v>
          </cell>
          <cell r="L6379">
            <v>9960.61</v>
          </cell>
          <cell r="M6379">
            <v>123.74222696</v>
          </cell>
          <cell r="N6379">
            <v>1.242315751</v>
          </cell>
          <cell r="O6379">
            <v>1.242315751</v>
          </cell>
          <cell r="P6379">
            <v>0</v>
          </cell>
          <cell r="Q6379">
            <v>0</v>
          </cell>
          <cell r="R6379">
            <v>0</v>
          </cell>
          <cell r="S6379">
            <v>0</v>
          </cell>
          <cell r="T6379">
            <v>0</v>
          </cell>
          <cell r="U6379">
            <v>0</v>
          </cell>
          <cell r="V6379">
            <v>0</v>
          </cell>
          <cell r="W6379">
            <v>0</v>
          </cell>
          <cell r="X6379">
            <v>8138.11018453</v>
          </cell>
          <cell r="Y6379">
            <v>1647.9677693000001</v>
          </cell>
          <cell r="Z6379">
            <v>6443.2</v>
          </cell>
          <cell r="AA6379">
            <v>6443.2</v>
          </cell>
          <cell r="AB6379">
            <v>0</v>
          </cell>
          <cell r="AC6379">
            <v>4013.21</v>
          </cell>
          <cell r="AD6379">
            <v>3194.4838823999999</v>
          </cell>
          <cell r="AE6379">
            <v>1606.7074546199999</v>
          </cell>
          <cell r="AF6379">
            <v>68.700609549999996</v>
          </cell>
          <cell r="AG6379">
            <v>548.28191702000004</v>
          </cell>
          <cell r="AH6379">
            <v>970.79390120999994</v>
          </cell>
          <cell r="AI6379">
            <v>49.579151391000003</v>
          </cell>
        </row>
        <row r="6380">
          <cell r="C6380" t="str">
            <v>1.1008.1</v>
          </cell>
          <cell r="D6380" t="str">
            <v>Подрядные работы</v>
          </cell>
          <cell r="E6380" t="str">
            <v>051-3001297</v>
          </cell>
          <cell r="F6380" t="str">
            <v/>
          </cell>
          <cell r="G6380" t="str">
            <v/>
          </cell>
          <cell r="H6380" t="str">
            <v/>
          </cell>
          <cell r="I6380">
            <v>46993.41</v>
          </cell>
          <cell r="J6380">
            <v>25473.05</v>
          </cell>
          <cell r="K6380">
            <v>0</v>
          </cell>
          <cell r="L6380">
            <v>0</v>
          </cell>
          <cell r="M6380">
            <v>0</v>
          </cell>
          <cell r="N6380">
            <v>0</v>
          </cell>
          <cell r="O6380">
            <v>0</v>
          </cell>
          <cell r="P6380">
            <v>0</v>
          </cell>
          <cell r="Q6380">
            <v>0</v>
          </cell>
          <cell r="R6380">
            <v>0</v>
          </cell>
          <cell r="S6380">
            <v>0</v>
          </cell>
          <cell r="T6380">
            <v>0</v>
          </cell>
          <cell r="U6380">
            <v>0</v>
          </cell>
          <cell r="V6380">
            <v>0</v>
          </cell>
          <cell r="W6380">
            <v>0</v>
          </cell>
          <cell r="X6380">
            <v>348.33150275000003</v>
          </cell>
          <cell r="Y6380">
            <v>1572.13285492</v>
          </cell>
          <cell r="Z6380">
            <v>1983.63</v>
          </cell>
          <cell r="AA6380">
            <v>1983.63</v>
          </cell>
          <cell r="AB6380">
            <v>0</v>
          </cell>
          <cell r="AC6380">
            <v>781.34</v>
          </cell>
          <cell r="AD6380">
            <v>1978.805022</v>
          </cell>
          <cell r="AE6380">
            <v>1572.13285492</v>
          </cell>
          <cell r="AF6380">
            <v>0</v>
          </cell>
          <cell r="AG6380">
            <v>406.67216708000001</v>
          </cell>
          <cell r="AH6380">
            <v>0</v>
          </cell>
          <cell r="AI6380">
            <v>99.756760181999994</v>
          </cell>
        </row>
        <row r="6381">
          <cell r="C6381">
            <v>0</v>
          </cell>
          <cell r="D6381" t="str">
            <v>Газпром флот</v>
          </cell>
          <cell r="E6381" t="str">
            <v>051-3001297</v>
          </cell>
          <cell r="F6381" t="str">
            <v/>
          </cell>
          <cell r="G6381" t="str">
            <v/>
          </cell>
          <cell r="H6381" t="str">
            <v/>
          </cell>
          <cell r="I6381">
            <v>46682.9</v>
          </cell>
          <cell r="J6381">
            <v>25473.05</v>
          </cell>
          <cell r="K6381">
            <v>0</v>
          </cell>
          <cell r="L6381">
            <v>0</v>
          </cell>
          <cell r="M6381">
            <v>0</v>
          </cell>
          <cell r="N6381">
            <v>0</v>
          </cell>
          <cell r="O6381">
            <v>0</v>
          </cell>
          <cell r="P6381">
            <v>0</v>
          </cell>
          <cell r="Q6381">
            <v>0</v>
          </cell>
          <cell r="R6381">
            <v>0</v>
          </cell>
          <cell r="S6381">
            <v>0</v>
          </cell>
          <cell r="T6381">
            <v>0</v>
          </cell>
          <cell r="U6381">
            <v>0</v>
          </cell>
          <cell r="V6381">
            <v>0</v>
          </cell>
          <cell r="W6381">
            <v>0</v>
          </cell>
          <cell r="X6381">
            <v>0</v>
          </cell>
          <cell r="Y6381">
            <v>1572.13285492</v>
          </cell>
          <cell r="Z6381">
            <v>1983.63</v>
          </cell>
          <cell r="AA6381">
            <v>1983.63</v>
          </cell>
          <cell r="AB6381">
            <v>0</v>
          </cell>
          <cell r="AC6381">
            <v>781.34</v>
          </cell>
          <cell r="AD6381">
            <v>1953.4757119599999</v>
          </cell>
          <cell r="AE6381">
            <v>1572.13285492</v>
          </cell>
          <cell r="AF6381">
            <v>0</v>
          </cell>
          <cell r="AG6381">
            <v>381.34285704000001</v>
          </cell>
          <cell r="AH6381">
            <v>0</v>
          </cell>
          <cell r="AI6381">
            <v>98.479843114000005</v>
          </cell>
        </row>
        <row r="6382">
          <cell r="C6382">
            <v>0</v>
          </cell>
          <cell r="D6382" t="str">
            <v>Газпром инвест</v>
          </cell>
          <cell r="E6382" t="str">
            <v>051-3001297</v>
          </cell>
          <cell r="F6382" t="str">
            <v/>
          </cell>
          <cell r="G6382" t="str">
            <v/>
          </cell>
          <cell r="H6382" t="str">
            <v/>
          </cell>
          <cell r="I6382">
            <v>0</v>
          </cell>
          <cell r="J6382">
            <v>0</v>
          </cell>
          <cell r="K6382">
            <v>0</v>
          </cell>
          <cell r="L6382">
            <v>0</v>
          </cell>
          <cell r="M6382">
            <v>0</v>
          </cell>
          <cell r="N6382">
            <v>0</v>
          </cell>
          <cell r="O6382">
            <v>0</v>
          </cell>
          <cell r="P6382">
            <v>0</v>
          </cell>
          <cell r="Q6382">
            <v>0</v>
          </cell>
          <cell r="R6382">
            <v>0</v>
          </cell>
          <cell r="S6382">
            <v>0</v>
          </cell>
          <cell r="T6382">
            <v>0</v>
          </cell>
          <cell r="U6382">
            <v>0</v>
          </cell>
          <cell r="V6382">
            <v>0</v>
          </cell>
          <cell r="W6382">
            <v>0</v>
          </cell>
          <cell r="X6382">
            <v>348.33150275000003</v>
          </cell>
          <cell r="Y6382">
            <v>0</v>
          </cell>
          <cell r="Z6382">
            <v>0</v>
          </cell>
          <cell r="AA6382">
            <v>0</v>
          </cell>
          <cell r="AB6382">
            <v>0</v>
          </cell>
          <cell r="AC6382">
            <v>0</v>
          </cell>
          <cell r="AD6382">
            <v>25.329310039999999</v>
          </cell>
          <cell r="AE6382">
            <v>0</v>
          </cell>
          <cell r="AF6382">
            <v>0</v>
          </cell>
          <cell r="AG6382">
            <v>25.329310039999999</v>
          </cell>
          <cell r="AH6382">
            <v>0</v>
          </cell>
          <cell r="AI6382">
            <v>0</v>
          </cell>
        </row>
        <row r="6383">
          <cell r="C6383">
            <v>0</v>
          </cell>
          <cell r="D6383" t="str">
            <v>Прочие подрядчики</v>
          </cell>
          <cell r="E6383" t="str">
            <v>051-3001297</v>
          </cell>
          <cell r="F6383" t="str">
            <v/>
          </cell>
          <cell r="G6383" t="str">
            <v/>
          </cell>
          <cell r="H6383" t="str">
            <v/>
          </cell>
          <cell r="I6383">
            <v>310.51</v>
          </cell>
          <cell r="J6383">
            <v>0</v>
          </cell>
          <cell r="K6383">
            <v>0</v>
          </cell>
          <cell r="L6383">
            <v>0</v>
          </cell>
          <cell r="M6383">
            <v>0</v>
          </cell>
          <cell r="N6383">
            <v>0</v>
          </cell>
          <cell r="O6383">
            <v>0</v>
          </cell>
          <cell r="P6383">
            <v>0</v>
          </cell>
          <cell r="Q6383">
            <v>0</v>
          </cell>
          <cell r="R6383">
            <v>0</v>
          </cell>
          <cell r="S6383">
            <v>0</v>
          </cell>
          <cell r="T6383">
            <v>0</v>
          </cell>
          <cell r="U6383">
            <v>0</v>
          </cell>
          <cell r="V6383">
            <v>0</v>
          </cell>
          <cell r="W6383">
            <v>0</v>
          </cell>
          <cell r="X6383">
            <v>0</v>
          </cell>
          <cell r="Y6383">
            <v>0</v>
          </cell>
          <cell r="Z6383">
            <v>0</v>
          </cell>
          <cell r="AA6383">
            <v>0</v>
          </cell>
          <cell r="AB6383">
            <v>0</v>
          </cell>
          <cell r="AC6383">
            <v>0</v>
          </cell>
          <cell r="AD6383">
            <v>0</v>
          </cell>
          <cell r="AE6383">
            <v>0</v>
          </cell>
          <cell r="AF6383">
            <v>0</v>
          </cell>
          <cell r="AG6383">
            <v>0</v>
          </cell>
          <cell r="AH6383">
            <v>0</v>
          </cell>
          <cell r="AI6383">
            <v>0</v>
          </cell>
        </row>
        <row r="6384">
          <cell r="C6384" t="str">
            <v>1.1008.2</v>
          </cell>
          <cell r="D6384" t="str">
            <v>Материалы(в составе подрядных работ)</v>
          </cell>
          <cell r="E6384" t="str">
            <v>051-3001297</v>
          </cell>
          <cell r="F6384" t="str">
            <v/>
          </cell>
          <cell r="G6384" t="str">
            <v/>
          </cell>
          <cell r="H6384" t="str">
            <v/>
          </cell>
          <cell r="I6384">
            <v>310.51</v>
          </cell>
          <cell r="J6384">
            <v>0</v>
          </cell>
          <cell r="K6384">
            <v>0</v>
          </cell>
          <cell r="L6384">
            <v>0</v>
          </cell>
          <cell r="M6384">
            <v>0</v>
          </cell>
          <cell r="N6384">
            <v>0</v>
          </cell>
          <cell r="O6384">
            <v>0</v>
          </cell>
          <cell r="P6384">
            <v>0</v>
          </cell>
          <cell r="Q6384">
            <v>0</v>
          </cell>
          <cell r="R6384">
            <v>0</v>
          </cell>
          <cell r="S6384">
            <v>0</v>
          </cell>
          <cell r="T6384">
            <v>0</v>
          </cell>
          <cell r="U6384">
            <v>0</v>
          </cell>
          <cell r="V6384">
            <v>0</v>
          </cell>
          <cell r="W6384">
            <v>0</v>
          </cell>
          <cell r="X6384">
            <v>348.33150275000003</v>
          </cell>
          <cell r="Y6384">
            <v>0</v>
          </cell>
          <cell r="Z6384">
            <v>0</v>
          </cell>
          <cell r="AA6384">
            <v>0</v>
          </cell>
          <cell r="AB6384">
            <v>0</v>
          </cell>
          <cell r="AC6384">
            <v>0</v>
          </cell>
          <cell r="AD6384">
            <v>25.329310039999999</v>
          </cell>
          <cell r="AE6384">
            <v>0</v>
          </cell>
          <cell r="AF6384">
            <v>0</v>
          </cell>
          <cell r="AG6384">
            <v>25.329310039999999</v>
          </cell>
          <cell r="AH6384">
            <v>0</v>
          </cell>
          <cell r="AI6384">
            <v>0</v>
          </cell>
        </row>
        <row r="6385">
          <cell r="C6385" t="str">
            <v>1.1008.3</v>
          </cell>
          <cell r="D6385" t="str">
            <v>Оборудование</v>
          </cell>
          <cell r="E6385" t="str">
            <v>051-3001297</v>
          </cell>
          <cell r="F6385" t="str">
            <v/>
          </cell>
          <cell r="G6385" t="str">
            <v/>
          </cell>
          <cell r="H6385" t="str">
            <v/>
          </cell>
          <cell r="I6385">
            <v>23284.560000000001</v>
          </cell>
          <cell r="J6385">
            <v>20762.62</v>
          </cell>
          <cell r="K6385">
            <v>9605.2199999999993</v>
          </cell>
          <cell r="L6385">
            <v>9605.2199999999993</v>
          </cell>
          <cell r="M6385">
            <v>25.42408013</v>
          </cell>
          <cell r="N6385">
            <v>0.26469024299999999</v>
          </cell>
          <cell r="O6385">
            <v>0.26469024299999999</v>
          </cell>
          <cell r="P6385">
            <v>0</v>
          </cell>
          <cell r="Q6385">
            <v>0</v>
          </cell>
          <cell r="R6385">
            <v>0</v>
          </cell>
          <cell r="S6385">
            <v>0</v>
          </cell>
          <cell r="T6385">
            <v>0</v>
          </cell>
          <cell r="U6385">
            <v>0</v>
          </cell>
          <cell r="V6385">
            <v>0</v>
          </cell>
          <cell r="W6385">
            <v>0</v>
          </cell>
          <cell r="X6385">
            <v>7789.7786817799997</v>
          </cell>
          <cell r="Y6385">
            <v>1.008E-3</v>
          </cell>
          <cell r="Z6385">
            <v>3867.15</v>
          </cell>
          <cell r="AA6385">
            <v>3867.15</v>
          </cell>
          <cell r="AB6385">
            <v>0</v>
          </cell>
          <cell r="AC6385">
            <v>3231.87</v>
          </cell>
          <cell r="AD6385">
            <v>970.79490921000001</v>
          </cell>
          <cell r="AE6385">
            <v>1.008E-3</v>
          </cell>
          <cell r="AF6385">
            <v>0</v>
          </cell>
          <cell r="AG6385">
            <v>0</v>
          </cell>
          <cell r="AH6385">
            <v>970.79390120999994</v>
          </cell>
          <cell r="AI6385">
            <v>25.103626940000002</v>
          </cell>
        </row>
        <row r="6386">
          <cell r="C6386" t="str">
            <v>1.1008.4</v>
          </cell>
          <cell r="D6386" t="str">
            <v>Прочие, всего</v>
          </cell>
          <cell r="E6386" t="str">
            <v>051-3001297</v>
          </cell>
          <cell r="F6386" t="str">
            <v/>
          </cell>
          <cell r="G6386" t="str">
            <v/>
          </cell>
          <cell r="H6386" t="str">
            <v/>
          </cell>
          <cell r="I6386">
            <v>7987.1300000800002</v>
          </cell>
          <cell r="J6386">
            <v>5449.02</v>
          </cell>
          <cell r="K6386">
            <v>355.39</v>
          </cell>
          <cell r="L6386">
            <v>355.39</v>
          </cell>
          <cell r="M6386">
            <v>98.318146830000003</v>
          </cell>
          <cell r="N6386">
            <v>27.664860246</v>
          </cell>
          <cell r="O6386">
            <v>27.664860246</v>
          </cell>
          <cell r="P6386">
            <v>0</v>
          </cell>
          <cell r="Q6386">
            <v>0</v>
          </cell>
          <cell r="R6386">
            <v>0</v>
          </cell>
          <cell r="S6386">
            <v>0</v>
          </cell>
          <cell r="T6386">
            <v>0</v>
          </cell>
          <cell r="U6386">
            <v>0</v>
          </cell>
          <cell r="V6386">
            <v>0</v>
          </cell>
          <cell r="W6386">
            <v>0</v>
          </cell>
          <cell r="X6386">
            <v>0</v>
          </cell>
          <cell r="Y6386">
            <v>75.833906380000002</v>
          </cell>
          <cell r="Z6386">
            <v>592.41999999999996</v>
          </cell>
          <cell r="AA6386">
            <v>592.41999999999996</v>
          </cell>
          <cell r="AB6386">
            <v>0</v>
          </cell>
          <cell r="AC6386">
            <v>0</v>
          </cell>
          <cell r="AD6386">
            <v>244.88395119</v>
          </cell>
          <cell r="AE6386">
            <v>34.573591700000001</v>
          </cell>
          <cell r="AF6386">
            <v>68.700609549999996</v>
          </cell>
          <cell r="AG6386">
            <v>141.60974994</v>
          </cell>
          <cell r="AH6386">
            <v>0</v>
          </cell>
          <cell r="AI6386">
            <v>41.336205933000002</v>
          </cell>
        </row>
        <row r="6387">
          <cell r="C6387" t="str">
            <v>1.1008.5</v>
          </cell>
          <cell r="D6387" t="str">
            <v>Проектные работы</v>
          </cell>
          <cell r="E6387" t="str">
            <v>051-3001297</v>
          </cell>
          <cell r="F6387" t="str">
            <v/>
          </cell>
          <cell r="G6387" t="str">
            <v/>
          </cell>
          <cell r="H6387" t="str">
            <v/>
          </cell>
          <cell r="I6387">
            <v>1.88</v>
          </cell>
          <cell r="J6387">
            <v>0</v>
          </cell>
          <cell r="K6387">
            <v>0</v>
          </cell>
          <cell r="L6387">
            <v>0</v>
          </cell>
          <cell r="M6387">
            <v>0</v>
          </cell>
          <cell r="N6387">
            <v>0</v>
          </cell>
          <cell r="O6387">
            <v>0</v>
          </cell>
          <cell r="P6387">
            <v>0</v>
          </cell>
          <cell r="Q6387">
            <v>0</v>
          </cell>
          <cell r="R6387">
            <v>0</v>
          </cell>
          <cell r="S6387">
            <v>0</v>
          </cell>
          <cell r="T6387">
            <v>0</v>
          </cell>
          <cell r="U6387">
            <v>0</v>
          </cell>
          <cell r="V6387">
            <v>0</v>
          </cell>
          <cell r="W6387">
            <v>0</v>
          </cell>
          <cell r="X6387">
            <v>0</v>
          </cell>
          <cell r="Y6387">
            <v>2.8682015999999999</v>
          </cell>
          <cell r="Z6387">
            <v>2.8682015999999999</v>
          </cell>
          <cell r="AA6387">
            <v>2.8682015999999999</v>
          </cell>
          <cell r="AB6387">
            <v>0</v>
          </cell>
          <cell r="AC6387">
            <v>0</v>
          </cell>
          <cell r="AD6387">
            <v>2.8682015999999999</v>
          </cell>
          <cell r="AE6387">
            <v>2.8682015999999999</v>
          </cell>
          <cell r="AF6387">
            <v>0</v>
          </cell>
          <cell r="AG6387">
            <v>0</v>
          </cell>
          <cell r="AH6387">
            <v>0</v>
          </cell>
          <cell r="AI6387">
            <v>100</v>
          </cell>
        </row>
        <row r="6388">
          <cell r="C6388" t="str">
            <v>1.1008.6</v>
          </cell>
          <cell r="D6388" t="str">
            <v>Услуги Заказчика</v>
          </cell>
          <cell r="E6388" t="str">
            <v>051-3001297</v>
          </cell>
          <cell r="F6388" t="str">
            <v/>
          </cell>
          <cell r="G6388" t="str">
            <v/>
          </cell>
          <cell r="H6388" t="str">
            <v/>
          </cell>
          <cell r="I6388">
            <v>711.61000007999996</v>
          </cell>
          <cell r="J6388">
            <v>355.39</v>
          </cell>
          <cell r="K6388">
            <v>355.39</v>
          </cell>
          <cell r="L6388">
            <v>355.39</v>
          </cell>
          <cell r="M6388">
            <v>88.847500139999994</v>
          </cell>
          <cell r="N6388">
            <v>25.000000039</v>
          </cell>
          <cell r="O6388">
            <v>25.000000039</v>
          </cell>
          <cell r="P6388">
            <v>0</v>
          </cell>
          <cell r="Q6388">
            <v>0</v>
          </cell>
          <cell r="R6388">
            <v>0</v>
          </cell>
          <cell r="S6388">
            <v>0</v>
          </cell>
          <cell r="T6388">
            <v>0</v>
          </cell>
          <cell r="U6388">
            <v>0</v>
          </cell>
          <cell r="V6388">
            <v>0</v>
          </cell>
          <cell r="W6388">
            <v>0</v>
          </cell>
          <cell r="X6388">
            <v>0</v>
          </cell>
          <cell r="Y6388">
            <v>0</v>
          </cell>
          <cell r="Z6388">
            <v>528.07881696000004</v>
          </cell>
          <cell r="AA6388">
            <v>528.07881696000004</v>
          </cell>
          <cell r="AB6388">
            <v>0</v>
          </cell>
          <cell r="AC6388">
            <v>0</v>
          </cell>
          <cell r="AD6388">
            <v>200.8414167</v>
          </cell>
          <cell r="AE6388">
            <v>0</v>
          </cell>
          <cell r="AF6388">
            <v>59.231666760000003</v>
          </cell>
          <cell r="AG6388">
            <v>141.60974994</v>
          </cell>
          <cell r="AH6388">
            <v>0</v>
          </cell>
          <cell r="AI6388">
            <v>38.032469823</v>
          </cell>
        </row>
        <row r="6389">
          <cell r="C6389" t="str">
            <v>1.1008.7</v>
          </cell>
          <cell r="D6389" t="str">
            <v>Иные прочие</v>
          </cell>
          <cell r="E6389" t="str">
            <v>051-3001297</v>
          </cell>
          <cell r="F6389" t="str">
            <v/>
          </cell>
          <cell r="G6389" t="str">
            <v/>
          </cell>
          <cell r="H6389" t="str">
            <v/>
          </cell>
          <cell r="I6389">
            <v>7273.64</v>
          </cell>
          <cell r="J6389">
            <v>5093.63</v>
          </cell>
          <cell r="K6389">
            <v>0</v>
          </cell>
          <cell r="L6389">
            <v>0</v>
          </cell>
          <cell r="M6389">
            <v>9.4706466900000006</v>
          </cell>
          <cell r="N6389">
            <v>0</v>
          </cell>
          <cell r="O6389">
            <v>0</v>
          </cell>
          <cell r="P6389">
            <v>0</v>
          </cell>
          <cell r="Q6389">
            <v>0</v>
          </cell>
          <cell r="R6389">
            <v>0</v>
          </cell>
          <cell r="S6389">
            <v>0</v>
          </cell>
          <cell r="T6389">
            <v>0</v>
          </cell>
          <cell r="U6389">
            <v>0</v>
          </cell>
          <cell r="V6389">
            <v>0</v>
          </cell>
          <cell r="W6389">
            <v>0</v>
          </cell>
          <cell r="X6389">
            <v>0</v>
          </cell>
          <cell r="Y6389">
            <v>72.965704779999996</v>
          </cell>
          <cell r="Z6389">
            <v>61.472981439999998</v>
          </cell>
          <cell r="AA6389">
            <v>61.472981439999998</v>
          </cell>
          <cell r="AB6389">
            <v>0</v>
          </cell>
          <cell r="AC6389">
            <v>0</v>
          </cell>
          <cell r="AD6389">
            <v>41.174332890000002</v>
          </cell>
          <cell r="AE6389">
            <v>31.705390099999999</v>
          </cell>
          <cell r="AF6389">
            <v>9.4689427899999998</v>
          </cell>
          <cell r="AG6389">
            <v>0</v>
          </cell>
          <cell r="AH6389">
            <v>0</v>
          </cell>
          <cell r="AI6389">
            <v>66.979560655</v>
          </cell>
        </row>
        <row r="6390">
          <cell r="C6390" t="str">
            <v>1.1009</v>
          </cell>
          <cell r="D6390" t="str">
            <v>Бурение эксплуатационное на ПХГ. Удмуртский резервирующий комплекс ПХГ</v>
          </cell>
          <cell r="E6390" t="str">
            <v>051-3001311</v>
          </cell>
          <cell r="F6390" t="str">
            <v/>
          </cell>
          <cell r="G6390" t="str">
            <v>Бурение эксплуатационное на ПХГ</v>
          </cell>
          <cell r="H6390" t="str">
            <v>ПХГ</v>
          </cell>
          <cell r="I6390">
            <v>6516.2675781600001</v>
          </cell>
          <cell r="J6390">
            <v>5547.3907865199999</v>
          </cell>
          <cell r="K6390">
            <v>0.36099999999999999</v>
          </cell>
          <cell r="L6390">
            <v>0.36099999999999999</v>
          </cell>
          <cell r="M6390">
            <v>2.5001999999999999E-4</v>
          </cell>
          <cell r="N6390">
            <v>6.9257618000000007E-2</v>
          </cell>
          <cell r="O6390">
            <v>6.9257618000000007E-2</v>
          </cell>
          <cell r="P6390">
            <v>0</v>
          </cell>
          <cell r="Q6390">
            <v>0</v>
          </cell>
          <cell r="R6390">
            <v>0</v>
          </cell>
          <cell r="S6390">
            <v>0</v>
          </cell>
          <cell r="T6390">
            <v>0</v>
          </cell>
          <cell r="U6390">
            <v>0</v>
          </cell>
          <cell r="V6390">
            <v>0</v>
          </cell>
          <cell r="W6390">
            <v>0</v>
          </cell>
          <cell r="X6390">
            <v>0</v>
          </cell>
          <cell r="Y6390">
            <v>12.11801363</v>
          </cell>
          <cell r="Z6390">
            <v>11.98</v>
          </cell>
          <cell r="AA6390">
            <v>11.98</v>
          </cell>
          <cell r="AB6390">
            <v>0</v>
          </cell>
          <cell r="AC6390">
            <v>0</v>
          </cell>
          <cell r="AD6390">
            <v>12.11818031</v>
          </cell>
          <cell r="AE6390">
            <v>12.11801363</v>
          </cell>
          <cell r="AF6390">
            <v>1.6668E-4</v>
          </cell>
          <cell r="AG6390">
            <v>0</v>
          </cell>
          <cell r="AH6390">
            <v>0</v>
          </cell>
          <cell r="AI6390">
            <v>101.153424958</v>
          </cell>
        </row>
        <row r="6391">
          <cell r="C6391" t="str">
            <v>1.1009.1</v>
          </cell>
          <cell r="D6391" t="str">
            <v>Подрядные работы</v>
          </cell>
          <cell r="E6391" t="str">
            <v>051-3001311</v>
          </cell>
          <cell r="F6391" t="str">
            <v/>
          </cell>
          <cell r="G6391" t="str">
            <v/>
          </cell>
          <cell r="H6391" t="str">
            <v/>
          </cell>
          <cell r="I6391">
            <v>5153.17645584</v>
          </cell>
          <cell r="J6391">
            <v>4501.07138605</v>
          </cell>
          <cell r="K6391">
            <v>0</v>
          </cell>
          <cell r="L6391">
            <v>0</v>
          </cell>
          <cell r="M6391">
            <v>0</v>
          </cell>
          <cell r="N6391">
            <v>0</v>
          </cell>
          <cell r="O6391">
            <v>0</v>
          </cell>
          <cell r="P6391">
            <v>0</v>
          </cell>
          <cell r="Q6391">
            <v>0</v>
          </cell>
          <cell r="R6391">
            <v>0</v>
          </cell>
          <cell r="S6391">
            <v>0</v>
          </cell>
          <cell r="T6391">
            <v>0</v>
          </cell>
          <cell r="U6391">
            <v>0</v>
          </cell>
          <cell r="V6391">
            <v>0</v>
          </cell>
          <cell r="W6391">
            <v>0</v>
          </cell>
          <cell r="X6391">
            <v>0</v>
          </cell>
          <cell r="Y6391">
            <v>0</v>
          </cell>
          <cell r="Z6391">
            <v>0</v>
          </cell>
          <cell r="AA6391">
            <v>0</v>
          </cell>
          <cell r="AB6391">
            <v>0</v>
          </cell>
          <cell r="AC6391">
            <v>0</v>
          </cell>
          <cell r="AD6391">
            <v>0</v>
          </cell>
          <cell r="AE6391">
            <v>0</v>
          </cell>
          <cell r="AF6391">
            <v>0</v>
          </cell>
          <cell r="AG6391">
            <v>0</v>
          </cell>
          <cell r="AH6391">
            <v>0</v>
          </cell>
          <cell r="AI6391">
            <v>0</v>
          </cell>
        </row>
        <row r="6392">
          <cell r="C6392">
            <v>0</v>
          </cell>
          <cell r="D6392" t="str">
            <v>Прочие подрядчики</v>
          </cell>
          <cell r="E6392" t="str">
            <v>051-3001311</v>
          </cell>
          <cell r="F6392" t="str">
            <v/>
          </cell>
          <cell r="G6392" t="str">
            <v/>
          </cell>
          <cell r="H6392" t="str">
            <v/>
          </cell>
          <cell r="I6392">
            <v>5153.17645584</v>
          </cell>
          <cell r="J6392">
            <v>4501.07138605</v>
          </cell>
          <cell r="K6392">
            <v>0</v>
          </cell>
          <cell r="L6392">
            <v>0</v>
          </cell>
          <cell r="M6392">
            <v>0</v>
          </cell>
          <cell r="N6392">
            <v>0</v>
          </cell>
          <cell r="O6392">
            <v>0</v>
          </cell>
          <cell r="P6392">
            <v>0</v>
          </cell>
          <cell r="Q6392">
            <v>0</v>
          </cell>
          <cell r="R6392">
            <v>0</v>
          </cell>
          <cell r="S6392">
            <v>0</v>
          </cell>
          <cell r="T6392">
            <v>0</v>
          </cell>
          <cell r="U6392">
            <v>0</v>
          </cell>
          <cell r="V6392">
            <v>0</v>
          </cell>
          <cell r="W6392">
            <v>0</v>
          </cell>
          <cell r="X6392">
            <v>0</v>
          </cell>
          <cell r="Y6392">
            <v>0</v>
          </cell>
          <cell r="Z6392">
            <v>0</v>
          </cell>
          <cell r="AA6392">
            <v>0</v>
          </cell>
          <cell r="AB6392">
            <v>0</v>
          </cell>
          <cell r="AC6392">
            <v>0</v>
          </cell>
          <cell r="AD6392">
            <v>0</v>
          </cell>
          <cell r="AE6392">
            <v>0</v>
          </cell>
          <cell r="AF6392">
            <v>0</v>
          </cell>
          <cell r="AG6392">
            <v>0</v>
          </cell>
          <cell r="AH6392">
            <v>0</v>
          </cell>
          <cell r="AI6392">
            <v>0</v>
          </cell>
        </row>
        <row r="6393">
          <cell r="C6393" t="str">
            <v>1.1009.2</v>
          </cell>
          <cell r="D6393" t="str">
            <v>Оборудование</v>
          </cell>
          <cell r="E6393" t="str">
            <v>051-3001311</v>
          </cell>
          <cell r="F6393" t="str">
            <v/>
          </cell>
          <cell r="G6393" t="str">
            <v/>
          </cell>
          <cell r="H6393" t="str">
            <v/>
          </cell>
          <cell r="I6393">
            <v>471.31411923000002</v>
          </cell>
          <cell r="J6393">
            <v>414.82291215999999</v>
          </cell>
          <cell r="K6393">
            <v>0.36</v>
          </cell>
          <cell r="L6393">
            <v>0.36</v>
          </cell>
          <cell r="M6393">
            <v>0</v>
          </cell>
          <cell r="N6393">
            <v>0</v>
          </cell>
          <cell r="O6393">
            <v>0</v>
          </cell>
          <cell r="P6393">
            <v>0</v>
          </cell>
          <cell r="Q6393">
            <v>0</v>
          </cell>
          <cell r="R6393">
            <v>0</v>
          </cell>
          <cell r="S6393">
            <v>0</v>
          </cell>
          <cell r="T6393">
            <v>0</v>
          </cell>
          <cell r="U6393">
            <v>0</v>
          </cell>
          <cell r="V6393">
            <v>0</v>
          </cell>
          <cell r="W6393">
            <v>0</v>
          </cell>
          <cell r="X6393">
            <v>0</v>
          </cell>
          <cell r="Y6393">
            <v>8.9598059999999993E-2</v>
          </cell>
          <cell r="Z6393">
            <v>0.5</v>
          </cell>
          <cell r="AA6393">
            <v>0.5</v>
          </cell>
          <cell r="AB6393">
            <v>0</v>
          </cell>
          <cell r="AC6393">
            <v>0</v>
          </cell>
          <cell r="AD6393">
            <v>8.9598059999999993E-2</v>
          </cell>
          <cell r="AE6393">
            <v>8.9598059999999993E-2</v>
          </cell>
          <cell r="AF6393">
            <v>0</v>
          </cell>
          <cell r="AG6393">
            <v>0</v>
          </cell>
          <cell r="AH6393">
            <v>0</v>
          </cell>
          <cell r="AI6393">
            <v>17.919612000000001</v>
          </cell>
        </row>
        <row r="6394">
          <cell r="C6394" t="str">
            <v>1.1009.3</v>
          </cell>
          <cell r="D6394" t="str">
            <v>Прочие, всего</v>
          </cell>
          <cell r="E6394" t="str">
            <v>051-3001311</v>
          </cell>
          <cell r="F6394" t="str">
            <v/>
          </cell>
          <cell r="G6394" t="str">
            <v/>
          </cell>
          <cell r="H6394" t="str">
            <v/>
          </cell>
          <cell r="I6394">
            <v>891.77700308999999</v>
          </cell>
          <cell r="J6394">
            <v>631.49648831000002</v>
          </cell>
          <cell r="K6394">
            <v>1E-3</v>
          </cell>
          <cell r="L6394">
            <v>1E-3</v>
          </cell>
          <cell r="M6394">
            <v>2.5001999999999999E-4</v>
          </cell>
          <cell r="N6394">
            <v>25.001999999999999</v>
          </cell>
          <cell r="O6394">
            <v>25.001999999999999</v>
          </cell>
          <cell r="P6394">
            <v>0</v>
          </cell>
          <cell r="Q6394">
            <v>0</v>
          </cell>
          <cell r="R6394">
            <v>0</v>
          </cell>
          <cell r="S6394">
            <v>0</v>
          </cell>
          <cell r="T6394">
            <v>0</v>
          </cell>
          <cell r="U6394">
            <v>0</v>
          </cell>
          <cell r="V6394">
            <v>0</v>
          </cell>
          <cell r="W6394">
            <v>0</v>
          </cell>
          <cell r="X6394">
            <v>0</v>
          </cell>
          <cell r="Y6394">
            <v>12.02841557</v>
          </cell>
          <cell r="Z6394">
            <v>11.48</v>
          </cell>
          <cell r="AA6394">
            <v>11.48</v>
          </cell>
          <cell r="AB6394">
            <v>0</v>
          </cell>
          <cell r="AC6394">
            <v>0</v>
          </cell>
          <cell r="AD6394">
            <v>12.028582249999999</v>
          </cell>
          <cell r="AE6394">
            <v>12.02841557</v>
          </cell>
          <cell r="AF6394">
            <v>1.6668E-4</v>
          </cell>
          <cell r="AG6394">
            <v>0</v>
          </cell>
          <cell r="AH6394">
            <v>0</v>
          </cell>
          <cell r="AI6394">
            <v>104.77859102799999</v>
          </cell>
        </row>
        <row r="6395">
          <cell r="C6395" t="str">
            <v>1.1009.4</v>
          </cell>
          <cell r="D6395" t="str">
            <v>Проектные работы</v>
          </cell>
          <cell r="E6395" t="str">
            <v>051-3001311</v>
          </cell>
          <cell r="F6395" t="str">
            <v/>
          </cell>
          <cell r="G6395" t="str">
            <v/>
          </cell>
          <cell r="H6395" t="str">
            <v/>
          </cell>
          <cell r="I6395">
            <v>11.72824896</v>
          </cell>
          <cell r="J6395">
            <v>0</v>
          </cell>
          <cell r="K6395">
            <v>0</v>
          </cell>
          <cell r="L6395">
            <v>0</v>
          </cell>
          <cell r="M6395">
            <v>0</v>
          </cell>
          <cell r="N6395">
            <v>0</v>
          </cell>
          <cell r="O6395">
            <v>0</v>
          </cell>
          <cell r="P6395">
            <v>0</v>
          </cell>
          <cell r="Q6395">
            <v>0</v>
          </cell>
          <cell r="R6395">
            <v>0</v>
          </cell>
          <cell r="S6395">
            <v>0</v>
          </cell>
          <cell r="T6395">
            <v>0</v>
          </cell>
          <cell r="U6395">
            <v>0</v>
          </cell>
          <cell r="V6395">
            <v>0</v>
          </cell>
          <cell r="W6395">
            <v>0</v>
          </cell>
          <cell r="X6395">
            <v>0</v>
          </cell>
          <cell r="Y6395">
            <v>11.72824896</v>
          </cell>
          <cell r="Z6395">
            <v>11.179833390000001</v>
          </cell>
          <cell r="AA6395">
            <v>11.179833390000001</v>
          </cell>
          <cell r="AB6395">
            <v>0</v>
          </cell>
          <cell r="AC6395">
            <v>0</v>
          </cell>
          <cell r="AD6395">
            <v>11.72824896</v>
          </cell>
          <cell r="AE6395">
            <v>11.72824896</v>
          </cell>
          <cell r="AF6395">
            <v>0</v>
          </cell>
          <cell r="AG6395">
            <v>0</v>
          </cell>
          <cell r="AH6395">
            <v>0</v>
          </cell>
          <cell r="AI6395">
            <v>104.90540020500001</v>
          </cell>
        </row>
        <row r="6396">
          <cell r="C6396" t="str">
            <v>1.1009.5</v>
          </cell>
          <cell r="D6396" t="str">
            <v>Экспертиза</v>
          </cell>
          <cell r="E6396" t="str">
            <v>051-3001311</v>
          </cell>
          <cell r="F6396" t="str">
            <v/>
          </cell>
          <cell r="G6396" t="str">
            <v/>
          </cell>
          <cell r="H6396" t="str">
            <v/>
          </cell>
          <cell r="I6396">
            <v>1.20001739</v>
          </cell>
          <cell r="J6396">
            <v>0</v>
          </cell>
          <cell r="K6396">
            <v>0</v>
          </cell>
          <cell r="L6396">
            <v>0</v>
          </cell>
          <cell r="M6396">
            <v>0</v>
          </cell>
          <cell r="N6396">
            <v>0</v>
          </cell>
          <cell r="O6396">
            <v>0</v>
          </cell>
          <cell r="P6396">
            <v>0</v>
          </cell>
          <cell r="Q6396">
            <v>0</v>
          </cell>
          <cell r="R6396">
            <v>0</v>
          </cell>
          <cell r="S6396">
            <v>0</v>
          </cell>
          <cell r="T6396">
            <v>0</v>
          </cell>
          <cell r="U6396">
            <v>0</v>
          </cell>
          <cell r="V6396">
            <v>0</v>
          </cell>
          <cell r="W6396">
            <v>0</v>
          </cell>
          <cell r="X6396">
            <v>0</v>
          </cell>
          <cell r="Y6396">
            <v>0</v>
          </cell>
          <cell r="Z6396">
            <v>0</v>
          </cell>
          <cell r="AA6396">
            <v>0</v>
          </cell>
          <cell r="AB6396">
            <v>0</v>
          </cell>
          <cell r="AC6396">
            <v>0</v>
          </cell>
          <cell r="AD6396">
            <v>0</v>
          </cell>
          <cell r="AE6396">
            <v>0</v>
          </cell>
          <cell r="AF6396">
            <v>0</v>
          </cell>
          <cell r="AG6396">
            <v>0</v>
          </cell>
          <cell r="AH6396">
            <v>0</v>
          </cell>
          <cell r="AI6396">
            <v>0</v>
          </cell>
        </row>
        <row r="6397">
          <cell r="C6397" t="str">
            <v>1.1009.6</v>
          </cell>
          <cell r="D6397" t="str">
            <v>Услуги Заказчика</v>
          </cell>
          <cell r="E6397" t="str">
            <v>051-3001311</v>
          </cell>
          <cell r="F6397" t="str">
            <v/>
          </cell>
          <cell r="G6397" t="str">
            <v/>
          </cell>
          <cell r="H6397" t="str">
            <v/>
          </cell>
          <cell r="I6397">
            <v>0.74027129999999997</v>
          </cell>
          <cell r="J6397">
            <v>1E-3</v>
          </cell>
          <cell r="K6397">
            <v>1E-3</v>
          </cell>
          <cell r="L6397">
            <v>1E-3</v>
          </cell>
          <cell r="M6397">
            <v>2.5001999999999999E-4</v>
          </cell>
          <cell r="N6397">
            <v>25.001999999999999</v>
          </cell>
          <cell r="O6397">
            <v>25.001999999999999</v>
          </cell>
          <cell r="P6397">
            <v>0</v>
          </cell>
          <cell r="Q6397">
            <v>0</v>
          </cell>
          <cell r="R6397">
            <v>0</v>
          </cell>
          <cell r="S6397">
            <v>0</v>
          </cell>
          <cell r="T6397">
            <v>0</v>
          </cell>
          <cell r="U6397">
            <v>0</v>
          </cell>
          <cell r="V6397">
            <v>0</v>
          </cell>
          <cell r="W6397">
            <v>0</v>
          </cell>
          <cell r="X6397">
            <v>0</v>
          </cell>
          <cell r="Y6397">
            <v>0.30016661</v>
          </cell>
          <cell r="Z6397">
            <v>0.30016661</v>
          </cell>
          <cell r="AA6397">
            <v>0.30016661</v>
          </cell>
          <cell r="AB6397">
            <v>0</v>
          </cell>
          <cell r="AC6397">
            <v>0</v>
          </cell>
          <cell r="AD6397">
            <v>0.30033328999999997</v>
          </cell>
          <cell r="AE6397">
            <v>0.30016661</v>
          </cell>
          <cell r="AF6397">
            <v>1.6668E-4</v>
          </cell>
          <cell r="AG6397">
            <v>0</v>
          </cell>
          <cell r="AH6397">
            <v>0</v>
          </cell>
          <cell r="AI6397">
            <v>100.055529161</v>
          </cell>
        </row>
        <row r="6398">
          <cell r="C6398" t="str">
            <v>1.1009.7</v>
          </cell>
          <cell r="D6398" t="str">
            <v>Иные прочие</v>
          </cell>
          <cell r="E6398" t="str">
            <v>051-3001311</v>
          </cell>
          <cell r="F6398" t="str">
            <v/>
          </cell>
          <cell r="G6398" t="str">
            <v/>
          </cell>
          <cell r="H6398" t="str">
            <v/>
          </cell>
          <cell r="I6398">
            <v>878.10846544000003</v>
          </cell>
          <cell r="J6398">
            <v>631.49548831000004</v>
          </cell>
          <cell r="K6398">
            <v>0</v>
          </cell>
          <cell r="L6398">
            <v>0</v>
          </cell>
          <cell r="M6398">
            <v>0</v>
          </cell>
          <cell r="N6398">
            <v>0</v>
          </cell>
          <cell r="O6398">
            <v>0</v>
          </cell>
          <cell r="P6398">
            <v>0</v>
          </cell>
          <cell r="Q6398">
            <v>0</v>
          </cell>
          <cell r="R6398">
            <v>0</v>
          </cell>
          <cell r="S6398">
            <v>0</v>
          </cell>
          <cell r="T6398">
            <v>0</v>
          </cell>
          <cell r="U6398">
            <v>0</v>
          </cell>
          <cell r="V6398">
            <v>0</v>
          </cell>
          <cell r="W6398">
            <v>0</v>
          </cell>
          <cell r="X6398">
            <v>0</v>
          </cell>
          <cell r="Y6398">
            <v>0</v>
          </cell>
          <cell r="Z6398">
            <v>0</v>
          </cell>
          <cell r="AA6398">
            <v>0</v>
          </cell>
          <cell r="AB6398">
            <v>0</v>
          </cell>
          <cell r="AC6398">
            <v>0</v>
          </cell>
          <cell r="AD6398">
            <v>0</v>
          </cell>
          <cell r="AE6398">
            <v>0</v>
          </cell>
          <cell r="AF6398">
            <v>0</v>
          </cell>
          <cell r="AG6398">
            <v>0</v>
          </cell>
          <cell r="AH6398">
            <v>0</v>
          </cell>
          <cell r="AI6398">
            <v>0</v>
          </cell>
        </row>
        <row r="6399">
          <cell r="C6399" t="str">
            <v>1.1010</v>
          </cell>
          <cell r="D6399" t="str">
            <v>Бурение эксплуатационное на ПХГ. Беднодемьяновское ПХГ</v>
          </cell>
          <cell r="E6399" t="str">
            <v>051-3001505</v>
          </cell>
          <cell r="F6399" t="str">
            <v/>
          </cell>
          <cell r="G6399" t="str">
            <v>Бурение эксплуатационное на ПХГ</v>
          </cell>
          <cell r="H6399" t="str">
            <v>ПХГ</v>
          </cell>
          <cell r="I6399">
            <v>17611.58384023</v>
          </cell>
          <cell r="J6399">
            <v>13089.794400000001</v>
          </cell>
          <cell r="K6399">
            <v>38.68</v>
          </cell>
          <cell r="L6399">
            <v>38.68</v>
          </cell>
          <cell r="M6399">
            <v>2.5000199999999999E-3</v>
          </cell>
          <cell r="N6399">
            <v>6.4633399999999997E-3</v>
          </cell>
          <cell r="O6399">
            <v>6.4633399999999997E-3</v>
          </cell>
          <cell r="P6399">
            <v>0</v>
          </cell>
          <cell r="Q6399">
            <v>0</v>
          </cell>
          <cell r="R6399">
            <v>0</v>
          </cell>
          <cell r="S6399">
            <v>0</v>
          </cell>
          <cell r="T6399">
            <v>0</v>
          </cell>
          <cell r="U6399">
            <v>0</v>
          </cell>
          <cell r="V6399">
            <v>0</v>
          </cell>
          <cell r="W6399">
            <v>0</v>
          </cell>
          <cell r="X6399">
            <v>0.27511400000000003</v>
          </cell>
          <cell r="Y6399">
            <v>0.19367205000000001</v>
          </cell>
          <cell r="Z6399">
            <v>25.53</v>
          </cell>
          <cell r="AA6399">
            <v>25.53</v>
          </cell>
          <cell r="AB6399">
            <v>0</v>
          </cell>
          <cell r="AC6399">
            <v>0</v>
          </cell>
          <cell r="AD6399">
            <v>0.19533872999999999</v>
          </cell>
          <cell r="AE6399">
            <v>0.19367205000000001</v>
          </cell>
          <cell r="AF6399">
            <v>1.66668E-3</v>
          </cell>
          <cell r="AG6399">
            <v>0</v>
          </cell>
          <cell r="AH6399">
            <v>0</v>
          </cell>
          <cell r="AI6399">
            <v>0.765134078</v>
          </cell>
        </row>
        <row r="6400">
          <cell r="C6400" t="str">
            <v>1.1010.1</v>
          </cell>
          <cell r="D6400" t="str">
            <v>Подрядные работы</v>
          </cell>
          <cell r="E6400" t="str">
            <v>051-3001505</v>
          </cell>
          <cell r="F6400" t="str">
            <v/>
          </cell>
          <cell r="G6400" t="str">
            <v/>
          </cell>
          <cell r="H6400" t="str">
            <v/>
          </cell>
          <cell r="I6400">
            <v>15147.086274540001</v>
          </cell>
          <cell r="J6400">
            <v>11895.7804</v>
          </cell>
          <cell r="K6400">
            <v>0</v>
          </cell>
          <cell r="L6400">
            <v>0</v>
          </cell>
          <cell r="M6400">
            <v>0</v>
          </cell>
          <cell r="N6400">
            <v>0</v>
          </cell>
          <cell r="O6400">
            <v>0</v>
          </cell>
          <cell r="P6400">
            <v>0</v>
          </cell>
          <cell r="Q6400">
            <v>0</v>
          </cell>
          <cell r="R6400">
            <v>0</v>
          </cell>
          <cell r="S6400">
            <v>0</v>
          </cell>
          <cell r="T6400">
            <v>0</v>
          </cell>
          <cell r="U6400">
            <v>0</v>
          </cell>
          <cell r="V6400">
            <v>0</v>
          </cell>
          <cell r="W6400">
            <v>0</v>
          </cell>
          <cell r="X6400">
            <v>0</v>
          </cell>
          <cell r="Y6400">
            <v>0</v>
          </cell>
          <cell r="Z6400">
            <v>0</v>
          </cell>
          <cell r="AA6400">
            <v>0</v>
          </cell>
          <cell r="AB6400">
            <v>0</v>
          </cell>
          <cell r="AC6400">
            <v>0</v>
          </cell>
          <cell r="AD6400">
            <v>0</v>
          </cell>
          <cell r="AE6400">
            <v>0</v>
          </cell>
          <cell r="AF6400">
            <v>0</v>
          </cell>
          <cell r="AG6400">
            <v>0</v>
          </cell>
          <cell r="AH6400">
            <v>0</v>
          </cell>
          <cell r="AI6400">
            <v>0</v>
          </cell>
        </row>
        <row r="6401">
          <cell r="C6401">
            <v>0</v>
          </cell>
          <cell r="D6401" t="str">
            <v>Конкурс</v>
          </cell>
          <cell r="E6401" t="str">
            <v>051-3001505</v>
          </cell>
          <cell r="F6401" t="str">
            <v/>
          </cell>
          <cell r="G6401" t="str">
            <v/>
          </cell>
          <cell r="H6401" t="str">
            <v/>
          </cell>
          <cell r="I6401">
            <v>7791.3726102299997</v>
          </cell>
          <cell r="J6401">
            <v>6326.4930000000004</v>
          </cell>
          <cell r="K6401">
            <v>0</v>
          </cell>
          <cell r="L6401">
            <v>0</v>
          </cell>
          <cell r="M6401">
            <v>0</v>
          </cell>
          <cell r="N6401">
            <v>0</v>
          </cell>
          <cell r="O6401">
            <v>0</v>
          </cell>
          <cell r="P6401">
            <v>0</v>
          </cell>
          <cell r="Q6401">
            <v>0</v>
          </cell>
          <cell r="R6401">
            <v>0</v>
          </cell>
          <cell r="S6401">
            <v>0</v>
          </cell>
          <cell r="T6401">
            <v>0</v>
          </cell>
          <cell r="U6401">
            <v>0</v>
          </cell>
          <cell r="V6401">
            <v>0</v>
          </cell>
          <cell r="W6401">
            <v>0</v>
          </cell>
          <cell r="X6401">
            <v>0</v>
          </cell>
          <cell r="Y6401">
            <v>0</v>
          </cell>
          <cell r="Z6401">
            <v>0</v>
          </cell>
          <cell r="AA6401">
            <v>0</v>
          </cell>
          <cell r="AB6401">
            <v>0</v>
          </cell>
          <cell r="AC6401">
            <v>0</v>
          </cell>
          <cell r="AD6401">
            <v>0</v>
          </cell>
          <cell r="AE6401">
            <v>0</v>
          </cell>
          <cell r="AF6401">
            <v>0</v>
          </cell>
          <cell r="AG6401">
            <v>0</v>
          </cell>
          <cell r="AH6401">
            <v>0</v>
          </cell>
          <cell r="AI6401">
            <v>0</v>
          </cell>
        </row>
        <row r="6402">
          <cell r="C6402">
            <v>0</v>
          </cell>
          <cell r="D6402" t="str">
            <v>Прочие подрядчики</v>
          </cell>
          <cell r="E6402" t="str">
            <v>051-3001505</v>
          </cell>
          <cell r="F6402" t="str">
            <v/>
          </cell>
          <cell r="G6402" t="str">
            <v/>
          </cell>
          <cell r="H6402" t="str">
            <v/>
          </cell>
          <cell r="I6402">
            <v>7355.7136643100002</v>
          </cell>
          <cell r="J6402">
            <v>5569.2874000000002</v>
          </cell>
          <cell r="K6402">
            <v>0</v>
          </cell>
          <cell r="L6402">
            <v>0</v>
          </cell>
          <cell r="M6402">
            <v>0</v>
          </cell>
          <cell r="N6402">
            <v>0</v>
          </cell>
          <cell r="O6402">
            <v>0</v>
          </cell>
          <cell r="P6402">
            <v>0</v>
          </cell>
          <cell r="Q6402">
            <v>0</v>
          </cell>
          <cell r="R6402">
            <v>0</v>
          </cell>
          <cell r="S6402">
            <v>0</v>
          </cell>
          <cell r="T6402">
            <v>0</v>
          </cell>
          <cell r="U6402">
            <v>0</v>
          </cell>
          <cell r="V6402">
            <v>0</v>
          </cell>
          <cell r="W6402">
            <v>0</v>
          </cell>
          <cell r="X6402">
            <v>0</v>
          </cell>
          <cell r="Y6402">
            <v>0</v>
          </cell>
          <cell r="Z6402">
            <v>0</v>
          </cell>
          <cell r="AA6402">
            <v>0</v>
          </cell>
          <cell r="AB6402">
            <v>0</v>
          </cell>
          <cell r="AC6402">
            <v>0</v>
          </cell>
          <cell r="AD6402">
            <v>0</v>
          </cell>
          <cell r="AE6402">
            <v>0</v>
          </cell>
          <cell r="AF6402">
            <v>0</v>
          </cell>
          <cell r="AG6402">
            <v>0</v>
          </cell>
          <cell r="AH6402">
            <v>0</v>
          </cell>
          <cell r="AI6402">
            <v>0</v>
          </cell>
        </row>
        <row r="6403">
          <cell r="C6403" t="str">
            <v>1.1010.2</v>
          </cell>
          <cell r="D6403" t="str">
            <v>Оборудование</v>
          </cell>
          <cell r="E6403" t="str">
            <v>051-3001505</v>
          </cell>
          <cell r="F6403" t="str">
            <v/>
          </cell>
          <cell r="G6403" t="str">
            <v/>
          </cell>
          <cell r="H6403" t="str">
            <v/>
          </cell>
          <cell r="I6403">
            <v>607.83074596999995</v>
          </cell>
          <cell r="J6403">
            <v>442.15100000000001</v>
          </cell>
          <cell r="K6403">
            <v>0.59</v>
          </cell>
          <cell r="L6403">
            <v>0.59</v>
          </cell>
          <cell r="M6403">
            <v>0</v>
          </cell>
          <cell r="N6403">
            <v>0</v>
          </cell>
          <cell r="O6403">
            <v>0</v>
          </cell>
          <cell r="P6403">
            <v>0</v>
          </cell>
          <cell r="Q6403">
            <v>0</v>
          </cell>
          <cell r="R6403">
            <v>0</v>
          </cell>
          <cell r="S6403">
            <v>0</v>
          </cell>
          <cell r="T6403">
            <v>0</v>
          </cell>
          <cell r="U6403">
            <v>0</v>
          </cell>
          <cell r="V6403">
            <v>0</v>
          </cell>
          <cell r="W6403">
            <v>0</v>
          </cell>
          <cell r="X6403">
            <v>0</v>
          </cell>
          <cell r="Y6403">
            <v>0.14867205</v>
          </cell>
          <cell r="Z6403">
            <v>0.84</v>
          </cell>
          <cell r="AA6403">
            <v>0.84</v>
          </cell>
          <cell r="AB6403">
            <v>0</v>
          </cell>
          <cell r="AC6403">
            <v>0</v>
          </cell>
          <cell r="AD6403">
            <v>0.14867205</v>
          </cell>
          <cell r="AE6403">
            <v>0.14867205</v>
          </cell>
          <cell r="AF6403">
            <v>0</v>
          </cell>
          <cell r="AG6403">
            <v>0</v>
          </cell>
          <cell r="AH6403">
            <v>0</v>
          </cell>
          <cell r="AI6403">
            <v>17.699053571</v>
          </cell>
        </row>
        <row r="6404">
          <cell r="C6404" t="str">
            <v>1.1010.3</v>
          </cell>
          <cell r="D6404" t="str">
            <v>Прочие, всего</v>
          </cell>
          <cell r="E6404" t="str">
            <v>051-3001505</v>
          </cell>
          <cell r="F6404" t="str">
            <v/>
          </cell>
          <cell r="G6404" t="str">
            <v/>
          </cell>
          <cell r="H6404" t="str">
            <v/>
          </cell>
          <cell r="I6404">
            <v>1856.6668197199999</v>
          </cell>
          <cell r="J6404">
            <v>751.86300000000006</v>
          </cell>
          <cell r="K6404">
            <v>38.090000000000003</v>
          </cell>
          <cell r="L6404">
            <v>38.090000000000003</v>
          </cell>
          <cell r="M6404">
            <v>2.5000199999999999E-3</v>
          </cell>
          <cell r="N6404">
            <v>6.5634550000000002E-3</v>
          </cell>
          <cell r="O6404">
            <v>6.5634550000000002E-3</v>
          </cell>
          <cell r="P6404">
            <v>0</v>
          </cell>
          <cell r="Q6404">
            <v>0</v>
          </cell>
          <cell r="R6404">
            <v>0</v>
          </cell>
          <cell r="S6404">
            <v>0</v>
          </cell>
          <cell r="T6404">
            <v>0</v>
          </cell>
          <cell r="U6404">
            <v>0</v>
          </cell>
          <cell r="V6404">
            <v>0</v>
          </cell>
          <cell r="W6404">
            <v>0</v>
          </cell>
          <cell r="X6404">
            <v>0.27511400000000003</v>
          </cell>
          <cell r="Y6404">
            <v>4.4999999999999998E-2</v>
          </cell>
          <cell r="Z6404">
            <v>24.69</v>
          </cell>
          <cell r="AA6404">
            <v>24.69</v>
          </cell>
          <cell r="AB6404">
            <v>0</v>
          </cell>
          <cell r="AC6404">
            <v>0</v>
          </cell>
          <cell r="AD6404">
            <v>4.6666680000000002E-2</v>
          </cell>
          <cell r="AE6404">
            <v>4.4999999999999998E-2</v>
          </cell>
          <cell r="AF6404">
            <v>1.66668E-3</v>
          </cell>
          <cell r="AG6404">
            <v>0</v>
          </cell>
          <cell r="AH6404">
            <v>0</v>
          </cell>
          <cell r="AI6404">
            <v>0.18901045</v>
          </cell>
        </row>
        <row r="6405">
          <cell r="C6405" t="str">
            <v>1.1010.4</v>
          </cell>
          <cell r="D6405" t="str">
            <v>Землеотвод, всего</v>
          </cell>
          <cell r="E6405" t="str">
            <v>051-3001505</v>
          </cell>
          <cell r="F6405" t="str">
            <v/>
          </cell>
          <cell r="G6405" t="str">
            <v/>
          </cell>
          <cell r="H6405" t="str">
            <v/>
          </cell>
          <cell r="I6405">
            <v>199.41278285999999</v>
          </cell>
          <cell r="J6405">
            <v>38.08</v>
          </cell>
          <cell r="K6405">
            <v>38.08</v>
          </cell>
          <cell r="L6405">
            <v>38.08</v>
          </cell>
          <cell r="M6405">
            <v>0</v>
          </cell>
          <cell r="N6405">
            <v>0</v>
          </cell>
          <cell r="O6405">
            <v>0</v>
          </cell>
          <cell r="P6405">
            <v>0</v>
          </cell>
          <cell r="Q6405">
            <v>0</v>
          </cell>
          <cell r="R6405">
            <v>0</v>
          </cell>
          <cell r="S6405">
            <v>0</v>
          </cell>
          <cell r="T6405">
            <v>0</v>
          </cell>
          <cell r="U6405">
            <v>0</v>
          </cell>
          <cell r="V6405">
            <v>0</v>
          </cell>
          <cell r="W6405">
            <v>0</v>
          </cell>
          <cell r="X6405">
            <v>0.27511400000000003</v>
          </cell>
          <cell r="Y6405">
            <v>0</v>
          </cell>
          <cell r="Z6405">
            <v>19.04</v>
          </cell>
          <cell r="AA6405">
            <v>19.04</v>
          </cell>
          <cell r="AB6405">
            <v>0</v>
          </cell>
          <cell r="AC6405">
            <v>0</v>
          </cell>
          <cell r="AD6405">
            <v>0</v>
          </cell>
          <cell r="AE6405">
            <v>0</v>
          </cell>
          <cell r="AF6405">
            <v>0</v>
          </cell>
          <cell r="AG6405">
            <v>0</v>
          </cell>
          <cell r="AH6405">
            <v>0</v>
          </cell>
          <cell r="AI6405">
            <v>0</v>
          </cell>
        </row>
        <row r="6406">
          <cell r="C6406" t="str">
            <v>1.1010.5</v>
          </cell>
          <cell r="D6406" t="str">
            <v>Услуги Заказчика</v>
          </cell>
          <cell r="E6406" t="str">
            <v>051-3001505</v>
          </cell>
          <cell r="F6406" t="str">
            <v/>
          </cell>
          <cell r="G6406" t="str">
            <v/>
          </cell>
          <cell r="H6406" t="str">
            <v/>
          </cell>
          <cell r="I6406">
            <v>0.55668010000000001</v>
          </cell>
          <cell r="J6406">
            <v>0.01</v>
          </cell>
          <cell r="K6406">
            <v>0.01</v>
          </cell>
          <cell r="L6406">
            <v>0.01</v>
          </cell>
          <cell r="M6406">
            <v>2.5000199999999999E-3</v>
          </cell>
          <cell r="N6406">
            <v>25.0002</v>
          </cell>
          <cell r="O6406">
            <v>25.0002</v>
          </cell>
          <cell r="P6406">
            <v>0</v>
          </cell>
          <cell r="Q6406">
            <v>0</v>
          </cell>
          <cell r="R6406">
            <v>0</v>
          </cell>
          <cell r="S6406">
            <v>0</v>
          </cell>
          <cell r="T6406">
            <v>0</v>
          </cell>
          <cell r="U6406">
            <v>0</v>
          </cell>
          <cell r="V6406">
            <v>0</v>
          </cell>
          <cell r="W6406">
            <v>0</v>
          </cell>
          <cell r="X6406">
            <v>0</v>
          </cell>
          <cell r="Y6406">
            <v>4.4999999999999998E-2</v>
          </cell>
          <cell r="Z6406">
            <v>5.65</v>
          </cell>
          <cell r="AA6406">
            <v>5.65</v>
          </cell>
          <cell r="AB6406">
            <v>0</v>
          </cell>
          <cell r="AC6406">
            <v>0</v>
          </cell>
          <cell r="AD6406">
            <v>4.6666680000000002E-2</v>
          </cell>
          <cell r="AE6406">
            <v>4.4999999999999998E-2</v>
          </cell>
          <cell r="AF6406">
            <v>1.66668E-3</v>
          </cell>
          <cell r="AG6406">
            <v>0</v>
          </cell>
          <cell r="AH6406">
            <v>0</v>
          </cell>
          <cell r="AI6406">
            <v>0.82595893799999998</v>
          </cell>
        </row>
        <row r="6407">
          <cell r="C6407" t="str">
            <v>1.1010.6</v>
          </cell>
          <cell r="D6407" t="str">
            <v>Иные прочие</v>
          </cell>
          <cell r="E6407" t="str">
            <v>051-3001505</v>
          </cell>
          <cell r="F6407" t="str">
            <v/>
          </cell>
          <cell r="G6407" t="str">
            <v/>
          </cell>
          <cell r="H6407" t="str">
            <v/>
          </cell>
          <cell r="I6407">
            <v>1656.69735676</v>
          </cell>
          <cell r="J6407">
            <v>713.77300000000002</v>
          </cell>
          <cell r="K6407">
            <v>0</v>
          </cell>
          <cell r="L6407">
            <v>0</v>
          </cell>
          <cell r="M6407">
            <v>0</v>
          </cell>
          <cell r="N6407">
            <v>0</v>
          </cell>
          <cell r="O6407">
            <v>0</v>
          </cell>
          <cell r="P6407">
            <v>0</v>
          </cell>
          <cell r="Q6407">
            <v>0</v>
          </cell>
          <cell r="R6407">
            <v>0</v>
          </cell>
          <cell r="S6407">
            <v>0</v>
          </cell>
          <cell r="T6407">
            <v>0</v>
          </cell>
          <cell r="U6407">
            <v>0</v>
          </cell>
          <cell r="V6407">
            <v>0</v>
          </cell>
          <cell r="W6407">
            <v>0</v>
          </cell>
          <cell r="X6407">
            <v>0</v>
          </cell>
          <cell r="Y6407">
            <v>0</v>
          </cell>
          <cell r="Z6407">
            <v>0</v>
          </cell>
          <cell r="AA6407">
            <v>0</v>
          </cell>
          <cell r="AB6407">
            <v>0</v>
          </cell>
          <cell r="AC6407">
            <v>0</v>
          </cell>
          <cell r="AD6407">
            <v>0</v>
          </cell>
          <cell r="AE6407">
            <v>0</v>
          </cell>
          <cell r="AF6407">
            <v>0</v>
          </cell>
          <cell r="AG6407">
            <v>0</v>
          </cell>
          <cell r="AH6407">
            <v>0</v>
          </cell>
          <cell r="AI6407">
            <v>0</v>
          </cell>
        </row>
        <row r="6408">
          <cell r="C6408" t="str">
            <v>1.1011</v>
          </cell>
          <cell r="D6408" t="str">
            <v>Бурение эксплуатационное на ПХГ. Елшано-Курдюмское ПХГ</v>
          </cell>
          <cell r="E6408" t="str">
            <v>051-3001795</v>
          </cell>
          <cell r="F6408" t="str">
            <v/>
          </cell>
          <cell r="G6408" t="str">
            <v>Программа комплексного освоения месторождений полуострова Ям</v>
          </cell>
          <cell r="H6408" t="str">
            <v>ПХГ</v>
          </cell>
          <cell r="I6408">
            <v>0</v>
          </cell>
          <cell r="J6408">
            <v>0</v>
          </cell>
          <cell r="K6408">
            <v>0</v>
          </cell>
          <cell r="L6408">
            <v>0</v>
          </cell>
          <cell r="M6408">
            <v>0</v>
          </cell>
          <cell r="N6408">
            <v>0</v>
          </cell>
          <cell r="O6408">
            <v>0</v>
          </cell>
          <cell r="P6408">
            <v>0</v>
          </cell>
          <cell r="Q6408">
            <v>0</v>
          </cell>
          <cell r="R6408">
            <v>0</v>
          </cell>
          <cell r="S6408">
            <v>0</v>
          </cell>
          <cell r="T6408">
            <v>0</v>
          </cell>
          <cell r="U6408">
            <v>0</v>
          </cell>
          <cell r="V6408">
            <v>0</v>
          </cell>
          <cell r="W6408">
            <v>0</v>
          </cell>
          <cell r="X6408">
            <v>0</v>
          </cell>
          <cell r="Y6408">
            <v>5.0003999999999999E-4</v>
          </cell>
          <cell r="Z6408">
            <v>0</v>
          </cell>
          <cell r="AA6408">
            <v>0</v>
          </cell>
          <cell r="AB6408">
            <v>0</v>
          </cell>
          <cell r="AC6408">
            <v>0</v>
          </cell>
          <cell r="AD6408">
            <v>5.0003999999999999E-4</v>
          </cell>
          <cell r="AE6408">
            <v>5.0003999999999999E-4</v>
          </cell>
          <cell r="AF6408">
            <v>0</v>
          </cell>
          <cell r="AG6408">
            <v>0</v>
          </cell>
          <cell r="AH6408">
            <v>0</v>
          </cell>
          <cell r="AI6408">
            <v>0</v>
          </cell>
        </row>
        <row r="6409">
          <cell r="C6409" t="str">
            <v>1.1011.1</v>
          </cell>
          <cell r="D6409" t="str">
            <v>Прочие, всего</v>
          </cell>
          <cell r="E6409" t="str">
            <v>051-3001795</v>
          </cell>
          <cell r="F6409" t="str">
            <v/>
          </cell>
          <cell r="G6409" t="str">
            <v/>
          </cell>
          <cell r="H6409" t="str">
            <v/>
          </cell>
          <cell r="I6409">
            <v>0</v>
          </cell>
          <cell r="J6409">
            <v>0</v>
          </cell>
          <cell r="K6409">
            <v>0</v>
          </cell>
          <cell r="L6409">
            <v>0</v>
          </cell>
          <cell r="M6409">
            <v>0</v>
          </cell>
          <cell r="N6409">
            <v>0</v>
          </cell>
          <cell r="O6409">
            <v>0</v>
          </cell>
          <cell r="P6409">
            <v>0</v>
          </cell>
          <cell r="Q6409">
            <v>0</v>
          </cell>
          <cell r="R6409">
            <v>0</v>
          </cell>
          <cell r="S6409">
            <v>0</v>
          </cell>
          <cell r="T6409">
            <v>0</v>
          </cell>
          <cell r="U6409">
            <v>0</v>
          </cell>
          <cell r="V6409">
            <v>0</v>
          </cell>
          <cell r="W6409">
            <v>0</v>
          </cell>
          <cell r="X6409">
            <v>0</v>
          </cell>
          <cell r="Y6409">
            <v>5.0003999999999999E-4</v>
          </cell>
          <cell r="Z6409">
            <v>0</v>
          </cell>
          <cell r="AA6409">
            <v>0</v>
          </cell>
          <cell r="AB6409">
            <v>0</v>
          </cell>
          <cell r="AC6409">
            <v>0</v>
          </cell>
          <cell r="AD6409">
            <v>5.0003999999999999E-4</v>
          </cell>
          <cell r="AE6409">
            <v>5.0003999999999999E-4</v>
          </cell>
          <cell r="AF6409">
            <v>0</v>
          </cell>
          <cell r="AG6409">
            <v>0</v>
          </cell>
          <cell r="AH6409">
            <v>0</v>
          </cell>
          <cell r="AI6409">
            <v>0</v>
          </cell>
        </row>
        <row r="6410">
          <cell r="C6410" t="str">
            <v>1.1011.2</v>
          </cell>
          <cell r="D6410" t="str">
            <v>Услуги Заказчика</v>
          </cell>
          <cell r="E6410" t="str">
            <v>051-3001795</v>
          </cell>
          <cell r="F6410" t="str">
            <v/>
          </cell>
          <cell r="G6410" t="str">
            <v/>
          </cell>
          <cell r="H6410" t="str">
            <v/>
          </cell>
          <cell r="I6410">
            <v>0</v>
          </cell>
          <cell r="J6410">
            <v>0</v>
          </cell>
          <cell r="K6410">
            <v>0</v>
          </cell>
          <cell r="L6410">
            <v>0</v>
          </cell>
          <cell r="M6410">
            <v>0</v>
          </cell>
          <cell r="N6410">
            <v>0</v>
          </cell>
          <cell r="O6410">
            <v>0</v>
          </cell>
          <cell r="P6410">
            <v>0</v>
          </cell>
          <cell r="Q6410">
            <v>0</v>
          </cell>
          <cell r="R6410">
            <v>0</v>
          </cell>
          <cell r="S6410">
            <v>0</v>
          </cell>
          <cell r="T6410">
            <v>0</v>
          </cell>
          <cell r="U6410">
            <v>0</v>
          </cell>
          <cell r="V6410">
            <v>0</v>
          </cell>
          <cell r="W6410">
            <v>0</v>
          </cell>
          <cell r="X6410">
            <v>0</v>
          </cell>
          <cell r="Y6410">
            <v>5.0003999999999999E-4</v>
          </cell>
          <cell r="Z6410">
            <v>0</v>
          </cell>
          <cell r="AA6410">
            <v>0</v>
          </cell>
          <cell r="AB6410">
            <v>0</v>
          </cell>
          <cell r="AC6410">
            <v>0</v>
          </cell>
          <cell r="AD6410">
            <v>5.0003999999999999E-4</v>
          </cell>
          <cell r="AE6410">
            <v>5.0003999999999999E-4</v>
          </cell>
          <cell r="AF6410">
            <v>0</v>
          </cell>
          <cell r="AG6410">
            <v>0</v>
          </cell>
          <cell r="AH6410">
            <v>0</v>
          </cell>
          <cell r="AI6410">
            <v>0</v>
          </cell>
        </row>
        <row r="6411">
          <cell r="C6411" t="str">
            <v>1.1012</v>
          </cell>
          <cell r="D6411" t="str">
            <v>Бурение эксплуатационное на ПХГ. Песчано-Уметское ПХГ</v>
          </cell>
          <cell r="E6411" t="str">
            <v>051-3001816</v>
          </cell>
          <cell r="F6411" t="str">
            <v/>
          </cell>
          <cell r="G6411" t="str">
            <v>Программа комплексного освоения месторождений полуострова Ям</v>
          </cell>
          <cell r="H6411" t="str">
            <v>ПХГ</v>
          </cell>
          <cell r="I6411">
            <v>4185.89624972</v>
          </cell>
          <cell r="J6411">
            <v>1292.645</v>
          </cell>
          <cell r="K6411">
            <v>642.29</v>
          </cell>
          <cell r="L6411">
            <v>642.29</v>
          </cell>
          <cell r="M6411">
            <v>6.4958239200000003</v>
          </cell>
          <cell r="N6411">
            <v>1.0113537370000001</v>
          </cell>
          <cell r="O6411">
            <v>1.0113537370000001</v>
          </cell>
          <cell r="P6411">
            <v>0</v>
          </cell>
          <cell r="Q6411">
            <v>0</v>
          </cell>
          <cell r="R6411">
            <v>0</v>
          </cell>
          <cell r="S6411">
            <v>0</v>
          </cell>
          <cell r="T6411">
            <v>0</v>
          </cell>
          <cell r="U6411">
            <v>0</v>
          </cell>
          <cell r="V6411">
            <v>0</v>
          </cell>
          <cell r="W6411">
            <v>0</v>
          </cell>
          <cell r="X6411">
            <v>0</v>
          </cell>
          <cell r="Y6411">
            <v>0.10694874</v>
          </cell>
          <cell r="Z6411">
            <v>381.98</v>
          </cell>
          <cell r="AA6411">
            <v>381.98</v>
          </cell>
          <cell r="AB6411">
            <v>0</v>
          </cell>
          <cell r="AC6411">
            <v>0</v>
          </cell>
          <cell r="AD6411">
            <v>4.3862764199999997</v>
          </cell>
          <cell r="AE6411">
            <v>0.10694874</v>
          </cell>
          <cell r="AF6411">
            <v>4.2793276799999997</v>
          </cell>
          <cell r="AG6411">
            <v>0</v>
          </cell>
          <cell r="AH6411">
            <v>0</v>
          </cell>
          <cell r="AI6411">
            <v>1.1483000210000001</v>
          </cell>
        </row>
        <row r="6412">
          <cell r="C6412" t="str">
            <v>1.1012.1</v>
          </cell>
          <cell r="D6412" t="str">
            <v>Подрядные работы</v>
          </cell>
          <cell r="E6412" t="str">
            <v>051-3001816</v>
          </cell>
          <cell r="F6412" t="str">
            <v/>
          </cell>
          <cell r="G6412" t="str">
            <v/>
          </cell>
          <cell r="H6412" t="str">
            <v/>
          </cell>
          <cell r="I6412">
            <v>3451.76</v>
          </cell>
          <cell r="J6412">
            <v>1193.77</v>
          </cell>
          <cell r="K6412">
            <v>596.88</v>
          </cell>
          <cell r="L6412">
            <v>596.88</v>
          </cell>
          <cell r="M6412">
            <v>0</v>
          </cell>
          <cell r="N6412">
            <v>0</v>
          </cell>
          <cell r="O6412">
            <v>0</v>
          </cell>
          <cell r="P6412">
            <v>0</v>
          </cell>
          <cell r="Q6412">
            <v>0</v>
          </cell>
          <cell r="R6412">
            <v>0</v>
          </cell>
          <cell r="S6412">
            <v>0</v>
          </cell>
          <cell r="T6412">
            <v>0</v>
          </cell>
          <cell r="U6412">
            <v>0</v>
          </cell>
          <cell r="V6412">
            <v>0</v>
          </cell>
          <cell r="W6412">
            <v>0</v>
          </cell>
          <cell r="X6412">
            <v>0</v>
          </cell>
          <cell r="Y6412">
            <v>0</v>
          </cell>
          <cell r="Z6412">
            <v>342.41</v>
          </cell>
          <cell r="AA6412">
            <v>342.41</v>
          </cell>
          <cell r="AB6412">
            <v>0</v>
          </cell>
          <cell r="AC6412">
            <v>0</v>
          </cell>
          <cell r="AD6412">
            <v>0</v>
          </cell>
          <cell r="AE6412">
            <v>0</v>
          </cell>
          <cell r="AF6412">
            <v>0</v>
          </cell>
          <cell r="AG6412">
            <v>0</v>
          </cell>
          <cell r="AH6412">
            <v>0</v>
          </cell>
          <cell r="AI6412">
            <v>0</v>
          </cell>
        </row>
        <row r="6413">
          <cell r="C6413">
            <v>0</v>
          </cell>
          <cell r="D6413" t="str">
            <v>Газстройпром</v>
          </cell>
          <cell r="E6413" t="str">
            <v>051-3001816</v>
          </cell>
          <cell r="F6413" t="str">
            <v/>
          </cell>
          <cell r="G6413" t="str">
            <v/>
          </cell>
          <cell r="H6413" t="str">
            <v/>
          </cell>
          <cell r="I6413">
            <v>1193.77</v>
          </cell>
          <cell r="J6413">
            <v>1193.77</v>
          </cell>
          <cell r="K6413">
            <v>596.88</v>
          </cell>
          <cell r="L6413">
            <v>596.88</v>
          </cell>
          <cell r="M6413">
            <v>0</v>
          </cell>
          <cell r="N6413">
            <v>0</v>
          </cell>
          <cell r="O6413">
            <v>0</v>
          </cell>
          <cell r="P6413">
            <v>0</v>
          </cell>
          <cell r="Q6413">
            <v>0</v>
          </cell>
          <cell r="R6413">
            <v>0</v>
          </cell>
          <cell r="S6413">
            <v>0</v>
          </cell>
          <cell r="T6413">
            <v>0</v>
          </cell>
          <cell r="U6413">
            <v>0</v>
          </cell>
          <cell r="V6413">
            <v>0</v>
          </cell>
          <cell r="W6413">
            <v>0</v>
          </cell>
          <cell r="X6413">
            <v>0</v>
          </cell>
          <cell r="Y6413">
            <v>0</v>
          </cell>
          <cell r="Z6413">
            <v>342.41</v>
          </cell>
          <cell r="AA6413">
            <v>342.41</v>
          </cell>
          <cell r="AB6413">
            <v>0</v>
          </cell>
          <cell r="AC6413">
            <v>0</v>
          </cell>
          <cell r="AD6413">
            <v>0</v>
          </cell>
          <cell r="AE6413">
            <v>0</v>
          </cell>
          <cell r="AF6413">
            <v>0</v>
          </cell>
          <cell r="AG6413">
            <v>0</v>
          </cell>
          <cell r="AH6413">
            <v>0</v>
          </cell>
          <cell r="AI6413">
            <v>0</v>
          </cell>
        </row>
        <row r="6414">
          <cell r="C6414">
            <v>0</v>
          </cell>
          <cell r="D6414" t="str">
            <v>Прочие подрядчики</v>
          </cell>
          <cell r="E6414" t="str">
            <v>051-3001816</v>
          </cell>
          <cell r="F6414" t="str">
            <v/>
          </cell>
          <cell r="G6414" t="str">
            <v/>
          </cell>
          <cell r="H6414" t="str">
            <v/>
          </cell>
          <cell r="I6414">
            <v>2257.9899999999998</v>
          </cell>
          <cell r="J6414">
            <v>0</v>
          </cell>
          <cell r="K6414">
            <v>0</v>
          </cell>
          <cell r="L6414">
            <v>0</v>
          </cell>
          <cell r="M6414">
            <v>0</v>
          </cell>
          <cell r="N6414">
            <v>0</v>
          </cell>
          <cell r="O6414">
            <v>0</v>
          </cell>
          <cell r="P6414">
            <v>0</v>
          </cell>
          <cell r="Q6414">
            <v>0</v>
          </cell>
          <cell r="R6414">
            <v>0</v>
          </cell>
          <cell r="S6414">
            <v>0</v>
          </cell>
          <cell r="T6414">
            <v>0</v>
          </cell>
          <cell r="U6414">
            <v>0</v>
          </cell>
          <cell r="V6414">
            <v>0</v>
          </cell>
          <cell r="W6414">
            <v>0</v>
          </cell>
          <cell r="X6414">
            <v>0</v>
          </cell>
          <cell r="Y6414">
            <v>0</v>
          </cell>
          <cell r="Z6414">
            <v>0</v>
          </cell>
          <cell r="AA6414">
            <v>0</v>
          </cell>
          <cell r="AB6414">
            <v>0</v>
          </cell>
          <cell r="AC6414">
            <v>0</v>
          </cell>
          <cell r="AD6414">
            <v>0</v>
          </cell>
          <cell r="AE6414">
            <v>0</v>
          </cell>
          <cell r="AF6414">
            <v>0</v>
          </cell>
          <cell r="AG6414">
            <v>0</v>
          </cell>
          <cell r="AH6414">
            <v>0</v>
          </cell>
          <cell r="AI6414">
            <v>0</v>
          </cell>
        </row>
        <row r="6415">
          <cell r="C6415" t="str">
            <v>1.1012.2</v>
          </cell>
          <cell r="D6415" t="str">
            <v>Оборудование</v>
          </cell>
          <cell r="E6415" t="str">
            <v>051-3001816</v>
          </cell>
          <cell r="F6415" t="str">
            <v/>
          </cell>
          <cell r="G6415" t="str">
            <v/>
          </cell>
          <cell r="H6415" t="str">
            <v/>
          </cell>
          <cell r="I6415">
            <v>115.83</v>
          </cell>
          <cell r="J6415">
            <v>25.24</v>
          </cell>
          <cell r="K6415">
            <v>12.53</v>
          </cell>
          <cell r="L6415">
            <v>12.53</v>
          </cell>
          <cell r="M6415">
            <v>0.76832400000000001</v>
          </cell>
          <cell r="N6415">
            <v>6.1318754990000004</v>
          </cell>
          <cell r="O6415">
            <v>6.1318754990000004</v>
          </cell>
          <cell r="P6415">
            <v>0</v>
          </cell>
          <cell r="Q6415">
            <v>0</v>
          </cell>
          <cell r="R6415">
            <v>0</v>
          </cell>
          <cell r="S6415">
            <v>0</v>
          </cell>
          <cell r="T6415">
            <v>0</v>
          </cell>
          <cell r="U6415">
            <v>0</v>
          </cell>
          <cell r="V6415">
            <v>0</v>
          </cell>
          <cell r="W6415">
            <v>0</v>
          </cell>
          <cell r="X6415">
            <v>0</v>
          </cell>
          <cell r="Y6415">
            <v>4.6490400000000001E-2</v>
          </cell>
          <cell r="Z6415">
            <v>12.74</v>
          </cell>
          <cell r="AA6415">
            <v>12.74</v>
          </cell>
          <cell r="AB6415">
            <v>0</v>
          </cell>
          <cell r="AC6415">
            <v>0</v>
          </cell>
          <cell r="AD6415">
            <v>0.50748479999999996</v>
          </cell>
          <cell r="AE6415">
            <v>4.6490400000000001E-2</v>
          </cell>
          <cell r="AF6415">
            <v>0.46099440000000003</v>
          </cell>
          <cell r="AG6415">
            <v>0</v>
          </cell>
          <cell r="AH6415">
            <v>0</v>
          </cell>
          <cell r="AI6415">
            <v>3.9833971739999998</v>
          </cell>
        </row>
        <row r="6416">
          <cell r="C6416" t="str">
            <v>1.1012.3</v>
          </cell>
          <cell r="D6416" t="str">
            <v>Прочие, всего</v>
          </cell>
          <cell r="E6416" t="str">
            <v>051-3001816</v>
          </cell>
          <cell r="F6416" t="str">
            <v/>
          </cell>
          <cell r="G6416" t="str">
            <v/>
          </cell>
          <cell r="H6416" t="str">
            <v/>
          </cell>
          <cell r="I6416">
            <v>618.30624971999998</v>
          </cell>
          <cell r="J6416">
            <v>73.635000000000005</v>
          </cell>
          <cell r="K6416">
            <v>32.880000000000003</v>
          </cell>
          <cell r="L6416">
            <v>32.880000000000003</v>
          </cell>
          <cell r="M6416">
            <v>5.7274999199999996</v>
          </cell>
          <cell r="N6416">
            <v>17.41940365</v>
          </cell>
          <cell r="O6416">
            <v>17.41940365</v>
          </cell>
          <cell r="P6416">
            <v>0</v>
          </cell>
          <cell r="Q6416">
            <v>0</v>
          </cell>
          <cell r="R6416">
            <v>0</v>
          </cell>
          <cell r="S6416">
            <v>0</v>
          </cell>
          <cell r="T6416">
            <v>0</v>
          </cell>
          <cell r="U6416">
            <v>0</v>
          </cell>
          <cell r="V6416">
            <v>0</v>
          </cell>
          <cell r="W6416">
            <v>0</v>
          </cell>
          <cell r="X6416">
            <v>0</v>
          </cell>
          <cell r="Y6416">
            <v>6.0458339999999999E-2</v>
          </cell>
          <cell r="Z6416">
            <v>26.83</v>
          </cell>
          <cell r="AA6416">
            <v>26.83</v>
          </cell>
          <cell r="AB6416">
            <v>0</v>
          </cell>
          <cell r="AC6416">
            <v>0</v>
          </cell>
          <cell r="AD6416">
            <v>3.8787916199999999</v>
          </cell>
          <cell r="AE6416">
            <v>6.0458339999999999E-2</v>
          </cell>
          <cell r="AF6416">
            <v>3.8183332800000001</v>
          </cell>
          <cell r="AG6416">
            <v>0</v>
          </cell>
          <cell r="AH6416">
            <v>0</v>
          </cell>
          <cell r="AI6416">
            <v>14.456919940000001</v>
          </cell>
        </row>
        <row r="6417">
          <cell r="C6417" t="str">
            <v>1.1012.4</v>
          </cell>
          <cell r="D6417" t="str">
            <v>Услуги Заказчика</v>
          </cell>
          <cell r="E6417" t="str">
            <v>051-3001816</v>
          </cell>
          <cell r="F6417" t="str">
            <v/>
          </cell>
          <cell r="G6417" t="str">
            <v/>
          </cell>
          <cell r="H6417" t="str">
            <v/>
          </cell>
          <cell r="I6417">
            <v>25.941249719999998</v>
          </cell>
          <cell r="J6417">
            <v>22.91</v>
          </cell>
          <cell r="K6417">
            <v>22.91</v>
          </cell>
          <cell r="L6417">
            <v>22.91</v>
          </cell>
          <cell r="M6417">
            <v>5.7274999199999996</v>
          </cell>
          <cell r="N6417">
            <v>24.999999651</v>
          </cell>
          <cell r="O6417">
            <v>24.999999651</v>
          </cell>
          <cell r="P6417">
            <v>0</v>
          </cell>
          <cell r="Q6417">
            <v>0</v>
          </cell>
          <cell r="R6417">
            <v>0</v>
          </cell>
          <cell r="S6417">
            <v>0</v>
          </cell>
          <cell r="T6417">
            <v>0</v>
          </cell>
          <cell r="U6417">
            <v>0</v>
          </cell>
          <cell r="V6417">
            <v>0</v>
          </cell>
          <cell r="W6417">
            <v>0</v>
          </cell>
          <cell r="X6417">
            <v>0</v>
          </cell>
          <cell r="Y6417">
            <v>6.0458339999999999E-2</v>
          </cell>
          <cell r="Z6417">
            <v>19.37</v>
          </cell>
          <cell r="AA6417">
            <v>19.37</v>
          </cell>
          <cell r="AB6417">
            <v>0</v>
          </cell>
          <cell r="AC6417">
            <v>0</v>
          </cell>
          <cell r="AD6417">
            <v>3.8787916199999999</v>
          </cell>
          <cell r="AE6417">
            <v>6.0458339999999999E-2</v>
          </cell>
          <cell r="AF6417">
            <v>3.8183332800000001</v>
          </cell>
          <cell r="AG6417">
            <v>0</v>
          </cell>
          <cell r="AH6417">
            <v>0</v>
          </cell>
          <cell r="AI6417">
            <v>20.024737326</v>
          </cell>
        </row>
        <row r="6418">
          <cell r="C6418" t="str">
            <v>1.1012.5</v>
          </cell>
          <cell r="D6418" t="str">
            <v>Иные прочие</v>
          </cell>
          <cell r="E6418" t="str">
            <v>051-3001816</v>
          </cell>
          <cell r="F6418" t="str">
            <v/>
          </cell>
          <cell r="G6418" t="str">
            <v/>
          </cell>
          <cell r="H6418" t="str">
            <v/>
          </cell>
          <cell r="I6418">
            <v>592.36500000000001</v>
          </cell>
          <cell r="J6418">
            <v>50.725000000000001</v>
          </cell>
          <cell r="K6418">
            <v>9.9700000000000006</v>
          </cell>
          <cell r="L6418">
            <v>9.9700000000000006</v>
          </cell>
          <cell r="M6418">
            <v>0</v>
          </cell>
          <cell r="N6418">
            <v>0</v>
          </cell>
          <cell r="O6418">
            <v>0</v>
          </cell>
          <cell r="P6418">
            <v>0</v>
          </cell>
          <cell r="Q6418">
            <v>0</v>
          </cell>
          <cell r="R6418">
            <v>0</v>
          </cell>
          <cell r="S6418">
            <v>0</v>
          </cell>
          <cell r="T6418">
            <v>0</v>
          </cell>
          <cell r="U6418">
            <v>0</v>
          </cell>
          <cell r="V6418">
            <v>0</v>
          </cell>
          <cell r="W6418">
            <v>0</v>
          </cell>
          <cell r="X6418">
            <v>0</v>
          </cell>
          <cell r="Y6418">
            <v>0</v>
          </cell>
          <cell r="Z6418">
            <v>7.46</v>
          </cell>
          <cell r="AA6418">
            <v>7.46</v>
          </cell>
          <cell r="AB6418">
            <v>0</v>
          </cell>
          <cell r="AC6418">
            <v>0</v>
          </cell>
          <cell r="AD6418">
            <v>0</v>
          </cell>
          <cell r="AE6418">
            <v>0</v>
          </cell>
          <cell r="AF6418">
            <v>0</v>
          </cell>
          <cell r="AG6418">
            <v>0</v>
          </cell>
          <cell r="AH6418">
            <v>0</v>
          </cell>
          <cell r="AI6418">
            <v>0</v>
          </cell>
        </row>
        <row r="6419">
          <cell r="C6419" t="str">
            <v>1.1013</v>
          </cell>
          <cell r="D6419" t="str">
            <v>Бурение эксплуатационное на ПХГ. Арбузовское ПХГ</v>
          </cell>
          <cell r="E6419" t="str">
            <v>051-3002076</v>
          </cell>
          <cell r="F6419" t="str">
            <v/>
          </cell>
          <cell r="G6419" t="str">
            <v>Бурение эксплуатационное на ПХГ</v>
          </cell>
          <cell r="H6419" t="str">
            <v>ПХГ</v>
          </cell>
          <cell r="I6419">
            <v>0</v>
          </cell>
          <cell r="J6419">
            <v>0</v>
          </cell>
          <cell r="K6419">
            <v>0</v>
          </cell>
          <cell r="L6419">
            <v>0</v>
          </cell>
          <cell r="M6419">
            <v>0</v>
          </cell>
          <cell r="N6419">
            <v>0</v>
          </cell>
          <cell r="O6419">
            <v>0</v>
          </cell>
          <cell r="P6419">
            <v>0</v>
          </cell>
          <cell r="Q6419">
            <v>0</v>
          </cell>
          <cell r="R6419">
            <v>0</v>
          </cell>
          <cell r="S6419">
            <v>0</v>
          </cell>
          <cell r="T6419">
            <v>0</v>
          </cell>
          <cell r="U6419">
            <v>0</v>
          </cell>
          <cell r="V6419">
            <v>0</v>
          </cell>
          <cell r="W6419">
            <v>0</v>
          </cell>
          <cell r="X6419">
            <v>0</v>
          </cell>
          <cell r="Y6419">
            <v>5.8333200000000002E-2</v>
          </cell>
          <cell r="Z6419">
            <v>2.2200000000000002</v>
          </cell>
          <cell r="AA6419">
            <v>2.2200000000000002</v>
          </cell>
          <cell r="AB6419">
            <v>0</v>
          </cell>
          <cell r="AC6419">
            <v>0</v>
          </cell>
          <cell r="AD6419">
            <v>5.8333200000000002E-2</v>
          </cell>
          <cell r="AE6419">
            <v>5.8333200000000002E-2</v>
          </cell>
          <cell r="AF6419">
            <v>0</v>
          </cell>
          <cell r="AG6419">
            <v>0</v>
          </cell>
          <cell r="AH6419">
            <v>0</v>
          </cell>
          <cell r="AI6419">
            <v>2.6276216219999999</v>
          </cell>
        </row>
        <row r="6420">
          <cell r="C6420" t="str">
            <v>1.1013.1</v>
          </cell>
          <cell r="D6420" t="str">
            <v>Прочие, всего</v>
          </cell>
          <cell r="E6420" t="str">
            <v>051-3002076</v>
          </cell>
          <cell r="F6420" t="str">
            <v/>
          </cell>
          <cell r="G6420" t="str">
            <v/>
          </cell>
          <cell r="H6420" t="str">
            <v/>
          </cell>
          <cell r="I6420">
            <v>0</v>
          </cell>
          <cell r="J6420">
            <v>0</v>
          </cell>
          <cell r="K6420">
            <v>0</v>
          </cell>
          <cell r="L6420">
            <v>0</v>
          </cell>
          <cell r="M6420">
            <v>0</v>
          </cell>
          <cell r="N6420">
            <v>0</v>
          </cell>
          <cell r="O6420">
            <v>0</v>
          </cell>
          <cell r="P6420">
            <v>0</v>
          </cell>
          <cell r="Q6420">
            <v>0</v>
          </cell>
          <cell r="R6420">
            <v>0</v>
          </cell>
          <cell r="S6420">
            <v>0</v>
          </cell>
          <cell r="T6420">
            <v>0</v>
          </cell>
          <cell r="U6420">
            <v>0</v>
          </cell>
          <cell r="V6420">
            <v>0</v>
          </cell>
          <cell r="W6420">
            <v>0</v>
          </cell>
          <cell r="X6420">
            <v>0</v>
          </cell>
          <cell r="Y6420">
            <v>5.8333200000000002E-2</v>
          </cell>
          <cell r="Z6420">
            <v>2.2200000000000002</v>
          </cell>
          <cell r="AA6420">
            <v>2.2200000000000002</v>
          </cell>
          <cell r="AB6420">
            <v>0</v>
          </cell>
          <cell r="AC6420">
            <v>0</v>
          </cell>
          <cell r="AD6420">
            <v>5.8333200000000002E-2</v>
          </cell>
          <cell r="AE6420">
            <v>5.8333200000000002E-2</v>
          </cell>
          <cell r="AF6420">
            <v>0</v>
          </cell>
          <cell r="AG6420">
            <v>0</v>
          </cell>
          <cell r="AH6420">
            <v>0</v>
          </cell>
          <cell r="AI6420">
            <v>2.6276216219999999</v>
          </cell>
        </row>
        <row r="6421">
          <cell r="C6421" t="str">
            <v>1.1013.2</v>
          </cell>
          <cell r="D6421" t="str">
            <v>Услуги Заказчика</v>
          </cell>
          <cell r="E6421" t="str">
            <v>051-3002076</v>
          </cell>
          <cell r="F6421" t="str">
            <v/>
          </cell>
          <cell r="G6421" t="str">
            <v/>
          </cell>
          <cell r="H6421" t="str">
            <v/>
          </cell>
          <cell r="I6421">
            <v>0</v>
          </cell>
          <cell r="J6421">
            <v>0</v>
          </cell>
          <cell r="K6421">
            <v>0</v>
          </cell>
          <cell r="L6421">
            <v>0</v>
          </cell>
          <cell r="M6421">
            <v>0</v>
          </cell>
          <cell r="N6421">
            <v>0</v>
          </cell>
          <cell r="O6421">
            <v>0</v>
          </cell>
          <cell r="P6421">
            <v>0</v>
          </cell>
          <cell r="Q6421">
            <v>0</v>
          </cell>
          <cell r="R6421">
            <v>0</v>
          </cell>
          <cell r="S6421">
            <v>0</v>
          </cell>
          <cell r="T6421">
            <v>0</v>
          </cell>
          <cell r="U6421">
            <v>0</v>
          </cell>
          <cell r="V6421">
            <v>0</v>
          </cell>
          <cell r="W6421">
            <v>0</v>
          </cell>
          <cell r="X6421">
            <v>0</v>
          </cell>
          <cell r="Y6421">
            <v>5.8333200000000002E-2</v>
          </cell>
          <cell r="Z6421">
            <v>2.2200000000000002</v>
          </cell>
          <cell r="AA6421">
            <v>2.2200000000000002</v>
          </cell>
          <cell r="AB6421">
            <v>0</v>
          </cell>
          <cell r="AC6421">
            <v>0</v>
          </cell>
          <cell r="AD6421">
            <v>5.8333200000000002E-2</v>
          </cell>
          <cell r="AE6421">
            <v>5.8333200000000002E-2</v>
          </cell>
          <cell r="AF6421">
            <v>0</v>
          </cell>
          <cell r="AG6421">
            <v>0</v>
          </cell>
          <cell r="AH6421">
            <v>0</v>
          </cell>
          <cell r="AI6421">
            <v>2.6276216219999999</v>
          </cell>
        </row>
        <row r="6422">
          <cell r="C6422" t="str">
            <v>1.1014</v>
          </cell>
          <cell r="D6422" t="str">
            <v>Бурение эксплуатационное на ПХГ. Волгоградское ПХГ</v>
          </cell>
          <cell r="E6422" t="str">
            <v>051-3002160</v>
          </cell>
          <cell r="F6422" t="str">
            <v/>
          </cell>
          <cell r="G6422" t="str">
            <v>Бурение эксплуатационное на ПХГ</v>
          </cell>
          <cell r="H6422" t="str">
            <v>ПХГ</v>
          </cell>
          <cell r="I6422">
            <v>3022.8</v>
          </cell>
          <cell r="J6422">
            <v>2108.9</v>
          </cell>
          <cell r="K6422">
            <v>6.22</v>
          </cell>
          <cell r="L6422">
            <v>6.22</v>
          </cell>
          <cell r="M6422">
            <v>5.500008E-2</v>
          </cell>
          <cell r="N6422">
            <v>0.88424565899999996</v>
          </cell>
          <cell r="O6422">
            <v>0.88424565899999996</v>
          </cell>
          <cell r="P6422">
            <v>0</v>
          </cell>
          <cell r="Q6422">
            <v>0</v>
          </cell>
          <cell r="R6422">
            <v>0</v>
          </cell>
          <cell r="S6422">
            <v>111.2</v>
          </cell>
          <cell r="T6422">
            <v>19.829999999999998</v>
          </cell>
          <cell r="U6422">
            <v>0</v>
          </cell>
          <cell r="V6422">
            <v>0</v>
          </cell>
          <cell r="W6422">
            <v>0</v>
          </cell>
          <cell r="X6422">
            <v>0</v>
          </cell>
          <cell r="Y6422">
            <v>2.4547562699999999</v>
          </cell>
          <cell r="Z6422">
            <v>6.18</v>
          </cell>
          <cell r="AA6422">
            <v>6.18</v>
          </cell>
          <cell r="AB6422">
            <v>0</v>
          </cell>
          <cell r="AC6422">
            <v>0</v>
          </cell>
          <cell r="AD6422">
            <v>5.4914229900000002</v>
          </cell>
          <cell r="AE6422">
            <v>2.4547562699999999</v>
          </cell>
          <cell r="AF6422">
            <v>3.666672E-2</v>
          </cell>
          <cell r="AG6422">
            <v>3</v>
          </cell>
          <cell r="AH6422">
            <v>0</v>
          </cell>
          <cell r="AI6422">
            <v>88.857977184000006</v>
          </cell>
        </row>
        <row r="6423">
          <cell r="C6423" t="str">
            <v>1.1014.1</v>
          </cell>
          <cell r="D6423" t="str">
            <v>Подрядные работы</v>
          </cell>
          <cell r="E6423" t="str">
            <v>051-3002160</v>
          </cell>
          <cell r="F6423" t="str">
            <v/>
          </cell>
          <cell r="G6423" t="str">
            <v/>
          </cell>
          <cell r="H6423" t="str">
            <v/>
          </cell>
          <cell r="I6423">
            <v>2488.31</v>
          </cell>
          <cell r="J6423">
            <v>1769.33</v>
          </cell>
          <cell r="K6423">
            <v>0</v>
          </cell>
          <cell r="L6423">
            <v>0</v>
          </cell>
          <cell r="M6423">
            <v>0</v>
          </cell>
          <cell r="N6423">
            <v>0</v>
          </cell>
          <cell r="O6423">
            <v>0</v>
          </cell>
          <cell r="P6423">
            <v>0</v>
          </cell>
          <cell r="Q6423">
            <v>0</v>
          </cell>
          <cell r="R6423">
            <v>0</v>
          </cell>
          <cell r="S6423">
            <v>95.62</v>
          </cell>
          <cell r="T6423">
            <v>17.21</v>
          </cell>
          <cell r="U6423">
            <v>0</v>
          </cell>
          <cell r="V6423">
            <v>0</v>
          </cell>
          <cell r="W6423">
            <v>0</v>
          </cell>
          <cell r="X6423">
            <v>0</v>
          </cell>
          <cell r="Y6423">
            <v>0</v>
          </cell>
          <cell r="Z6423">
            <v>0</v>
          </cell>
          <cell r="AA6423">
            <v>0</v>
          </cell>
          <cell r="AB6423">
            <v>0</v>
          </cell>
          <cell r="AC6423">
            <v>0</v>
          </cell>
          <cell r="AD6423">
            <v>0</v>
          </cell>
          <cell r="AE6423">
            <v>0</v>
          </cell>
          <cell r="AF6423">
            <v>0</v>
          </cell>
          <cell r="AG6423">
            <v>0</v>
          </cell>
          <cell r="AH6423">
            <v>0</v>
          </cell>
          <cell r="AI6423">
            <v>0</v>
          </cell>
        </row>
        <row r="6424">
          <cell r="C6424">
            <v>0</v>
          </cell>
          <cell r="D6424" t="str">
            <v>Бургеоком</v>
          </cell>
          <cell r="E6424" t="str">
            <v>051-3002160</v>
          </cell>
          <cell r="F6424" t="str">
            <v/>
          </cell>
          <cell r="G6424" t="str">
            <v/>
          </cell>
          <cell r="H6424" t="str">
            <v/>
          </cell>
          <cell r="I6424">
            <v>146.63999999999999</v>
          </cell>
          <cell r="J6424">
            <v>0.33</v>
          </cell>
          <cell r="K6424">
            <v>0</v>
          </cell>
          <cell r="L6424">
            <v>0</v>
          </cell>
          <cell r="M6424">
            <v>0</v>
          </cell>
          <cell r="N6424">
            <v>0</v>
          </cell>
          <cell r="O6424">
            <v>0</v>
          </cell>
          <cell r="P6424">
            <v>0</v>
          </cell>
          <cell r="Q6424">
            <v>0</v>
          </cell>
          <cell r="R6424">
            <v>0</v>
          </cell>
          <cell r="S6424">
            <v>0</v>
          </cell>
          <cell r="T6424">
            <v>0</v>
          </cell>
          <cell r="U6424">
            <v>0</v>
          </cell>
          <cell r="V6424">
            <v>0</v>
          </cell>
          <cell r="W6424">
            <v>0</v>
          </cell>
          <cell r="X6424">
            <v>0</v>
          </cell>
          <cell r="Y6424">
            <v>0</v>
          </cell>
          <cell r="Z6424">
            <v>0</v>
          </cell>
          <cell r="AA6424">
            <v>0</v>
          </cell>
          <cell r="AB6424">
            <v>0</v>
          </cell>
          <cell r="AC6424">
            <v>0</v>
          </cell>
          <cell r="AD6424">
            <v>0</v>
          </cell>
          <cell r="AE6424">
            <v>0</v>
          </cell>
          <cell r="AF6424">
            <v>0</v>
          </cell>
          <cell r="AG6424">
            <v>0</v>
          </cell>
          <cell r="AH6424">
            <v>0</v>
          </cell>
          <cell r="AI6424">
            <v>0</v>
          </cell>
        </row>
        <row r="6425">
          <cell r="C6425">
            <v>0</v>
          </cell>
          <cell r="D6425" t="str">
            <v>Прочие подрядчики</v>
          </cell>
          <cell r="E6425" t="str">
            <v>051-3002160</v>
          </cell>
          <cell r="F6425" t="str">
            <v/>
          </cell>
          <cell r="G6425" t="str">
            <v/>
          </cell>
          <cell r="H6425" t="str">
            <v/>
          </cell>
          <cell r="I6425">
            <v>2341.67</v>
          </cell>
          <cell r="J6425">
            <v>1769</v>
          </cell>
          <cell r="K6425">
            <v>0</v>
          </cell>
          <cell r="L6425">
            <v>0</v>
          </cell>
          <cell r="M6425">
            <v>0</v>
          </cell>
          <cell r="N6425">
            <v>0</v>
          </cell>
          <cell r="O6425">
            <v>0</v>
          </cell>
          <cell r="P6425">
            <v>0</v>
          </cell>
          <cell r="Q6425">
            <v>0</v>
          </cell>
          <cell r="R6425">
            <v>0</v>
          </cell>
          <cell r="S6425">
            <v>95.62</v>
          </cell>
          <cell r="T6425">
            <v>17.21</v>
          </cell>
          <cell r="U6425">
            <v>0</v>
          </cell>
          <cell r="V6425">
            <v>0</v>
          </cell>
          <cell r="W6425">
            <v>0</v>
          </cell>
          <cell r="X6425">
            <v>0</v>
          </cell>
          <cell r="Y6425">
            <v>0</v>
          </cell>
          <cell r="Z6425">
            <v>0</v>
          </cell>
          <cell r="AA6425">
            <v>0</v>
          </cell>
          <cell r="AB6425">
            <v>0</v>
          </cell>
          <cell r="AC6425">
            <v>0</v>
          </cell>
          <cell r="AD6425">
            <v>0</v>
          </cell>
          <cell r="AE6425">
            <v>0</v>
          </cell>
          <cell r="AF6425">
            <v>0</v>
          </cell>
          <cell r="AG6425">
            <v>0</v>
          </cell>
          <cell r="AH6425">
            <v>0</v>
          </cell>
          <cell r="AI6425">
            <v>0</v>
          </cell>
        </row>
        <row r="6426">
          <cell r="C6426" t="str">
            <v>1.1014.2</v>
          </cell>
          <cell r="D6426" t="str">
            <v>Оборудование</v>
          </cell>
          <cell r="E6426" t="str">
            <v>051-3002160</v>
          </cell>
          <cell r="F6426" t="str">
            <v/>
          </cell>
          <cell r="G6426" t="str">
            <v/>
          </cell>
          <cell r="H6426" t="str">
            <v/>
          </cell>
          <cell r="I6426">
            <v>55.77</v>
          </cell>
          <cell r="J6426">
            <v>31.81</v>
          </cell>
          <cell r="K6426">
            <v>0</v>
          </cell>
          <cell r="L6426">
            <v>0</v>
          </cell>
          <cell r="M6426">
            <v>0</v>
          </cell>
          <cell r="N6426">
            <v>0</v>
          </cell>
          <cell r="O6426">
            <v>0</v>
          </cell>
          <cell r="P6426">
            <v>0</v>
          </cell>
          <cell r="Q6426">
            <v>0</v>
          </cell>
          <cell r="R6426">
            <v>0</v>
          </cell>
          <cell r="S6426">
            <v>3.28</v>
          </cell>
          <cell r="T6426">
            <v>0.59</v>
          </cell>
          <cell r="U6426">
            <v>0</v>
          </cell>
          <cell r="V6426">
            <v>0</v>
          </cell>
          <cell r="W6426">
            <v>0</v>
          </cell>
          <cell r="X6426">
            <v>0</v>
          </cell>
          <cell r="Y6426">
            <v>0</v>
          </cell>
          <cell r="Z6426">
            <v>0</v>
          </cell>
          <cell r="AA6426">
            <v>0</v>
          </cell>
          <cell r="AB6426">
            <v>0</v>
          </cell>
          <cell r="AC6426">
            <v>0</v>
          </cell>
          <cell r="AD6426">
            <v>0</v>
          </cell>
          <cell r="AE6426">
            <v>0</v>
          </cell>
          <cell r="AF6426">
            <v>0</v>
          </cell>
          <cell r="AG6426">
            <v>0</v>
          </cell>
          <cell r="AH6426">
            <v>0</v>
          </cell>
          <cell r="AI6426">
            <v>0</v>
          </cell>
        </row>
        <row r="6427">
          <cell r="C6427" t="str">
            <v>1.1014.3</v>
          </cell>
          <cell r="D6427" t="str">
            <v>Прочие, всего</v>
          </cell>
          <cell r="E6427" t="str">
            <v>051-3002160</v>
          </cell>
          <cell r="F6427" t="str">
            <v/>
          </cell>
          <cell r="G6427" t="str">
            <v/>
          </cell>
          <cell r="H6427" t="str">
            <v/>
          </cell>
          <cell r="I6427">
            <v>478.72</v>
          </cell>
          <cell r="J6427">
            <v>307.76</v>
          </cell>
          <cell r="K6427">
            <v>6.22</v>
          </cell>
          <cell r="L6427">
            <v>6.22</v>
          </cell>
          <cell r="M6427">
            <v>5.500008E-2</v>
          </cell>
          <cell r="N6427">
            <v>0.88424565899999996</v>
          </cell>
          <cell r="O6427">
            <v>0.88424565899999996</v>
          </cell>
          <cell r="P6427">
            <v>0</v>
          </cell>
          <cell r="Q6427">
            <v>0</v>
          </cell>
          <cell r="R6427">
            <v>0</v>
          </cell>
          <cell r="S6427">
            <v>12.3</v>
          </cell>
          <cell r="T6427">
            <v>2.0299999999999998</v>
          </cell>
          <cell r="U6427">
            <v>0</v>
          </cell>
          <cell r="V6427">
            <v>0</v>
          </cell>
          <cell r="W6427">
            <v>0</v>
          </cell>
          <cell r="X6427">
            <v>0</v>
          </cell>
          <cell r="Y6427">
            <v>2.4547562699999999</v>
          </cell>
          <cell r="Z6427">
            <v>6.18</v>
          </cell>
          <cell r="AA6427">
            <v>6.18</v>
          </cell>
          <cell r="AB6427">
            <v>0</v>
          </cell>
          <cell r="AC6427">
            <v>0</v>
          </cell>
          <cell r="AD6427">
            <v>5.4914229900000002</v>
          </cell>
          <cell r="AE6427">
            <v>2.4547562699999999</v>
          </cell>
          <cell r="AF6427">
            <v>3.666672E-2</v>
          </cell>
          <cell r="AG6427">
            <v>3</v>
          </cell>
          <cell r="AH6427">
            <v>0</v>
          </cell>
          <cell r="AI6427">
            <v>88.857977184000006</v>
          </cell>
        </row>
        <row r="6428">
          <cell r="C6428" t="str">
            <v>1.1014.4</v>
          </cell>
          <cell r="D6428" t="str">
            <v>Проектные работы</v>
          </cell>
          <cell r="E6428" t="str">
            <v>051-3002160</v>
          </cell>
          <cell r="F6428" t="str">
            <v/>
          </cell>
          <cell r="G6428" t="str">
            <v/>
          </cell>
          <cell r="H6428" t="str">
            <v/>
          </cell>
          <cell r="I6428">
            <v>12</v>
          </cell>
          <cell r="J6428">
            <v>6</v>
          </cell>
          <cell r="K6428">
            <v>6</v>
          </cell>
          <cell r="L6428">
            <v>6</v>
          </cell>
          <cell r="M6428">
            <v>0</v>
          </cell>
          <cell r="N6428">
            <v>0</v>
          </cell>
          <cell r="O6428">
            <v>0</v>
          </cell>
          <cell r="P6428">
            <v>0</v>
          </cell>
          <cell r="Q6428">
            <v>0</v>
          </cell>
          <cell r="R6428">
            <v>0</v>
          </cell>
          <cell r="S6428">
            <v>0</v>
          </cell>
          <cell r="T6428">
            <v>0</v>
          </cell>
          <cell r="U6428">
            <v>0</v>
          </cell>
          <cell r="V6428">
            <v>0</v>
          </cell>
          <cell r="W6428">
            <v>0</v>
          </cell>
          <cell r="X6428">
            <v>0</v>
          </cell>
          <cell r="Y6428">
            <v>2.3589230699999999</v>
          </cell>
          <cell r="Z6428">
            <v>6.18</v>
          </cell>
          <cell r="AA6428">
            <v>6.18</v>
          </cell>
          <cell r="AB6428">
            <v>0</v>
          </cell>
          <cell r="AC6428">
            <v>0</v>
          </cell>
          <cell r="AD6428">
            <v>5.3589230700000003</v>
          </cell>
          <cell r="AE6428">
            <v>2.3589230699999999</v>
          </cell>
          <cell r="AF6428">
            <v>0</v>
          </cell>
          <cell r="AG6428">
            <v>3</v>
          </cell>
          <cell r="AH6428">
            <v>0</v>
          </cell>
          <cell r="AI6428">
            <v>86.713965533999996</v>
          </cell>
        </row>
        <row r="6429">
          <cell r="C6429" t="str">
            <v>1.1014.5</v>
          </cell>
          <cell r="D6429" t="str">
            <v>Услуги Заказчика</v>
          </cell>
          <cell r="E6429" t="str">
            <v>051-3002160</v>
          </cell>
          <cell r="F6429" t="str">
            <v/>
          </cell>
          <cell r="G6429" t="str">
            <v/>
          </cell>
          <cell r="H6429" t="str">
            <v/>
          </cell>
          <cell r="I6429">
            <v>0.52</v>
          </cell>
          <cell r="J6429">
            <v>0.22</v>
          </cell>
          <cell r="K6429">
            <v>0.22</v>
          </cell>
          <cell r="L6429">
            <v>0.22</v>
          </cell>
          <cell r="M6429">
            <v>5.500008E-2</v>
          </cell>
          <cell r="N6429">
            <v>25.000036364</v>
          </cell>
          <cell r="O6429">
            <v>25.000036364</v>
          </cell>
          <cell r="P6429">
            <v>0</v>
          </cell>
          <cell r="Q6429">
            <v>0</v>
          </cell>
          <cell r="R6429">
            <v>0</v>
          </cell>
          <cell r="S6429">
            <v>0</v>
          </cell>
          <cell r="T6429">
            <v>0</v>
          </cell>
          <cell r="U6429">
            <v>0</v>
          </cell>
          <cell r="V6429">
            <v>0</v>
          </cell>
          <cell r="W6429">
            <v>0</v>
          </cell>
          <cell r="X6429">
            <v>0</v>
          </cell>
          <cell r="Y6429">
            <v>9.5833199999999993E-2</v>
          </cell>
          <cell r="Z6429">
            <v>0</v>
          </cell>
          <cell r="AA6429">
            <v>0</v>
          </cell>
          <cell r="AB6429">
            <v>0</v>
          </cell>
          <cell r="AC6429">
            <v>0</v>
          </cell>
          <cell r="AD6429">
            <v>0.13249991999999999</v>
          </cell>
          <cell r="AE6429">
            <v>9.5833199999999993E-2</v>
          </cell>
          <cell r="AF6429">
            <v>3.666672E-2</v>
          </cell>
          <cell r="AG6429">
            <v>0</v>
          </cell>
          <cell r="AH6429">
            <v>0</v>
          </cell>
          <cell r="AI6429">
            <v>0</v>
          </cell>
        </row>
        <row r="6430">
          <cell r="C6430" t="str">
            <v>1.1014.6</v>
          </cell>
          <cell r="D6430" t="str">
            <v>Иные прочие</v>
          </cell>
          <cell r="E6430" t="str">
            <v>051-3002160</v>
          </cell>
          <cell r="F6430" t="str">
            <v/>
          </cell>
          <cell r="G6430" t="str">
            <v/>
          </cell>
          <cell r="H6430" t="str">
            <v/>
          </cell>
          <cell r="I6430">
            <v>466.2</v>
          </cell>
          <cell r="J6430">
            <v>301.54000000000002</v>
          </cell>
          <cell r="K6430">
            <v>0</v>
          </cell>
          <cell r="L6430">
            <v>0</v>
          </cell>
          <cell r="M6430">
            <v>0</v>
          </cell>
          <cell r="N6430">
            <v>0</v>
          </cell>
          <cell r="O6430">
            <v>0</v>
          </cell>
          <cell r="P6430">
            <v>0</v>
          </cell>
          <cell r="Q6430">
            <v>0</v>
          </cell>
          <cell r="R6430">
            <v>0</v>
          </cell>
          <cell r="S6430">
            <v>12.3</v>
          </cell>
          <cell r="T6430">
            <v>2.0299999999999998</v>
          </cell>
          <cell r="U6430">
            <v>0</v>
          </cell>
          <cell r="V6430">
            <v>0</v>
          </cell>
          <cell r="W6430">
            <v>0</v>
          </cell>
          <cell r="X6430">
            <v>0</v>
          </cell>
          <cell r="Y6430">
            <v>0</v>
          </cell>
          <cell r="Z6430">
            <v>0</v>
          </cell>
          <cell r="AA6430">
            <v>0</v>
          </cell>
          <cell r="AB6430">
            <v>0</v>
          </cell>
          <cell r="AC6430">
            <v>0</v>
          </cell>
          <cell r="AD6430">
            <v>0</v>
          </cell>
          <cell r="AE6430">
            <v>0</v>
          </cell>
          <cell r="AF6430">
            <v>0</v>
          </cell>
          <cell r="AG6430">
            <v>0</v>
          </cell>
          <cell r="AH6430">
            <v>0</v>
          </cell>
          <cell r="AI6430">
            <v>0</v>
          </cell>
        </row>
        <row r="6431">
          <cell r="C6431" t="str">
            <v>1.1015</v>
          </cell>
          <cell r="D6431" t="str">
            <v>Бурение эксплуатационное на ПХГ. Степновское ПХГ</v>
          </cell>
          <cell r="E6431" t="str">
            <v>051-3002172</v>
          </cell>
          <cell r="F6431" t="str">
            <v/>
          </cell>
          <cell r="G6431" t="str">
            <v>Бурение эксплуатационное на ПХГ</v>
          </cell>
          <cell r="H6431" t="str">
            <v>ПХГ</v>
          </cell>
          <cell r="I6431">
            <v>10955.73100032</v>
          </cell>
          <cell r="J6431">
            <v>8874.1409999999996</v>
          </cell>
          <cell r="K6431">
            <v>0.74099999999999999</v>
          </cell>
          <cell r="L6431">
            <v>0.74099999999999999</v>
          </cell>
          <cell r="M6431">
            <v>2.5001999999999999E-4</v>
          </cell>
          <cell r="N6431">
            <v>3.3740891000000002E-2</v>
          </cell>
          <cell r="O6431">
            <v>3.3740891000000002E-2</v>
          </cell>
          <cell r="P6431">
            <v>0</v>
          </cell>
          <cell r="Q6431">
            <v>0</v>
          </cell>
          <cell r="R6431">
            <v>0</v>
          </cell>
          <cell r="S6431">
            <v>0</v>
          </cell>
          <cell r="T6431">
            <v>0</v>
          </cell>
          <cell r="U6431">
            <v>0</v>
          </cell>
          <cell r="V6431">
            <v>0</v>
          </cell>
          <cell r="W6431">
            <v>0</v>
          </cell>
          <cell r="X6431">
            <v>0</v>
          </cell>
          <cell r="Y6431">
            <v>6.5808313299999996</v>
          </cell>
          <cell r="Z6431">
            <v>41.76</v>
          </cell>
          <cell r="AA6431">
            <v>41.76</v>
          </cell>
          <cell r="AB6431">
            <v>0</v>
          </cell>
          <cell r="AC6431">
            <v>0</v>
          </cell>
          <cell r="AD6431">
            <v>6.5809980100000001</v>
          </cell>
          <cell r="AE6431">
            <v>6.5808313299999996</v>
          </cell>
          <cell r="AF6431">
            <v>1.6668E-4</v>
          </cell>
          <cell r="AG6431">
            <v>0</v>
          </cell>
          <cell r="AH6431">
            <v>0</v>
          </cell>
          <cell r="AI6431">
            <v>15.759094852</v>
          </cell>
        </row>
        <row r="6432">
          <cell r="C6432" t="str">
            <v>1.1015.1</v>
          </cell>
          <cell r="D6432" t="str">
            <v>Подрядные работы</v>
          </cell>
          <cell r="E6432" t="str">
            <v>051-3002172</v>
          </cell>
          <cell r="F6432" t="str">
            <v/>
          </cell>
          <cell r="G6432" t="str">
            <v/>
          </cell>
          <cell r="H6432" t="str">
            <v/>
          </cell>
          <cell r="I6432">
            <v>10311.629999999999</v>
          </cell>
          <cell r="J6432">
            <v>8738.7000000000007</v>
          </cell>
          <cell r="K6432">
            <v>0</v>
          </cell>
          <cell r="L6432">
            <v>0</v>
          </cell>
          <cell r="M6432">
            <v>0</v>
          </cell>
          <cell r="N6432">
            <v>0</v>
          </cell>
          <cell r="O6432">
            <v>0</v>
          </cell>
          <cell r="P6432">
            <v>0</v>
          </cell>
          <cell r="Q6432">
            <v>0</v>
          </cell>
          <cell r="R6432">
            <v>0</v>
          </cell>
          <cell r="S6432">
            <v>0</v>
          </cell>
          <cell r="T6432">
            <v>0</v>
          </cell>
          <cell r="U6432">
            <v>0</v>
          </cell>
          <cell r="V6432">
            <v>0</v>
          </cell>
          <cell r="W6432">
            <v>0</v>
          </cell>
          <cell r="X6432">
            <v>0</v>
          </cell>
          <cell r="Y6432">
            <v>0</v>
          </cell>
          <cell r="Z6432">
            <v>30.97</v>
          </cell>
          <cell r="AA6432">
            <v>30.97</v>
          </cell>
          <cell r="AB6432">
            <v>0</v>
          </cell>
          <cell r="AC6432">
            <v>0</v>
          </cell>
          <cell r="AD6432">
            <v>0</v>
          </cell>
          <cell r="AE6432">
            <v>0</v>
          </cell>
          <cell r="AF6432">
            <v>0</v>
          </cell>
          <cell r="AG6432">
            <v>0</v>
          </cell>
          <cell r="AH6432">
            <v>0</v>
          </cell>
          <cell r="AI6432">
            <v>0</v>
          </cell>
        </row>
        <row r="6433">
          <cell r="C6433">
            <v>0</v>
          </cell>
          <cell r="D6433" t="str">
            <v>ГазЭнергоСервис</v>
          </cell>
          <cell r="E6433" t="str">
            <v>051-3002172</v>
          </cell>
          <cell r="F6433" t="str">
            <v/>
          </cell>
          <cell r="G6433" t="str">
            <v/>
          </cell>
          <cell r="H6433" t="str">
            <v/>
          </cell>
          <cell r="I6433">
            <v>1632.04</v>
          </cell>
          <cell r="J6433">
            <v>188.95</v>
          </cell>
          <cell r="K6433">
            <v>0</v>
          </cell>
          <cell r="L6433">
            <v>0</v>
          </cell>
          <cell r="M6433">
            <v>0</v>
          </cell>
          <cell r="N6433">
            <v>0</v>
          </cell>
          <cell r="O6433">
            <v>0</v>
          </cell>
          <cell r="P6433">
            <v>0</v>
          </cell>
          <cell r="Q6433">
            <v>0</v>
          </cell>
          <cell r="R6433">
            <v>0</v>
          </cell>
          <cell r="S6433">
            <v>0</v>
          </cell>
          <cell r="T6433">
            <v>0</v>
          </cell>
          <cell r="U6433">
            <v>0</v>
          </cell>
          <cell r="V6433">
            <v>0</v>
          </cell>
          <cell r="W6433">
            <v>0</v>
          </cell>
          <cell r="X6433">
            <v>0</v>
          </cell>
          <cell r="Y6433">
            <v>0</v>
          </cell>
          <cell r="Z6433">
            <v>0</v>
          </cell>
          <cell r="AA6433">
            <v>0</v>
          </cell>
          <cell r="AB6433">
            <v>0</v>
          </cell>
          <cell r="AC6433">
            <v>0</v>
          </cell>
          <cell r="AD6433">
            <v>0</v>
          </cell>
          <cell r="AE6433">
            <v>0</v>
          </cell>
          <cell r="AF6433">
            <v>0</v>
          </cell>
          <cell r="AG6433">
            <v>0</v>
          </cell>
          <cell r="AH6433">
            <v>0</v>
          </cell>
          <cell r="AI6433">
            <v>0</v>
          </cell>
        </row>
        <row r="6434">
          <cell r="C6434">
            <v>0</v>
          </cell>
          <cell r="D6434" t="str">
            <v>Газстройпром</v>
          </cell>
          <cell r="E6434" t="str">
            <v>051-3002172</v>
          </cell>
          <cell r="F6434" t="str">
            <v/>
          </cell>
          <cell r="G6434" t="str">
            <v/>
          </cell>
          <cell r="H6434" t="str">
            <v/>
          </cell>
          <cell r="I6434">
            <v>8679.59</v>
          </cell>
          <cell r="J6434">
            <v>8549.75</v>
          </cell>
          <cell r="K6434">
            <v>0</v>
          </cell>
          <cell r="L6434">
            <v>0</v>
          </cell>
          <cell r="M6434">
            <v>0</v>
          </cell>
          <cell r="N6434">
            <v>0</v>
          </cell>
          <cell r="O6434">
            <v>0</v>
          </cell>
          <cell r="P6434">
            <v>0</v>
          </cell>
          <cell r="Q6434">
            <v>0</v>
          </cell>
          <cell r="R6434">
            <v>0</v>
          </cell>
          <cell r="S6434">
            <v>0</v>
          </cell>
          <cell r="T6434">
            <v>0</v>
          </cell>
          <cell r="U6434">
            <v>0</v>
          </cell>
          <cell r="V6434">
            <v>0</v>
          </cell>
          <cell r="W6434">
            <v>0</v>
          </cell>
          <cell r="X6434">
            <v>0</v>
          </cell>
          <cell r="Y6434">
            <v>0</v>
          </cell>
          <cell r="Z6434">
            <v>30.97</v>
          </cell>
          <cell r="AA6434">
            <v>30.97</v>
          </cell>
          <cell r="AB6434">
            <v>0</v>
          </cell>
          <cell r="AC6434">
            <v>0</v>
          </cell>
          <cell r="AD6434">
            <v>0</v>
          </cell>
          <cell r="AE6434">
            <v>0</v>
          </cell>
          <cell r="AF6434">
            <v>0</v>
          </cell>
          <cell r="AG6434">
            <v>0</v>
          </cell>
          <cell r="AH6434">
            <v>0</v>
          </cell>
          <cell r="AI6434">
            <v>0</v>
          </cell>
        </row>
        <row r="6435">
          <cell r="C6435" t="str">
            <v>1.1015.2</v>
          </cell>
          <cell r="D6435" t="str">
            <v>Оборудование</v>
          </cell>
          <cell r="E6435" t="str">
            <v>051-3002172</v>
          </cell>
          <cell r="F6435" t="str">
            <v/>
          </cell>
          <cell r="G6435" t="str">
            <v/>
          </cell>
          <cell r="H6435" t="str">
            <v/>
          </cell>
          <cell r="I6435">
            <v>110.15</v>
          </cell>
          <cell r="J6435">
            <v>65.58</v>
          </cell>
          <cell r="K6435">
            <v>0.74</v>
          </cell>
          <cell r="L6435">
            <v>0.74</v>
          </cell>
          <cell r="M6435">
            <v>0</v>
          </cell>
          <cell r="N6435">
            <v>0</v>
          </cell>
          <cell r="O6435">
            <v>0</v>
          </cell>
          <cell r="P6435">
            <v>0</v>
          </cell>
          <cell r="Q6435">
            <v>0</v>
          </cell>
          <cell r="R6435">
            <v>0</v>
          </cell>
          <cell r="S6435">
            <v>0</v>
          </cell>
          <cell r="T6435">
            <v>0</v>
          </cell>
          <cell r="U6435">
            <v>0</v>
          </cell>
          <cell r="V6435">
            <v>0</v>
          </cell>
          <cell r="W6435">
            <v>0</v>
          </cell>
          <cell r="X6435">
            <v>0</v>
          </cell>
          <cell r="Y6435">
            <v>0.74301961999999999</v>
          </cell>
          <cell r="Z6435">
            <v>1.51</v>
          </cell>
          <cell r="AA6435">
            <v>1.51</v>
          </cell>
          <cell r="AB6435">
            <v>0</v>
          </cell>
          <cell r="AC6435">
            <v>0</v>
          </cell>
          <cell r="AD6435">
            <v>0.74301961999999999</v>
          </cell>
          <cell r="AE6435">
            <v>0.74301961999999999</v>
          </cell>
          <cell r="AF6435">
            <v>0</v>
          </cell>
          <cell r="AG6435">
            <v>0</v>
          </cell>
          <cell r="AH6435">
            <v>0</v>
          </cell>
          <cell r="AI6435">
            <v>49.206597350999999</v>
          </cell>
        </row>
        <row r="6436">
          <cell r="C6436" t="str">
            <v>1.1015.3</v>
          </cell>
          <cell r="D6436" t="str">
            <v>Прочие, всего</v>
          </cell>
          <cell r="E6436" t="str">
            <v>051-3002172</v>
          </cell>
          <cell r="F6436" t="str">
            <v/>
          </cell>
          <cell r="G6436" t="str">
            <v/>
          </cell>
          <cell r="H6436" t="str">
            <v/>
          </cell>
          <cell r="I6436">
            <v>533.95100032000005</v>
          </cell>
          <cell r="J6436">
            <v>69.861000000000004</v>
          </cell>
          <cell r="K6436">
            <v>1E-3</v>
          </cell>
          <cell r="L6436">
            <v>1E-3</v>
          </cell>
          <cell r="M6436">
            <v>2.5001999999999999E-4</v>
          </cell>
          <cell r="N6436">
            <v>25.001999999999999</v>
          </cell>
          <cell r="O6436">
            <v>25.001999999999999</v>
          </cell>
          <cell r="P6436">
            <v>0</v>
          </cell>
          <cell r="Q6436">
            <v>0</v>
          </cell>
          <cell r="R6436">
            <v>0</v>
          </cell>
          <cell r="S6436">
            <v>0</v>
          </cell>
          <cell r="T6436">
            <v>0</v>
          </cell>
          <cell r="U6436">
            <v>0</v>
          </cell>
          <cell r="V6436">
            <v>0</v>
          </cell>
          <cell r="W6436">
            <v>0</v>
          </cell>
          <cell r="X6436">
            <v>0</v>
          </cell>
          <cell r="Y6436">
            <v>5.8378117100000004</v>
          </cell>
          <cell r="Z6436">
            <v>9.2799999999999994</v>
          </cell>
          <cell r="AA6436">
            <v>9.2799999999999994</v>
          </cell>
          <cell r="AB6436">
            <v>0</v>
          </cell>
          <cell r="AC6436">
            <v>0</v>
          </cell>
          <cell r="AD6436">
            <v>5.83797839</v>
          </cell>
          <cell r="AE6436">
            <v>5.8378117100000004</v>
          </cell>
          <cell r="AF6436">
            <v>1.6668E-4</v>
          </cell>
          <cell r="AG6436">
            <v>0</v>
          </cell>
          <cell r="AH6436">
            <v>0</v>
          </cell>
          <cell r="AI6436">
            <v>62.909249891999998</v>
          </cell>
        </row>
        <row r="6437">
          <cell r="C6437" t="str">
            <v>1.1015.4</v>
          </cell>
          <cell r="D6437" t="str">
            <v>Проектные работы</v>
          </cell>
          <cell r="E6437" t="str">
            <v>051-3002172</v>
          </cell>
          <cell r="F6437" t="str">
            <v/>
          </cell>
          <cell r="G6437" t="str">
            <v/>
          </cell>
          <cell r="H6437" t="str">
            <v/>
          </cell>
          <cell r="I6437">
            <v>2.4</v>
          </cell>
          <cell r="J6437">
            <v>0</v>
          </cell>
          <cell r="K6437">
            <v>0</v>
          </cell>
          <cell r="L6437">
            <v>0</v>
          </cell>
          <cell r="M6437">
            <v>0</v>
          </cell>
          <cell r="N6437">
            <v>0</v>
          </cell>
          <cell r="O6437">
            <v>0</v>
          </cell>
          <cell r="P6437">
            <v>0</v>
          </cell>
          <cell r="Q6437">
            <v>0</v>
          </cell>
          <cell r="R6437">
            <v>0</v>
          </cell>
          <cell r="S6437">
            <v>0</v>
          </cell>
          <cell r="T6437">
            <v>0</v>
          </cell>
          <cell r="U6437">
            <v>0</v>
          </cell>
          <cell r="V6437">
            <v>0</v>
          </cell>
          <cell r="W6437">
            <v>0</v>
          </cell>
          <cell r="X6437">
            <v>0</v>
          </cell>
          <cell r="Y6437">
            <v>2.3993116699999999</v>
          </cell>
          <cell r="Z6437">
            <v>2.4</v>
          </cell>
          <cell r="AA6437">
            <v>2.4</v>
          </cell>
          <cell r="AB6437">
            <v>0</v>
          </cell>
          <cell r="AC6437">
            <v>0</v>
          </cell>
          <cell r="AD6437">
            <v>2.3993116699999999</v>
          </cell>
          <cell r="AE6437">
            <v>2.3993116699999999</v>
          </cell>
          <cell r="AF6437">
            <v>0</v>
          </cell>
          <cell r="AG6437">
            <v>0</v>
          </cell>
          <cell r="AH6437">
            <v>0</v>
          </cell>
          <cell r="AI6437">
            <v>99.971319582999996</v>
          </cell>
        </row>
        <row r="6438">
          <cell r="C6438" t="str">
            <v>1.1015.5</v>
          </cell>
          <cell r="D6438" t="str">
            <v>Услуги Заказчика</v>
          </cell>
          <cell r="E6438" t="str">
            <v>051-3002172</v>
          </cell>
          <cell r="F6438" t="str">
            <v/>
          </cell>
          <cell r="G6438" t="str">
            <v/>
          </cell>
          <cell r="H6438" t="str">
            <v/>
          </cell>
          <cell r="I6438">
            <v>6.8910003199999998</v>
          </cell>
          <cell r="J6438">
            <v>1E-3</v>
          </cell>
          <cell r="K6438">
            <v>1E-3</v>
          </cell>
          <cell r="L6438">
            <v>1E-3</v>
          </cell>
          <cell r="M6438">
            <v>2.5001999999999999E-4</v>
          </cell>
          <cell r="N6438">
            <v>25.001999999999999</v>
          </cell>
          <cell r="O6438">
            <v>25.001999999999999</v>
          </cell>
          <cell r="P6438">
            <v>0</v>
          </cell>
          <cell r="Q6438">
            <v>0</v>
          </cell>
          <cell r="R6438">
            <v>0</v>
          </cell>
          <cell r="S6438">
            <v>0</v>
          </cell>
          <cell r="T6438">
            <v>0</v>
          </cell>
          <cell r="U6438">
            <v>0</v>
          </cell>
          <cell r="V6438">
            <v>0</v>
          </cell>
          <cell r="W6438">
            <v>0</v>
          </cell>
          <cell r="X6438">
            <v>0</v>
          </cell>
          <cell r="Y6438">
            <v>3.4385000400000001</v>
          </cell>
          <cell r="Z6438">
            <v>6.88</v>
          </cell>
          <cell r="AA6438">
            <v>6.88</v>
          </cell>
          <cell r="AB6438">
            <v>0</v>
          </cell>
          <cell r="AC6438">
            <v>0</v>
          </cell>
          <cell r="AD6438">
            <v>3.4386667200000001</v>
          </cell>
          <cell r="AE6438">
            <v>3.4385000400000001</v>
          </cell>
          <cell r="AF6438">
            <v>1.6668E-4</v>
          </cell>
          <cell r="AG6438">
            <v>0</v>
          </cell>
          <cell r="AH6438">
            <v>0</v>
          </cell>
          <cell r="AI6438">
            <v>49.980620930000001</v>
          </cell>
        </row>
        <row r="6439">
          <cell r="C6439" t="str">
            <v>1.1015.6</v>
          </cell>
          <cell r="D6439" t="str">
            <v>Иные прочие</v>
          </cell>
          <cell r="E6439" t="str">
            <v>051-3002172</v>
          </cell>
          <cell r="F6439" t="str">
            <v/>
          </cell>
          <cell r="G6439" t="str">
            <v/>
          </cell>
          <cell r="H6439" t="str">
            <v/>
          </cell>
          <cell r="I6439">
            <v>524.66</v>
          </cell>
          <cell r="J6439">
            <v>69.86</v>
          </cell>
          <cell r="K6439">
            <v>0</v>
          </cell>
          <cell r="L6439">
            <v>0</v>
          </cell>
          <cell r="M6439">
            <v>0</v>
          </cell>
          <cell r="N6439">
            <v>0</v>
          </cell>
          <cell r="O6439">
            <v>0</v>
          </cell>
          <cell r="P6439">
            <v>0</v>
          </cell>
          <cell r="Q6439">
            <v>0</v>
          </cell>
          <cell r="R6439">
            <v>0</v>
          </cell>
          <cell r="S6439">
            <v>0</v>
          </cell>
          <cell r="T6439">
            <v>0</v>
          </cell>
          <cell r="U6439">
            <v>0</v>
          </cell>
          <cell r="V6439">
            <v>0</v>
          </cell>
          <cell r="W6439">
            <v>0</v>
          </cell>
          <cell r="X6439">
            <v>0</v>
          </cell>
          <cell r="Y6439">
            <v>0</v>
          </cell>
          <cell r="Z6439">
            <v>0</v>
          </cell>
          <cell r="AA6439">
            <v>0</v>
          </cell>
          <cell r="AB6439">
            <v>0</v>
          </cell>
          <cell r="AC6439">
            <v>0</v>
          </cell>
          <cell r="AD6439">
            <v>0</v>
          </cell>
          <cell r="AE6439">
            <v>0</v>
          </cell>
          <cell r="AF6439">
            <v>0</v>
          </cell>
          <cell r="AG6439">
            <v>0</v>
          </cell>
          <cell r="AH6439">
            <v>0</v>
          </cell>
          <cell r="AI6439">
            <v>0</v>
          </cell>
        </row>
        <row r="6440">
          <cell r="C6440" t="str">
            <v>1.1016</v>
          </cell>
          <cell r="D6440" t="str">
            <v>Бурение эксплуатационное на ПХГ. Калининградское ПХГ</v>
          </cell>
          <cell r="E6440" t="str">
            <v>051-3002542</v>
          </cell>
          <cell r="F6440" t="str">
            <v/>
          </cell>
          <cell r="G6440" t="str">
            <v>Программа комплексного освоения месторождений полуострова Ям</v>
          </cell>
          <cell r="H6440" t="str">
            <v>ПХГ</v>
          </cell>
          <cell r="I6440">
            <v>488.16</v>
          </cell>
          <cell r="J6440">
            <v>488.16</v>
          </cell>
          <cell r="K6440">
            <v>9.02</v>
          </cell>
          <cell r="L6440">
            <v>9.02</v>
          </cell>
          <cell r="M6440">
            <v>7.9999920000000002E-2</v>
          </cell>
          <cell r="N6440">
            <v>0.886917073</v>
          </cell>
          <cell r="O6440">
            <v>0.886917073</v>
          </cell>
          <cell r="P6440">
            <v>0</v>
          </cell>
          <cell r="Q6440">
            <v>0</v>
          </cell>
          <cell r="R6440">
            <v>0</v>
          </cell>
          <cell r="S6440">
            <v>0</v>
          </cell>
          <cell r="T6440">
            <v>0</v>
          </cell>
          <cell r="U6440">
            <v>0</v>
          </cell>
          <cell r="V6440">
            <v>0</v>
          </cell>
          <cell r="W6440">
            <v>0</v>
          </cell>
          <cell r="X6440">
            <v>0</v>
          </cell>
          <cell r="Y6440">
            <v>0</v>
          </cell>
          <cell r="Z6440">
            <v>9.02</v>
          </cell>
          <cell r="AA6440">
            <v>9.02</v>
          </cell>
          <cell r="AB6440">
            <v>0</v>
          </cell>
          <cell r="AC6440">
            <v>0</v>
          </cell>
          <cell r="AD6440">
            <v>4.5233332800000001</v>
          </cell>
          <cell r="AE6440">
            <v>0</v>
          </cell>
          <cell r="AF6440">
            <v>5.3333279999999997E-2</v>
          </cell>
          <cell r="AG6440">
            <v>4.47</v>
          </cell>
          <cell r="AH6440">
            <v>0</v>
          </cell>
          <cell r="AI6440">
            <v>50.147819069000001</v>
          </cell>
        </row>
        <row r="6441">
          <cell r="C6441" t="str">
            <v>1.1016.1</v>
          </cell>
          <cell r="D6441" t="str">
            <v>Подрядные работы</v>
          </cell>
          <cell r="E6441" t="str">
            <v>051-3002542</v>
          </cell>
          <cell r="F6441" t="str">
            <v/>
          </cell>
          <cell r="G6441" t="str">
            <v/>
          </cell>
          <cell r="H6441" t="str">
            <v/>
          </cell>
          <cell r="I6441">
            <v>423</v>
          </cell>
          <cell r="J6441">
            <v>423</v>
          </cell>
          <cell r="K6441">
            <v>0</v>
          </cell>
          <cell r="L6441">
            <v>0</v>
          </cell>
          <cell r="M6441">
            <v>0</v>
          </cell>
          <cell r="N6441">
            <v>0</v>
          </cell>
          <cell r="O6441">
            <v>0</v>
          </cell>
          <cell r="P6441">
            <v>0</v>
          </cell>
          <cell r="Q6441">
            <v>0</v>
          </cell>
          <cell r="R6441">
            <v>0</v>
          </cell>
          <cell r="S6441">
            <v>0</v>
          </cell>
          <cell r="T6441">
            <v>0</v>
          </cell>
          <cell r="U6441">
            <v>0</v>
          </cell>
          <cell r="V6441">
            <v>0</v>
          </cell>
          <cell r="W6441">
            <v>0</v>
          </cell>
          <cell r="X6441">
            <v>0</v>
          </cell>
          <cell r="Y6441">
            <v>0</v>
          </cell>
          <cell r="Z6441">
            <v>0</v>
          </cell>
          <cell r="AA6441">
            <v>0</v>
          </cell>
          <cell r="AB6441">
            <v>0</v>
          </cell>
          <cell r="AC6441">
            <v>0</v>
          </cell>
          <cell r="AD6441">
            <v>0</v>
          </cell>
          <cell r="AE6441">
            <v>0</v>
          </cell>
          <cell r="AF6441">
            <v>0</v>
          </cell>
          <cell r="AG6441">
            <v>0</v>
          </cell>
          <cell r="AH6441">
            <v>0</v>
          </cell>
          <cell r="AI6441">
            <v>0</v>
          </cell>
        </row>
        <row r="6442">
          <cell r="C6442">
            <v>0</v>
          </cell>
          <cell r="D6442" t="str">
            <v>Конкурс</v>
          </cell>
          <cell r="E6442" t="str">
            <v>051-3002542</v>
          </cell>
          <cell r="F6442" t="str">
            <v/>
          </cell>
          <cell r="G6442" t="str">
            <v/>
          </cell>
          <cell r="H6442" t="str">
            <v/>
          </cell>
          <cell r="I6442">
            <v>423</v>
          </cell>
          <cell r="J6442">
            <v>423</v>
          </cell>
          <cell r="K6442">
            <v>0</v>
          </cell>
          <cell r="L6442">
            <v>0</v>
          </cell>
          <cell r="M6442">
            <v>0</v>
          </cell>
          <cell r="N6442">
            <v>0</v>
          </cell>
          <cell r="O6442">
            <v>0</v>
          </cell>
          <cell r="P6442">
            <v>0</v>
          </cell>
          <cell r="Q6442">
            <v>0</v>
          </cell>
          <cell r="R6442">
            <v>0</v>
          </cell>
          <cell r="S6442">
            <v>0</v>
          </cell>
          <cell r="T6442">
            <v>0</v>
          </cell>
          <cell r="U6442">
            <v>0</v>
          </cell>
          <cell r="V6442">
            <v>0</v>
          </cell>
          <cell r="W6442">
            <v>0</v>
          </cell>
          <cell r="X6442">
            <v>0</v>
          </cell>
          <cell r="Y6442">
            <v>0</v>
          </cell>
          <cell r="Z6442">
            <v>0</v>
          </cell>
          <cell r="AA6442">
            <v>0</v>
          </cell>
          <cell r="AB6442">
            <v>0</v>
          </cell>
          <cell r="AC6442">
            <v>0</v>
          </cell>
          <cell r="AD6442">
            <v>0</v>
          </cell>
          <cell r="AE6442">
            <v>0</v>
          </cell>
          <cell r="AF6442">
            <v>0</v>
          </cell>
          <cell r="AG6442">
            <v>0</v>
          </cell>
          <cell r="AH6442">
            <v>0</v>
          </cell>
          <cell r="AI6442">
            <v>0</v>
          </cell>
        </row>
        <row r="6443">
          <cell r="C6443" t="str">
            <v>1.1016.2</v>
          </cell>
          <cell r="D6443" t="str">
            <v>Оборудование</v>
          </cell>
          <cell r="E6443" t="str">
            <v>051-3002542</v>
          </cell>
          <cell r="F6443" t="str">
            <v/>
          </cell>
          <cell r="G6443" t="str">
            <v/>
          </cell>
          <cell r="H6443" t="str">
            <v/>
          </cell>
          <cell r="I6443">
            <v>14.1</v>
          </cell>
          <cell r="J6443">
            <v>14.1</v>
          </cell>
          <cell r="K6443">
            <v>0</v>
          </cell>
          <cell r="L6443">
            <v>0</v>
          </cell>
          <cell r="M6443">
            <v>0</v>
          </cell>
          <cell r="N6443">
            <v>0</v>
          </cell>
          <cell r="O6443">
            <v>0</v>
          </cell>
          <cell r="P6443">
            <v>0</v>
          </cell>
          <cell r="Q6443">
            <v>0</v>
          </cell>
          <cell r="R6443">
            <v>0</v>
          </cell>
          <cell r="S6443">
            <v>0</v>
          </cell>
          <cell r="T6443">
            <v>0</v>
          </cell>
          <cell r="U6443">
            <v>0</v>
          </cell>
          <cell r="V6443">
            <v>0</v>
          </cell>
          <cell r="W6443">
            <v>0</v>
          </cell>
          <cell r="X6443">
            <v>0</v>
          </cell>
          <cell r="Y6443">
            <v>0</v>
          </cell>
          <cell r="Z6443">
            <v>0</v>
          </cell>
          <cell r="AA6443">
            <v>0</v>
          </cell>
          <cell r="AB6443">
            <v>0</v>
          </cell>
          <cell r="AC6443">
            <v>0</v>
          </cell>
          <cell r="AD6443">
            <v>0</v>
          </cell>
          <cell r="AE6443">
            <v>0</v>
          </cell>
          <cell r="AF6443">
            <v>0</v>
          </cell>
          <cell r="AG6443">
            <v>0</v>
          </cell>
          <cell r="AH6443">
            <v>0</v>
          </cell>
          <cell r="AI6443">
            <v>0</v>
          </cell>
        </row>
        <row r="6444">
          <cell r="C6444" t="str">
            <v>1.1016.3</v>
          </cell>
          <cell r="D6444" t="str">
            <v>Прочие, всего</v>
          </cell>
          <cell r="E6444" t="str">
            <v>051-3002542</v>
          </cell>
          <cell r="F6444" t="str">
            <v/>
          </cell>
          <cell r="G6444" t="str">
            <v/>
          </cell>
          <cell r="H6444" t="str">
            <v/>
          </cell>
          <cell r="I6444">
            <v>51.06</v>
          </cell>
          <cell r="J6444">
            <v>51.06</v>
          </cell>
          <cell r="K6444">
            <v>9.02</v>
          </cell>
          <cell r="L6444">
            <v>9.02</v>
          </cell>
          <cell r="M6444">
            <v>7.9999920000000002E-2</v>
          </cell>
          <cell r="N6444">
            <v>0.886917073</v>
          </cell>
          <cell r="O6444">
            <v>0.886917073</v>
          </cell>
          <cell r="P6444">
            <v>0</v>
          </cell>
          <cell r="Q6444">
            <v>0</v>
          </cell>
          <cell r="R6444">
            <v>0</v>
          </cell>
          <cell r="S6444">
            <v>0</v>
          </cell>
          <cell r="T6444">
            <v>0</v>
          </cell>
          <cell r="U6444">
            <v>0</v>
          </cell>
          <cell r="V6444">
            <v>0</v>
          </cell>
          <cell r="W6444">
            <v>0</v>
          </cell>
          <cell r="X6444">
            <v>0</v>
          </cell>
          <cell r="Y6444">
            <v>0</v>
          </cell>
          <cell r="Z6444">
            <v>9.02</v>
          </cell>
          <cell r="AA6444">
            <v>9.02</v>
          </cell>
          <cell r="AB6444">
            <v>0</v>
          </cell>
          <cell r="AC6444">
            <v>0</v>
          </cell>
          <cell r="AD6444">
            <v>4.5233332800000001</v>
          </cell>
          <cell r="AE6444">
            <v>0</v>
          </cell>
          <cell r="AF6444">
            <v>5.3333279999999997E-2</v>
          </cell>
          <cell r="AG6444">
            <v>4.47</v>
          </cell>
          <cell r="AH6444">
            <v>0</v>
          </cell>
          <cell r="AI6444">
            <v>50.147819069000001</v>
          </cell>
        </row>
        <row r="6445">
          <cell r="C6445" t="str">
            <v>1.1016.4</v>
          </cell>
          <cell r="D6445" t="str">
            <v>Проектные работы</v>
          </cell>
          <cell r="E6445" t="str">
            <v>051-3002542</v>
          </cell>
          <cell r="F6445" t="str">
            <v/>
          </cell>
          <cell r="G6445" t="str">
            <v/>
          </cell>
          <cell r="H6445" t="str">
            <v/>
          </cell>
          <cell r="I6445">
            <v>8.9499999999999993</v>
          </cell>
          <cell r="J6445">
            <v>8.9499999999999993</v>
          </cell>
          <cell r="K6445">
            <v>8.9499999999999993</v>
          </cell>
          <cell r="L6445">
            <v>8.9499999999999993</v>
          </cell>
          <cell r="M6445">
            <v>0</v>
          </cell>
          <cell r="N6445">
            <v>0</v>
          </cell>
          <cell r="O6445">
            <v>0</v>
          </cell>
          <cell r="P6445">
            <v>0</v>
          </cell>
          <cell r="Q6445">
            <v>0</v>
          </cell>
          <cell r="R6445">
            <v>0</v>
          </cell>
          <cell r="S6445">
            <v>0</v>
          </cell>
          <cell r="T6445">
            <v>0</v>
          </cell>
          <cell r="U6445">
            <v>0</v>
          </cell>
          <cell r="V6445">
            <v>0</v>
          </cell>
          <cell r="W6445">
            <v>0</v>
          </cell>
          <cell r="X6445">
            <v>0</v>
          </cell>
          <cell r="Y6445">
            <v>0</v>
          </cell>
          <cell r="Z6445">
            <v>8.9499999999999993</v>
          </cell>
          <cell r="AA6445">
            <v>8.9499999999999993</v>
          </cell>
          <cell r="AB6445">
            <v>0</v>
          </cell>
          <cell r="AC6445">
            <v>0</v>
          </cell>
          <cell r="AD6445">
            <v>4.47</v>
          </cell>
          <cell r="AE6445">
            <v>0</v>
          </cell>
          <cell r="AF6445">
            <v>0</v>
          </cell>
          <cell r="AG6445">
            <v>4.47</v>
          </cell>
          <cell r="AH6445">
            <v>0</v>
          </cell>
          <cell r="AI6445">
            <v>49.944134077999998</v>
          </cell>
        </row>
        <row r="6446">
          <cell r="C6446" t="str">
            <v>1.1016.5</v>
          </cell>
          <cell r="D6446" t="str">
            <v>Услуги Заказчика</v>
          </cell>
          <cell r="E6446" t="str">
            <v>051-3002542</v>
          </cell>
          <cell r="F6446" t="str">
            <v/>
          </cell>
          <cell r="G6446" t="str">
            <v/>
          </cell>
          <cell r="H6446" t="str">
            <v/>
          </cell>
          <cell r="I6446">
            <v>7.0000000000000007E-2</v>
          </cell>
          <cell r="J6446">
            <v>7.0000000000000007E-2</v>
          </cell>
          <cell r="K6446">
            <v>7.0000000000000007E-2</v>
          </cell>
          <cell r="L6446">
            <v>7.0000000000000007E-2</v>
          </cell>
          <cell r="M6446">
            <v>7.9999920000000002E-2</v>
          </cell>
          <cell r="N6446">
            <v>114.2856</v>
          </cell>
          <cell r="O6446">
            <v>114.2856</v>
          </cell>
          <cell r="P6446">
            <v>0</v>
          </cell>
          <cell r="Q6446">
            <v>0</v>
          </cell>
          <cell r="R6446">
            <v>0</v>
          </cell>
          <cell r="S6446">
            <v>0</v>
          </cell>
          <cell r="T6446">
            <v>0</v>
          </cell>
          <cell r="U6446">
            <v>0</v>
          </cell>
          <cell r="V6446">
            <v>0</v>
          </cell>
          <cell r="W6446">
            <v>0</v>
          </cell>
          <cell r="X6446">
            <v>0</v>
          </cell>
          <cell r="Y6446">
            <v>0</v>
          </cell>
          <cell r="Z6446">
            <v>7.0000000000000007E-2</v>
          </cell>
          <cell r="AA6446">
            <v>7.0000000000000007E-2</v>
          </cell>
          <cell r="AB6446">
            <v>0</v>
          </cell>
          <cell r="AC6446">
            <v>0</v>
          </cell>
          <cell r="AD6446">
            <v>5.3333279999999997E-2</v>
          </cell>
          <cell r="AE6446">
            <v>0</v>
          </cell>
          <cell r="AF6446">
            <v>5.3333279999999997E-2</v>
          </cell>
          <cell r="AG6446">
            <v>0</v>
          </cell>
          <cell r="AH6446">
            <v>0</v>
          </cell>
          <cell r="AI6446">
            <v>76.190399999999997</v>
          </cell>
        </row>
        <row r="6447">
          <cell r="C6447" t="str">
            <v>1.1016.6</v>
          </cell>
          <cell r="D6447" t="str">
            <v>Иные прочие</v>
          </cell>
          <cell r="E6447" t="str">
            <v>051-3002542</v>
          </cell>
          <cell r="F6447" t="str">
            <v/>
          </cell>
          <cell r="G6447" t="str">
            <v/>
          </cell>
          <cell r="H6447" t="str">
            <v/>
          </cell>
          <cell r="I6447">
            <v>42.04</v>
          </cell>
          <cell r="J6447">
            <v>42.04</v>
          </cell>
          <cell r="K6447">
            <v>0</v>
          </cell>
          <cell r="L6447">
            <v>0</v>
          </cell>
          <cell r="M6447">
            <v>0</v>
          </cell>
          <cell r="N6447">
            <v>0</v>
          </cell>
          <cell r="O6447">
            <v>0</v>
          </cell>
          <cell r="P6447">
            <v>0</v>
          </cell>
          <cell r="Q6447">
            <v>0</v>
          </cell>
          <cell r="R6447">
            <v>0</v>
          </cell>
          <cell r="S6447">
            <v>0</v>
          </cell>
          <cell r="T6447">
            <v>0</v>
          </cell>
          <cell r="U6447">
            <v>0</v>
          </cell>
          <cell r="V6447">
            <v>0</v>
          </cell>
          <cell r="W6447">
            <v>0</v>
          </cell>
          <cell r="X6447">
            <v>0</v>
          </cell>
          <cell r="Y6447">
            <v>0</v>
          </cell>
          <cell r="Z6447">
            <v>0</v>
          </cell>
          <cell r="AA6447">
            <v>0</v>
          </cell>
          <cell r="AB6447">
            <v>0</v>
          </cell>
          <cell r="AC6447">
            <v>0</v>
          </cell>
          <cell r="AD6447">
            <v>0</v>
          </cell>
          <cell r="AE6447">
            <v>0</v>
          </cell>
          <cell r="AF6447">
            <v>0</v>
          </cell>
          <cell r="AG6447">
            <v>0</v>
          </cell>
          <cell r="AH6447">
            <v>0</v>
          </cell>
          <cell r="AI6447">
            <v>0</v>
          </cell>
        </row>
        <row r="6448">
          <cell r="C6448" t="str">
            <v>1.1017</v>
          </cell>
          <cell r="D6448" t="str">
            <v>Бурение эксплуатационное на ПХГ. Новомосковское ПХГ</v>
          </cell>
          <cell r="E6448" t="str">
            <v>051-3002854</v>
          </cell>
          <cell r="F6448" t="str">
            <v/>
          </cell>
          <cell r="G6448" t="str">
            <v>Программа комплексного освоения месторождений полуострова Ям</v>
          </cell>
          <cell r="H6448" t="str">
            <v>ПХГ</v>
          </cell>
          <cell r="I6448">
            <v>0</v>
          </cell>
          <cell r="J6448">
            <v>0</v>
          </cell>
          <cell r="K6448">
            <v>0</v>
          </cell>
          <cell r="L6448">
            <v>0</v>
          </cell>
          <cell r="M6448">
            <v>0</v>
          </cell>
          <cell r="N6448">
            <v>0</v>
          </cell>
          <cell r="O6448">
            <v>0</v>
          </cell>
          <cell r="P6448">
            <v>0</v>
          </cell>
          <cell r="Q6448">
            <v>0</v>
          </cell>
          <cell r="R6448">
            <v>0</v>
          </cell>
          <cell r="S6448">
            <v>0</v>
          </cell>
          <cell r="T6448">
            <v>0</v>
          </cell>
          <cell r="U6448">
            <v>0</v>
          </cell>
          <cell r="V6448">
            <v>0</v>
          </cell>
          <cell r="W6448">
            <v>0</v>
          </cell>
          <cell r="X6448">
            <v>0</v>
          </cell>
          <cell r="Y6448">
            <v>2.5698222999999998</v>
          </cell>
          <cell r="Z6448">
            <v>2.56</v>
          </cell>
          <cell r="AA6448">
            <v>2.56</v>
          </cell>
          <cell r="AB6448">
            <v>0</v>
          </cell>
          <cell r="AC6448">
            <v>0</v>
          </cell>
          <cell r="AD6448">
            <v>2.5698222999999998</v>
          </cell>
          <cell r="AE6448">
            <v>2.5698222999999998</v>
          </cell>
          <cell r="AF6448">
            <v>0</v>
          </cell>
          <cell r="AG6448">
            <v>0</v>
          </cell>
          <cell r="AH6448">
            <v>0</v>
          </cell>
          <cell r="AI6448">
            <v>100.383683594</v>
          </cell>
        </row>
        <row r="6449">
          <cell r="C6449" t="str">
            <v>1.1017.1</v>
          </cell>
          <cell r="D6449" t="str">
            <v>Прочие, всего</v>
          </cell>
          <cell r="E6449" t="str">
            <v>051-3002854</v>
          </cell>
          <cell r="F6449" t="str">
            <v/>
          </cell>
          <cell r="G6449" t="str">
            <v/>
          </cell>
          <cell r="H6449" t="str">
            <v/>
          </cell>
          <cell r="I6449">
            <v>0</v>
          </cell>
          <cell r="J6449">
            <v>0</v>
          </cell>
          <cell r="K6449">
            <v>0</v>
          </cell>
          <cell r="L6449">
            <v>0</v>
          </cell>
          <cell r="M6449">
            <v>0</v>
          </cell>
          <cell r="N6449">
            <v>0</v>
          </cell>
          <cell r="O6449">
            <v>0</v>
          </cell>
          <cell r="P6449">
            <v>0</v>
          </cell>
          <cell r="Q6449">
            <v>0</v>
          </cell>
          <cell r="R6449">
            <v>0</v>
          </cell>
          <cell r="S6449">
            <v>0</v>
          </cell>
          <cell r="T6449">
            <v>0</v>
          </cell>
          <cell r="U6449">
            <v>0</v>
          </cell>
          <cell r="V6449">
            <v>0</v>
          </cell>
          <cell r="W6449">
            <v>0</v>
          </cell>
          <cell r="X6449">
            <v>0</v>
          </cell>
          <cell r="Y6449">
            <v>2.5698222999999998</v>
          </cell>
          <cell r="Z6449">
            <v>2.56</v>
          </cell>
          <cell r="AA6449">
            <v>2.56</v>
          </cell>
          <cell r="AB6449">
            <v>0</v>
          </cell>
          <cell r="AC6449">
            <v>0</v>
          </cell>
          <cell r="AD6449">
            <v>2.5698222999999998</v>
          </cell>
          <cell r="AE6449">
            <v>2.5698222999999998</v>
          </cell>
          <cell r="AF6449">
            <v>0</v>
          </cell>
          <cell r="AG6449">
            <v>0</v>
          </cell>
          <cell r="AH6449">
            <v>0</v>
          </cell>
          <cell r="AI6449">
            <v>100.383683594</v>
          </cell>
        </row>
        <row r="6450">
          <cell r="C6450" t="str">
            <v>1.1017.2</v>
          </cell>
          <cell r="D6450" t="str">
            <v>Проектные работы</v>
          </cell>
          <cell r="E6450" t="str">
            <v>051-3002854</v>
          </cell>
          <cell r="F6450" t="str">
            <v/>
          </cell>
          <cell r="G6450" t="str">
            <v/>
          </cell>
          <cell r="H6450" t="str">
            <v/>
          </cell>
          <cell r="I6450">
            <v>0</v>
          </cell>
          <cell r="J6450">
            <v>0</v>
          </cell>
          <cell r="K6450">
            <v>0</v>
          </cell>
          <cell r="L6450">
            <v>0</v>
          </cell>
          <cell r="M6450">
            <v>0</v>
          </cell>
          <cell r="N6450">
            <v>0</v>
          </cell>
          <cell r="O6450">
            <v>0</v>
          </cell>
          <cell r="P6450">
            <v>0</v>
          </cell>
          <cell r="Q6450">
            <v>0</v>
          </cell>
          <cell r="R6450">
            <v>0</v>
          </cell>
          <cell r="S6450">
            <v>0</v>
          </cell>
          <cell r="T6450">
            <v>0</v>
          </cell>
          <cell r="U6450">
            <v>0</v>
          </cell>
          <cell r="V6450">
            <v>0</v>
          </cell>
          <cell r="W6450">
            <v>0</v>
          </cell>
          <cell r="X6450">
            <v>0</v>
          </cell>
          <cell r="Y6450">
            <v>2.3839889200000002</v>
          </cell>
          <cell r="Z6450">
            <v>2.37416662</v>
          </cell>
          <cell r="AA6450">
            <v>2.37416662</v>
          </cell>
          <cell r="AB6450">
            <v>0</v>
          </cell>
          <cell r="AC6450">
            <v>0</v>
          </cell>
          <cell r="AD6450">
            <v>2.3839889200000002</v>
          </cell>
          <cell r="AE6450">
            <v>2.3839889200000002</v>
          </cell>
          <cell r="AF6450">
            <v>0</v>
          </cell>
          <cell r="AG6450">
            <v>0</v>
          </cell>
          <cell r="AH6450">
            <v>0</v>
          </cell>
          <cell r="AI6450">
            <v>100.413715698</v>
          </cell>
        </row>
        <row r="6451">
          <cell r="C6451" t="str">
            <v>1.1017.3</v>
          </cell>
          <cell r="D6451" t="str">
            <v>Услуги Заказчика</v>
          </cell>
          <cell r="E6451" t="str">
            <v>051-3002854</v>
          </cell>
          <cell r="F6451" t="str">
            <v/>
          </cell>
          <cell r="G6451" t="str">
            <v/>
          </cell>
          <cell r="H6451" t="str">
            <v/>
          </cell>
          <cell r="I6451">
            <v>0</v>
          </cell>
          <cell r="J6451">
            <v>0</v>
          </cell>
          <cell r="K6451">
            <v>0</v>
          </cell>
          <cell r="L6451">
            <v>0</v>
          </cell>
          <cell r="M6451">
            <v>0</v>
          </cell>
          <cell r="N6451">
            <v>0</v>
          </cell>
          <cell r="O6451">
            <v>0</v>
          </cell>
          <cell r="P6451">
            <v>0</v>
          </cell>
          <cell r="Q6451">
            <v>0</v>
          </cell>
          <cell r="R6451">
            <v>0</v>
          </cell>
          <cell r="S6451">
            <v>0</v>
          </cell>
          <cell r="T6451">
            <v>0</v>
          </cell>
          <cell r="U6451">
            <v>0</v>
          </cell>
          <cell r="V6451">
            <v>0</v>
          </cell>
          <cell r="W6451">
            <v>0</v>
          </cell>
          <cell r="X6451">
            <v>0</v>
          </cell>
          <cell r="Y6451">
            <v>0.18583337999999999</v>
          </cell>
          <cell r="Z6451">
            <v>0.18583337999999999</v>
          </cell>
          <cell r="AA6451">
            <v>0.18583337999999999</v>
          </cell>
          <cell r="AB6451">
            <v>0</v>
          </cell>
          <cell r="AC6451">
            <v>0</v>
          </cell>
          <cell r="AD6451">
            <v>0.18583337999999999</v>
          </cell>
          <cell r="AE6451">
            <v>0.18583337999999999</v>
          </cell>
          <cell r="AF6451">
            <v>0</v>
          </cell>
          <cell r="AG6451">
            <v>0</v>
          </cell>
          <cell r="AH6451">
            <v>0</v>
          </cell>
          <cell r="AI6451">
            <v>100</v>
          </cell>
        </row>
        <row r="6452">
          <cell r="C6452" t="str">
            <v>1.1018</v>
          </cell>
          <cell r="D6452" t="str">
            <v>Бурение эксплуатационное на ПХГ. Эксплуатационные скважины на Шатровском подземном хранилище газа (ПХГ)</v>
          </cell>
          <cell r="E6452" t="str">
            <v>051-3002855</v>
          </cell>
          <cell r="F6452" t="str">
            <v/>
          </cell>
          <cell r="G6452" t="str">
            <v>Бурение эксплуатационное на ПХГ</v>
          </cell>
          <cell r="H6452" t="str">
            <v>ПХГ</v>
          </cell>
          <cell r="I6452">
            <v>6382.2709999999997</v>
          </cell>
          <cell r="J6452">
            <v>5957.9009999999998</v>
          </cell>
          <cell r="K6452">
            <v>1.581</v>
          </cell>
          <cell r="L6452">
            <v>1.581</v>
          </cell>
          <cell r="M6452">
            <v>2.5001999999999999E-4</v>
          </cell>
          <cell r="N6452">
            <v>1.5814042E-2</v>
          </cell>
          <cell r="O6452">
            <v>1.5814042E-2</v>
          </cell>
          <cell r="P6452">
            <v>0</v>
          </cell>
          <cell r="Q6452">
            <v>0</v>
          </cell>
          <cell r="R6452">
            <v>0</v>
          </cell>
          <cell r="S6452">
            <v>0</v>
          </cell>
          <cell r="T6452">
            <v>0</v>
          </cell>
          <cell r="U6452">
            <v>0</v>
          </cell>
          <cell r="V6452">
            <v>0</v>
          </cell>
          <cell r="W6452">
            <v>0</v>
          </cell>
          <cell r="X6452">
            <v>0</v>
          </cell>
          <cell r="Y6452">
            <v>7.9164791799999996</v>
          </cell>
          <cell r="Z6452">
            <v>7.44</v>
          </cell>
          <cell r="AA6452">
            <v>7.44</v>
          </cell>
          <cell r="AB6452">
            <v>0</v>
          </cell>
          <cell r="AC6452">
            <v>0</v>
          </cell>
          <cell r="AD6452">
            <v>7.91664586</v>
          </cell>
          <cell r="AE6452">
            <v>7.9164791799999996</v>
          </cell>
          <cell r="AF6452">
            <v>1.6668E-4</v>
          </cell>
          <cell r="AG6452">
            <v>0</v>
          </cell>
          <cell r="AH6452">
            <v>0</v>
          </cell>
          <cell r="AI6452">
            <v>106.40653037600001</v>
          </cell>
        </row>
        <row r="6453">
          <cell r="C6453" t="str">
            <v>1.1018.1</v>
          </cell>
          <cell r="D6453" t="str">
            <v>Подрядные работы</v>
          </cell>
          <cell r="E6453" t="str">
            <v>051-3002855</v>
          </cell>
          <cell r="F6453" t="str">
            <v/>
          </cell>
          <cell r="G6453" t="str">
            <v/>
          </cell>
          <cell r="H6453" t="str">
            <v/>
          </cell>
          <cell r="I6453">
            <v>4966.97</v>
          </cell>
          <cell r="J6453">
            <v>4727.37</v>
          </cell>
          <cell r="K6453">
            <v>0</v>
          </cell>
          <cell r="L6453">
            <v>0</v>
          </cell>
          <cell r="M6453">
            <v>0</v>
          </cell>
          <cell r="N6453">
            <v>0</v>
          </cell>
          <cell r="O6453">
            <v>0</v>
          </cell>
          <cell r="P6453">
            <v>0</v>
          </cell>
          <cell r="Q6453">
            <v>0</v>
          </cell>
          <cell r="R6453">
            <v>0</v>
          </cell>
          <cell r="S6453">
            <v>0</v>
          </cell>
          <cell r="T6453">
            <v>0</v>
          </cell>
          <cell r="U6453">
            <v>0</v>
          </cell>
          <cell r="V6453">
            <v>0</v>
          </cell>
          <cell r="W6453">
            <v>0</v>
          </cell>
          <cell r="X6453">
            <v>0</v>
          </cell>
          <cell r="Y6453">
            <v>0</v>
          </cell>
          <cell r="Z6453">
            <v>0</v>
          </cell>
          <cell r="AA6453">
            <v>0</v>
          </cell>
          <cell r="AB6453">
            <v>0</v>
          </cell>
          <cell r="AC6453">
            <v>0</v>
          </cell>
          <cell r="AD6453">
            <v>0</v>
          </cell>
          <cell r="AE6453">
            <v>0</v>
          </cell>
          <cell r="AF6453">
            <v>0</v>
          </cell>
          <cell r="AG6453">
            <v>0</v>
          </cell>
          <cell r="AH6453">
            <v>0</v>
          </cell>
          <cell r="AI6453">
            <v>0</v>
          </cell>
        </row>
        <row r="6454">
          <cell r="C6454">
            <v>0</v>
          </cell>
          <cell r="D6454" t="str">
            <v>Газстройпром</v>
          </cell>
          <cell r="E6454" t="str">
            <v>051-3002855</v>
          </cell>
          <cell r="F6454" t="str">
            <v/>
          </cell>
          <cell r="G6454" t="str">
            <v/>
          </cell>
          <cell r="H6454" t="str">
            <v/>
          </cell>
          <cell r="I6454">
            <v>4966.97</v>
          </cell>
          <cell r="J6454">
            <v>4727.37</v>
          </cell>
          <cell r="K6454">
            <v>0</v>
          </cell>
          <cell r="L6454">
            <v>0</v>
          </cell>
          <cell r="M6454">
            <v>0</v>
          </cell>
          <cell r="N6454">
            <v>0</v>
          </cell>
          <cell r="O6454">
            <v>0</v>
          </cell>
          <cell r="P6454">
            <v>0</v>
          </cell>
          <cell r="Q6454">
            <v>0</v>
          </cell>
          <cell r="R6454">
            <v>0</v>
          </cell>
          <cell r="S6454">
            <v>0</v>
          </cell>
          <cell r="T6454">
            <v>0</v>
          </cell>
          <cell r="U6454">
            <v>0</v>
          </cell>
          <cell r="V6454">
            <v>0</v>
          </cell>
          <cell r="W6454">
            <v>0</v>
          </cell>
          <cell r="X6454">
            <v>0</v>
          </cell>
          <cell r="Y6454">
            <v>0</v>
          </cell>
          <cell r="Z6454">
            <v>0</v>
          </cell>
          <cell r="AA6454">
            <v>0</v>
          </cell>
          <cell r="AB6454">
            <v>0</v>
          </cell>
          <cell r="AC6454">
            <v>0</v>
          </cell>
          <cell r="AD6454">
            <v>0</v>
          </cell>
          <cell r="AE6454">
            <v>0</v>
          </cell>
          <cell r="AF6454">
            <v>0</v>
          </cell>
          <cell r="AG6454">
            <v>0</v>
          </cell>
          <cell r="AH6454">
            <v>0</v>
          </cell>
          <cell r="AI6454">
            <v>0</v>
          </cell>
        </row>
        <row r="6455">
          <cell r="C6455" t="str">
            <v>1.1018.2</v>
          </cell>
          <cell r="D6455" t="str">
            <v>Оборудование</v>
          </cell>
          <cell r="E6455" t="str">
            <v>051-3002855</v>
          </cell>
          <cell r="F6455" t="str">
            <v/>
          </cell>
          <cell r="G6455" t="str">
            <v/>
          </cell>
          <cell r="H6455" t="str">
            <v/>
          </cell>
          <cell r="I6455">
            <v>254.08</v>
          </cell>
          <cell r="J6455">
            <v>199.79</v>
          </cell>
          <cell r="K6455">
            <v>1.58</v>
          </cell>
          <cell r="L6455">
            <v>1.58</v>
          </cell>
          <cell r="M6455">
            <v>0</v>
          </cell>
          <cell r="N6455">
            <v>0</v>
          </cell>
          <cell r="O6455">
            <v>0</v>
          </cell>
          <cell r="P6455">
            <v>0</v>
          </cell>
          <cell r="Q6455">
            <v>0</v>
          </cell>
          <cell r="R6455">
            <v>0</v>
          </cell>
          <cell r="S6455">
            <v>0</v>
          </cell>
          <cell r="T6455">
            <v>0</v>
          </cell>
          <cell r="U6455">
            <v>0</v>
          </cell>
          <cell r="V6455">
            <v>0</v>
          </cell>
          <cell r="W6455">
            <v>0</v>
          </cell>
          <cell r="X6455">
            <v>0</v>
          </cell>
          <cell r="Y6455">
            <v>1.576854</v>
          </cell>
          <cell r="Z6455">
            <v>1.76</v>
          </cell>
          <cell r="AA6455">
            <v>1.76</v>
          </cell>
          <cell r="AB6455">
            <v>0</v>
          </cell>
          <cell r="AC6455">
            <v>0</v>
          </cell>
          <cell r="AD6455">
            <v>1.576854</v>
          </cell>
          <cell r="AE6455">
            <v>1.576854</v>
          </cell>
          <cell r="AF6455">
            <v>0</v>
          </cell>
          <cell r="AG6455">
            <v>0</v>
          </cell>
          <cell r="AH6455">
            <v>0</v>
          </cell>
          <cell r="AI6455">
            <v>89.593977272999993</v>
          </cell>
        </row>
        <row r="6456">
          <cell r="C6456" t="str">
            <v>1.1018.3</v>
          </cell>
          <cell r="D6456" t="str">
            <v>Прочие, всего</v>
          </cell>
          <cell r="E6456" t="str">
            <v>051-3002855</v>
          </cell>
          <cell r="F6456" t="str">
            <v/>
          </cell>
          <cell r="G6456" t="str">
            <v/>
          </cell>
          <cell r="H6456" t="str">
            <v/>
          </cell>
          <cell r="I6456">
            <v>1161.221</v>
          </cell>
          <cell r="J6456">
            <v>1030.741</v>
          </cell>
          <cell r="K6456">
            <v>1E-3</v>
          </cell>
          <cell r="L6456">
            <v>1E-3</v>
          </cell>
          <cell r="M6456">
            <v>2.5001999999999999E-4</v>
          </cell>
          <cell r="N6456">
            <v>25.001999999999999</v>
          </cell>
          <cell r="O6456">
            <v>25.001999999999999</v>
          </cell>
          <cell r="P6456">
            <v>0</v>
          </cell>
          <cell r="Q6456">
            <v>0</v>
          </cell>
          <cell r="R6456">
            <v>0</v>
          </cell>
          <cell r="S6456">
            <v>0</v>
          </cell>
          <cell r="T6456">
            <v>0</v>
          </cell>
          <cell r="U6456">
            <v>0</v>
          </cell>
          <cell r="V6456">
            <v>0</v>
          </cell>
          <cell r="W6456">
            <v>0</v>
          </cell>
          <cell r="X6456">
            <v>0</v>
          </cell>
          <cell r="Y6456">
            <v>6.3396251799999996</v>
          </cell>
          <cell r="Z6456">
            <v>5.68</v>
          </cell>
          <cell r="AA6456">
            <v>5.68</v>
          </cell>
          <cell r="AB6456">
            <v>0</v>
          </cell>
          <cell r="AC6456">
            <v>0</v>
          </cell>
          <cell r="AD6456">
            <v>6.3397918600000001</v>
          </cell>
          <cell r="AE6456">
            <v>6.3396251799999996</v>
          </cell>
          <cell r="AF6456">
            <v>1.6668E-4</v>
          </cell>
          <cell r="AG6456">
            <v>0</v>
          </cell>
          <cell r="AH6456">
            <v>0</v>
          </cell>
          <cell r="AI6456">
            <v>111.616053873</v>
          </cell>
        </row>
        <row r="6457">
          <cell r="C6457" t="str">
            <v>1.1018.4</v>
          </cell>
          <cell r="D6457" t="str">
            <v>Землеотвод, всего</v>
          </cell>
          <cell r="E6457" t="str">
            <v>051-3002855</v>
          </cell>
          <cell r="F6457" t="str">
            <v/>
          </cell>
          <cell r="G6457" t="str">
            <v/>
          </cell>
          <cell r="H6457" t="str">
            <v/>
          </cell>
          <cell r="I6457">
            <v>14.79</v>
          </cell>
          <cell r="J6457">
            <v>14.79</v>
          </cell>
          <cell r="K6457">
            <v>0</v>
          </cell>
          <cell r="L6457">
            <v>0</v>
          </cell>
          <cell r="M6457">
            <v>0</v>
          </cell>
          <cell r="N6457">
            <v>0</v>
          </cell>
          <cell r="O6457">
            <v>0</v>
          </cell>
          <cell r="P6457">
            <v>0</v>
          </cell>
          <cell r="Q6457">
            <v>0</v>
          </cell>
          <cell r="R6457">
            <v>0</v>
          </cell>
          <cell r="S6457">
            <v>0</v>
          </cell>
          <cell r="T6457">
            <v>0</v>
          </cell>
          <cell r="U6457">
            <v>0</v>
          </cell>
          <cell r="V6457">
            <v>0</v>
          </cell>
          <cell r="W6457">
            <v>0</v>
          </cell>
          <cell r="X6457">
            <v>0</v>
          </cell>
          <cell r="Y6457">
            <v>0</v>
          </cell>
          <cell r="Z6457">
            <v>0</v>
          </cell>
          <cell r="AA6457">
            <v>0</v>
          </cell>
          <cell r="AB6457">
            <v>0</v>
          </cell>
          <cell r="AC6457">
            <v>0</v>
          </cell>
          <cell r="AD6457">
            <v>0</v>
          </cell>
          <cell r="AE6457">
            <v>0</v>
          </cell>
          <cell r="AF6457">
            <v>0</v>
          </cell>
          <cell r="AG6457">
            <v>0</v>
          </cell>
          <cell r="AH6457">
            <v>0</v>
          </cell>
          <cell r="AI6457">
            <v>0</v>
          </cell>
        </row>
        <row r="6458">
          <cell r="C6458" t="str">
            <v>1.1018.5</v>
          </cell>
          <cell r="D6458" t="str">
            <v>Проектные работы</v>
          </cell>
          <cell r="E6458" t="str">
            <v>051-3002855</v>
          </cell>
          <cell r="F6458" t="str">
            <v/>
          </cell>
          <cell r="G6458" t="str">
            <v/>
          </cell>
          <cell r="H6458" t="str">
            <v/>
          </cell>
          <cell r="I6458">
            <v>23.22</v>
          </cell>
          <cell r="J6458">
            <v>16.88</v>
          </cell>
          <cell r="K6458">
            <v>0</v>
          </cell>
          <cell r="L6458">
            <v>0</v>
          </cell>
          <cell r="M6458">
            <v>0</v>
          </cell>
          <cell r="N6458">
            <v>0</v>
          </cell>
          <cell r="O6458">
            <v>0</v>
          </cell>
          <cell r="P6458">
            <v>0</v>
          </cell>
          <cell r="Q6458">
            <v>0</v>
          </cell>
          <cell r="R6458">
            <v>0</v>
          </cell>
          <cell r="S6458">
            <v>0</v>
          </cell>
          <cell r="T6458">
            <v>0</v>
          </cell>
          <cell r="U6458">
            <v>0</v>
          </cell>
          <cell r="V6458">
            <v>0</v>
          </cell>
          <cell r="W6458">
            <v>0</v>
          </cell>
          <cell r="X6458">
            <v>0</v>
          </cell>
          <cell r="Y6458">
            <v>6.2972918199999999</v>
          </cell>
          <cell r="Z6458">
            <v>5.63766664</v>
          </cell>
          <cell r="AA6458">
            <v>5.63766664</v>
          </cell>
          <cell r="AB6458">
            <v>0</v>
          </cell>
          <cell r="AC6458">
            <v>0</v>
          </cell>
          <cell r="AD6458">
            <v>6.2972918199999999</v>
          </cell>
          <cell r="AE6458">
            <v>6.2972918199999999</v>
          </cell>
          <cell r="AF6458">
            <v>0</v>
          </cell>
          <cell r="AG6458">
            <v>0</v>
          </cell>
          <cell r="AH6458">
            <v>0</v>
          </cell>
          <cell r="AI6458">
            <v>111.700322529</v>
          </cell>
        </row>
        <row r="6459">
          <cell r="C6459" t="str">
            <v>1.1018.6</v>
          </cell>
          <cell r="D6459" t="str">
            <v>Услуги Заказчика</v>
          </cell>
          <cell r="E6459" t="str">
            <v>051-3002855</v>
          </cell>
          <cell r="F6459" t="str">
            <v/>
          </cell>
          <cell r="G6459" t="str">
            <v/>
          </cell>
          <cell r="H6459" t="str">
            <v/>
          </cell>
          <cell r="I6459">
            <v>21.291</v>
          </cell>
          <cell r="J6459">
            <v>20.771000000000001</v>
          </cell>
          <cell r="K6459">
            <v>1E-3</v>
          </cell>
          <cell r="L6459">
            <v>1E-3</v>
          </cell>
          <cell r="M6459">
            <v>2.5001999999999999E-4</v>
          </cell>
          <cell r="N6459">
            <v>25.001999999999999</v>
          </cell>
          <cell r="O6459">
            <v>25.001999999999999</v>
          </cell>
          <cell r="P6459">
            <v>0</v>
          </cell>
          <cell r="Q6459">
            <v>0</v>
          </cell>
          <cell r="R6459">
            <v>0</v>
          </cell>
          <cell r="S6459">
            <v>0</v>
          </cell>
          <cell r="T6459">
            <v>0</v>
          </cell>
          <cell r="U6459">
            <v>0</v>
          </cell>
          <cell r="V6459">
            <v>0</v>
          </cell>
          <cell r="W6459">
            <v>0</v>
          </cell>
          <cell r="X6459">
            <v>0</v>
          </cell>
          <cell r="Y6459">
            <v>4.233336E-2</v>
          </cell>
          <cell r="Z6459">
            <v>4.233336E-2</v>
          </cell>
          <cell r="AA6459">
            <v>4.233336E-2</v>
          </cell>
          <cell r="AB6459">
            <v>0</v>
          </cell>
          <cell r="AC6459">
            <v>0</v>
          </cell>
          <cell r="AD6459">
            <v>4.2500040000000003E-2</v>
          </cell>
          <cell r="AE6459">
            <v>4.233336E-2</v>
          </cell>
          <cell r="AF6459">
            <v>1.6668E-4</v>
          </cell>
          <cell r="AG6459">
            <v>0</v>
          </cell>
          <cell r="AH6459">
            <v>0</v>
          </cell>
          <cell r="AI6459">
            <v>100.393732035</v>
          </cell>
        </row>
        <row r="6460">
          <cell r="C6460" t="str">
            <v>1.1018.7</v>
          </cell>
          <cell r="D6460" t="str">
            <v>Иные прочие</v>
          </cell>
          <cell r="E6460" t="str">
            <v>051-3002855</v>
          </cell>
          <cell r="F6460" t="str">
            <v/>
          </cell>
          <cell r="G6460" t="str">
            <v/>
          </cell>
          <cell r="H6460" t="str">
            <v/>
          </cell>
          <cell r="I6460">
            <v>1101.92</v>
          </cell>
          <cell r="J6460">
            <v>978.3</v>
          </cell>
          <cell r="K6460">
            <v>0</v>
          </cell>
          <cell r="L6460">
            <v>0</v>
          </cell>
          <cell r="M6460">
            <v>0</v>
          </cell>
          <cell r="N6460">
            <v>0</v>
          </cell>
          <cell r="O6460">
            <v>0</v>
          </cell>
          <cell r="P6460">
            <v>0</v>
          </cell>
          <cell r="Q6460">
            <v>0</v>
          </cell>
          <cell r="R6460">
            <v>0</v>
          </cell>
          <cell r="S6460">
            <v>0</v>
          </cell>
          <cell r="T6460">
            <v>0</v>
          </cell>
          <cell r="U6460">
            <v>0</v>
          </cell>
          <cell r="V6460">
            <v>0</v>
          </cell>
          <cell r="W6460">
            <v>0</v>
          </cell>
          <cell r="X6460">
            <v>0</v>
          </cell>
          <cell r="Y6460">
            <v>0</v>
          </cell>
          <cell r="Z6460">
            <v>0</v>
          </cell>
          <cell r="AA6460">
            <v>0</v>
          </cell>
          <cell r="AB6460">
            <v>0</v>
          </cell>
          <cell r="AC6460">
            <v>0</v>
          </cell>
          <cell r="AD6460">
            <v>0</v>
          </cell>
          <cell r="AE6460">
            <v>0</v>
          </cell>
          <cell r="AF6460">
            <v>0</v>
          </cell>
          <cell r="AG6460">
            <v>0</v>
          </cell>
          <cell r="AH6460">
            <v>0</v>
          </cell>
          <cell r="AI6460">
            <v>0</v>
          </cell>
        </row>
        <row r="6461">
          <cell r="C6461" t="str">
            <v>1.1019</v>
          </cell>
          <cell r="D6461" t="str">
            <v>Эксплуатационное бурение. Обустройство туронской залежи Заполярного НГКМ на период ОПР</v>
          </cell>
          <cell r="E6461" t="str">
            <v>051-3004010</v>
          </cell>
          <cell r="F6461" t="str">
            <v/>
          </cell>
          <cell r="G6461" t="str">
            <v>Программа комплексного освоения месторождений полуострова Ям</v>
          </cell>
          <cell r="H6461" t="str">
            <v>Добыча газа</v>
          </cell>
          <cell r="I6461">
            <v>0</v>
          </cell>
          <cell r="J6461">
            <v>0</v>
          </cell>
          <cell r="K6461">
            <v>0</v>
          </cell>
          <cell r="L6461">
            <v>0</v>
          </cell>
          <cell r="M6461">
            <v>0</v>
          </cell>
          <cell r="N6461">
            <v>0</v>
          </cell>
          <cell r="O6461">
            <v>0</v>
          </cell>
          <cell r="P6461">
            <v>0</v>
          </cell>
          <cell r="Q6461">
            <v>0</v>
          </cell>
          <cell r="R6461">
            <v>0</v>
          </cell>
          <cell r="S6461">
            <v>0</v>
          </cell>
          <cell r="T6461">
            <v>0</v>
          </cell>
          <cell r="U6461">
            <v>0</v>
          </cell>
          <cell r="V6461">
            <v>0</v>
          </cell>
          <cell r="W6461">
            <v>0</v>
          </cell>
          <cell r="X6461">
            <v>0</v>
          </cell>
          <cell r="Y6461">
            <v>0.26891663999999998</v>
          </cell>
          <cell r="Z6461">
            <v>17.36</v>
          </cell>
          <cell r="AA6461">
            <v>17.36</v>
          </cell>
          <cell r="AB6461">
            <v>0</v>
          </cell>
          <cell r="AC6461">
            <v>0</v>
          </cell>
          <cell r="AD6461">
            <v>0.26891663999999998</v>
          </cell>
          <cell r="AE6461">
            <v>0.26891663999999998</v>
          </cell>
          <cell r="AF6461">
            <v>0</v>
          </cell>
          <cell r="AG6461">
            <v>0</v>
          </cell>
          <cell r="AH6461">
            <v>0</v>
          </cell>
          <cell r="AI6461">
            <v>1.5490589859999999</v>
          </cell>
        </row>
        <row r="6462">
          <cell r="C6462" t="str">
            <v>1.1019.1</v>
          </cell>
          <cell r="D6462" t="str">
            <v>Прочие, всего</v>
          </cell>
          <cell r="E6462" t="str">
            <v>051-3004010</v>
          </cell>
          <cell r="F6462" t="str">
            <v/>
          </cell>
          <cell r="G6462" t="str">
            <v/>
          </cell>
          <cell r="H6462" t="str">
            <v/>
          </cell>
          <cell r="I6462">
            <v>0</v>
          </cell>
          <cell r="J6462">
            <v>0</v>
          </cell>
          <cell r="K6462">
            <v>0</v>
          </cell>
          <cell r="L6462">
            <v>0</v>
          </cell>
          <cell r="M6462">
            <v>0</v>
          </cell>
          <cell r="N6462">
            <v>0</v>
          </cell>
          <cell r="O6462">
            <v>0</v>
          </cell>
          <cell r="P6462">
            <v>0</v>
          </cell>
          <cell r="Q6462">
            <v>0</v>
          </cell>
          <cell r="R6462">
            <v>0</v>
          </cell>
          <cell r="S6462">
            <v>0</v>
          </cell>
          <cell r="T6462">
            <v>0</v>
          </cell>
          <cell r="U6462">
            <v>0</v>
          </cell>
          <cell r="V6462">
            <v>0</v>
          </cell>
          <cell r="W6462">
            <v>0</v>
          </cell>
          <cell r="X6462">
            <v>0</v>
          </cell>
          <cell r="Y6462">
            <v>0.26891663999999998</v>
          </cell>
          <cell r="Z6462">
            <v>17.36</v>
          </cell>
          <cell r="AA6462">
            <v>17.36</v>
          </cell>
          <cell r="AB6462">
            <v>0</v>
          </cell>
          <cell r="AC6462">
            <v>0</v>
          </cell>
          <cell r="AD6462">
            <v>0.26891663999999998</v>
          </cell>
          <cell r="AE6462">
            <v>0.26891663999999998</v>
          </cell>
          <cell r="AF6462">
            <v>0</v>
          </cell>
          <cell r="AG6462">
            <v>0</v>
          </cell>
          <cell r="AH6462">
            <v>0</v>
          </cell>
          <cell r="AI6462">
            <v>1.5490589859999999</v>
          </cell>
        </row>
        <row r="6463">
          <cell r="C6463" t="str">
            <v>1.1019.2</v>
          </cell>
          <cell r="D6463" t="str">
            <v>Услуги Заказчика</v>
          </cell>
          <cell r="E6463" t="str">
            <v>051-3004010</v>
          </cell>
          <cell r="F6463" t="str">
            <v/>
          </cell>
          <cell r="G6463" t="str">
            <v/>
          </cell>
          <cell r="H6463" t="str">
            <v/>
          </cell>
          <cell r="I6463">
            <v>0</v>
          </cell>
          <cell r="J6463">
            <v>0</v>
          </cell>
          <cell r="K6463">
            <v>0</v>
          </cell>
          <cell r="L6463">
            <v>0</v>
          </cell>
          <cell r="M6463">
            <v>0</v>
          </cell>
          <cell r="N6463">
            <v>0</v>
          </cell>
          <cell r="O6463">
            <v>0</v>
          </cell>
          <cell r="P6463">
            <v>0</v>
          </cell>
          <cell r="Q6463">
            <v>0</v>
          </cell>
          <cell r="R6463">
            <v>0</v>
          </cell>
          <cell r="S6463">
            <v>0</v>
          </cell>
          <cell r="T6463">
            <v>0</v>
          </cell>
          <cell r="U6463">
            <v>0</v>
          </cell>
          <cell r="V6463">
            <v>0</v>
          </cell>
          <cell r="W6463">
            <v>0</v>
          </cell>
          <cell r="X6463">
            <v>0</v>
          </cell>
          <cell r="Y6463">
            <v>0.26891663999999998</v>
          </cell>
          <cell r="Z6463">
            <v>17.36</v>
          </cell>
          <cell r="AA6463">
            <v>17.36</v>
          </cell>
          <cell r="AB6463">
            <v>0</v>
          </cell>
          <cell r="AC6463">
            <v>0</v>
          </cell>
          <cell r="AD6463">
            <v>0.26891663999999998</v>
          </cell>
          <cell r="AE6463">
            <v>0.26891663999999998</v>
          </cell>
          <cell r="AF6463">
            <v>0</v>
          </cell>
          <cell r="AG6463">
            <v>0</v>
          </cell>
          <cell r="AH6463">
            <v>0</v>
          </cell>
          <cell r="AI6463">
            <v>1.5490589859999999</v>
          </cell>
        </row>
        <row r="6464">
          <cell r="C6464" t="str">
            <v>1.1020</v>
          </cell>
          <cell r="D6464" t="str">
            <v>Бурение эксплуатационное на ПХГ. Эксплуатационные скважины №№ 6Т-14Т Калининградского ПХГ</v>
          </cell>
          <cell r="E6464" t="str">
            <v>051-3004018</v>
          </cell>
          <cell r="F6464" t="str">
            <v/>
          </cell>
          <cell r="G6464" t="str">
            <v>Бурение эксплуатационное на ПХГ</v>
          </cell>
          <cell r="H6464" t="str">
            <v>ПХГ</v>
          </cell>
          <cell r="I6464">
            <v>0</v>
          </cell>
          <cell r="J6464">
            <v>0</v>
          </cell>
          <cell r="K6464">
            <v>0</v>
          </cell>
          <cell r="L6464">
            <v>0</v>
          </cell>
          <cell r="M6464">
            <v>0</v>
          </cell>
          <cell r="N6464">
            <v>0</v>
          </cell>
          <cell r="O6464">
            <v>0</v>
          </cell>
          <cell r="P6464">
            <v>0</v>
          </cell>
          <cell r="Q6464">
            <v>0</v>
          </cell>
          <cell r="R6464">
            <v>0</v>
          </cell>
          <cell r="S6464">
            <v>0</v>
          </cell>
          <cell r="T6464">
            <v>0</v>
          </cell>
          <cell r="U6464">
            <v>0</v>
          </cell>
          <cell r="V6464">
            <v>0</v>
          </cell>
          <cell r="W6464">
            <v>0</v>
          </cell>
          <cell r="X6464">
            <v>0</v>
          </cell>
          <cell r="Y6464">
            <v>7.7226977999999997</v>
          </cell>
          <cell r="Z6464">
            <v>1.02</v>
          </cell>
          <cell r="AA6464">
            <v>1.02</v>
          </cell>
          <cell r="AB6464">
            <v>0</v>
          </cell>
          <cell r="AC6464">
            <v>0</v>
          </cell>
          <cell r="AD6464">
            <v>7.7226977999999997</v>
          </cell>
          <cell r="AE6464">
            <v>7.7226977999999997</v>
          </cell>
          <cell r="AF6464">
            <v>0</v>
          </cell>
          <cell r="AG6464">
            <v>0</v>
          </cell>
          <cell r="AH6464">
            <v>0</v>
          </cell>
          <cell r="AI6464">
            <v>757.127235294</v>
          </cell>
        </row>
        <row r="6465">
          <cell r="C6465" t="str">
            <v>1.1020.1</v>
          </cell>
          <cell r="D6465" t="str">
            <v>Прочие, всего</v>
          </cell>
          <cell r="E6465" t="str">
            <v>051-3004018</v>
          </cell>
          <cell r="F6465" t="str">
            <v/>
          </cell>
          <cell r="G6465" t="str">
            <v/>
          </cell>
          <cell r="H6465" t="str">
            <v/>
          </cell>
          <cell r="I6465">
            <v>0</v>
          </cell>
          <cell r="J6465">
            <v>0</v>
          </cell>
          <cell r="K6465">
            <v>0</v>
          </cell>
          <cell r="L6465">
            <v>0</v>
          </cell>
          <cell r="M6465">
            <v>0</v>
          </cell>
          <cell r="N6465">
            <v>0</v>
          </cell>
          <cell r="O6465">
            <v>0</v>
          </cell>
          <cell r="P6465">
            <v>0</v>
          </cell>
          <cell r="Q6465">
            <v>0</v>
          </cell>
          <cell r="R6465">
            <v>0</v>
          </cell>
          <cell r="S6465">
            <v>0</v>
          </cell>
          <cell r="T6465">
            <v>0</v>
          </cell>
          <cell r="U6465">
            <v>0</v>
          </cell>
          <cell r="V6465">
            <v>0</v>
          </cell>
          <cell r="W6465">
            <v>0</v>
          </cell>
          <cell r="X6465">
            <v>0</v>
          </cell>
          <cell r="Y6465">
            <v>7.7226977999999997</v>
          </cell>
          <cell r="Z6465">
            <v>1.02</v>
          </cell>
          <cell r="AA6465">
            <v>1.02</v>
          </cell>
          <cell r="AB6465">
            <v>0</v>
          </cell>
          <cell r="AC6465">
            <v>0</v>
          </cell>
          <cell r="AD6465">
            <v>7.7226977999999997</v>
          </cell>
          <cell r="AE6465">
            <v>7.7226977999999997</v>
          </cell>
          <cell r="AF6465">
            <v>0</v>
          </cell>
          <cell r="AG6465">
            <v>0</v>
          </cell>
          <cell r="AH6465">
            <v>0</v>
          </cell>
          <cell r="AI6465">
            <v>757.127235294</v>
          </cell>
        </row>
        <row r="6466">
          <cell r="C6466" t="str">
            <v>1.1020.2</v>
          </cell>
          <cell r="D6466" t="str">
            <v>Услуги Заказчика</v>
          </cell>
          <cell r="E6466" t="str">
            <v>051-3004018</v>
          </cell>
          <cell r="F6466" t="str">
            <v/>
          </cell>
          <cell r="G6466" t="str">
            <v/>
          </cell>
          <cell r="H6466" t="str">
            <v/>
          </cell>
          <cell r="I6466">
            <v>0</v>
          </cell>
          <cell r="J6466">
            <v>0</v>
          </cell>
          <cell r="K6466">
            <v>0</v>
          </cell>
          <cell r="L6466">
            <v>0</v>
          </cell>
          <cell r="M6466">
            <v>0</v>
          </cell>
          <cell r="N6466">
            <v>0</v>
          </cell>
          <cell r="O6466">
            <v>0</v>
          </cell>
          <cell r="P6466">
            <v>0</v>
          </cell>
          <cell r="Q6466">
            <v>0</v>
          </cell>
          <cell r="R6466">
            <v>0</v>
          </cell>
          <cell r="S6466">
            <v>0</v>
          </cell>
          <cell r="T6466">
            <v>0</v>
          </cell>
          <cell r="U6466">
            <v>0</v>
          </cell>
          <cell r="V6466">
            <v>0</v>
          </cell>
          <cell r="W6466">
            <v>0</v>
          </cell>
          <cell r="X6466">
            <v>0</v>
          </cell>
          <cell r="Y6466">
            <v>6.7047371399999998</v>
          </cell>
          <cell r="Z6466">
            <v>0</v>
          </cell>
          <cell r="AA6466">
            <v>0</v>
          </cell>
          <cell r="AB6466">
            <v>0</v>
          </cell>
          <cell r="AC6466">
            <v>0</v>
          </cell>
          <cell r="AD6466">
            <v>6.7047371399999998</v>
          </cell>
          <cell r="AE6466">
            <v>6.7047371399999998</v>
          </cell>
          <cell r="AF6466">
            <v>0</v>
          </cell>
          <cell r="AG6466">
            <v>0</v>
          </cell>
          <cell r="AH6466">
            <v>0</v>
          </cell>
          <cell r="AI6466">
            <v>0</v>
          </cell>
        </row>
        <row r="6467">
          <cell r="C6467" t="str">
            <v>1.1020.3</v>
          </cell>
          <cell r="D6467" t="str">
            <v>Иные прочие</v>
          </cell>
          <cell r="E6467" t="str">
            <v>051-3004018</v>
          </cell>
          <cell r="F6467" t="str">
            <v/>
          </cell>
          <cell r="G6467" t="str">
            <v/>
          </cell>
          <cell r="H6467" t="str">
            <v/>
          </cell>
          <cell r="I6467">
            <v>0</v>
          </cell>
          <cell r="J6467">
            <v>0</v>
          </cell>
          <cell r="K6467">
            <v>0</v>
          </cell>
          <cell r="L6467">
            <v>0</v>
          </cell>
          <cell r="M6467">
            <v>0</v>
          </cell>
          <cell r="N6467">
            <v>0</v>
          </cell>
          <cell r="O6467">
            <v>0</v>
          </cell>
          <cell r="P6467">
            <v>0</v>
          </cell>
          <cell r="Q6467">
            <v>0</v>
          </cell>
          <cell r="R6467">
            <v>0</v>
          </cell>
          <cell r="S6467">
            <v>0</v>
          </cell>
          <cell r="T6467">
            <v>0</v>
          </cell>
          <cell r="U6467">
            <v>0</v>
          </cell>
          <cell r="V6467">
            <v>0</v>
          </cell>
          <cell r="W6467">
            <v>0</v>
          </cell>
          <cell r="X6467">
            <v>0</v>
          </cell>
          <cell r="Y6467">
            <v>1.01796066</v>
          </cell>
          <cell r="Z6467">
            <v>1.02</v>
          </cell>
          <cell r="AA6467">
            <v>1.02</v>
          </cell>
          <cell r="AB6467">
            <v>0</v>
          </cell>
          <cell r="AC6467">
            <v>0</v>
          </cell>
          <cell r="AD6467">
            <v>1.01796066</v>
          </cell>
          <cell r="AE6467">
            <v>1.01796066</v>
          </cell>
          <cell r="AF6467">
            <v>0</v>
          </cell>
          <cell r="AG6467">
            <v>0</v>
          </cell>
          <cell r="AH6467">
            <v>0</v>
          </cell>
          <cell r="AI6467">
            <v>99.800064706000001</v>
          </cell>
        </row>
        <row r="6468">
          <cell r="C6468" t="str">
            <v>1.1021</v>
          </cell>
          <cell r="D6468" t="str">
            <v>Эксплуатационное бурение. Ямсовейское НГКМ (Ярейская площадь)</v>
          </cell>
          <cell r="E6468" t="str">
            <v>051-3004024</v>
          </cell>
          <cell r="F6468" t="str">
            <v/>
          </cell>
          <cell r="G6468" t="str">
            <v>Программа комплексного освоения месторождений полуострова Ям</v>
          </cell>
          <cell r="H6468" t="str">
            <v>Добыча газа</v>
          </cell>
          <cell r="I6468">
            <v>1084.37899993</v>
          </cell>
          <cell r="J6468">
            <v>886.4</v>
          </cell>
          <cell r="K6468">
            <v>886.4</v>
          </cell>
          <cell r="L6468">
            <v>886.4</v>
          </cell>
          <cell r="M6468">
            <v>38.474953790000001</v>
          </cell>
          <cell r="N6468">
            <v>4.3405859419999997</v>
          </cell>
          <cell r="O6468">
            <v>4.3405859419999997</v>
          </cell>
          <cell r="P6468">
            <v>0</v>
          </cell>
          <cell r="Q6468">
            <v>0</v>
          </cell>
          <cell r="R6468">
            <v>0</v>
          </cell>
          <cell r="S6468">
            <v>904.88885872000003</v>
          </cell>
          <cell r="T6468">
            <v>179.49014120999999</v>
          </cell>
          <cell r="U6468">
            <v>0</v>
          </cell>
          <cell r="V6468">
            <v>0</v>
          </cell>
          <cell r="W6468">
            <v>0</v>
          </cell>
          <cell r="X6468">
            <v>0</v>
          </cell>
          <cell r="Y6468">
            <v>74.795615580000003</v>
          </cell>
          <cell r="Z6468">
            <v>1054.9000000000001</v>
          </cell>
          <cell r="AA6468">
            <v>1054.9000000000001</v>
          </cell>
          <cell r="AB6468">
            <v>0.97</v>
          </cell>
          <cell r="AC6468">
            <v>0</v>
          </cell>
          <cell r="AD6468">
            <v>79.825149850000003</v>
          </cell>
          <cell r="AE6468">
            <v>68.132805180000005</v>
          </cell>
          <cell r="AF6468">
            <v>5.2683333599999997</v>
          </cell>
          <cell r="AG6468">
            <v>6.42401131</v>
          </cell>
          <cell r="AH6468">
            <v>0</v>
          </cell>
          <cell r="AI6468">
            <v>7.5670821740000003</v>
          </cell>
        </row>
        <row r="6469">
          <cell r="C6469" t="str">
            <v>1.1021.1</v>
          </cell>
          <cell r="D6469" t="str">
            <v>Подрядные работы</v>
          </cell>
          <cell r="E6469" t="str">
            <v>051-3004024</v>
          </cell>
          <cell r="F6469" t="str">
            <v/>
          </cell>
          <cell r="G6469" t="str">
            <v/>
          </cell>
          <cell r="H6469" t="str">
            <v/>
          </cell>
          <cell r="I6469">
            <v>973.51</v>
          </cell>
          <cell r="J6469">
            <v>830.04</v>
          </cell>
          <cell r="K6469">
            <v>830.04</v>
          </cell>
          <cell r="L6469">
            <v>830.04</v>
          </cell>
          <cell r="M6469">
            <v>18.855471940000001</v>
          </cell>
          <cell r="N6469">
            <v>2.2716341309999999</v>
          </cell>
          <cell r="O6469">
            <v>2.2716341309999999</v>
          </cell>
          <cell r="P6469">
            <v>0</v>
          </cell>
          <cell r="Q6469">
            <v>0</v>
          </cell>
          <cell r="R6469">
            <v>0</v>
          </cell>
          <cell r="S6469">
            <v>811.25833331000001</v>
          </cell>
          <cell r="T6469">
            <v>162.25166669000001</v>
          </cell>
          <cell r="U6469">
            <v>0</v>
          </cell>
          <cell r="V6469">
            <v>0</v>
          </cell>
          <cell r="W6469">
            <v>0</v>
          </cell>
          <cell r="X6469">
            <v>0</v>
          </cell>
          <cell r="Y6469">
            <v>59.832940309999998</v>
          </cell>
          <cell r="Z6469">
            <v>973.51</v>
          </cell>
          <cell r="AA6469">
            <v>973.51</v>
          </cell>
          <cell r="AB6469">
            <v>0</v>
          </cell>
          <cell r="AC6469">
            <v>0</v>
          </cell>
          <cell r="AD6469">
            <v>59.832940309999998</v>
          </cell>
          <cell r="AE6469">
            <v>59.832940309999998</v>
          </cell>
          <cell r="AF6469">
            <v>0</v>
          </cell>
          <cell r="AG6469">
            <v>0</v>
          </cell>
          <cell r="AH6469">
            <v>0</v>
          </cell>
          <cell r="AI6469">
            <v>6.1461043350000004</v>
          </cell>
        </row>
        <row r="6470">
          <cell r="C6470">
            <v>0</v>
          </cell>
          <cell r="D6470" t="str">
            <v>Газпром недра</v>
          </cell>
          <cell r="E6470" t="str">
            <v>051-3004024</v>
          </cell>
          <cell r="F6470" t="str">
            <v/>
          </cell>
          <cell r="G6470" t="str">
            <v/>
          </cell>
          <cell r="H6470" t="str">
            <v/>
          </cell>
          <cell r="I6470">
            <v>973.51</v>
          </cell>
          <cell r="J6470">
            <v>830.04</v>
          </cell>
          <cell r="K6470">
            <v>87.51</v>
          </cell>
          <cell r="L6470">
            <v>87.51</v>
          </cell>
          <cell r="M6470">
            <v>0</v>
          </cell>
          <cell r="N6470">
            <v>0</v>
          </cell>
          <cell r="O6470">
            <v>0</v>
          </cell>
          <cell r="P6470">
            <v>0</v>
          </cell>
          <cell r="Q6470">
            <v>0</v>
          </cell>
          <cell r="R6470">
            <v>0</v>
          </cell>
          <cell r="S6470">
            <v>811.25833331000001</v>
          </cell>
          <cell r="T6470">
            <v>162.25166669000001</v>
          </cell>
          <cell r="U6470">
            <v>0</v>
          </cell>
          <cell r="V6470">
            <v>0</v>
          </cell>
          <cell r="W6470">
            <v>0</v>
          </cell>
          <cell r="X6470">
            <v>0</v>
          </cell>
          <cell r="Y6470">
            <v>0</v>
          </cell>
          <cell r="Z6470">
            <v>87.51</v>
          </cell>
          <cell r="AA6470">
            <v>87.51</v>
          </cell>
          <cell r="AB6470">
            <v>0</v>
          </cell>
          <cell r="AC6470">
            <v>0</v>
          </cell>
          <cell r="AD6470">
            <v>0</v>
          </cell>
          <cell r="AE6470">
            <v>0</v>
          </cell>
          <cell r="AF6470">
            <v>0</v>
          </cell>
          <cell r="AG6470">
            <v>0</v>
          </cell>
          <cell r="AH6470">
            <v>0</v>
          </cell>
          <cell r="AI6470">
            <v>0</v>
          </cell>
        </row>
        <row r="6471">
          <cell r="C6471">
            <v>0</v>
          </cell>
          <cell r="D6471" t="str">
            <v>ВПТ-НЕФТЕМАШ</v>
          </cell>
          <cell r="E6471" t="str">
            <v>051-3004024</v>
          </cell>
          <cell r="F6471" t="str">
            <v/>
          </cell>
          <cell r="G6471" t="str">
            <v/>
          </cell>
          <cell r="H6471" t="str">
            <v/>
          </cell>
          <cell r="I6471">
            <v>0</v>
          </cell>
          <cell r="J6471">
            <v>0</v>
          </cell>
          <cell r="K6471">
            <v>742.53</v>
          </cell>
          <cell r="L6471">
            <v>742.53</v>
          </cell>
          <cell r="M6471">
            <v>18.855471940000001</v>
          </cell>
          <cell r="N6471">
            <v>2.5393549000000002</v>
          </cell>
          <cell r="O6471">
            <v>2.5393549000000002</v>
          </cell>
          <cell r="P6471">
            <v>0</v>
          </cell>
          <cell r="Q6471">
            <v>0</v>
          </cell>
          <cell r="R6471">
            <v>0</v>
          </cell>
          <cell r="S6471">
            <v>0</v>
          </cell>
          <cell r="T6471">
            <v>0</v>
          </cell>
          <cell r="U6471">
            <v>0</v>
          </cell>
          <cell r="V6471">
            <v>0</v>
          </cell>
          <cell r="W6471">
            <v>0</v>
          </cell>
          <cell r="X6471">
            <v>0</v>
          </cell>
          <cell r="Y6471">
            <v>59.832940309999998</v>
          </cell>
          <cell r="Z6471">
            <v>886</v>
          </cell>
          <cell r="AA6471">
            <v>886</v>
          </cell>
          <cell r="AB6471">
            <v>0</v>
          </cell>
          <cell r="AC6471">
            <v>0</v>
          </cell>
          <cell r="AD6471">
            <v>59.832940309999998</v>
          </cell>
          <cell r="AE6471">
            <v>59.832940309999998</v>
          </cell>
          <cell r="AF6471">
            <v>0</v>
          </cell>
          <cell r="AG6471">
            <v>0</v>
          </cell>
          <cell r="AH6471">
            <v>0</v>
          </cell>
          <cell r="AI6471">
            <v>6.753153534</v>
          </cell>
        </row>
        <row r="6472">
          <cell r="C6472" t="str">
            <v>1.1021.2</v>
          </cell>
          <cell r="D6472" t="str">
            <v>Оборудование</v>
          </cell>
          <cell r="E6472" t="str">
            <v>051-3004024</v>
          </cell>
          <cell r="F6472" t="str">
            <v/>
          </cell>
          <cell r="G6472" t="str">
            <v/>
          </cell>
          <cell r="H6472" t="str">
            <v/>
          </cell>
          <cell r="I6472">
            <v>35.86</v>
          </cell>
          <cell r="J6472">
            <v>3.56</v>
          </cell>
          <cell r="K6472">
            <v>3.56</v>
          </cell>
          <cell r="L6472">
            <v>3.56</v>
          </cell>
          <cell r="M6472">
            <v>9.3706992000000007</v>
          </cell>
          <cell r="N6472">
            <v>263.22188763999998</v>
          </cell>
          <cell r="O6472">
            <v>263.22188763999998</v>
          </cell>
          <cell r="P6472">
            <v>0</v>
          </cell>
          <cell r="Q6472">
            <v>0</v>
          </cell>
          <cell r="R6472">
            <v>0</v>
          </cell>
          <cell r="S6472">
            <v>29.88333334</v>
          </cell>
          <cell r="T6472">
            <v>5.9766666600000002</v>
          </cell>
          <cell r="U6472">
            <v>0</v>
          </cell>
          <cell r="V6472">
            <v>0</v>
          </cell>
          <cell r="W6472">
            <v>0</v>
          </cell>
          <cell r="X6472">
            <v>0</v>
          </cell>
          <cell r="Y6472">
            <v>14.22642523</v>
          </cell>
          <cell r="Z6472">
            <v>26.67</v>
          </cell>
          <cell r="AA6472">
            <v>26.67</v>
          </cell>
          <cell r="AB6472">
            <v>0</v>
          </cell>
          <cell r="AC6472">
            <v>0</v>
          </cell>
          <cell r="AD6472">
            <v>7.5636148299999997</v>
          </cell>
          <cell r="AE6472">
            <v>7.5636148299999997</v>
          </cell>
          <cell r="AF6472">
            <v>0</v>
          </cell>
          <cell r="AG6472">
            <v>0</v>
          </cell>
          <cell r="AH6472">
            <v>0</v>
          </cell>
          <cell r="AI6472">
            <v>28.360010611</v>
          </cell>
        </row>
        <row r="6473">
          <cell r="C6473" t="str">
            <v>1.1021.3</v>
          </cell>
          <cell r="D6473" t="str">
            <v>Прочие, всего</v>
          </cell>
          <cell r="E6473" t="str">
            <v>051-3004024</v>
          </cell>
          <cell r="F6473" t="str">
            <v/>
          </cell>
          <cell r="G6473" t="str">
            <v/>
          </cell>
          <cell r="H6473" t="str">
            <v/>
          </cell>
          <cell r="I6473">
            <v>75.008999930000002</v>
          </cell>
          <cell r="J6473">
            <v>52.8</v>
          </cell>
          <cell r="K6473">
            <v>52.8</v>
          </cell>
          <cell r="L6473">
            <v>52.8</v>
          </cell>
          <cell r="M6473">
            <v>10.248782650000001</v>
          </cell>
          <cell r="N6473">
            <v>19.410573200999998</v>
          </cell>
          <cell r="O6473">
            <v>19.410573200999998</v>
          </cell>
          <cell r="P6473">
            <v>0</v>
          </cell>
          <cell r="Q6473">
            <v>0</v>
          </cell>
          <cell r="R6473">
            <v>0</v>
          </cell>
          <cell r="S6473">
            <v>63.747192069999997</v>
          </cell>
          <cell r="T6473">
            <v>11.261807859999999</v>
          </cell>
          <cell r="U6473">
            <v>0</v>
          </cell>
          <cell r="V6473">
            <v>0</v>
          </cell>
          <cell r="W6473">
            <v>0</v>
          </cell>
          <cell r="X6473">
            <v>0</v>
          </cell>
          <cell r="Y6473">
            <v>0.73625004000000005</v>
          </cell>
          <cell r="Z6473">
            <v>54.72</v>
          </cell>
          <cell r="AA6473">
            <v>54.72</v>
          </cell>
          <cell r="AB6473">
            <v>0.97</v>
          </cell>
          <cell r="AC6473">
            <v>0</v>
          </cell>
          <cell r="AD6473">
            <v>12.42859471</v>
          </cell>
          <cell r="AE6473">
            <v>0.73625004000000005</v>
          </cell>
          <cell r="AF6473">
            <v>5.2683333599999997</v>
          </cell>
          <cell r="AG6473">
            <v>6.42401131</v>
          </cell>
          <cell r="AH6473">
            <v>0</v>
          </cell>
          <cell r="AI6473">
            <v>22.713075128</v>
          </cell>
        </row>
        <row r="6474">
          <cell r="C6474" t="str">
            <v>1.1021.4</v>
          </cell>
          <cell r="D6474" t="str">
            <v>Услуги Заказчика</v>
          </cell>
          <cell r="E6474" t="str">
            <v>051-3004024</v>
          </cell>
          <cell r="F6474" t="str">
            <v/>
          </cell>
          <cell r="G6474" t="str">
            <v/>
          </cell>
          <cell r="H6474" t="str">
            <v/>
          </cell>
          <cell r="I6474">
            <v>31.61</v>
          </cell>
          <cell r="J6474">
            <v>31.61</v>
          </cell>
          <cell r="K6474">
            <v>31.61</v>
          </cell>
          <cell r="L6474">
            <v>31.61</v>
          </cell>
          <cell r="M6474">
            <v>8.1419697400000004</v>
          </cell>
          <cell r="N6474">
            <v>25.757575893999999</v>
          </cell>
          <cell r="O6474">
            <v>25.757575893999999</v>
          </cell>
          <cell r="P6474">
            <v>0</v>
          </cell>
          <cell r="Q6474">
            <v>0</v>
          </cell>
          <cell r="R6474">
            <v>0</v>
          </cell>
          <cell r="S6474">
            <v>26.341666700000001</v>
          </cell>
          <cell r="T6474">
            <v>5.2683333000000001</v>
          </cell>
          <cell r="U6474">
            <v>0</v>
          </cell>
          <cell r="V6474">
            <v>0</v>
          </cell>
          <cell r="W6474">
            <v>0</v>
          </cell>
          <cell r="X6474">
            <v>0</v>
          </cell>
          <cell r="Y6474">
            <v>0.73625004000000005</v>
          </cell>
          <cell r="Z6474">
            <v>31.61</v>
          </cell>
          <cell r="AA6474">
            <v>31.61</v>
          </cell>
          <cell r="AB6474">
            <v>0</v>
          </cell>
          <cell r="AC6474">
            <v>0</v>
          </cell>
          <cell r="AD6474">
            <v>6.0045833999999996</v>
          </cell>
          <cell r="AE6474">
            <v>0.73625004000000005</v>
          </cell>
          <cell r="AF6474">
            <v>5.2683333599999997</v>
          </cell>
          <cell r="AG6474">
            <v>0</v>
          </cell>
          <cell r="AH6474">
            <v>0</v>
          </cell>
          <cell r="AI6474">
            <v>18.995834861999999</v>
          </cell>
        </row>
        <row r="6475">
          <cell r="C6475" t="str">
            <v>1.1021.5</v>
          </cell>
          <cell r="D6475" t="str">
            <v>Иные прочие</v>
          </cell>
          <cell r="E6475" t="str">
            <v>051-3004024</v>
          </cell>
          <cell r="F6475" t="str">
            <v/>
          </cell>
          <cell r="G6475" t="str">
            <v/>
          </cell>
          <cell r="H6475" t="str">
            <v/>
          </cell>
          <cell r="I6475">
            <v>43.398999930000002</v>
          </cell>
          <cell r="J6475">
            <v>21.19</v>
          </cell>
          <cell r="K6475">
            <v>21.19</v>
          </cell>
          <cell r="L6475">
            <v>21.19</v>
          </cell>
          <cell r="M6475">
            <v>2.1068129099999999</v>
          </cell>
          <cell r="N6475">
            <v>9.9424865970000003</v>
          </cell>
          <cell r="O6475">
            <v>9.9424865970000003</v>
          </cell>
          <cell r="P6475">
            <v>0</v>
          </cell>
          <cell r="Q6475">
            <v>0</v>
          </cell>
          <cell r="R6475">
            <v>0</v>
          </cell>
          <cell r="S6475">
            <v>37.405525369999999</v>
          </cell>
          <cell r="T6475">
            <v>5.9934745600000001</v>
          </cell>
          <cell r="U6475">
            <v>0</v>
          </cell>
          <cell r="V6475">
            <v>0</v>
          </cell>
          <cell r="W6475">
            <v>0</v>
          </cell>
          <cell r="X6475">
            <v>0</v>
          </cell>
          <cell r="Y6475">
            <v>0</v>
          </cell>
          <cell r="Z6475">
            <v>23.11</v>
          </cell>
          <cell r="AA6475">
            <v>23.11</v>
          </cell>
          <cell r="AB6475">
            <v>0.97</v>
          </cell>
          <cell r="AC6475">
            <v>0</v>
          </cell>
          <cell r="AD6475">
            <v>6.42401131</v>
          </cell>
          <cell r="AE6475">
            <v>0</v>
          </cell>
          <cell r="AF6475">
            <v>0</v>
          </cell>
          <cell r="AG6475">
            <v>6.42401131</v>
          </cell>
          <cell r="AH6475">
            <v>0</v>
          </cell>
          <cell r="AI6475">
            <v>27.797539204</v>
          </cell>
        </row>
        <row r="6476">
          <cell r="C6476" t="str">
            <v>1.1022</v>
          </cell>
          <cell r="D6476" t="str">
            <v>Эксплуатационное бурение. Дообустройство Уренгойской площади, в т.ч. Таб-Яхинский участок УКПГ-10</v>
          </cell>
          <cell r="E6476" t="str">
            <v>051-3004034</v>
          </cell>
          <cell r="F6476" t="str">
            <v/>
          </cell>
          <cell r="G6476" t="str">
            <v>Бурение эксплуатационное на ПХГ</v>
          </cell>
          <cell r="H6476" t="str">
            <v>Добыча газа</v>
          </cell>
          <cell r="I6476">
            <v>4065.96</v>
          </cell>
          <cell r="J6476">
            <v>2002.92</v>
          </cell>
          <cell r="K6476">
            <v>1812.46</v>
          </cell>
          <cell r="L6476">
            <v>1812.46</v>
          </cell>
          <cell r="M6476">
            <v>30.309694570000001</v>
          </cell>
          <cell r="N6476">
            <v>1.672295917</v>
          </cell>
          <cell r="O6476">
            <v>1.672295917</v>
          </cell>
          <cell r="P6476">
            <v>0</v>
          </cell>
          <cell r="Q6476">
            <v>0</v>
          </cell>
          <cell r="R6476">
            <v>0</v>
          </cell>
          <cell r="S6476">
            <v>1606.68066664</v>
          </cell>
          <cell r="T6476">
            <v>321.38933335000002</v>
          </cell>
          <cell r="U6476">
            <v>0</v>
          </cell>
          <cell r="V6476">
            <v>0</v>
          </cell>
          <cell r="W6476">
            <v>0</v>
          </cell>
          <cell r="X6476">
            <v>236.04978581</v>
          </cell>
          <cell r="Y6476">
            <v>1887.770616</v>
          </cell>
          <cell r="Z6476">
            <v>3220.18</v>
          </cell>
          <cell r="AA6476">
            <v>3220.18</v>
          </cell>
          <cell r="AB6476">
            <v>0</v>
          </cell>
          <cell r="AC6476">
            <v>0</v>
          </cell>
          <cell r="AD6476">
            <v>1941.1724752499999</v>
          </cell>
          <cell r="AE6476">
            <v>1848.1263108400001</v>
          </cell>
          <cell r="AF6476">
            <v>17.89532616</v>
          </cell>
          <cell r="AG6476">
            <v>42.334550040000003</v>
          </cell>
          <cell r="AH6476">
            <v>32.816288210000003</v>
          </cell>
          <cell r="AI6476">
            <v>60.281489706999999</v>
          </cell>
        </row>
        <row r="6477">
          <cell r="C6477" t="str">
            <v>1.1022.1</v>
          </cell>
          <cell r="D6477" t="str">
            <v>Подрядные работы</v>
          </cell>
          <cell r="E6477" t="str">
            <v>051-3004034</v>
          </cell>
          <cell r="F6477" t="str">
            <v/>
          </cell>
          <cell r="G6477" t="str">
            <v/>
          </cell>
          <cell r="H6477" t="str">
            <v/>
          </cell>
          <cell r="I6477">
            <v>3542.69</v>
          </cell>
          <cell r="J6477">
            <v>1853.27</v>
          </cell>
          <cell r="K6477">
            <v>1690.81</v>
          </cell>
          <cell r="L6477">
            <v>1690.81</v>
          </cell>
          <cell r="M6477">
            <v>0</v>
          </cell>
          <cell r="N6477">
            <v>0</v>
          </cell>
          <cell r="O6477">
            <v>0</v>
          </cell>
          <cell r="P6477">
            <v>0</v>
          </cell>
          <cell r="Q6477">
            <v>0</v>
          </cell>
          <cell r="R6477">
            <v>0</v>
          </cell>
          <cell r="S6477">
            <v>1408.99333333</v>
          </cell>
          <cell r="T6477">
            <v>281.81666666000001</v>
          </cell>
          <cell r="U6477">
            <v>0</v>
          </cell>
          <cell r="V6477">
            <v>0</v>
          </cell>
          <cell r="W6477">
            <v>0</v>
          </cell>
          <cell r="X6477">
            <v>236.04978581</v>
          </cell>
          <cell r="Y6477">
            <v>1736.9945744500001</v>
          </cell>
          <cell r="Z6477">
            <v>3005.53</v>
          </cell>
          <cell r="AA6477">
            <v>3005.53</v>
          </cell>
          <cell r="AB6477">
            <v>0</v>
          </cell>
          <cell r="AC6477">
            <v>0</v>
          </cell>
          <cell r="AD6477">
            <v>1769.8108626600001</v>
          </cell>
          <cell r="AE6477">
            <v>1736.9945744500001</v>
          </cell>
          <cell r="AF6477">
            <v>0</v>
          </cell>
          <cell r="AG6477">
            <v>0</v>
          </cell>
          <cell r="AH6477">
            <v>32.816288210000003</v>
          </cell>
          <cell r="AI6477">
            <v>58.885150461000002</v>
          </cell>
        </row>
        <row r="6478">
          <cell r="C6478">
            <v>0</v>
          </cell>
          <cell r="D6478" t="str">
            <v>Газпром инвест</v>
          </cell>
          <cell r="E6478" t="str">
            <v>051-3004034</v>
          </cell>
          <cell r="F6478" t="str">
            <v/>
          </cell>
          <cell r="G6478" t="str">
            <v/>
          </cell>
          <cell r="H6478" t="str">
            <v/>
          </cell>
          <cell r="I6478">
            <v>0</v>
          </cell>
          <cell r="J6478">
            <v>0</v>
          </cell>
          <cell r="K6478">
            <v>0</v>
          </cell>
          <cell r="L6478">
            <v>0</v>
          </cell>
          <cell r="M6478">
            <v>0</v>
          </cell>
          <cell r="N6478">
            <v>0</v>
          </cell>
          <cell r="O6478">
            <v>0</v>
          </cell>
          <cell r="P6478">
            <v>0</v>
          </cell>
          <cell r="Q6478">
            <v>0</v>
          </cell>
          <cell r="R6478">
            <v>0</v>
          </cell>
          <cell r="S6478">
            <v>0</v>
          </cell>
          <cell r="T6478">
            <v>0</v>
          </cell>
          <cell r="U6478">
            <v>0</v>
          </cell>
          <cell r="V6478">
            <v>0</v>
          </cell>
          <cell r="W6478">
            <v>0</v>
          </cell>
          <cell r="X6478">
            <v>236.04978581</v>
          </cell>
          <cell r="Y6478">
            <v>0</v>
          </cell>
          <cell r="Z6478">
            <v>0</v>
          </cell>
          <cell r="AA6478">
            <v>0</v>
          </cell>
          <cell r="AB6478">
            <v>0</v>
          </cell>
          <cell r="AC6478">
            <v>0</v>
          </cell>
          <cell r="AD6478">
            <v>32.816288210000003</v>
          </cell>
          <cell r="AE6478">
            <v>0</v>
          </cell>
          <cell r="AF6478">
            <v>0</v>
          </cell>
          <cell r="AG6478">
            <v>0</v>
          </cell>
          <cell r="AH6478">
            <v>32.816288210000003</v>
          </cell>
          <cell r="AI6478">
            <v>0</v>
          </cell>
        </row>
        <row r="6479">
          <cell r="C6479">
            <v>0</v>
          </cell>
          <cell r="D6479" t="str">
            <v>Газпром недра</v>
          </cell>
          <cell r="E6479" t="str">
            <v>051-3004034</v>
          </cell>
          <cell r="F6479" t="str">
            <v/>
          </cell>
          <cell r="G6479" t="str">
            <v/>
          </cell>
          <cell r="H6479" t="str">
            <v/>
          </cell>
          <cell r="I6479">
            <v>3542.69</v>
          </cell>
          <cell r="J6479">
            <v>1853.27</v>
          </cell>
          <cell r="K6479">
            <v>1690.81</v>
          </cell>
          <cell r="L6479">
            <v>1690.81</v>
          </cell>
          <cell r="M6479">
            <v>0</v>
          </cell>
          <cell r="N6479">
            <v>0</v>
          </cell>
          <cell r="O6479">
            <v>0</v>
          </cell>
          <cell r="P6479">
            <v>0</v>
          </cell>
          <cell r="Q6479">
            <v>0</v>
          </cell>
          <cell r="R6479">
            <v>0</v>
          </cell>
          <cell r="S6479">
            <v>1408.99333333</v>
          </cell>
          <cell r="T6479">
            <v>281.81666666000001</v>
          </cell>
          <cell r="U6479">
            <v>0</v>
          </cell>
          <cell r="V6479">
            <v>0</v>
          </cell>
          <cell r="W6479">
            <v>0</v>
          </cell>
          <cell r="X6479">
            <v>0</v>
          </cell>
          <cell r="Y6479">
            <v>1736.9945744500001</v>
          </cell>
          <cell r="Z6479">
            <v>3005.53</v>
          </cell>
          <cell r="AA6479">
            <v>3005.53</v>
          </cell>
          <cell r="AB6479">
            <v>0</v>
          </cell>
          <cell r="AC6479">
            <v>0</v>
          </cell>
          <cell r="AD6479">
            <v>1736.9945744500001</v>
          </cell>
          <cell r="AE6479">
            <v>1736.9945744500001</v>
          </cell>
          <cell r="AF6479">
            <v>0</v>
          </cell>
          <cell r="AG6479">
            <v>0</v>
          </cell>
          <cell r="AH6479">
            <v>0</v>
          </cell>
          <cell r="AI6479">
            <v>57.793286856000002</v>
          </cell>
        </row>
        <row r="6480">
          <cell r="C6480" t="str">
            <v>1.1022.2</v>
          </cell>
          <cell r="D6480" t="str">
            <v>Материалы(в составе подрядных работ)</v>
          </cell>
          <cell r="E6480" t="str">
            <v>051-3004034</v>
          </cell>
          <cell r="F6480" t="str">
            <v/>
          </cell>
          <cell r="G6480" t="str">
            <v/>
          </cell>
          <cell r="H6480" t="str">
            <v/>
          </cell>
          <cell r="I6480">
            <v>0</v>
          </cell>
          <cell r="J6480">
            <v>0</v>
          </cell>
          <cell r="K6480">
            <v>0</v>
          </cell>
          <cell r="L6480">
            <v>0</v>
          </cell>
          <cell r="M6480">
            <v>0</v>
          </cell>
          <cell r="N6480">
            <v>0</v>
          </cell>
          <cell r="O6480">
            <v>0</v>
          </cell>
          <cell r="P6480">
            <v>0</v>
          </cell>
          <cell r="Q6480">
            <v>0</v>
          </cell>
          <cell r="R6480">
            <v>0</v>
          </cell>
          <cell r="S6480">
            <v>0</v>
          </cell>
          <cell r="T6480">
            <v>0</v>
          </cell>
          <cell r="U6480">
            <v>0</v>
          </cell>
          <cell r="V6480">
            <v>0</v>
          </cell>
          <cell r="W6480">
            <v>0</v>
          </cell>
          <cell r="X6480">
            <v>236.04978581</v>
          </cell>
          <cell r="Y6480">
            <v>0</v>
          </cell>
          <cell r="Z6480">
            <v>0</v>
          </cell>
          <cell r="AA6480">
            <v>0</v>
          </cell>
          <cell r="AB6480">
            <v>0</v>
          </cell>
          <cell r="AC6480">
            <v>0</v>
          </cell>
          <cell r="AD6480">
            <v>32.816288210000003</v>
          </cell>
          <cell r="AE6480">
            <v>0</v>
          </cell>
          <cell r="AF6480">
            <v>0</v>
          </cell>
          <cell r="AG6480">
            <v>0</v>
          </cell>
          <cell r="AH6480">
            <v>32.816288210000003</v>
          </cell>
          <cell r="AI6480">
            <v>0</v>
          </cell>
        </row>
        <row r="6481">
          <cell r="C6481" t="str">
            <v>1.1022.3</v>
          </cell>
          <cell r="D6481" t="str">
            <v>Оборудование</v>
          </cell>
          <cell r="E6481" t="str">
            <v>051-3004034</v>
          </cell>
          <cell r="F6481" t="str">
            <v/>
          </cell>
          <cell r="G6481" t="str">
            <v/>
          </cell>
          <cell r="H6481" t="str">
            <v/>
          </cell>
          <cell r="I6481">
            <v>269.55</v>
          </cell>
          <cell r="J6481">
            <v>27.86</v>
          </cell>
          <cell r="K6481">
            <v>19.87</v>
          </cell>
          <cell r="L6481">
            <v>19.87</v>
          </cell>
          <cell r="M6481">
            <v>6.1996531099999999</v>
          </cell>
          <cell r="N6481">
            <v>31.201072521</v>
          </cell>
          <cell r="O6481">
            <v>31.201072521</v>
          </cell>
          <cell r="P6481">
            <v>0</v>
          </cell>
          <cell r="Q6481">
            <v>0</v>
          </cell>
          <cell r="R6481">
            <v>0</v>
          </cell>
          <cell r="S6481">
            <v>104.83666664</v>
          </cell>
          <cell r="T6481">
            <v>20.96333336</v>
          </cell>
          <cell r="U6481">
            <v>0</v>
          </cell>
          <cell r="V6481">
            <v>0</v>
          </cell>
          <cell r="W6481">
            <v>0</v>
          </cell>
          <cell r="X6481">
            <v>0</v>
          </cell>
          <cell r="Y6481">
            <v>122.72065403000001</v>
          </cell>
          <cell r="Z6481">
            <v>96.57</v>
          </cell>
          <cell r="AA6481">
            <v>96.57</v>
          </cell>
          <cell r="AB6481">
            <v>0</v>
          </cell>
          <cell r="AC6481">
            <v>0</v>
          </cell>
          <cell r="AD6481">
            <v>93.082051219999997</v>
          </cell>
          <cell r="AE6481">
            <v>88.995727220000006</v>
          </cell>
          <cell r="AF6481">
            <v>4.0863240000000003</v>
          </cell>
          <cell r="AG6481">
            <v>0</v>
          </cell>
          <cell r="AH6481">
            <v>0</v>
          </cell>
          <cell r="AI6481">
            <v>96.388165289</v>
          </cell>
        </row>
        <row r="6482">
          <cell r="C6482" t="str">
            <v>1.1022.4</v>
          </cell>
          <cell r="D6482" t="str">
            <v>Прочие, всего</v>
          </cell>
          <cell r="E6482" t="str">
            <v>051-3004034</v>
          </cell>
          <cell r="F6482" t="str">
            <v/>
          </cell>
          <cell r="G6482" t="str">
            <v/>
          </cell>
          <cell r="H6482" t="str">
            <v/>
          </cell>
          <cell r="I6482">
            <v>253.72</v>
          </cell>
          <cell r="J6482">
            <v>121.79</v>
          </cell>
          <cell r="K6482">
            <v>101.78</v>
          </cell>
          <cell r="L6482">
            <v>101.78</v>
          </cell>
          <cell r="M6482">
            <v>24.110041460000001</v>
          </cell>
          <cell r="N6482">
            <v>23.688388151000002</v>
          </cell>
          <cell r="O6482">
            <v>23.688388151000002</v>
          </cell>
          <cell r="P6482">
            <v>0</v>
          </cell>
          <cell r="Q6482">
            <v>0</v>
          </cell>
          <cell r="R6482">
            <v>0</v>
          </cell>
          <cell r="S6482">
            <v>92.850666669999995</v>
          </cell>
          <cell r="T6482">
            <v>18.609333329999998</v>
          </cell>
          <cell r="U6482">
            <v>0</v>
          </cell>
          <cell r="V6482">
            <v>0</v>
          </cell>
          <cell r="W6482">
            <v>0</v>
          </cell>
          <cell r="X6482">
            <v>0</v>
          </cell>
          <cell r="Y6482">
            <v>28.05538752</v>
          </cell>
          <cell r="Z6482">
            <v>118.08</v>
          </cell>
          <cell r="AA6482">
            <v>118.08</v>
          </cell>
          <cell r="AB6482">
            <v>0</v>
          </cell>
          <cell r="AC6482">
            <v>0</v>
          </cell>
          <cell r="AD6482">
            <v>78.279561369999996</v>
          </cell>
          <cell r="AE6482">
            <v>22.136009170000001</v>
          </cell>
          <cell r="AF6482">
            <v>13.80900216</v>
          </cell>
          <cell r="AG6482">
            <v>42.334550040000003</v>
          </cell>
          <cell r="AH6482">
            <v>0</v>
          </cell>
          <cell r="AI6482">
            <v>66.293666471999998</v>
          </cell>
        </row>
        <row r="6483">
          <cell r="C6483" t="str">
            <v>1.1022.5</v>
          </cell>
          <cell r="D6483" t="str">
            <v>Услуги Заказчика</v>
          </cell>
          <cell r="E6483" t="str">
            <v>051-3004034</v>
          </cell>
          <cell r="F6483" t="str">
            <v/>
          </cell>
          <cell r="G6483" t="str">
            <v/>
          </cell>
          <cell r="H6483" t="str">
            <v/>
          </cell>
          <cell r="I6483">
            <v>162.28</v>
          </cell>
          <cell r="J6483">
            <v>64.64</v>
          </cell>
          <cell r="K6483">
            <v>64.64</v>
          </cell>
          <cell r="L6483">
            <v>64.64</v>
          </cell>
          <cell r="M6483">
            <v>16.16000004</v>
          </cell>
          <cell r="N6483">
            <v>25.000000062000002</v>
          </cell>
          <cell r="O6483">
            <v>25.000000062000002</v>
          </cell>
          <cell r="P6483">
            <v>0</v>
          </cell>
          <cell r="Q6483">
            <v>0</v>
          </cell>
          <cell r="R6483">
            <v>0</v>
          </cell>
          <cell r="S6483">
            <v>57.005666660000003</v>
          </cell>
          <cell r="T6483">
            <v>11.53433334</v>
          </cell>
          <cell r="U6483">
            <v>0</v>
          </cell>
          <cell r="V6483">
            <v>0</v>
          </cell>
          <cell r="W6483">
            <v>0</v>
          </cell>
          <cell r="X6483">
            <v>0</v>
          </cell>
          <cell r="Y6483">
            <v>0</v>
          </cell>
          <cell r="Z6483">
            <v>67.954612479999994</v>
          </cell>
          <cell r="AA6483">
            <v>67.954612479999994</v>
          </cell>
          <cell r="AB6483">
            <v>0</v>
          </cell>
          <cell r="AC6483">
            <v>0</v>
          </cell>
          <cell r="AD6483">
            <v>53.107883399999999</v>
          </cell>
          <cell r="AE6483">
            <v>0</v>
          </cell>
          <cell r="AF6483">
            <v>10.773333360000001</v>
          </cell>
          <cell r="AG6483">
            <v>42.334550040000003</v>
          </cell>
          <cell r="AH6483">
            <v>0</v>
          </cell>
          <cell r="AI6483">
            <v>78.151992133999997</v>
          </cell>
        </row>
        <row r="6484">
          <cell r="C6484" t="str">
            <v>1.1022.6</v>
          </cell>
          <cell r="D6484" t="str">
            <v>Иные прочие</v>
          </cell>
          <cell r="E6484" t="str">
            <v>051-3004034</v>
          </cell>
          <cell r="F6484" t="str">
            <v/>
          </cell>
          <cell r="G6484" t="str">
            <v/>
          </cell>
          <cell r="H6484" t="str">
            <v/>
          </cell>
          <cell r="I6484">
            <v>91.44</v>
          </cell>
          <cell r="J6484">
            <v>57.15</v>
          </cell>
          <cell r="K6484">
            <v>37.14</v>
          </cell>
          <cell r="L6484">
            <v>37.14</v>
          </cell>
          <cell r="M6484">
            <v>7.9500414199999998</v>
          </cell>
          <cell r="N6484">
            <v>21.405604254</v>
          </cell>
          <cell r="O6484">
            <v>21.405604254</v>
          </cell>
          <cell r="P6484">
            <v>0</v>
          </cell>
          <cell r="Q6484">
            <v>0</v>
          </cell>
          <cell r="R6484">
            <v>0</v>
          </cell>
          <cell r="S6484">
            <v>35.84500001</v>
          </cell>
          <cell r="T6484">
            <v>7.0749999900000002</v>
          </cell>
          <cell r="U6484">
            <v>0</v>
          </cell>
          <cell r="V6484">
            <v>0</v>
          </cell>
          <cell r="W6484">
            <v>0</v>
          </cell>
          <cell r="X6484">
            <v>0</v>
          </cell>
          <cell r="Y6484">
            <v>28.05538752</v>
          </cell>
          <cell r="Z6484">
            <v>50.125387519999997</v>
          </cell>
          <cell r="AA6484">
            <v>50.125387519999997</v>
          </cell>
          <cell r="AB6484">
            <v>0</v>
          </cell>
          <cell r="AC6484">
            <v>0</v>
          </cell>
          <cell r="AD6484">
            <v>25.171677970000001</v>
          </cell>
          <cell r="AE6484">
            <v>22.136009170000001</v>
          </cell>
          <cell r="AF6484">
            <v>3.0356687999999998</v>
          </cell>
          <cell r="AG6484">
            <v>0</v>
          </cell>
          <cell r="AH6484">
            <v>0</v>
          </cell>
          <cell r="AI6484">
            <v>50.217423177000001</v>
          </cell>
        </row>
        <row r="6485">
          <cell r="C6485" t="str">
            <v>1.1023</v>
          </cell>
          <cell r="D6485" t="str">
            <v>Эксплуатационное бурение. Бованенковское НГКМ (Дообустройство сеноман-аптских залежей)</v>
          </cell>
          <cell r="E6485" t="str">
            <v>051-3004674</v>
          </cell>
          <cell r="F6485" t="str">
            <v/>
          </cell>
          <cell r="G6485" t="str">
            <v>Программа комплексного освоения месторождений полуострова Ям</v>
          </cell>
          <cell r="H6485" t="str">
            <v>Добыча газа</v>
          </cell>
          <cell r="I6485">
            <v>87473.500763389995</v>
          </cell>
          <cell r="J6485">
            <v>87458.99</v>
          </cell>
          <cell r="K6485">
            <v>11989.77</v>
          </cell>
          <cell r="L6485">
            <v>11989.77</v>
          </cell>
          <cell r="M6485">
            <v>106.90000001999999</v>
          </cell>
          <cell r="N6485">
            <v>0.89159341700000005</v>
          </cell>
          <cell r="O6485">
            <v>0.89159341700000005</v>
          </cell>
          <cell r="P6485">
            <v>0</v>
          </cell>
          <cell r="Q6485">
            <v>0</v>
          </cell>
          <cell r="R6485">
            <v>0</v>
          </cell>
          <cell r="S6485">
            <v>0</v>
          </cell>
          <cell r="T6485">
            <v>0</v>
          </cell>
          <cell r="U6485">
            <v>0</v>
          </cell>
          <cell r="V6485">
            <v>0</v>
          </cell>
          <cell r="W6485">
            <v>0</v>
          </cell>
          <cell r="X6485">
            <v>0</v>
          </cell>
          <cell r="Y6485">
            <v>3.5166540000000003E-2</v>
          </cell>
          <cell r="Z6485">
            <v>3836.2150000000001</v>
          </cell>
          <cell r="AA6485">
            <v>3836.2150000000001</v>
          </cell>
          <cell r="AB6485">
            <v>276.02999999999997</v>
          </cell>
          <cell r="AC6485">
            <v>484.42</v>
          </cell>
          <cell r="AD6485">
            <v>71.301833220000006</v>
          </cell>
          <cell r="AE6485">
            <v>3.5166540000000003E-2</v>
          </cell>
          <cell r="AF6485">
            <v>71.26666668</v>
          </cell>
          <cell r="AG6485">
            <v>0</v>
          </cell>
          <cell r="AH6485">
            <v>0</v>
          </cell>
          <cell r="AI6485">
            <v>1.8586506030000001</v>
          </cell>
        </row>
        <row r="6486">
          <cell r="C6486" t="str">
            <v>1.1023.1</v>
          </cell>
          <cell r="D6486" t="str">
            <v>Подрядные работы</v>
          </cell>
          <cell r="E6486" t="str">
            <v>051-3004674</v>
          </cell>
          <cell r="F6486" t="str">
            <v/>
          </cell>
          <cell r="G6486" t="str">
            <v/>
          </cell>
          <cell r="H6486" t="str">
            <v/>
          </cell>
          <cell r="I6486">
            <v>75378.52</v>
          </cell>
          <cell r="J6486">
            <v>75378.52</v>
          </cell>
          <cell r="K6486">
            <v>9702.18</v>
          </cell>
          <cell r="L6486">
            <v>9702.18</v>
          </cell>
          <cell r="M6486">
            <v>0</v>
          </cell>
          <cell r="N6486">
            <v>0</v>
          </cell>
          <cell r="O6486">
            <v>0</v>
          </cell>
          <cell r="P6486">
            <v>0</v>
          </cell>
          <cell r="Q6486">
            <v>0</v>
          </cell>
          <cell r="R6486">
            <v>0</v>
          </cell>
          <cell r="S6486">
            <v>0</v>
          </cell>
          <cell r="T6486">
            <v>0</v>
          </cell>
          <cell r="U6486">
            <v>0</v>
          </cell>
          <cell r="V6486">
            <v>0</v>
          </cell>
          <cell r="W6486">
            <v>0</v>
          </cell>
          <cell r="X6486">
            <v>0</v>
          </cell>
          <cell r="Y6486">
            <v>0</v>
          </cell>
          <cell r="Z6486">
            <v>1373.67</v>
          </cell>
          <cell r="AA6486">
            <v>1373.67</v>
          </cell>
          <cell r="AB6486">
            <v>0</v>
          </cell>
          <cell r="AC6486">
            <v>0</v>
          </cell>
          <cell r="AD6486">
            <v>0</v>
          </cell>
          <cell r="AE6486">
            <v>0</v>
          </cell>
          <cell r="AF6486">
            <v>0</v>
          </cell>
          <cell r="AG6486">
            <v>0</v>
          </cell>
          <cell r="AH6486">
            <v>0</v>
          </cell>
          <cell r="AI6486">
            <v>0</v>
          </cell>
        </row>
        <row r="6487">
          <cell r="C6487">
            <v>0</v>
          </cell>
          <cell r="D6487" t="str">
            <v>Газпром бурение</v>
          </cell>
          <cell r="E6487" t="str">
            <v>051-3004674</v>
          </cell>
          <cell r="F6487" t="str">
            <v/>
          </cell>
          <cell r="G6487" t="str">
            <v/>
          </cell>
          <cell r="H6487" t="str">
            <v/>
          </cell>
          <cell r="I6487">
            <v>0</v>
          </cell>
          <cell r="J6487">
            <v>0</v>
          </cell>
          <cell r="K6487">
            <v>8931.14</v>
          </cell>
          <cell r="L6487">
            <v>8931.14</v>
          </cell>
          <cell r="M6487">
            <v>0</v>
          </cell>
          <cell r="N6487">
            <v>0</v>
          </cell>
          <cell r="O6487">
            <v>0</v>
          </cell>
          <cell r="P6487">
            <v>0</v>
          </cell>
          <cell r="Q6487">
            <v>0</v>
          </cell>
          <cell r="R6487">
            <v>0</v>
          </cell>
          <cell r="S6487">
            <v>0</v>
          </cell>
          <cell r="T6487">
            <v>0</v>
          </cell>
          <cell r="U6487">
            <v>0</v>
          </cell>
          <cell r="V6487">
            <v>0</v>
          </cell>
          <cell r="W6487">
            <v>0</v>
          </cell>
          <cell r="X6487">
            <v>0</v>
          </cell>
          <cell r="Y6487">
            <v>0</v>
          </cell>
          <cell r="Z6487">
            <v>1055.6600000000001</v>
          </cell>
          <cell r="AA6487">
            <v>1055.6600000000001</v>
          </cell>
          <cell r="AB6487">
            <v>0</v>
          </cell>
          <cell r="AC6487">
            <v>0</v>
          </cell>
          <cell r="AD6487">
            <v>0</v>
          </cell>
          <cell r="AE6487">
            <v>0</v>
          </cell>
          <cell r="AF6487">
            <v>0</v>
          </cell>
          <cell r="AG6487">
            <v>0</v>
          </cell>
          <cell r="AH6487">
            <v>0</v>
          </cell>
          <cell r="AI6487">
            <v>0</v>
          </cell>
        </row>
        <row r="6488">
          <cell r="C6488">
            <v>0</v>
          </cell>
          <cell r="D6488" t="str">
            <v>Газпром недра</v>
          </cell>
          <cell r="E6488" t="str">
            <v>051-3004674</v>
          </cell>
          <cell r="F6488" t="str">
            <v/>
          </cell>
          <cell r="G6488" t="str">
            <v/>
          </cell>
          <cell r="H6488" t="str">
            <v/>
          </cell>
          <cell r="I6488">
            <v>0</v>
          </cell>
          <cell r="J6488">
            <v>0</v>
          </cell>
          <cell r="K6488">
            <v>771.04</v>
          </cell>
          <cell r="L6488">
            <v>771.04</v>
          </cell>
          <cell r="M6488">
            <v>0</v>
          </cell>
          <cell r="N6488">
            <v>0</v>
          </cell>
          <cell r="O6488">
            <v>0</v>
          </cell>
          <cell r="P6488">
            <v>0</v>
          </cell>
          <cell r="Q6488">
            <v>0</v>
          </cell>
          <cell r="R6488">
            <v>0</v>
          </cell>
          <cell r="S6488">
            <v>0</v>
          </cell>
          <cell r="T6488">
            <v>0</v>
          </cell>
          <cell r="U6488">
            <v>0</v>
          </cell>
          <cell r="V6488">
            <v>0</v>
          </cell>
          <cell r="W6488">
            <v>0</v>
          </cell>
          <cell r="X6488">
            <v>0</v>
          </cell>
          <cell r="Y6488">
            <v>0</v>
          </cell>
          <cell r="Z6488">
            <v>318.01</v>
          </cell>
          <cell r="AA6488">
            <v>318.01</v>
          </cell>
          <cell r="AB6488">
            <v>0</v>
          </cell>
          <cell r="AC6488">
            <v>0</v>
          </cell>
          <cell r="AD6488">
            <v>0</v>
          </cell>
          <cell r="AE6488">
            <v>0</v>
          </cell>
          <cell r="AF6488">
            <v>0</v>
          </cell>
          <cell r="AG6488">
            <v>0</v>
          </cell>
          <cell r="AH6488">
            <v>0</v>
          </cell>
          <cell r="AI6488">
            <v>0</v>
          </cell>
        </row>
        <row r="6489">
          <cell r="C6489">
            <v>0</v>
          </cell>
          <cell r="D6489" t="str">
            <v>Конкурс</v>
          </cell>
          <cell r="E6489" t="str">
            <v>051-3004674</v>
          </cell>
          <cell r="F6489" t="str">
            <v/>
          </cell>
          <cell r="G6489" t="str">
            <v/>
          </cell>
          <cell r="H6489" t="str">
            <v/>
          </cell>
          <cell r="I6489">
            <v>1641.27</v>
          </cell>
          <cell r="J6489">
            <v>1641.27</v>
          </cell>
          <cell r="K6489">
            <v>0</v>
          </cell>
          <cell r="L6489">
            <v>0</v>
          </cell>
          <cell r="M6489">
            <v>0</v>
          </cell>
          <cell r="N6489">
            <v>0</v>
          </cell>
          <cell r="O6489">
            <v>0</v>
          </cell>
          <cell r="P6489">
            <v>0</v>
          </cell>
          <cell r="Q6489">
            <v>0</v>
          </cell>
          <cell r="R6489">
            <v>0</v>
          </cell>
          <cell r="S6489">
            <v>0</v>
          </cell>
          <cell r="T6489">
            <v>0</v>
          </cell>
          <cell r="U6489">
            <v>0</v>
          </cell>
          <cell r="V6489">
            <v>0</v>
          </cell>
          <cell r="W6489">
            <v>0</v>
          </cell>
          <cell r="X6489">
            <v>0</v>
          </cell>
          <cell r="Y6489">
            <v>0</v>
          </cell>
          <cell r="Z6489">
            <v>0</v>
          </cell>
          <cell r="AA6489">
            <v>0</v>
          </cell>
          <cell r="AB6489">
            <v>0</v>
          </cell>
          <cell r="AC6489">
            <v>0</v>
          </cell>
          <cell r="AD6489">
            <v>0</v>
          </cell>
          <cell r="AE6489">
            <v>0</v>
          </cell>
          <cell r="AF6489">
            <v>0</v>
          </cell>
          <cell r="AG6489">
            <v>0</v>
          </cell>
          <cell r="AH6489">
            <v>0</v>
          </cell>
          <cell r="AI6489">
            <v>0</v>
          </cell>
        </row>
        <row r="6490">
          <cell r="C6490">
            <v>0</v>
          </cell>
          <cell r="D6490" t="str">
            <v>Прочие подрядчики</v>
          </cell>
          <cell r="E6490" t="str">
            <v>051-3004674</v>
          </cell>
          <cell r="F6490" t="str">
            <v/>
          </cell>
          <cell r="G6490" t="str">
            <v/>
          </cell>
          <cell r="H6490" t="str">
            <v/>
          </cell>
          <cell r="I6490">
            <v>73737.25</v>
          </cell>
          <cell r="J6490">
            <v>73737.25</v>
          </cell>
          <cell r="K6490">
            <v>0</v>
          </cell>
          <cell r="L6490">
            <v>0</v>
          </cell>
          <cell r="M6490">
            <v>0</v>
          </cell>
          <cell r="N6490">
            <v>0</v>
          </cell>
          <cell r="O6490">
            <v>0</v>
          </cell>
          <cell r="P6490">
            <v>0</v>
          </cell>
          <cell r="Q6490">
            <v>0</v>
          </cell>
          <cell r="R6490">
            <v>0</v>
          </cell>
          <cell r="S6490">
            <v>0</v>
          </cell>
          <cell r="T6490">
            <v>0</v>
          </cell>
          <cell r="U6490">
            <v>0</v>
          </cell>
          <cell r="V6490">
            <v>0</v>
          </cell>
          <cell r="W6490">
            <v>0</v>
          </cell>
          <cell r="X6490">
            <v>0</v>
          </cell>
          <cell r="Y6490">
            <v>0</v>
          </cell>
          <cell r="Z6490">
            <v>0</v>
          </cell>
          <cell r="AA6490">
            <v>0</v>
          </cell>
          <cell r="AB6490">
            <v>0</v>
          </cell>
          <cell r="AC6490">
            <v>0</v>
          </cell>
          <cell r="AD6490">
            <v>0</v>
          </cell>
          <cell r="AE6490">
            <v>0</v>
          </cell>
          <cell r="AF6490">
            <v>0</v>
          </cell>
          <cell r="AG6490">
            <v>0</v>
          </cell>
          <cell r="AH6490">
            <v>0</v>
          </cell>
          <cell r="AI6490">
            <v>0</v>
          </cell>
        </row>
        <row r="6491">
          <cell r="C6491" t="str">
            <v>1.1023.2</v>
          </cell>
          <cell r="D6491" t="str">
            <v>Оборудование</v>
          </cell>
          <cell r="E6491" t="str">
            <v>051-3004674</v>
          </cell>
          <cell r="F6491" t="str">
            <v/>
          </cell>
          <cell r="G6491" t="str">
            <v/>
          </cell>
          <cell r="H6491" t="str">
            <v/>
          </cell>
          <cell r="I6491">
            <v>7093.6</v>
          </cell>
          <cell r="J6491">
            <v>7093.6</v>
          </cell>
          <cell r="K6491">
            <v>1684.35</v>
          </cell>
          <cell r="L6491">
            <v>1684.35</v>
          </cell>
          <cell r="M6491">
            <v>0</v>
          </cell>
          <cell r="N6491">
            <v>0</v>
          </cell>
          <cell r="O6491">
            <v>0</v>
          </cell>
          <cell r="P6491">
            <v>0</v>
          </cell>
          <cell r="Q6491">
            <v>0</v>
          </cell>
          <cell r="R6491">
            <v>0</v>
          </cell>
          <cell r="S6491">
            <v>0</v>
          </cell>
          <cell r="T6491">
            <v>0</v>
          </cell>
          <cell r="U6491">
            <v>0</v>
          </cell>
          <cell r="V6491">
            <v>0</v>
          </cell>
          <cell r="W6491">
            <v>0</v>
          </cell>
          <cell r="X6491">
            <v>0</v>
          </cell>
          <cell r="Y6491">
            <v>0</v>
          </cell>
          <cell r="Z6491">
            <v>2030.07</v>
          </cell>
          <cell r="AA6491">
            <v>2030.07</v>
          </cell>
          <cell r="AB6491">
            <v>276.02999999999997</v>
          </cell>
          <cell r="AC6491">
            <v>484.42</v>
          </cell>
          <cell r="AD6491">
            <v>0</v>
          </cell>
          <cell r="AE6491">
            <v>0</v>
          </cell>
          <cell r="AF6491">
            <v>0</v>
          </cell>
          <cell r="AG6491">
            <v>0</v>
          </cell>
          <cell r="AH6491">
            <v>0</v>
          </cell>
          <cell r="AI6491">
            <v>0</v>
          </cell>
        </row>
        <row r="6492">
          <cell r="C6492" t="str">
            <v>1.1023.3</v>
          </cell>
          <cell r="D6492" t="str">
            <v>Прочие, всего</v>
          </cell>
          <cell r="E6492" t="str">
            <v>051-3004674</v>
          </cell>
          <cell r="F6492" t="str">
            <v/>
          </cell>
          <cell r="G6492" t="str">
            <v/>
          </cell>
          <cell r="H6492" t="str">
            <v/>
          </cell>
          <cell r="I6492">
            <v>5001.3807633899996</v>
          </cell>
          <cell r="J6492">
            <v>4986.87</v>
          </cell>
          <cell r="K6492">
            <v>603.24</v>
          </cell>
          <cell r="L6492">
            <v>603.24</v>
          </cell>
          <cell r="M6492">
            <v>106.90000001999999</v>
          </cell>
          <cell r="N6492">
            <v>17.720973413999999</v>
          </cell>
          <cell r="O6492">
            <v>17.720973413999999</v>
          </cell>
          <cell r="P6492">
            <v>0</v>
          </cell>
          <cell r="Q6492">
            <v>0</v>
          </cell>
          <cell r="R6492">
            <v>0</v>
          </cell>
          <cell r="S6492">
            <v>0</v>
          </cell>
          <cell r="T6492">
            <v>0</v>
          </cell>
          <cell r="U6492">
            <v>0</v>
          </cell>
          <cell r="V6492">
            <v>0</v>
          </cell>
          <cell r="W6492">
            <v>0</v>
          </cell>
          <cell r="X6492">
            <v>0</v>
          </cell>
          <cell r="Y6492">
            <v>3.5166540000000003E-2</v>
          </cell>
          <cell r="Z6492">
            <v>432.47500000000002</v>
          </cell>
          <cell r="AA6492">
            <v>432.47500000000002</v>
          </cell>
          <cell r="AB6492">
            <v>0</v>
          </cell>
          <cell r="AC6492">
            <v>0</v>
          </cell>
          <cell r="AD6492">
            <v>71.301833220000006</v>
          </cell>
          <cell r="AE6492">
            <v>3.5166540000000003E-2</v>
          </cell>
          <cell r="AF6492">
            <v>71.26666668</v>
          </cell>
          <cell r="AG6492">
            <v>0</v>
          </cell>
          <cell r="AH6492">
            <v>0</v>
          </cell>
          <cell r="AI6492">
            <v>16.486926</v>
          </cell>
        </row>
        <row r="6493">
          <cell r="C6493" t="str">
            <v>1.1023.4</v>
          </cell>
          <cell r="D6493" t="str">
            <v>Услуги Заказчика</v>
          </cell>
          <cell r="E6493" t="str">
            <v>051-3004674</v>
          </cell>
          <cell r="F6493" t="str">
            <v/>
          </cell>
          <cell r="G6493" t="str">
            <v/>
          </cell>
          <cell r="H6493" t="str">
            <v/>
          </cell>
          <cell r="I6493">
            <v>427.6</v>
          </cell>
          <cell r="J6493">
            <v>427.6</v>
          </cell>
          <cell r="K6493">
            <v>427.6</v>
          </cell>
          <cell r="L6493">
            <v>427.6</v>
          </cell>
          <cell r="M6493">
            <v>106.90000001999999</v>
          </cell>
          <cell r="N6493">
            <v>25.000000005</v>
          </cell>
          <cell r="O6493">
            <v>25.000000005</v>
          </cell>
          <cell r="P6493">
            <v>0</v>
          </cell>
          <cell r="Q6493">
            <v>0</v>
          </cell>
          <cell r="R6493">
            <v>0</v>
          </cell>
          <cell r="S6493">
            <v>0</v>
          </cell>
          <cell r="T6493">
            <v>0</v>
          </cell>
          <cell r="U6493">
            <v>0</v>
          </cell>
          <cell r="V6493">
            <v>0</v>
          </cell>
          <cell r="W6493">
            <v>0</v>
          </cell>
          <cell r="X6493">
            <v>0</v>
          </cell>
          <cell r="Y6493">
            <v>3.5166540000000003E-2</v>
          </cell>
          <cell r="Z6493">
            <v>356.33</v>
          </cell>
          <cell r="AA6493">
            <v>356.33</v>
          </cell>
          <cell r="AB6493">
            <v>0</v>
          </cell>
          <cell r="AC6493">
            <v>0</v>
          </cell>
          <cell r="AD6493">
            <v>71.301833220000006</v>
          </cell>
          <cell r="AE6493">
            <v>3.5166540000000003E-2</v>
          </cell>
          <cell r="AF6493">
            <v>71.26666668</v>
          </cell>
          <cell r="AG6493">
            <v>0</v>
          </cell>
          <cell r="AH6493">
            <v>0</v>
          </cell>
          <cell r="AI6493">
            <v>20.010056189</v>
          </cell>
        </row>
        <row r="6494">
          <cell r="C6494" t="str">
            <v>1.1023.5</v>
          </cell>
          <cell r="D6494" t="str">
            <v>Иные прочие</v>
          </cell>
          <cell r="E6494" t="str">
            <v>051-3004674</v>
          </cell>
          <cell r="F6494" t="str">
            <v/>
          </cell>
          <cell r="G6494" t="str">
            <v/>
          </cell>
          <cell r="H6494" t="str">
            <v/>
          </cell>
          <cell r="I6494">
            <v>4573.7807633900002</v>
          </cell>
          <cell r="J6494">
            <v>4559.2700000000004</v>
          </cell>
          <cell r="K6494">
            <v>175.64</v>
          </cell>
          <cell r="L6494">
            <v>175.64</v>
          </cell>
          <cell r="M6494">
            <v>0</v>
          </cell>
          <cell r="N6494">
            <v>0</v>
          </cell>
          <cell r="O6494">
            <v>0</v>
          </cell>
          <cell r="P6494">
            <v>0</v>
          </cell>
          <cell r="Q6494">
            <v>0</v>
          </cell>
          <cell r="R6494">
            <v>0</v>
          </cell>
          <cell r="S6494">
            <v>0</v>
          </cell>
          <cell r="T6494">
            <v>0</v>
          </cell>
          <cell r="U6494">
            <v>0</v>
          </cell>
          <cell r="V6494">
            <v>0</v>
          </cell>
          <cell r="W6494">
            <v>0</v>
          </cell>
          <cell r="X6494">
            <v>0</v>
          </cell>
          <cell r="Y6494">
            <v>0</v>
          </cell>
          <cell r="Z6494">
            <v>76.144999999999996</v>
          </cell>
          <cell r="AA6494">
            <v>76.144999999999996</v>
          </cell>
          <cell r="AB6494">
            <v>0</v>
          </cell>
          <cell r="AC6494">
            <v>0</v>
          </cell>
          <cell r="AD6494">
            <v>0</v>
          </cell>
          <cell r="AE6494">
            <v>0</v>
          </cell>
          <cell r="AF6494">
            <v>0</v>
          </cell>
          <cell r="AG6494">
            <v>0</v>
          </cell>
          <cell r="AH6494">
            <v>0</v>
          </cell>
          <cell r="AI6494">
            <v>0</v>
          </cell>
        </row>
        <row r="6495">
          <cell r="C6495" t="str">
            <v>1.1024</v>
          </cell>
          <cell r="D6495" t="str">
            <v>Бурение эксплуатационное на месторождении. Нижне-Квакчикское газоконденсатное месторождение</v>
          </cell>
          <cell r="E6495" t="str">
            <v>051-3004690</v>
          </cell>
          <cell r="F6495" t="str">
            <v/>
          </cell>
          <cell r="G6495" t="str">
            <v>Программа комплексного освоения месторождений полуострова Ям</v>
          </cell>
          <cell r="H6495" t="str">
            <v>Добыча газа</v>
          </cell>
          <cell r="I6495">
            <v>508.17</v>
          </cell>
          <cell r="J6495">
            <v>502.92</v>
          </cell>
          <cell r="K6495">
            <v>2.86</v>
          </cell>
          <cell r="L6495">
            <v>2.86</v>
          </cell>
          <cell r="M6495">
            <v>2.5000020000000001E-2</v>
          </cell>
          <cell r="N6495">
            <v>0.87412657299999996</v>
          </cell>
          <cell r="O6495">
            <v>0.87412657299999996</v>
          </cell>
          <cell r="P6495">
            <v>0</v>
          </cell>
          <cell r="Q6495">
            <v>0</v>
          </cell>
          <cell r="R6495">
            <v>0</v>
          </cell>
          <cell r="S6495">
            <v>0</v>
          </cell>
          <cell r="T6495">
            <v>0</v>
          </cell>
          <cell r="U6495">
            <v>0</v>
          </cell>
          <cell r="V6495">
            <v>0</v>
          </cell>
          <cell r="W6495">
            <v>0</v>
          </cell>
          <cell r="X6495">
            <v>0</v>
          </cell>
          <cell r="Y6495">
            <v>5.8333139999999999E-2</v>
          </cell>
          <cell r="Z6495">
            <v>0.23</v>
          </cell>
          <cell r="AA6495">
            <v>0.23</v>
          </cell>
          <cell r="AB6495">
            <v>0</v>
          </cell>
          <cell r="AC6495">
            <v>0</v>
          </cell>
          <cell r="AD6495">
            <v>1.4549998200000001</v>
          </cell>
          <cell r="AE6495">
            <v>5.8333139999999999E-2</v>
          </cell>
          <cell r="AF6495">
            <v>1.666668E-2</v>
          </cell>
          <cell r="AG6495">
            <v>1.38</v>
          </cell>
          <cell r="AH6495">
            <v>0</v>
          </cell>
          <cell r="AI6495">
            <v>632.60861739100005</v>
          </cell>
        </row>
        <row r="6496">
          <cell r="C6496" t="str">
            <v>1.1024.1</v>
          </cell>
          <cell r="D6496" t="str">
            <v>Подрядные работы</v>
          </cell>
          <cell r="E6496" t="str">
            <v>051-3004690</v>
          </cell>
          <cell r="F6496" t="str">
            <v/>
          </cell>
          <cell r="G6496" t="str">
            <v/>
          </cell>
          <cell r="H6496" t="str">
            <v/>
          </cell>
          <cell r="I6496">
            <v>500</v>
          </cell>
          <cell r="J6496">
            <v>500</v>
          </cell>
          <cell r="K6496">
            <v>0</v>
          </cell>
          <cell r="L6496">
            <v>0</v>
          </cell>
          <cell r="M6496">
            <v>0</v>
          </cell>
          <cell r="N6496">
            <v>0</v>
          </cell>
          <cell r="O6496">
            <v>0</v>
          </cell>
          <cell r="P6496">
            <v>0</v>
          </cell>
          <cell r="Q6496">
            <v>0</v>
          </cell>
          <cell r="R6496">
            <v>0</v>
          </cell>
          <cell r="S6496">
            <v>0</v>
          </cell>
          <cell r="T6496">
            <v>0</v>
          </cell>
          <cell r="U6496">
            <v>0</v>
          </cell>
          <cell r="V6496">
            <v>0</v>
          </cell>
          <cell r="W6496">
            <v>0</v>
          </cell>
          <cell r="X6496">
            <v>0</v>
          </cell>
          <cell r="Y6496">
            <v>0</v>
          </cell>
          <cell r="Z6496">
            <v>0</v>
          </cell>
          <cell r="AA6496">
            <v>0</v>
          </cell>
          <cell r="AB6496">
            <v>0</v>
          </cell>
          <cell r="AC6496">
            <v>0</v>
          </cell>
          <cell r="AD6496">
            <v>0</v>
          </cell>
          <cell r="AE6496">
            <v>0</v>
          </cell>
          <cell r="AF6496">
            <v>0</v>
          </cell>
          <cell r="AG6496">
            <v>0</v>
          </cell>
          <cell r="AH6496">
            <v>0</v>
          </cell>
          <cell r="AI6496">
            <v>0</v>
          </cell>
        </row>
        <row r="6497">
          <cell r="C6497">
            <v>0</v>
          </cell>
          <cell r="D6497" t="str">
            <v>Конкурс</v>
          </cell>
          <cell r="E6497" t="str">
            <v>051-3004690</v>
          </cell>
          <cell r="F6497" t="str">
            <v/>
          </cell>
          <cell r="G6497" t="str">
            <v/>
          </cell>
          <cell r="H6497" t="str">
            <v/>
          </cell>
          <cell r="I6497">
            <v>500</v>
          </cell>
          <cell r="J6497">
            <v>500</v>
          </cell>
          <cell r="K6497">
            <v>0</v>
          </cell>
          <cell r="L6497">
            <v>0</v>
          </cell>
          <cell r="M6497">
            <v>0</v>
          </cell>
          <cell r="N6497">
            <v>0</v>
          </cell>
          <cell r="O6497">
            <v>0</v>
          </cell>
          <cell r="P6497">
            <v>0</v>
          </cell>
          <cell r="Q6497">
            <v>0</v>
          </cell>
          <cell r="R6497">
            <v>0</v>
          </cell>
          <cell r="S6497">
            <v>0</v>
          </cell>
          <cell r="T6497">
            <v>0</v>
          </cell>
          <cell r="U6497">
            <v>0</v>
          </cell>
          <cell r="V6497">
            <v>0</v>
          </cell>
          <cell r="W6497">
            <v>0</v>
          </cell>
          <cell r="X6497">
            <v>0</v>
          </cell>
          <cell r="Y6497">
            <v>0</v>
          </cell>
          <cell r="Z6497">
            <v>0</v>
          </cell>
          <cell r="AA6497">
            <v>0</v>
          </cell>
          <cell r="AB6497">
            <v>0</v>
          </cell>
          <cell r="AC6497">
            <v>0</v>
          </cell>
          <cell r="AD6497">
            <v>0</v>
          </cell>
          <cell r="AE6497">
            <v>0</v>
          </cell>
          <cell r="AF6497">
            <v>0</v>
          </cell>
          <cell r="AG6497">
            <v>0</v>
          </cell>
          <cell r="AH6497">
            <v>0</v>
          </cell>
          <cell r="AI6497">
            <v>0</v>
          </cell>
        </row>
        <row r="6498">
          <cell r="C6498" t="str">
            <v>1.1024.2</v>
          </cell>
          <cell r="D6498" t="str">
            <v>Прочие, всего</v>
          </cell>
          <cell r="E6498" t="str">
            <v>051-3004690</v>
          </cell>
          <cell r="F6498" t="str">
            <v/>
          </cell>
          <cell r="G6498" t="str">
            <v/>
          </cell>
          <cell r="H6498" t="str">
            <v/>
          </cell>
          <cell r="I6498">
            <v>8.17</v>
          </cell>
          <cell r="J6498">
            <v>2.92</v>
          </cell>
          <cell r="K6498">
            <v>2.86</v>
          </cell>
          <cell r="L6498">
            <v>2.86</v>
          </cell>
          <cell r="M6498">
            <v>2.5000020000000001E-2</v>
          </cell>
          <cell r="N6498">
            <v>0.87412657299999996</v>
          </cell>
          <cell r="O6498">
            <v>0.87412657299999996</v>
          </cell>
          <cell r="P6498">
            <v>0</v>
          </cell>
          <cell r="Q6498">
            <v>0</v>
          </cell>
          <cell r="R6498">
            <v>0</v>
          </cell>
          <cell r="S6498">
            <v>0</v>
          </cell>
          <cell r="T6498">
            <v>0</v>
          </cell>
          <cell r="U6498">
            <v>0</v>
          </cell>
          <cell r="V6498">
            <v>0</v>
          </cell>
          <cell r="W6498">
            <v>0</v>
          </cell>
          <cell r="X6498">
            <v>0</v>
          </cell>
          <cell r="Y6498">
            <v>5.8333139999999999E-2</v>
          </cell>
          <cell r="Z6498">
            <v>0.23</v>
          </cell>
          <cell r="AA6498">
            <v>0.23</v>
          </cell>
          <cell r="AB6498">
            <v>0</v>
          </cell>
          <cell r="AC6498">
            <v>0</v>
          </cell>
          <cell r="AD6498">
            <v>1.4549998200000001</v>
          </cell>
          <cell r="AE6498">
            <v>5.8333139999999999E-2</v>
          </cell>
          <cell r="AF6498">
            <v>1.666668E-2</v>
          </cell>
          <cell r="AG6498">
            <v>1.38</v>
          </cell>
          <cell r="AH6498">
            <v>0</v>
          </cell>
          <cell r="AI6498">
            <v>632.60861739100005</v>
          </cell>
        </row>
        <row r="6499">
          <cell r="C6499" t="str">
            <v>1.1024.3</v>
          </cell>
          <cell r="D6499" t="str">
            <v>Проектные работы</v>
          </cell>
          <cell r="E6499" t="str">
            <v>051-3004690</v>
          </cell>
          <cell r="F6499" t="str">
            <v/>
          </cell>
          <cell r="G6499" t="str">
            <v/>
          </cell>
          <cell r="H6499" t="str">
            <v/>
          </cell>
          <cell r="I6499">
            <v>8.01</v>
          </cell>
          <cell r="J6499">
            <v>2.76</v>
          </cell>
          <cell r="K6499">
            <v>2.76</v>
          </cell>
          <cell r="L6499">
            <v>2.76</v>
          </cell>
          <cell r="M6499">
            <v>0</v>
          </cell>
          <cell r="N6499">
            <v>0</v>
          </cell>
          <cell r="O6499">
            <v>0</v>
          </cell>
          <cell r="P6499">
            <v>0</v>
          </cell>
          <cell r="Q6499">
            <v>0</v>
          </cell>
          <cell r="R6499">
            <v>0</v>
          </cell>
          <cell r="S6499">
            <v>0</v>
          </cell>
          <cell r="T6499">
            <v>0</v>
          </cell>
          <cell r="U6499">
            <v>0</v>
          </cell>
          <cell r="V6499">
            <v>0</v>
          </cell>
          <cell r="W6499">
            <v>0</v>
          </cell>
          <cell r="X6499">
            <v>0</v>
          </cell>
          <cell r="Y6499">
            <v>0</v>
          </cell>
          <cell r="Z6499">
            <v>0</v>
          </cell>
          <cell r="AA6499">
            <v>0</v>
          </cell>
          <cell r="AB6499">
            <v>0</v>
          </cell>
          <cell r="AC6499">
            <v>0</v>
          </cell>
          <cell r="AD6499">
            <v>1.38</v>
          </cell>
          <cell r="AE6499">
            <v>0</v>
          </cell>
          <cell r="AF6499">
            <v>0</v>
          </cell>
          <cell r="AG6499">
            <v>1.38</v>
          </cell>
          <cell r="AH6499">
            <v>0</v>
          </cell>
          <cell r="AI6499">
            <v>0</v>
          </cell>
        </row>
        <row r="6500">
          <cell r="C6500" t="str">
            <v>1.1024.4</v>
          </cell>
          <cell r="D6500" t="str">
            <v>Услуги Заказчика</v>
          </cell>
          <cell r="E6500" t="str">
            <v>051-3004690</v>
          </cell>
          <cell r="F6500" t="str">
            <v/>
          </cell>
          <cell r="G6500" t="str">
            <v/>
          </cell>
          <cell r="H6500" t="str">
            <v/>
          </cell>
          <cell r="I6500">
            <v>0.1</v>
          </cell>
          <cell r="J6500">
            <v>0.1</v>
          </cell>
          <cell r="K6500">
            <v>0.1</v>
          </cell>
          <cell r="L6500">
            <v>0.1</v>
          </cell>
          <cell r="M6500">
            <v>2.5000020000000001E-2</v>
          </cell>
          <cell r="N6500">
            <v>25.000019999999999</v>
          </cell>
          <cell r="O6500">
            <v>25.000019999999999</v>
          </cell>
          <cell r="P6500">
            <v>0</v>
          </cell>
          <cell r="Q6500">
            <v>0</v>
          </cell>
          <cell r="R6500">
            <v>0</v>
          </cell>
          <cell r="S6500">
            <v>0</v>
          </cell>
          <cell r="T6500">
            <v>0</v>
          </cell>
          <cell r="U6500">
            <v>0</v>
          </cell>
          <cell r="V6500">
            <v>0</v>
          </cell>
          <cell r="W6500">
            <v>0</v>
          </cell>
          <cell r="X6500">
            <v>0</v>
          </cell>
          <cell r="Y6500">
            <v>5.8333139999999999E-2</v>
          </cell>
          <cell r="Z6500">
            <v>0.08</v>
          </cell>
          <cell r="AA6500">
            <v>0.08</v>
          </cell>
          <cell r="AB6500">
            <v>0</v>
          </cell>
          <cell r="AC6500">
            <v>0</v>
          </cell>
          <cell r="AD6500">
            <v>7.4999819999999995E-2</v>
          </cell>
          <cell r="AE6500">
            <v>5.8333139999999999E-2</v>
          </cell>
          <cell r="AF6500">
            <v>1.666668E-2</v>
          </cell>
          <cell r="AG6500">
            <v>0</v>
          </cell>
          <cell r="AH6500">
            <v>0</v>
          </cell>
          <cell r="AI6500">
            <v>93.749775</v>
          </cell>
        </row>
        <row r="6501">
          <cell r="C6501" t="str">
            <v>1.1024.5</v>
          </cell>
          <cell r="D6501" t="str">
            <v>Иные прочие</v>
          </cell>
          <cell r="E6501" t="str">
            <v>051-3004690</v>
          </cell>
          <cell r="F6501" t="str">
            <v/>
          </cell>
          <cell r="G6501" t="str">
            <v/>
          </cell>
          <cell r="H6501" t="str">
            <v/>
          </cell>
          <cell r="I6501">
            <v>0.06</v>
          </cell>
          <cell r="J6501">
            <v>0.06</v>
          </cell>
          <cell r="K6501">
            <v>0</v>
          </cell>
          <cell r="L6501">
            <v>0</v>
          </cell>
          <cell r="M6501">
            <v>0</v>
          </cell>
          <cell r="N6501">
            <v>0</v>
          </cell>
          <cell r="O6501">
            <v>0</v>
          </cell>
          <cell r="P6501">
            <v>0</v>
          </cell>
          <cell r="Q6501">
            <v>0</v>
          </cell>
          <cell r="R6501">
            <v>0</v>
          </cell>
          <cell r="S6501">
            <v>0</v>
          </cell>
          <cell r="T6501">
            <v>0</v>
          </cell>
          <cell r="U6501">
            <v>0</v>
          </cell>
          <cell r="V6501">
            <v>0</v>
          </cell>
          <cell r="W6501">
            <v>0</v>
          </cell>
          <cell r="X6501">
            <v>0</v>
          </cell>
          <cell r="Y6501">
            <v>0</v>
          </cell>
          <cell r="Z6501">
            <v>0.15</v>
          </cell>
          <cell r="AA6501">
            <v>0.15</v>
          </cell>
          <cell r="AB6501">
            <v>0</v>
          </cell>
          <cell r="AC6501">
            <v>0</v>
          </cell>
          <cell r="AD6501">
            <v>0</v>
          </cell>
          <cell r="AE6501">
            <v>0</v>
          </cell>
          <cell r="AF6501">
            <v>0</v>
          </cell>
          <cell r="AG6501">
            <v>0</v>
          </cell>
          <cell r="AH6501">
            <v>0</v>
          </cell>
          <cell r="AI6501">
            <v>0</v>
          </cell>
        </row>
        <row r="6502">
          <cell r="C6502" t="str">
            <v>1.1025</v>
          </cell>
          <cell r="D6502" t="str">
            <v>Эксплуатационное бурение. Обустройство Восточно-Харвутинской площади Ямбургского НГКМ</v>
          </cell>
          <cell r="E6502" t="str">
            <v>051-3004952</v>
          </cell>
          <cell r="F6502" t="str">
            <v/>
          </cell>
          <cell r="G6502" t="str">
            <v>Программа комплексного освоения месторождений полуострова Ям</v>
          </cell>
          <cell r="H6502" t="str">
            <v>Добыча газа</v>
          </cell>
          <cell r="I6502">
            <v>1249.827</v>
          </cell>
          <cell r="J6502">
            <v>1229.0409999999999</v>
          </cell>
          <cell r="K6502">
            <v>2.1000000000000001E-2</v>
          </cell>
          <cell r="L6502">
            <v>2.1000000000000001E-2</v>
          </cell>
          <cell r="M6502">
            <v>2.5001999999999999E-4</v>
          </cell>
          <cell r="N6502">
            <v>1.190571429</v>
          </cell>
          <cell r="O6502">
            <v>1.190571429</v>
          </cell>
          <cell r="P6502">
            <v>0</v>
          </cell>
          <cell r="Q6502">
            <v>0</v>
          </cell>
          <cell r="R6502">
            <v>0</v>
          </cell>
          <cell r="S6502">
            <v>0</v>
          </cell>
          <cell r="T6502">
            <v>0</v>
          </cell>
          <cell r="U6502">
            <v>0</v>
          </cell>
          <cell r="V6502">
            <v>0</v>
          </cell>
          <cell r="W6502">
            <v>0</v>
          </cell>
          <cell r="X6502">
            <v>0</v>
          </cell>
          <cell r="Y6502">
            <v>1.3333100000000001E-3</v>
          </cell>
          <cell r="Z6502">
            <v>0.82</v>
          </cell>
          <cell r="AA6502">
            <v>0.82</v>
          </cell>
          <cell r="AB6502">
            <v>0</v>
          </cell>
          <cell r="AC6502">
            <v>0</v>
          </cell>
          <cell r="AD6502">
            <v>1.4999900000000001E-3</v>
          </cell>
          <cell r="AE6502">
            <v>0</v>
          </cell>
          <cell r="AF6502">
            <v>1.4999900000000001E-3</v>
          </cell>
          <cell r="AG6502">
            <v>0</v>
          </cell>
          <cell r="AH6502">
            <v>0</v>
          </cell>
          <cell r="AI6502">
            <v>0.18292560999999999</v>
          </cell>
        </row>
        <row r="6503">
          <cell r="C6503" t="str">
            <v>1.1025.1</v>
          </cell>
          <cell r="D6503" t="str">
            <v>Подрядные работы</v>
          </cell>
          <cell r="E6503" t="str">
            <v>051-3004952</v>
          </cell>
          <cell r="F6503" t="str">
            <v/>
          </cell>
          <cell r="G6503" t="str">
            <v/>
          </cell>
          <cell r="H6503" t="str">
            <v/>
          </cell>
          <cell r="I6503">
            <v>1127.94</v>
          </cell>
          <cell r="J6503">
            <v>1127.94</v>
          </cell>
          <cell r="K6503">
            <v>0</v>
          </cell>
          <cell r="L6503">
            <v>0</v>
          </cell>
          <cell r="M6503">
            <v>0</v>
          </cell>
          <cell r="N6503">
            <v>0</v>
          </cell>
          <cell r="O6503">
            <v>0</v>
          </cell>
          <cell r="P6503">
            <v>0</v>
          </cell>
          <cell r="Q6503">
            <v>0</v>
          </cell>
          <cell r="R6503">
            <v>0</v>
          </cell>
          <cell r="S6503">
            <v>0</v>
          </cell>
          <cell r="T6503">
            <v>0</v>
          </cell>
          <cell r="U6503">
            <v>0</v>
          </cell>
          <cell r="V6503">
            <v>0</v>
          </cell>
          <cell r="W6503">
            <v>0</v>
          </cell>
          <cell r="X6503">
            <v>0</v>
          </cell>
          <cell r="Y6503">
            <v>0</v>
          </cell>
          <cell r="Z6503">
            <v>0</v>
          </cell>
          <cell r="AA6503">
            <v>0</v>
          </cell>
          <cell r="AB6503">
            <v>0</v>
          </cell>
          <cell r="AC6503">
            <v>0</v>
          </cell>
          <cell r="AD6503">
            <v>0</v>
          </cell>
          <cell r="AE6503">
            <v>0</v>
          </cell>
          <cell r="AF6503">
            <v>0</v>
          </cell>
          <cell r="AG6503">
            <v>0</v>
          </cell>
          <cell r="AH6503">
            <v>0</v>
          </cell>
          <cell r="AI6503">
            <v>0</v>
          </cell>
        </row>
        <row r="6504">
          <cell r="C6504">
            <v>0</v>
          </cell>
          <cell r="D6504" t="str">
            <v>Красноярскгазпром нефтегазпроект</v>
          </cell>
          <cell r="E6504" t="str">
            <v>051-3004952</v>
          </cell>
          <cell r="F6504" t="str">
            <v/>
          </cell>
          <cell r="G6504" t="str">
            <v/>
          </cell>
          <cell r="H6504" t="str">
            <v/>
          </cell>
          <cell r="I6504">
            <v>1127.94</v>
          </cell>
          <cell r="J6504">
            <v>1127.94</v>
          </cell>
          <cell r="K6504">
            <v>0</v>
          </cell>
          <cell r="L6504">
            <v>0</v>
          </cell>
          <cell r="M6504">
            <v>0</v>
          </cell>
          <cell r="N6504">
            <v>0</v>
          </cell>
          <cell r="O6504">
            <v>0</v>
          </cell>
          <cell r="P6504">
            <v>0</v>
          </cell>
          <cell r="Q6504">
            <v>0</v>
          </cell>
          <cell r="R6504">
            <v>0</v>
          </cell>
          <cell r="S6504">
            <v>0</v>
          </cell>
          <cell r="T6504">
            <v>0</v>
          </cell>
          <cell r="U6504">
            <v>0</v>
          </cell>
          <cell r="V6504">
            <v>0</v>
          </cell>
          <cell r="W6504">
            <v>0</v>
          </cell>
          <cell r="X6504">
            <v>0</v>
          </cell>
          <cell r="Y6504">
            <v>0</v>
          </cell>
          <cell r="Z6504">
            <v>0</v>
          </cell>
          <cell r="AA6504">
            <v>0</v>
          </cell>
          <cell r="AB6504">
            <v>0</v>
          </cell>
          <cell r="AC6504">
            <v>0</v>
          </cell>
          <cell r="AD6504">
            <v>0</v>
          </cell>
          <cell r="AE6504">
            <v>0</v>
          </cell>
          <cell r="AF6504">
            <v>0</v>
          </cell>
          <cell r="AG6504">
            <v>0</v>
          </cell>
          <cell r="AH6504">
            <v>0</v>
          </cell>
          <cell r="AI6504">
            <v>0</v>
          </cell>
        </row>
        <row r="6505">
          <cell r="C6505" t="str">
            <v>1.1025.2</v>
          </cell>
          <cell r="D6505" t="str">
            <v>Оборудование</v>
          </cell>
          <cell r="E6505" t="str">
            <v>051-3004952</v>
          </cell>
          <cell r="F6505" t="str">
            <v/>
          </cell>
          <cell r="G6505" t="str">
            <v/>
          </cell>
          <cell r="H6505" t="str">
            <v/>
          </cell>
          <cell r="I6505">
            <v>46.26</v>
          </cell>
          <cell r="J6505">
            <v>42.63</v>
          </cell>
          <cell r="K6505">
            <v>0.02</v>
          </cell>
          <cell r="L6505">
            <v>0.02</v>
          </cell>
          <cell r="M6505">
            <v>0</v>
          </cell>
          <cell r="N6505">
            <v>0</v>
          </cell>
          <cell r="O6505">
            <v>0</v>
          </cell>
          <cell r="P6505">
            <v>0</v>
          </cell>
          <cell r="Q6505">
            <v>0</v>
          </cell>
          <cell r="R6505">
            <v>0</v>
          </cell>
          <cell r="S6505">
            <v>0</v>
          </cell>
          <cell r="T6505">
            <v>0</v>
          </cell>
          <cell r="U6505">
            <v>0</v>
          </cell>
          <cell r="V6505">
            <v>0</v>
          </cell>
          <cell r="W6505">
            <v>0</v>
          </cell>
          <cell r="X6505">
            <v>0</v>
          </cell>
          <cell r="Y6505">
            <v>0</v>
          </cell>
          <cell r="Z6505">
            <v>0.62</v>
          </cell>
          <cell r="AA6505">
            <v>0.62</v>
          </cell>
          <cell r="AB6505">
            <v>0</v>
          </cell>
          <cell r="AC6505">
            <v>0</v>
          </cell>
          <cell r="AD6505">
            <v>0</v>
          </cell>
          <cell r="AE6505">
            <v>0</v>
          </cell>
          <cell r="AF6505">
            <v>0</v>
          </cell>
          <cell r="AG6505">
            <v>0</v>
          </cell>
          <cell r="AH6505">
            <v>0</v>
          </cell>
          <cell r="AI6505">
            <v>0</v>
          </cell>
        </row>
        <row r="6506">
          <cell r="C6506" t="str">
            <v>1.1025.3</v>
          </cell>
          <cell r="D6506" t="str">
            <v>Прочие, всего</v>
          </cell>
          <cell r="E6506" t="str">
            <v>051-3004952</v>
          </cell>
          <cell r="F6506" t="str">
            <v/>
          </cell>
          <cell r="G6506" t="str">
            <v/>
          </cell>
          <cell r="H6506" t="str">
            <v/>
          </cell>
          <cell r="I6506">
            <v>75.626999999999995</v>
          </cell>
          <cell r="J6506">
            <v>58.470999999999997</v>
          </cell>
          <cell r="K6506">
            <v>1E-3</v>
          </cell>
          <cell r="L6506">
            <v>1E-3</v>
          </cell>
          <cell r="M6506">
            <v>2.5001999999999999E-4</v>
          </cell>
          <cell r="N6506">
            <v>25.001999999999999</v>
          </cell>
          <cell r="O6506">
            <v>25.001999999999999</v>
          </cell>
          <cell r="P6506">
            <v>0</v>
          </cell>
          <cell r="Q6506">
            <v>0</v>
          </cell>
          <cell r="R6506">
            <v>0</v>
          </cell>
          <cell r="S6506">
            <v>0</v>
          </cell>
          <cell r="T6506">
            <v>0</v>
          </cell>
          <cell r="U6506">
            <v>0</v>
          </cell>
          <cell r="V6506">
            <v>0</v>
          </cell>
          <cell r="W6506">
            <v>0</v>
          </cell>
          <cell r="X6506">
            <v>0</v>
          </cell>
          <cell r="Y6506">
            <v>1.3333100000000001E-3</v>
          </cell>
          <cell r="Z6506">
            <v>0.2</v>
          </cell>
          <cell r="AA6506">
            <v>0.2</v>
          </cell>
          <cell r="AB6506">
            <v>0</v>
          </cell>
          <cell r="AC6506">
            <v>0</v>
          </cell>
          <cell r="AD6506">
            <v>1.4999900000000001E-3</v>
          </cell>
          <cell r="AE6506">
            <v>0</v>
          </cell>
          <cell r="AF6506">
            <v>1.4999900000000001E-3</v>
          </cell>
          <cell r="AG6506">
            <v>0</v>
          </cell>
          <cell r="AH6506">
            <v>0</v>
          </cell>
          <cell r="AI6506">
            <v>0.74999499999999997</v>
          </cell>
        </row>
        <row r="6507">
          <cell r="C6507" t="str">
            <v>1.1025.4</v>
          </cell>
          <cell r="D6507" t="str">
            <v>Проектные работы</v>
          </cell>
          <cell r="E6507" t="str">
            <v>051-3004952</v>
          </cell>
          <cell r="F6507" t="str">
            <v/>
          </cell>
          <cell r="G6507" t="str">
            <v/>
          </cell>
          <cell r="H6507" t="str">
            <v/>
          </cell>
          <cell r="I6507">
            <v>0.2</v>
          </cell>
          <cell r="J6507">
            <v>0</v>
          </cell>
          <cell r="K6507">
            <v>0</v>
          </cell>
          <cell r="L6507">
            <v>0</v>
          </cell>
          <cell r="M6507">
            <v>0</v>
          </cell>
          <cell r="N6507">
            <v>0</v>
          </cell>
          <cell r="O6507">
            <v>0</v>
          </cell>
          <cell r="P6507">
            <v>0</v>
          </cell>
          <cell r="Q6507">
            <v>0</v>
          </cell>
          <cell r="R6507">
            <v>0</v>
          </cell>
          <cell r="S6507">
            <v>0</v>
          </cell>
          <cell r="T6507">
            <v>0</v>
          </cell>
          <cell r="U6507">
            <v>0</v>
          </cell>
          <cell r="V6507">
            <v>0</v>
          </cell>
          <cell r="W6507">
            <v>0</v>
          </cell>
          <cell r="X6507">
            <v>0</v>
          </cell>
          <cell r="Y6507">
            <v>0</v>
          </cell>
          <cell r="Z6507">
            <v>0</v>
          </cell>
          <cell r="AA6507">
            <v>0</v>
          </cell>
          <cell r="AB6507">
            <v>0</v>
          </cell>
          <cell r="AC6507">
            <v>0</v>
          </cell>
          <cell r="AD6507">
            <v>0</v>
          </cell>
          <cell r="AE6507">
            <v>0</v>
          </cell>
          <cell r="AF6507">
            <v>0</v>
          </cell>
          <cell r="AG6507">
            <v>0</v>
          </cell>
          <cell r="AH6507">
            <v>0</v>
          </cell>
          <cell r="AI6507">
            <v>0</v>
          </cell>
        </row>
        <row r="6508">
          <cell r="C6508" t="str">
            <v>1.1025.5</v>
          </cell>
          <cell r="D6508" t="str">
            <v>Услуги Заказчика</v>
          </cell>
          <cell r="E6508" t="str">
            <v>051-3004952</v>
          </cell>
          <cell r="F6508" t="str">
            <v/>
          </cell>
          <cell r="G6508" t="str">
            <v/>
          </cell>
          <cell r="H6508" t="str">
            <v/>
          </cell>
          <cell r="I6508">
            <v>1.0999999999999999E-2</v>
          </cell>
          <cell r="J6508">
            <v>1E-3</v>
          </cell>
          <cell r="K6508">
            <v>1E-3</v>
          </cell>
          <cell r="L6508">
            <v>1E-3</v>
          </cell>
          <cell r="M6508">
            <v>2.5001999999999999E-4</v>
          </cell>
          <cell r="N6508">
            <v>25.001999999999999</v>
          </cell>
          <cell r="O6508">
            <v>25.001999999999999</v>
          </cell>
          <cell r="P6508">
            <v>0</v>
          </cell>
          <cell r="Q6508">
            <v>0</v>
          </cell>
          <cell r="R6508">
            <v>0</v>
          </cell>
          <cell r="S6508">
            <v>0</v>
          </cell>
          <cell r="T6508">
            <v>0</v>
          </cell>
          <cell r="U6508">
            <v>0</v>
          </cell>
          <cell r="V6508">
            <v>0</v>
          </cell>
          <cell r="W6508">
            <v>0</v>
          </cell>
          <cell r="X6508">
            <v>0</v>
          </cell>
          <cell r="Y6508">
            <v>1.3333100000000001E-3</v>
          </cell>
          <cell r="Z6508">
            <v>0.2</v>
          </cell>
          <cell r="AA6508">
            <v>0.2</v>
          </cell>
          <cell r="AB6508">
            <v>0</v>
          </cell>
          <cell r="AC6508">
            <v>0</v>
          </cell>
          <cell r="AD6508">
            <v>1.4999900000000001E-3</v>
          </cell>
          <cell r="AE6508">
            <v>0</v>
          </cell>
          <cell r="AF6508">
            <v>1.4999900000000001E-3</v>
          </cell>
          <cell r="AG6508">
            <v>0</v>
          </cell>
          <cell r="AH6508">
            <v>0</v>
          </cell>
          <cell r="AI6508">
            <v>0.74999499999999997</v>
          </cell>
        </row>
        <row r="6509">
          <cell r="C6509" t="str">
            <v>1.1025.6</v>
          </cell>
          <cell r="D6509" t="str">
            <v>Иные прочие</v>
          </cell>
          <cell r="E6509" t="str">
            <v>051-3004952</v>
          </cell>
          <cell r="F6509" t="str">
            <v/>
          </cell>
          <cell r="G6509" t="str">
            <v/>
          </cell>
          <cell r="H6509" t="str">
            <v/>
          </cell>
          <cell r="I6509">
            <v>75.415999999999997</v>
          </cell>
          <cell r="J6509">
            <v>58.47</v>
          </cell>
          <cell r="K6509">
            <v>0</v>
          </cell>
          <cell r="L6509">
            <v>0</v>
          </cell>
          <cell r="M6509">
            <v>0</v>
          </cell>
          <cell r="N6509">
            <v>0</v>
          </cell>
          <cell r="O6509">
            <v>0</v>
          </cell>
          <cell r="P6509">
            <v>0</v>
          </cell>
          <cell r="Q6509">
            <v>0</v>
          </cell>
          <cell r="R6509">
            <v>0</v>
          </cell>
          <cell r="S6509">
            <v>0</v>
          </cell>
          <cell r="T6509">
            <v>0</v>
          </cell>
          <cell r="U6509">
            <v>0</v>
          </cell>
          <cell r="V6509">
            <v>0</v>
          </cell>
          <cell r="W6509">
            <v>0</v>
          </cell>
          <cell r="X6509">
            <v>0</v>
          </cell>
          <cell r="Y6509">
            <v>0</v>
          </cell>
          <cell r="Z6509">
            <v>0</v>
          </cell>
          <cell r="AA6509">
            <v>0</v>
          </cell>
          <cell r="AB6509">
            <v>0</v>
          </cell>
          <cell r="AC6509">
            <v>0</v>
          </cell>
          <cell r="AD6509">
            <v>0</v>
          </cell>
          <cell r="AE6509">
            <v>0</v>
          </cell>
          <cell r="AF6509">
            <v>0</v>
          </cell>
          <cell r="AG6509">
            <v>0</v>
          </cell>
          <cell r="AH6509">
            <v>0</v>
          </cell>
          <cell r="AI6509">
            <v>0</v>
          </cell>
        </row>
        <row r="6510">
          <cell r="C6510" t="str">
            <v>1.1026</v>
          </cell>
          <cell r="D6510" t="str">
            <v>Эксплуатационное бурение. Юбилейное НГКМ (Южно-Юбилейная площадь). Восстановление газовых скважин зарезкой горизонтальных боковых стволов</v>
          </cell>
          <cell r="E6510" t="str">
            <v>051-3005096</v>
          </cell>
          <cell r="F6510" t="str">
            <v/>
          </cell>
          <cell r="G6510" t="str">
            <v>Программа комплексного освоения месторождений полуострова Ям</v>
          </cell>
          <cell r="H6510" t="str">
            <v>Добыча газа</v>
          </cell>
          <cell r="I6510">
            <v>510.35685109000002</v>
          </cell>
          <cell r="J6510">
            <v>505.18</v>
          </cell>
          <cell r="K6510">
            <v>271.5</v>
          </cell>
          <cell r="L6510">
            <v>271.5</v>
          </cell>
          <cell r="M6510">
            <v>2.41999992</v>
          </cell>
          <cell r="N6510">
            <v>0.89134435400000001</v>
          </cell>
          <cell r="O6510">
            <v>0.89134435400000001</v>
          </cell>
          <cell r="P6510">
            <v>0</v>
          </cell>
          <cell r="Q6510">
            <v>0</v>
          </cell>
          <cell r="R6510">
            <v>0</v>
          </cell>
          <cell r="S6510">
            <v>228.62721318000001</v>
          </cell>
          <cell r="T6510">
            <v>45.46321236</v>
          </cell>
          <cell r="U6510">
            <v>0</v>
          </cell>
          <cell r="V6510">
            <v>0</v>
          </cell>
          <cell r="W6510">
            <v>0</v>
          </cell>
          <cell r="X6510">
            <v>0</v>
          </cell>
          <cell r="Y6510">
            <v>0</v>
          </cell>
          <cell r="Z6510">
            <v>271.5</v>
          </cell>
          <cell r="AA6510">
            <v>271.5</v>
          </cell>
          <cell r="AB6510">
            <v>0</v>
          </cell>
          <cell r="AC6510">
            <v>0</v>
          </cell>
          <cell r="AD6510">
            <v>1.61333328</v>
          </cell>
          <cell r="AE6510">
            <v>0</v>
          </cell>
          <cell r="AF6510">
            <v>1.61333328</v>
          </cell>
          <cell r="AG6510">
            <v>0</v>
          </cell>
          <cell r="AH6510">
            <v>0</v>
          </cell>
          <cell r="AI6510">
            <v>0.59422956900000001</v>
          </cell>
        </row>
        <row r="6511">
          <cell r="C6511" t="str">
            <v>1.1026.1</v>
          </cell>
          <cell r="D6511" t="str">
            <v>Подрядные работы</v>
          </cell>
          <cell r="E6511" t="str">
            <v>051-3005096</v>
          </cell>
          <cell r="F6511" t="str">
            <v/>
          </cell>
          <cell r="G6511" t="str">
            <v/>
          </cell>
          <cell r="H6511" t="str">
            <v/>
          </cell>
          <cell r="I6511">
            <v>474.26</v>
          </cell>
          <cell r="J6511">
            <v>474.26</v>
          </cell>
          <cell r="K6511">
            <v>254.48</v>
          </cell>
          <cell r="L6511">
            <v>254.48</v>
          </cell>
          <cell r="M6511">
            <v>0</v>
          </cell>
          <cell r="N6511">
            <v>0</v>
          </cell>
          <cell r="O6511">
            <v>0</v>
          </cell>
          <cell r="P6511">
            <v>0</v>
          </cell>
          <cell r="Q6511">
            <v>0</v>
          </cell>
          <cell r="R6511">
            <v>0</v>
          </cell>
          <cell r="S6511">
            <v>212.06666666000001</v>
          </cell>
          <cell r="T6511">
            <v>42.413333340000001</v>
          </cell>
          <cell r="U6511">
            <v>0</v>
          </cell>
          <cell r="V6511">
            <v>0</v>
          </cell>
          <cell r="W6511">
            <v>0</v>
          </cell>
          <cell r="X6511">
            <v>0</v>
          </cell>
          <cell r="Y6511">
            <v>0</v>
          </cell>
          <cell r="Z6511">
            <v>254.48</v>
          </cell>
          <cell r="AA6511">
            <v>254.48</v>
          </cell>
          <cell r="AB6511">
            <v>0</v>
          </cell>
          <cell r="AC6511">
            <v>0</v>
          </cell>
          <cell r="AD6511">
            <v>0</v>
          </cell>
          <cell r="AE6511">
            <v>0</v>
          </cell>
          <cell r="AF6511">
            <v>0</v>
          </cell>
          <cell r="AG6511">
            <v>0</v>
          </cell>
          <cell r="AH6511">
            <v>0</v>
          </cell>
          <cell r="AI6511">
            <v>0</v>
          </cell>
        </row>
        <row r="6512">
          <cell r="C6512">
            <v>0</v>
          </cell>
          <cell r="D6512" t="str">
            <v>Конкурс</v>
          </cell>
          <cell r="E6512" t="str">
            <v>051-3005096</v>
          </cell>
          <cell r="F6512" t="str">
            <v/>
          </cell>
          <cell r="G6512" t="str">
            <v/>
          </cell>
          <cell r="H6512" t="str">
            <v/>
          </cell>
          <cell r="I6512">
            <v>109.89</v>
          </cell>
          <cell r="J6512">
            <v>109.89</v>
          </cell>
          <cell r="K6512">
            <v>254.48</v>
          </cell>
          <cell r="L6512">
            <v>254.48</v>
          </cell>
          <cell r="M6512">
            <v>0</v>
          </cell>
          <cell r="N6512">
            <v>0</v>
          </cell>
          <cell r="O6512">
            <v>0</v>
          </cell>
          <cell r="P6512">
            <v>0</v>
          </cell>
          <cell r="Q6512">
            <v>0</v>
          </cell>
          <cell r="R6512">
            <v>0</v>
          </cell>
          <cell r="S6512">
            <v>0</v>
          </cell>
          <cell r="T6512">
            <v>0</v>
          </cell>
          <cell r="U6512">
            <v>0</v>
          </cell>
          <cell r="V6512">
            <v>0</v>
          </cell>
          <cell r="W6512">
            <v>0</v>
          </cell>
          <cell r="X6512">
            <v>0</v>
          </cell>
          <cell r="Y6512">
            <v>0</v>
          </cell>
          <cell r="Z6512">
            <v>254.48</v>
          </cell>
          <cell r="AA6512">
            <v>254.48</v>
          </cell>
          <cell r="AB6512">
            <v>0</v>
          </cell>
          <cell r="AC6512">
            <v>0</v>
          </cell>
          <cell r="AD6512">
            <v>0</v>
          </cell>
          <cell r="AE6512">
            <v>0</v>
          </cell>
          <cell r="AF6512">
            <v>0</v>
          </cell>
          <cell r="AG6512">
            <v>0</v>
          </cell>
          <cell r="AH6512">
            <v>0</v>
          </cell>
          <cell r="AI6512">
            <v>0</v>
          </cell>
        </row>
        <row r="6513">
          <cell r="C6513">
            <v>0</v>
          </cell>
          <cell r="D6513" t="str">
            <v>Прочие подрядчики</v>
          </cell>
          <cell r="E6513" t="str">
            <v>051-3005096</v>
          </cell>
          <cell r="F6513" t="str">
            <v/>
          </cell>
          <cell r="G6513" t="str">
            <v/>
          </cell>
          <cell r="H6513" t="str">
            <v/>
          </cell>
          <cell r="I6513">
            <v>364.37</v>
          </cell>
          <cell r="J6513">
            <v>364.37</v>
          </cell>
          <cell r="K6513">
            <v>0</v>
          </cell>
          <cell r="L6513">
            <v>0</v>
          </cell>
          <cell r="M6513">
            <v>0</v>
          </cell>
          <cell r="N6513">
            <v>0</v>
          </cell>
          <cell r="O6513">
            <v>0</v>
          </cell>
          <cell r="P6513">
            <v>0</v>
          </cell>
          <cell r="Q6513">
            <v>0</v>
          </cell>
          <cell r="R6513">
            <v>0</v>
          </cell>
          <cell r="S6513">
            <v>212.06666666000001</v>
          </cell>
          <cell r="T6513">
            <v>42.413333340000001</v>
          </cell>
          <cell r="U6513">
            <v>0</v>
          </cell>
          <cell r="V6513">
            <v>0</v>
          </cell>
          <cell r="W6513">
            <v>0</v>
          </cell>
          <cell r="X6513">
            <v>0</v>
          </cell>
          <cell r="Y6513">
            <v>0</v>
          </cell>
          <cell r="Z6513">
            <v>0</v>
          </cell>
          <cell r="AA6513">
            <v>0</v>
          </cell>
          <cell r="AB6513">
            <v>0</v>
          </cell>
          <cell r="AC6513">
            <v>0</v>
          </cell>
          <cell r="AD6513">
            <v>0</v>
          </cell>
          <cell r="AE6513">
            <v>0</v>
          </cell>
          <cell r="AF6513">
            <v>0</v>
          </cell>
          <cell r="AG6513">
            <v>0</v>
          </cell>
          <cell r="AH6513">
            <v>0</v>
          </cell>
          <cell r="AI6513">
            <v>0</v>
          </cell>
        </row>
        <row r="6514">
          <cell r="C6514" t="str">
            <v>1.1026.2</v>
          </cell>
          <cell r="D6514" t="str">
            <v>Прочие, всего</v>
          </cell>
          <cell r="E6514" t="str">
            <v>051-3005096</v>
          </cell>
          <cell r="F6514" t="str">
            <v/>
          </cell>
          <cell r="G6514" t="str">
            <v/>
          </cell>
          <cell r="H6514" t="str">
            <v/>
          </cell>
          <cell r="I6514">
            <v>36.096851090000001</v>
          </cell>
          <cell r="J6514">
            <v>30.92</v>
          </cell>
          <cell r="K6514">
            <v>17.02</v>
          </cell>
          <cell r="L6514">
            <v>17.02</v>
          </cell>
          <cell r="M6514">
            <v>2.41999992</v>
          </cell>
          <cell r="N6514">
            <v>14.218565922</v>
          </cell>
          <cell r="O6514">
            <v>14.218565922</v>
          </cell>
          <cell r="P6514">
            <v>0</v>
          </cell>
          <cell r="Q6514">
            <v>0</v>
          </cell>
          <cell r="R6514">
            <v>0</v>
          </cell>
          <cell r="S6514">
            <v>16.560546519999999</v>
          </cell>
          <cell r="T6514">
            <v>3.0498790200000001</v>
          </cell>
          <cell r="U6514">
            <v>0</v>
          </cell>
          <cell r="V6514">
            <v>0</v>
          </cell>
          <cell r="W6514">
            <v>0</v>
          </cell>
          <cell r="X6514">
            <v>0</v>
          </cell>
          <cell r="Y6514">
            <v>0</v>
          </cell>
          <cell r="Z6514">
            <v>17.02</v>
          </cell>
          <cell r="AA6514">
            <v>17.02</v>
          </cell>
          <cell r="AB6514">
            <v>0</v>
          </cell>
          <cell r="AC6514">
            <v>0</v>
          </cell>
          <cell r="AD6514">
            <v>1.61333328</v>
          </cell>
          <cell r="AE6514">
            <v>0</v>
          </cell>
          <cell r="AF6514">
            <v>1.61333328</v>
          </cell>
          <cell r="AG6514">
            <v>0</v>
          </cell>
          <cell r="AH6514">
            <v>0</v>
          </cell>
          <cell r="AI6514">
            <v>9.4790439479999993</v>
          </cell>
        </row>
        <row r="6515">
          <cell r="C6515" t="str">
            <v>1.1026.3</v>
          </cell>
          <cell r="D6515" t="str">
            <v>Услуги Заказчика</v>
          </cell>
          <cell r="E6515" t="str">
            <v>051-3005096</v>
          </cell>
          <cell r="F6515" t="str">
            <v/>
          </cell>
          <cell r="G6515" t="str">
            <v/>
          </cell>
          <cell r="H6515" t="str">
            <v/>
          </cell>
          <cell r="I6515">
            <v>9.68</v>
          </cell>
          <cell r="J6515">
            <v>9.68</v>
          </cell>
          <cell r="K6515">
            <v>9.68</v>
          </cell>
          <cell r="L6515">
            <v>9.68</v>
          </cell>
          <cell r="M6515">
            <v>2.41999992</v>
          </cell>
          <cell r="N6515">
            <v>24.999999173999999</v>
          </cell>
          <cell r="O6515">
            <v>24.999999173999999</v>
          </cell>
          <cell r="P6515">
            <v>0</v>
          </cell>
          <cell r="Q6515">
            <v>0</v>
          </cell>
          <cell r="R6515">
            <v>0</v>
          </cell>
          <cell r="S6515">
            <v>8.0666667000000007</v>
          </cell>
          <cell r="T6515">
            <v>1.6133333000000001</v>
          </cell>
          <cell r="U6515">
            <v>0</v>
          </cell>
          <cell r="V6515">
            <v>0</v>
          </cell>
          <cell r="W6515">
            <v>0</v>
          </cell>
          <cell r="X6515">
            <v>0</v>
          </cell>
          <cell r="Y6515">
            <v>0</v>
          </cell>
          <cell r="Z6515">
            <v>9.68</v>
          </cell>
          <cell r="AA6515">
            <v>9.68</v>
          </cell>
          <cell r="AB6515">
            <v>0</v>
          </cell>
          <cell r="AC6515">
            <v>0</v>
          </cell>
          <cell r="AD6515">
            <v>1.61333328</v>
          </cell>
          <cell r="AE6515">
            <v>0</v>
          </cell>
          <cell r="AF6515">
            <v>1.61333328</v>
          </cell>
          <cell r="AG6515">
            <v>0</v>
          </cell>
          <cell r="AH6515">
            <v>0</v>
          </cell>
          <cell r="AI6515">
            <v>16.666666115999998</v>
          </cell>
        </row>
        <row r="6516">
          <cell r="C6516" t="str">
            <v>1.1026.4</v>
          </cell>
          <cell r="D6516" t="str">
            <v>Иные прочие</v>
          </cell>
          <cell r="E6516" t="str">
            <v>051-3005096</v>
          </cell>
          <cell r="F6516" t="str">
            <v/>
          </cell>
          <cell r="G6516" t="str">
            <v/>
          </cell>
          <cell r="H6516" t="str">
            <v/>
          </cell>
          <cell r="I6516">
            <v>26.416851090000002</v>
          </cell>
          <cell r="J6516">
            <v>21.24</v>
          </cell>
          <cell r="K6516">
            <v>7.34</v>
          </cell>
          <cell r="L6516">
            <v>7.34</v>
          </cell>
          <cell r="M6516">
            <v>0</v>
          </cell>
          <cell r="N6516">
            <v>0</v>
          </cell>
          <cell r="O6516">
            <v>0</v>
          </cell>
          <cell r="P6516">
            <v>0</v>
          </cell>
          <cell r="Q6516">
            <v>0</v>
          </cell>
          <cell r="R6516">
            <v>0</v>
          </cell>
          <cell r="S6516">
            <v>8.4938798200000001</v>
          </cell>
          <cell r="T6516">
            <v>1.43654572</v>
          </cell>
          <cell r="U6516">
            <v>0</v>
          </cell>
          <cell r="V6516">
            <v>0</v>
          </cell>
          <cell r="W6516">
            <v>0</v>
          </cell>
          <cell r="X6516">
            <v>0</v>
          </cell>
          <cell r="Y6516">
            <v>0</v>
          </cell>
          <cell r="Z6516">
            <v>7.34</v>
          </cell>
          <cell r="AA6516">
            <v>7.34</v>
          </cell>
          <cell r="AB6516">
            <v>0</v>
          </cell>
          <cell r="AC6516">
            <v>0</v>
          </cell>
          <cell r="AD6516">
            <v>0</v>
          </cell>
          <cell r="AE6516">
            <v>0</v>
          </cell>
          <cell r="AF6516">
            <v>0</v>
          </cell>
          <cell r="AG6516">
            <v>0</v>
          </cell>
          <cell r="AH6516">
            <v>0</v>
          </cell>
          <cell r="AI6516">
            <v>0</v>
          </cell>
        </row>
        <row r="6517">
          <cell r="C6517" t="str">
            <v>1.1027</v>
          </cell>
          <cell r="D6517" t="str">
            <v>Бурение эксплуатационное на месторождениях. Обустройство Южно-Киринского месторождения (2 этап)</v>
          </cell>
          <cell r="E6517" t="str">
            <v>051-3005149</v>
          </cell>
          <cell r="F6517" t="str">
            <v/>
          </cell>
          <cell r="G6517" t="str">
            <v>Бурение эксплуатационное на ПХГ</v>
          </cell>
          <cell r="H6517" t="str">
            <v>Добыча газа</v>
          </cell>
          <cell r="I6517">
            <v>0</v>
          </cell>
          <cell r="J6517">
            <v>0</v>
          </cell>
          <cell r="K6517">
            <v>0</v>
          </cell>
          <cell r="L6517">
            <v>0</v>
          </cell>
          <cell r="M6517">
            <v>42.156092059999999</v>
          </cell>
          <cell r="N6517">
            <v>0</v>
          </cell>
          <cell r="O6517">
            <v>0</v>
          </cell>
          <cell r="P6517">
            <v>0</v>
          </cell>
          <cell r="Q6517">
            <v>0</v>
          </cell>
          <cell r="R6517">
            <v>0</v>
          </cell>
          <cell r="S6517">
            <v>0</v>
          </cell>
          <cell r="T6517">
            <v>0</v>
          </cell>
          <cell r="U6517">
            <v>0</v>
          </cell>
          <cell r="V6517">
            <v>0</v>
          </cell>
          <cell r="W6517">
            <v>0</v>
          </cell>
          <cell r="X6517">
            <v>7328.3160961800004</v>
          </cell>
          <cell r="Y6517">
            <v>1809.3733443599999</v>
          </cell>
          <cell r="Z6517">
            <v>5304.55</v>
          </cell>
          <cell r="AA6517">
            <v>5304.55</v>
          </cell>
          <cell r="AB6517">
            <v>0</v>
          </cell>
          <cell r="AC6517">
            <v>2863.24</v>
          </cell>
          <cell r="AD6517">
            <v>2672.1749423800002</v>
          </cell>
          <cell r="AE6517">
            <v>1759.5872758600001</v>
          </cell>
          <cell r="AF6517">
            <v>0</v>
          </cell>
          <cell r="AG6517">
            <v>51.986500249999999</v>
          </cell>
          <cell r="AH6517">
            <v>860.60116627000002</v>
          </cell>
          <cell r="AI6517">
            <v>50.375148549000002</v>
          </cell>
        </row>
        <row r="6518">
          <cell r="C6518" t="str">
            <v>1.1027.1</v>
          </cell>
          <cell r="D6518" t="str">
            <v>Подрядные работы</v>
          </cell>
          <cell r="E6518" t="str">
            <v>051-3005149</v>
          </cell>
          <cell r="F6518" t="str">
            <v/>
          </cell>
          <cell r="G6518" t="str">
            <v/>
          </cell>
          <cell r="H6518" t="str">
            <v/>
          </cell>
          <cell r="I6518">
            <v>0</v>
          </cell>
          <cell r="J6518">
            <v>0</v>
          </cell>
          <cell r="K6518">
            <v>0</v>
          </cell>
          <cell r="L6518">
            <v>0</v>
          </cell>
          <cell r="M6518">
            <v>0</v>
          </cell>
          <cell r="N6518">
            <v>0</v>
          </cell>
          <cell r="O6518">
            <v>0</v>
          </cell>
          <cell r="P6518">
            <v>0</v>
          </cell>
          <cell r="Q6518">
            <v>0</v>
          </cell>
          <cell r="R6518">
            <v>0</v>
          </cell>
          <cell r="S6518">
            <v>0</v>
          </cell>
          <cell r="T6518">
            <v>0</v>
          </cell>
          <cell r="U6518">
            <v>0</v>
          </cell>
          <cell r="V6518">
            <v>0</v>
          </cell>
          <cell r="W6518">
            <v>0</v>
          </cell>
          <cell r="X6518">
            <v>628.06864946999997</v>
          </cell>
          <cell r="Y6518">
            <v>1736.3724526799999</v>
          </cell>
          <cell r="Z6518">
            <v>3160.07</v>
          </cell>
          <cell r="AA6518">
            <v>3160.07</v>
          </cell>
          <cell r="AB6518">
            <v>0</v>
          </cell>
          <cell r="AC6518">
            <v>1423.7</v>
          </cell>
          <cell r="AD6518">
            <v>1736.3724526799999</v>
          </cell>
          <cell r="AE6518">
            <v>1736.3724526799999</v>
          </cell>
          <cell r="AF6518">
            <v>0</v>
          </cell>
          <cell r="AG6518">
            <v>0</v>
          </cell>
          <cell r="AH6518">
            <v>0</v>
          </cell>
          <cell r="AI6518">
            <v>54.947278150999999</v>
          </cell>
        </row>
        <row r="6519">
          <cell r="C6519">
            <v>0</v>
          </cell>
          <cell r="D6519" t="str">
            <v>Газпром флот</v>
          </cell>
          <cell r="E6519" t="str">
            <v>051-3005149</v>
          </cell>
          <cell r="F6519" t="str">
            <v/>
          </cell>
          <cell r="G6519" t="str">
            <v/>
          </cell>
          <cell r="H6519" t="str">
            <v/>
          </cell>
          <cell r="I6519">
            <v>0</v>
          </cell>
          <cell r="J6519">
            <v>0</v>
          </cell>
          <cell r="K6519">
            <v>0</v>
          </cell>
          <cell r="L6519">
            <v>0</v>
          </cell>
          <cell r="M6519">
            <v>0</v>
          </cell>
          <cell r="N6519">
            <v>0</v>
          </cell>
          <cell r="O6519">
            <v>0</v>
          </cell>
          <cell r="P6519">
            <v>0</v>
          </cell>
          <cell r="Q6519">
            <v>0</v>
          </cell>
          <cell r="R6519">
            <v>0</v>
          </cell>
          <cell r="S6519">
            <v>0</v>
          </cell>
          <cell r="T6519">
            <v>0</v>
          </cell>
          <cell r="U6519">
            <v>0</v>
          </cell>
          <cell r="V6519">
            <v>0</v>
          </cell>
          <cell r="W6519">
            <v>0</v>
          </cell>
          <cell r="X6519">
            <v>0</v>
          </cell>
          <cell r="Y6519">
            <v>1736.3724526799999</v>
          </cell>
          <cell r="Z6519">
            <v>3156.48</v>
          </cell>
          <cell r="AA6519">
            <v>3156.48</v>
          </cell>
          <cell r="AB6519">
            <v>0</v>
          </cell>
          <cell r="AC6519">
            <v>1420.11</v>
          </cell>
          <cell r="AD6519">
            <v>1736.3724526799999</v>
          </cell>
          <cell r="AE6519">
            <v>1736.3724526799999</v>
          </cell>
          <cell r="AF6519">
            <v>0</v>
          </cell>
          <cell r="AG6519">
            <v>0</v>
          </cell>
          <cell r="AH6519">
            <v>0</v>
          </cell>
          <cell r="AI6519">
            <v>55.009772046000002</v>
          </cell>
        </row>
        <row r="6520">
          <cell r="C6520">
            <v>0</v>
          </cell>
          <cell r="D6520" t="str">
            <v>Газпром инвест</v>
          </cell>
          <cell r="E6520" t="str">
            <v>051-3005149</v>
          </cell>
          <cell r="F6520" t="str">
            <v/>
          </cell>
          <cell r="G6520" t="str">
            <v/>
          </cell>
          <cell r="H6520" t="str">
            <v/>
          </cell>
          <cell r="I6520">
            <v>0</v>
          </cell>
          <cell r="J6520">
            <v>0</v>
          </cell>
          <cell r="K6520">
            <v>0</v>
          </cell>
          <cell r="L6520">
            <v>0</v>
          </cell>
          <cell r="M6520">
            <v>0</v>
          </cell>
          <cell r="N6520">
            <v>0</v>
          </cell>
          <cell r="O6520">
            <v>0</v>
          </cell>
          <cell r="P6520">
            <v>0</v>
          </cell>
          <cell r="Q6520">
            <v>0</v>
          </cell>
          <cell r="R6520">
            <v>0</v>
          </cell>
          <cell r="S6520">
            <v>0</v>
          </cell>
          <cell r="T6520">
            <v>0</v>
          </cell>
          <cell r="U6520">
            <v>0</v>
          </cell>
          <cell r="V6520">
            <v>0</v>
          </cell>
          <cell r="W6520">
            <v>0</v>
          </cell>
          <cell r="X6520">
            <v>628.06864946999997</v>
          </cell>
          <cell r="Y6520">
            <v>0</v>
          </cell>
          <cell r="Z6520">
            <v>3.59</v>
          </cell>
          <cell r="AA6520">
            <v>3.59</v>
          </cell>
          <cell r="AB6520">
            <v>0</v>
          </cell>
          <cell r="AC6520">
            <v>3.59</v>
          </cell>
          <cell r="AD6520">
            <v>0</v>
          </cell>
          <cell r="AE6520">
            <v>0</v>
          </cell>
          <cell r="AF6520">
            <v>0</v>
          </cell>
          <cell r="AG6520">
            <v>0</v>
          </cell>
          <cell r="AH6520">
            <v>0</v>
          </cell>
          <cell r="AI6520">
            <v>0</v>
          </cell>
        </row>
        <row r="6521">
          <cell r="C6521" t="str">
            <v>1.1027.2</v>
          </cell>
          <cell r="D6521" t="str">
            <v>Материалы(в составе подрядных работ)</v>
          </cell>
          <cell r="E6521" t="str">
            <v>051-3005149</v>
          </cell>
          <cell r="F6521" t="str">
            <v/>
          </cell>
          <cell r="G6521" t="str">
            <v/>
          </cell>
          <cell r="H6521" t="str">
            <v/>
          </cell>
          <cell r="I6521">
            <v>0</v>
          </cell>
          <cell r="J6521">
            <v>0</v>
          </cell>
          <cell r="K6521">
            <v>0</v>
          </cell>
          <cell r="L6521">
            <v>0</v>
          </cell>
          <cell r="M6521">
            <v>0</v>
          </cell>
          <cell r="N6521">
            <v>0</v>
          </cell>
          <cell r="O6521">
            <v>0</v>
          </cell>
          <cell r="P6521">
            <v>0</v>
          </cell>
          <cell r="Q6521">
            <v>0</v>
          </cell>
          <cell r="R6521">
            <v>0</v>
          </cell>
          <cell r="S6521">
            <v>0</v>
          </cell>
          <cell r="T6521">
            <v>0</v>
          </cell>
          <cell r="U6521">
            <v>0</v>
          </cell>
          <cell r="V6521">
            <v>0</v>
          </cell>
          <cell r="W6521">
            <v>0</v>
          </cell>
          <cell r="X6521">
            <v>628.06864946999997</v>
          </cell>
          <cell r="Y6521">
            <v>0</v>
          </cell>
          <cell r="Z6521">
            <v>3.59</v>
          </cell>
          <cell r="AA6521">
            <v>3.59</v>
          </cell>
          <cell r="AB6521">
            <v>0</v>
          </cell>
          <cell r="AC6521">
            <v>3.59</v>
          </cell>
          <cell r="AD6521">
            <v>0</v>
          </cell>
          <cell r="AE6521">
            <v>0</v>
          </cell>
          <cell r="AF6521">
            <v>0</v>
          </cell>
          <cell r="AG6521">
            <v>0</v>
          </cell>
          <cell r="AH6521">
            <v>0</v>
          </cell>
          <cell r="AI6521">
            <v>0</v>
          </cell>
        </row>
        <row r="6522">
          <cell r="C6522" t="str">
            <v>1.1027.3</v>
          </cell>
          <cell r="D6522" t="str">
            <v>Оборудование</v>
          </cell>
          <cell r="E6522" t="str">
            <v>051-3005149</v>
          </cell>
          <cell r="F6522" t="str">
            <v/>
          </cell>
          <cell r="G6522" t="str">
            <v/>
          </cell>
          <cell r="H6522" t="str">
            <v/>
          </cell>
          <cell r="I6522">
            <v>0</v>
          </cell>
          <cell r="J6522">
            <v>0</v>
          </cell>
          <cell r="K6522">
            <v>0</v>
          </cell>
          <cell r="L6522">
            <v>0</v>
          </cell>
          <cell r="M6522">
            <v>32.679741780000001</v>
          </cell>
          <cell r="N6522">
            <v>0</v>
          </cell>
          <cell r="O6522">
            <v>0</v>
          </cell>
          <cell r="P6522">
            <v>0</v>
          </cell>
          <cell r="Q6522">
            <v>0</v>
          </cell>
          <cell r="R6522">
            <v>0</v>
          </cell>
          <cell r="S6522">
            <v>0</v>
          </cell>
          <cell r="T6522">
            <v>0</v>
          </cell>
          <cell r="U6522">
            <v>0</v>
          </cell>
          <cell r="V6522">
            <v>0</v>
          </cell>
          <cell r="W6522">
            <v>0</v>
          </cell>
          <cell r="X6522">
            <v>6700.2474467100001</v>
          </cell>
          <cell r="Y6522">
            <v>0</v>
          </cell>
          <cell r="Z6522">
            <v>1919.7</v>
          </cell>
          <cell r="AA6522">
            <v>1919.7</v>
          </cell>
          <cell r="AB6522">
            <v>0</v>
          </cell>
          <cell r="AC6522">
            <v>1439.54</v>
          </cell>
          <cell r="AD6522">
            <v>860.60116627000002</v>
          </cell>
          <cell r="AE6522">
            <v>0</v>
          </cell>
          <cell r="AF6522">
            <v>0</v>
          </cell>
          <cell r="AG6522">
            <v>0</v>
          </cell>
          <cell r="AH6522">
            <v>860.60116627000002</v>
          </cell>
          <cell r="AI6522">
            <v>44.829982094999998</v>
          </cell>
        </row>
        <row r="6523">
          <cell r="C6523" t="str">
            <v>1.1027.4</v>
          </cell>
          <cell r="D6523" t="str">
            <v>Прочие, всего</v>
          </cell>
          <cell r="E6523" t="str">
            <v>051-3005149</v>
          </cell>
          <cell r="F6523" t="str">
            <v/>
          </cell>
          <cell r="G6523" t="str">
            <v/>
          </cell>
          <cell r="H6523" t="str">
            <v/>
          </cell>
          <cell r="I6523">
            <v>0</v>
          </cell>
          <cell r="J6523">
            <v>0</v>
          </cell>
          <cell r="K6523">
            <v>0</v>
          </cell>
          <cell r="L6523">
            <v>0</v>
          </cell>
          <cell r="M6523">
            <v>9.4763502800000001</v>
          </cell>
          <cell r="N6523">
            <v>0</v>
          </cell>
          <cell r="O6523">
            <v>0</v>
          </cell>
          <cell r="P6523">
            <v>0</v>
          </cell>
          <cell r="Q6523">
            <v>0</v>
          </cell>
          <cell r="R6523">
            <v>0</v>
          </cell>
          <cell r="S6523">
            <v>0</v>
          </cell>
          <cell r="T6523">
            <v>0</v>
          </cell>
          <cell r="U6523">
            <v>0</v>
          </cell>
          <cell r="V6523">
            <v>0</v>
          </cell>
          <cell r="W6523">
            <v>0</v>
          </cell>
          <cell r="X6523">
            <v>0</v>
          </cell>
          <cell r="Y6523">
            <v>73.000891679999995</v>
          </cell>
          <cell r="Z6523">
            <v>224.78</v>
          </cell>
          <cell r="AA6523">
            <v>224.78</v>
          </cell>
          <cell r="AB6523">
            <v>0</v>
          </cell>
          <cell r="AC6523">
            <v>0</v>
          </cell>
          <cell r="AD6523">
            <v>75.201323430000002</v>
          </cell>
          <cell r="AE6523">
            <v>23.21482318</v>
          </cell>
          <cell r="AF6523">
            <v>0</v>
          </cell>
          <cell r="AG6523">
            <v>51.986500249999999</v>
          </cell>
          <cell r="AH6523">
            <v>0</v>
          </cell>
          <cell r="AI6523">
            <v>33.455522479999999</v>
          </cell>
        </row>
        <row r="6524">
          <cell r="C6524" t="str">
            <v>1.1027.5</v>
          </cell>
          <cell r="D6524" t="str">
            <v>Проектные работы</v>
          </cell>
          <cell r="E6524" t="str">
            <v>051-3005149</v>
          </cell>
          <cell r="F6524" t="str">
            <v/>
          </cell>
          <cell r="G6524" t="str">
            <v/>
          </cell>
          <cell r="H6524" t="str">
            <v/>
          </cell>
          <cell r="I6524">
            <v>0</v>
          </cell>
          <cell r="J6524">
            <v>0</v>
          </cell>
          <cell r="K6524">
            <v>0</v>
          </cell>
          <cell r="L6524">
            <v>0</v>
          </cell>
          <cell r="M6524">
            <v>0</v>
          </cell>
          <cell r="N6524">
            <v>0</v>
          </cell>
          <cell r="O6524">
            <v>0</v>
          </cell>
          <cell r="P6524">
            <v>0</v>
          </cell>
          <cell r="Q6524">
            <v>0</v>
          </cell>
          <cell r="R6524">
            <v>0</v>
          </cell>
          <cell r="S6524">
            <v>0</v>
          </cell>
          <cell r="T6524">
            <v>0</v>
          </cell>
          <cell r="U6524">
            <v>0</v>
          </cell>
          <cell r="V6524">
            <v>0</v>
          </cell>
          <cell r="W6524">
            <v>0</v>
          </cell>
          <cell r="X6524">
            <v>0</v>
          </cell>
          <cell r="Y6524">
            <v>5.6704244599999996</v>
          </cell>
          <cell r="Z6524">
            <v>157.44953278</v>
          </cell>
          <cell r="AA6524">
            <v>157.44953278</v>
          </cell>
          <cell r="AB6524">
            <v>0</v>
          </cell>
          <cell r="AC6524">
            <v>0</v>
          </cell>
          <cell r="AD6524">
            <v>5.6704244599999996</v>
          </cell>
          <cell r="AE6524">
            <v>5.6704244599999996</v>
          </cell>
          <cell r="AF6524">
            <v>0</v>
          </cell>
          <cell r="AG6524">
            <v>0</v>
          </cell>
          <cell r="AH6524">
            <v>0</v>
          </cell>
          <cell r="AI6524">
            <v>3.6014234909999998</v>
          </cell>
        </row>
        <row r="6525">
          <cell r="C6525" t="str">
            <v>1.1027.6</v>
          </cell>
          <cell r="D6525" t="str">
            <v>Услуги Заказчика</v>
          </cell>
          <cell r="E6525" t="str">
            <v>051-3005149</v>
          </cell>
          <cell r="F6525" t="str">
            <v/>
          </cell>
          <cell r="G6525" t="str">
            <v/>
          </cell>
          <cell r="H6525" t="str">
            <v/>
          </cell>
          <cell r="I6525">
            <v>0</v>
          </cell>
          <cell r="J6525">
            <v>0</v>
          </cell>
          <cell r="K6525">
            <v>0</v>
          </cell>
          <cell r="L6525">
            <v>0</v>
          </cell>
          <cell r="M6525">
            <v>0</v>
          </cell>
          <cell r="N6525">
            <v>0</v>
          </cell>
          <cell r="O6525">
            <v>0</v>
          </cell>
          <cell r="P6525">
            <v>0</v>
          </cell>
          <cell r="Q6525">
            <v>0</v>
          </cell>
          <cell r="R6525">
            <v>0</v>
          </cell>
          <cell r="S6525">
            <v>0</v>
          </cell>
          <cell r="T6525">
            <v>0</v>
          </cell>
          <cell r="U6525">
            <v>0</v>
          </cell>
          <cell r="V6525">
            <v>0</v>
          </cell>
          <cell r="W6525">
            <v>0</v>
          </cell>
          <cell r="X6525">
            <v>0</v>
          </cell>
          <cell r="Y6525">
            <v>0</v>
          </cell>
          <cell r="Z6525">
            <v>0</v>
          </cell>
          <cell r="AA6525">
            <v>0</v>
          </cell>
          <cell r="AB6525">
            <v>0</v>
          </cell>
          <cell r="AC6525">
            <v>0</v>
          </cell>
          <cell r="AD6525">
            <v>51.986500249999999</v>
          </cell>
          <cell r="AE6525">
            <v>0</v>
          </cell>
          <cell r="AF6525">
            <v>0</v>
          </cell>
          <cell r="AG6525">
            <v>51.986500249999999</v>
          </cell>
          <cell r="AH6525">
            <v>0</v>
          </cell>
          <cell r="AI6525">
            <v>0</v>
          </cell>
        </row>
        <row r="6526">
          <cell r="C6526" t="str">
            <v>1.1027.7</v>
          </cell>
          <cell r="D6526" t="str">
            <v>Иные прочие</v>
          </cell>
          <cell r="E6526" t="str">
            <v>051-3005149</v>
          </cell>
          <cell r="F6526" t="str">
            <v/>
          </cell>
          <cell r="G6526" t="str">
            <v/>
          </cell>
          <cell r="H6526" t="str">
            <v/>
          </cell>
          <cell r="I6526">
            <v>0</v>
          </cell>
          <cell r="J6526">
            <v>0</v>
          </cell>
          <cell r="K6526">
            <v>0</v>
          </cell>
          <cell r="L6526">
            <v>0</v>
          </cell>
          <cell r="M6526">
            <v>9.4763502800000001</v>
          </cell>
          <cell r="N6526">
            <v>0</v>
          </cell>
          <cell r="O6526">
            <v>0</v>
          </cell>
          <cell r="P6526">
            <v>0</v>
          </cell>
          <cell r="Q6526">
            <v>0</v>
          </cell>
          <cell r="R6526">
            <v>0</v>
          </cell>
          <cell r="S6526">
            <v>0</v>
          </cell>
          <cell r="T6526">
            <v>0</v>
          </cell>
          <cell r="U6526">
            <v>0</v>
          </cell>
          <cell r="V6526">
            <v>0</v>
          </cell>
          <cell r="W6526">
            <v>0</v>
          </cell>
          <cell r="X6526">
            <v>0</v>
          </cell>
          <cell r="Y6526">
            <v>67.330467220000003</v>
          </cell>
          <cell r="Z6526">
            <v>67.330467220000003</v>
          </cell>
          <cell r="AA6526">
            <v>67.330467220000003</v>
          </cell>
          <cell r="AB6526">
            <v>0</v>
          </cell>
          <cell r="AC6526">
            <v>0</v>
          </cell>
          <cell r="AD6526">
            <v>17.54439872</v>
          </cell>
          <cell r="AE6526">
            <v>17.54439872</v>
          </cell>
          <cell r="AF6526">
            <v>0</v>
          </cell>
          <cell r="AG6526">
            <v>0</v>
          </cell>
          <cell r="AH6526">
            <v>0</v>
          </cell>
          <cell r="AI6526">
            <v>26.057146852999999</v>
          </cell>
        </row>
        <row r="6527">
          <cell r="C6527" t="str">
            <v>1.1028</v>
          </cell>
          <cell r="D6527" t="str">
            <v>Эксплуатационное бурение. Расширение обустройства нижнемеловых отложений Ямбургского НГКМ</v>
          </cell>
          <cell r="E6527" t="str">
            <v>051-3005366</v>
          </cell>
          <cell r="F6527" t="str">
            <v/>
          </cell>
          <cell r="G6527" t="str">
            <v>Программа комплексного освоения месторождений полуострова Ям</v>
          </cell>
          <cell r="H6527" t="str">
            <v>Добыча газа</v>
          </cell>
          <cell r="I6527">
            <v>9761.7510000000002</v>
          </cell>
          <cell r="J6527">
            <v>9748.6299999999992</v>
          </cell>
          <cell r="K6527">
            <v>134.55000000000001</v>
          </cell>
          <cell r="L6527">
            <v>134.55000000000001</v>
          </cell>
          <cell r="M6527">
            <v>1.2000002400000001</v>
          </cell>
          <cell r="N6527">
            <v>0.89186193999999996</v>
          </cell>
          <cell r="O6527">
            <v>0.89186193999999996</v>
          </cell>
          <cell r="P6527">
            <v>0</v>
          </cell>
          <cell r="Q6527">
            <v>0</v>
          </cell>
          <cell r="R6527">
            <v>0</v>
          </cell>
          <cell r="S6527">
            <v>0</v>
          </cell>
          <cell r="T6527">
            <v>0</v>
          </cell>
          <cell r="U6527">
            <v>0</v>
          </cell>
          <cell r="V6527">
            <v>0</v>
          </cell>
          <cell r="W6527">
            <v>0</v>
          </cell>
          <cell r="X6527">
            <v>0</v>
          </cell>
          <cell r="Y6527">
            <v>9.4416410000000006E-2</v>
          </cell>
          <cell r="Z6527">
            <v>131.28</v>
          </cell>
          <cell r="AA6527">
            <v>131.28</v>
          </cell>
          <cell r="AB6527">
            <v>0</v>
          </cell>
          <cell r="AC6527">
            <v>0</v>
          </cell>
          <cell r="AD6527">
            <v>0.89441656999999997</v>
          </cell>
          <cell r="AE6527">
            <v>0</v>
          </cell>
          <cell r="AF6527">
            <v>0.89441656999999997</v>
          </cell>
          <cell r="AG6527">
            <v>0</v>
          </cell>
          <cell r="AH6527">
            <v>0</v>
          </cell>
          <cell r="AI6527">
            <v>0.68130451700000005</v>
          </cell>
        </row>
        <row r="6528">
          <cell r="C6528" t="str">
            <v>1.1028.1</v>
          </cell>
          <cell r="D6528" t="str">
            <v>Подрядные работы</v>
          </cell>
          <cell r="E6528" t="str">
            <v>051-3005366</v>
          </cell>
          <cell r="F6528" t="str">
            <v/>
          </cell>
          <cell r="G6528" t="str">
            <v/>
          </cell>
          <cell r="H6528" t="str">
            <v/>
          </cell>
          <cell r="I6528">
            <v>9053.91</v>
          </cell>
          <cell r="J6528">
            <v>9053.91</v>
          </cell>
          <cell r="K6528">
            <v>0</v>
          </cell>
          <cell r="L6528">
            <v>0</v>
          </cell>
          <cell r="M6528">
            <v>0</v>
          </cell>
          <cell r="N6528">
            <v>0</v>
          </cell>
          <cell r="O6528">
            <v>0</v>
          </cell>
          <cell r="P6528">
            <v>0</v>
          </cell>
          <cell r="Q6528">
            <v>0</v>
          </cell>
          <cell r="R6528">
            <v>0</v>
          </cell>
          <cell r="S6528">
            <v>0</v>
          </cell>
          <cell r="T6528">
            <v>0</v>
          </cell>
          <cell r="U6528">
            <v>0</v>
          </cell>
          <cell r="V6528">
            <v>0</v>
          </cell>
          <cell r="W6528">
            <v>0</v>
          </cell>
          <cell r="X6528">
            <v>0</v>
          </cell>
          <cell r="Y6528">
            <v>0</v>
          </cell>
          <cell r="Z6528">
            <v>0</v>
          </cell>
          <cell r="AA6528">
            <v>0</v>
          </cell>
          <cell r="AB6528">
            <v>0</v>
          </cell>
          <cell r="AC6528">
            <v>0</v>
          </cell>
          <cell r="AD6528">
            <v>0</v>
          </cell>
          <cell r="AE6528">
            <v>0</v>
          </cell>
          <cell r="AF6528">
            <v>0</v>
          </cell>
          <cell r="AG6528">
            <v>0</v>
          </cell>
          <cell r="AH6528">
            <v>0</v>
          </cell>
          <cell r="AI6528">
            <v>0</v>
          </cell>
        </row>
        <row r="6529">
          <cell r="C6529">
            <v>0</v>
          </cell>
          <cell r="D6529" t="str">
            <v>Газпром проектирование</v>
          </cell>
          <cell r="E6529" t="str">
            <v>051-3005366</v>
          </cell>
          <cell r="F6529" t="str">
            <v/>
          </cell>
          <cell r="G6529" t="str">
            <v/>
          </cell>
          <cell r="H6529" t="str">
            <v/>
          </cell>
          <cell r="I6529">
            <v>1429.58</v>
          </cell>
          <cell r="J6529">
            <v>1429.58</v>
          </cell>
          <cell r="K6529">
            <v>0</v>
          </cell>
          <cell r="L6529">
            <v>0</v>
          </cell>
          <cell r="M6529">
            <v>0</v>
          </cell>
          <cell r="N6529">
            <v>0</v>
          </cell>
          <cell r="O6529">
            <v>0</v>
          </cell>
          <cell r="P6529">
            <v>0</v>
          </cell>
          <cell r="Q6529">
            <v>0</v>
          </cell>
          <cell r="R6529">
            <v>0</v>
          </cell>
          <cell r="S6529">
            <v>0</v>
          </cell>
          <cell r="T6529">
            <v>0</v>
          </cell>
          <cell r="U6529">
            <v>0</v>
          </cell>
          <cell r="V6529">
            <v>0</v>
          </cell>
          <cell r="W6529">
            <v>0</v>
          </cell>
          <cell r="X6529">
            <v>0</v>
          </cell>
          <cell r="Y6529">
            <v>0</v>
          </cell>
          <cell r="Z6529">
            <v>0</v>
          </cell>
          <cell r="AA6529">
            <v>0</v>
          </cell>
          <cell r="AB6529">
            <v>0</v>
          </cell>
          <cell r="AC6529">
            <v>0</v>
          </cell>
          <cell r="AD6529">
            <v>0</v>
          </cell>
          <cell r="AE6529">
            <v>0</v>
          </cell>
          <cell r="AF6529">
            <v>0</v>
          </cell>
          <cell r="AG6529">
            <v>0</v>
          </cell>
          <cell r="AH6529">
            <v>0</v>
          </cell>
          <cell r="AI6529">
            <v>0</v>
          </cell>
        </row>
        <row r="6530">
          <cell r="C6530">
            <v>0</v>
          </cell>
          <cell r="D6530" t="str">
            <v>Прочие подрядчики</v>
          </cell>
          <cell r="E6530" t="str">
            <v>051-3005366</v>
          </cell>
          <cell r="F6530" t="str">
            <v/>
          </cell>
          <cell r="G6530" t="str">
            <v/>
          </cell>
          <cell r="H6530" t="str">
            <v/>
          </cell>
          <cell r="I6530">
            <v>7624.33</v>
          </cell>
          <cell r="J6530">
            <v>7624.33</v>
          </cell>
          <cell r="K6530">
            <v>0</v>
          </cell>
          <cell r="L6530">
            <v>0</v>
          </cell>
          <cell r="M6530">
            <v>0</v>
          </cell>
          <cell r="N6530">
            <v>0</v>
          </cell>
          <cell r="O6530">
            <v>0</v>
          </cell>
          <cell r="P6530">
            <v>0</v>
          </cell>
          <cell r="Q6530">
            <v>0</v>
          </cell>
          <cell r="R6530">
            <v>0</v>
          </cell>
          <cell r="S6530">
            <v>0</v>
          </cell>
          <cell r="T6530">
            <v>0</v>
          </cell>
          <cell r="U6530">
            <v>0</v>
          </cell>
          <cell r="V6530">
            <v>0</v>
          </cell>
          <cell r="W6530">
            <v>0</v>
          </cell>
          <cell r="X6530">
            <v>0</v>
          </cell>
          <cell r="Y6530">
            <v>0</v>
          </cell>
          <cell r="Z6530">
            <v>0</v>
          </cell>
          <cell r="AA6530">
            <v>0</v>
          </cell>
          <cell r="AB6530">
            <v>0</v>
          </cell>
          <cell r="AC6530">
            <v>0</v>
          </cell>
          <cell r="AD6530">
            <v>0</v>
          </cell>
          <cell r="AE6530">
            <v>0</v>
          </cell>
          <cell r="AF6530">
            <v>0</v>
          </cell>
          <cell r="AG6530">
            <v>0</v>
          </cell>
          <cell r="AH6530">
            <v>0</v>
          </cell>
          <cell r="AI6530">
            <v>0</v>
          </cell>
        </row>
        <row r="6531">
          <cell r="C6531" t="str">
            <v>1.1028.2</v>
          </cell>
          <cell r="D6531" t="str">
            <v>Оборудование</v>
          </cell>
          <cell r="E6531" t="str">
            <v>051-3005366</v>
          </cell>
          <cell r="F6531" t="str">
            <v/>
          </cell>
          <cell r="G6531" t="str">
            <v/>
          </cell>
          <cell r="H6531" t="str">
            <v/>
          </cell>
          <cell r="I6531">
            <v>243.8</v>
          </cell>
          <cell r="J6531">
            <v>243.8</v>
          </cell>
          <cell r="K6531">
            <v>127.2</v>
          </cell>
          <cell r="L6531">
            <v>127.2</v>
          </cell>
          <cell r="M6531">
            <v>0</v>
          </cell>
          <cell r="N6531">
            <v>0</v>
          </cell>
          <cell r="O6531">
            <v>0</v>
          </cell>
          <cell r="P6531">
            <v>0</v>
          </cell>
          <cell r="Q6531">
            <v>0</v>
          </cell>
          <cell r="R6531">
            <v>0</v>
          </cell>
          <cell r="S6531">
            <v>0</v>
          </cell>
          <cell r="T6531">
            <v>0</v>
          </cell>
          <cell r="U6531">
            <v>0</v>
          </cell>
          <cell r="V6531">
            <v>0</v>
          </cell>
          <cell r="W6531">
            <v>0</v>
          </cell>
          <cell r="X6531">
            <v>0</v>
          </cell>
          <cell r="Y6531">
            <v>0</v>
          </cell>
          <cell r="Z6531">
            <v>127.2</v>
          </cell>
          <cell r="AA6531">
            <v>127.2</v>
          </cell>
          <cell r="AB6531">
            <v>0</v>
          </cell>
          <cell r="AC6531">
            <v>0</v>
          </cell>
          <cell r="AD6531">
            <v>0</v>
          </cell>
          <cell r="AE6531">
            <v>0</v>
          </cell>
          <cell r="AF6531">
            <v>0</v>
          </cell>
          <cell r="AG6531">
            <v>0</v>
          </cell>
          <cell r="AH6531">
            <v>0</v>
          </cell>
          <cell r="AI6531">
            <v>0</v>
          </cell>
        </row>
        <row r="6532">
          <cell r="C6532" t="str">
            <v>1.1028.3</v>
          </cell>
          <cell r="D6532" t="str">
            <v>Прочие, всего</v>
          </cell>
          <cell r="E6532" t="str">
            <v>051-3005366</v>
          </cell>
          <cell r="F6532" t="str">
            <v/>
          </cell>
          <cell r="G6532" t="str">
            <v/>
          </cell>
          <cell r="H6532" t="str">
            <v/>
          </cell>
          <cell r="I6532">
            <v>464.041</v>
          </cell>
          <cell r="J6532">
            <v>450.92</v>
          </cell>
          <cell r="K6532">
            <v>7.35</v>
          </cell>
          <cell r="L6532">
            <v>7.35</v>
          </cell>
          <cell r="M6532">
            <v>1.2000002400000001</v>
          </cell>
          <cell r="N6532">
            <v>16.326533877999999</v>
          </cell>
          <cell r="O6532">
            <v>16.326533877999999</v>
          </cell>
          <cell r="P6532">
            <v>0</v>
          </cell>
          <cell r="Q6532">
            <v>0</v>
          </cell>
          <cell r="R6532">
            <v>0</v>
          </cell>
          <cell r="S6532">
            <v>0</v>
          </cell>
          <cell r="T6532">
            <v>0</v>
          </cell>
          <cell r="U6532">
            <v>0</v>
          </cell>
          <cell r="V6532">
            <v>0</v>
          </cell>
          <cell r="W6532">
            <v>0</v>
          </cell>
          <cell r="X6532">
            <v>0</v>
          </cell>
          <cell r="Y6532">
            <v>9.4416410000000006E-2</v>
          </cell>
          <cell r="Z6532">
            <v>4.08</v>
          </cell>
          <cell r="AA6532">
            <v>4.08</v>
          </cell>
          <cell r="AB6532">
            <v>0</v>
          </cell>
          <cell r="AC6532">
            <v>0</v>
          </cell>
          <cell r="AD6532">
            <v>0.89441656999999997</v>
          </cell>
          <cell r="AE6532">
            <v>0</v>
          </cell>
          <cell r="AF6532">
            <v>0.89441656999999997</v>
          </cell>
          <cell r="AG6532">
            <v>0</v>
          </cell>
          <cell r="AH6532">
            <v>0</v>
          </cell>
          <cell r="AI6532">
            <v>21.921974755000001</v>
          </cell>
        </row>
        <row r="6533">
          <cell r="C6533" t="str">
            <v>1.1028.4</v>
          </cell>
          <cell r="D6533" t="str">
            <v>Проектные работы</v>
          </cell>
          <cell r="E6533" t="str">
            <v>051-3005366</v>
          </cell>
          <cell r="F6533" t="str">
            <v/>
          </cell>
          <cell r="G6533" t="str">
            <v/>
          </cell>
          <cell r="H6533" t="str">
            <v/>
          </cell>
          <cell r="I6533">
            <v>5.1100000000000003</v>
          </cell>
          <cell r="J6533">
            <v>0</v>
          </cell>
          <cell r="K6533">
            <v>0</v>
          </cell>
          <cell r="L6533">
            <v>0</v>
          </cell>
          <cell r="M6533">
            <v>0</v>
          </cell>
          <cell r="N6533">
            <v>0</v>
          </cell>
          <cell r="O6533">
            <v>0</v>
          </cell>
          <cell r="P6533">
            <v>0</v>
          </cell>
          <cell r="Q6533">
            <v>0</v>
          </cell>
          <cell r="R6533">
            <v>0</v>
          </cell>
          <cell r="S6533">
            <v>0</v>
          </cell>
          <cell r="T6533">
            <v>0</v>
          </cell>
          <cell r="U6533">
            <v>0</v>
          </cell>
          <cell r="V6533">
            <v>0</v>
          </cell>
          <cell r="W6533">
            <v>0</v>
          </cell>
          <cell r="X6533">
            <v>0</v>
          </cell>
          <cell r="Y6533">
            <v>0</v>
          </cell>
          <cell r="Z6533">
            <v>0</v>
          </cell>
          <cell r="AA6533">
            <v>0</v>
          </cell>
          <cell r="AB6533">
            <v>0</v>
          </cell>
          <cell r="AC6533">
            <v>0</v>
          </cell>
          <cell r="AD6533">
            <v>0</v>
          </cell>
          <cell r="AE6533">
            <v>0</v>
          </cell>
          <cell r="AF6533">
            <v>0</v>
          </cell>
          <cell r="AG6533">
            <v>0</v>
          </cell>
          <cell r="AH6533">
            <v>0</v>
          </cell>
          <cell r="AI6533">
            <v>0</v>
          </cell>
        </row>
        <row r="6534">
          <cell r="C6534" t="str">
            <v>1.1028.5</v>
          </cell>
          <cell r="D6534" t="str">
            <v>Услуги Заказчика</v>
          </cell>
          <cell r="E6534" t="str">
            <v>051-3005366</v>
          </cell>
          <cell r="F6534" t="str">
            <v/>
          </cell>
          <cell r="G6534" t="str">
            <v/>
          </cell>
          <cell r="H6534" t="str">
            <v/>
          </cell>
          <cell r="I6534">
            <v>5.0599999999999996</v>
          </cell>
          <cell r="J6534">
            <v>4.8</v>
          </cell>
          <cell r="K6534">
            <v>4.8</v>
          </cell>
          <cell r="L6534">
            <v>4.8</v>
          </cell>
          <cell r="M6534">
            <v>1.2000002400000001</v>
          </cell>
          <cell r="N6534">
            <v>25.000005000000002</v>
          </cell>
          <cell r="O6534">
            <v>25.000005000000002</v>
          </cell>
          <cell r="P6534">
            <v>0</v>
          </cell>
          <cell r="Q6534">
            <v>0</v>
          </cell>
          <cell r="R6534">
            <v>0</v>
          </cell>
          <cell r="S6534">
            <v>0</v>
          </cell>
          <cell r="T6534">
            <v>0</v>
          </cell>
          <cell r="U6534">
            <v>0</v>
          </cell>
          <cell r="V6534">
            <v>0</v>
          </cell>
          <cell r="W6534">
            <v>0</v>
          </cell>
          <cell r="X6534">
            <v>0</v>
          </cell>
          <cell r="Y6534">
            <v>9.4416410000000006E-2</v>
          </cell>
          <cell r="Z6534">
            <v>4.08</v>
          </cell>
          <cell r="AA6534">
            <v>4.08</v>
          </cell>
          <cell r="AB6534">
            <v>0</v>
          </cell>
          <cell r="AC6534">
            <v>0</v>
          </cell>
          <cell r="AD6534">
            <v>0.89441656999999997</v>
          </cell>
          <cell r="AE6534">
            <v>0</v>
          </cell>
          <cell r="AF6534">
            <v>0.89441656999999997</v>
          </cell>
          <cell r="AG6534">
            <v>0</v>
          </cell>
          <cell r="AH6534">
            <v>0</v>
          </cell>
          <cell r="AI6534">
            <v>21.921974755000001</v>
          </cell>
        </row>
        <row r="6535">
          <cell r="C6535" t="str">
            <v>1.1028.6</v>
          </cell>
          <cell r="D6535" t="str">
            <v>Иные прочие</v>
          </cell>
          <cell r="E6535" t="str">
            <v>051-3005366</v>
          </cell>
          <cell r="F6535" t="str">
            <v/>
          </cell>
          <cell r="G6535" t="str">
            <v/>
          </cell>
          <cell r="H6535" t="str">
            <v/>
          </cell>
          <cell r="I6535">
            <v>453.87099999999998</v>
          </cell>
          <cell r="J6535">
            <v>446.12</v>
          </cell>
          <cell r="K6535">
            <v>2.5499999999999998</v>
          </cell>
          <cell r="L6535">
            <v>2.5499999999999998</v>
          </cell>
          <cell r="M6535">
            <v>0</v>
          </cell>
          <cell r="N6535">
            <v>0</v>
          </cell>
          <cell r="O6535">
            <v>0</v>
          </cell>
          <cell r="P6535">
            <v>0</v>
          </cell>
          <cell r="Q6535">
            <v>0</v>
          </cell>
          <cell r="R6535">
            <v>0</v>
          </cell>
          <cell r="S6535">
            <v>0</v>
          </cell>
          <cell r="T6535">
            <v>0</v>
          </cell>
          <cell r="U6535">
            <v>0</v>
          </cell>
          <cell r="V6535">
            <v>0</v>
          </cell>
          <cell r="W6535">
            <v>0</v>
          </cell>
          <cell r="X6535">
            <v>0</v>
          </cell>
          <cell r="Y6535">
            <v>0</v>
          </cell>
          <cell r="Z6535">
            <v>0</v>
          </cell>
          <cell r="AA6535">
            <v>0</v>
          </cell>
          <cell r="AB6535">
            <v>0</v>
          </cell>
          <cell r="AC6535">
            <v>0</v>
          </cell>
          <cell r="AD6535">
            <v>0</v>
          </cell>
          <cell r="AE6535">
            <v>0</v>
          </cell>
          <cell r="AF6535">
            <v>0</v>
          </cell>
          <cell r="AG6535">
            <v>0</v>
          </cell>
          <cell r="AH6535">
            <v>0</v>
          </cell>
          <cell r="AI6535">
            <v>0</v>
          </cell>
        </row>
        <row r="6536">
          <cell r="C6536" t="str">
            <v>1.1029</v>
          </cell>
          <cell r="D6536" t="str">
            <v>Бурение эксплуатационное на ПХГ. Елшано-Курдюмского ПХГ тульский горизонт</v>
          </cell>
          <cell r="E6536" t="str">
            <v>051-3005513</v>
          </cell>
          <cell r="F6536" t="str">
            <v/>
          </cell>
          <cell r="G6536" t="str">
            <v>Программа комплексного освоения месторождений полуострова Ям</v>
          </cell>
          <cell r="H6536" t="str">
            <v>ПХГ</v>
          </cell>
          <cell r="I6536">
            <v>554.33000000000004</v>
          </cell>
          <cell r="J6536">
            <v>552.23</v>
          </cell>
          <cell r="K6536">
            <v>2.02</v>
          </cell>
          <cell r="L6536">
            <v>2.02</v>
          </cell>
          <cell r="M6536">
            <v>1.7500140000000001E-2</v>
          </cell>
          <cell r="N6536">
            <v>0.86634356400000001</v>
          </cell>
          <cell r="O6536">
            <v>0.86634356400000001</v>
          </cell>
          <cell r="P6536">
            <v>0</v>
          </cell>
          <cell r="Q6536">
            <v>0</v>
          </cell>
          <cell r="R6536">
            <v>0</v>
          </cell>
          <cell r="S6536">
            <v>0</v>
          </cell>
          <cell r="T6536">
            <v>0</v>
          </cell>
          <cell r="U6536">
            <v>0</v>
          </cell>
          <cell r="V6536">
            <v>0</v>
          </cell>
          <cell r="W6536">
            <v>0</v>
          </cell>
          <cell r="X6536">
            <v>0</v>
          </cell>
          <cell r="Y6536">
            <v>3.7499940000000002E-2</v>
          </cell>
          <cell r="Z6536">
            <v>4.09</v>
          </cell>
          <cell r="AA6536">
            <v>4.09</v>
          </cell>
          <cell r="AB6536">
            <v>0</v>
          </cell>
          <cell r="AC6536">
            <v>0</v>
          </cell>
          <cell r="AD6536">
            <v>4.9166700000000001E-2</v>
          </cell>
          <cell r="AE6536">
            <v>3.7499940000000002E-2</v>
          </cell>
          <cell r="AF6536">
            <v>1.166676E-2</v>
          </cell>
          <cell r="AG6536">
            <v>0</v>
          </cell>
          <cell r="AH6536">
            <v>0</v>
          </cell>
          <cell r="AI6536">
            <v>1.2021198040000001</v>
          </cell>
        </row>
        <row r="6537">
          <cell r="C6537" t="str">
            <v>1.1029.1</v>
          </cell>
          <cell r="D6537" t="str">
            <v>Подрядные работы</v>
          </cell>
          <cell r="E6537" t="str">
            <v>051-3005513</v>
          </cell>
          <cell r="F6537" t="str">
            <v/>
          </cell>
          <cell r="G6537" t="str">
            <v/>
          </cell>
          <cell r="H6537" t="str">
            <v/>
          </cell>
          <cell r="I6537">
            <v>493.39</v>
          </cell>
          <cell r="J6537">
            <v>493.39</v>
          </cell>
          <cell r="K6537">
            <v>0</v>
          </cell>
          <cell r="L6537">
            <v>0</v>
          </cell>
          <cell r="M6537">
            <v>0</v>
          </cell>
          <cell r="N6537">
            <v>0</v>
          </cell>
          <cell r="O6537">
            <v>0</v>
          </cell>
          <cell r="P6537">
            <v>0</v>
          </cell>
          <cell r="Q6537">
            <v>0</v>
          </cell>
          <cell r="R6537">
            <v>0</v>
          </cell>
          <cell r="S6537">
            <v>0</v>
          </cell>
          <cell r="T6537">
            <v>0</v>
          </cell>
          <cell r="U6537">
            <v>0</v>
          </cell>
          <cell r="V6537">
            <v>0</v>
          </cell>
          <cell r="W6537">
            <v>0</v>
          </cell>
          <cell r="X6537">
            <v>0</v>
          </cell>
          <cell r="Y6537">
            <v>0</v>
          </cell>
          <cell r="Z6537">
            <v>0</v>
          </cell>
          <cell r="AA6537">
            <v>0</v>
          </cell>
          <cell r="AB6537">
            <v>0</v>
          </cell>
          <cell r="AC6537">
            <v>0</v>
          </cell>
          <cell r="AD6537">
            <v>0</v>
          </cell>
          <cell r="AE6537">
            <v>0</v>
          </cell>
          <cell r="AF6537">
            <v>0</v>
          </cell>
          <cell r="AG6537">
            <v>0</v>
          </cell>
          <cell r="AH6537">
            <v>0</v>
          </cell>
          <cell r="AI6537">
            <v>0</v>
          </cell>
        </row>
        <row r="6538">
          <cell r="C6538">
            <v>0</v>
          </cell>
          <cell r="D6538" t="str">
            <v>Конкурс</v>
          </cell>
          <cell r="E6538" t="str">
            <v>051-3005513</v>
          </cell>
          <cell r="F6538" t="str">
            <v/>
          </cell>
          <cell r="G6538" t="str">
            <v/>
          </cell>
          <cell r="H6538" t="str">
            <v/>
          </cell>
          <cell r="I6538">
            <v>493.39</v>
          </cell>
          <cell r="J6538">
            <v>493.39</v>
          </cell>
          <cell r="K6538">
            <v>0</v>
          </cell>
          <cell r="L6538">
            <v>0</v>
          </cell>
          <cell r="M6538">
            <v>0</v>
          </cell>
          <cell r="N6538">
            <v>0</v>
          </cell>
          <cell r="O6538">
            <v>0</v>
          </cell>
          <cell r="P6538">
            <v>0</v>
          </cell>
          <cell r="Q6538">
            <v>0</v>
          </cell>
          <cell r="R6538">
            <v>0</v>
          </cell>
          <cell r="S6538">
            <v>0</v>
          </cell>
          <cell r="T6538">
            <v>0</v>
          </cell>
          <cell r="U6538">
            <v>0</v>
          </cell>
          <cell r="V6538">
            <v>0</v>
          </cell>
          <cell r="W6538">
            <v>0</v>
          </cell>
          <cell r="X6538">
            <v>0</v>
          </cell>
          <cell r="Y6538">
            <v>0</v>
          </cell>
          <cell r="Z6538">
            <v>0</v>
          </cell>
          <cell r="AA6538">
            <v>0</v>
          </cell>
          <cell r="AB6538">
            <v>0</v>
          </cell>
          <cell r="AC6538">
            <v>0</v>
          </cell>
          <cell r="AD6538">
            <v>0</v>
          </cell>
          <cell r="AE6538">
            <v>0</v>
          </cell>
          <cell r="AF6538">
            <v>0</v>
          </cell>
          <cell r="AG6538">
            <v>0</v>
          </cell>
          <cell r="AH6538">
            <v>0</v>
          </cell>
          <cell r="AI6538">
            <v>0</v>
          </cell>
        </row>
        <row r="6539">
          <cell r="C6539" t="str">
            <v>1.1029.2</v>
          </cell>
          <cell r="D6539" t="str">
            <v>Оборудование</v>
          </cell>
          <cell r="E6539" t="str">
            <v>051-3005513</v>
          </cell>
          <cell r="F6539" t="str">
            <v/>
          </cell>
          <cell r="G6539" t="str">
            <v/>
          </cell>
          <cell r="H6539" t="str">
            <v/>
          </cell>
          <cell r="I6539">
            <v>16.45</v>
          </cell>
          <cell r="J6539">
            <v>16.45</v>
          </cell>
          <cell r="K6539">
            <v>0</v>
          </cell>
          <cell r="L6539">
            <v>0</v>
          </cell>
          <cell r="M6539">
            <v>0</v>
          </cell>
          <cell r="N6539">
            <v>0</v>
          </cell>
          <cell r="O6539">
            <v>0</v>
          </cell>
          <cell r="P6539">
            <v>0</v>
          </cell>
          <cell r="Q6539">
            <v>0</v>
          </cell>
          <cell r="R6539">
            <v>0</v>
          </cell>
          <cell r="S6539">
            <v>0</v>
          </cell>
          <cell r="T6539">
            <v>0</v>
          </cell>
          <cell r="U6539">
            <v>0</v>
          </cell>
          <cell r="V6539">
            <v>0</v>
          </cell>
          <cell r="W6539">
            <v>0</v>
          </cell>
          <cell r="X6539">
            <v>0</v>
          </cell>
          <cell r="Y6539">
            <v>0</v>
          </cell>
          <cell r="Z6539">
            <v>0</v>
          </cell>
          <cell r="AA6539">
            <v>0</v>
          </cell>
          <cell r="AB6539">
            <v>0</v>
          </cell>
          <cell r="AC6539">
            <v>0</v>
          </cell>
          <cell r="AD6539">
            <v>0</v>
          </cell>
          <cell r="AE6539">
            <v>0</v>
          </cell>
          <cell r="AF6539">
            <v>0</v>
          </cell>
          <cell r="AG6539">
            <v>0</v>
          </cell>
          <cell r="AH6539">
            <v>0</v>
          </cell>
          <cell r="AI6539">
            <v>0</v>
          </cell>
        </row>
        <row r="6540">
          <cell r="C6540" t="str">
            <v>1.1029.3</v>
          </cell>
          <cell r="D6540" t="str">
            <v>Прочие, всего</v>
          </cell>
          <cell r="E6540" t="str">
            <v>051-3005513</v>
          </cell>
          <cell r="F6540" t="str">
            <v/>
          </cell>
          <cell r="G6540" t="str">
            <v/>
          </cell>
          <cell r="H6540" t="str">
            <v/>
          </cell>
          <cell r="I6540">
            <v>44.49</v>
          </cell>
          <cell r="J6540">
            <v>42.39</v>
          </cell>
          <cell r="K6540">
            <v>2.02</v>
          </cell>
          <cell r="L6540">
            <v>2.02</v>
          </cell>
          <cell r="M6540">
            <v>1.7500140000000001E-2</v>
          </cell>
          <cell r="N6540">
            <v>0.86634356400000001</v>
          </cell>
          <cell r="O6540">
            <v>0.86634356400000001</v>
          </cell>
          <cell r="P6540">
            <v>0</v>
          </cell>
          <cell r="Q6540">
            <v>0</v>
          </cell>
          <cell r="R6540">
            <v>0</v>
          </cell>
          <cell r="S6540">
            <v>0</v>
          </cell>
          <cell r="T6540">
            <v>0</v>
          </cell>
          <cell r="U6540">
            <v>0</v>
          </cell>
          <cell r="V6540">
            <v>0</v>
          </cell>
          <cell r="W6540">
            <v>0</v>
          </cell>
          <cell r="X6540">
            <v>0</v>
          </cell>
          <cell r="Y6540">
            <v>3.7499940000000002E-2</v>
          </cell>
          <cell r="Z6540">
            <v>4.09</v>
          </cell>
          <cell r="AA6540">
            <v>4.09</v>
          </cell>
          <cell r="AB6540">
            <v>0</v>
          </cell>
          <cell r="AC6540">
            <v>0</v>
          </cell>
          <cell r="AD6540">
            <v>4.9166700000000001E-2</v>
          </cell>
          <cell r="AE6540">
            <v>3.7499940000000002E-2</v>
          </cell>
          <cell r="AF6540">
            <v>1.166676E-2</v>
          </cell>
          <cell r="AG6540">
            <v>0</v>
          </cell>
          <cell r="AH6540">
            <v>0</v>
          </cell>
          <cell r="AI6540">
            <v>1.2021198040000001</v>
          </cell>
        </row>
        <row r="6541">
          <cell r="C6541" t="str">
            <v>1.1029.4</v>
          </cell>
          <cell r="D6541" t="str">
            <v>Проектные работы</v>
          </cell>
          <cell r="E6541" t="str">
            <v>051-3005513</v>
          </cell>
          <cell r="F6541" t="str">
            <v/>
          </cell>
          <cell r="G6541" t="str">
            <v/>
          </cell>
          <cell r="H6541" t="str">
            <v/>
          </cell>
          <cell r="I6541">
            <v>3.95</v>
          </cell>
          <cell r="J6541">
            <v>1.95</v>
          </cell>
          <cell r="K6541">
            <v>1.95</v>
          </cell>
          <cell r="L6541">
            <v>1.95</v>
          </cell>
          <cell r="M6541">
            <v>0</v>
          </cell>
          <cell r="N6541">
            <v>0</v>
          </cell>
          <cell r="O6541">
            <v>0</v>
          </cell>
          <cell r="P6541">
            <v>0</v>
          </cell>
          <cell r="Q6541">
            <v>0</v>
          </cell>
          <cell r="R6541">
            <v>0</v>
          </cell>
          <cell r="S6541">
            <v>0</v>
          </cell>
          <cell r="T6541">
            <v>0</v>
          </cell>
          <cell r="U6541">
            <v>0</v>
          </cell>
          <cell r="V6541">
            <v>0</v>
          </cell>
          <cell r="W6541">
            <v>0</v>
          </cell>
          <cell r="X6541">
            <v>0</v>
          </cell>
          <cell r="Y6541">
            <v>0</v>
          </cell>
          <cell r="Z6541">
            <v>1.95</v>
          </cell>
          <cell r="AA6541">
            <v>1.95</v>
          </cell>
          <cell r="AB6541">
            <v>0</v>
          </cell>
          <cell r="AC6541">
            <v>0</v>
          </cell>
          <cell r="AD6541">
            <v>0</v>
          </cell>
          <cell r="AE6541">
            <v>0</v>
          </cell>
          <cell r="AF6541">
            <v>0</v>
          </cell>
          <cell r="AG6541">
            <v>0</v>
          </cell>
          <cell r="AH6541">
            <v>0</v>
          </cell>
          <cell r="AI6541">
            <v>0</v>
          </cell>
        </row>
        <row r="6542">
          <cell r="C6542" t="str">
            <v>1.1029.5</v>
          </cell>
          <cell r="D6542" t="str">
            <v>Услуги Заказчика</v>
          </cell>
          <cell r="E6542" t="str">
            <v>051-3005513</v>
          </cell>
          <cell r="F6542" t="str">
            <v/>
          </cell>
          <cell r="G6542" t="str">
            <v/>
          </cell>
          <cell r="H6542" t="str">
            <v/>
          </cell>
          <cell r="I6542">
            <v>0.17</v>
          </cell>
          <cell r="J6542">
            <v>7.0000000000000007E-2</v>
          </cell>
          <cell r="K6542">
            <v>7.0000000000000007E-2</v>
          </cell>
          <cell r="L6542">
            <v>7.0000000000000007E-2</v>
          </cell>
          <cell r="M6542">
            <v>1.7500140000000001E-2</v>
          </cell>
          <cell r="N6542">
            <v>25.0002</v>
          </cell>
          <cell r="O6542">
            <v>25.0002</v>
          </cell>
          <cell r="P6542">
            <v>0</v>
          </cell>
          <cell r="Q6542">
            <v>0</v>
          </cell>
          <cell r="R6542">
            <v>0</v>
          </cell>
          <cell r="S6542">
            <v>0</v>
          </cell>
          <cell r="T6542">
            <v>0</v>
          </cell>
          <cell r="U6542">
            <v>0</v>
          </cell>
          <cell r="V6542">
            <v>0</v>
          </cell>
          <cell r="W6542">
            <v>0</v>
          </cell>
          <cell r="X6542">
            <v>0</v>
          </cell>
          <cell r="Y6542">
            <v>3.7499940000000002E-2</v>
          </cell>
          <cell r="Z6542">
            <v>2.14</v>
          </cell>
          <cell r="AA6542">
            <v>2.14</v>
          </cell>
          <cell r="AB6542">
            <v>0</v>
          </cell>
          <cell r="AC6542">
            <v>0</v>
          </cell>
          <cell r="AD6542">
            <v>4.9166700000000001E-2</v>
          </cell>
          <cell r="AE6542">
            <v>3.7499940000000002E-2</v>
          </cell>
          <cell r="AF6542">
            <v>1.166676E-2</v>
          </cell>
          <cell r="AG6542">
            <v>0</v>
          </cell>
          <cell r="AH6542">
            <v>0</v>
          </cell>
          <cell r="AI6542">
            <v>2.297509346</v>
          </cell>
        </row>
        <row r="6543">
          <cell r="C6543" t="str">
            <v>1.1029.6</v>
          </cell>
          <cell r="D6543" t="str">
            <v>Иные прочие</v>
          </cell>
          <cell r="E6543" t="str">
            <v>051-3005513</v>
          </cell>
          <cell r="F6543" t="str">
            <v/>
          </cell>
          <cell r="G6543" t="str">
            <v/>
          </cell>
          <cell r="H6543" t="str">
            <v/>
          </cell>
          <cell r="I6543">
            <v>40.369999999999997</v>
          </cell>
          <cell r="J6543">
            <v>40.369999999999997</v>
          </cell>
          <cell r="K6543">
            <v>0</v>
          </cell>
          <cell r="L6543">
            <v>0</v>
          </cell>
          <cell r="M6543">
            <v>0</v>
          </cell>
          <cell r="N6543">
            <v>0</v>
          </cell>
          <cell r="O6543">
            <v>0</v>
          </cell>
          <cell r="P6543">
            <v>0</v>
          </cell>
          <cell r="Q6543">
            <v>0</v>
          </cell>
          <cell r="R6543">
            <v>0</v>
          </cell>
          <cell r="S6543">
            <v>0</v>
          </cell>
          <cell r="T6543">
            <v>0</v>
          </cell>
          <cell r="U6543">
            <v>0</v>
          </cell>
          <cell r="V6543">
            <v>0</v>
          </cell>
          <cell r="W6543">
            <v>0</v>
          </cell>
          <cell r="X6543">
            <v>0</v>
          </cell>
          <cell r="Y6543">
            <v>0</v>
          </cell>
          <cell r="Z6543">
            <v>0</v>
          </cell>
          <cell r="AA6543">
            <v>0</v>
          </cell>
          <cell r="AB6543">
            <v>0</v>
          </cell>
          <cell r="AC6543">
            <v>0</v>
          </cell>
          <cell r="AD6543">
            <v>0</v>
          </cell>
          <cell r="AE6543">
            <v>0</v>
          </cell>
          <cell r="AF6543">
            <v>0</v>
          </cell>
          <cell r="AG6543">
            <v>0</v>
          </cell>
          <cell r="AH6543">
            <v>0</v>
          </cell>
          <cell r="AI6543">
            <v>0</v>
          </cell>
        </row>
        <row r="6544">
          <cell r="C6544" t="str">
            <v>1.1030</v>
          </cell>
          <cell r="D6544" t="str">
            <v>Реконструкция эксплуатационных скважин Касимовского ПХГ</v>
          </cell>
          <cell r="E6544" t="str">
            <v>051-3005514</v>
          </cell>
          <cell r="F6544" t="str">
            <v/>
          </cell>
          <cell r="G6544" t="str">
            <v>Программа комплексного освоения месторождений полуострова Ям</v>
          </cell>
          <cell r="H6544" t="str">
            <v>ПХГ</v>
          </cell>
          <cell r="I6544">
            <v>1297.94</v>
          </cell>
          <cell r="J6544">
            <v>1263.81</v>
          </cell>
          <cell r="K6544">
            <v>33.700000000000003</v>
          </cell>
          <cell r="L6544">
            <v>33.700000000000003</v>
          </cell>
          <cell r="M6544">
            <v>0.30000023999999997</v>
          </cell>
          <cell r="N6544">
            <v>0.89020842700000002</v>
          </cell>
          <cell r="O6544">
            <v>0.89020842700000002</v>
          </cell>
          <cell r="P6544">
            <v>0</v>
          </cell>
          <cell r="Q6544">
            <v>0</v>
          </cell>
          <cell r="R6544">
            <v>0</v>
          </cell>
          <cell r="S6544">
            <v>0</v>
          </cell>
          <cell r="T6544">
            <v>0</v>
          </cell>
          <cell r="U6544">
            <v>0</v>
          </cell>
          <cell r="V6544">
            <v>0</v>
          </cell>
          <cell r="W6544">
            <v>0</v>
          </cell>
          <cell r="X6544">
            <v>0</v>
          </cell>
          <cell r="Y6544">
            <v>29.717885020000001</v>
          </cell>
          <cell r="Z6544">
            <v>50.39</v>
          </cell>
          <cell r="AA6544">
            <v>50.39</v>
          </cell>
          <cell r="AB6544">
            <v>0</v>
          </cell>
          <cell r="AC6544">
            <v>0</v>
          </cell>
          <cell r="AD6544">
            <v>46.167885179999999</v>
          </cell>
          <cell r="AE6544">
            <v>29.717885020000001</v>
          </cell>
          <cell r="AF6544">
            <v>0.20000016000000001</v>
          </cell>
          <cell r="AG6544">
            <v>16.25</v>
          </cell>
          <cell r="AH6544">
            <v>0</v>
          </cell>
          <cell r="AI6544">
            <v>91.621125579999998</v>
          </cell>
        </row>
        <row r="6545">
          <cell r="C6545" t="str">
            <v>1.1030.1</v>
          </cell>
          <cell r="D6545" t="str">
            <v>Подрядные работы</v>
          </cell>
          <cell r="E6545" t="str">
            <v>051-3005514</v>
          </cell>
          <cell r="F6545" t="str">
            <v/>
          </cell>
          <cell r="G6545" t="str">
            <v/>
          </cell>
          <cell r="H6545" t="str">
            <v/>
          </cell>
          <cell r="I6545">
            <v>737.8</v>
          </cell>
          <cell r="J6545">
            <v>737.8</v>
          </cell>
          <cell r="K6545">
            <v>0</v>
          </cell>
          <cell r="L6545">
            <v>0</v>
          </cell>
          <cell r="M6545">
            <v>0</v>
          </cell>
          <cell r="N6545">
            <v>0</v>
          </cell>
          <cell r="O6545">
            <v>0</v>
          </cell>
          <cell r="P6545">
            <v>0</v>
          </cell>
          <cell r="Q6545">
            <v>0</v>
          </cell>
          <cell r="R6545">
            <v>0</v>
          </cell>
          <cell r="S6545">
            <v>0</v>
          </cell>
          <cell r="T6545">
            <v>0</v>
          </cell>
          <cell r="U6545">
            <v>0</v>
          </cell>
          <cell r="V6545">
            <v>0</v>
          </cell>
          <cell r="W6545">
            <v>0</v>
          </cell>
          <cell r="X6545">
            <v>0</v>
          </cell>
          <cell r="Y6545">
            <v>0</v>
          </cell>
          <cell r="Z6545">
            <v>0</v>
          </cell>
          <cell r="AA6545">
            <v>0</v>
          </cell>
          <cell r="AB6545">
            <v>0</v>
          </cell>
          <cell r="AC6545">
            <v>0</v>
          </cell>
          <cell r="AD6545">
            <v>0</v>
          </cell>
          <cell r="AE6545">
            <v>0</v>
          </cell>
          <cell r="AF6545">
            <v>0</v>
          </cell>
          <cell r="AG6545">
            <v>0</v>
          </cell>
          <cell r="AH6545">
            <v>0</v>
          </cell>
          <cell r="AI6545">
            <v>0</v>
          </cell>
        </row>
        <row r="6546">
          <cell r="C6546">
            <v>0</v>
          </cell>
          <cell r="D6546" t="str">
            <v>Конкурс</v>
          </cell>
          <cell r="E6546" t="str">
            <v>051-3005514</v>
          </cell>
          <cell r="F6546" t="str">
            <v/>
          </cell>
          <cell r="G6546" t="str">
            <v/>
          </cell>
          <cell r="H6546" t="str">
            <v/>
          </cell>
          <cell r="I6546">
            <v>737.8</v>
          </cell>
          <cell r="J6546">
            <v>737.8</v>
          </cell>
          <cell r="K6546">
            <v>0</v>
          </cell>
          <cell r="L6546">
            <v>0</v>
          </cell>
          <cell r="M6546">
            <v>0</v>
          </cell>
          <cell r="N6546">
            <v>0</v>
          </cell>
          <cell r="O6546">
            <v>0</v>
          </cell>
          <cell r="P6546">
            <v>0</v>
          </cell>
          <cell r="Q6546">
            <v>0</v>
          </cell>
          <cell r="R6546">
            <v>0</v>
          </cell>
          <cell r="S6546">
            <v>0</v>
          </cell>
          <cell r="T6546">
            <v>0</v>
          </cell>
          <cell r="U6546">
            <v>0</v>
          </cell>
          <cell r="V6546">
            <v>0</v>
          </cell>
          <cell r="W6546">
            <v>0</v>
          </cell>
          <cell r="X6546">
            <v>0</v>
          </cell>
          <cell r="Y6546">
            <v>0</v>
          </cell>
          <cell r="Z6546">
            <v>0</v>
          </cell>
          <cell r="AA6546">
            <v>0</v>
          </cell>
          <cell r="AB6546">
            <v>0</v>
          </cell>
          <cell r="AC6546">
            <v>0</v>
          </cell>
          <cell r="AD6546">
            <v>0</v>
          </cell>
          <cell r="AE6546">
            <v>0</v>
          </cell>
          <cell r="AF6546">
            <v>0</v>
          </cell>
          <cell r="AG6546">
            <v>0</v>
          </cell>
          <cell r="AH6546">
            <v>0</v>
          </cell>
          <cell r="AI6546">
            <v>0</v>
          </cell>
        </row>
        <row r="6547">
          <cell r="C6547" t="str">
            <v>1.1030.2</v>
          </cell>
          <cell r="D6547" t="str">
            <v>Оборудование</v>
          </cell>
          <cell r="E6547" t="str">
            <v>051-3005514</v>
          </cell>
          <cell r="F6547" t="str">
            <v/>
          </cell>
          <cell r="G6547" t="str">
            <v/>
          </cell>
          <cell r="H6547" t="str">
            <v/>
          </cell>
          <cell r="I6547">
            <v>368.92</v>
          </cell>
          <cell r="J6547">
            <v>368.92</v>
          </cell>
          <cell r="K6547">
            <v>0</v>
          </cell>
          <cell r="L6547">
            <v>0</v>
          </cell>
          <cell r="M6547">
            <v>0</v>
          </cell>
          <cell r="N6547">
            <v>0</v>
          </cell>
          <cell r="O6547">
            <v>0</v>
          </cell>
          <cell r="P6547">
            <v>0</v>
          </cell>
          <cell r="Q6547">
            <v>0</v>
          </cell>
          <cell r="R6547">
            <v>0</v>
          </cell>
          <cell r="S6547">
            <v>0</v>
          </cell>
          <cell r="T6547">
            <v>0</v>
          </cell>
          <cell r="U6547">
            <v>0</v>
          </cell>
          <cell r="V6547">
            <v>0</v>
          </cell>
          <cell r="W6547">
            <v>0</v>
          </cell>
          <cell r="X6547">
            <v>0</v>
          </cell>
          <cell r="Y6547">
            <v>0</v>
          </cell>
          <cell r="Z6547">
            <v>0</v>
          </cell>
          <cell r="AA6547">
            <v>0</v>
          </cell>
          <cell r="AB6547">
            <v>0</v>
          </cell>
          <cell r="AC6547">
            <v>0</v>
          </cell>
          <cell r="AD6547">
            <v>0</v>
          </cell>
          <cell r="AE6547">
            <v>0</v>
          </cell>
          <cell r="AF6547">
            <v>0</v>
          </cell>
          <cell r="AG6547">
            <v>0</v>
          </cell>
          <cell r="AH6547">
            <v>0</v>
          </cell>
          <cell r="AI6547">
            <v>0</v>
          </cell>
        </row>
        <row r="6548">
          <cell r="C6548" t="str">
            <v>1.1030.3</v>
          </cell>
          <cell r="D6548" t="str">
            <v>Прочие, всего</v>
          </cell>
          <cell r="E6548" t="str">
            <v>051-3005514</v>
          </cell>
          <cell r="F6548" t="str">
            <v/>
          </cell>
          <cell r="G6548" t="str">
            <v/>
          </cell>
          <cell r="H6548" t="str">
            <v/>
          </cell>
          <cell r="I6548">
            <v>191.22</v>
          </cell>
          <cell r="J6548">
            <v>157.09</v>
          </cell>
          <cell r="K6548">
            <v>33.700000000000003</v>
          </cell>
          <cell r="L6548">
            <v>33.700000000000003</v>
          </cell>
          <cell r="M6548">
            <v>0.30000023999999997</v>
          </cell>
          <cell r="N6548">
            <v>0.89020842700000002</v>
          </cell>
          <cell r="O6548">
            <v>0.89020842700000002</v>
          </cell>
          <cell r="P6548">
            <v>0</v>
          </cell>
          <cell r="Q6548">
            <v>0</v>
          </cell>
          <cell r="R6548">
            <v>0</v>
          </cell>
          <cell r="S6548">
            <v>0</v>
          </cell>
          <cell r="T6548">
            <v>0</v>
          </cell>
          <cell r="U6548">
            <v>0</v>
          </cell>
          <cell r="V6548">
            <v>0</v>
          </cell>
          <cell r="W6548">
            <v>0</v>
          </cell>
          <cell r="X6548">
            <v>0</v>
          </cell>
          <cell r="Y6548">
            <v>29.717885020000001</v>
          </cell>
          <cell r="Z6548">
            <v>50.39</v>
          </cell>
          <cell r="AA6548">
            <v>50.39</v>
          </cell>
          <cell r="AB6548">
            <v>0</v>
          </cell>
          <cell r="AC6548">
            <v>0</v>
          </cell>
          <cell r="AD6548">
            <v>46.167885179999999</v>
          </cell>
          <cell r="AE6548">
            <v>29.717885020000001</v>
          </cell>
          <cell r="AF6548">
            <v>0.20000016000000001</v>
          </cell>
          <cell r="AG6548">
            <v>16.25</v>
          </cell>
          <cell r="AH6548">
            <v>0</v>
          </cell>
          <cell r="AI6548">
            <v>91.621125579999998</v>
          </cell>
        </row>
        <row r="6549">
          <cell r="C6549" t="str">
            <v>1.1030.4</v>
          </cell>
          <cell r="D6549" t="str">
            <v>Проектные работы</v>
          </cell>
          <cell r="E6549" t="str">
            <v>051-3005514</v>
          </cell>
          <cell r="F6549" t="str">
            <v/>
          </cell>
          <cell r="G6549" t="str">
            <v/>
          </cell>
          <cell r="H6549" t="str">
            <v/>
          </cell>
          <cell r="I6549">
            <v>65</v>
          </cell>
          <cell r="J6549">
            <v>32.5</v>
          </cell>
          <cell r="K6549">
            <v>32.5</v>
          </cell>
          <cell r="L6549">
            <v>32.5</v>
          </cell>
          <cell r="M6549">
            <v>0</v>
          </cell>
          <cell r="N6549">
            <v>0</v>
          </cell>
          <cell r="O6549">
            <v>0</v>
          </cell>
          <cell r="P6549">
            <v>0</v>
          </cell>
          <cell r="Q6549">
            <v>0</v>
          </cell>
          <cell r="R6549">
            <v>0</v>
          </cell>
          <cell r="S6549">
            <v>0</v>
          </cell>
          <cell r="T6549">
            <v>0</v>
          </cell>
          <cell r="U6549">
            <v>0</v>
          </cell>
          <cell r="V6549">
            <v>0</v>
          </cell>
          <cell r="W6549">
            <v>0</v>
          </cell>
          <cell r="X6549">
            <v>0</v>
          </cell>
          <cell r="Y6549">
            <v>28.90538501</v>
          </cell>
          <cell r="Z6549">
            <v>18.5</v>
          </cell>
          <cell r="AA6549">
            <v>18.5</v>
          </cell>
          <cell r="AB6549">
            <v>0</v>
          </cell>
          <cell r="AC6549">
            <v>0</v>
          </cell>
          <cell r="AD6549">
            <v>45.155385010000003</v>
          </cell>
          <cell r="AE6549">
            <v>28.90538501</v>
          </cell>
          <cell r="AF6549">
            <v>0</v>
          </cell>
          <cell r="AG6549">
            <v>16.25</v>
          </cell>
          <cell r="AH6549">
            <v>0</v>
          </cell>
          <cell r="AI6549">
            <v>244.08316221600001</v>
          </cell>
        </row>
        <row r="6550">
          <cell r="C6550" t="str">
            <v>1.1030.5</v>
          </cell>
          <cell r="D6550" t="str">
            <v>Услуги Заказчика</v>
          </cell>
          <cell r="E6550" t="str">
            <v>051-3005514</v>
          </cell>
          <cell r="F6550" t="str">
            <v/>
          </cell>
          <cell r="G6550" t="str">
            <v/>
          </cell>
          <cell r="H6550" t="str">
            <v/>
          </cell>
          <cell r="I6550">
            <v>2.83</v>
          </cell>
          <cell r="J6550">
            <v>1.2</v>
          </cell>
          <cell r="K6550">
            <v>1.2</v>
          </cell>
          <cell r="L6550">
            <v>1.2</v>
          </cell>
          <cell r="M6550">
            <v>0.30000023999999997</v>
          </cell>
          <cell r="N6550">
            <v>25.000019999999999</v>
          </cell>
          <cell r="O6550">
            <v>25.000019999999999</v>
          </cell>
          <cell r="P6550">
            <v>0</v>
          </cell>
          <cell r="Q6550">
            <v>0</v>
          </cell>
          <cell r="R6550">
            <v>0</v>
          </cell>
          <cell r="S6550">
            <v>0</v>
          </cell>
          <cell r="T6550">
            <v>0</v>
          </cell>
          <cell r="U6550">
            <v>0</v>
          </cell>
          <cell r="V6550">
            <v>0</v>
          </cell>
          <cell r="W6550">
            <v>0</v>
          </cell>
          <cell r="X6550">
            <v>0</v>
          </cell>
          <cell r="Y6550">
            <v>0.81250001000000005</v>
          </cell>
          <cell r="Z6550">
            <v>31.89</v>
          </cell>
          <cell r="AA6550">
            <v>31.89</v>
          </cell>
          <cell r="AB6550">
            <v>0</v>
          </cell>
          <cell r="AC6550">
            <v>0</v>
          </cell>
          <cell r="AD6550">
            <v>1.01250017</v>
          </cell>
          <cell r="AE6550">
            <v>0.81250001000000005</v>
          </cell>
          <cell r="AF6550">
            <v>0.20000016000000001</v>
          </cell>
          <cell r="AG6550">
            <v>0</v>
          </cell>
          <cell r="AH6550">
            <v>0</v>
          </cell>
          <cell r="AI6550">
            <v>3.1749770150000001</v>
          </cell>
        </row>
        <row r="6551">
          <cell r="C6551" t="str">
            <v>1.1030.6</v>
          </cell>
          <cell r="D6551" t="str">
            <v>Иные прочие</v>
          </cell>
          <cell r="E6551" t="str">
            <v>051-3005514</v>
          </cell>
          <cell r="F6551" t="str">
            <v/>
          </cell>
          <cell r="G6551" t="str">
            <v/>
          </cell>
          <cell r="H6551" t="str">
            <v/>
          </cell>
          <cell r="I6551">
            <v>123.39</v>
          </cell>
          <cell r="J6551">
            <v>123.39</v>
          </cell>
          <cell r="K6551">
            <v>0</v>
          </cell>
          <cell r="L6551">
            <v>0</v>
          </cell>
          <cell r="M6551">
            <v>0</v>
          </cell>
          <cell r="N6551">
            <v>0</v>
          </cell>
          <cell r="O6551">
            <v>0</v>
          </cell>
          <cell r="P6551">
            <v>0</v>
          </cell>
          <cell r="Q6551">
            <v>0</v>
          </cell>
          <cell r="R6551">
            <v>0</v>
          </cell>
          <cell r="S6551">
            <v>0</v>
          </cell>
          <cell r="T6551">
            <v>0</v>
          </cell>
          <cell r="U6551">
            <v>0</v>
          </cell>
          <cell r="V6551">
            <v>0</v>
          </cell>
          <cell r="W6551">
            <v>0</v>
          </cell>
          <cell r="X6551">
            <v>0</v>
          </cell>
          <cell r="Y6551">
            <v>0</v>
          </cell>
          <cell r="Z6551">
            <v>0</v>
          </cell>
          <cell r="AA6551">
            <v>0</v>
          </cell>
          <cell r="AB6551">
            <v>0</v>
          </cell>
          <cell r="AC6551">
            <v>0</v>
          </cell>
          <cell r="AD6551">
            <v>0</v>
          </cell>
          <cell r="AE6551">
            <v>0</v>
          </cell>
          <cell r="AF6551">
            <v>0</v>
          </cell>
          <cell r="AG6551">
            <v>0</v>
          </cell>
          <cell r="AH6551">
            <v>0</v>
          </cell>
          <cell r="AI6551">
            <v>0</v>
          </cell>
        </row>
        <row r="6552">
          <cell r="C6552" t="str">
            <v>1.1031</v>
          </cell>
          <cell r="D6552" t="str">
            <v>Бурение эксплуатационное на ПХГ. Пунгинское ПХГ</v>
          </cell>
          <cell r="E6552" t="str">
            <v>051-3005518</v>
          </cell>
          <cell r="F6552" t="str">
            <v/>
          </cell>
          <cell r="G6552" t="str">
            <v>Программа комплексного освоения месторождений полуострова Ям</v>
          </cell>
          <cell r="H6552" t="str">
            <v>ПХГ</v>
          </cell>
          <cell r="I6552">
            <v>2143.13</v>
          </cell>
          <cell r="J6552">
            <v>2140.61</v>
          </cell>
          <cell r="K6552">
            <v>1</v>
          </cell>
          <cell r="L6552">
            <v>1</v>
          </cell>
          <cell r="M6552">
            <v>1.000008E-2</v>
          </cell>
          <cell r="N6552">
            <v>1.000008</v>
          </cell>
          <cell r="O6552">
            <v>1.000008</v>
          </cell>
          <cell r="P6552">
            <v>0</v>
          </cell>
          <cell r="Q6552">
            <v>0</v>
          </cell>
          <cell r="R6552">
            <v>0</v>
          </cell>
          <cell r="S6552">
            <v>0</v>
          </cell>
          <cell r="T6552">
            <v>0</v>
          </cell>
          <cell r="U6552">
            <v>0</v>
          </cell>
          <cell r="V6552">
            <v>0</v>
          </cell>
          <cell r="W6552">
            <v>0</v>
          </cell>
          <cell r="X6552">
            <v>0</v>
          </cell>
          <cell r="Y6552">
            <v>5.5833300000000002E-2</v>
          </cell>
          <cell r="Z6552">
            <v>3.51</v>
          </cell>
          <cell r="AA6552">
            <v>3.51</v>
          </cell>
          <cell r="AB6552">
            <v>0</v>
          </cell>
          <cell r="AC6552">
            <v>0</v>
          </cell>
          <cell r="AD6552">
            <v>6.2500020000000003E-2</v>
          </cell>
          <cell r="AE6552">
            <v>5.5833300000000002E-2</v>
          </cell>
          <cell r="AF6552">
            <v>6.6667200000000001E-3</v>
          </cell>
          <cell r="AG6552">
            <v>0</v>
          </cell>
          <cell r="AH6552">
            <v>0</v>
          </cell>
          <cell r="AI6552">
            <v>1.7806273500000001</v>
          </cell>
        </row>
        <row r="6553">
          <cell r="C6553" t="str">
            <v>1.1031.1</v>
          </cell>
          <cell r="D6553" t="str">
            <v>Подрядные работы</v>
          </cell>
          <cell r="E6553" t="str">
            <v>051-3005518</v>
          </cell>
          <cell r="F6553" t="str">
            <v/>
          </cell>
          <cell r="G6553" t="str">
            <v/>
          </cell>
          <cell r="H6553" t="str">
            <v/>
          </cell>
          <cell r="I6553">
            <v>1926.09</v>
          </cell>
          <cell r="J6553">
            <v>1926.09</v>
          </cell>
          <cell r="K6553">
            <v>0</v>
          </cell>
          <cell r="L6553">
            <v>0</v>
          </cell>
          <cell r="M6553">
            <v>0</v>
          </cell>
          <cell r="N6553">
            <v>0</v>
          </cell>
          <cell r="O6553">
            <v>0</v>
          </cell>
          <cell r="P6553">
            <v>0</v>
          </cell>
          <cell r="Q6553">
            <v>0</v>
          </cell>
          <cell r="R6553">
            <v>0</v>
          </cell>
          <cell r="S6553">
            <v>0</v>
          </cell>
          <cell r="T6553">
            <v>0</v>
          </cell>
          <cell r="U6553">
            <v>0</v>
          </cell>
          <cell r="V6553">
            <v>0</v>
          </cell>
          <cell r="W6553">
            <v>0</v>
          </cell>
          <cell r="X6553">
            <v>0</v>
          </cell>
          <cell r="Y6553">
            <v>0</v>
          </cell>
          <cell r="Z6553">
            <v>0</v>
          </cell>
          <cell r="AA6553">
            <v>0</v>
          </cell>
          <cell r="AB6553">
            <v>0</v>
          </cell>
          <cell r="AC6553">
            <v>0</v>
          </cell>
          <cell r="AD6553">
            <v>0</v>
          </cell>
          <cell r="AE6553">
            <v>0</v>
          </cell>
          <cell r="AF6553">
            <v>0</v>
          </cell>
          <cell r="AG6553">
            <v>0</v>
          </cell>
          <cell r="AH6553">
            <v>0</v>
          </cell>
          <cell r="AI6553">
            <v>0</v>
          </cell>
        </row>
        <row r="6554">
          <cell r="C6554">
            <v>0</v>
          </cell>
          <cell r="D6554" t="str">
            <v>Конкурс</v>
          </cell>
          <cell r="E6554" t="str">
            <v>051-3005518</v>
          </cell>
          <cell r="F6554" t="str">
            <v/>
          </cell>
          <cell r="G6554" t="str">
            <v/>
          </cell>
          <cell r="H6554" t="str">
            <v/>
          </cell>
          <cell r="I6554">
            <v>1926.09</v>
          </cell>
          <cell r="J6554">
            <v>1926.09</v>
          </cell>
          <cell r="K6554">
            <v>0</v>
          </cell>
          <cell r="L6554">
            <v>0</v>
          </cell>
          <cell r="M6554">
            <v>0</v>
          </cell>
          <cell r="N6554">
            <v>0</v>
          </cell>
          <cell r="O6554">
            <v>0</v>
          </cell>
          <cell r="P6554">
            <v>0</v>
          </cell>
          <cell r="Q6554">
            <v>0</v>
          </cell>
          <cell r="R6554">
            <v>0</v>
          </cell>
          <cell r="S6554">
            <v>0</v>
          </cell>
          <cell r="T6554">
            <v>0</v>
          </cell>
          <cell r="U6554">
            <v>0</v>
          </cell>
          <cell r="V6554">
            <v>0</v>
          </cell>
          <cell r="W6554">
            <v>0</v>
          </cell>
          <cell r="X6554">
            <v>0</v>
          </cell>
          <cell r="Y6554">
            <v>0</v>
          </cell>
          <cell r="Z6554">
            <v>0</v>
          </cell>
          <cell r="AA6554">
            <v>0</v>
          </cell>
          <cell r="AB6554">
            <v>0</v>
          </cell>
          <cell r="AC6554">
            <v>0</v>
          </cell>
          <cell r="AD6554">
            <v>0</v>
          </cell>
          <cell r="AE6554">
            <v>0</v>
          </cell>
          <cell r="AF6554">
            <v>0</v>
          </cell>
          <cell r="AG6554">
            <v>0</v>
          </cell>
          <cell r="AH6554">
            <v>0</v>
          </cell>
          <cell r="AI6554">
            <v>0</v>
          </cell>
        </row>
        <row r="6555">
          <cell r="C6555" t="str">
            <v>1.1031.2</v>
          </cell>
          <cell r="D6555" t="str">
            <v>Оборудование</v>
          </cell>
          <cell r="E6555" t="str">
            <v>051-3005518</v>
          </cell>
          <cell r="F6555" t="str">
            <v/>
          </cell>
          <cell r="G6555" t="str">
            <v/>
          </cell>
          <cell r="H6555" t="str">
            <v/>
          </cell>
          <cell r="I6555">
            <v>64.209999999999994</v>
          </cell>
          <cell r="J6555">
            <v>64.209999999999994</v>
          </cell>
          <cell r="K6555">
            <v>0</v>
          </cell>
          <cell r="L6555">
            <v>0</v>
          </cell>
          <cell r="M6555">
            <v>0</v>
          </cell>
          <cell r="N6555">
            <v>0</v>
          </cell>
          <cell r="O6555">
            <v>0</v>
          </cell>
          <cell r="P6555">
            <v>0</v>
          </cell>
          <cell r="Q6555">
            <v>0</v>
          </cell>
          <cell r="R6555">
            <v>0</v>
          </cell>
          <cell r="S6555">
            <v>0</v>
          </cell>
          <cell r="T6555">
            <v>0</v>
          </cell>
          <cell r="U6555">
            <v>0</v>
          </cell>
          <cell r="V6555">
            <v>0</v>
          </cell>
          <cell r="W6555">
            <v>0</v>
          </cell>
          <cell r="X6555">
            <v>0</v>
          </cell>
          <cell r="Y6555">
            <v>0</v>
          </cell>
          <cell r="Z6555">
            <v>0</v>
          </cell>
          <cell r="AA6555">
            <v>0</v>
          </cell>
          <cell r="AB6555">
            <v>0</v>
          </cell>
          <cell r="AC6555">
            <v>0</v>
          </cell>
          <cell r="AD6555">
            <v>0</v>
          </cell>
          <cell r="AE6555">
            <v>0</v>
          </cell>
          <cell r="AF6555">
            <v>0</v>
          </cell>
          <cell r="AG6555">
            <v>0</v>
          </cell>
          <cell r="AH6555">
            <v>0</v>
          </cell>
          <cell r="AI6555">
            <v>0</v>
          </cell>
        </row>
        <row r="6556">
          <cell r="C6556" t="str">
            <v>1.1031.3</v>
          </cell>
          <cell r="D6556" t="str">
            <v>Прочие, всего</v>
          </cell>
          <cell r="E6556" t="str">
            <v>051-3005518</v>
          </cell>
          <cell r="F6556" t="str">
            <v/>
          </cell>
          <cell r="G6556" t="str">
            <v/>
          </cell>
          <cell r="H6556" t="str">
            <v/>
          </cell>
          <cell r="I6556">
            <v>152.83000000000001</v>
          </cell>
          <cell r="J6556">
            <v>150.31</v>
          </cell>
          <cell r="K6556">
            <v>1</v>
          </cell>
          <cell r="L6556">
            <v>1</v>
          </cell>
          <cell r="M6556">
            <v>1.000008E-2</v>
          </cell>
          <cell r="N6556">
            <v>1.000008</v>
          </cell>
          <cell r="O6556">
            <v>1.000008</v>
          </cell>
          <cell r="P6556">
            <v>0</v>
          </cell>
          <cell r="Q6556">
            <v>0</v>
          </cell>
          <cell r="R6556">
            <v>0</v>
          </cell>
          <cell r="S6556">
            <v>0</v>
          </cell>
          <cell r="T6556">
            <v>0</v>
          </cell>
          <cell r="U6556">
            <v>0</v>
          </cell>
          <cell r="V6556">
            <v>0</v>
          </cell>
          <cell r="W6556">
            <v>0</v>
          </cell>
          <cell r="X6556">
            <v>0</v>
          </cell>
          <cell r="Y6556">
            <v>5.5833300000000002E-2</v>
          </cell>
          <cell r="Z6556">
            <v>3.51</v>
          </cell>
          <cell r="AA6556">
            <v>3.51</v>
          </cell>
          <cell r="AB6556">
            <v>0</v>
          </cell>
          <cell r="AC6556">
            <v>0</v>
          </cell>
          <cell r="AD6556">
            <v>6.2500020000000003E-2</v>
          </cell>
          <cell r="AE6556">
            <v>5.5833300000000002E-2</v>
          </cell>
          <cell r="AF6556">
            <v>6.6667200000000001E-3</v>
          </cell>
          <cell r="AG6556">
            <v>0</v>
          </cell>
          <cell r="AH6556">
            <v>0</v>
          </cell>
          <cell r="AI6556">
            <v>1.7806273500000001</v>
          </cell>
        </row>
        <row r="6557">
          <cell r="C6557" t="str">
            <v>1.1031.4</v>
          </cell>
          <cell r="D6557" t="str">
            <v>Проектные работы</v>
          </cell>
          <cell r="E6557" t="str">
            <v>051-3005518</v>
          </cell>
          <cell r="F6557" t="str">
            <v/>
          </cell>
          <cell r="G6557" t="str">
            <v/>
          </cell>
          <cell r="H6557" t="str">
            <v/>
          </cell>
          <cell r="I6557">
            <v>8.16</v>
          </cell>
          <cell r="J6557">
            <v>5.76</v>
          </cell>
          <cell r="K6557">
            <v>0.96</v>
          </cell>
          <cell r="L6557">
            <v>0.96</v>
          </cell>
          <cell r="M6557">
            <v>0</v>
          </cell>
          <cell r="N6557">
            <v>0</v>
          </cell>
          <cell r="O6557">
            <v>0</v>
          </cell>
          <cell r="P6557">
            <v>0</v>
          </cell>
          <cell r="Q6557">
            <v>0</v>
          </cell>
          <cell r="R6557">
            <v>0</v>
          </cell>
          <cell r="S6557">
            <v>0</v>
          </cell>
          <cell r="T6557">
            <v>0</v>
          </cell>
          <cell r="U6557">
            <v>0</v>
          </cell>
          <cell r="V6557">
            <v>0</v>
          </cell>
          <cell r="W6557">
            <v>0</v>
          </cell>
          <cell r="X6557">
            <v>0</v>
          </cell>
          <cell r="Y6557">
            <v>0</v>
          </cell>
          <cell r="Z6557">
            <v>0</v>
          </cell>
          <cell r="AA6557">
            <v>0</v>
          </cell>
          <cell r="AB6557">
            <v>0</v>
          </cell>
          <cell r="AC6557">
            <v>0</v>
          </cell>
          <cell r="AD6557">
            <v>0</v>
          </cell>
          <cell r="AE6557">
            <v>0</v>
          </cell>
          <cell r="AF6557">
            <v>0</v>
          </cell>
          <cell r="AG6557">
            <v>0</v>
          </cell>
          <cell r="AH6557">
            <v>0</v>
          </cell>
          <cell r="AI6557">
            <v>0</v>
          </cell>
        </row>
        <row r="6558">
          <cell r="C6558" t="str">
            <v>1.1031.5</v>
          </cell>
          <cell r="D6558" t="str">
            <v>Услуги Заказчика</v>
          </cell>
          <cell r="E6558" t="str">
            <v>051-3005518</v>
          </cell>
          <cell r="F6558" t="str">
            <v/>
          </cell>
          <cell r="G6558" t="str">
            <v/>
          </cell>
          <cell r="H6558" t="str">
            <v/>
          </cell>
          <cell r="I6558">
            <v>0.37</v>
          </cell>
          <cell r="J6558">
            <v>0.25</v>
          </cell>
          <cell r="K6558">
            <v>0.04</v>
          </cell>
          <cell r="L6558">
            <v>0.04</v>
          </cell>
          <cell r="M6558">
            <v>1.000008E-2</v>
          </cell>
          <cell r="N6558">
            <v>25.0002</v>
          </cell>
          <cell r="O6558">
            <v>25.0002</v>
          </cell>
          <cell r="P6558">
            <v>0</v>
          </cell>
          <cell r="Q6558">
            <v>0</v>
          </cell>
          <cell r="R6558">
            <v>0</v>
          </cell>
          <cell r="S6558">
            <v>0</v>
          </cell>
          <cell r="T6558">
            <v>0</v>
          </cell>
          <cell r="U6558">
            <v>0</v>
          </cell>
          <cell r="V6558">
            <v>0</v>
          </cell>
          <cell r="W6558">
            <v>0</v>
          </cell>
          <cell r="X6558">
            <v>0</v>
          </cell>
          <cell r="Y6558">
            <v>5.5833300000000002E-2</v>
          </cell>
          <cell r="Z6558">
            <v>1</v>
          </cell>
          <cell r="AA6558">
            <v>1</v>
          </cell>
          <cell r="AB6558">
            <v>0</v>
          </cell>
          <cell r="AC6558">
            <v>0</v>
          </cell>
          <cell r="AD6558">
            <v>6.2500020000000003E-2</v>
          </cell>
          <cell r="AE6558">
            <v>5.5833300000000002E-2</v>
          </cell>
          <cell r="AF6558">
            <v>6.6667200000000001E-3</v>
          </cell>
          <cell r="AG6558">
            <v>0</v>
          </cell>
          <cell r="AH6558">
            <v>0</v>
          </cell>
          <cell r="AI6558">
            <v>6.2500020000000003</v>
          </cell>
        </row>
        <row r="6559">
          <cell r="C6559" t="str">
            <v>1.1031.6</v>
          </cell>
          <cell r="D6559" t="str">
            <v>Иные прочие</v>
          </cell>
          <cell r="E6559" t="str">
            <v>051-3005518</v>
          </cell>
          <cell r="F6559" t="str">
            <v/>
          </cell>
          <cell r="G6559" t="str">
            <v/>
          </cell>
          <cell r="H6559" t="str">
            <v/>
          </cell>
          <cell r="I6559">
            <v>144.30000000000001</v>
          </cell>
          <cell r="J6559">
            <v>144.30000000000001</v>
          </cell>
          <cell r="K6559">
            <v>0</v>
          </cell>
          <cell r="L6559">
            <v>0</v>
          </cell>
          <cell r="M6559">
            <v>0</v>
          </cell>
          <cell r="N6559">
            <v>0</v>
          </cell>
          <cell r="O6559">
            <v>0</v>
          </cell>
          <cell r="P6559">
            <v>0</v>
          </cell>
          <cell r="Q6559">
            <v>0</v>
          </cell>
          <cell r="R6559">
            <v>0</v>
          </cell>
          <cell r="S6559">
            <v>0</v>
          </cell>
          <cell r="T6559">
            <v>0</v>
          </cell>
          <cell r="U6559">
            <v>0</v>
          </cell>
          <cell r="V6559">
            <v>0</v>
          </cell>
          <cell r="W6559">
            <v>0</v>
          </cell>
          <cell r="X6559">
            <v>0</v>
          </cell>
          <cell r="Y6559">
            <v>0</v>
          </cell>
          <cell r="Z6559">
            <v>2.5099999999999998</v>
          </cell>
          <cell r="AA6559">
            <v>2.5099999999999998</v>
          </cell>
          <cell r="AB6559">
            <v>0</v>
          </cell>
          <cell r="AC6559">
            <v>0</v>
          </cell>
          <cell r="AD6559">
            <v>0</v>
          </cell>
          <cell r="AE6559">
            <v>0</v>
          </cell>
          <cell r="AF6559">
            <v>0</v>
          </cell>
          <cell r="AG6559">
            <v>0</v>
          </cell>
          <cell r="AH6559">
            <v>0</v>
          </cell>
          <cell r="AI6559">
            <v>0</v>
          </cell>
        </row>
        <row r="6560">
          <cell r="C6560" t="str">
            <v>1.1031.6</v>
          </cell>
          <cell r="D6560" t="str">
            <v>Иные прочие</v>
          </cell>
          <cell r="E6560" t="str">
            <v>051-3005518</v>
          </cell>
          <cell r="F6560" t="str">
            <v/>
          </cell>
          <cell r="G6560" t="str">
            <v/>
          </cell>
          <cell r="H6560" t="str">
            <v/>
          </cell>
          <cell r="I6560">
            <v>144.30000000000001</v>
          </cell>
          <cell r="J6560">
            <v>144.30000000000001</v>
          </cell>
          <cell r="K6560">
            <v>0</v>
          </cell>
          <cell r="L6560">
            <v>0</v>
          </cell>
          <cell r="M6560">
            <v>0</v>
          </cell>
          <cell r="N6560">
            <v>0</v>
          </cell>
          <cell r="O6560">
            <v>0</v>
          </cell>
          <cell r="P6560">
            <v>0</v>
          </cell>
          <cell r="Q6560">
            <v>0</v>
          </cell>
          <cell r="R6560">
            <v>0</v>
          </cell>
          <cell r="S6560">
            <v>0</v>
          </cell>
          <cell r="T6560">
            <v>0</v>
          </cell>
          <cell r="U6560">
            <v>0</v>
          </cell>
          <cell r="V6560">
            <v>0</v>
          </cell>
          <cell r="W6560">
            <v>0</v>
          </cell>
          <cell r="X6560">
            <v>0</v>
          </cell>
          <cell r="Y6560">
            <v>0</v>
          </cell>
          <cell r="Z6560">
            <v>2.5099999999999998</v>
          </cell>
          <cell r="AA6560">
            <v>2.5099999999999998</v>
          </cell>
          <cell r="AB6560">
            <v>0</v>
          </cell>
          <cell r="AC6560">
            <v>0</v>
          </cell>
          <cell r="AD6560">
            <v>0</v>
          </cell>
          <cell r="AE6560">
            <v>0</v>
          </cell>
          <cell r="AF6560">
            <v>0</v>
          </cell>
          <cell r="AG6560">
            <v>0</v>
          </cell>
          <cell r="AH6560">
            <v>0</v>
          </cell>
          <cell r="AI6560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13" Type="http://schemas.openxmlformats.org/officeDocument/2006/relationships/printerSettings" Target="../printerSettings/printerSettings13.bin"/><Relationship Id="rId18" Type="http://schemas.openxmlformats.org/officeDocument/2006/relationships/printerSettings" Target="../printerSettings/printerSettings18.bin"/><Relationship Id="rId26" Type="http://schemas.openxmlformats.org/officeDocument/2006/relationships/printerSettings" Target="../printerSettings/printerSettings26.bin"/><Relationship Id="rId3" Type="http://schemas.openxmlformats.org/officeDocument/2006/relationships/printerSettings" Target="../printerSettings/printerSettings3.bin"/><Relationship Id="rId21" Type="http://schemas.openxmlformats.org/officeDocument/2006/relationships/printerSettings" Target="../printerSettings/printerSettings21.bin"/><Relationship Id="rId7" Type="http://schemas.openxmlformats.org/officeDocument/2006/relationships/printerSettings" Target="../printerSettings/printerSettings7.bin"/><Relationship Id="rId12" Type="http://schemas.openxmlformats.org/officeDocument/2006/relationships/printerSettings" Target="../printerSettings/printerSettings12.bin"/><Relationship Id="rId17" Type="http://schemas.openxmlformats.org/officeDocument/2006/relationships/printerSettings" Target="../printerSettings/printerSettings17.bin"/><Relationship Id="rId25" Type="http://schemas.openxmlformats.org/officeDocument/2006/relationships/printerSettings" Target="../printerSettings/printerSettings25.bin"/><Relationship Id="rId2" Type="http://schemas.openxmlformats.org/officeDocument/2006/relationships/printerSettings" Target="../printerSettings/printerSettings2.bin"/><Relationship Id="rId16" Type="http://schemas.openxmlformats.org/officeDocument/2006/relationships/printerSettings" Target="../printerSettings/printerSettings16.bin"/><Relationship Id="rId20" Type="http://schemas.openxmlformats.org/officeDocument/2006/relationships/printerSettings" Target="../printerSettings/printerSettings20.bin"/><Relationship Id="rId29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24" Type="http://schemas.openxmlformats.org/officeDocument/2006/relationships/printerSettings" Target="../printerSettings/printerSettings24.bin"/><Relationship Id="rId32" Type="http://schemas.openxmlformats.org/officeDocument/2006/relationships/printerSettings" Target="../printerSettings/printerSettings32.bin"/><Relationship Id="rId5" Type="http://schemas.openxmlformats.org/officeDocument/2006/relationships/printerSettings" Target="../printerSettings/printerSettings5.bin"/><Relationship Id="rId15" Type="http://schemas.openxmlformats.org/officeDocument/2006/relationships/printerSettings" Target="../printerSettings/printerSettings15.bin"/><Relationship Id="rId23" Type="http://schemas.openxmlformats.org/officeDocument/2006/relationships/printerSettings" Target="../printerSettings/printerSettings23.bin"/><Relationship Id="rId28" Type="http://schemas.openxmlformats.org/officeDocument/2006/relationships/printerSettings" Target="../printerSettings/printerSettings28.bin"/><Relationship Id="rId10" Type="http://schemas.openxmlformats.org/officeDocument/2006/relationships/printerSettings" Target="../printerSettings/printerSettings10.bin"/><Relationship Id="rId19" Type="http://schemas.openxmlformats.org/officeDocument/2006/relationships/printerSettings" Target="../printerSettings/printerSettings19.bin"/><Relationship Id="rId31" Type="http://schemas.openxmlformats.org/officeDocument/2006/relationships/printerSettings" Target="../printerSettings/printerSettings31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Relationship Id="rId14" Type="http://schemas.openxmlformats.org/officeDocument/2006/relationships/printerSettings" Target="../printerSettings/printerSettings14.bin"/><Relationship Id="rId22" Type="http://schemas.openxmlformats.org/officeDocument/2006/relationships/printerSettings" Target="../printerSettings/printerSettings22.bin"/><Relationship Id="rId27" Type="http://schemas.openxmlformats.org/officeDocument/2006/relationships/printerSettings" Target="../printerSettings/printerSettings27.bin"/><Relationship Id="rId30" Type="http://schemas.openxmlformats.org/officeDocument/2006/relationships/printerSettings" Target="../printerSettings/printerSettings30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0.bin"/><Relationship Id="rId13" Type="http://schemas.openxmlformats.org/officeDocument/2006/relationships/printerSettings" Target="../printerSettings/printerSettings45.bin"/><Relationship Id="rId18" Type="http://schemas.openxmlformats.org/officeDocument/2006/relationships/printerSettings" Target="../printerSettings/printerSettings50.bin"/><Relationship Id="rId26" Type="http://schemas.openxmlformats.org/officeDocument/2006/relationships/printerSettings" Target="../printerSettings/printerSettings58.bin"/><Relationship Id="rId3" Type="http://schemas.openxmlformats.org/officeDocument/2006/relationships/printerSettings" Target="../printerSettings/printerSettings35.bin"/><Relationship Id="rId21" Type="http://schemas.openxmlformats.org/officeDocument/2006/relationships/printerSettings" Target="../printerSettings/printerSettings53.bin"/><Relationship Id="rId7" Type="http://schemas.openxmlformats.org/officeDocument/2006/relationships/printerSettings" Target="../printerSettings/printerSettings39.bin"/><Relationship Id="rId12" Type="http://schemas.openxmlformats.org/officeDocument/2006/relationships/printerSettings" Target="../printerSettings/printerSettings44.bin"/><Relationship Id="rId17" Type="http://schemas.openxmlformats.org/officeDocument/2006/relationships/printerSettings" Target="../printerSettings/printerSettings49.bin"/><Relationship Id="rId25" Type="http://schemas.openxmlformats.org/officeDocument/2006/relationships/printerSettings" Target="../printerSettings/printerSettings57.bin"/><Relationship Id="rId2" Type="http://schemas.openxmlformats.org/officeDocument/2006/relationships/printerSettings" Target="../printerSettings/printerSettings34.bin"/><Relationship Id="rId16" Type="http://schemas.openxmlformats.org/officeDocument/2006/relationships/printerSettings" Target="../printerSettings/printerSettings48.bin"/><Relationship Id="rId20" Type="http://schemas.openxmlformats.org/officeDocument/2006/relationships/printerSettings" Target="../printerSettings/printerSettings52.bin"/><Relationship Id="rId29" Type="http://schemas.openxmlformats.org/officeDocument/2006/relationships/printerSettings" Target="../printerSettings/printerSettings61.bin"/><Relationship Id="rId1" Type="http://schemas.openxmlformats.org/officeDocument/2006/relationships/printerSettings" Target="../printerSettings/printerSettings33.bin"/><Relationship Id="rId6" Type="http://schemas.openxmlformats.org/officeDocument/2006/relationships/printerSettings" Target="../printerSettings/printerSettings38.bin"/><Relationship Id="rId11" Type="http://schemas.openxmlformats.org/officeDocument/2006/relationships/printerSettings" Target="../printerSettings/printerSettings43.bin"/><Relationship Id="rId24" Type="http://schemas.openxmlformats.org/officeDocument/2006/relationships/printerSettings" Target="../printerSettings/printerSettings56.bin"/><Relationship Id="rId5" Type="http://schemas.openxmlformats.org/officeDocument/2006/relationships/printerSettings" Target="../printerSettings/printerSettings37.bin"/><Relationship Id="rId15" Type="http://schemas.openxmlformats.org/officeDocument/2006/relationships/printerSettings" Target="../printerSettings/printerSettings47.bin"/><Relationship Id="rId23" Type="http://schemas.openxmlformats.org/officeDocument/2006/relationships/printerSettings" Target="../printerSettings/printerSettings55.bin"/><Relationship Id="rId28" Type="http://schemas.openxmlformats.org/officeDocument/2006/relationships/printerSettings" Target="../printerSettings/printerSettings60.bin"/><Relationship Id="rId10" Type="http://schemas.openxmlformats.org/officeDocument/2006/relationships/printerSettings" Target="../printerSettings/printerSettings42.bin"/><Relationship Id="rId19" Type="http://schemas.openxmlformats.org/officeDocument/2006/relationships/printerSettings" Target="../printerSettings/printerSettings51.bin"/><Relationship Id="rId4" Type="http://schemas.openxmlformats.org/officeDocument/2006/relationships/printerSettings" Target="../printerSettings/printerSettings36.bin"/><Relationship Id="rId9" Type="http://schemas.openxmlformats.org/officeDocument/2006/relationships/printerSettings" Target="../printerSettings/printerSettings41.bin"/><Relationship Id="rId14" Type="http://schemas.openxmlformats.org/officeDocument/2006/relationships/printerSettings" Target="../printerSettings/printerSettings46.bin"/><Relationship Id="rId22" Type="http://schemas.openxmlformats.org/officeDocument/2006/relationships/printerSettings" Target="../printerSettings/printerSettings54.bin"/><Relationship Id="rId27" Type="http://schemas.openxmlformats.org/officeDocument/2006/relationships/printerSettings" Target="../printerSettings/printerSettings5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pageSetUpPr fitToPage="1"/>
  </sheetPr>
  <dimension ref="A1:FQ233"/>
  <sheetViews>
    <sheetView tabSelected="1" zoomScale="70" zoomScaleNormal="70" workbookViewId="0">
      <pane xSplit="3" ySplit="9" topLeftCell="D13" activePane="bottomRight" state="frozen"/>
      <selection pane="topRight" activeCell="D1" sqref="D1"/>
      <selection pane="bottomLeft" activeCell="A9" sqref="A9"/>
      <selection pane="bottomRight" activeCell="A14" sqref="A14"/>
    </sheetView>
  </sheetViews>
  <sheetFormatPr defaultColWidth="9.140625" defaultRowHeight="15.75" outlineLevelCol="2" x14ac:dyDescent="0.25"/>
  <cols>
    <col min="1" max="1" width="24.85546875" style="1" customWidth="1"/>
    <col min="2" max="2" width="16" style="1" customWidth="1"/>
    <col min="3" max="3" width="32.140625" style="1" customWidth="1"/>
    <col min="4" max="4" width="18.42578125" style="43" customWidth="1"/>
    <col min="5" max="5" width="17.85546875" style="43" customWidth="1"/>
    <col min="6" max="6" width="17.28515625" style="43" customWidth="1"/>
    <col min="7" max="7" width="16.85546875" style="43" customWidth="1"/>
    <col min="8" max="8" width="17.28515625" style="43" customWidth="1"/>
    <col min="9" max="9" width="15.28515625" style="1" customWidth="1"/>
    <col min="10" max="10" width="16.5703125" style="1" customWidth="1"/>
    <col min="11" max="11" width="16.7109375" style="1" customWidth="1"/>
    <col min="12" max="12" width="14.42578125" style="1" customWidth="1"/>
    <col min="13" max="13" width="18.28515625" style="61" customWidth="1"/>
    <col min="14" max="22" width="18.28515625" style="61" hidden="1" customWidth="1" outlineLevel="1"/>
    <col min="23" max="25" width="19.42578125" style="1" hidden="1" customWidth="1" outlineLevel="2"/>
    <col min="26" max="26" width="10.7109375" style="1" hidden="1" customWidth="1" outlineLevel="2"/>
    <col min="27" max="27" width="22.28515625" style="1" hidden="1" customWidth="1" outlineLevel="2"/>
    <col min="28" max="28" width="23.42578125" style="43" hidden="1" customWidth="1" outlineLevel="2"/>
    <col min="29" max="29" width="13.85546875" style="43" hidden="1" customWidth="1" outlineLevel="2"/>
    <col min="30" max="30" width="20.28515625" style="43" hidden="1" customWidth="1" outlineLevel="2"/>
    <col min="31" max="34" width="18.85546875" style="43" hidden="1" customWidth="1" outlineLevel="2"/>
    <col min="35" max="35" width="10.7109375" style="43" hidden="1" customWidth="1" outlineLevel="2"/>
    <col min="36" max="36" width="15.5703125" style="1" hidden="1" customWidth="1" outlineLevel="2"/>
    <col min="37" max="37" width="20.7109375" style="43" hidden="1" customWidth="1" outlineLevel="2"/>
    <col min="38" max="38" width="16" style="43" hidden="1" customWidth="1" outlineLevel="2"/>
    <col min="39" max="39" width="16.42578125" style="43" hidden="1" customWidth="1" outlineLevel="2"/>
    <col min="40" max="43" width="14.42578125" style="43" hidden="1" customWidth="1" outlineLevel="2"/>
    <col min="44" max="44" width="15.5703125" style="43" hidden="1" customWidth="1" outlineLevel="2"/>
    <col min="45" max="45" width="14.7109375" style="1" hidden="1" customWidth="1" outlineLevel="2"/>
    <col min="46" max="46" width="14.28515625" style="43" hidden="1" customWidth="1" outlineLevel="2"/>
    <col min="47" max="47" width="15.85546875" style="43" hidden="1" customWidth="1" outlineLevel="2"/>
    <col min="48" max="48" width="14.7109375" style="43" hidden="1" customWidth="1" outlineLevel="2"/>
    <col min="49" max="49" width="14.85546875" style="43" hidden="1" customWidth="1" outlineLevel="2"/>
    <col min="50" max="60" width="14.85546875" style="43" hidden="1" customWidth="1" outlineLevel="1"/>
    <col min="61" max="63" width="14.85546875" style="43" hidden="1" customWidth="1" outlineLevel="2"/>
    <col min="64" max="64" width="10.7109375" style="43" hidden="1" customWidth="1" outlineLevel="2"/>
    <col min="65" max="65" width="14.85546875" style="1" hidden="1" customWidth="1" outlineLevel="2"/>
    <col min="66" max="66" width="20.42578125" style="43" hidden="1" customWidth="1" outlineLevel="2"/>
    <col min="67" max="67" width="15.85546875" style="43" hidden="1" customWidth="1" outlineLevel="2"/>
    <col min="68" max="68" width="15" style="43" hidden="1" customWidth="1" outlineLevel="2"/>
    <col min="69" max="72" width="16.85546875" style="43" hidden="1" customWidth="1" outlineLevel="2"/>
    <col min="73" max="73" width="10.7109375" style="43" hidden="1" customWidth="1" outlineLevel="2"/>
    <col min="74" max="74" width="14.85546875" style="1" hidden="1" customWidth="1" outlineLevel="2"/>
    <col min="75" max="75" width="18.140625" style="43" hidden="1" customWidth="1" outlineLevel="2"/>
    <col min="76" max="76" width="15.85546875" style="43" hidden="1" customWidth="1" outlineLevel="2"/>
    <col min="77" max="77" width="15" style="70" hidden="1" customWidth="1" outlineLevel="2"/>
    <col min="78" max="81" width="16.85546875" style="43" hidden="1" customWidth="1" outlineLevel="2"/>
    <col min="82" max="82" width="14.42578125" style="43" hidden="1" customWidth="1" outlineLevel="2"/>
    <col min="83" max="83" width="14.85546875" style="1" hidden="1" customWidth="1" outlineLevel="2"/>
    <col min="84" max="84" width="12.5703125" style="43" hidden="1" customWidth="1" outlineLevel="2"/>
    <col min="85" max="85" width="25" style="43" hidden="1" customWidth="1" outlineLevel="2"/>
    <col min="86" max="86" width="20.140625" style="43" hidden="1" customWidth="1" outlineLevel="2"/>
    <col min="87" max="87" width="16.85546875" style="43" hidden="1" customWidth="1" outlineLevel="2"/>
    <col min="88" max="98" width="16.85546875" style="43" hidden="1" customWidth="1" outlineLevel="1"/>
    <col min="99" max="101" width="16.85546875" style="43" hidden="1" customWidth="1" outlineLevel="2"/>
    <col min="102" max="102" width="13.28515625" style="43" hidden="1" customWidth="1" outlineLevel="2"/>
    <col min="103" max="103" width="14.85546875" style="1" hidden="1" customWidth="1" outlineLevel="2"/>
    <col min="104" max="104" width="12.5703125" style="43" hidden="1" customWidth="1" outlineLevel="2"/>
    <col min="105" max="105" width="15.85546875" style="43" hidden="1" customWidth="1" outlineLevel="2"/>
    <col min="106" max="106" width="15" style="43" hidden="1" customWidth="1" outlineLevel="2"/>
    <col min="107" max="110" width="16.85546875" style="43" hidden="1" customWidth="1" outlineLevel="2"/>
    <col min="111" max="111" width="15.42578125" style="43" hidden="1" customWidth="1" outlineLevel="2"/>
    <col min="112" max="112" width="14.85546875" style="1" hidden="1" customWidth="1" outlineLevel="2"/>
    <col min="113" max="113" width="12.5703125" style="43" hidden="1" customWidth="1" outlineLevel="2"/>
    <col min="114" max="114" width="15.85546875" style="43" hidden="1" customWidth="1" outlineLevel="2"/>
    <col min="115" max="115" width="15" style="43" hidden="1" customWidth="1" outlineLevel="2"/>
    <col min="116" max="119" width="16.85546875" style="43" hidden="1" customWidth="1" outlineLevel="2"/>
    <col min="120" max="120" width="16" style="43" hidden="1" customWidth="1" outlineLevel="2"/>
    <col min="121" max="121" width="14.85546875" style="1" hidden="1" customWidth="1" outlineLevel="2"/>
    <col min="122" max="122" width="12.5703125" style="43" hidden="1" customWidth="1" outlineLevel="2"/>
    <col min="123" max="123" width="15.85546875" style="43" hidden="1" customWidth="1" outlineLevel="2"/>
    <col min="124" max="124" width="15" style="43" hidden="1" customWidth="1" outlineLevel="2"/>
    <col min="125" max="125" width="16.85546875" style="43" hidden="1" customWidth="1" outlineLevel="2"/>
    <col min="126" max="136" width="16.85546875" style="43" hidden="1" customWidth="1" outlineLevel="1"/>
    <col min="137" max="139" width="16.85546875" style="43" hidden="1" customWidth="1" outlineLevel="2"/>
    <col min="140" max="140" width="10.7109375" style="43" hidden="1" customWidth="1" outlineLevel="2"/>
    <col min="141" max="141" width="14.85546875" style="1" hidden="1" customWidth="1" outlineLevel="2"/>
    <col min="142" max="142" width="12.5703125" style="43" hidden="1" customWidth="1" outlineLevel="2"/>
    <col min="143" max="143" width="15.85546875" style="43" hidden="1" customWidth="1" outlineLevel="2"/>
    <col min="144" max="144" width="15" style="43" hidden="1" customWidth="1" outlineLevel="2"/>
    <col min="145" max="148" width="16.85546875" style="43" hidden="1" customWidth="1" outlineLevel="2"/>
    <col min="149" max="149" width="10.7109375" style="43" hidden="1" customWidth="1" outlineLevel="2"/>
    <col min="150" max="150" width="14.85546875" style="1" hidden="1" customWidth="1" outlineLevel="2"/>
    <col min="151" max="151" width="12.5703125" style="1" hidden="1" customWidth="1" outlineLevel="2"/>
    <col min="152" max="152" width="15.85546875" style="1" hidden="1" customWidth="1" outlineLevel="2"/>
    <col min="153" max="153" width="15" style="1" hidden="1" customWidth="1" outlineLevel="2"/>
    <col min="154" max="157" width="16.85546875" style="1" hidden="1" customWidth="1" outlineLevel="2"/>
    <col min="158" max="158" width="16" style="1" hidden="1" customWidth="1" outlineLevel="2"/>
    <col min="159" max="159" width="14.85546875" style="1" hidden="1" customWidth="1" outlineLevel="2"/>
    <col min="160" max="160" width="12.5703125" style="43" hidden="1" customWidth="1" outlineLevel="2"/>
    <col min="161" max="161" width="15.85546875" style="43" hidden="1" customWidth="1" outlineLevel="2"/>
    <col min="162" max="162" width="15" style="43" hidden="1" customWidth="1" outlineLevel="2"/>
    <col min="163" max="163" width="16.85546875" style="43" hidden="1" customWidth="1" outlineLevel="2"/>
    <col min="164" max="164" width="23.28515625" style="1" customWidth="1" collapsed="1"/>
    <col min="165" max="165" width="22.140625" style="1" customWidth="1"/>
    <col min="166" max="166" width="15.85546875" style="1" customWidth="1"/>
    <col min="167" max="167" width="14.85546875" style="1" customWidth="1"/>
    <col min="168" max="168" width="13.85546875" style="1" customWidth="1"/>
    <col min="169" max="169" width="17.7109375" style="1" customWidth="1"/>
    <col min="170" max="170" width="13.42578125" style="1" bestFit="1" customWidth="1"/>
    <col min="171" max="171" width="12.85546875" style="1" customWidth="1"/>
    <col min="172" max="16384" width="9.140625" style="1"/>
  </cols>
  <sheetData>
    <row r="1" spans="1:173" x14ac:dyDescent="0.25">
      <c r="A1" s="1" t="s">
        <v>1057</v>
      </c>
    </row>
    <row r="2" spans="1:173" x14ac:dyDescent="0.25">
      <c r="C2" s="1" t="s">
        <v>360</v>
      </c>
      <c r="D2" s="9">
        <f t="shared" ref="D2:M2" si="0">SUM(D10:D22)</f>
        <v>13000</v>
      </c>
      <c r="E2" s="9">
        <f t="shared" si="0"/>
        <v>26000</v>
      </c>
      <c r="F2" s="9">
        <f t="shared" si="0"/>
        <v>39000</v>
      </c>
      <c r="G2" s="9">
        <f t="shared" si="0"/>
        <v>19500</v>
      </c>
      <c r="H2" s="9">
        <f t="shared" si="0"/>
        <v>6500</v>
      </c>
      <c r="I2" s="9">
        <f t="shared" si="0"/>
        <v>39000</v>
      </c>
      <c r="J2" s="9">
        <f t="shared" si="0"/>
        <v>9750</v>
      </c>
      <c r="K2" s="9">
        <f t="shared" si="0"/>
        <v>9750</v>
      </c>
      <c r="L2" s="9">
        <f t="shared" si="0"/>
        <v>9750</v>
      </c>
      <c r="M2" s="9">
        <f t="shared" si="0"/>
        <v>9750</v>
      </c>
      <c r="N2" s="9"/>
      <c r="O2" s="9"/>
      <c r="P2" s="9"/>
      <c r="Q2" s="9"/>
      <c r="R2" s="9"/>
      <c r="S2" s="9"/>
      <c r="T2" s="9"/>
      <c r="U2" s="9"/>
      <c r="V2" s="9"/>
      <c r="W2" s="9">
        <f t="shared" ref="W2:X2" si="1">SUM(W10:W22)</f>
        <v>3250</v>
      </c>
      <c r="X2" s="9">
        <f t="shared" si="1"/>
        <v>1625</v>
      </c>
      <c r="Y2" s="9"/>
      <c r="Z2" s="9">
        <f t="shared" ref="Z2:AG2" si="2">SUM(Z10:Z22)</f>
        <v>390</v>
      </c>
      <c r="AA2" s="9">
        <f t="shared" si="2"/>
        <v>3250</v>
      </c>
      <c r="AB2" s="9">
        <f t="shared" si="2"/>
        <v>812.5</v>
      </c>
      <c r="AC2" s="9">
        <f t="shared" si="2"/>
        <v>812.5</v>
      </c>
      <c r="AD2" s="9">
        <f t="shared" si="2"/>
        <v>812.5</v>
      </c>
      <c r="AE2" s="9">
        <f t="shared" si="2"/>
        <v>812.5</v>
      </c>
      <c r="AF2" s="9">
        <f t="shared" si="2"/>
        <v>3250</v>
      </c>
      <c r="AG2" s="9">
        <f t="shared" si="2"/>
        <v>1625</v>
      </c>
      <c r="AH2" s="9"/>
      <c r="AI2" s="9">
        <f t="shared" ref="AI2:AP2" si="3">SUM(AI10:AI22)</f>
        <v>390</v>
      </c>
      <c r="AJ2" s="9">
        <f t="shared" si="3"/>
        <v>3250</v>
      </c>
      <c r="AK2" s="9">
        <f t="shared" si="3"/>
        <v>812.5</v>
      </c>
      <c r="AL2" s="9">
        <f t="shared" si="3"/>
        <v>812.5</v>
      </c>
      <c r="AM2" s="9">
        <f t="shared" si="3"/>
        <v>812.5</v>
      </c>
      <c r="AN2" s="9">
        <f t="shared" si="3"/>
        <v>812.5</v>
      </c>
      <c r="AO2" s="9">
        <f t="shared" si="3"/>
        <v>3250</v>
      </c>
      <c r="AP2" s="9">
        <f t="shared" si="3"/>
        <v>1625</v>
      </c>
      <c r="AQ2" s="9"/>
      <c r="AR2" s="9">
        <f t="shared" ref="AR2:AW2" si="4">SUM(AR10:AR22)</f>
        <v>390</v>
      </c>
      <c r="AS2" s="9">
        <f t="shared" si="4"/>
        <v>3250</v>
      </c>
      <c r="AT2" s="9">
        <f t="shared" si="4"/>
        <v>812.5</v>
      </c>
      <c r="AU2" s="9">
        <f t="shared" si="4"/>
        <v>812.5</v>
      </c>
      <c r="AV2" s="9">
        <f t="shared" si="4"/>
        <v>812.5</v>
      </c>
      <c r="AW2" s="9">
        <f t="shared" si="4"/>
        <v>812.5</v>
      </c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>
        <f>SUM(BI10:BI22)</f>
        <v>3250</v>
      </c>
      <c r="BJ2" s="9">
        <f>SUM(BJ10:BJ22)</f>
        <v>1625</v>
      </c>
      <c r="BK2" s="9"/>
      <c r="BL2" s="9">
        <f t="shared" ref="BL2:BS2" si="5">SUM(BL10:BL22)</f>
        <v>390</v>
      </c>
      <c r="BM2" s="9">
        <f t="shared" si="5"/>
        <v>3250</v>
      </c>
      <c r="BN2" s="9">
        <f t="shared" si="5"/>
        <v>812.5</v>
      </c>
      <c r="BO2" s="9">
        <f t="shared" si="5"/>
        <v>812.5</v>
      </c>
      <c r="BP2" s="9">
        <f t="shared" si="5"/>
        <v>812.5</v>
      </c>
      <c r="BQ2" s="9">
        <f t="shared" si="5"/>
        <v>812.5</v>
      </c>
      <c r="BR2" s="9">
        <f t="shared" si="5"/>
        <v>3250</v>
      </c>
      <c r="BS2" s="9">
        <f t="shared" si="5"/>
        <v>1625</v>
      </c>
      <c r="BT2" s="9"/>
      <c r="BU2" s="9">
        <f t="shared" ref="BU2:CB2" si="6">SUM(BU10:BU22)</f>
        <v>390</v>
      </c>
      <c r="BV2" s="9">
        <f t="shared" si="6"/>
        <v>3250</v>
      </c>
      <c r="BW2" s="9">
        <f t="shared" si="6"/>
        <v>812.5</v>
      </c>
      <c r="BX2" s="9">
        <f t="shared" si="6"/>
        <v>812.5</v>
      </c>
      <c r="BY2" s="65">
        <f t="shared" si="6"/>
        <v>812.5</v>
      </c>
      <c r="BZ2" s="9">
        <f t="shared" si="6"/>
        <v>812.5</v>
      </c>
      <c r="CA2" s="9">
        <f t="shared" si="6"/>
        <v>3250</v>
      </c>
      <c r="CB2" s="9">
        <f t="shared" si="6"/>
        <v>1625</v>
      </c>
      <c r="CC2" s="9"/>
      <c r="CD2" s="9">
        <f t="shared" ref="CD2:CI2" si="7">SUM(CD10:CD22)</f>
        <v>390</v>
      </c>
      <c r="CE2" s="9">
        <f t="shared" si="7"/>
        <v>3250</v>
      </c>
      <c r="CF2" s="9">
        <f t="shared" si="7"/>
        <v>812.5</v>
      </c>
      <c r="CG2" s="9">
        <f t="shared" si="7"/>
        <v>812.5</v>
      </c>
      <c r="CH2" s="9">
        <f t="shared" si="7"/>
        <v>812.5</v>
      </c>
      <c r="CI2" s="9">
        <f t="shared" si="7"/>
        <v>812.5</v>
      </c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>
        <f>SUM(CU10:CU22)</f>
        <v>3250</v>
      </c>
      <c r="CV2" s="9">
        <f>SUM(CV10:CV22)</f>
        <v>1625</v>
      </c>
      <c r="CW2" s="9"/>
      <c r="CX2" s="9">
        <f t="shared" ref="CX2:DE2" si="8">SUM(CX10:CX22)</f>
        <v>390</v>
      </c>
      <c r="CY2" s="9">
        <f t="shared" si="8"/>
        <v>3250</v>
      </c>
      <c r="CZ2" s="9">
        <f t="shared" si="8"/>
        <v>812.5</v>
      </c>
      <c r="DA2" s="9">
        <f t="shared" si="8"/>
        <v>812.5</v>
      </c>
      <c r="DB2" s="9">
        <f t="shared" si="8"/>
        <v>812.5</v>
      </c>
      <c r="DC2" s="9">
        <f t="shared" si="8"/>
        <v>812.5</v>
      </c>
      <c r="DD2" s="9">
        <f t="shared" si="8"/>
        <v>3250</v>
      </c>
      <c r="DE2" s="9">
        <f t="shared" si="8"/>
        <v>1625</v>
      </c>
      <c r="DF2" s="9"/>
      <c r="DG2" s="9">
        <f t="shared" ref="DG2:DN2" si="9">SUM(DG10:DG22)</f>
        <v>390</v>
      </c>
      <c r="DH2" s="9">
        <f t="shared" si="9"/>
        <v>3250</v>
      </c>
      <c r="DI2" s="9">
        <f t="shared" si="9"/>
        <v>812.5</v>
      </c>
      <c r="DJ2" s="9">
        <f t="shared" si="9"/>
        <v>812.5</v>
      </c>
      <c r="DK2" s="9">
        <f t="shared" si="9"/>
        <v>812.5</v>
      </c>
      <c r="DL2" s="9">
        <f t="shared" si="9"/>
        <v>812.5</v>
      </c>
      <c r="DM2" s="9">
        <f t="shared" si="9"/>
        <v>3250</v>
      </c>
      <c r="DN2" s="9">
        <f t="shared" si="9"/>
        <v>1625</v>
      </c>
      <c r="DO2" s="9"/>
      <c r="DP2" s="9">
        <f t="shared" ref="DP2:DU2" si="10">SUM(DP10:DP22)</f>
        <v>390</v>
      </c>
      <c r="DQ2" s="9">
        <f t="shared" si="10"/>
        <v>3250</v>
      </c>
      <c r="DR2" s="9">
        <f t="shared" si="10"/>
        <v>812.5</v>
      </c>
      <c r="DS2" s="9">
        <f t="shared" si="10"/>
        <v>812.5</v>
      </c>
      <c r="DT2" s="9">
        <f t="shared" si="10"/>
        <v>812.5</v>
      </c>
      <c r="DU2" s="9">
        <f t="shared" si="10"/>
        <v>812.5</v>
      </c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>
        <f>SUM(EG10:EG22)</f>
        <v>3250</v>
      </c>
      <c r="EH2" s="9">
        <f>SUM(EH10:EH22)</f>
        <v>1625</v>
      </c>
      <c r="EI2" s="9"/>
      <c r="EJ2" s="9">
        <f t="shared" ref="EJ2:EQ2" si="11">SUM(EJ10:EJ22)</f>
        <v>390</v>
      </c>
      <c r="EK2" s="9">
        <f t="shared" si="11"/>
        <v>3250</v>
      </c>
      <c r="EL2" s="9">
        <f t="shared" si="11"/>
        <v>812.5</v>
      </c>
      <c r="EM2" s="9">
        <f t="shared" si="11"/>
        <v>812.5</v>
      </c>
      <c r="EN2" s="9">
        <f t="shared" si="11"/>
        <v>812.5</v>
      </c>
      <c r="EO2" s="9">
        <f t="shared" si="11"/>
        <v>812.5</v>
      </c>
      <c r="EP2" s="9">
        <f t="shared" si="11"/>
        <v>3250</v>
      </c>
      <c r="EQ2" s="9">
        <f t="shared" si="11"/>
        <v>1625</v>
      </c>
      <c r="ER2" s="9"/>
      <c r="ES2" s="9">
        <f t="shared" ref="ES2:EZ2" si="12">SUM(ES10:ES22)</f>
        <v>390</v>
      </c>
      <c r="ET2" s="9">
        <f t="shared" si="12"/>
        <v>3250</v>
      </c>
      <c r="EU2" s="9">
        <f t="shared" si="12"/>
        <v>812.5</v>
      </c>
      <c r="EV2" s="9">
        <f t="shared" si="12"/>
        <v>812.5</v>
      </c>
      <c r="EW2" s="9">
        <f t="shared" si="12"/>
        <v>812.5</v>
      </c>
      <c r="EX2" s="9">
        <f t="shared" si="12"/>
        <v>812.5</v>
      </c>
      <c r="EY2" s="9">
        <f t="shared" si="12"/>
        <v>3250</v>
      </c>
      <c r="EZ2" s="9">
        <f t="shared" si="12"/>
        <v>1625</v>
      </c>
      <c r="FA2" s="9"/>
      <c r="FB2" s="9">
        <f t="shared" ref="FB2:FI2" si="13">SUM(FB10:FB22)</f>
        <v>390</v>
      </c>
      <c r="FC2" s="9">
        <f t="shared" si="13"/>
        <v>3250</v>
      </c>
      <c r="FD2" s="9">
        <f t="shared" si="13"/>
        <v>812.5</v>
      </c>
      <c r="FE2" s="9">
        <f t="shared" si="13"/>
        <v>812.5</v>
      </c>
      <c r="FF2" s="9">
        <f t="shared" si="13"/>
        <v>812.5</v>
      </c>
      <c r="FG2" s="9">
        <f t="shared" si="13"/>
        <v>812.5</v>
      </c>
      <c r="FH2" s="9">
        <f t="shared" si="13"/>
        <v>325000</v>
      </c>
      <c r="FI2" s="9">
        <f t="shared" si="13"/>
        <v>650000</v>
      </c>
    </row>
    <row r="3" spans="1:173" ht="18.75" x14ac:dyDescent="0.3">
      <c r="A3" s="14"/>
      <c r="C3" s="1" t="s">
        <v>376</v>
      </c>
      <c r="D3" s="13">
        <f>SUBTOTAL(9,D10:D22)</f>
        <v>13000</v>
      </c>
      <c r="E3" s="13">
        <f t="shared" ref="E3:M3" si="14">SUBTOTAL(9,E10:E22)</f>
        <v>26000</v>
      </c>
      <c r="F3" s="13">
        <f t="shared" si="14"/>
        <v>39000</v>
      </c>
      <c r="G3" s="13">
        <f t="shared" si="14"/>
        <v>19500</v>
      </c>
      <c r="H3" s="13">
        <f t="shared" si="14"/>
        <v>6500</v>
      </c>
      <c r="I3" s="13">
        <f t="shared" si="14"/>
        <v>39000</v>
      </c>
      <c r="J3" s="13">
        <f t="shared" si="14"/>
        <v>9750</v>
      </c>
      <c r="K3" s="13">
        <f t="shared" si="14"/>
        <v>9750</v>
      </c>
      <c r="L3" s="13">
        <f t="shared" si="14"/>
        <v>9750</v>
      </c>
      <c r="M3" s="62">
        <f t="shared" si="14"/>
        <v>9750</v>
      </c>
      <c r="N3" s="62"/>
      <c r="O3" s="62"/>
      <c r="P3" s="62"/>
      <c r="Q3" s="62"/>
      <c r="R3" s="62"/>
      <c r="S3" s="62"/>
      <c r="T3" s="62"/>
      <c r="U3" s="62"/>
      <c r="V3" s="62"/>
      <c r="W3" s="13">
        <f t="shared" ref="W3:X3" si="15">SUBTOTAL(9,W10:W22)</f>
        <v>3250</v>
      </c>
      <c r="X3" s="13">
        <f t="shared" si="15"/>
        <v>1625</v>
      </c>
      <c r="Y3" s="13"/>
      <c r="Z3" s="13">
        <f t="shared" ref="Z3:AG3" si="16">SUBTOTAL(9,Z10:Z22)</f>
        <v>390</v>
      </c>
      <c r="AA3" s="13">
        <f t="shared" si="16"/>
        <v>3250</v>
      </c>
      <c r="AB3" s="13">
        <f t="shared" si="16"/>
        <v>812.5</v>
      </c>
      <c r="AC3" s="13">
        <f t="shared" si="16"/>
        <v>812.5</v>
      </c>
      <c r="AD3" s="13">
        <f t="shared" si="16"/>
        <v>812.5</v>
      </c>
      <c r="AE3" s="13">
        <f t="shared" si="16"/>
        <v>812.5</v>
      </c>
      <c r="AF3" s="13">
        <f t="shared" si="16"/>
        <v>3250</v>
      </c>
      <c r="AG3" s="13">
        <f t="shared" si="16"/>
        <v>1625</v>
      </c>
      <c r="AH3" s="13"/>
      <c r="AI3" s="13">
        <f t="shared" ref="AI3:AP3" si="17">SUBTOTAL(9,AI10:AI22)</f>
        <v>390</v>
      </c>
      <c r="AJ3" s="13">
        <f t="shared" si="17"/>
        <v>3250</v>
      </c>
      <c r="AK3" s="13">
        <f t="shared" si="17"/>
        <v>812.5</v>
      </c>
      <c r="AL3" s="13">
        <f t="shared" si="17"/>
        <v>812.5</v>
      </c>
      <c r="AM3" s="13">
        <f t="shared" si="17"/>
        <v>812.5</v>
      </c>
      <c r="AN3" s="13">
        <f t="shared" si="17"/>
        <v>812.5</v>
      </c>
      <c r="AO3" s="13">
        <f t="shared" si="17"/>
        <v>3250</v>
      </c>
      <c r="AP3" s="13">
        <f t="shared" si="17"/>
        <v>1625</v>
      </c>
      <c r="AQ3" s="13"/>
      <c r="AR3" s="13">
        <f t="shared" ref="AR3:AW3" si="18">SUBTOTAL(9,AR10:AR22)</f>
        <v>390</v>
      </c>
      <c r="AS3" s="13">
        <f t="shared" si="18"/>
        <v>3250</v>
      </c>
      <c r="AT3" s="13">
        <f t="shared" si="18"/>
        <v>812.5</v>
      </c>
      <c r="AU3" s="13">
        <f t="shared" si="18"/>
        <v>812.5</v>
      </c>
      <c r="AV3" s="13">
        <f t="shared" si="18"/>
        <v>812.5</v>
      </c>
      <c r="AW3" s="13">
        <f t="shared" si="18"/>
        <v>812.5</v>
      </c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>
        <f>SUBTOTAL(9,BI10:BI22)</f>
        <v>3250</v>
      </c>
      <c r="BJ3" s="13">
        <f>SUBTOTAL(9,BJ10:BJ22)</f>
        <v>1625</v>
      </c>
      <c r="BK3" s="13"/>
      <c r="BL3" s="13">
        <f t="shared" ref="BL3:BS3" si="19">SUBTOTAL(9,BL10:BL22)</f>
        <v>390</v>
      </c>
      <c r="BM3" s="13">
        <f t="shared" si="19"/>
        <v>3250</v>
      </c>
      <c r="BN3" s="13">
        <f t="shared" si="19"/>
        <v>812.5</v>
      </c>
      <c r="BO3" s="13">
        <f t="shared" si="19"/>
        <v>812.5</v>
      </c>
      <c r="BP3" s="13">
        <f t="shared" si="19"/>
        <v>812.5</v>
      </c>
      <c r="BQ3" s="13">
        <f t="shared" si="19"/>
        <v>812.5</v>
      </c>
      <c r="BR3" s="13">
        <f t="shared" si="19"/>
        <v>3250</v>
      </c>
      <c r="BS3" s="13">
        <f t="shared" si="19"/>
        <v>1625</v>
      </c>
      <c r="BT3" s="13"/>
      <c r="BU3" s="13">
        <f t="shared" ref="BU3:CB3" si="20">SUBTOTAL(9,BU10:BU22)</f>
        <v>390</v>
      </c>
      <c r="BV3" s="13">
        <f t="shared" si="20"/>
        <v>3250</v>
      </c>
      <c r="BW3" s="13">
        <f t="shared" si="20"/>
        <v>812.5</v>
      </c>
      <c r="BX3" s="13">
        <f t="shared" si="20"/>
        <v>812.5</v>
      </c>
      <c r="BY3" s="66">
        <f t="shared" si="20"/>
        <v>812.5</v>
      </c>
      <c r="BZ3" s="13">
        <f t="shared" si="20"/>
        <v>812.5</v>
      </c>
      <c r="CA3" s="13">
        <f t="shared" si="20"/>
        <v>3250</v>
      </c>
      <c r="CB3" s="13">
        <f t="shared" si="20"/>
        <v>1625</v>
      </c>
      <c r="CC3" s="13"/>
      <c r="CD3" s="13">
        <f t="shared" ref="CD3:CI3" si="21">SUBTOTAL(9,CD10:CD22)</f>
        <v>390</v>
      </c>
      <c r="CE3" s="13">
        <f t="shared" si="21"/>
        <v>3250</v>
      </c>
      <c r="CF3" s="13">
        <f t="shared" si="21"/>
        <v>812.5</v>
      </c>
      <c r="CG3" s="13">
        <f t="shared" si="21"/>
        <v>812.5</v>
      </c>
      <c r="CH3" s="13">
        <f t="shared" si="21"/>
        <v>812.5</v>
      </c>
      <c r="CI3" s="13">
        <f t="shared" si="21"/>
        <v>812.5</v>
      </c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>
        <f>SUBTOTAL(9,CU10:CU22)</f>
        <v>3250</v>
      </c>
      <c r="CV3" s="13">
        <f>SUBTOTAL(9,CV10:CV22)</f>
        <v>1625</v>
      </c>
      <c r="CW3" s="13"/>
      <c r="CX3" s="13">
        <f t="shared" ref="CX3:DE3" si="22">SUBTOTAL(9,CX10:CX22)</f>
        <v>390</v>
      </c>
      <c r="CY3" s="13">
        <f t="shared" si="22"/>
        <v>3250</v>
      </c>
      <c r="CZ3" s="13">
        <f t="shared" si="22"/>
        <v>812.5</v>
      </c>
      <c r="DA3" s="13">
        <f t="shared" si="22"/>
        <v>812.5</v>
      </c>
      <c r="DB3" s="13">
        <f t="shared" si="22"/>
        <v>812.5</v>
      </c>
      <c r="DC3" s="13">
        <f t="shared" si="22"/>
        <v>812.5</v>
      </c>
      <c r="DD3" s="13">
        <f t="shared" si="22"/>
        <v>3250</v>
      </c>
      <c r="DE3" s="13">
        <f t="shared" si="22"/>
        <v>1625</v>
      </c>
      <c r="DF3" s="13"/>
      <c r="DG3" s="13">
        <f t="shared" ref="DG3:DN3" si="23">SUBTOTAL(9,DG10:DG22)</f>
        <v>390</v>
      </c>
      <c r="DH3" s="13">
        <f t="shared" si="23"/>
        <v>3250</v>
      </c>
      <c r="DI3" s="13">
        <f t="shared" si="23"/>
        <v>812.5</v>
      </c>
      <c r="DJ3" s="13">
        <f t="shared" si="23"/>
        <v>812.5</v>
      </c>
      <c r="DK3" s="13">
        <f t="shared" si="23"/>
        <v>812.5</v>
      </c>
      <c r="DL3" s="13">
        <f t="shared" si="23"/>
        <v>812.5</v>
      </c>
      <c r="DM3" s="13">
        <f t="shared" si="23"/>
        <v>3250</v>
      </c>
      <c r="DN3" s="13">
        <f t="shared" si="23"/>
        <v>1625</v>
      </c>
      <c r="DO3" s="13"/>
      <c r="DP3" s="13">
        <f t="shared" ref="DP3:DU3" si="24">SUBTOTAL(9,DP10:DP22)</f>
        <v>390</v>
      </c>
      <c r="DQ3" s="13">
        <f t="shared" si="24"/>
        <v>3250</v>
      </c>
      <c r="DR3" s="13">
        <f t="shared" si="24"/>
        <v>812.5</v>
      </c>
      <c r="DS3" s="13">
        <f t="shared" si="24"/>
        <v>812.5</v>
      </c>
      <c r="DT3" s="13">
        <f t="shared" si="24"/>
        <v>812.5</v>
      </c>
      <c r="DU3" s="13">
        <f t="shared" si="24"/>
        <v>812.5</v>
      </c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>
        <f>SUBTOTAL(9,EG10:EG22)</f>
        <v>3250</v>
      </c>
      <c r="EH3" s="13">
        <f>SUBTOTAL(9,EH10:EH22)</f>
        <v>1625</v>
      </c>
      <c r="EI3" s="13"/>
      <c r="EJ3" s="13">
        <f t="shared" ref="EJ3:EQ3" si="25">SUBTOTAL(9,EJ10:EJ22)</f>
        <v>390</v>
      </c>
      <c r="EK3" s="13">
        <f t="shared" si="25"/>
        <v>3250</v>
      </c>
      <c r="EL3" s="13">
        <f t="shared" si="25"/>
        <v>812.5</v>
      </c>
      <c r="EM3" s="13">
        <f t="shared" si="25"/>
        <v>812.5</v>
      </c>
      <c r="EN3" s="13">
        <f t="shared" si="25"/>
        <v>812.5</v>
      </c>
      <c r="EO3" s="13">
        <f t="shared" si="25"/>
        <v>812.5</v>
      </c>
      <c r="EP3" s="13">
        <f t="shared" si="25"/>
        <v>3250</v>
      </c>
      <c r="EQ3" s="13">
        <f t="shared" si="25"/>
        <v>1625</v>
      </c>
      <c r="ER3" s="13"/>
      <c r="ES3" s="13">
        <f t="shared" ref="ES3:EZ3" si="26">SUBTOTAL(9,ES10:ES22)</f>
        <v>390</v>
      </c>
      <c r="ET3" s="13">
        <f t="shared" si="26"/>
        <v>3250</v>
      </c>
      <c r="EU3" s="13">
        <f t="shared" si="26"/>
        <v>812.5</v>
      </c>
      <c r="EV3" s="13">
        <f t="shared" si="26"/>
        <v>812.5</v>
      </c>
      <c r="EW3" s="13">
        <f t="shared" si="26"/>
        <v>812.5</v>
      </c>
      <c r="EX3" s="13">
        <f t="shared" si="26"/>
        <v>812.5</v>
      </c>
      <c r="EY3" s="13">
        <f t="shared" si="26"/>
        <v>3250</v>
      </c>
      <c r="EZ3" s="13">
        <f t="shared" si="26"/>
        <v>1625</v>
      </c>
      <c r="FA3" s="13"/>
      <c r="FB3" s="13">
        <f t="shared" ref="FB3:FI3" si="27">SUBTOTAL(9,FB10:FB22)</f>
        <v>390</v>
      </c>
      <c r="FC3" s="13">
        <f t="shared" si="27"/>
        <v>3250</v>
      </c>
      <c r="FD3" s="13">
        <f t="shared" si="27"/>
        <v>812.5</v>
      </c>
      <c r="FE3" s="13">
        <f t="shared" si="27"/>
        <v>812.5</v>
      </c>
      <c r="FF3" s="13">
        <f t="shared" si="27"/>
        <v>812.5</v>
      </c>
      <c r="FG3" s="13">
        <f t="shared" si="27"/>
        <v>812.5</v>
      </c>
      <c r="FH3" s="13">
        <f t="shared" si="27"/>
        <v>325000</v>
      </c>
      <c r="FI3" s="13">
        <f t="shared" si="27"/>
        <v>650000</v>
      </c>
    </row>
    <row r="4" spans="1:173" s="89" customFormat="1" ht="18.75" x14ac:dyDescent="0.3">
      <c r="A4" s="133" t="s">
        <v>0</v>
      </c>
      <c r="B4" s="146" t="s">
        <v>1</v>
      </c>
      <c r="C4" s="133" t="s">
        <v>331</v>
      </c>
      <c r="D4" s="149" t="s">
        <v>1031</v>
      </c>
      <c r="E4" s="149" t="s">
        <v>1030</v>
      </c>
      <c r="F4" s="165" t="s">
        <v>1034</v>
      </c>
      <c r="G4" s="166"/>
      <c r="H4" s="166"/>
      <c r="I4" s="166"/>
      <c r="J4" s="166"/>
      <c r="K4" s="166"/>
      <c r="L4" s="166"/>
      <c r="M4" s="167"/>
      <c r="N4" s="168" t="s">
        <v>1035</v>
      </c>
      <c r="O4" s="169"/>
      <c r="P4" s="169"/>
      <c r="Q4" s="169"/>
      <c r="R4" s="170"/>
      <c r="S4" s="170"/>
      <c r="T4" s="170"/>
      <c r="U4" s="170"/>
      <c r="V4" s="171"/>
      <c r="W4" s="93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AX4" s="142" t="s">
        <v>1047</v>
      </c>
      <c r="AY4" s="135" t="s">
        <v>1048</v>
      </c>
      <c r="AZ4" s="118" t="s">
        <v>1044</v>
      </c>
      <c r="BA4" s="119"/>
      <c r="BB4" s="119"/>
      <c r="BC4" s="119"/>
      <c r="BD4" s="120"/>
      <c r="BE4" s="120"/>
      <c r="BF4" s="120"/>
      <c r="BG4" s="120"/>
      <c r="BH4" s="121"/>
      <c r="BI4" s="94"/>
      <c r="BJ4" s="94"/>
      <c r="BK4" s="94"/>
      <c r="BL4" s="94"/>
      <c r="BM4" s="94"/>
      <c r="BN4" s="94"/>
      <c r="BO4" s="94"/>
      <c r="BP4" s="94"/>
      <c r="BQ4" s="94"/>
      <c r="BR4" s="94"/>
      <c r="BS4" s="94"/>
      <c r="BT4" s="94"/>
      <c r="BU4" s="94"/>
      <c r="BV4" s="94"/>
      <c r="BW4" s="94"/>
      <c r="BX4" s="94"/>
      <c r="BY4" s="94"/>
      <c r="BZ4" s="94"/>
      <c r="CA4" s="94"/>
      <c r="CB4" s="94"/>
      <c r="CC4" s="94"/>
      <c r="CD4" s="94"/>
      <c r="CE4" s="94"/>
      <c r="CF4" s="94"/>
      <c r="CG4" s="94"/>
      <c r="CH4" s="94"/>
      <c r="CI4" s="94"/>
      <c r="CJ4" s="142" t="s">
        <v>1049</v>
      </c>
      <c r="CK4" s="135" t="s">
        <v>1050</v>
      </c>
      <c r="CL4" s="118" t="s">
        <v>1045</v>
      </c>
      <c r="CM4" s="119"/>
      <c r="CN4" s="119"/>
      <c r="CO4" s="119"/>
      <c r="CP4" s="120"/>
      <c r="CQ4" s="120"/>
      <c r="CR4" s="120"/>
      <c r="CS4" s="120"/>
      <c r="CT4" s="121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142" t="s">
        <v>1051</v>
      </c>
      <c r="DW4" s="135" t="s">
        <v>1052</v>
      </c>
      <c r="DX4" s="118" t="s">
        <v>1046</v>
      </c>
      <c r="DY4" s="119"/>
      <c r="DZ4" s="119"/>
      <c r="EA4" s="119"/>
      <c r="EB4" s="120"/>
      <c r="EC4" s="120"/>
      <c r="ED4" s="120"/>
      <c r="EE4" s="120"/>
      <c r="EF4" s="121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  <c r="ES4" s="94"/>
      <c r="ET4" s="94"/>
      <c r="EU4" s="94"/>
      <c r="EV4" s="94"/>
      <c r="EW4" s="94"/>
      <c r="EX4" s="94"/>
      <c r="EY4" s="94"/>
      <c r="EZ4" s="94"/>
      <c r="FA4" s="94"/>
      <c r="FB4" s="94"/>
      <c r="FC4" s="94"/>
      <c r="FD4" s="94"/>
      <c r="FE4" s="94"/>
      <c r="FF4" s="94"/>
      <c r="FG4" s="94"/>
      <c r="FH4" s="175" t="s">
        <v>1040</v>
      </c>
      <c r="FI4" s="175" t="s">
        <v>1041</v>
      </c>
    </row>
    <row r="5" spans="1:173" ht="31.5" customHeight="1" x14ac:dyDescent="0.25">
      <c r="A5" s="145"/>
      <c r="B5" s="147"/>
      <c r="C5" s="145"/>
      <c r="D5" s="150"/>
      <c r="E5" s="150"/>
      <c r="F5" s="152" t="s">
        <v>1029</v>
      </c>
      <c r="G5" s="162" t="s">
        <v>1032</v>
      </c>
      <c r="H5" s="113" t="s">
        <v>321</v>
      </c>
      <c r="I5" s="160" t="s">
        <v>1033</v>
      </c>
      <c r="J5" s="155" t="s">
        <v>321</v>
      </c>
      <c r="K5" s="156"/>
      <c r="L5" s="156"/>
      <c r="M5" s="157"/>
      <c r="N5" s="125" t="s">
        <v>1036</v>
      </c>
      <c r="O5" s="125" t="s">
        <v>1028</v>
      </c>
      <c r="P5" s="100" t="s">
        <v>321</v>
      </c>
      <c r="Q5" s="125" t="s">
        <v>1021</v>
      </c>
      <c r="R5" s="126" t="s">
        <v>1038</v>
      </c>
      <c r="S5" s="126"/>
      <c r="T5" s="126"/>
      <c r="U5" s="126"/>
      <c r="V5" s="126"/>
      <c r="W5" s="122" t="s">
        <v>1020</v>
      </c>
      <c r="X5" s="123"/>
      <c r="Y5" s="123"/>
      <c r="Z5" s="123"/>
      <c r="AA5" s="123"/>
      <c r="AB5" s="123"/>
      <c r="AC5" s="123"/>
      <c r="AD5" s="123"/>
      <c r="AE5" s="123"/>
      <c r="AF5" s="123"/>
      <c r="AG5" s="123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23"/>
      <c r="AS5" s="123"/>
      <c r="AT5" s="123"/>
      <c r="AU5" s="123"/>
      <c r="AV5" s="123"/>
      <c r="AW5" s="124"/>
      <c r="AX5" s="143"/>
      <c r="AY5" s="136"/>
      <c r="AZ5" s="125" t="s">
        <v>1036</v>
      </c>
      <c r="BA5" s="125" t="s">
        <v>1028</v>
      </c>
      <c r="BB5" s="100" t="s">
        <v>321</v>
      </c>
      <c r="BC5" s="125" t="s">
        <v>1021</v>
      </c>
      <c r="BD5" s="126" t="s">
        <v>1039</v>
      </c>
      <c r="BE5" s="126"/>
      <c r="BF5" s="126"/>
      <c r="BG5" s="126"/>
      <c r="BH5" s="126"/>
      <c r="BI5" s="122" t="s">
        <v>1020</v>
      </c>
      <c r="BJ5" s="123"/>
      <c r="BK5" s="123"/>
      <c r="BL5" s="123"/>
      <c r="BM5" s="123"/>
      <c r="BN5" s="123"/>
      <c r="BO5" s="123"/>
      <c r="BP5" s="123"/>
      <c r="BQ5" s="123"/>
      <c r="BR5" s="123"/>
      <c r="BS5" s="123"/>
      <c r="BT5" s="123"/>
      <c r="BU5" s="123"/>
      <c r="BV5" s="123"/>
      <c r="BW5" s="123"/>
      <c r="BX5" s="123"/>
      <c r="BY5" s="123"/>
      <c r="BZ5" s="123"/>
      <c r="CA5" s="123"/>
      <c r="CB5" s="123"/>
      <c r="CC5" s="123"/>
      <c r="CD5" s="123"/>
      <c r="CE5" s="123"/>
      <c r="CF5" s="123"/>
      <c r="CG5" s="123"/>
      <c r="CH5" s="123"/>
      <c r="CI5" s="124"/>
      <c r="CJ5" s="143"/>
      <c r="CK5" s="136"/>
      <c r="CL5" s="125" t="s">
        <v>1036</v>
      </c>
      <c r="CM5" s="125" t="s">
        <v>1028</v>
      </c>
      <c r="CN5" s="100" t="s">
        <v>321</v>
      </c>
      <c r="CO5" s="125" t="s">
        <v>1021</v>
      </c>
      <c r="CP5" s="126" t="s">
        <v>1042</v>
      </c>
      <c r="CQ5" s="126"/>
      <c r="CR5" s="126"/>
      <c r="CS5" s="126"/>
      <c r="CT5" s="126"/>
      <c r="CU5" s="122" t="s">
        <v>1020</v>
      </c>
      <c r="CV5" s="123"/>
      <c r="CW5" s="123"/>
      <c r="CX5" s="123"/>
      <c r="CY5" s="123"/>
      <c r="CZ5" s="123"/>
      <c r="DA5" s="123"/>
      <c r="DB5" s="123"/>
      <c r="DC5" s="123"/>
      <c r="DD5" s="123"/>
      <c r="DE5" s="123"/>
      <c r="DF5" s="123"/>
      <c r="DG5" s="123"/>
      <c r="DH5" s="123"/>
      <c r="DI5" s="123"/>
      <c r="DJ5" s="123"/>
      <c r="DK5" s="123"/>
      <c r="DL5" s="123"/>
      <c r="DM5" s="123"/>
      <c r="DN5" s="123"/>
      <c r="DO5" s="123"/>
      <c r="DP5" s="123"/>
      <c r="DQ5" s="123"/>
      <c r="DR5" s="123"/>
      <c r="DS5" s="123"/>
      <c r="DT5" s="123"/>
      <c r="DU5" s="124"/>
      <c r="DV5" s="143"/>
      <c r="DW5" s="136"/>
      <c r="DX5" s="125" t="s">
        <v>1036</v>
      </c>
      <c r="DY5" s="125" t="s">
        <v>1028</v>
      </c>
      <c r="DZ5" s="100" t="s">
        <v>321</v>
      </c>
      <c r="EA5" s="125" t="s">
        <v>1021</v>
      </c>
      <c r="EB5" s="126" t="s">
        <v>1043</v>
      </c>
      <c r="EC5" s="126"/>
      <c r="ED5" s="126"/>
      <c r="EE5" s="126"/>
      <c r="EF5" s="126"/>
      <c r="EG5" s="122" t="s">
        <v>1020</v>
      </c>
      <c r="EH5" s="123"/>
      <c r="EI5" s="123"/>
      <c r="EJ5" s="123"/>
      <c r="EK5" s="123"/>
      <c r="EL5" s="123"/>
      <c r="EM5" s="123"/>
      <c r="EN5" s="123"/>
      <c r="EO5" s="123"/>
      <c r="EP5" s="123"/>
      <c r="EQ5" s="123"/>
      <c r="ER5" s="123"/>
      <c r="ES5" s="123"/>
      <c r="ET5" s="123"/>
      <c r="EU5" s="123"/>
      <c r="EV5" s="123"/>
      <c r="EW5" s="123"/>
      <c r="EX5" s="123"/>
      <c r="EY5" s="123"/>
      <c r="EZ5" s="123"/>
      <c r="FA5" s="123"/>
      <c r="FB5" s="123"/>
      <c r="FC5" s="123"/>
      <c r="FD5" s="123"/>
      <c r="FE5" s="123"/>
      <c r="FF5" s="123"/>
      <c r="FG5" s="124"/>
      <c r="FH5" s="176"/>
      <c r="FI5" s="176"/>
    </row>
    <row r="6" spans="1:173" ht="15" customHeight="1" x14ac:dyDescent="0.25">
      <c r="A6" s="145"/>
      <c r="B6" s="147"/>
      <c r="C6" s="145"/>
      <c r="D6" s="150"/>
      <c r="E6" s="150"/>
      <c r="F6" s="153"/>
      <c r="G6" s="163"/>
      <c r="H6" s="158" t="s">
        <v>322</v>
      </c>
      <c r="I6" s="160"/>
      <c r="J6" s="160" t="s">
        <v>1026</v>
      </c>
      <c r="K6" s="172" t="s">
        <v>1007</v>
      </c>
      <c r="L6" s="160" t="s">
        <v>1027</v>
      </c>
      <c r="M6" s="161" t="s">
        <v>330</v>
      </c>
      <c r="N6" s="125"/>
      <c r="O6" s="125"/>
      <c r="P6" s="127" t="s">
        <v>1037</v>
      </c>
      <c r="Q6" s="125"/>
      <c r="R6" s="128" t="s">
        <v>328</v>
      </c>
      <c r="S6" s="129" t="s">
        <v>321</v>
      </c>
      <c r="T6" s="129"/>
      <c r="U6" s="129"/>
      <c r="V6" s="130"/>
      <c r="W6" s="115" t="s">
        <v>1008</v>
      </c>
      <c r="X6" s="116"/>
      <c r="Y6" s="116"/>
      <c r="Z6" s="116"/>
      <c r="AA6" s="116"/>
      <c r="AB6" s="116"/>
      <c r="AC6" s="116"/>
      <c r="AD6" s="116"/>
      <c r="AE6" s="117"/>
      <c r="AF6" s="139" t="s">
        <v>1009</v>
      </c>
      <c r="AG6" s="140"/>
      <c r="AH6" s="140"/>
      <c r="AI6" s="140"/>
      <c r="AJ6" s="140"/>
      <c r="AK6" s="140"/>
      <c r="AL6" s="140"/>
      <c r="AM6" s="140"/>
      <c r="AN6" s="141"/>
      <c r="AO6" s="115" t="s">
        <v>1010</v>
      </c>
      <c r="AP6" s="116"/>
      <c r="AQ6" s="116"/>
      <c r="AR6" s="116"/>
      <c r="AS6" s="116"/>
      <c r="AT6" s="116"/>
      <c r="AU6" s="116"/>
      <c r="AV6" s="116"/>
      <c r="AW6" s="117"/>
      <c r="AX6" s="143"/>
      <c r="AY6" s="136"/>
      <c r="AZ6" s="125"/>
      <c r="BA6" s="125"/>
      <c r="BB6" s="127" t="s">
        <v>1037</v>
      </c>
      <c r="BC6" s="125"/>
      <c r="BD6" s="128" t="s">
        <v>328</v>
      </c>
      <c r="BE6" s="129" t="s">
        <v>321</v>
      </c>
      <c r="BF6" s="129"/>
      <c r="BG6" s="129"/>
      <c r="BH6" s="130"/>
      <c r="BI6" s="139" t="s">
        <v>1011</v>
      </c>
      <c r="BJ6" s="140"/>
      <c r="BK6" s="140"/>
      <c r="BL6" s="140"/>
      <c r="BM6" s="140"/>
      <c r="BN6" s="140"/>
      <c r="BO6" s="140"/>
      <c r="BP6" s="140"/>
      <c r="BQ6" s="141"/>
      <c r="BR6" s="115" t="s">
        <v>1012</v>
      </c>
      <c r="BS6" s="116"/>
      <c r="BT6" s="116"/>
      <c r="BU6" s="116"/>
      <c r="BV6" s="116"/>
      <c r="BW6" s="116"/>
      <c r="BX6" s="116"/>
      <c r="BY6" s="159"/>
      <c r="BZ6" s="117"/>
      <c r="CA6" s="139" t="s">
        <v>1013</v>
      </c>
      <c r="CB6" s="140"/>
      <c r="CC6" s="140"/>
      <c r="CD6" s="140"/>
      <c r="CE6" s="140"/>
      <c r="CF6" s="140"/>
      <c r="CG6" s="140"/>
      <c r="CH6" s="140"/>
      <c r="CI6" s="141"/>
      <c r="CJ6" s="143"/>
      <c r="CK6" s="136"/>
      <c r="CL6" s="125"/>
      <c r="CM6" s="125"/>
      <c r="CN6" s="127" t="s">
        <v>1037</v>
      </c>
      <c r="CO6" s="125"/>
      <c r="CP6" s="128" t="s">
        <v>328</v>
      </c>
      <c r="CQ6" s="129" t="s">
        <v>321</v>
      </c>
      <c r="CR6" s="129"/>
      <c r="CS6" s="129"/>
      <c r="CT6" s="130"/>
      <c r="CU6" s="115" t="s">
        <v>1014</v>
      </c>
      <c r="CV6" s="116"/>
      <c r="CW6" s="116"/>
      <c r="CX6" s="116"/>
      <c r="CY6" s="116"/>
      <c r="CZ6" s="116"/>
      <c r="DA6" s="116"/>
      <c r="DB6" s="116"/>
      <c r="DC6" s="117"/>
      <c r="DD6" s="139" t="s">
        <v>1015</v>
      </c>
      <c r="DE6" s="140"/>
      <c r="DF6" s="140"/>
      <c r="DG6" s="140"/>
      <c r="DH6" s="140"/>
      <c r="DI6" s="140"/>
      <c r="DJ6" s="140"/>
      <c r="DK6" s="140"/>
      <c r="DL6" s="141"/>
      <c r="DM6" s="115" t="s">
        <v>1016</v>
      </c>
      <c r="DN6" s="116"/>
      <c r="DO6" s="116"/>
      <c r="DP6" s="116"/>
      <c r="DQ6" s="116"/>
      <c r="DR6" s="116"/>
      <c r="DS6" s="116"/>
      <c r="DT6" s="116"/>
      <c r="DU6" s="117"/>
      <c r="DV6" s="143"/>
      <c r="DW6" s="136"/>
      <c r="DX6" s="125"/>
      <c r="DY6" s="125"/>
      <c r="DZ6" s="127" t="s">
        <v>1037</v>
      </c>
      <c r="EA6" s="125"/>
      <c r="EB6" s="128" t="s">
        <v>328</v>
      </c>
      <c r="EC6" s="129" t="s">
        <v>321</v>
      </c>
      <c r="ED6" s="129"/>
      <c r="EE6" s="129"/>
      <c r="EF6" s="130"/>
      <c r="EG6" s="139" t="s">
        <v>1017</v>
      </c>
      <c r="EH6" s="140"/>
      <c r="EI6" s="140"/>
      <c r="EJ6" s="140"/>
      <c r="EK6" s="140"/>
      <c r="EL6" s="140"/>
      <c r="EM6" s="140"/>
      <c r="EN6" s="140"/>
      <c r="EO6" s="141"/>
      <c r="EP6" s="115" t="s">
        <v>1018</v>
      </c>
      <c r="EQ6" s="116"/>
      <c r="ER6" s="116"/>
      <c r="ES6" s="116"/>
      <c r="ET6" s="116"/>
      <c r="EU6" s="116"/>
      <c r="EV6" s="116"/>
      <c r="EW6" s="116"/>
      <c r="EX6" s="117"/>
      <c r="EY6" s="139" t="s">
        <v>1019</v>
      </c>
      <c r="EZ6" s="140"/>
      <c r="FA6" s="140"/>
      <c r="FB6" s="140"/>
      <c r="FC6" s="140"/>
      <c r="FD6" s="140"/>
      <c r="FE6" s="140"/>
      <c r="FF6" s="140"/>
      <c r="FG6" s="141"/>
      <c r="FH6" s="176"/>
      <c r="FI6" s="176"/>
    </row>
    <row r="7" spans="1:173" ht="15.75" customHeight="1" x14ac:dyDescent="0.25">
      <c r="A7" s="145"/>
      <c r="B7" s="147"/>
      <c r="C7" s="145"/>
      <c r="D7" s="150"/>
      <c r="E7" s="150"/>
      <c r="F7" s="153"/>
      <c r="G7" s="163"/>
      <c r="H7" s="158"/>
      <c r="I7" s="160"/>
      <c r="J7" s="160"/>
      <c r="K7" s="173"/>
      <c r="L7" s="160"/>
      <c r="M7" s="161"/>
      <c r="N7" s="125"/>
      <c r="O7" s="125"/>
      <c r="P7" s="127"/>
      <c r="Q7" s="125"/>
      <c r="R7" s="128"/>
      <c r="S7" s="126" t="s">
        <v>1026</v>
      </c>
      <c r="T7" s="126" t="s">
        <v>1007</v>
      </c>
      <c r="U7" s="126" t="s">
        <v>1027</v>
      </c>
      <c r="V7" s="132" t="s">
        <v>330</v>
      </c>
      <c r="W7" s="133" t="s">
        <v>1060</v>
      </c>
      <c r="X7" s="133" t="s">
        <v>1028</v>
      </c>
      <c r="Y7" s="95" t="s">
        <v>321</v>
      </c>
      <c r="Z7" s="133" t="s">
        <v>1021</v>
      </c>
      <c r="AA7" s="131" t="s">
        <v>328</v>
      </c>
      <c r="AB7" s="122" t="s">
        <v>321</v>
      </c>
      <c r="AC7" s="123"/>
      <c r="AD7" s="123"/>
      <c r="AE7" s="124"/>
      <c r="AF7" s="133" t="s">
        <v>1060</v>
      </c>
      <c r="AG7" s="133" t="s">
        <v>1028</v>
      </c>
      <c r="AH7" s="95" t="s">
        <v>321</v>
      </c>
      <c r="AI7" s="133" t="s">
        <v>1021</v>
      </c>
      <c r="AJ7" s="133" t="s">
        <v>328</v>
      </c>
      <c r="AK7" s="122" t="s">
        <v>321</v>
      </c>
      <c r="AL7" s="123"/>
      <c r="AM7" s="123"/>
      <c r="AN7" s="124"/>
      <c r="AO7" s="133" t="s">
        <v>1060</v>
      </c>
      <c r="AP7" s="133" t="s">
        <v>1028</v>
      </c>
      <c r="AQ7" s="95" t="s">
        <v>321</v>
      </c>
      <c r="AR7" s="133" t="s">
        <v>1021</v>
      </c>
      <c r="AS7" s="131" t="s">
        <v>328</v>
      </c>
      <c r="AT7" s="122" t="s">
        <v>321</v>
      </c>
      <c r="AU7" s="123"/>
      <c r="AV7" s="123"/>
      <c r="AW7" s="124"/>
      <c r="AX7" s="143"/>
      <c r="AY7" s="136"/>
      <c r="AZ7" s="125"/>
      <c r="BA7" s="125"/>
      <c r="BB7" s="127"/>
      <c r="BC7" s="125"/>
      <c r="BD7" s="128"/>
      <c r="BE7" s="126" t="s">
        <v>1026</v>
      </c>
      <c r="BF7" s="126" t="s">
        <v>1007</v>
      </c>
      <c r="BG7" s="126" t="s">
        <v>1027</v>
      </c>
      <c r="BH7" s="132" t="s">
        <v>330</v>
      </c>
      <c r="BI7" s="133" t="s">
        <v>1060</v>
      </c>
      <c r="BJ7" s="133" t="s">
        <v>1028</v>
      </c>
      <c r="BK7" s="95" t="s">
        <v>321</v>
      </c>
      <c r="BL7" s="133" t="s">
        <v>1021</v>
      </c>
      <c r="BM7" s="131" t="s">
        <v>328</v>
      </c>
      <c r="BN7" s="122" t="s">
        <v>321</v>
      </c>
      <c r="BO7" s="123"/>
      <c r="BP7" s="123"/>
      <c r="BQ7" s="124"/>
      <c r="BR7" s="133" t="s">
        <v>1060</v>
      </c>
      <c r="BS7" s="133" t="s">
        <v>1028</v>
      </c>
      <c r="BT7" s="95" t="s">
        <v>321</v>
      </c>
      <c r="BU7" s="133" t="s">
        <v>1021</v>
      </c>
      <c r="BV7" s="131" t="s">
        <v>328</v>
      </c>
      <c r="BW7" s="122" t="s">
        <v>321</v>
      </c>
      <c r="BX7" s="123"/>
      <c r="BY7" s="138"/>
      <c r="BZ7" s="124"/>
      <c r="CA7" s="133" t="s">
        <v>1060</v>
      </c>
      <c r="CB7" s="133" t="s">
        <v>1028</v>
      </c>
      <c r="CC7" s="95" t="s">
        <v>321</v>
      </c>
      <c r="CD7" s="133" t="s">
        <v>1021</v>
      </c>
      <c r="CE7" s="131" t="s">
        <v>328</v>
      </c>
      <c r="CF7" s="122" t="s">
        <v>321</v>
      </c>
      <c r="CG7" s="123"/>
      <c r="CH7" s="123"/>
      <c r="CI7" s="124"/>
      <c r="CJ7" s="143"/>
      <c r="CK7" s="136"/>
      <c r="CL7" s="125"/>
      <c r="CM7" s="125"/>
      <c r="CN7" s="127"/>
      <c r="CO7" s="125"/>
      <c r="CP7" s="128"/>
      <c r="CQ7" s="126" t="s">
        <v>1026</v>
      </c>
      <c r="CR7" s="126" t="s">
        <v>1007</v>
      </c>
      <c r="CS7" s="126" t="s">
        <v>1027</v>
      </c>
      <c r="CT7" s="132" t="s">
        <v>330</v>
      </c>
      <c r="CU7" s="133" t="s">
        <v>1060</v>
      </c>
      <c r="CV7" s="133" t="s">
        <v>1028</v>
      </c>
      <c r="CW7" s="95" t="s">
        <v>321</v>
      </c>
      <c r="CX7" s="133" t="s">
        <v>1021</v>
      </c>
      <c r="CY7" s="131" t="s">
        <v>328</v>
      </c>
      <c r="CZ7" s="122" t="s">
        <v>321</v>
      </c>
      <c r="DA7" s="123"/>
      <c r="DB7" s="123"/>
      <c r="DC7" s="124"/>
      <c r="DD7" s="133" t="s">
        <v>1060</v>
      </c>
      <c r="DE7" s="133" t="s">
        <v>1028</v>
      </c>
      <c r="DF7" s="95" t="s">
        <v>321</v>
      </c>
      <c r="DG7" s="133" t="s">
        <v>1021</v>
      </c>
      <c r="DH7" s="131" t="s">
        <v>328</v>
      </c>
      <c r="DI7" s="122" t="s">
        <v>321</v>
      </c>
      <c r="DJ7" s="123"/>
      <c r="DK7" s="123"/>
      <c r="DL7" s="124"/>
      <c r="DM7" s="133" t="s">
        <v>1060</v>
      </c>
      <c r="DN7" s="133" t="s">
        <v>1028</v>
      </c>
      <c r="DO7" s="95" t="s">
        <v>321</v>
      </c>
      <c r="DP7" s="133" t="s">
        <v>1021</v>
      </c>
      <c r="DQ7" s="131" t="s">
        <v>328</v>
      </c>
      <c r="DR7" s="122" t="s">
        <v>321</v>
      </c>
      <c r="DS7" s="123"/>
      <c r="DT7" s="123"/>
      <c r="DU7" s="124"/>
      <c r="DV7" s="143"/>
      <c r="DW7" s="136"/>
      <c r="DX7" s="125"/>
      <c r="DY7" s="125"/>
      <c r="DZ7" s="127"/>
      <c r="EA7" s="125"/>
      <c r="EB7" s="128"/>
      <c r="EC7" s="126" t="s">
        <v>1026</v>
      </c>
      <c r="ED7" s="126" t="s">
        <v>1007</v>
      </c>
      <c r="EE7" s="126" t="s">
        <v>1027</v>
      </c>
      <c r="EF7" s="132" t="s">
        <v>330</v>
      </c>
      <c r="EG7" s="133" t="s">
        <v>1060</v>
      </c>
      <c r="EH7" s="133" t="s">
        <v>1028</v>
      </c>
      <c r="EI7" s="95" t="s">
        <v>321</v>
      </c>
      <c r="EJ7" s="133" t="s">
        <v>1021</v>
      </c>
      <c r="EK7" s="133" t="s">
        <v>328</v>
      </c>
      <c r="EL7" s="122" t="s">
        <v>321</v>
      </c>
      <c r="EM7" s="123"/>
      <c r="EN7" s="123"/>
      <c r="EO7" s="124"/>
      <c r="EP7" s="133" t="s">
        <v>1060</v>
      </c>
      <c r="EQ7" s="133" t="s">
        <v>1028</v>
      </c>
      <c r="ER7" s="95" t="s">
        <v>321</v>
      </c>
      <c r="ES7" s="133" t="s">
        <v>1021</v>
      </c>
      <c r="ET7" s="131" t="s">
        <v>328</v>
      </c>
      <c r="EU7" s="122" t="s">
        <v>321</v>
      </c>
      <c r="EV7" s="123"/>
      <c r="EW7" s="123"/>
      <c r="EX7" s="124"/>
      <c r="EY7" s="133" t="s">
        <v>1060</v>
      </c>
      <c r="EZ7" s="133" t="s">
        <v>1028</v>
      </c>
      <c r="FA7" s="95" t="s">
        <v>321</v>
      </c>
      <c r="FB7" s="133" t="s">
        <v>1021</v>
      </c>
      <c r="FC7" s="131" t="s">
        <v>328</v>
      </c>
      <c r="FD7" s="122" t="s">
        <v>321</v>
      </c>
      <c r="FE7" s="123"/>
      <c r="FF7" s="123"/>
      <c r="FG7" s="124"/>
      <c r="FH7" s="176"/>
      <c r="FI7" s="176"/>
    </row>
    <row r="8" spans="1:173" ht="90.75" customHeight="1" x14ac:dyDescent="0.25">
      <c r="A8" s="134"/>
      <c r="B8" s="148"/>
      <c r="C8" s="134"/>
      <c r="D8" s="151"/>
      <c r="E8" s="151"/>
      <c r="F8" s="154"/>
      <c r="G8" s="164"/>
      <c r="H8" s="158"/>
      <c r="I8" s="160"/>
      <c r="J8" s="160"/>
      <c r="K8" s="174"/>
      <c r="L8" s="160"/>
      <c r="M8" s="161"/>
      <c r="N8" s="125"/>
      <c r="O8" s="125"/>
      <c r="P8" s="127"/>
      <c r="Q8" s="125"/>
      <c r="R8" s="128"/>
      <c r="S8" s="126"/>
      <c r="T8" s="126"/>
      <c r="U8" s="126"/>
      <c r="V8" s="132"/>
      <c r="W8" s="134"/>
      <c r="X8" s="134"/>
      <c r="Y8" s="96" t="s">
        <v>1037</v>
      </c>
      <c r="Z8" s="134"/>
      <c r="AA8" s="131"/>
      <c r="AB8" s="41" t="s">
        <v>1026</v>
      </c>
      <c r="AC8" s="41" t="s">
        <v>1007</v>
      </c>
      <c r="AD8" s="55" t="s">
        <v>1027</v>
      </c>
      <c r="AE8" s="97" t="s">
        <v>1061</v>
      </c>
      <c r="AF8" s="134"/>
      <c r="AG8" s="134"/>
      <c r="AH8" s="96" t="s">
        <v>1037</v>
      </c>
      <c r="AI8" s="134"/>
      <c r="AJ8" s="134"/>
      <c r="AK8" s="6" t="s">
        <v>1026</v>
      </c>
      <c r="AL8" s="41" t="s">
        <v>1007</v>
      </c>
      <c r="AM8" s="55" t="s">
        <v>1027</v>
      </c>
      <c r="AN8" s="97" t="s">
        <v>1061</v>
      </c>
      <c r="AO8" s="134"/>
      <c r="AP8" s="134"/>
      <c r="AQ8" s="96" t="s">
        <v>1037</v>
      </c>
      <c r="AR8" s="134"/>
      <c r="AS8" s="131"/>
      <c r="AT8" s="6" t="s">
        <v>1026</v>
      </c>
      <c r="AU8" s="41" t="s">
        <v>1007</v>
      </c>
      <c r="AV8" s="55" t="s">
        <v>1027</v>
      </c>
      <c r="AW8" s="97" t="s">
        <v>1061</v>
      </c>
      <c r="AX8" s="144"/>
      <c r="AY8" s="137"/>
      <c r="AZ8" s="125"/>
      <c r="BA8" s="125"/>
      <c r="BB8" s="127"/>
      <c r="BC8" s="125"/>
      <c r="BD8" s="128"/>
      <c r="BE8" s="126"/>
      <c r="BF8" s="126"/>
      <c r="BG8" s="126"/>
      <c r="BH8" s="132"/>
      <c r="BI8" s="134"/>
      <c r="BJ8" s="134"/>
      <c r="BK8" s="96" t="s">
        <v>1037</v>
      </c>
      <c r="BL8" s="134"/>
      <c r="BM8" s="131"/>
      <c r="BN8" s="6" t="s">
        <v>1026</v>
      </c>
      <c r="BO8" s="41" t="s">
        <v>1007</v>
      </c>
      <c r="BP8" s="6" t="s">
        <v>1027</v>
      </c>
      <c r="BQ8" s="97" t="s">
        <v>1061</v>
      </c>
      <c r="BR8" s="134"/>
      <c r="BS8" s="134"/>
      <c r="BT8" s="96" t="s">
        <v>1037</v>
      </c>
      <c r="BU8" s="134"/>
      <c r="BV8" s="131"/>
      <c r="BW8" s="41" t="s">
        <v>1026</v>
      </c>
      <c r="BX8" s="41" t="s">
        <v>1007</v>
      </c>
      <c r="BY8" s="67" t="s">
        <v>1027</v>
      </c>
      <c r="BZ8" s="97" t="s">
        <v>1061</v>
      </c>
      <c r="CA8" s="134"/>
      <c r="CB8" s="134"/>
      <c r="CC8" s="96" t="s">
        <v>1037</v>
      </c>
      <c r="CD8" s="134"/>
      <c r="CE8" s="131"/>
      <c r="CF8" s="41" t="s">
        <v>1026</v>
      </c>
      <c r="CG8" s="41" t="s">
        <v>1007</v>
      </c>
      <c r="CH8" s="41" t="s">
        <v>1027</v>
      </c>
      <c r="CI8" s="97" t="s">
        <v>1061</v>
      </c>
      <c r="CJ8" s="144"/>
      <c r="CK8" s="137"/>
      <c r="CL8" s="125"/>
      <c r="CM8" s="125"/>
      <c r="CN8" s="127"/>
      <c r="CO8" s="125"/>
      <c r="CP8" s="128"/>
      <c r="CQ8" s="126"/>
      <c r="CR8" s="126"/>
      <c r="CS8" s="126"/>
      <c r="CT8" s="132"/>
      <c r="CU8" s="134"/>
      <c r="CV8" s="134"/>
      <c r="CW8" s="96" t="s">
        <v>1037</v>
      </c>
      <c r="CX8" s="134"/>
      <c r="CY8" s="131"/>
      <c r="CZ8" s="41" t="s">
        <v>1026</v>
      </c>
      <c r="DA8" s="41" t="s">
        <v>1007</v>
      </c>
      <c r="DB8" s="55" t="s">
        <v>1027</v>
      </c>
      <c r="DC8" s="97" t="s">
        <v>1061</v>
      </c>
      <c r="DD8" s="134"/>
      <c r="DE8" s="134"/>
      <c r="DF8" s="96" t="s">
        <v>1037</v>
      </c>
      <c r="DG8" s="134"/>
      <c r="DH8" s="131"/>
      <c r="DI8" s="41" t="s">
        <v>1026</v>
      </c>
      <c r="DJ8" s="41" t="s">
        <v>1007</v>
      </c>
      <c r="DK8" s="55" t="s">
        <v>1027</v>
      </c>
      <c r="DL8" s="97" t="s">
        <v>1061</v>
      </c>
      <c r="DM8" s="134"/>
      <c r="DN8" s="134"/>
      <c r="DO8" s="96" t="s">
        <v>1037</v>
      </c>
      <c r="DP8" s="134"/>
      <c r="DQ8" s="131"/>
      <c r="DR8" s="41" t="s">
        <v>1026</v>
      </c>
      <c r="DS8" s="41" t="s">
        <v>1007</v>
      </c>
      <c r="DT8" s="55" t="s">
        <v>1027</v>
      </c>
      <c r="DU8" s="97" t="s">
        <v>1061</v>
      </c>
      <c r="DV8" s="144"/>
      <c r="DW8" s="137"/>
      <c r="DX8" s="125"/>
      <c r="DY8" s="125"/>
      <c r="DZ8" s="127"/>
      <c r="EA8" s="125"/>
      <c r="EB8" s="128"/>
      <c r="EC8" s="126"/>
      <c r="ED8" s="126"/>
      <c r="EE8" s="126"/>
      <c r="EF8" s="132"/>
      <c r="EG8" s="134"/>
      <c r="EH8" s="134"/>
      <c r="EI8" s="96" t="s">
        <v>1037</v>
      </c>
      <c r="EJ8" s="134"/>
      <c r="EK8" s="134"/>
      <c r="EL8" s="41" t="s">
        <v>1026</v>
      </c>
      <c r="EM8" s="41" t="s">
        <v>1007</v>
      </c>
      <c r="EN8" s="55" t="s">
        <v>1027</v>
      </c>
      <c r="EO8" s="97" t="s">
        <v>1061</v>
      </c>
      <c r="EP8" s="134"/>
      <c r="EQ8" s="134"/>
      <c r="ER8" s="96" t="s">
        <v>1037</v>
      </c>
      <c r="ES8" s="134"/>
      <c r="ET8" s="131"/>
      <c r="EU8" s="41" t="s">
        <v>1026</v>
      </c>
      <c r="EV8" s="41" t="s">
        <v>1007</v>
      </c>
      <c r="EW8" s="55" t="s">
        <v>1027</v>
      </c>
      <c r="EX8" s="97" t="s">
        <v>1061</v>
      </c>
      <c r="EY8" s="134"/>
      <c r="EZ8" s="134"/>
      <c r="FA8" s="96" t="s">
        <v>1037</v>
      </c>
      <c r="FB8" s="134"/>
      <c r="FC8" s="131"/>
      <c r="FD8" s="41" t="s">
        <v>1026</v>
      </c>
      <c r="FE8" s="41" t="s">
        <v>1007</v>
      </c>
      <c r="FF8" s="55" t="s">
        <v>1027</v>
      </c>
      <c r="FG8" s="41" t="s">
        <v>1061</v>
      </c>
      <c r="FH8" s="177"/>
      <c r="FI8" s="177"/>
    </row>
    <row r="9" spans="1:173" s="89" customFormat="1" ht="16.5" thickBot="1" x14ac:dyDescent="0.3">
      <c r="A9" s="90">
        <v>1</v>
      </c>
      <c r="B9" s="90">
        <f>A9+1</f>
        <v>2</v>
      </c>
      <c r="C9" s="90">
        <f t="shared" ref="C9:BN9" si="28">B9+1</f>
        <v>3</v>
      </c>
      <c r="D9" s="90">
        <f t="shared" si="28"/>
        <v>4</v>
      </c>
      <c r="E9" s="90">
        <f t="shared" si="28"/>
        <v>5</v>
      </c>
      <c r="F9" s="90">
        <f t="shared" si="28"/>
        <v>6</v>
      </c>
      <c r="G9" s="90">
        <f t="shared" si="28"/>
        <v>7</v>
      </c>
      <c r="H9" s="90">
        <f t="shared" si="28"/>
        <v>8</v>
      </c>
      <c r="I9" s="90">
        <f t="shared" si="28"/>
        <v>9</v>
      </c>
      <c r="J9" s="90">
        <f t="shared" si="28"/>
        <v>10</v>
      </c>
      <c r="K9" s="90">
        <f t="shared" si="28"/>
        <v>11</v>
      </c>
      <c r="L9" s="90">
        <f t="shared" si="28"/>
        <v>12</v>
      </c>
      <c r="M9" s="90">
        <f t="shared" si="28"/>
        <v>13</v>
      </c>
      <c r="N9" s="90">
        <f t="shared" si="28"/>
        <v>14</v>
      </c>
      <c r="O9" s="90">
        <f t="shared" si="28"/>
        <v>15</v>
      </c>
      <c r="P9" s="90">
        <f t="shared" si="28"/>
        <v>16</v>
      </c>
      <c r="Q9" s="90">
        <f t="shared" si="28"/>
        <v>17</v>
      </c>
      <c r="R9" s="90">
        <f t="shared" si="28"/>
        <v>18</v>
      </c>
      <c r="S9" s="90">
        <f t="shared" si="28"/>
        <v>19</v>
      </c>
      <c r="T9" s="90">
        <f t="shared" si="28"/>
        <v>20</v>
      </c>
      <c r="U9" s="90">
        <f t="shared" si="28"/>
        <v>21</v>
      </c>
      <c r="V9" s="90">
        <f t="shared" si="28"/>
        <v>22</v>
      </c>
      <c r="W9" s="90">
        <f t="shared" si="28"/>
        <v>23</v>
      </c>
      <c r="X9" s="90">
        <f t="shared" si="28"/>
        <v>24</v>
      </c>
      <c r="Y9" s="90">
        <f t="shared" si="28"/>
        <v>25</v>
      </c>
      <c r="Z9" s="90">
        <f t="shared" si="28"/>
        <v>26</v>
      </c>
      <c r="AA9" s="90">
        <f t="shared" si="28"/>
        <v>27</v>
      </c>
      <c r="AB9" s="90">
        <f t="shared" si="28"/>
        <v>28</v>
      </c>
      <c r="AC9" s="90">
        <f t="shared" si="28"/>
        <v>29</v>
      </c>
      <c r="AD9" s="90">
        <f t="shared" si="28"/>
        <v>30</v>
      </c>
      <c r="AE9" s="90">
        <f t="shared" si="28"/>
        <v>31</v>
      </c>
      <c r="AF9" s="90">
        <f t="shared" si="28"/>
        <v>32</v>
      </c>
      <c r="AG9" s="90">
        <f t="shared" si="28"/>
        <v>33</v>
      </c>
      <c r="AH9" s="90">
        <f t="shared" si="28"/>
        <v>34</v>
      </c>
      <c r="AI9" s="90">
        <f t="shared" si="28"/>
        <v>35</v>
      </c>
      <c r="AJ9" s="90">
        <f t="shared" si="28"/>
        <v>36</v>
      </c>
      <c r="AK9" s="90">
        <f t="shared" si="28"/>
        <v>37</v>
      </c>
      <c r="AL9" s="90">
        <f t="shared" si="28"/>
        <v>38</v>
      </c>
      <c r="AM9" s="90">
        <f t="shared" si="28"/>
        <v>39</v>
      </c>
      <c r="AN9" s="90">
        <f t="shared" si="28"/>
        <v>40</v>
      </c>
      <c r="AO9" s="90">
        <f t="shared" si="28"/>
        <v>41</v>
      </c>
      <c r="AP9" s="90">
        <f t="shared" si="28"/>
        <v>42</v>
      </c>
      <c r="AQ9" s="90">
        <f t="shared" si="28"/>
        <v>43</v>
      </c>
      <c r="AR9" s="90">
        <f t="shared" si="28"/>
        <v>44</v>
      </c>
      <c r="AS9" s="90">
        <f t="shared" si="28"/>
        <v>45</v>
      </c>
      <c r="AT9" s="90">
        <f t="shared" si="28"/>
        <v>46</v>
      </c>
      <c r="AU9" s="90">
        <f t="shared" si="28"/>
        <v>47</v>
      </c>
      <c r="AV9" s="90">
        <f t="shared" si="28"/>
        <v>48</v>
      </c>
      <c r="AW9" s="90">
        <f t="shared" si="28"/>
        <v>49</v>
      </c>
      <c r="AX9" s="90">
        <f t="shared" si="28"/>
        <v>50</v>
      </c>
      <c r="AY9" s="90">
        <f t="shared" si="28"/>
        <v>51</v>
      </c>
      <c r="AZ9" s="90">
        <f t="shared" si="28"/>
        <v>52</v>
      </c>
      <c r="BA9" s="90">
        <f t="shared" si="28"/>
        <v>53</v>
      </c>
      <c r="BB9" s="90">
        <f t="shared" si="28"/>
        <v>54</v>
      </c>
      <c r="BC9" s="90">
        <f t="shared" si="28"/>
        <v>55</v>
      </c>
      <c r="BD9" s="90">
        <f t="shared" si="28"/>
        <v>56</v>
      </c>
      <c r="BE9" s="90">
        <f t="shared" si="28"/>
        <v>57</v>
      </c>
      <c r="BF9" s="90">
        <f t="shared" si="28"/>
        <v>58</v>
      </c>
      <c r="BG9" s="90">
        <f t="shared" si="28"/>
        <v>59</v>
      </c>
      <c r="BH9" s="90">
        <f t="shared" si="28"/>
        <v>60</v>
      </c>
      <c r="BI9" s="90">
        <f t="shared" si="28"/>
        <v>61</v>
      </c>
      <c r="BJ9" s="90">
        <f t="shared" si="28"/>
        <v>62</v>
      </c>
      <c r="BK9" s="90">
        <f t="shared" si="28"/>
        <v>63</v>
      </c>
      <c r="BL9" s="90">
        <f t="shared" si="28"/>
        <v>64</v>
      </c>
      <c r="BM9" s="90">
        <f t="shared" si="28"/>
        <v>65</v>
      </c>
      <c r="BN9" s="90">
        <f t="shared" si="28"/>
        <v>66</v>
      </c>
      <c r="BO9" s="90">
        <f t="shared" ref="BO9:DZ9" si="29">BN9+1</f>
        <v>67</v>
      </c>
      <c r="BP9" s="90">
        <f t="shared" si="29"/>
        <v>68</v>
      </c>
      <c r="BQ9" s="90">
        <f t="shared" si="29"/>
        <v>69</v>
      </c>
      <c r="BR9" s="90">
        <f t="shared" si="29"/>
        <v>70</v>
      </c>
      <c r="BS9" s="90">
        <f t="shared" si="29"/>
        <v>71</v>
      </c>
      <c r="BT9" s="90">
        <f t="shared" si="29"/>
        <v>72</v>
      </c>
      <c r="BU9" s="90">
        <f t="shared" si="29"/>
        <v>73</v>
      </c>
      <c r="BV9" s="90">
        <f t="shared" si="29"/>
        <v>74</v>
      </c>
      <c r="BW9" s="90">
        <f t="shared" si="29"/>
        <v>75</v>
      </c>
      <c r="BX9" s="90">
        <f t="shared" si="29"/>
        <v>76</v>
      </c>
      <c r="BY9" s="90">
        <f t="shared" si="29"/>
        <v>77</v>
      </c>
      <c r="BZ9" s="90">
        <f t="shared" si="29"/>
        <v>78</v>
      </c>
      <c r="CA9" s="90">
        <f t="shared" si="29"/>
        <v>79</v>
      </c>
      <c r="CB9" s="90">
        <f t="shared" si="29"/>
        <v>80</v>
      </c>
      <c r="CC9" s="90">
        <f t="shared" si="29"/>
        <v>81</v>
      </c>
      <c r="CD9" s="90">
        <f t="shared" si="29"/>
        <v>82</v>
      </c>
      <c r="CE9" s="90">
        <f t="shared" si="29"/>
        <v>83</v>
      </c>
      <c r="CF9" s="90">
        <f t="shared" si="29"/>
        <v>84</v>
      </c>
      <c r="CG9" s="90">
        <f t="shared" si="29"/>
        <v>85</v>
      </c>
      <c r="CH9" s="90">
        <f t="shared" si="29"/>
        <v>86</v>
      </c>
      <c r="CI9" s="90">
        <f t="shared" si="29"/>
        <v>87</v>
      </c>
      <c r="CJ9" s="90">
        <f t="shared" si="29"/>
        <v>88</v>
      </c>
      <c r="CK9" s="90">
        <f t="shared" si="29"/>
        <v>89</v>
      </c>
      <c r="CL9" s="90">
        <f t="shared" si="29"/>
        <v>90</v>
      </c>
      <c r="CM9" s="90">
        <f t="shared" si="29"/>
        <v>91</v>
      </c>
      <c r="CN9" s="90">
        <f t="shared" si="29"/>
        <v>92</v>
      </c>
      <c r="CO9" s="90">
        <f t="shared" si="29"/>
        <v>93</v>
      </c>
      <c r="CP9" s="90">
        <f t="shared" si="29"/>
        <v>94</v>
      </c>
      <c r="CQ9" s="90">
        <f t="shared" si="29"/>
        <v>95</v>
      </c>
      <c r="CR9" s="90">
        <f t="shared" si="29"/>
        <v>96</v>
      </c>
      <c r="CS9" s="90">
        <f t="shared" si="29"/>
        <v>97</v>
      </c>
      <c r="CT9" s="90">
        <f t="shared" si="29"/>
        <v>98</v>
      </c>
      <c r="CU9" s="90">
        <f t="shared" si="29"/>
        <v>99</v>
      </c>
      <c r="CV9" s="90">
        <f t="shared" si="29"/>
        <v>100</v>
      </c>
      <c r="CW9" s="90">
        <f t="shared" si="29"/>
        <v>101</v>
      </c>
      <c r="CX9" s="90">
        <f t="shared" si="29"/>
        <v>102</v>
      </c>
      <c r="CY9" s="90">
        <f t="shared" si="29"/>
        <v>103</v>
      </c>
      <c r="CZ9" s="90">
        <f t="shared" si="29"/>
        <v>104</v>
      </c>
      <c r="DA9" s="90">
        <f t="shared" si="29"/>
        <v>105</v>
      </c>
      <c r="DB9" s="90">
        <f t="shared" si="29"/>
        <v>106</v>
      </c>
      <c r="DC9" s="90">
        <f t="shared" si="29"/>
        <v>107</v>
      </c>
      <c r="DD9" s="90">
        <f t="shared" si="29"/>
        <v>108</v>
      </c>
      <c r="DE9" s="90">
        <f t="shared" si="29"/>
        <v>109</v>
      </c>
      <c r="DF9" s="90">
        <f t="shared" si="29"/>
        <v>110</v>
      </c>
      <c r="DG9" s="90">
        <f t="shared" si="29"/>
        <v>111</v>
      </c>
      <c r="DH9" s="90">
        <f t="shared" si="29"/>
        <v>112</v>
      </c>
      <c r="DI9" s="90">
        <f t="shared" si="29"/>
        <v>113</v>
      </c>
      <c r="DJ9" s="90">
        <f t="shared" si="29"/>
        <v>114</v>
      </c>
      <c r="DK9" s="90">
        <f t="shared" si="29"/>
        <v>115</v>
      </c>
      <c r="DL9" s="90">
        <f t="shared" si="29"/>
        <v>116</v>
      </c>
      <c r="DM9" s="90">
        <f t="shared" si="29"/>
        <v>117</v>
      </c>
      <c r="DN9" s="90">
        <f t="shared" si="29"/>
        <v>118</v>
      </c>
      <c r="DO9" s="90">
        <f t="shared" si="29"/>
        <v>119</v>
      </c>
      <c r="DP9" s="90">
        <f t="shared" si="29"/>
        <v>120</v>
      </c>
      <c r="DQ9" s="90">
        <f t="shared" si="29"/>
        <v>121</v>
      </c>
      <c r="DR9" s="90">
        <f t="shared" si="29"/>
        <v>122</v>
      </c>
      <c r="DS9" s="90">
        <f t="shared" si="29"/>
        <v>123</v>
      </c>
      <c r="DT9" s="90">
        <f t="shared" si="29"/>
        <v>124</v>
      </c>
      <c r="DU9" s="90">
        <f t="shared" si="29"/>
        <v>125</v>
      </c>
      <c r="DV9" s="90">
        <f t="shared" si="29"/>
        <v>126</v>
      </c>
      <c r="DW9" s="90">
        <f t="shared" si="29"/>
        <v>127</v>
      </c>
      <c r="DX9" s="90">
        <f t="shared" si="29"/>
        <v>128</v>
      </c>
      <c r="DY9" s="90">
        <f t="shared" si="29"/>
        <v>129</v>
      </c>
      <c r="DZ9" s="90">
        <f t="shared" si="29"/>
        <v>130</v>
      </c>
      <c r="EA9" s="90">
        <f t="shared" ref="EA9:FI9" si="30">DZ9+1</f>
        <v>131</v>
      </c>
      <c r="EB9" s="90">
        <f t="shared" si="30"/>
        <v>132</v>
      </c>
      <c r="EC9" s="90">
        <f t="shared" si="30"/>
        <v>133</v>
      </c>
      <c r="ED9" s="90">
        <f t="shared" si="30"/>
        <v>134</v>
      </c>
      <c r="EE9" s="90">
        <f t="shared" si="30"/>
        <v>135</v>
      </c>
      <c r="EF9" s="90">
        <f t="shared" si="30"/>
        <v>136</v>
      </c>
      <c r="EG9" s="90">
        <f t="shared" si="30"/>
        <v>137</v>
      </c>
      <c r="EH9" s="90">
        <f t="shared" si="30"/>
        <v>138</v>
      </c>
      <c r="EI9" s="90">
        <f t="shared" si="30"/>
        <v>139</v>
      </c>
      <c r="EJ9" s="90">
        <f t="shared" si="30"/>
        <v>140</v>
      </c>
      <c r="EK9" s="90">
        <f t="shared" si="30"/>
        <v>141</v>
      </c>
      <c r="EL9" s="90">
        <f t="shared" si="30"/>
        <v>142</v>
      </c>
      <c r="EM9" s="90">
        <f t="shared" si="30"/>
        <v>143</v>
      </c>
      <c r="EN9" s="90">
        <f t="shared" si="30"/>
        <v>144</v>
      </c>
      <c r="EO9" s="90">
        <f t="shared" si="30"/>
        <v>145</v>
      </c>
      <c r="EP9" s="90">
        <f t="shared" si="30"/>
        <v>146</v>
      </c>
      <c r="EQ9" s="90">
        <f t="shared" si="30"/>
        <v>147</v>
      </c>
      <c r="ER9" s="90">
        <f t="shared" si="30"/>
        <v>148</v>
      </c>
      <c r="ES9" s="90">
        <f t="shared" si="30"/>
        <v>149</v>
      </c>
      <c r="ET9" s="90">
        <f t="shared" si="30"/>
        <v>150</v>
      </c>
      <c r="EU9" s="90">
        <f t="shared" si="30"/>
        <v>151</v>
      </c>
      <c r="EV9" s="90">
        <f t="shared" si="30"/>
        <v>152</v>
      </c>
      <c r="EW9" s="90">
        <f t="shared" si="30"/>
        <v>153</v>
      </c>
      <c r="EX9" s="90">
        <f t="shared" si="30"/>
        <v>154</v>
      </c>
      <c r="EY9" s="90">
        <f t="shared" si="30"/>
        <v>155</v>
      </c>
      <c r="EZ9" s="90">
        <f t="shared" si="30"/>
        <v>156</v>
      </c>
      <c r="FA9" s="90">
        <f t="shared" si="30"/>
        <v>157</v>
      </c>
      <c r="FB9" s="90">
        <f t="shared" si="30"/>
        <v>158</v>
      </c>
      <c r="FC9" s="90">
        <f t="shared" si="30"/>
        <v>159</v>
      </c>
      <c r="FD9" s="90">
        <f t="shared" si="30"/>
        <v>160</v>
      </c>
      <c r="FE9" s="90">
        <f t="shared" si="30"/>
        <v>161</v>
      </c>
      <c r="FF9" s="90">
        <f t="shared" si="30"/>
        <v>162</v>
      </c>
      <c r="FG9" s="90">
        <f t="shared" si="30"/>
        <v>163</v>
      </c>
      <c r="FH9" s="90">
        <f t="shared" si="30"/>
        <v>164</v>
      </c>
      <c r="FI9" s="90">
        <f t="shared" si="30"/>
        <v>165</v>
      </c>
    </row>
    <row r="10" spans="1:173" s="89" customFormat="1" ht="48" customHeight="1" thickBot="1" x14ac:dyDescent="0.3">
      <c r="A10" s="85" t="s">
        <v>1022</v>
      </c>
      <c r="B10" s="85" t="s">
        <v>1058</v>
      </c>
      <c r="C10" s="74" t="s">
        <v>5</v>
      </c>
      <c r="D10" s="77">
        <v>1000</v>
      </c>
      <c r="E10" s="77">
        <v>2000</v>
      </c>
      <c r="F10" s="77">
        <v>3000</v>
      </c>
      <c r="G10" s="110">
        <v>1500</v>
      </c>
      <c r="H10" s="114">
        <v>500</v>
      </c>
      <c r="I10" s="106">
        <f t="shared" ref="I10:I22" si="31">AA10+AJ10+AS10+BM10+BV10+CE10+CY10+DH10+DQ10+EK10+ET10+FC10</f>
        <v>3000</v>
      </c>
      <c r="J10" s="106">
        <f t="shared" ref="J10:J22" si="32">AB10+AK10+AT10+BN10+BW10+CF10+CZ10+DI10+DR10+EL10+EU10+FD10</f>
        <v>750</v>
      </c>
      <c r="K10" s="106">
        <f t="shared" ref="K10:K22" si="33">AC10+AL10+AU10+BO10+BX10+CG10+DA10+DJ10+DS10+EM10+EV10+FE10</f>
        <v>750</v>
      </c>
      <c r="L10" s="106">
        <f t="shared" ref="L10:L22" si="34">AD10+AM10+AV10+BP10+BY10+CH10+DB10+DK10+DT10+EN10+EW10+FF10</f>
        <v>750</v>
      </c>
      <c r="M10" s="106">
        <f t="shared" ref="M10:M22" si="35">AE10+AN10+AW10+BQ10+BZ10+CI10+DC10+DL10+DU10+EO10+EX10+FG10</f>
        <v>750</v>
      </c>
      <c r="N10" s="107"/>
      <c r="O10" s="107"/>
      <c r="P10" s="107"/>
      <c r="Q10" s="107"/>
      <c r="R10" s="107"/>
      <c r="S10" s="107"/>
      <c r="T10" s="108"/>
      <c r="U10" s="108"/>
      <c r="V10" s="108"/>
      <c r="W10" s="80">
        <v>250</v>
      </c>
      <c r="X10" s="80">
        <v>125</v>
      </c>
      <c r="Y10" s="80">
        <v>41.666666666666664</v>
      </c>
      <c r="Z10" s="80">
        <v>30</v>
      </c>
      <c r="AA10" s="80">
        <f>SUM(AB10:AE10)</f>
        <v>250</v>
      </c>
      <c r="AB10" s="54">
        <v>62.5</v>
      </c>
      <c r="AC10" s="54">
        <v>62.5</v>
      </c>
      <c r="AD10" s="54">
        <v>62.5</v>
      </c>
      <c r="AE10" s="54">
        <v>62.5</v>
      </c>
      <c r="AF10" s="80">
        <v>250</v>
      </c>
      <c r="AG10" s="80">
        <v>125</v>
      </c>
      <c r="AH10" s="80">
        <v>41.666666666666664</v>
      </c>
      <c r="AI10" s="80">
        <v>30</v>
      </c>
      <c r="AJ10" s="80">
        <f>SUM(AK10:AN10)</f>
        <v>250</v>
      </c>
      <c r="AK10" s="54">
        <v>62.5</v>
      </c>
      <c r="AL10" s="54">
        <v>62.5</v>
      </c>
      <c r="AM10" s="54">
        <v>62.5</v>
      </c>
      <c r="AN10" s="54">
        <v>62.5</v>
      </c>
      <c r="AO10" s="80">
        <v>250</v>
      </c>
      <c r="AP10" s="80">
        <v>125</v>
      </c>
      <c r="AQ10" s="80">
        <v>41.666666666666664</v>
      </c>
      <c r="AR10" s="80">
        <v>30</v>
      </c>
      <c r="AS10" s="80">
        <f>SUM(AT10:AW10)</f>
        <v>250</v>
      </c>
      <c r="AT10" s="54">
        <v>62.5</v>
      </c>
      <c r="AU10" s="54">
        <v>62.5</v>
      </c>
      <c r="AV10" s="54">
        <v>62.5</v>
      </c>
      <c r="AW10" s="54">
        <v>62.5</v>
      </c>
      <c r="AX10" s="54">
        <v>5000</v>
      </c>
      <c r="AY10" s="54">
        <v>10000</v>
      </c>
      <c r="AZ10" s="101"/>
      <c r="BA10" s="101"/>
      <c r="BB10" s="101"/>
      <c r="BC10" s="101"/>
      <c r="BD10" s="101"/>
      <c r="BE10" s="101"/>
      <c r="BF10" s="101"/>
      <c r="BG10" s="101"/>
      <c r="BH10" s="101"/>
      <c r="BI10" s="80">
        <v>250</v>
      </c>
      <c r="BJ10" s="80">
        <v>125</v>
      </c>
      <c r="BK10" s="80">
        <v>41.666666666666664</v>
      </c>
      <c r="BL10" s="80">
        <v>30</v>
      </c>
      <c r="BM10" s="80">
        <f>SUM(BN10:BQ10)</f>
        <v>250</v>
      </c>
      <c r="BN10" s="54">
        <v>62.5</v>
      </c>
      <c r="BO10" s="54">
        <v>62.5</v>
      </c>
      <c r="BP10" s="54">
        <v>62.5</v>
      </c>
      <c r="BQ10" s="54">
        <v>62.5</v>
      </c>
      <c r="BR10" s="80">
        <v>250</v>
      </c>
      <c r="BS10" s="80">
        <v>125</v>
      </c>
      <c r="BT10" s="80">
        <v>41.666666666666664</v>
      </c>
      <c r="BU10" s="80">
        <v>30</v>
      </c>
      <c r="BV10" s="80">
        <f>SUM(BW10:BZ10)</f>
        <v>250</v>
      </c>
      <c r="BW10" s="54">
        <v>62.5</v>
      </c>
      <c r="BX10" s="54">
        <v>62.5</v>
      </c>
      <c r="BY10" s="54">
        <v>62.5</v>
      </c>
      <c r="BZ10" s="54">
        <v>62.5</v>
      </c>
      <c r="CA10" s="80">
        <v>250</v>
      </c>
      <c r="CB10" s="80">
        <v>125</v>
      </c>
      <c r="CC10" s="80">
        <v>41.666666666666664</v>
      </c>
      <c r="CD10" s="80">
        <v>30</v>
      </c>
      <c r="CE10" s="80">
        <f>SUM(CF10:CI10)</f>
        <v>250</v>
      </c>
      <c r="CF10" s="54">
        <v>62.5</v>
      </c>
      <c r="CG10" s="54">
        <v>62.5</v>
      </c>
      <c r="CH10" s="54">
        <v>62.5</v>
      </c>
      <c r="CI10" s="54">
        <v>62.5</v>
      </c>
      <c r="CJ10" s="54">
        <v>15000</v>
      </c>
      <c r="CK10" s="54">
        <v>30000</v>
      </c>
      <c r="CL10" s="101"/>
      <c r="CM10" s="101"/>
      <c r="CN10" s="101"/>
      <c r="CO10" s="101"/>
      <c r="CP10" s="101"/>
      <c r="CQ10" s="101"/>
      <c r="CR10" s="101"/>
      <c r="CS10" s="101"/>
      <c r="CT10" s="101"/>
      <c r="CU10" s="80">
        <v>250</v>
      </c>
      <c r="CV10" s="80">
        <v>125</v>
      </c>
      <c r="CW10" s="80">
        <v>41.666666666666664</v>
      </c>
      <c r="CX10" s="80">
        <v>30</v>
      </c>
      <c r="CY10" s="80">
        <f>SUM(CZ10:DC10)</f>
        <v>250</v>
      </c>
      <c r="CZ10" s="54">
        <v>62.5</v>
      </c>
      <c r="DA10" s="54">
        <v>62.5</v>
      </c>
      <c r="DB10" s="54">
        <v>62.5</v>
      </c>
      <c r="DC10" s="54">
        <v>62.5</v>
      </c>
      <c r="DD10" s="80">
        <v>250</v>
      </c>
      <c r="DE10" s="80">
        <v>125</v>
      </c>
      <c r="DF10" s="80">
        <v>41.666666666666664</v>
      </c>
      <c r="DG10" s="80">
        <v>30</v>
      </c>
      <c r="DH10" s="80">
        <f>SUM(DI10:DL10)</f>
        <v>250</v>
      </c>
      <c r="DI10" s="54">
        <v>62.5</v>
      </c>
      <c r="DJ10" s="54">
        <v>62.5</v>
      </c>
      <c r="DK10" s="54">
        <v>62.5</v>
      </c>
      <c r="DL10" s="54">
        <v>62.5</v>
      </c>
      <c r="DM10" s="80">
        <v>250</v>
      </c>
      <c r="DN10" s="80">
        <v>125</v>
      </c>
      <c r="DO10" s="80">
        <v>41.666666666666664</v>
      </c>
      <c r="DP10" s="80">
        <v>30</v>
      </c>
      <c r="DQ10" s="80">
        <f>SUM(DR10:DU10)</f>
        <v>250</v>
      </c>
      <c r="DR10" s="54">
        <v>62.5</v>
      </c>
      <c r="DS10" s="54">
        <v>62.5</v>
      </c>
      <c r="DT10" s="54">
        <v>62.5</v>
      </c>
      <c r="DU10" s="54">
        <v>62.5</v>
      </c>
      <c r="DV10" s="54">
        <v>20000</v>
      </c>
      <c r="DW10" s="54">
        <v>40000</v>
      </c>
      <c r="DX10" s="101"/>
      <c r="DY10" s="101"/>
      <c r="DZ10" s="101"/>
      <c r="EA10" s="101"/>
      <c r="EB10" s="101"/>
      <c r="EC10" s="101"/>
      <c r="ED10" s="101"/>
      <c r="EE10" s="101"/>
      <c r="EF10" s="101"/>
      <c r="EG10" s="80">
        <v>250</v>
      </c>
      <c r="EH10" s="80">
        <v>125</v>
      </c>
      <c r="EI10" s="80">
        <v>41.666666666666664</v>
      </c>
      <c r="EJ10" s="80">
        <v>30</v>
      </c>
      <c r="EK10" s="80">
        <f>SUM(EL10:EO10)</f>
        <v>250</v>
      </c>
      <c r="EL10" s="54">
        <v>62.5</v>
      </c>
      <c r="EM10" s="54">
        <v>62.5</v>
      </c>
      <c r="EN10" s="54">
        <v>62.5</v>
      </c>
      <c r="EO10" s="54">
        <v>62.5</v>
      </c>
      <c r="EP10" s="80">
        <v>250</v>
      </c>
      <c r="EQ10" s="80">
        <v>125</v>
      </c>
      <c r="ER10" s="80">
        <v>41.666666666666664</v>
      </c>
      <c r="ES10" s="80">
        <v>30</v>
      </c>
      <c r="ET10" s="80">
        <f>SUM(EU10:EX10)</f>
        <v>250</v>
      </c>
      <c r="EU10" s="54">
        <v>62.5</v>
      </c>
      <c r="EV10" s="54">
        <v>62.5</v>
      </c>
      <c r="EW10" s="54">
        <v>62.5</v>
      </c>
      <c r="EX10" s="54">
        <v>62.5</v>
      </c>
      <c r="EY10" s="80">
        <v>250</v>
      </c>
      <c r="EZ10" s="80">
        <v>125</v>
      </c>
      <c r="FA10" s="80">
        <v>41.666666666666664</v>
      </c>
      <c r="FB10" s="80">
        <v>30</v>
      </c>
      <c r="FC10" s="80">
        <f>SUM(FD10:FG10)</f>
        <v>250</v>
      </c>
      <c r="FD10" s="54">
        <v>62.5</v>
      </c>
      <c r="FE10" s="54">
        <v>62.5</v>
      </c>
      <c r="FF10" s="54">
        <v>62.5</v>
      </c>
      <c r="FG10" s="54">
        <v>62.5</v>
      </c>
      <c r="FH10" s="82">
        <v>25000</v>
      </c>
      <c r="FI10" s="82">
        <v>50000</v>
      </c>
      <c r="FJ10" s="87"/>
      <c r="FK10" s="87"/>
      <c r="FL10" s="86"/>
      <c r="FM10" s="88"/>
      <c r="FN10" s="88"/>
    </row>
    <row r="11" spans="1:173" s="89" customFormat="1" ht="16.5" customHeight="1" x14ac:dyDescent="0.25">
      <c r="A11" s="10" t="s">
        <v>1023</v>
      </c>
      <c r="B11" s="10" t="s">
        <v>57</v>
      </c>
      <c r="C11" s="10" t="s">
        <v>2</v>
      </c>
      <c r="D11" s="77">
        <v>1000</v>
      </c>
      <c r="E11" s="77">
        <v>2000</v>
      </c>
      <c r="F11" s="54">
        <v>3000</v>
      </c>
      <c r="G11" s="101">
        <v>1500</v>
      </c>
      <c r="H11" s="101">
        <v>500</v>
      </c>
      <c r="I11" s="109">
        <f t="shared" si="31"/>
        <v>3000</v>
      </c>
      <c r="J11" s="110">
        <f t="shared" si="32"/>
        <v>750</v>
      </c>
      <c r="K11" s="110">
        <f t="shared" si="33"/>
        <v>750</v>
      </c>
      <c r="L11" s="110">
        <f t="shared" si="34"/>
        <v>750</v>
      </c>
      <c r="M11" s="110">
        <f t="shared" si="35"/>
        <v>750</v>
      </c>
      <c r="N11" s="110"/>
      <c r="O11" s="110"/>
      <c r="P11" s="110"/>
      <c r="Q11" s="110"/>
      <c r="R11" s="110"/>
      <c r="S11" s="110"/>
      <c r="T11" s="110"/>
      <c r="U11" s="110"/>
      <c r="V11" s="110"/>
      <c r="W11" s="80">
        <v>250</v>
      </c>
      <c r="X11" s="80">
        <v>125</v>
      </c>
      <c r="Y11" s="80">
        <v>41.666666666666664</v>
      </c>
      <c r="Z11" s="80">
        <v>30</v>
      </c>
      <c r="AA11" s="80">
        <f t="shared" ref="AA11:AA22" si="36">SUM(AB11:AE11)</f>
        <v>250</v>
      </c>
      <c r="AB11" s="54">
        <v>62.5</v>
      </c>
      <c r="AC11" s="54">
        <v>62.5</v>
      </c>
      <c r="AD11" s="54">
        <v>62.5</v>
      </c>
      <c r="AE11" s="54">
        <v>62.5</v>
      </c>
      <c r="AF11" s="80">
        <v>250</v>
      </c>
      <c r="AG11" s="80">
        <v>125</v>
      </c>
      <c r="AH11" s="80">
        <v>41.666666666666664</v>
      </c>
      <c r="AI11" s="80">
        <v>30</v>
      </c>
      <c r="AJ11" s="80">
        <f t="shared" ref="AJ11:AJ22" si="37">SUM(AK11:AN11)</f>
        <v>250</v>
      </c>
      <c r="AK11" s="54">
        <v>62.5</v>
      </c>
      <c r="AL11" s="54">
        <v>62.5</v>
      </c>
      <c r="AM11" s="54">
        <v>62.5</v>
      </c>
      <c r="AN11" s="54">
        <v>62.5</v>
      </c>
      <c r="AO11" s="80">
        <v>250</v>
      </c>
      <c r="AP11" s="80">
        <v>125</v>
      </c>
      <c r="AQ11" s="80">
        <v>41.666666666666664</v>
      </c>
      <c r="AR11" s="80">
        <v>30</v>
      </c>
      <c r="AS11" s="80">
        <f t="shared" ref="AS11:AS22" si="38">SUM(AT11:AW11)</f>
        <v>250</v>
      </c>
      <c r="AT11" s="54">
        <v>62.5</v>
      </c>
      <c r="AU11" s="54">
        <v>62.5</v>
      </c>
      <c r="AV11" s="54">
        <v>62.5</v>
      </c>
      <c r="AW11" s="54">
        <v>62.5</v>
      </c>
      <c r="AX11" s="54">
        <v>5000</v>
      </c>
      <c r="AY11" s="54">
        <v>10000</v>
      </c>
      <c r="AZ11" s="101"/>
      <c r="BA11" s="101"/>
      <c r="BB11" s="101"/>
      <c r="BC11" s="101"/>
      <c r="BD11" s="101"/>
      <c r="BE11" s="101"/>
      <c r="BF11" s="101"/>
      <c r="BG11" s="101"/>
      <c r="BH11" s="101"/>
      <c r="BI11" s="80">
        <v>250</v>
      </c>
      <c r="BJ11" s="80">
        <v>125</v>
      </c>
      <c r="BK11" s="80">
        <v>41.666666666666664</v>
      </c>
      <c r="BL11" s="80">
        <v>30</v>
      </c>
      <c r="BM11" s="80">
        <f t="shared" ref="BM11:BM22" si="39">SUM(BN11:BQ11)</f>
        <v>250</v>
      </c>
      <c r="BN11" s="54">
        <v>62.5</v>
      </c>
      <c r="BO11" s="54">
        <v>62.5</v>
      </c>
      <c r="BP11" s="54">
        <v>62.5</v>
      </c>
      <c r="BQ11" s="54">
        <v>62.5</v>
      </c>
      <c r="BR11" s="80">
        <v>250</v>
      </c>
      <c r="BS11" s="80">
        <v>125</v>
      </c>
      <c r="BT11" s="80">
        <v>41.666666666666664</v>
      </c>
      <c r="BU11" s="80">
        <v>30</v>
      </c>
      <c r="BV11" s="80">
        <f t="shared" ref="BV11:BV22" si="40">SUM(BW11:BZ11)</f>
        <v>250</v>
      </c>
      <c r="BW11" s="54">
        <v>62.5</v>
      </c>
      <c r="BX11" s="54">
        <v>62.5</v>
      </c>
      <c r="BY11" s="54">
        <v>62.5</v>
      </c>
      <c r="BZ11" s="54">
        <v>62.5</v>
      </c>
      <c r="CA11" s="80">
        <v>250</v>
      </c>
      <c r="CB11" s="80">
        <v>125</v>
      </c>
      <c r="CC11" s="80">
        <v>41.666666666666664</v>
      </c>
      <c r="CD11" s="80">
        <v>30</v>
      </c>
      <c r="CE11" s="80">
        <f t="shared" ref="CE11:CE22" si="41">SUM(CF11:CI11)</f>
        <v>250</v>
      </c>
      <c r="CF11" s="54">
        <v>62.5</v>
      </c>
      <c r="CG11" s="54">
        <v>62.5</v>
      </c>
      <c r="CH11" s="54">
        <v>62.5</v>
      </c>
      <c r="CI11" s="54">
        <v>62.5</v>
      </c>
      <c r="CJ11" s="54">
        <v>15000</v>
      </c>
      <c r="CK11" s="54">
        <v>30000</v>
      </c>
      <c r="CL11" s="101"/>
      <c r="CM11" s="101"/>
      <c r="CN11" s="101"/>
      <c r="CO11" s="101"/>
      <c r="CP11" s="101"/>
      <c r="CQ11" s="101"/>
      <c r="CR11" s="101"/>
      <c r="CS11" s="101"/>
      <c r="CT11" s="101"/>
      <c r="CU11" s="80">
        <v>250</v>
      </c>
      <c r="CV11" s="80">
        <v>125</v>
      </c>
      <c r="CW11" s="80">
        <v>41.666666666666664</v>
      </c>
      <c r="CX11" s="80">
        <v>30</v>
      </c>
      <c r="CY11" s="80">
        <f t="shared" ref="CY11:CY22" si="42">SUM(CZ11:DC11)</f>
        <v>250</v>
      </c>
      <c r="CZ11" s="54">
        <v>62.5</v>
      </c>
      <c r="DA11" s="54">
        <v>62.5</v>
      </c>
      <c r="DB11" s="54">
        <v>62.5</v>
      </c>
      <c r="DC11" s="54">
        <v>62.5</v>
      </c>
      <c r="DD11" s="80">
        <v>250</v>
      </c>
      <c r="DE11" s="80">
        <v>125</v>
      </c>
      <c r="DF11" s="80">
        <v>41.666666666666664</v>
      </c>
      <c r="DG11" s="80">
        <v>30</v>
      </c>
      <c r="DH11" s="80">
        <f t="shared" ref="DH11:DH22" si="43">SUM(DI11:DL11)</f>
        <v>250</v>
      </c>
      <c r="DI11" s="54">
        <v>62.5</v>
      </c>
      <c r="DJ11" s="54">
        <v>62.5</v>
      </c>
      <c r="DK11" s="54">
        <v>62.5</v>
      </c>
      <c r="DL11" s="54">
        <v>62.5</v>
      </c>
      <c r="DM11" s="80">
        <v>250</v>
      </c>
      <c r="DN11" s="80">
        <v>125</v>
      </c>
      <c r="DO11" s="80">
        <v>41.666666666666664</v>
      </c>
      <c r="DP11" s="80">
        <v>30</v>
      </c>
      <c r="DQ11" s="80">
        <f t="shared" ref="DQ11:DQ22" si="44">SUM(DR11:DU11)</f>
        <v>250</v>
      </c>
      <c r="DR11" s="54">
        <v>62.5</v>
      </c>
      <c r="DS11" s="54">
        <v>62.5</v>
      </c>
      <c r="DT11" s="54">
        <v>62.5</v>
      </c>
      <c r="DU11" s="54">
        <v>62.5</v>
      </c>
      <c r="DV11" s="54">
        <v>20000</v>
      </c>
      <c r="DW11" s="54">
        <v>40000</v>
      </c>
      <c r="DX11" s="101"/>
      <c r="DY11" s="101"/>
      <c r="DZ11" s="101"/>
      <c r="EA11" s="101"/>
      <c r="EB11" s="101"/>
      <c r="EC11" s="101"/>
      <c r="ED11" s="101"/>
      <c r="EE11" s="101"/>
      <c r="EF11" s="101"/>
      <c r="EG11" s="80">
        <v>250</v>
      </c>
      <c r="EH11" s="80">
        <v>125</v>
      </c>
      <c r="EI11" s="80">
        <v>41.666666666666664</v>
      </c>
      <c r="EJ11" s="80">
        <v>30</v>
      </c>
      <c r="EK11" s="80">
        <f t="shared" ref="EK11:EK22" si="45">SUM(EL11:EO11)</f>
        <v>250</v>
      </c>
      <c r="EL11" s="54">
        <v>62.5</v>
      </c>
      <c r="EM11" s="54">
        <v>62.5</v>
      </c>
      <c r="EN11" s="54">
        <v>62.5</v>
      </c>
      <c r="EO11" s="54">
        <v>62.5</v>
      </c>
      <c r="EP11" s="80">
        <v>250</v>
      </c>
      <c r="EQ11" s="80">
        <v>125</v>
      </c>
      <c r="ER11" s="80">
        <v>41.666666666666664</v>
      </c>
      <c r="ES11" s="80">
        <v>30</v>
      </c>
      <c r="ET11" s="80">
        <f t="shared" ref="ET11:ET22" si="46">SUM(EU11:EX11)</f>
        <v>250</v>
      </c>
      <c r="EU11" s="54">
        <v>62.5</v>
      </c>
      <c r="EV11" s="54">
        <v>62.5</v>
      </c>
      <c r="EW11" s="54">
        <v>62.5</v>
      </c>
      <c r="EX11" s="54">
        <v>62.5</v>
      </c>
      <c r="EY11" s="80">
        <v>250</v>
      </c>
      <c r="EZ11" s="80">
        <v>125</v>
      </c>
      <c r="FA11" s="80">
        <v>41.666666666666664</v>
      </c>
      <c r="FB11" s="80">
        <v>30</v>
      </c>
      <c r="FC11" s="80">
        <f t="shared" ref="FC11:FC22" si="47">SUM(FD11:FG11)</f>
        <v>250</v>
      </c>
      <c r="FD11" s="54">
        <v>62.5</v>
      </c>
      <c r="FE11" s="54">
        <v>62.5</v>
      </c>
      <c r="FF11" s="54">
        <v>62.5</v>
      </c>
      <c r="FG11" s="54">
        <v>62.5</v>
      </c>
      <c r="FH11" s="82">
        <v>25000</v>
      </c>
      <c r="FI11" s="82">
        <v>50000</v>
      </c>
      <c r="FJ11" s="87"/>
      <c r="FK11" s="87"/>
      <c r="FL11" s="86"/>
      <c r="FM11" s="88"/>
      <c r="FN11" s="88"/>
    </row>
    <row r="12" spans="1:173" s="89" customFormat="1" ht="15.75" customHeight="1" x14ac:dyDescent="0.25">
      <c r="A12" s="11" t="s">
        <v>1023</v>
      </c>
      <c r="B12" s="11" t="s">
        <v>57</v>
      </c>
      <c r="C12" s="11" t="s">
        <v>7</v>
      </c>
      <c r="D12" s="78">
        <v>1000</v>
      </c>
      <c r="E12" s="78">
        <v>2000</v>
      </c>
      <c r="F12" s="53">
        <v>3000</v>
      </c>
      <c r="G12" s="105">
        <v>1500</v>
      </c>
      <c r="H12" s="105">
        <v>500</v>
      </c>
      <c r="I12" s="111">
        <f t="shared" si="31"/>
        <v>3000</v>
      </c>
      <c r="J12" s="111">
        <f t="shared" si="32"/>
        <v>750</v>
      </c>
      <c r="K12" s="111">
        <f t="shared" si="33"/>
        <v>750</v>
      </c>
      <c r="L12" s="111">
        <f t="shared" si="34"/>
        <v>750</v>
      </c>
      <c r="M12" s="111">
        <f t="shared" si="35"/>
        <v>750</v>
      </c>
      <c r="N12" s="111"/>
      <c r="O12" s="111"/>
      <c r="P12" s="111"/>
      <c r="Q12" s="111"/>
      <c r="R12" s="111"/>
      <c r="S12" s="111"/>
      <c r="T12" s="111"/>
      <c r="U12" s="111"/>
      <c r="V12" s="111"/>
      <c r="W12" s="81">
        <v>250</v>
      </c>
      <c r="X12" s="81">
        <v>125</v>
      </c>
      <c r="Y12" s="81">
        <v>41.666666666666664</v>
      </c>
      <c r="Z12" s="81">
        <v>30</v>
      </c>
      <c r="AA12" s="81">
        <f t="shared" si="36"/>
        <v>250</v>
      </c>
      <c r="AB12" s="53">
        <v>62.5</v>
      </c>
      <c r="AC12" s="53">
        <v>62.5</v>
      </c>
      <c r="AD12" s="53">
        <v>62.5</v>
      </c>
      <c r="AE12" s="53">
        <v>62.5</v>
      </c>
      <c r="AF12" s="81">
        <v>250</v>
      </c>
      <c r="AG12" s="81">
        <v>125</v>
      </c>
      <c r="AH12" s="81">
        <v>41.666666666666664</v>
      </c>
      <c r="AI12" s="81">
        <v>30</v>
      </c>
      <c r="AJ12" s="81">
        <f t="shared" si="37"/>
        <v>250</v>
      </c>
      <c r="AK12" s="53">
        <v>62.5</v>
      </c>
      <c r="AL12" s="53">
        <v>62.5</v>
      </c>
      <c r="AM12" s="53">
        <v>62.5</v>
      </c>
      <c r="AN12" s="53">
        <v>62.5</v>
      </c>
      <c r="AO12" s="81">
        <v>250</v>
      </c>
      <c r="AP12" s="81">
        <v>125</v>
      </c>
      <c r="AQ12" s="81">
        <v>41.666666666666664</v>
      </c>
      <c r="AR12" s="81">
        <v>30</v>
      </c>
      <c r="AS12" s="81">
        <f t="shared" si="38"/>
        <v>250</v>
      </c>
      <c r="AT12" s="53">
        <v>62.5</v>
      </c>
      <c r="AU12" s="53">
        <v>62.5</v>
      </c>
      <c r="AV12" s="53">
        <v>62.5</v>
      </c>
      <c r="AW12" s="53">
        <v>62.5</v>
      </c>
      <c r="AX12" s="53">
        <v>5000</v>
      </c>
      <c r="AY12" s="53">
        <v>10000</v>
      </c>
      <c r="AZ12" s="105"/>
      <c r="BA12" s="105"/>
      <c r="BB12" s="105"/>
      <c r="BC12" s="105"/>
      <c r="BD12" s="105"/>
      <c r="BE12" s="105"/>
      <c r="BF12" s="105"/>
      <c r="BG12" s="105"/>
      <c r="BH12" s="105"/>
      <c r="BI12" s="81">
        <v>250</v>
      </c>
      <c r="BJ12" s="81">
        <v>125</v>
      </c>
      <c r="BK12" s="81">
        <v>41.666666666666664</v>
      </c>
      <c r="BL12" s="81">
        <v>30</v>
      </c>
      <c r="BM12" s="81">
        <f t="shared" si="39"/>
        <v>250</v>
      </c>
      <c r="BN12" s="53">
        <v>62.5</v>
      </c>
      <c r="BO12" s="53">
        <v>62.5</v>
      </c>
      <c r="BP12" s="53">
        <v>62.5</v>
      </c>
      <c r="BQ12" s="53">
        <v>62.5</v>
      </c>
      <c r="BR12" s="81">
        <v>250</v>
      </c>
      <c r="BS12" s="81">
        <v>125</v>
      </c>
      <c r="BT12" s="81">
        <v>41.666666666666664</v>
      </c>
      <c r="BU12" s="81">
        <v>30</v>
      </c>
      <c r="BV12" s="81">
        <f t="shared" si="40"/>
        <v>250</v>
      </c>
      <c r="BW12" s="53">
        <v>62.5</v>
      </c>
      <c r="BX12" s="53">
        <v>62.5</v>
      </c>
      <c r="BY12" s="53">
        <v>62.5</v>
      </c>
      <c r="BZ12" s="53">
        <v>62.5</v>
      </c>
      <c r="CA12" s="81">
        <v>250</v>
      </c>
      <c r="CB12" s="81">
        <v>125</v>
      </c>
      <c r="CC12" s="81">
        <v>41.666666666666664</v>
      </c>
      <c r="CD12" s="81">
        <v>30</v>
      </c>
      <c r="CE12" s="81">
        <f t="shared" si="41"/>
        <v>250</v>
      </c>
      <c r="CF12" s="53">
        <v>62.5</v>
      </c>
      <c r="CG12" s="53">
        <v>62.5</v>
      </c>
      <c r="CH12" s="53">
        <v>62.5</v>
      </c>
      <c r="CI12" s="53">
        <v>62.5</v>
      </c>
      <c r="CJ12" s="53">
        <v>15000</v>
      </c>
      <c r="CK12" s="53">
        <v>30000</v>
      </c>
      <c r="CL12" s="105"/>
      <c r="CM12" s="105"/>
      <c r="CN12" s="105"/>
      <c r="CO12" s="105"/>
      <c r="CP12" s="105"/>
      <c r="CQ12" s="105"/>
      <c r="CR12" s="105"/>
      <c r="CS12" s="105"/>
      <c r="CT12" s="105"/>
      <c r="CU12" s="81">
        <v>250</v>
      </c>
      <c r="CV12" s="81">
        <v>125</v>
      </c>
      <c r="CW12" s="81">
        <v>41.666666666666664</v>
      </c>
      <c r="CX12" s="81">
        <v>30</v>
      </c>
      <c r="CY12" s="81">
        <f t="shared" si="42"/>
        <v>250</v>
      </c>
      <c r="CZ12" s="53">
        <v>62.5</v>
      </c>
      <c r="DA12" s="53">
        <v>62.5</v>
      </c>
      <c r="DB12" s="53">
        <v>62.5</v>
      </c>
      <c r="DC12" s="53">
        <v>62.5</v>
      </c>
      <c r="DD12" s="81">
        <v>250</v>
      </c>
      <c r="DE12" s="81">
        <v>125</v>
      </c>
      <c r="DF12" s="81">
        <v>41.666666666666664</v>
      </c>
      <c r="DG12" s="81">
        <v>30</v>
      </c>
      <c r="DH12" s="81">
        <f t="shared" si="43"/>
        <v>250</v>
      </c>
      <c r="DI12" s="53">
        <v>62.5</v>
      </c>
      <c r="DJ12" s="53">
        <v>62.5</v>
      </c>
      <c r="DK12" s="53">
        <v>62.5</v>
      </c>
      <c r="DL12" s="53">
        <v>62.5</v>
      </c>
      <c r="DM12" s="81">
        <v>250</v>
      </c>
      <c r="DN12" s="81">
        <v>125</v>
      </c>
      <c r="DO12" s="81">
        <v>41.666666666666664</v>
      </c>
      <c r="DP12" s="81">
        <v>30</v>
      </c>
      <c r="DQ12" s="81">
        <f t="shared" si="44"/>
        <v>250</v>
      </c>
      <c r="DR12" s="53">
        <v>62.5</v>
      </c>
      <c r="DS12" s="53">
        <v>62.5</v>
      </c>
      <c r="DT12" s="53">
        <v>62.5</v>
      </c>
      <c r="DU12" s="53">
        <v>62.5</v>
      </c>
      <c r="DV12" s="91">
        <v>20000</v>
      </c>
      <c r="DW12" s="91">
        <v>40000</v>
      </c>
      <c r="DX12" s="102"/>
      <c r="DY12" s="102"/>
      <c r="DZ12" s="102"/>
      <c r="EA12" s="102"/>
      <c r="EB12" s="102"/>
      <c r="EC12" s="102"/>
      <c r="ED12" s="102"/>
      <c r="EE12" s="102"/>
      <c r="EF12" s="102"/>
      <c r="EG12" s="81">
        <v>250</v>
      </c>
      <c r="EH12" s="81">
        <v>125</v>
      </c>
      <c r="EI12" s="81">
        <v>41.666666666666664</v>
      </c>
      <c r="EJ12" s="81">
        <v>30</v>
      </c>
      <c r="EK12" s="81">
        <f t="shared" si="45"/>
        <v>250</v>
      </c>
      <c r="EL12" s="53">
        <v>62.5</v>
      </c>
      <c r="EM12" s="53">
        <v>62.5</v>
      </c>
      <c r="EN12" s="53">
        <v>62.5</v>
      </c>
      <c r="EO12" s="53">
        <v>62.5</v>
      </c>
      <c r="EP12" s="81">
        <v>250</v>
      </c>
      <c r="EQ12" s="81">
        <v>125</v>
      </c>
      <c r="ER12" s="81">
        <v>41.666666666666664</v>
      </c>
      <c r="ES12" s="81">
        <v>30</v>
      </c>
      <c r="ET12" s="81">
        <f t="shared" si="46"/>
        <v>250</v>
      </c>
      <c r="EU12" s="53">
        <v>62.5</v>
      </c>
      <c r="EV12" s="53">
        <v>62.5</v>
      </c>
      <c r="EW12" s="53">
        <v>62.5</v>
      </c>
      <c r="EX12" s="53">
        <v>62.5</v>
      </c>
      <c r="EY12" s="81">
        <v>250</v>
      </c>
      <c r="EZ12" s="81">
        <v>125</v>
      </c>
      <c r="FA12" s="81">
        <v>41.666666666666664</v>
      </c>
      <c r="FB12" s="81">
        <v>30</v>
      </c>
      <c r="FC12" s="81">
        <f t="shared" si="47"/>
        <v>250</v>
      </c>
      <c r="FD12" s="53">
        <v>62.5</v>
      </c>
      <c r="FE12" s="53">
        <v>62.5</v>
      </c>
      <c r="FF12" s="53">
        <v>62.5</v>
      </c>
      <c r="FG12" s="53">
        <v>62.5</v>
      </c>
      <c r="FH12" s="83">
        <v>25000</v>
      </c>
      <c r="FI12" s="83">
        <v>50000</v>
      </c>
      <c r="FJ12" s="87"/>
      <c r="FK12" s="87"/>
      <c r="FL12" s="86"/>
      <c r="FM12" s="88"/>
      <c r="FN12" s="88"/>
    </row>
    <row r="13" spans="1:173" s="89" customFormat="1" ht="15.75" customHeight="1" x14ac:dyDescent="0.25">
      <c r="A13" s="11" t="e">
        <f>6/0</f>
        <v>#DIV/0!</v>
      </c>
      <c r="B13" s="11" t="s">
        <v>57</v>
      </c>
      <c r="C13" s="11" t="s">
        <v>3</v>
      </c>
      <c r="D13" s="78">
        <v>1000</v>
      </c>
      <c r="E13" s="78">
        <v>2000</v>
      </c>
      <c r="F13" s="53">
        <v>3000</v>
      </c>
      <c r="G13" s="105">
        <v>1500</v>
      </c>
      <c r="H13" s="105">
        <v>500</v>
      </c>
      <c r="I13" s="111">
        <f t="shared" si="31"/>
        <v>3000</v>
      </c>
      <c r="J13" s="111">
        <f t="shared" si="32"/>
        <v>750</v>
      </c>
      <c r="K13" s="111">
        <f t="shared" si="33"/>
        <v>750</v>
      </c>
      <c r="L13" s="111">
        <f t="shared" si="34"/>
        <v>750</v>
      </c>
      <c r="M13" s="111">
        <f t="shared" si="35"/>
        <v>750</v>
      </c>
      <c r="N13" s="111"/>
      <c r="O13" s="111"/>
      <c r="P13" s="111"/>
      <c r="Q13" s="111"/>
      <c r="R13" s="111"/>
      <c r="S13" s="111"/>
      <c r="T13" s="111"/>
      <c r="U13" s="111"/>
      <c r="V13" s="111"/>
      <c r="W13" s="81">
        <v>250</v>
      </c>
      <c r="X13" s="81">
        <v>125</v>
      </c>
      <c r="Y13" s="81">
        <v>41.666666666666664</v>
      </c>
      <c r="Z13" s="81">
        <v>30</v>
      </c>
      <c r="AA13" s="81">
        <f t="shared" si="36"/>
        <v>250</v>
      </c>
      <c r="AB13" s="53">
        <v>62.5</v>
      </c>
      <c r="AC13" s="53">
        <v>62.5</v>
      </c>
      <c r="AD13" s="53">
        <v>62.5</v>
      </c>
      <c r="AE13" s="53">
        <v>62.5</v>
      </c>
      <c r="AF13" s="81">
        <v>250</v>
      </c>
      <c r="AG13" s="81">
        <v>125</v>
      </c>
      <c r="AH13" s="81">
        <v>41.666666666666664</v>
      </c>
      <c r="AI13" s="81">
        <v>30</v>
      </c>
      <c r="AJ13" s="81">
        <f t="shared" si="37"/>
        <v>250</v>
      </c>
      <c r="AK13" s="53">
        <v>62.5</v>
      </c>
      <c r="AL13" s="53">
        <v>62.5</v>
      </c>
      <c r="AM13" s="53">
        <v>62.5</v>
      </c>
      <c r="AN13" s="53">
        <v>62.5</v>
      </c>
      <c r="AO13" s="81">
        <v>250</v>
      </c>
      <c r="AP13" s="81">
        <v>125</v>
      </c>
      <c r="AQ13" s="81">
        <v>41.666666666666664</v>
      </c>
      <c r="AR13" s="81">
        <v>30</v>
      </c>
      <c r="AS13" s="81">
        <f t="shared" si="38"/>
        <v>250</v>
      </c>
      <c r="AT13" s="53">
        <v>62.5</v>
      </c>
      <c r="AU13" s="53">
        <v>62.5</v>
      </c>
      <c r="AV13" s="53">
        <v>62.5</v>
      </c>
      <c r="AW13" s="53">
        <v>62.5</v>
      </c>
      <c r="AX13" s="53">
        <v>5000</v>
      </c>
      <c r="AY13" s="53">
        <v>10000</v>
      </c>
      <c r="AZ13" s="105"/>
      <c r="BA13" s="105"/>
      <c r="BB13" s="105"/>
      <c r="BC13" s="105"/>
      <c r="BD13" s="105"/>
      <c r="BE13" s="105"/>
      <c r="BF13" s="105"/>
      <c r="BG13" s="105"/>
      <c r="BH13" s="105"/>
      <c r="BI13" s="81">
        <v>250</v>
      </c>
      <c r="BJ13" s="81">
        <v>125</v>
      </c>
      <c r="BK13" s="81">
        <v>41.666666666666664</v>
      </c>
      <c r="BL13" s="81">
        <v>30</v>
      </c>
      <c r="BM13" s="81">
        <f t="shared" si="39"/>
        <v>250</v>
      </c>
      <c r="BN13" s="53">
        <v>62.5</v>
      </c>
      <c r="BO13" s="53">
        <v>62.5</v>
      </c>
      <c r="BP13" s="53">
        <v>62.5</v>
      </c>
      <c r="BQ13" s="53">
        <v>62.5</v>
      </c>
      <c r="BR13" s="81">
        <v>250</v>
      </c>
      <c r="BS13" s="81">
        <v>125</v>
      </c>
      <c r="BT13" s="81">
        <v>41.666666666666664</v>
      </c>
      <c r="BU13" s="81">
        <v>30</v>
      </c>
      <c r="BV13" s="81">
        <f t="shared" si="40"/>
        <v>250</v>
      </c>
      <c r="BW13" s="53">
        <v>62.5</v>
      </c>
      <c r="BX13" s="53">
        <v>62.5</v>
      </c>
      <c r="BY13" s="53">
        <v>62.5</v>
      </c>
      <c r="BZ13" s="53">
        <v>62.5</v>
      </c>
      <c r="CA13" s="81">
        <v>250</v>
      </c>
      <c r="CB13" s="81">
        <v>125</v>
      </c>
      <c r="CC13" s="81">
        <v>41.666666666666664</v>
      </c>
      <c r="CD13" s="81">
        <v>30</v>
      </c>
      <c r="CE13" s="81">
        <f t="shared" si="41"/>
        <v>250</v>
      </c>
      <c r="CF13" s="53">
        <v>62.5</v>
      </c>
      <c r="CG13" s="53">
        <v>62.5</v>
      </c>
      <c r="CH13" s="53">
        <v>62.5</v>
      </c>
      <c r="CI13" s="53">
        <v>62.5</v>
      </c>
      <c r="CJ13" s="53">
        <v>15000</v>
      </c>
      <c r="CK13" s="53">
        <v>30000</v>
      </c>
      <c r="CL13" s="105"/>
      <c r="CM13" s="105"/>
      <c r="CN13" s="105"/>
      <c r="CO13" s="105"/>
      <c r="CP13" s="105"/>
      <c r="CQ13" s="105"/>
      <c r="CR13" s="105"/>
      <c r="CS13" s="105"/>
      <c r="CT13" s="105"/>
      <c r="CU13" s="81">
        <v>250</v>
      </c>
      <c r="CV13" s="81">
        <v>125</v>
      </c>
      <c r="CW13" s="81">
        <v>41.666666666666664</v>
      </c>
      <c r="CX13" s="81">
        <v>30</v>
      </c>
      <c r="CY13" s="81">
        <f t="shared" si="42"/>
        <v>250</v>
      </c>
      <c r="CZ13" s="53">
        <v>62.5</v>
      </c>
      <c r="DA13" s="53">
        <v>62.5</v>
      </c>
      <c r="DB13" s="53">
        <v>62.5</v>
      </c>
      <c r="DC13" s="53">
        <v>62.5</v>
      </c>
      <c r="DD13" s="81">
        <v>250</v>
      </c>
      <c r="DE13" s="81">
        <v>125</v>
      </c>
      <c r="DF13" s="81">
        <v>41.666666666666664</v>
      </c>
      <c r="DG13" s="81">
        <v>30</v>
      </c>
      <c r="DH13" s="81">
        <f t="shared" si="43"/>
        <v>250</v>
      </c>
      <c r="DI13" s="53">
        <v>62.5</v>
      </c>
      <c r="DJ13" s="53">
        <v>62.5</v>
      </c>
      <c r="DK13" s="53">
        <v>62.5</v>
      </c>
      <c r="DL13" s="53">
        <v>62.5</v>
      </c>
      <c r="DM13" s="81">
        <v>250</v>
      </c>
      <c r="DN13" s="81">
        <v>125</v>
      </c>
      <c r="DO13" s="81">
        <v>41.666666666666664</v>
      </c>
      <c r="DP13" s="81">
        <v>30</v>
      </c>
      <c r="DQ13" s="81">
        <f t="shared" si="44"/>
        <v>250</v>
      </c>
      <c r="DR13" s="53">
        <v>62.5</v>
      </c>
      <c r="DS13" s="53">
        <v>62.5</v>
      </c>
      <c r="DT13" s="53">
        <v>62.5</v>
      </c>
      <c r="DU13" s="53">
        <v>62.5</v>
      </c>
      <c r="DV13" s="91">
        <v>20000</v>
      </c>
      <c r="DW13" s="91">
        <v>40000</v>
      </c>
      <c r="DX13" s="102"/>
      <c r="DY13" s="102"/>
      <c r="DZ13" s="102"/>
      <c r="EA13" s="102"/>
      <c r="EB13" s="102"/>
      <c r="EC13" s="102"/>
      <c r="ED13" s="102"/>
      <c r="EE13" s="102"/>
      <c r="EF13" s="102"/>
      <c r="EG13" s="81">
        <v>250</v>
      </c>
      <c r="EH13" s="81">
        <v>125</v>
      </c>
      <c r="EI13" s="81">
        <v>41.666666666666664</v>
      </c>
      <c r="EJ13" s="81">
        <v>30</v>
      </c>
      <c r="EK13" s="81">
        <f t="shared" si="45"/>
        <v>250</v>
      </c>
      <c r="EL13" s="53">
        <v>62.5</v>
      </c>
      <c r="EM13" s="53">
        <v>62.5</v>
      </c>
      <c r="EN13" s="53">
        <v>62.5</v>
      </c>
      <c r="EO13" s="53">
        <v>62.5</v>
      </c>
      <c r="EP13" s="81">
        <v>250</v>
      </c>
      <c r="EQ13" s="81">
        <v>125</v>
      </c>
      <c r="ER13" s="81">
        <v>41.666666666666664</v>
      </c>
      <c r="ES13" s="81">
        <v>30</v>
      </c>
      <c r="ET13" s="81">
        <f t="shared" si="46"/>
        <v>250</v>
      </c>
      <c r="EU13" s="53">
        <v>62.5</v>
      </c>
      <c r="EV13" s="53">
        <v>62.5</v>
      </c>
      <c r="EW13" s="53">
        <v>62.5</v>
      </c>
      <c r="EX13" s="53">
        <v>62.5</v>
      </c>
      <c r="EY13" s="81">
        <v>250</v>
      </c>
      <c r="EZ13" s="81">
        <v>125</v>
      </c>
      <c r="FA13" s="81">
        <v>41.666666666666664</v>
      </c>
      <c r="FB13" s="81">
        <v>30</v>
      </c>
      <c r="FC13" s="81">
        <f t="shared" si="47"/>
        <v>250</v>
      </c>
      <c r="FD13" s="53">
        <v>62.5</v>
      </c>
      <c r="FE13" s="53">
        <v>62.5</v>
      </c>
      <c r="FF13" s="53">
        <v>62.5</v>
      </c>
      <c r="FG13" s="53">
        <v>62.5</v>
      </c>
      <c r="FH13" s="83">
        <v>25000</v>
      </c>
      <c r="FI13" s="83">
        <v>50000</v>
      </c>
      <c r="FJ13" s="87"/>
      <c r="FK13" s="87"/>
      <c r="FL13" s="86"/>
      <c r="FM13" s="88"/>
      <c r="FN13" s="88"/>
    </row>
    <row r="14" spans="1:173" s="89" customFormat="1" ht="16.5" customHeight="1" thickBot="1" x14ac:dyDescent="0.3">
      <c r="A14" s="74" t="s">
        <v>1023</v>
      </c>
      <c r="B14" s="11" t="s">
        <v>57</v>
      </c>
      <c r="C14" s="74" t="s">
        <v>5</v>
      </c>
      <c r="D14" s="79">
        <v>1000</v>
      </c>
      <c r="E14" s="79">
        <v>2000</v>
      </c>
      <c r="F14" s="42">
        <v>3000</v>
      </c>
      <c r="G14" s="104">
        <v>1500</v>
      </c>
      <c r="H14" s="104">
        <v>500</v>
      </c>
      <c r="I14" s="112">
        <f t="shared" si="31"/>
        <v>3000</v>
      </c>
      <c r="J14" s="112">
        <f t="shared" si="32"/>
        <v>750</v>
      </c>
      <c r="K14" s="112">
        <f t="shared" si="33"/>
        <v>750</v>
      </c>
      <c r="L14" s="112">
        <f t="shared" si="34"/>
        <v>750</v>
      </c>
      <c r="M14" s="112">
        <f t="shared" si="35"/>
        <v>750</v>
      </c>
      <c r="N14" s="112"/>
      <c r="O14" s="112"/>
      <c r="P14" s="112"/>
      <c r="Q14" s="112"/>
      <c r="R14" s="112"/>
      <c r="S14" s="112"/>
      <c r="T14" s="112"/>
      <c r="U14" s="112"/>
      <c r="V14" s="112"/>
      <c r="W14" s="57">
        <v>250</v>
      </c>
      <c r="X14" s="57">
        <v>125</v>
      </c>
      <c r="Y14" s="57">
        <v>41.666666666666664</v>
      </c>
      <c r="Z14" s="57">
        <v>30</v>
      </c>
      <c r="AA14" s="57">
        <f t="shared" si="36"/>
        <v>250</v>
      </c>
      <c r="AB14" s="42">
        <v>62.5</v>
      </c>
      <c r="AC14" s="42">
        <v>62.5</v>
      </c>
      <c r="AD14" s="42">
        <v>62.5</v>
      </c>
      <c r="AE14" s="42">
        <v>62.5</v>
      </c>
      <c r="AF14" s="57">
        <v>250</v>
      </c>
      <c r="AG14" s="57">
        <v>125</v>
      </c>
      <c r="AH14" s="57">
        <v>41.666666666666664</v>
      </c>
      <c r="AI14" s="57">
        <v>30</v>
      </c>
      <c r="AJ14" s="57">
        <f t="shared" si="37"/>
        <v>250</v>
      </c>
      <c r="AK14" s="42">
        <v>62.5</v>
      </c>
      <c r="AL14" s="42">
        <v>62.5</v>
      </c>
      <c r="AM14" s="42">
        <v>62.5</v>
      </c>
      <c r="AN14" s="42">
        <v>62.5</v>
      </c>
      <c r="AO14" s="57">
        <v>250</v>
      </c>
      <c r="AP14" s="57">
        <v>125</v>
      </c>
      <c r="AQ14" s="57">
        <v>41.666666666666664</v>
      </c>
      <c r="AR14" s="57">
        <v>30</v>
      </c>
      <c r="AS14" s="57">
        <f t="shared" si="38"/>
        <v>250</v>
      </c>
      <c r="AT14" s="42">
        <v>62.5</v>
      </c>
      <c r="AU14" s="42">
        <v>62.5</v>
      </c>
      <c r="AV14" s="42">
        <v>62.5</v>
      </c>
      <c r="AW14" s="42">
        <v>62.5</v>
      </c>
      <c r="AX14" s="42">
        <v>5000</v>
      </c>
      <c r="AY14" s="42">
        <v>10000</v>
      </c>
      <c r="AZ14" s="104"/>
      <c r="BA14" s="104"/>
      <c r="BB14" s="104"/>
      <c r="BC14" s="104"/>
      <c r="BD14" s="104"/>
      <c r="BE14" s="104"/>
      <c r="BF14" s="104"/>
      <c r="BG14" s="104"/>
      <c r="BH14" s="104"/>
      <c r="BI14" s="57">
        <v>250</v>
      </c>
      <c r="BJ14" s="57">
        <v>125</v>
      </c>
      <c r="BK14" s="57">
        <v>41.666666666666664</v>
      </c>
      <c r="BL14" s="57">
        <v>30</v>
      </c>
      <c r="BM14" s="57">
        <f t="shared" si="39"/>
        <v>250</v>
      </c>
      <c r="BN14" s="42">
        <v>62.5</v>
      </c>
      <c r="BO14" s="42">
        <v>62.5</v>
      </c>
      <c r="BP14" s="42">
        <v>62.5</v>
      </c>
      <c r="BQ14" s="42">
        <v>62.5</v>
      </c>
      <c r="BR14" s="57">
        <v>250</v>
      </c>
      <c r="BS14" s="57">
        <v>125</v>
      </c>
      <c r="BT14" s="57">
        <v>41.666666666666664</v>
      </c>
      <c r="BU14" s="57">
        <v>30</v>
      </c>
      <c r="BV14" s="57">
        <f t="shared" si="40"/>
        <v>250</v>
      </c>
      <c r="BW14" s="42">
        <v>62.5</v>
      </c>
      <c r="BX14" s="42">
        <v>62.5</v>
      </c>
      <c r="BY14" s="42">
        <v>62.5</v>
      </c>
      <c r="BZ14" s="42">
        <v>62.5</v>
      </c>
      <c r="CA14" s="57">
        <v>250</v>
      </c>
      <c r="CB14" s="57">
        <v>125</v>
      </c>
      <c r="CC14" s="57">
        <v>41.666666666666664</v>
      </c>
      <c r="CD14" s="57">
        <v>30</v>
      </c>
      <c r="CE14" s="57">
        <f t="shared" si="41"/>
        <v>250</v>
      </c>
      <c r="CF14" s="42">
        <v>62.5</v>
      </c>
      <c r="CG14" s="42">
        <v>62.5</v>
      </c>
      <c r="CH14" s="42">
        <v>62.5</v>
      </c>
      <c r="CI14" s="42">
        <v>62.5</v>
      </c>
      <c r="CJ14" s="42">
        <v>15000</v>
      </c>
      <c r="CK14" s="42">
        <v>30000</v>
      </c>
      <c r="CL14" s="104"/>
      <c r="CM14" s="104"/>
      <c r="CN14" s="104"/>
      <c r="CO14" s="104"/>
      <c r="CP14" s="104"/>
      <c r="CQ14" s="104"/>
      <c r="CR14" s="104"/>
      <c r="CS14" s="104"/>
      <c r="CT14" s="104"/>
      <c r="CU14" s="57">
        <v>250</v>
      </c>
      <c r="CV14" s="57">
        <v>125</v>
      </c>
      <c r="CW14" s="57">
        <v>41.666666666666664</v>
      </c>
      <c r="CX14" s="57">
        <v>30</v>
      </c>
      <c r="CY14" s="57">
        <f t="shared" si="42"/>
        <v>250</v>
      </c>
      <c r="CZ14" s="42">
        <v>62.5</v>
      </c>
      <c r="DA14" s="42">
        <v>62.5</v>
      </c>
      <c r="DB14" s="42">
        <v>62.5</v>
      </c>
      <c r="DC14" s="42">
        <v>62.5</v>
      </c>
      <c r="DD14" s="57">
        <v>250</v>
      </c>
      <c r="DE14" s="57">
        <v>125</v>
      </c>
      <c r="DF14" s="57">
        <v>41.666666666666664</v>
      </c>
      <c r="DG14" s="57">
        <v>30</v>
      </c>
      <c r="DH14" s="57">
        <f t="shared" si="43"/>
        <v>250</v>
      </c>
      <c r="DI14" s="42">
        <v>62.5</v>
      </c>
      <c r="DJ14" s="42">
        <v>62.5</v>
      </c>
      <c r="DK14" s="42">
        <v>62.5</v>
      </c>
      <c r="DL14" s="42">
        <v>62.5</v>
      </c>
      <c r="DM14" s="57">
        <v>250</v>
      </c>
      <c r="DN14" s="57">
        <v>125</v>
      </c>
      <c r="DO14" s="57">
        <v>41.666666666666664</v>
      </c>
      <c r="DP14" s="57">
        <v>30</v>
      </c>
      <c r="DQ14" s="57">
        <f t="shared" si="44"/>
        <v>250</v>
      </c>
      <c r="DR14" s="42">
        <v>62.5</v>
      </c>
      <c r="DS14" s="42">
        <v>62.5</v>
      </c>
      <c r="DT14" s="42">
        <v>62.5</v>
      </c>
      <c r="DU14" s="42">
        <v>62.5</v>
      </c>
      <c r="DV14" s="92">
        <v>20000</v>
      </c>
      <c r="DW14" s="92">
        <v>40000</v>
      </c>
      <c r="DX14" s="103"/>
      <c r="DY14" s="103"/>
      <c r="DZ14" s="103"/>
      <c r="EA14" s="103"/>
      <c r="EB14" s="103"/>
      <c r="EC14" s="103"/>
      <c r="ED14" s="103"/>
      <c r="EE14" s="103"/>
      <c r="EF14" s="103"/>
      <c r="EG14" s="57">
        <v>250</v>
      </c>
      <c r="EH14" s="57">
        <v>125</v>
      </c>
      <c r="EI14" s="57">
        <v>41.666666666666664</v>
      </c>
      <c r="EJ14" s="57">
        <v>30</v>
      </c>
      <c r="EK14" s="57">
        <f t="shared" si="45"/>
        <v>250</v>
      </c>
      <c r="EL14" s="42">
        <v>62.5</v>
      </c>
      <c r="EM14" s="42">
        <v>62.5</v>
      </c>
      <c r="EN14" s="42">
        <v>62.5</v>
      </c>
      <c r="EO14" s="42">
        <v>62.5</v>
      </c>
      <c r="EP14" s="57">
        <v>250</v>
      </c>
      <c r="EQ14" s="57">
        <v>125</v>
      </c>
      <c r="ER14" s="57">
        <v>41.666666666666664</v>
      </c>
      <c r="ES14" s="57">
        <v>30</v>
      </c>
      <c r="ET14" s="57">
        <f t="shared" si="46"/>
        <v>250</v>
      </c>
      <c r="EU14" s="42">
        <v>62.5</v>
      </c>
      <c r="EV14" s="42">
        <v>62.5</v>
      </c>
      <c r="EW14" s="42">
        <v>62.5</v>
      </c>
      <c r="EX14" s="42">
        <v>62.5</v>
      </c>
      <c r="EY14" s="57">
        <v>250</v>
      </c>
      <c r="EZ14" s="57">
        <v>125</v>
      </c>
      <c r="FA14" s="57">
        <v>41.666666666666664</v>
      </c>
      <c r="FB14" s="57">
        <v>30</v>
      </c>
      <c r="FC14" s="57">
        <f t="shared" si="47"/>
        <v>250</v>
      </c>
      <c r="FD14" s="42">
        <v>62.5</v>
      </c>
      <c r="FE14" s="42">
        <v>62.5</v>
      </c>
      <c r="FF14" s="42">
        <v>62.5</v>
      </c>
      <c r="FG14" s="42">
        <v>62.5</v>
      </c>
      <c r="FH14" s="84">
        <v>25000</v>
      </c>
      <c r="FI14" s="84">
        <v>50000</v>
      </c>
      <c r="FJ14" s="87"/>
      <c r="FK14" s="87"/>
      <c r="FL14" s="86"/>
      <c r="FM14" s="88"/>
      <c r="FN14" s="88"/>
      <c r="FO14" s="88"/>
      <c r="FQ14" s="88"/>
    </row>
    <row r="15" spans="1:173" s="89" customFormat="1" ht="15.75" customHeight="1" x14ac:dyDescent="0.25">
      <c r="A15" s="10" t="s">
        <v>1024</v>
      </c>
      <c r="B15" s="10" t="s">
        <v>63</v>
      </c>
      <c r="C15" s="10" t="s">
        <v>2</v>
      </c>
      <c r="D15" s="77">
        <v>1000</v>
      </c>
      <c r="E15" s="77">
        <v>2000</v>
      </c>
      <c r="F15" s="54">
        <v>3000</v>
      </c>
      <c r="G15" s="101">
        <v>1500</v>
      </c>
      <c r="H15" s="101">
        <v>500</v>
      </c>
      <c r="I15" s="110">
        <f t="shared" si="31"/>
        <v>3000</v>
      </c>
      <c r="J15" s="110">
        <f t="shared" si="32"/>
        <v>750</v>
      </c>
      <c r="K15" s="110">
        <f t="shared" si="33"/>
        <v>750</v>
      </c>
      <c r="L15" s="110">
        <f t="shared" si="34"/>
        <v>750</v>
      </c>
      <c r="M15" s="110">
        <f t="shared" si="35"/>
        <v>750</v>
      </c>
      <c r="N15" s="110"/>
      <c r="O15" s="110"/>
      <c r="P15" s="110"/>
      <c r="Q15" s="110"/>
      <c r="R15" s="110"/>
      <c r="S15" s="110"/>
      <c r="T15" s="110"/>
      <c r="U15" s="110"/>
      <c r="V15" s="110"/>
      <c r="W15" s="80">
        <v>250</v>
      </c>
      <c r="X15" s="80">
        <v>125</v>
      </c>
      <c r="Y15" s="80">
        <v>41.666666666666664</v>
      </c>
      <c r="Z15" s="80">
        <v>30</v>
      </c>
      <c r="AA15" s="80">
        <f t="shared" si="36"/>
        <v>250</v>
      </c>
      <c r="AB15" s="54">
        <v>62.5</v>
      </c>
      <c r="AC15" s="54">
        <v>62.5</v>
      </c>
      <c r="AD15" s="54">
        <v>62.5</v>
      </c>
      <c r="AE15" s="54">
        <v>62.5</v>
      </c>
      <c r="AF15" s="80">
        <v>250</v>
      </c>
      <c r="AG15" s="80">
        <v>125</v>
      </c>
      <c r="AH15" s="80">
        <v>41.666666666666664</v>
      </c>
      <c r="AI15" s="80">
        <v>30</v>
      </c>
      <c r="AJ15" s="80">
        <f t="shared" si="37"/>
        <v>250</v>
      </c>
      <c r="AK15" s="54">
        <v>62.5</v>
      </c>
      <c r="AL15" s="54">
        <v>62.5</v>
      </c>
      <c r="AM15" s="54">
        <v>62.5</v>
      </c>
      <c r="AN15" s="54">
        <v>62.5</v>
      </c>
      <c r="AO15" s="80">
        <v>250</v>
      </c>
      <c r="AP15" s="80">
        <v>125</v>
      </c>
      <c r="AQ15" s="80">
        <v>41.666666666666664</v>
      </c>
      <c r="AR15" s="80">
        <v>30</v>
      </c>
      <c r="AS15" s="80">
        <f t="shared" si="38"/>
        <v>250</v>
      </c>
      <c r="AT15" s="54">
        <v>62.5</v>
      </c>
      <c r="AU15" s="54">
        <v>62.5</v>
      </c>
      <c r="AV15" s="54">
        <v>62.5</v>
      </c>
      <c r="AW15" s="54">
        <v>62.5</v>
      </c>
      <c r="AX15" s="54">
        <v>5000</v>
      </c>
      <c r="AY15" s="54">
        <v>10000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80">
        <v>250</v>
      </c>
      <c r="BJ15" s="80">
        <v>125</v>
      </c>
      <c r="BK15" s="80">
        <v>41.666666666666664</v>
      </c>
      <c r="BL15" s="80">
        <v>30</v>
      </c>
      <c r="BM15" s="80">
        <f t="shared" si="39"/>
        <v>250</v>
      </c>
      <c r="BN15" s="54">
        <v>62.5</v>
      </c>
      <c r="BO15" s="54">
        <v>62.5</v>
      </c>
      <c r="BP15" s="54">
        <v>62.5</v>
      </c>
      <c r="BQ15" s="54">
        <v>62.5</v>
      </c>
      <c r="BR15" s="80">
        <v>250</v>
      </c>
      <c r="BS15" s="80">
        <v>125</v>
      </c>
      <c r="BT15" s="80">
        <v>41.666666666666664</v>
      </c>
      <c r="BU15" s="80">
        <v>30</v>
      </c>
      <c r="BV15" s="80">
        <f t="shared" si="40"/>
        <v>250</v>
      </c>
      <c r="BW15" s="54">
        <v>62.5</v>
      </c>
      <c r="BX15" s="54">
        <v>62.5</v>
      </c>
      <c r="BY15" s="54">
        <v>62.5</v>
      </c>
      <c r="BZ15" s="54">
        <v>62.5</v>
      </c>
      <c r="CA15" s="80">
        <v>250</v>
      </c>
      <c r="CB15" s="80">
        <v>125</v>
      </c>
      <c r="CC15" s="80">
        <v>41.666666666666664</v>
      </c>
      <c r="CD15" s="80">
        <v>30</v>
      </c>
      <c r="CE15" s="80">
        <f t="shared" si="41"/>
        <v>250</v>
      </c>
      <c r="CF15" s="54">
        <v>62.5</v>
      </c>
      <c r="CG15" s="54">
        <v>62.5</v>
      </c>
      <c r="CH15" s="54">
        <v>62.5</v>
      </c>
      <c r="CI15" s="54">
        <v>62.5</v>
      </c>
      <c r="CJ15" s="54">
        <v>15000</v>
      </c>
      <c r="CK15" s="54">
        <v>30000</v>
      </c>
      <c r="CL15" s="101"/>
      <c r="CM15" s="101"/>
      <c r="CN15" s="101"/>
      <c r="CO15" s="101"/>
      <c r="CP15" s="101"/>
      <c r="CQ15" s="101"/>
      <c r="CR15" s="101"/>
      <c r="CS15" s="101"/>
      <c r="CT15" s="101"/>
      <c r="CU15" s="80">
        <v>250</v>
      </c>
      <c r="CV15" s="80">
        <v>125</v>
      </c>
      <c r="CW15" s="80">
        <v>41.666666666666664</v>
      </c>
      <c r="CX15" s="80">
        <v>30</v>
      </c>
      <c r="CY15" s="80">
        <f t="shared" si="42"/>
        <v>250</v>
      </c>
      <c r="CZ15" s="54">
        <v>62.5</v>
      </c>
      <c r="DA15" s="54">
        <v>62.5</v>
      </c>
      <c r="DB15" s="54">
        <v>62.5</v>
      </c>
      <c r="DC15" s="54">
        <v>62.5</v>
      </c>
      <c r="DD15" s="80">
        <v>250</v>
      </c>
      <c r="DE15" s="80">
        <v>125</v>
      </c>
      <c r="DF15" s="80">
        <v>41.666666666666664</v>
      </c>
      <c r="DG15" s="80">
        <v>30</v>
      </c>
      <c r="DH15" s="80">
        <f t="shared" si="43"/>
        <v>250</v>
      </c>
      <c r="DI15" s="54">
        <v>62.5</v>
      </c>
      <c r="DJ15" s="54">
        <v>62.5</v>
      </c>
      <c r="DK15" s="54">
        <v>62.5</v>
      </c>
      <c r="DL15" s="54">
        <v>62.5</v>
      </c>
      <c r="DM15" s="80">
        <v>250</v>
      </c>
      <c r="DN15" s="80">
        <v>125</v>
      </c>
      <c r="DO15" s="80">
        <v>41.666666666666664</v>
      </c>
      <c r="DP15" s="80">
        <v>30</v>
      </c>
      <c r="DQ15" s="80">
        <f t="shared" si="44"/>
        <v>250</v>
      </c>
      <c r="DR15" s="54">
        <v>62.5</v>
      </c>
      <c r="DS15" s="54">
        <v>62.5</v>
      </c>
      <c r="DT15" s="54">
        <v>62.5</v>
      </c>
      <c r="DU15" s="54">
        <v>62.5</v>
      </c>
      <c r="DV15" s="54">
        <v>20000</v>
      </c>
      <c r="DW15" s="54">
        <v>40000</v>
      </c>
      <c r="DX15" s="101"/>
      <c r="DY15" s="101"/>
      <c r="DZ15" s="101"/>
      <c r="EA15" s="101"/>
      <c r="EB15" s="101"/>
      <c r="EC15" s="101"/>
      <c r="ED15" s="101"/>
      <c r="EE15" s="101"/>
      <c r="EF15" s="101"/>
      <c r="EG15" s="80">
        <v>250</v>
      </c>
      <c r="EH15" s="80">
        <v>125</v>
      </c>
      <c r="EI15" s="80">
        <v>41.666666666666664</v>
      </c>
      <c r="EJ15" s="80">
        <v>30</v>
      </c>
      <c r="EK15" s="80">
        <f t="shared" si="45"/>
        <v>250</v>
      </c>
      <c r="EL15" s="54">
        <v>62.5</v>
      </c>
      <c r="EM15" s="54">
        <v>62.5</v>
      </c>
      <c r="EN15" s="54">
        <v>62.5</v>
      </c>
      <c r="EO15" s="54">
        <v>62.5</v>
      </c>
      <c r="EP15" s="80">
        <v>250</v>
      </c>
      <c r="EQ15" s="80">
        <v>125</v>
      </c>
      <c r="ER15" s="80">
        <v>41.666666666666664</v>
      </c>
      <c r="ES15" s="80">
        <v>30</v>
      </c>
      <c r="ET15" s="80">
        <f t="shared" si="46"/>
        <v>250</v>
      </c>
      <c r="EU15" s="54">
        <v>62.5</v>
      </c>
      <c r="EV15" s="54">
        <v>62.5</v>
      </c>
      <c r="EW15" s="54">
        <v>62.5</v>
      </c>
      <c r="EX15" s="54">
        <v>62.5</v>
      </c>
      <c r="EY15" s="80">
        <v>250</v>
      </c>
      <c r="EZ15" s="80">
        <v>125</v>
      </c>
      <c r="FA15" s="80">
        <v>41.666666666666664</v>
      </c>
      <c r="FB15" s="80">
        <v>30</v>
      </c>
      <c r="FC15" s="80">
        <f t="shared" si="47"/>
        <v>250</v>
      </c>
      <c r="FD15" s="54">
        <v>62.5</v>
      </c>
      <c r="FE15" s="54">
        <v>62.5</v>
      </c>
      <c r="FF15" s="54">
        <v>62.5</v>
      </c>
      <c r="FG15" s="54">
        <v>62.5</v>
      </c>
      <c r="FH15" s="82">
        <v>25000</v>
      </c>
      <c r="FI15" s="82">
        <v>50000</v>
      </c>
      <c r="FJ15" s="87"/>
      <c r="FK15" s="87"/>
      <c r="FL15" s="86"/>
      <c r="FM15" s="88"/>
      <c r="FN15" s="88"/>
    </row>
    <row r="16" spans="1:173" s="89" customFormat="1" ht="15.75" customHeight="1" x14ac:dyDescent="0.25">
      <c r="A16" s="11" t="s">
        <v>1024</v>
      </c>
      <c r="B16" s="11" t="s">
        <v>63</v>
      </c>
      <c r="C16" s="11" t="s">
        <v>7</v>
      </c>
      <c r="D16" s="78">
        <v>1000</v>
      </c>
      <c r="E16" s="78">
        <v>2000</v>
      </c>
      <c r="F16" s="53">
        <v>3000</v>
      </c>
      <c r="G16" s="105">
        <v>1500</v>
      </c>
      <c r="H16" s="105">
        <v>500</v>
      </c>
      <c r="I16" s="111">
        <f t="shared" si="31"/>
        <v>3000</v>
      </c>
      <c r="J16" s="111">
        <f t="shared" si="32"/>
        <v>750</v>
      </c>
      <c r="K16" s="111">
        <f t="shared" si="33"/>
        <v>750</v>
      </c>
      <c r="L16" s="111">
        <f t="shared" si="34"/>
        <v>750</v>
      </c>
      <c r="M16" s="111">
        <f t="shared" si="35"/>
        <v>750</v>
      </c>
      <c r="N16" s="111"/>
      <c r="O16" s="111"/>
      <c r="P16" s="111"/>
      <c r="Q16" s="111"/>
      <c r="R16" s="111"/>
      <c r="S16" s="111"/>
      <c r="T16" s="111"/>
      <c r="U16" s="111"/>
      <c r="V16" s="111"/>
      <c r="W16" s="81">
        <v>250</v>
      </c>
      <c r="X16" s="81">
        <v>125</v>
      </c>
      <c r="Y16" s="81">
        <v>41.666666666666664</v>
      </c>
      <c r="Z16" s="81">
        <v>30</v>
      </c>
      <c r="AA16" s="81">
        <f t="shared" si="36"/>
        <v>250</v>
      </c>
      <c r="AB16" s="53">
        <v>62.5</v>
      </c>
      <c r="AC16" s="53">
        <v>62.5</v>
      </c>
      <c r="AD16" s="53">
        <v>62.5</v>
      </c>
      <c r="AE16" s="53">
        <v>62.5</v>
      </c>
      <c r="AF16" s="81">
        <v>250</v>
      </c>
      <c r="AG16" s="81">
        <v>125</v>
      </c>
      <c r="AH16" s="81">
        <v>41.666666666666664</v>
      </c>
      <c r="AI16" s="81">
        <v>30</v>
      </c>
      <c r="AJ16" s="81">
        <f t="shared" si="37"/>
        <v>250</v>
      </c>
      <c r="AK16" s="53">
        <v>62.5</v>
      </c>
      <c r="AL16" s="53">
        <v>62.5</v>
      </c>
      <c r="AM16" s="53">
        <v>62.5</v>
      </c>
      <c r="AN16" s="53">
        <v>62.5</v>
      </c>
      <c r="AO16" s="81">
        <v>250</v>
      </c>
      <c r="AP16" s="81">
        <v>125</v>
      </c>
      <c r="AQ16" s="81">
        <v>41.666666666666664</v>
      </c>
      <c r="AR16" s="81">
        <v>30</v>
      </c>
      <c r="AS16" s="81">
        <f t="shared" si="38"/>
        <v>250</v>
      </c>
      <c r="AT16" s="53">
        <v>62.5</v>
      </c>
      <c r="AU16" s="53">
        <v>62.5</v>
      </c>
      <c r="AV16" s="53">
        <v>62.5</v>
      </c>
      <c r="AW16" s="53">
        <v>62.5</v>
      </c>
      <c r="AX16" s="53">
        <v>5000</v>
      </c>
      <c r="AY16" s="53">
        <v>10000</v>
      </c>
      <c r="AZ16" s="105"/>
      <c r="BA16" s="105"/>
      <c r="BB16" s="105"/>
      <c r="BC16" s="105"/>
      <c r="BD16" s="105"/>
      <c r="BE16" s="105"/>
      <c r="BF16" s="105"/>
      <c r="BG16" s="105"/>
      <c r="BH16" s="105"/>
      <c r="BI16" s="81">
        <v>250</v>
      </c>
      <c r="BJ16" s="81">
        <v>125</v>
      </c>
      <c r="BK16" s="81">
        <v>41.666666666666664</v>
      </c>
      <c r="BL16" s="81">
        <v>30</v>
      </c>
      <c r="BM16" s="81">
        <f t="shared" si="39"/>
        <v>250</v>
      </c>
      <c r="BN16" s="53">
        <v>62.5</v>
      </c>
      <c r="BO16" s="53">
        <v>62.5</v>
      </c>
      <c r="BP16" s="53">
        <v>62.5</v>
      </c>
      <c r="BQ16" s="53">
        <v>62.5</v>
      </c>
      <c r="BR16" s="81">
        <v>250</v>
      </c>
      <c r="BS16" s="81">
        <v>125</v>
      </c>
      <c r="BT16" s="81">
        <v>41.666666666666664</v>
      </c>
      <c r="BU16" s="81">
        <v>30</v>
      </c>
      <c r="BV16" s="81">
        <f t="shared" si="40"/>
        <v>250</v>
      </c>
      <c r="BW16" s="53">
        <v>62.5</v>
      </c>
      <c r="BX16" s="53">
        <v>62.5</v>
      </c>
      <c r="BY16" s="53">
        <v>62.5</v>
      </c>
      <c r="BZ16" s="53">
        <v>62.5</v>
      </c>
      <c r="CA16" s="81">
        <v>250</v>
      </c>
      <c r="CB16" s="81">
        <v>125</v>
      </c>
      <c r="CC16" s="81">
        <v>41.666666666666664</v>
      </c>
      <c r="CD16" s="81">
        <v>30</v>
      </c>
      <c r="CE16" s="81">
        <f t="shared" si="41"/>
        <v>250</v>
      </c>
      <c r="CF16" s="53">
        <v>62.5</v>
      </c>
      <c r="CG16" s="53">
        <v>62.5</v>
      </c>
      <c r="CH16" s="53">
        <v>62.5</v>
      </c>
      <c r="CI16" s="53">
        <v>62.5</v>
      </c>
      <c r="CJ16" s="53">
        <v>15000</v>
      </c>
      <c r="CK16" s="53">
        <v>30000</v>
      </c>
      <c r="CL16" s="105"/>
      <c r="CM16" s="105"/>
      <c r="CN16" s="105"/>
      <c r="CO16" s="105"/>
      <c r="CP16" s="105"/>
      <c r="CQ16" s="105"/>
      <c r="CR16" s="105"/>
      <c r="CS16" s="105"/>
      <c r="CT16" s="105"/>
      <c r="CU16" s="81">
        <v>250</v>
      </c>
      <c r="CV16" s="81">
        <v>125</v>
      </c>
      <c r="CW16" s="81">
        <v>41.666666666666664</v>
      </c>
      <c r="CX16" s="81">
        <v>30</v>
      </c>
      <c r="CY16" s="81">
        <f t="shared" si="42"/>
        <v>250</v>
      </c>
      <c r="CZ16" s="53">
        <v>62.5</v>
      </c>
      <c r="DA16" s="53">
        <v>62.5</v>
      </c>
      <c r="DB16" s="53">
        <v>62.5</v>
      </c>
      <c r="DC16" s="53">
        <v>62.5</v>
      </c>
      <c r="DD16" s="81">
        <v>250</v>
      </c>
      <c r="DE16" s="81">
        <v>125</v>
      </c>
      <c r="DF16" s="81">
        <v>41.666666666666664</v>
      </c>
      <c r="DG16" s="81">
        <v>30</v>
      </c>
      <c r="DH16" s="81">
        <f t="shared" si="43"/>
        <v>250</v>
      </c>
      <c r="DI16" s="53">
        <v>62.5</v>
      </c>
      <c r="DJ16" s="53">
        <v>62.5</v>
      </c>
      <c r="DK16" s="53">
        <v>62.5</v>
      </c>
      <c r="DL16" s="53">
        <v>62.5</v>
      </c>
      <c r="DM16" s="81">
        <v>250</v>
      </c>
      <c r="DN16" s="81">
        <v>125</v>
      </c>
      <c r="DO16" s="81">
        <v>41.666666666666664</v>
      </c>
      <c r="DP16" s="81">
        <v>30</v>
      </c>
      <c r="DQ16" s="81">
        <f t="shared" si="44"/>
        <v>250</v>
      </c>
      <c r="DR16" s="53">
        <v>62.5</v>
      </c>
      <c r="DS16" s="53">
        <v>62.5</v>
      </c>
      <c r="DT16" s="53">
        <v>62.5</v>
      </c>
      <c r="DU16" s="53">
        <v>62.5</v>
      </c>
      <c r="DV16" s="91">
        <v>20000</v>
      </c>
      <c r="DW16" s="91">
        <v>40000</v>
      </c>
      <c r="DX16" s="102"/>
      <c r="DY16" s="102"/>
      <c r="DZ16" s="102"/>
      <c r="EA16" s="102"/>
      <c r="EB16" s="102"/>
      <c r="EC16" s="102"/>
      <c r="ED16" s="102"/>
      <c r="EE16" s="102"/>
      <c r="EF16" s="102"/>
      <c r="EG16" s="81">
        <v>250</v>
      </c>
      <c r="EH16" s="81">
        <v>125</v>
      </c>
      <c r="EI16" s="81">
        <v>41.666666666666664</v>
      </c>
      <c r="EJ16" s="81">
        <v>30</v>
      </c>
      <c r="EK16" s="81">
        <f t="shared" si="45"/>
        <v>250</v>
      </c>
      <c r="EL16" s="53">
        <v>62.5</v>
      </c>
      <c r="EM16" s="53">
        <v>62.5</v>
      </c>
      <c r="EN16" s="53">
        <v>62.5</v>
      </c>
      <c r="EO16" s="53">
        <v>62.5</v>
      </c>
      <c r="EP16" s="81">
        <v>250</v>
      </c>
      <c r="EQ16" s="81">
        <v>125</v>
      </c>
      <c r="ER16" s="81">
        <v>41.666666666666664</v>
      </c>
      <c r="ES16" s="81">
        <v>30</v>
      </c>
      <c r="ET16" s="81">
        <f t="shared" si="46"/>
        <v>250</v>
      </c>
      <c r="EU16" s="53">
        <v>62.5</v>
      </c>
      <c r="EV16" s="53">
        <v>62.5</v>
      </c>
      <c r="EW16" s="53">
        <v>62.5</v>
      </c>
      <c r="EX16" s="53">
        <v>62.5</v>
      </c>
      <c r="EY16" s="81">
        <v>250</v>
      </c>
      <c r="EZ16" s="81">
        <v>125</v>
      </c>
      <c r="FA16" s="81">
        <v>41.666666666666664</v>
      </c>
      <c r="FB16" s="81">
        <v>30</v>
      </c>
      <c r="FC16" s="81">
        <f t="shared" si="47"/>
        <v>250</v>
      </c>
      <c r="FD16" s="53">
        <v>62.5</v>
      </c>
      <c r="FE16" s="53">
        <v>62.5</v>
      </c>
      <c r="FF16" s="53">
        <v>62.5</v>
      </c>
      <c r="FG16" s="53">
        <v>62.5</v>
      </c>
      <c r="FH16" s="83">
        <v>25000</v>
      </c>
      <c r="FI16" s="83">
        <v>50000</v>
      </c>
      <c r="FJ16" s="87"/>
      <c r="FK16" s="87"/>
      <c r="FL16" s="86"/>
      <c r="FM16" s="88"/>
      <c r="FN16" s="88"/>
    </row>
    <row r="17" spans="1:173" s="89" customFormat="1" ht="15.75" customHeight="1" x14ac:dyDescent="0.25">
      <c r="A17" s="11" t="s">
        <v>1024</v>
      </c>
      <c r="B17" s="11" t="s">
        <v>63</v>
      </c>
      <c r="C17" s="11" t="s">
        <v>3</v>
      </c>
      <c r="D17" s="78">
        <v>1000</v>
      </c>
      <c r="E17" s="78">
        <v>2000</v>
      </c>
      <c r="F17" s="53">
        <v>3000</v>
      </c>
      <c r="G17" s="105">
        <v>1500</v>
      </c>
      <c r="H17" s="105">
        <v>500</v>
      </c>
      <c r="I17" s="111">
        <f t="shared" si="31"/>
        <v>3000</v>
      </c>
      <c r="J17" s="111">
        <f t="shared" si="32"/>
        <v>750</v>
      </c>
      <c r="K17" s="111">
        <f t="shared" si="33"/>
        <v>750</v>
      </c>
      <c r="L17" s="111">
        <f t="shared" si="34"/>
        <v>750</v>
      </c>
      <c r="M17" s="111">
        <f t="shared" si="35"/>
        <v>750</v>
      </c>
      <c r="N17" s="111"/>
      <c r="O17" s="111"/>
      <c r="P17" s="111"/>
      <c r="Q17" s="111"/>
      <c r="R17" s="111"/>
      <c r="S17" s="111"/>
      <c r="T17" s="111"/>
      <c r="U17" s="111"/>
      <c r="V17" s="111"/>
      <c r="W17" s="81">
        <v>250</v>
      </c>
      <c r="X17" s="81">
        <v>125</v>
      </c>
      <c r="Y17" s="81">
        <v>41.666666666666664</v>
      </c>
      <c r="Z17" s="81">
        <v>30</v>
      </c>
      <c r="AA17" s="81">
        <f t="shared" si="36"/>
        <v>250</v>
      </c>
      <c r="AB17" s="53">
        <v>62.5</v>
      </c>
      <c r="AC17" s="53">
        <v>62.5</v>
      </c>
      <c r="AD17" s="53">
        <v>62.5</v>
      </c>
      <c r="AE17" s="53">
        <v>62.5</v>
      </c>
      <c r="AF17" s="81">
        <v>250</v>
      </c>
      <c r="AG17" s="81">
        <v>125</v>
      </c>
      <c r="AH17" s="81">
        <v>41.666666666666664</v>
      </c>
      <c r="AI17" s="81">
        <v>30</v>
      </c>
      <c r="AJ17" s="81">
        <f t="shared" si="37"/>
        <v>250</v>
      </c>
      <c r="AK17" s="53">
        <v>62.5</v>
      </c>
      <c r="AL17" s="53">
        <v>62.5</v>
      </c>
      <c r="AM17" s="53">
        <v>62.5</v>
      </c>
      <c r="AN17" s="53">
        <v>62.5</v>
      </c>
      <c r="AO17" s="81">
        <v>250</v>
      </c>
      <c r="AP17" s="81">
        <v>125</v>
      </c>
      <c r="AQ17" s="81">
        <v>41.666666666666664</v>
      </c>
      <c r="AR17" s="81">
        <v>30</v>
      </c>
      <c r="AS17" s="81">
        <f t="shared" si="38"/>
        <v>250</v>
      </c>
      <c r="AT17" s="53">
        <v>62.5</v>
      </c>
      <c r="AU17" s="53">
        <v>62.5</v>
      </c>
      <c r="AV17" s="53">
        <v>62.5</v>
      </c>
      <c r="AW17" s="53">
        <v>62.5</v>
      </c>
      <c r="AX17" s="53">
        <v>5000</v>
      </c>
      <c r="AY17" s="53">
        <v>10000</v>
      </c>
      <c r="AZ17" s="105"/>
      <c r="BA17" s="105"/>
      <c r="BB17" s="105"/>
      <c r="BC17" s="105"/>
      <c r="BD17" s="105"/>
      <c r="BE17" s="105"/>
      <c r="BF17" s="105"/>
      <c r="BG17" s="105"/>
      <c r="BH17" s="105"/>
      <c r="BI17" s="81">
        <v>250</v>
      </c>
      <c r="BJ17" s="81">
        <v>125</v>
      </c>
      <c r="BK17" s="81">
        <v>41.666666666666664</v>
      </c>
      <c r="BL17" s="81">
        <v>30</v>
      </c>
      <c r="BM17" s="81">
        <f t="shared" si="39"/>
        <v>250</v>
      </c>
      <c r="BN17" s="53">
        <v>62.5</v>
      </c>
      <c r="BO17" s="53">
        <v>62.5</v>
      </c>
      <c r="BP17" s="53">
        <v>62.5</v>
      </c>
      <c r="BQ17" s="53">
        <v>62.5</v>
      </c>
      <c r="BR17" s="81">
        <v>250</v>
      </c>
      <c r="BS17" s="81">
        <v>125</v>
      </c>
      <c r="BT17" s="81">
        <v>41.666666666666664</v>
      </c>
      <c r="BU17" s="81">
        <v>30</v>
      </c>
      <c r="BV17" s="81">
        <f t="shared" si="40"/>
        <v>250</v>
      </c>
      <c r="BW17" s="53">
        <v>62.5</v>
      </c>
      <c r="BX17" s="53">
        <v>62.5</v>
      </c>
      <c r="BY17" s="53">
        <v>62.5</v>
      </c>
      <c r="BZ17" s="53">
        <v>62.5</v>
      </c>
      <c r="CA17" s="81">
        <v>250</v>
      </c>
      <c r="CB17" s="81">
        <v>125</v>
      </c>
      <c r="CC17" s="81">
        <v>41.666666666666664</v>
      </c>
      <c r="CD17" s="81">
        <v>30</v>
      </c>
      <c r="CE17" s="81">
        <f t="shared" si="41"/>
        <v>250</v>
      </c>
      <c r="CF17" s="53">
        <v>62.5</v>
      </c>
      <c r="CG17" s="53">
        <v>62.5</v>
      </c>
      <c r="CH17" s="53">
        <v>62.5</v>
      </c>
      <c r="CI17" s="53">
        <v>62.5</v>
      </c>
      <c r="CJ17" s="53">
        <v>15000</v>
      </c>
      <c r="CK17" s="53">
        <v>30000</v>
      </c>
      <c r="CL17" s="105"/>
      <c r="CM17" s="105"/>
      <c r="CN17" s="105"/>
      <c r="CO17" s="105"/>
      <c r="CP17" s="105"/>
      <c r="CQ17" s="105"/>
      <c r="CR17" s="105"/>
      <c r="CS17" s="105"/>
      <c r="CT17" s="105"/>
      <c r="CU17" s="81">
        <v>250</v>
      </c>
      <c r="CV17" s="81">
        <v>125</v>
      </c>
      <c r="CW17" s="81">
        <v>41.666666666666664</v>
      </c>
      <c r="CX17" s="81">
        <v>30</v>
      </c>
      <c r="CY17" s="81">
        <f t="shared" si="42"/>
        <v>250</v>
      </c>
      <c r="CZ17" s="53">
        <v>62.5</v>
      </c>
      <c r="DA17" s="53">
        <v>62.5</v>
      </c>
      <c r="DB17" s="53">
        <v>62.5</v>
      </c>
      <c r="DC17" s="53">
        <v>62.5</v>
      </c>
      <c r="DD17" s="81">
        <v>250</v>
      </c>
      <c r="DE17" s="81">
        <v>125</v>
      </c>
      <c r="DF17" s="81">
        <v>41.666666666666664</v>
      </c>
      <c r="DG17" s="81">
        <v>30</v>
      </c>
      <c r="DH17" s="81">
        <f t="shared" si="43"/>
        <v>250</v>
      </c>
      <c r="DI17" s="53">
        <v>62.5</v>
      </c>
      <c r="DJ17" s="53">
        <v>62.5</v>
      </c>
      <c r="DK17" s="53">
        <v>62.5</v>
      </c>
      <c r="DL17" s="53">
        <v>62.5</v>
      </c>
      <c r="DM17" s="81">
        <v>250</v>
      </c>
      <c r="DN17" s="81">
        <v>125</v>
      </c>
      <c r="DO17" s="81">
        <v>41.666666666666664</v>
      </c>
      <c r="DP17" s="81">
        <v>30</v>
      </c>
      <c r="DQ17" s="81">
        <f t="shared" si="44"/>
        <v>250</v>
      </c>
      <c r="DR17" s="53">
        <v>62.5</v>
      </c>
      <c r="DS17" s="53">
        <v>62.5</v>
      </c>
      <c r="DT17" s="53">
        <v>62.5</v>
      </c>
      <c r="DU17" s="53">
        <v>62.5</v>
      </c>
      <c r="DV17" s="91">
        <v>20000</v>
      </c>
      <c r="DW17" s="91">
        <v>40000</v>
      </c>
      <c r="DX17" s="102"/>
      <c r="DY17" s="102"/>
      <c r="DZ17" s="102"/>
      <c r="EA17" s="102"/>
      <c r="EB17" s="102"/>
      <c r="EC17" s="102"/>
      <c r="ED17" s="102"/>
      <c r="EE17" s="102"/>
      <c r="EF17" s="102"/>
      <c r="EG17" s="81">
        <v>250</v>
      </c>
      <c r="EH17" s="81">
        <v>125</v>
      </c>
      <c r="EI17" s="81">
        <v>41.666666666666664</v>
      </c>
      <c r="EJ17" s="81">
        <v>30</v>
      </c>
      <c r="EK17" s="81">
        <f t="shared" si="45"/>
        <v>250</v>
      </c>
      <c r="EL17" s="53">
        <v>62.5</v>
      </c>
      <c r="EM17" s="53">
        <v>62.5</v>
      </c>
      <c r="EN17" s="53">
        <v>62.5</v>
      </c>
      <c r="EO17" s="53">
        <v>62.5</v>
      </c>
      <c r="EP17" s="81">
        <v>250</v>
      </c>
      <c r="EQ17" s="81">
        <v>125</v>
      </c>
      <c r="ER17" s="81">
        <v>41.666666666666664</v>
      </c>
      <c r="ES17" s="81">
        <v>30</v>
      </c>
      <c r="ET17" s="81">
        <f t="shared" si="46"/>
        <v>250</v>
      </c>
      <c r="EU17" s="53">
        <v>62.5</v>
      </c>
      <c r="EV17" s="53">
        <v>62.5</v>
      </c>
      <c r="EW17" s="53">
        <v>62.5</v>
      </c>
      <c r="EX17" s="53">
        <v>62.5</v>
      </c>
      <c r="EY17" s="81">
        <v>250</v>
      </c>
      <c r="EZ17" s="81">
        <v>125</v>
      </c>
      <c r="FA17" s="81">
        <v>41.666666666666664</v>
      </c>
      <c r="FB17" s="81">
        <v>30</v>
      </c>
      <c r="FC17" s="81">
        <f t="shared" si="47"/>
        <v>250</v>
      </c>
      <c r="FD17" s="53">
        <v>62.5</v>
      </c>
      <c r="FE17" s="53">
        <v>62.5</v>
      </c>
      <c r="FF17" s="53">
        <v>62.5</v>
      </c>
      <c r="FG17" s="53">
        <v>62.5</v>
      </c>
      <c r="FH17" s="83">
        <v>25000</v>
      </c>
      <c r="FI17" s="83">
        <v>50000</v>
      </c>
      <c r="FJ17" s="87"/>
      <c r="FK17" s="87"/>
      <c r="FL17" s="86"/>
      <c r="FM17" s="88"/>
      <c r="FN17" s="88"/>
    </row>
    <row r="18" spans="1:173" s="89" customFormat="1" ht="16.5" customHeight="1" thickBot="1" x14ac:dyDescent="0.3">
      <c r="A18" s="74" t="s">
        <v>1024</v>
      </c>
      <c r="B18" s="11" t="s">
        <v>63</v>
      </c>
      <c r="C18" s="74" t="s">
        <v>5</v>
      </c>
      <c r="D18" s="79">
        <v>1000</v>
      </c>
      <c r="E18" s="79">
        <v>2000</v>
      </c>
      <c r="F18" s="42">
        <v>3000</v>
      </c>
      <c r="G18" s="104">
        <v>1500</v>
      </c>
      <c r="H18" s="104">
        <v>500</v>
      </c>
      <c r="I18" s="112">
        <f t="shared" si="31"/>
        <v>3000</v>
      </c>
      <c r="J18" s="112">
        <f t="shared" si="32"/>
        <v>750</v>
      </c>
      <c r="K18" s="112">
        <f t="shared" si="33"/>
        <v>750</v>
      </c>
      <c r="L18" s="112">
        <f t="shared" si="34"/>
        <v>750</v>
      </c>
      <c r="M18" s="112">
        <f t="shared" si="35"/>
        <v>750</v>
      </c>
      <c r="N18" s="112"/>
      <c r="O18" s="112"/>
      <c r="P18" s="112"/>
      <c r="Q18" s="112"/>
      <c r="R18" s="112"/>
      <c r="S18" s="112"/>
      <c r="T18" s="112"/>
      <c r="U18" s="112"/>
      <c r="V18" s="112"/>
      <c r="W18" s="57">
        <v>250</v>
      </c>
      <c r="X18" s="57">
        <v>125</v>
      </c>
      <c r="Y18" s="57">
        <v>41.666666666666664</v>
      </c>
      <c r="Z18" s="57">
        <v>30</v>
      </c>
      <c r="AA18" s="57">
        <f t="shared" si="36"/>
        <v>250</v>
      </c>
      <c r="AB18" s="42">
        <v>62.5</v>
      </c>
      <c r="AC18" s="42">
        <v>62.5</v>
      </c>
      <c r="AD18" s="42">
        <v>62.5</v>
      </c>
      <c r="AE18" s="42">
        <v>62.5</v>
      </c>
      <c r="AF18" s="57">
        <v>250</v>
      </c>
      <c r="AG18" s="57">
        <v>125</v>
      </c>
      <c r="AH18" s="57">
        <v>41.666666666666664</v>
      </c>
      <c r="AI18" s="57">
        <v>30</v>
      </c>
      <c r="AJ18" s="57">
        <f t="shared" si="37"/>
        <v>250</v>
      </c>
      <c r="AK18" s="42">
        <v>62.5</v>
      </c>
      <c r="AL18" s="42">
        <v>62.5</v>
      </c>
      <c r="AM18" s="42">
        <v>62.5</v>
      </c>
      <c r="AN18" s="42">
        <v>62.5</v>
      </c>
      <c r="AO18" s="57">
        <v>250</v>
      </c>
      <c r="AP18" s="57">
        <v>125</v>
      </c>
      <c r="AQ18" s="57">
        <v>41.666666666666664</v>
      </c>
      <c r="AR18" s="57">
        <v>30</v>
      </c>
      <c r="AS18" s="57">
        <f t="shared" si="38"/>
        <v>250</v>
      </c>
      <c r="AT18" s="42">
        <v>62.5</v>
      </c>
      <c r="AU18" s="42">
        <v>62.5</v>
      </c>
      <c r="AV18" s="42">
        <v>62.5</v>
      </c>
      <c r="AW18" s="42">
        <v>62.5</v>
      </c>
      <c r="AX18" s="42">
        <v>5000</v>
      </c>
      <c r="AY18" s="42">
        <v>10000</v>
      </c>
      <c r="AZ18" s="104"/>
      <c r="BA18" s="104"/>
      <c r="BB18" s="104"/>
      <c r="BC18" s="104"/>
      <c r="BD18" s="104"/>
      <c r="BE18" s="104"/>
      <c r="BF18" s="104"/>
      <c r="BG18" s="104"/>
      <c r="BH18" s="104"/>
      <c r="BI18" s="57">
        <v>250</v>
      </c>
      <c r="BJ18" s="57">
        <v>125</v>
      </c>
      <c r="BK18" s="57">
        <v>41.666666666666664</v>
      </c>
      <c r="BL18" s="57">
        <v>30</v>
      </c>
      <c r="BM18" s="57">
        <f t="shared" si="39"/>
        <v>250</v>
      </c>
      <c r="BN18" s="42">
        <v>62.5</v>
      </c>
      <c r="BO18" s="42">
        <v>62.5</v>
      </c>
      <c r="BP18" s="42">
        <v>62.5</v>
      </c>
      <c r="BQ18" s="42">
        <v>62.5</v>
      </c>
      <c r="BR18" s="57">
        <v>250</v>
      </c>
      <c r="BS18" s="57">
        <v>125</v>
      </c>
      <c r="BT18" s="57">
        <v>41.666666666666664</v>
      </c>
      <c r="BU18" s="57">
        <v>30</v>
      </c>
      <c r="BV18" s="57">
        <f t="shared" si="40"/>
        <v>250</v>
      </c>
      <c r="BW18" s="42">
        <v>62.5</v>
      </c>
      <c r="BX18" s="42">
        <v>62.5</v>
      </c>
      <c r="BY18" s="42">
        <v>62.5</v>
      </c>
      <c r="BZ18" s="42">
        <v>62.5</v>
      </c>
      <c r="CA18" s="57">
        <v>250</v>
      </c>
      <c r="CB18" s="57">
        <v>125</v>
      </c>
      <c r="CC18" s="57">
        <v>41.666666666666664</v>
      </c>
      <c r="CD18" s="57">
        <v>30</v>
      </c>
      <c r="CE18" s="57">
        <f t="shared" si="41"/>
        <v>250</v>
      </c>
      <c r="CF18" s="42">
        <v>62.5</v>
      </c>
      <c r="CG18" s="42">
        <v>62.5</v>
      </c>
      <c r="CH18" s="42">
        <v>62.5</v>
      </c>
      <c r="CI18" s="42">
        <v>62.5</v>
      </c>
      <c r="CJ18" s="42">
        <v>15000</v>
      </c>
      <c r="CK18" s="42">
        <v>30000</v>
      </c>
      <c r="CL18" s="104"/>
      <c r="CM18" s="104"/>
      <c r="CN18" s="104"/>
      <c r="CO18" s="104"/>
      <c r="CP18" s="104"/>
      <c r="CQ18" s="104"/>
      <c r="CR18" s="104"/>
      <c r="CS18" s="104"/>
      <c r="CT18" s="104"/>
      <c r="CU18" s="57">
        <v>250</v>
      </c>
      <c r="CV18" s="57">
        <v>125</v>
      </c>
      <c r="CW18" s="57">
        <v>41.666666666666664</v>
      </c>
      <c r="CX18" s="57">
        <v>30</v>
      </c>
      <c r="CY18" s="57">
        <f t="shared" si="42"/>
        <v>250</v>
      </c>
      <c r="CZ18" s="42">
        <v>62.5</v>
      </c>
      <c r="DA18" s="42">
        <v>62.5</v>
      </c>
      <c r="DB18" s="42">
        <v>62.5</v>
      </c>
      <c r="DC18" s="42">
        <v>62.5</v>
      </c>
      <c r="DD18" s="57">
        <v>250</v>
      </c>
      <c r="DE18" s="57">
        <v>125</v>
      </c>
      <c r="DF18" s="57">
        <v>41.666666666666664</v>
      </c>
      <c r="DG18" s="57">
        <v>30</v>
      </c>
      <c r="DH18" s="57">
        <f t="shared" si="43"/>
        <v>250</v>
      </c>
      <c r="DI18" s="42">
        <v>62.5</v>
      </c>
      <c r="DJ18" s="42">
        <v>62.5</v>
      </c>
      <c r="DK18" s="42">
        <v>62.5</v>
      </c>
      <c r="DL18" s="42">
        <v>62.5</v>
      </c>
      <c r="DM18" s="57">
        <v>250</v>
      </c>
      <c r="DN18" s="57">
        <v>125</v>
      </c>
      <c r="DO18" s="57">
        <v>41.666666666666664</v>
      </c>
      <c r="DP18" s="57">
        <v>30</v>
      </c>
      <c r="DQ18" s="57">
        <f t="shared" si="44"/>
        <v>250</v>
      </c>
      <c r="DR18" s="42">
        <v>62.5</v>
      </c>
      <c r="DS18" s="42">
        <v>62.5</v>
      </c>
      <c r="DT18" s="42">
        <v>62.5</v>
      </c>
      <c r="DU18" s="42">
        <v>62.5</v>
      </c>
      <c r="DV18" s="92">
        <v>20000</v>
      </c>
      <c r="DW18" s="92">
        <v>40000</v>
      </c>
      <c r="DX18" s="103"/>
      <c r="DY18" s="103"/>
      <c r="DZ18" s="103"/>
      <c r="EA18" s="103"/>
      <c r="EB18" s="103"/>
      <c r="EC18" s="103"/>
      <c r="ED18" s="103"/>
      <c r="EE18" s="103"/>
      <c r="EF18" s="103"/>
      <c r="EG18" s="57">
        <v>250</v>
      </c>
      <c r="EH18" s="57">
        <v>125</v>
      </c>
      <c r="EI18" s="57">
        <v>41.666666666666664</v>
      </c>
      <c r="EJ18" s="57">
        <v>30</v>
      </c>
      <c r="EK18" s="57">
        <f t="shared" si="45"/>
        <v>250</v>
      </c>
      <c r="EL18" s="42">
        <v>62.5</v>
      </c>
      <c r="EM18" s="42">
        <v>62.5</v>
      </c>
      <c r="EN18" s="42">
        <v>62.5</v>
      </c>
      <c r="EO18" s="42">
        <v>62.5</v>
      </c>
      <c r="EP18" s="57">
        <v>250</v>
      </c>
      <c r="EQ18" s="57">
        <v>125</v>
      </c>
      <c r="ER18" s="57">
        <v>41.666666666666664</v>
      </c>
      <c r="ES18" s="57">
        <v>30</v>
      </c>
      <c r="ET18" s="57">
        <f t="shared" si="46"/>
        <v>250</v>
      </c>
      <c r="EU18" s="42">
        <v>62.5</v>
      </c>
      <c r="EV18" s="42">
        <v>62.5</v>
      </c>
      <c r="EW18" s="42">
        <v>62.5</v>
      </c>
      <c r="EX18" s="42">
        <v>62.5</v>
      </c>
      <c r="EY18" s="57">
        <v>250</v>
      </c>
      <c r="EZ18" s="57">
        <v>125</v>
      </c>
      <c r="FA18" s="57">
        <v>41.666666666666664</v>
      </c>
      <c r="FB18" s="57">
        <v>30</v>
      </c>
      <c r="FC18" s="57">
        <f t="shared" si="47"/>
        <v>250</v>
      </c>
      <c r="FD18" s="42">
        <v>62.5</v>
      </c>
      <c r="FE18" s="42">
        <v>62.5</v>
      </c>
      <c r="FF18" s="42">
        <v>62.5</v>
      </c>
      <c r="FG18" s="42">
        <v>62.5</v>
      </c>
      <c r="FH18" s="83">
        <v>25000</v>
      </c>
      <c r="FI18" s="83">
        <v>50000</v>
      </c>
      <c r="FJ18" s="87"/>
      <c r="FK18" s="87"/>
      <c r="FL18" s="86"/>
      <c r="FM18" s="88"/>
      <c r="FN18" s="88"/>
      <c r="FO18" s="88"/>
      <c r="FQ18" s="88"/>
    </row>
    <row r="19" spans="1:173" s="89" customFormat="1" ht="15.75" customHeight="1" x14ac:dyDescent="0.25">
      <c r="A19" s="10" t="s">
        <v>1025</v>
      </c>
      <c r="B19" s="10" t="s">
        <v>1059</v>
      </c>
      <c r="C19" s="10" t="s">
        <v>2</v>
      </c>
      <c r="D19" s="77">
        <v>1000</v>
      </c>
      <c r="E19" s="77">
        <v>2000</v>
      </c>
      <c r="F19" s="54">
        <v>3000</v>
      </c>
      <c r="G19" s="101">
        <v>1500</v>
      </c>
      <c r="H19" s="101">
        <v>500</v>
      </c>
      <c r="I19" s="110">
        <f t="shared" si="31"/>
        <v>3000</v>
      </c>
      <c r="J19" s="110">
        <f t="shared" si="32"/>
        <v>750</v>
      </c>
      <c r="K19" s="110">
        <f t="shared" si="33"/>
        <v>750</v>
      </c>
      <c r="L19" s="110">
        <f t="shared" si="34"/>
        <v>750</v>
      </c>
      <c r="M19" s="110">
        <f t="shared" si="35"/>
        <v>750</v>
      </c>
      <c r="N19" s="110"/>
      <c r="O19" s="110"/>
      <c r="P19" s="110"/>
      <c r="Q19" s="110"/>
      <c r="R19" s="110"/>
      <c r="S19" s="110"/>
      <c r="T19" s="110"/>
      <c r="U19" s="110"/>
      <c r="V19" s="110"/>
      <c r="W19" s="80">
        <v>250</v>
      </c>
      <c r="X19" s="80">
        <v>125</v>
      </c>
      <c r="Y19" s="80">
        <v>41.666666666666664</v>
      </c>
      <c r="Z19" s="80">
        <v>30</v>
      </c>
      <c r="AA19" s="80">
        <f t="shared" si="36"/>
        <v>250</v>
      </c>
      <c r="AB19" s="54">
        <v>62.5</v>
      </c>
      <c r="AC19" s="54">
        <v>62.5</v>
      </c>
      <c r="AD19" s="54">
        <v>62.5</v>
      </c>
      <c r="AE19" s="54">
        <v>62.5</v>
      </c>
      <c r="AF19" s="80">
        <v>250</v>
      </c>
      <c r="AG19" s="80">
        <v>125</v>
      </c>
      <c r="AH19" s="80">
        <v>41.666666666666664</v>
      </c>
      <c r="AI19" s="80">
        <v>30</v>
      </c>
      <c r="AJ19" s="80">
        <f t="shared" si="37"/>
        <v>250</v>
      </c>
      <c r="AK19" s="54">
        <v>62.5</v>
      </c>
      <c r="AL19" s="54">
        <v>62.5</v>
      </c>
      <c r="AM19" s="54">
        <v>62.5</v>
      </c>
      <c r="AN19" s="54">
        <v>62.5</v>
      </c>
      <c r="AO19" s="80">
        <v>250</v>
      </c>
      <c r="AP19" s="80">
        <v>125</v>
      </c>
      <c r="AQ19" s="80">
        <v>41.666666666666664</v>
      </c>
      <c r="AR19" s="80">
        <v>30</v>
      </c>
      <c r="AS19" s="80">
        <f t="shared" si="38"/>
        <v>250</v>
      </c>
      <c r="AT19" s="54">
        <v>62.5</v>
      </c>
      <c r="AU19" s="54">
        <v>62.5</v>
      </c>
      <c r="AV19" s="54">
        <v>62.5</v>
      </c>
      <c r="AW19" s="54">
        <v>62.5</v>
      </c>
      <c r="AX19" s="54">
        <v>5000</v>
      </c>
      <c r="AY19" s="54">
        <v>10000</v>
      </c>
      <c r="AZ19" s="101"/>
      <c r="BA19" s="101"/>
      <c r="BB19" s="101"/>
      <c r="BC19" s="101"/>
      <c r="BD19" s="101"/>
      <c r="BE19" s="101"/>
      <c r="BF19" s="101"/>
      <c r="BG19" s="101"/>
      <c r="BH19" s="101"/>
      <c r="BI19" s="80">
        <v>250</v>
      </c>
      <c r="BJ19" s="80">
        <v>125</v>
      </c>
      <c r="BK19" s="80">
        <v>41.666666666666664</v>
      </c>
      <c r="BL19" s="80">
        <v>30</v>
      </c>
      <c r="BM19" s="80">
        <f t="shared" si="39"/>
        <v>250</v>
      </c>
      <c r="BN19" s="54">
        <v>62.5</v>
      </c>
      <c r="BO19" s="54">
        <v>62.5</v>
      </c>
      <c r="BP19" s="54">
        <v>62.5</v>
      </c>
      <c r="BQ19" s="54">
        <v>62.5</v>
      </c>
      <c r="BR19" s="80">
        <v>250</v>
      </c>
      <c r="BS19" s="80">
        <v>125</v>
      </c>
      <c r="BT19" s="80">
        <v>41.666666666666664</v>
      </c>
      <c r="BU19" s="80">
        <v>30</v>
      </c>
      <c r="BV19" s="80">
        <f t="shared" si="40"/>
        <v>250</v>
      </c>
      <c r="BW19" s="54">
        <v>62.5</v>
      </c>
      <c r="BX19" s="54">
        <v>62.5</v>
      </c>
      <c r="BY19" s="54">
        <v>62.5</v>
      </c>
      <c r="BZ19" s="54">
        <v>62.5</v>
      </c>
      <c r="CA19" s="80">
        <v>250</v>
      </c>
      <c r="CB19" s="80">
        <v>125</v>
      </c>
      <c r="CC19" s="80">
        <v>41.666666666666664</v>
      </c>
      <c r="CD19" s="80">
        <v>30</v>
      </c>
      <c r="CE19" s="80">
        <f t="shared" si="41"/>
        <v>250</v>
      </c>
      <c r="CF19" s="54">
        <v>62.5</v>
      </c>
      <c r="CG19" s="54">
        <v>62.5</v>
      </c>
      <c r="CH19" s="54">
        <v>62.5</v>
      </c>
      <c r="CI19" s="54">
        <v>62.5</v>
      </c>
      <c r="CJ19" s="54">
        <v>15000</v>
      </c>
      <c r="CK19" s="54">
        <v>30000</v>
      </c>
      <c r="CL19" s="101"/>
      <c r="CM19" s="101"/>
      <c r="CN19" s="101"/>
      <c r="CO19" s="101"/>
      <c r="CP19" s="101"/>
      <c r="CQ19" s="101"/>
      <c r="CR19" s="101"/>
      <c r="CS19" s="101"/>
      <c r="CT19" s="101"/>
      <c r="CU19" s="80">
        <v>250</v>
      </c>
      <c r="CV19" s="80">
        <v>125</v>
      </c>
      <c r="CW19" s="80">
        <v>41.666666666666664</v>
      </c>
      <c r="CX19" s="80">
        <v>30</v>
      </c>
      <c r="CY19" s="80">
        <f t="shared" si="42"/>
        <v>250</v>
      </c>
      <c r="CZ19" s="54">
        <v>62.5</v>
      </c>
      <c r="DA19" s="54">
        <v>62.5</v>
      </c>
      <c r="DB19" s="54">
        <v>62.5</v>
      </c>
      <c r="DC19" s="54">
        <v>62.5</v>
      </c>
      <c r="DD19" s="80">
        <v>250</v>
      </c>
      <c r="DE19" s="80">
        <v>125</v>
      </c>
      <c r="DF19" s="80">
        <v>41.666666666666664</v>
      </c>
      <c r="DG19" s="80">
        <v>30</v>
      </c>
      <c r="DH19" s="80">
        <f t="shared" si="43"/>
        <v>250</v>
      </c>
      <c r="DI19" s="54">
        <v>62.5</v>
      </c>
      <c r="DJ19" s="54">
        <v>62.5</v>
      </c>
      <c r="DK19" s="54">
        <v>62.5</v>
      </c>
      <c r="DL19" s="54">
        <v>62.5</v>
      </c>
      <c r="DM19" s="80">
        <v>250</v>
      </c>
      <c r="DN19" s="80">
        <v>125</v>
      </c>
      <c r="DO19" s="80">
        <v>41.666666666666664</v>
      </c>
      <c r="DP19" s="80">
        <v>30</v>
      </c>
      <c r="DQ19" s="80">
        <f t="shared" si="44"/>
        <v>250</v>
      </c>
      <c r="DR19" s="54">
        <v>62.5</v>
      </c>
      <c r="DS19" s="54">
        <v>62.5</v>
      </c>
      <c r="DT19" s="54">
        <v>62.5</v>
      </c>
      <c r="DU19" s="54">
        <v>62.5</v>
      </c>
      <c r="DV19" s="54">
        <v>20000</v>
      </c>
      <c r="DW19" s="54">
        <v>40000</v>
      </c>
      <c r="DX19" s="101"/>
      <c r="DY19" s="101"/>
      <c r="DZ19" s="101"/>
      <c r="EA19" s="101"/>
      <c r="EB19" s="101"/>
      <c r="EC19" s="101"/>
      <c r="ED19" s="101"/>
      <c r="EE19" s="101"/>
      <c r="EF19" s="101"/>
      <c r="EG19" s="80">
        <v>250</v>
      </c>
      <c r="EH19" s="80">
        <v>125</v>
      </c>
      <c r="EI19" s="80">
        <v>41.666666666666664</v>
      </c>
      <c r="EJ19" s="80">
        <v>30</v>
      </c>
      <c r="EK19" s="80">
        <f t="shared" si="45"/>
        <v>250</v>
      </c>
      <c r="EL19" s="54">
        <v>62.5</v>
      </c>
      <c r="EM19" s="54">
        <v>62.5</v>
      </c>
      <c r="EN19" s="54">
        <v>62.5</v>
      </c>
      <c r="EO19" s="54">
        <v>62.5</v>
      </c>
      <c r="EP19" s="80">
        <v>250</v>
      </c>
      <c r="EQ19" s="80">
        <v>125</v>
      </c>
      <c r="ER19" s="80">
        <v>41.666666666666664</v>
      </c>
      <c r="ES19" s="80">
        <v>30</v>
      </c>
      <c r="ET19" s="80">
        <f t="shared" si="46"/>
        <v>250</v>
      </c>
      <c r="EU19" s="54">
        <v>62.5</v>
      </c>
      <c r="EV19" s="54">
        <v>62.5</v>
      </c>
      <c r="EW19" s="54">
        <v>62.5</v>
      </c>
      <c r="EX19" s="54">
        <v>62.5</v>
      </c>
      <c r="EY19" s="80">
        <v>250</v>
      </c>
      <c r="EZ19" s="80">
        <v>125</v>
      </c>
      <c r="FA19" s="80">
        <v>41.666666666666664</v>
      </c>
      <c r="FB19" s="80">
        <v>30</v>
      </c>
      <c r="FC19" s="80">
        <f t="shared" si="47"/>
        <v>250</v>
      </c>
      <c r="FD19" s="54">
        <v>62.5</v>
      </c>
      <c r="FE19" s="54">
        <v>62.5</v>
      </c>
      <c r="FF19" s="54">
        <v>62.5</v>
      </c>
      <c r="FG19" s="54">
        <v>62.5</v>
      </c>
      <c r="FH19" s="83">
        <v>25000</v>
      </c>
      <c r="FI19" s="83">
        <v>50000</v>
      </c>
      <c r="FJ19" s="87"/>
      <c r="FK19" s="87"/>
      <c r="FL19" s="86"/>
      <c r="FM19" s="88"/>
      <c r="FN19" s="88"/>
    </row>
    <row r="20" spans="1:173" s="89" customFormat="1" ht="15.75" customHeight="1" x14ac:dyDescent="0.25">
      <c r="A20" s="11" t="s">
        <v>1025</v>
      </c>
      <c r="B20" s="11" t="s">
        <v>1059</v>
      </c>
      <c r="C20" s="11" t="s">
        <v>7</v>
      </c>
      <c r="D20" s="78">
        <v>1000</v>
      </c>
      <c r="E20" s="78">
        <v>2000</v>
      </c>
      <c r="F20" s="53">
        <v>3000</v>
      </c>
      <c r="G20" s="105">
        <v>1500</v>
      </c>
      <c r="H20" s="105">
        <v>500</v>
      </c>
      <c r="I20" s="111">
        <f t="shared" si="31"/>
        <v>3000</v>
      </c>
      <c r="J20" s="111">
        <f t="shared" si="32"/>
        <v>750</v>
      </c>
      <c r="K20" s="111">
        <f t="shared" si="33"/>
        <v>750</v>
      </c>
      <c r="L20" s="111">
        <f t="shared" si="34"/>
        <v>750</v>
      </c>
      <c r="M20" s="111">
        <f t="shared" si="35"/>
        <v>750</v>
      </c>
      <c r="N20" s="111"/>
      <c r="O20" s="111"/>
      <c r="P20" s="111"/>
      <c r="Q20" s="111"/>
      <c r="R20" s="111"/>
      <c r="S20" s="111"/>
      <c r="T20" s="111"/>
      <c r="U20" s="111"/>
      <c r="V20" s="111"/>
      <c r="W20" s="81">
        <v>250</v>
      </c>
      <c r="X20" s="81">
        <v>125</v>
      </c>
      <c r="Y20" s="81">
        <v>41.666666666666664</v>
      </c>
      <c r="Z20" s="81">
        <v>30</v>
      </c>
      <c r="AA20" s="81">
        <f t="shared" si="36"/>
        <v>250</v>
      </c>
      <c r="AB20" s="53">
        <v>62.5</v>
      </c>
      <c r="AC20" s="53">
        <v>62.5</v>
      </c>
      <c r="AD20" s="53">
        <v>62.5</v>
      </c>
      <c r="AE20" s="53">
        <v>62.5</v>
      </c>
      <c r="AF20" s="81">
        <v>250</v>
      </c>
      <c r="AG20" s="81">
        <v>125</v>
      </c>
      <c r="AH20" s="81">
        <v>41.666666666666664</v>
      </c>
      <c r="AI20" s="81">
        <v>30</v>
      </c>
      <c r="AJ20" s="81">
        <f t="shared" si="37"/>
        <v>250</v>
      </c>
      <c r="AK20" s="53">
        <v>62.5</v>
      </c>
      <c r="AL20" s="53">
        <v>62.5</v>
      </c>
      <c r="AM20" s="53">
        <v>62.5</v>
      </c>
      <c r="AN20" s="53">
        <v>62.5</v>
      </c>
      <c r="AO20" s="81">
        <v>250</v>
      </c>
      <c r="AP20" s="81">
        <v>125</v>
      </c>
      <c r="AQ20" s="81">
        <v>41.666666666666664</v>
      </c>
      <c r="AR20" s="81">
        <v>30</v>
      </c>
      <c r="AS20" s="81">
        <f t="shared" si="38"/>
        <v>250</v>
      </c>
      <c r="AT20" s="53">
        <v>62.5</v>
      </c>
      <c r="AU20" s="53">
        <v>62.5</v>
      </c>
      <c r="AV20" s="53">
        <v>62.5</v>
      </c>
      <c r="AW20" s="53">
        <v>62.5</v>
      </c>
      <c r="AX20" s="53">
        <v>5000</v>
      </c>
      <c r="AY20" s="53">
        <v>10000</v>
      </c>
      <c r="AZ20" s="105"/>
      <c r="BA20" s="105"/>
      <c r="BB20" s="105"/>
      <c r="BC20" s="105"/>
      <c r="BD20" s="105"/>
      <c r="BE20" s="105"/>
      <c r="BF20" s="105"/>
      <c r="BG20" s="105"/>
      <c r="BH20" s="105"/>
      <c r="BI20" s="81">
        <v>250</v>
      </c>
      <c r="BJ20" s="81">
        <v>125</v>
      </c>
      <c r="BK20" s="81">
        <v>41.666666666666664</v>
      </c>
      <c r="BL20" s="81">
        <v>30</v>
      </c>
      <c r="BM20" s="81">
        <f t="shared" si="39"/>
        <v>250</v>
      </c>
      <c r="BN20" s="53">
        <v>62.5</v>
      </c>
      <c r="BO20" s="53">
        <v>62.5</v>
      </c>
      <c r="BP20" s="53">
        <v>62.5</v>
      </c>
      <c r="BQ20" s="53">
        <v>62.5</v>
      </c>
      <c r="BR20" s="81">
        <v>250</v>
      </c>
      <c r="BS20" s="81">
        <v>125</v>
      </c>
      <c r="BT20" s="81">
        <v>41.666666666666664</v>
      </c>
      <c r="BU20" s="81">
        <v>30</v>
      </c>
      <c r="BV20" s="81">
        <f t="shared" si="40"/>
        <v>250</v>
      </c>
      <c r="BW20" s="53">
        <v>62.5</v>
      </c>
      <c r="BX20" s="53">
        <v>62.5</v>
      </c>
      <c r="BY20" s="53">
        <v>62.5</v>
      </c>
      <c r="BZ20" s="53">
        <v>62.5</v>
      </c>
      <c r="CA20" s="81">
        <v>250</v>
      </c>
      <c r="CB20" s="81">
        <v>125</v>
      </c>
      <c r="CC20" s="81">
        <v>41.666666666666664</v>
      </c>
      <c r="CD20" s="81">
        <v>30</v>
      </c>
      <c r="CE20" s="81">
        <f t="shared" si="41"/>
        <v>250</v>
      </c>
      <c r="CF20" s="53">
        <v>62.5</v>
      </c>
      <c r="CG20" s="53">
        <v>62.5</v>
      </c>
      <c r="CH20" s="53">
        <v>62.5</v>
      </c>
      <c r="CI20" s="53">
        <v>62.5</v>
      </c>
      <c r="CJ20" s="53">
        <v>15000</v>
      </c>
      <c r="CK20" s="53">
        <v>30000</v>
      </c>
      <c r="CL20" s="105"/>
      <c r="CM20" s="105"/>
      <c r="CN20" s="105"/>
      <c r="CO20" s="105"/>
      <c r="CP20" s="105"/>
      <c r="CQ20" s="105"/>
      <c r="CR20" s="105"/>
      <c r="CS20" s="105"/>
      <c r="CT20" s="105"/>
      <c r="CU20" s="81">
        <v>250</v>
      </c>
      <c r="CV20" s="81">
        <v>125</v>
      </c>
      <c r="CW20" s="81">
        <v>41.666666666666664</v>
      </c>
      <c r="CX20" s="81">
        <v>30</v>
      </c>
      <c r="CY20" s="81">
        <f t="shared" si="42"/>
        <v>250</v>
      </c>
      <c r="CZ20" s="53">
        <v>62.5</v>
      </c>
      <c r="DA20" s="53">
        <v>62.5</v>
      </c>
      <c r="DB20" s="53">
        <v>62.5</v>
      </c>
      <c r="DC20" s="53">
        <v>62.5</v>
      </c>
      <c r="DD20" s="81">
        <v>250</v>
      </c>
      <c r="DE20" s="81">
        <v>125</v>
      </c>
      <c r="DF20" s="81">
        <v>41.666666666666664</v>
      </c>
      <c r="DG20" s="81">
        <v>30</v>
      </c>
      <c r="DH20" s="81">
        <f t="shared" si="43"/>
        <v>250</v>
      </c>
      <c r="DI20" s="53">
        <v>62.5</v>
      </c>
      <c r="DJ20" s="53">
        <v>62.5</v>
      </c>
      <c r="DK20" s="53">
        <v>62.5</v>
      </c>
      <c r="DL20" s="53">
        <v>62.5</v>
      </c>
      <c r="DM20" s="81">
        <v>250</v>
      </c>
      <c r="DN20" s="81">
        <v>125</v>
      </c>
      <c r="DO20" s="81">
        <v>41.666666666666664</v>
      </c>
      <c r="DP20" s="81">
        <v>30</v>
      </c>
      <c r="DQ20" s="81">
        <f t="shared" si="44"/>
        <v>250</v>
      </c>
      <c r="DR20" s="53">
        <v>62.5</v>
      </c>
      <c r="DS20" s="53">
        <v>62.5</v>
      </c>
      <c r="DT20" s="53">
        <v>62.5</v>
      </c>
      <c r="DU20" s="53">
        <v>62.5</v>
      </c>
      <c r="DV20" s="91">
        <v>20000</v>
      </c>
      <c r="DW20" s="91">
        <v>40000</v>
      </c>
      <c r="DX20" s="102"/>
      <c r="DY20" s="102"/>
      <c r="DZ20" s="102"/>
      <c r="EA20" s="102"/>
      <c r="EB20" s="102"/>
      <c r="EC20" s="102"/>
      <c r="ED20" s="102"/>
      <c r="EE20" s="102"/>
      <c r="EF20" s="102"/>
      <c r="EG20" s="81">
        <v>250</v>
      </c>
      <c r="EH20" s="81">
        <v>125</v>
      </c>
      <c r="EI20" s="81">
        <v>41.666666666666664</v>
      </c>
      <c r="EJ20" s="81">
        <v>30</v>
      </c>
      <c r="EK20" s="81">
        <f t="shared" si="45"/>
        <v>250</v>
      </c>
      <c r="EL20" s="53">
        <v>62.5</v>
      </c>
      <c r="EM20" s="53">
        <v>62.5</v>
      </c>
      <c r="EN20" s="53">
        <v>62.5</v>
      </c>
      <c r="EO20" s="53">
        <v>62.5</v>
      </c>
      <c r="EP20" s="81">
        <v>250</v>
      </c>
      <c r="EQ20" s="81">
        <v>125</v>
      </c>
      <c r="ER20" s="81">
        <v>41.666666666666664</v>
      </c>
      <c r="ES20" s="81">
        <v>30</v>
      </c>
      <c r="ET20" s="81">
        <f t="shared" si="46"/>
        <v>250</v>
      </c>
      <c r="EU20" s="53">
        <v>62.5</v>
      </c>
      <c r="EV20" s="53">
        <v>62.5</v>
      </c>
      <c r="EW20" s="53">
        <v>62.5</v>
      </c>
      <c r="EX20" s="53">
        <v>62.5</v>
      </c>
      <c r="EY20" s="81">
        <v>250</v>
      </c>
      <c r="EZ20" s="81">
        <v>125</v>
      </c>
      <c r="FA20" s="81">
        <v>41.666666666666664</v>
      </c>
      <c r="FB20" s="81">
        <v>30</v>
      </c>
      <c r="FC20" s="81">
        <f t="shared" si="47"/>
        <v>250</v>
      </c>
      <c r="FD20" s="53">
        <v>62.5</v>
      </c>
      <c r="FE20" s="53">
        <v>62.5</v>
      </c>
      <c r="FF20" s="53">
        <v>62.5</v>
      </c>
      <c r="FG20" s="53">
        <v>62.5</v>
      </c>
      <c r="FH20" s="83">
        <v>25000</v>
      </c>
      <c r="FI20" s="83">
        <v>50000</v>
      </c>
      <c r="FJ20" s="87"/>
      <c r="FK20" s="87"/>
      <c r="FL20" s="86"/>
      <c r="FM20" s="88"/>
      <c r="FN20" s="88"/>
    </row>
    <row r="21" spans="1:173" s="89" customFormat="1" ht="15.75" customHeight="1" x14ac:dyDescent="0.25">
      <c r="A21" s="11" t="s">
        <v>1025</v>
      </c>
      <c r="B21" s="11" t="s">
        <v>1059</v>
      </c>
      <c r="C21" s="11" t="s">
        <v>3</v>
      </c>
      <c r="D21" s="78">
        <v>1000</v>
      </c>
      <c r="E21" s="78">
        <v>2000</v>
      </c>
      <c r="F21" s="53">
        <v>3000</v>
      </c>
      <c r="G21" s="105">
        <v>1500</v>
      </c>
      <c r="H21" s="105">
        <v>500</v>
      </c>
      <c r="I21" s="111">
        <f t="shared" si="31"/>
        <v>3000</v>
      </c>
      <c r="J21" s="111">
        <f t="shared" si="32"/>
        <v>750</v>
      </c>
      <c r="K21" s="111">
        <f t="shared" si="33"/>
        <v>750</v>
      </c>
      <c r="L21" s="111">
        <f t="shared" si="34"/>
        <v>750</v>
      </c>
      <c r="M21" s="111">
        <f t="shared" si="35"/>
        <v>750</v>
      </c>
      <c r="N21" s="111"/>
      <c r="O21" s="111"/>
      <c r="P21" s="111"/>
      <c r="Q21" s="111"/>
      <c r="R21" s="111"/>
      <c r="S21" s="111"/>
      <c r="T21" s="111"/>
      <c r="U21" s="111"/>
      <c r="V21" s="111"/>
      <c r="W21" s="81">
        <v>250</v>
      </c>
      <c r="X21" s="81">
        <v>125</v>
      </c>
      <c r="Y21" s="81">
        <v>41.666666666666664</v>
      </c>
      <c r="Z21" s="81">
        <v>30</v>
      </c>
      <c r="AA21" s="81">
        <f t="shared" si="36"/>
        <v>250</v>
      </c>
      <c r="AB21" s="53">
        <v>62.5</v>
      </c>
      <c r="AC21" s="53">
        <v>62.5</v>
      </c>
      <c r="AD21" s="53">
        <v>62.5</v>
      </c>
      <c r="AE21" s="53">
        <v>62.5</v>
      </c>
      <c r="AF21" s="81">
        <v>250</v>
      </c>
      <c r="AG21" s="81">
        <v>125</v>
      </c>
      <c r="AH21" s="81">
        <v>41.666666666666664</v>
      </c>
      <c r="AI21" s="81">
        <v>30</v>
      </c>
      <c r="AJ21" s="81">
        <f t="shared" si="37"/>
        <v>250</v>
      </c>
      <c r="AK21" s="53">
        <v>62.5</v>
      </c>
      <c r="AL21" s="53">
        <v>62.5</v>
      </c>
      <c r="AM21" s="53">
        <v>62.5</v>
      </c>
      <c r="AN21" s="53">
        <v>62.5</v>
      </c>
      <c r="AO21" s="81">
        <v>250</v>
      </c>
      <c r="AP21" s="81">
        <v>125</v>
      </c>
      <c r="AQ21" s="81">
        <v>41.666666666666664</v>
      </c>
      <c r="AR21" s="81">
        <v>30</v>
      </c>
      <c r="AS21" s="81">
        <f t="shared" si="38"/>
        <v>250</v>
      </c>
      <c r="AT21" s="53">
        <v>62.5</v>
      </c>
      <c r="AU21" s="53">
        <v>62.5</v>
      </c>
      <c r="AV21" s="53">
        <v>62.5</v>
      </c>
      <c r="AW21" s="53">
        <v>62.5</v>
      </c>
      <c r="AX21" s="53">
        <v>5000</v>
      </c>
      <c r="AY21" s="53">
        <v>10000</v>
      </c>
      <c r="AZ21" s="105"/>
      <c r="BA21" s="105"/>
      <c r="BB21" s="105"/>
      <c r="BC21" s="105"/>
      <c r="BD21" s="105"/>
      <c r="BE21" s="105"/>
      <c r="BF21" s="105"/>
      <c r="BG21" s="105"/>
      <c r="BH21" s="105"/>
      <c r="BI21" s="81">
        <v>250</v>
      </c>
      <c r="BJ21" s="81">
        <v>125</v>
      </c>
      <c r="BK21" s="81">
        <v>41.666666666666664</v>
      </c>
      <c r="BL21" s="81">
        <v>30</v>
      </c>
      <c r="BM21" s="81">
        <f t="shared" si="39"/>
        <v>250</v>
      </c>
      <c r="BN21" s="53">
        <v>62.5</v>
      </c>
      <c r="BO21" s="53">
        <v>62.5</v>
      </c>
      <c r="BP21" s="53">
        <v>62.5</v>
      </c>
      <c r="BQ21" s="53">
        <v>62.5</v>
      </c>
      <c r="BR21" s="81">
        <v>250</v>
      </c>
      <c r="BS21" s="81">
        <v>125</v>
      </c>
      <c r="BT21" s="81">
        <v>41.666666666666664</v>
      </c>
      <c r="BU21" s="81">
        <v>30</v>
      </c>
      <c r="BV21" s="81">
        <f t="shared" si="40"/>
        <v>250</v>
      </c>
      <c r="BW21" s="53">
        <v>62.5</v>
      </c>
      <c r="BX21" s="53">
        <v>62.5</v>
      </c>
      <c r="BY21" s="53">
        <v>62.5</v>
      </c>
      <c r="BZ21" s="53">
        <v>62.5</v>
      </c>
      <c r="CA21" s="81">
        <v>250</v>
      </c>
      <c r="CB21" s="81">
        <v>125</v>
      </c>
      <c r="CC21" s="81">
        <v>41.666666666666664</v>
      </c>
      <c r="CD21" s="81">
        <v>30</v>
      </c>
      <c r="CE21" s="81">
        <f t="shared" si="41"/>
        <v>250</v>
      </c>
      <c r="CF21" s="53">
        <v>62.5</v>
      </c>
      <c r="CG21" s="53">
        <v>62.5</v>
      </c>
      <c r="CH21" s="53">
        <v>62.5</v>
      </c>
      <c r="CI21" s="53">
        <v>62.5</v>
      </c>
      <c r="CJ21" s="53">
        <v>15000</v>
      </c>
      <c r="CK21" s="53">
        <v>30000</v>
      </c>
      <c r="CL21" s="105"/>
      <c r="CM21" s="105"/>
      <c r="CN21" s="105"/>
      <c r="CO21" s="105"/>
      <c r="CP21" s="105"/>
      <c r="CQ21" s="105"/>
      <c r="CR21" s="105"/>
      <c r="CS21" s="105"/>
      <c r="CT21" s="105"/>
      <c r="CU21" s="81">
        <v>250</v>
      </c>
      <c r="CV21" s="81">
        <v>125</v>
      </c>
      <c r="CW21" s="81">
        <v>41.666666666666664</v>
      </c>
      <c r="CX21" s="81">
        <v>30</v>
      </c>
      <c r="CY21" s="81">
        <f t="shared" si="42"/>
        <v>250</v>
      </c>
      <c r="CZ21" s="53">
        <v>62.5</v>
      </c>
      <c r="DA21" s="53">
        <v>62.5</v>
      </c>
      <c r="DB21" s="53">
        <v>62.5</v>
      </c>
      <c r="DC21" s="53">
        <v>62.5</v>
      </c>
      <c r="DD21" s="81">
        <v>250</v>
      </c>
      <c r="DE21" s="81">
        <v>125</v>
      </c>
      <c r="DF21" s="81">
        <v>41.666666666666664</v>
      </c>
      <c r="DG21" s="81">
        <v>30</v>
      </c>
      <c r="DH21" s="81">
        <f t="shared" si="43"/>
        <v>250</v>
      </c>
      <c r="DI21" s="53">
        <v>62.5</v>
      </c>
      <c r="DJ21" s="53">
        <v>62.5</v>
      </c>
      <c r="DK21" s="53">
        <v>62.5</v>
      </c>
      <c r="DL21" s="53">
        <v>62.5</v>
      </c>
      <c r="DM21" s="81">
        <v>250</v>
      </c>
      <c r="DN21" s="81">
        <v>125</v>
      </c>
      <c r="DO21" s="81">
        <v>41.666666666666664</v>
      </c>
      <c r="DP21" s="81">
        <v>30</v>
      </c>
      <c r="DQ21" s="81">
        <f t="shared" si="44"/>
        <v>250</v>
      </c>
      <c r="DR21" s="53">
        <v>62.5</v>
      </c>
      <c r="DS21" s="53">
        <v>62.5</v>
      </c>
      <c r="DT21" s="53">
        <v>62.5</v>
      </c>
      <c r="DU21" s="53">
        <v>62.5</v>
      </c>
      <c r="DV21" s="91">
        <v>20000</v>
      </c>
      <c r="DW21" s="91">
        <v>40000</v>
      </c>
      <c r="DX21" s="102"/>
      <c r="DY21" s="102"/>
      <c r="DZ21" s="102"/>
      <c r="EA21" s="102"/>
      <c r="EB21" s="102"/>
      <c r="EC21" s="102"/>
      <c r="ED21" s="102"/>
      <c r="EE21" s="102"/>
      <c r="EF21" s="102"/>
      <c r="EG21" s="81">
        <v>250</v>
      </c>
      <c r="EH21" s="81">
        <v>125</v>
      </c>
      <c r="EI21" s="81">
        <v>41.666666666666664</v>
      </c>
      <c r="EJ21" s="81">
        <v>30</v>
      </c>
      <c r="EK21" s="81">
        <f t="shared" si="45"/>
        <v>250</v>
      </c>
      <c r="EL21" s="53">
        <v>62.5</v>
      </c>
      <c r="EM21" s="53">
        <v>62.5</v>
      </c>
      <c r="EN21" s="53">
        <v>62.5</v>
      </c>
      <c r="EO21" s="53">
        <v>62.5</v>
      </c>
      <c r="EP21" s="81">
        <v>250</v>
      </c>
      <c r="EQ21" s="81">
        <v>125</v>
      </c>
      <c r="ER21" s="81">
        <v>41.666666666666664</v>
      </c>
      <c r="ES21" s="81">
        <v>30</v>
      </c>
      <c r="ET21" s="81">
        <f t="shared" si="46"/>
        <v>250</v>
      </c>
      <c r="EU21" s="53">
        <v>62.5</v>
      </c>
      <c r="EV21" s="53">
        <v>62.5</v>
      </c>
      <c r="EW21" s="53">
        <v>62.5</v>
      </c>
      <c r="EX21" s="53">
        <v>62.5</v>
      </c>
      <c r="EY21" s="81">
        <v>250</v>
      </c>
      <c r="EZ21" s="81">
        <v>125</v>
      </c>
      <c r="FA21" s="81">
        <v>41.666666666666664</v>
      </c>
      <c r="FB21" s="81">
        <v>30</v>
      </c>
      <c r="FC21" s="81">
        <f t="shared" si="47"/>
        <v>250</v>
      </c>
      <c r="FD21" s="53">
        <v>62.5</v>
      </c>
      <c r="FE21" s="53">
        <v>62.5</v>
      </c>
      <c r="FF21" s="53">
        <v>62.5</v>
      </c>
      <c r="FG21" s="53">
        <v>62.5</v>
      </c>
      <c r="FH21" s="83">
        <v>25000</v>
      </c>
      <c r="FI21" s="83">
        <v>50000</v>
      </c>
      <c r="FJ21" s="87"/>
      <c r="FK21" s="87"/>
      <c r="FL21" s="86"/>
      <c r="FM21" s="88"/>
    </row>
    <row r="22" spans="1:173" s="89" customFormat="1" ht="16.5" customHeight="1" thickBot="1" x14ac:dyDescent="0.3">
      <c r="A22" s="74" t="s">
        <v>1025</v>
      </c>
      <c r="B22" s="11" t="s">
        <v>1059</v>
      </c>
      <c r="C22" s="74" t="s">
        <v>5</v>
      </c>
      <c r="D22" s="79">
        <v>1000</v>
      </c>
      <c r="E22" s="79">
        <v>2000</v>
      </c>
      <c r="F22" s="42">
        <v>3000</v>
      </c>
      <c r="G22" s="104">
        <v>1500</v>
      </c>
      <c r="H22" s="104">
        <v>500</v>
      </c>
      <c r="I22" s="112">
        <f t="shared" si="31"/>
        <v>3000</v>
      </c>
      <c r="J22" s="112">
        <f t="shared" si="32"/>
        <v>750</v>
      </c>
      <c r="K22" s="112">
        <f t="shared" si="33"/>
        <v>750</v>
      </c>
      <c r="L22" s="112">
        <f t="shared" si="34"/>
        <v>750</v>
      </c>
      <c r="M22" s="112">
        <f t="shared" si="35"/>
        <v>750</v>
      </c>
      <c r="N22" s="112"/>
      <c r="O22" s="112"/>
      <c r="P22" s="112"/>
      <c r="Q22" s="112"/>
      <c r="R22" s="112"/>
      <c r="S22" s="112"/>
      <c r="T22" s="112"/>
      <c r="U22" s="112"/>
      <c r="V22" s="112"/>
      <c r="W22" s="57">
        <v>250</v>
      </c>
      <c r="X22" s="57">
        <v>125</v>
      </c>
      <c r="Y22" s="57">
        <v>41.666666666666664</v>
      </c>
      <c r="Z22" s="57">
        <v>30</v>
      </c>
      <c r="AA22" s="57">
        <f t="shared" si="36"/>
        <v>250</v>
      </c>
      <c r="AB22" s="42">
        <v>62.5</v>
      </c>
      <c r="AC22" s="42">
        <v>62.5</v>
      </c>
      <c r="AD22" s="42">
        <v>62.5</v>
      </c>
      <c r="AE22" s="42">
        <v>62.5</v>
      </c>
      <c r="AF22" s="57">
        <v>250</v>
      </c>
      <c r="AG22" s="57">
        <v>125</v>
      </c>
      <c r="AH22" s="57">
        <v>41.666666666666664</v>
      </c>
      <c r="AI22" s="57">
        <v>30</v>
      </c>
      <c r="AJ22" s="57">
        <f t="shared" si="37"/>
        <v>250</v>
      </c>
      <c r="AK22" s="42">
        <v>62.5</v>
      </c>
      <c r="AL22" s="42">
        <v>62.5</v>
      </c>
      <c r="AM22" s="42">
        <v>62.5</v>
      </c>
      <c r="AN22" s="42">
        <v>62.5</v>
      </c>
      <c r="AO22" s="57">
        <v>250</v>
      </c>
      <c r="AP22" s="57">
        <v>125</v>
      </c>
      <c r="AQ22" s="57">
        <v>41.666666666666664</v>
      </c>
      <c r="AR22" s="57">
        <v>30</v>
      </c>
      <c r="AS22" s="57">
        <f t="shared" si="38"/>
        <v>250</v>
      </c>
      <c r="AT22" s="42">
        <v>62.5</v>
      </c>
      <c r="AU22" s="42">
        <v>62.5</v>
      </c>
      <c r="AV22" s="42">
        <v>62.5</v>
      </c>
      <c r="AW22" s="42">
        <v>62.5</v>
      </c>
      <c r="AX22" s="42">
        <v>5000</v>
      </c>
      <c r="AY22" s="42">
        <v>10000</v>
      </c>
      <c r="AZ22" s="104"/>
      <c r="BA22" s="104"/>
      <c r="BB22" s="104"/>
      <c r="BC22" s="104"/>
      <c r="BD22" s="104"/>
      <c r="BE22" s="104"/>
      <c r="BF22" s="104"/>
      <c r="BG22" s="104"/>
      <c r="BH22" s="104"/>
      <c r="BI22" s="57">
        <v>250</v>
      </c>
      <c r="BJ22" s="57">
        <v>125</v>
      </c>
      <c r="BK22" s="57">
        <v>41.666666666666664</v>
      </c>
      <c r="BL22" s="57">
        <v>30</v>
      </c>
      <c r="BM22" s="57">
        <f t="shared" si="39"/>
        <v>250</v>
      </c>
      <c r="BN22" s="42">
        <v>62.5</v>
      </c>
      <c r="BO22" s="42">
        <v>62.5</v>
      </c>
      <c r="BP22" s="42">
        <v>62.5</v>
      </c>
      <c r="BQ22" s="42">
        <v>62.5</v>
      </c>
      <c r="BR22" s="57">
        <v>250</v>
      </c>
      <c r="BS22" s="57">
        <v>125</v>
      </c>
      <c r="BT22" s="57">
        <v>41.666666666666664</v>
      </c>
      <c r="BU22" s="57">
        <v>30</v>
      </c>
      <c r="BV22" s="57">
        <f t="shared" si="40"/>
        <v>250</v>
      </c>
      <c r="BW22" s="42">
        <v>62.5</v>
      </c>
      <c r="BX22" s="42">
        <v>62.5</v>
      </c>
      <c r="BY22" s="42">
        <v>62.5</v>
      </c>
      <c r="BZ22" s="42">
        <v>62.5</v>
      </c>
      <c r="CA22" s="57">
        <v>250</v>
      </c>
      <c r="CB22" s="57">
        <v>125</v>
      </c>
      <c r="CC22" s="57">
        <v>41.666666666666664</v>
      </c>
      <c r="CD22" s="57">
        <v>30</v>
      </c>
      <c r="CE22" s="57">
        <f t="shared" si="41"/>
        <v>250</v>
      </c>
      <c r="CF22" s="42">
        <v>62.5</v>
      </c>
      <c r="CG22" s="42">
        <v>62.5</v>
      </c>
      <c r="CH22" s="42">
        <v>62.5</v>
      </c>
      <c r="CI22" s="42">
        <v>62.5</v>
      </c>
      <c r="CJ22" s="42">
        <v>15000</v>
      </c>
      <c r="CK22" s="42">
        <v>30000</v>
      </c>
      <c r="CL22" s="104"/>
      <c r="CM22" s="104"/>
      <c r="CN22" s="104"/>
      <c r="CO22" s="104"/>
      <c r="CP22" s="104"/>
      <c r="CQ22" s="104"/>
      <c r="CR22" s="104"/>
      <c r="CS22" s="104"/>
      <c r="CT22" s="104"/>
      <c r="CU22" s="57">
        <v>250</v>
      </c>
      <c r="CV22" s="57">
        <v>125</v>
      </c>
      <c r="CW22" s="57">
        <v>41.666666666666664</v>
      </c>
      <c r="CX22" s="57">
        <v>30</v>
      </c>
      <c r="CY22" s="57">
        <f t="shared" si="42"/>
        <v>250</v>
      </c>
      <c r="CZ22" s="42">
        <v>62.5</v>
      </c>
      <c r="DA22" s="42">
        <v>62.5</v>
      </c>
      <c r="DB22" s="42">
        <v>62.5</v>
      </c>
      <c r="DC22" s="42">
        <v>62.5</v>
      </c>
      <c r="DD22" s="57">
        <v>250</v>
      </c>
      <c r="DE22" s="57">
        <v>125</v>
      </c>
      <c r="DF22" s="57">
        <v>41.666666666666664</v>
      </c>
      <c r="DG22" s="57">
        <v>30</v>
      </c>
      <c r="DH22" s="57">
        <f t="shared" si="43"/>
        <v>250</v>
      </c>
      <c r="DI22" s="42">
        <v>62.5</v>
      </c>
      <c r="DJ22" s="42">
        <v>62.5</v>
      </c>
      <c r="DK22" s="42">
        <v>62.5</v>
      </c>
      <c r="DL22" s="42">
        <v>62.5</v>
      </c>
      <c r="DM22" s="57">
        <v>250</v>
      </c>
      <c r="DN22" s="57">
        <v>125</v>
      </c>
      <c r="DO22" s="57">
        <v>41.666666666666664</v>
      </c>
      <c r="DP22" s="57">
        <v>30</v>
      </c>
      <c r="DQ22" s="57">
        <f t="shared" si="44"/>
        <v>250</v>
      </c>
      <c r="DR22" s="42">
        <v>62.5</v>
      </c>
      <c r="DS22" s="42">
        <v>62.5</v>
      </c>
      <c r="DT22" s="42">
        <v>62.5</v>
      </c>
      <c r="DU22" s="42">
        <v>62.5</v>
      </c>
      <c r="DV22" s="42">
        <v>20000</v>
      </c>
      <c r="DW22" s="42">
        <v>40000</v>
      </c>
      <c r="DX22" s="104"/>
      <c r="DY22" s="104"/>
      <c r="DZ22" s="104"/>
      <c r="EA22" s="104"/>
      <c r="EB22" s="104"/>
      <c r="EC22" s="104"/>
      <c r="ED22" s="104"/>
      <c r="EE22" s="104"/>
      <c r="EF22" s="104"/>
      <c r="EG22" s="57">
        <v>250</v>
      </c>
      <c r="EH22" s="57">
        <v>125</v>
      </c>
      <c r="EI22" s="57">
        <v>41.666666666666664</v>
      </c>
      <c r="EJ22" s="57">
        <v>30</v>
      </c>
      <c r="EK22" s="57">
        <f t="shared" si="45"/>
        <v>250</v>
      </c>
      <c r="EL22" s="42">
        <v>62.5</v>
      </c>
      <c r="EM22" s="42">
        <v>62.5</v>
      </c>
      <c r="EN22" s="42">
        <v>62.5</v>
      </c>
      <c r="EO22" s="42">
        <v>62.5</v>
      </c>
      <c r="EP22" s="57">
        <v>250</v>
      </c>
      <c r="EQ22" s="57">
        <v>125</v>
      </c>
      <c r="ER22" s="57">
        <v>41.666666666666664</v>
      </c>
      <c r="ES22" s="57">
        <v>30</v>
      </c>
      <c r="ET22" s="57">
        <f t="shared" si="46"/>
        <v>250</v>
      </c>
      <c r="EU22" s="42">
        <v>62.5</v>
      </c>
      <c r="EV22" s="42">
        <v>62.5</v>
      </c>
      <c r="EW22" s="42">
        <v>62.5</v>
      </c>
      <c r="EX22" s="42">
        <v>62.5</v>
      </c>
      <c r="EY22" s="57">
        <v>250</v>
      </c>
      <c r="EZ22" s="57">
        <v>125</v>
      </c>
      <c r="FA22" s="57">
        <v>41.666666666666664</v>
      </c>
      <c r="FB22" s="57">
        <v>30</v>
      </c>
      <c r="FC22" s="57">
        <f t="shared" si="47"/>
        <v>250</v>
      </c>
      <c r="FD22" s="42">
        <v>62.5</v>
      </c>
      <c r="FE22" s="42">
        <v>62.5</v>
      </c>
      <c r="FF22" s="42">
        <v>62.5</v>
      </c>
      <c r="FG22" s="42">
        <v>62.5</v>
      </c>
      <c r="FH22" s="83">
        <v>25000</v>
      </c>
      <c r="FI22" s="83">
        <v>50000</v>
      </c>
      <c r="FJ22" s="87"/>
      <c r="FK22" s="87"/>
      <c r="FL22" s="86"/>
      <c r="FM22" s="88"/>
      <c r="FN22" s="88"/>
      <c r="FO22" s="88"/>
      <c r="FQ22" s="88"/>
    </row>
    <row r="23" spans="1:173" s="43" customFormat="1" x14ac:dyDescent="0.25">
      <c r="H23" s="46"/>
      <c r="I23" s="56"/>
      <c r="J23" s="49"/>
      <c r="K23" s="49"/>
      <c r="M23" s="60"/>
      <c r="N23" s="60"/>
      <c r="O23" s="60"/>
      <c r="P23" s="60"/>
      <c r="Q23" s="60"/>
      <c r="R23" s="60"/>
      <c r="S23" s="60"/>
      <c r="T23" s="60"/>
      <c r="U23" s="60"/>
      <c r="V23" s="60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8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4"/>
      <c r="BT23" s="44"/>
      <c r="BU23" s="44"/>
      <c r="BV23" s="44"/>
      <c r="BW23" s="44"/>
      <c r="BX23" s="44"/>
      <c r="BY23" s="68"/>
      <c r="BZ23" s="44"/>
      <c r="CA23" s="44"/>
      <c r="CB23" s="44"/>
      <c r="CC23" s="44"/>
      <c r="CD23" s="44"/>
      <c r="CE23" s="44"/>
      <c r="CF23" s="44"/>
      <c r="CG23" s="44"/>
      <c r="CH23" s="44"/>
      <c r="CI23" s="44"/>
      <c r="CJ23" s="44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4"/>
      <c r="DE23" s="44"/>
      <c r="DF23" s="44"/>
      <c r="DG23" s="4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4"/>
      <c r="DY23" s="44"/>
      <c r="DZ23" s="44"/>
      <c r="EA23" s="44"/>
      <c r="EB23" s="44"/>
      <c r="EC23" s="44"/>
      <c r="ED23" s="44"/>
      <c r="EE23" s="44"/>
      <c r="EF23" s="44"/>
      <c r="EG23" s="44"/>
      <c r="EH23" s="44"/>
      <c r="EI23" s="44"/>
      <c r="EJ23" s="44"/>
      <c r="EK23" s="44"/>
      <c r="EL23" s="44"/>
      <c r="EM23" s="44"/>
      <c r="EN23" s="44"/>
      <c r="EO23" s="44"/>
      <c r="EP23" s="44"/>
      <c r="EQ23" s="44"/>
      <c r="ER23" s="44"/>
      <c r="ES23" s="44"/>
      <c r="ET23" s="44"/>
      <c r="EU23" s="44"/>
      <c r="EV23" s="44"/>
      <c r="EW23" s="44"/>
      <c r="EX23" s="44"/>
      <c r="EY23" s="44"/>
      <c r="EZ23" s="44"/>
      <c r="FA23" s="44"/>
      <c r="FB23" s="44"/>
      <c r="FC23" s="44"/>
      <c r="FD23" s="44"/>
      <c r="FE23" s="44"/>
      <c r="FF23" s="44"/>
      <c r="FG23" s="44"/>
      <c r="FI23" s="52"/>
      <c r="FN23" s="14"/>
      <c r="FO23" s="14"/>
    </row>
    <row r="24" spans="1:173" s="43" customFormat="1" x14ac:dyDescent="0.25">
      <c r="C24" s="52"/>
      <c r="D24" s="98" t="s">
        <v>1053</v>
      </c>
      <c r="H24" s="46"/>
      <c r="I24" s="49"/>
      <c r="J24" s="46"/>
      <c r="K24" s="46"/>
      <c r="L24" s="52"/>
      <c r="M24" s="60"/>
      <c r="N24" s="60"/>
      <c r="O24" s="60"/>
      <c r="P24" s="60"/>
      <c r="Q24" s="60"/>
      <c r="R24" s="60"/>
      <c r="S24" s="60"/>
      <c r="T24" s="60"/>
      <c r="U24" s="60"/>
      <c r="V24" s="60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4"/>
      <c r="BT24" s="44"/>
      <c r="BU24" s="44"/>
      <c r="BV24" s="44"/>
      <c r="BW24" s="44"/>
      <c r="BX24" s="44"/>
      <c r="BY24" s="68"/>
      <c r="BZ24" s="44"/>
      <c r="CA24" s="44"/>
      <c r="CB24" s="44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4"/>
      <c r="DY24" s="44"/>
      <c r="DZ24" s="44"/>
      <c r="EA24" s="44"/>
      <c r="EB24" s="44"/>
      <c r="EC24" s="44"/>
      <c r="ED24" s="44"/>
      <c r="EE24" s="44"/>
      <c r="EF24" s="44"/>
      <c r="EG24" s="44"/>
      <c r="EH24" s="44"/>
      <c r="EI24" s="44"/>
      <c r="EJ24" s="44"/>
      <c r="EK24" s="44"/>
      <c r="EL24" s="44"/>
      <c r="EM24" s="44"/>
      <c r="EN24" s="44"/>
      <c r="EO24" s="44"/>
      <c r="EP24" s="44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44"/>
      <c r="FB24" s="44"/>
      <c r="FC24" s="44"/>
      <c r="FD24" s="44"/>
      <c r="FE24" s="44"/>
      <c r="FF24" s="44"/>
      <c r="FG24" s="44"/>
    </row>
    <row r="25" spans="1:173" s="43" customFormat="1" x14ac:dyDescent="0.25">
      <c r="D25" s="98" t="s">
        <v>1054</v>
      </c>
      <c r="G25" s="59"/>
      <c r="H25" s="52"/>
      <c r="I25" s="49"/>
      <c r="M25" s="60"/>
      <c r="N25" s="60"/>
      <c r="O25" s="60"/>
      <c r="P25" s="60"/>
      <c r="Q25" s="60"/>
      <c r="R25" s="60"/>
      <c r="S25" s="60"/>
      <c r="T25" s="60"/>
      <c r="U25" s="60"/>
      <c r="V25" s="60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5"/>
      <c r="BQ25" s="44"/>
      <c r="BR25" s="44"/>
      <c r="BS25" s="44"/>
      <c r="BT25" s="44"/>
      <c r="BU25" s="44"/>
      <c r="BV25" s="44"/>
      <c r="BW25" s="44"/>
      <c r="BX25" s="44"/>
      <c r="BY25" s="69"/>
      <c r="BZ25" s="44"/>
      <c r="CA25" s="44"/>
      <c r="CB25" s="44"/>
      <c r="CC25" s="44"/>
      <c r="CD25" s="44"/>
      <c r="CE25" s="44"/>
      <c r="CF25" s="44"/>
      <c r="CG25" s="44"/>
      <c r="CH25" s="45"/>
      <c r="CI25" s="44"/>
      <c r="CJ25" s="44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5"/>
      <c r="DC25" s="44"/>
      <c r="DD25" s="44"/>
      <c r="DE25" s="44"/>
      <c r="DF25" s="44"/>
      <c r="DG25" s="44"/>
      <c r="DH25" s="44"/>
      <c r="DI25" s="44"/>
      <c r="DJ25" s="44"/>
      <c r="DK25" s="45"/>
      <c r="DL25" s="44"/>
      <c r="DM25" s="44"/>
      <c r="DN25" s="44"/>
      <c r="DO25" s="44"/>
      <c r="DP25" s="44"/>
      <c r="DQ25" s="44"/>
      <c r="DR25" s="44"/>
      <c r="DS25" s="44"/>
      <c r="DT25" s="45"/>
      <c r="DU25" s="44"/>
      <c r="DV25" s="44"/>
      <c r="DW25" s="44"/>
      <c r="DX25" s="44"/>
      <c r="DY25" s="44"/>
      <c r="DZ25" s="44"/>
      <c r="EA25" s="44"/>
      <c r="EB25" s="44"/>
      <c r="EC25" s="44"/>
      <c r="ED25" s="44"/>
      <c r="EE25" s="44"/>
      <c r="EF25" s="44"/>
      <c r="EG25" s="44"/>
      <c r="EH25" s="44"/>
      <c r="EI25" s="44"/>
      <c r="EJ25" s="44"/>
      <c r="EK25" s="44"/>
      <c r="EL25" s="44"/>
      <c r="EM25" s="44"/>
      <c r="EN25" s="45"/>
      <c r="EO25" s="44"/>
      <c r="EP25" s="44"/>
      <c r="EQ25" s="44"/>
      <c r="ER25" s="44"/>
      <c r="ES25" s="44"/>
      <c r="ET25" s="44"/>
      <c r="EU25" s="44"/>
      <c r="EV25" s="44"/>
      <c r="EW25" s="45"/>
      <c r="EX25" s="44"/>
      <c r="EY25" s="44"/>
      <c r="EZ25" s="44"/>
      <c r="FA25" s="44"/>
      <c r="FB25" s="44"/>
      <c r="FC25" s="44"/>
      <c r="FD25" s="44"/>
      <c r="FE25" s="44"/>
      <c r="FF25" s="45"/>
      <c r="FG25" s="44"/>
      <c r="FH25" s="52"/>
    </row>
    <row r="26" spans="1:173" s="76" customFormat="1" x14ac:dyDescent="0.25">
      <c r="D26" s="99" t="s">
        <v>1055</v>
      </c>
      <c r="I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5"/>
      <c r="CQ26" s="75"/>
      <c r="CR26" s="75"/>
      <c r="CS26" s="75"/>
      <c r="CT26" s="75"/>
      <c r="CU26" s="75"/>
      <c r="CV26" s="75"/>
      <c r="CW26" s="75"/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/>
      <c r="DN26" s="75"/>
      <c r="DO26" s="75"/>
      <c r="DP26" s="75"/>
      <c r="DQ26" s="75"/>
      <c r="DR26" s="75"/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/>
      <c r="EG26" s="75"/>
      <c r="EH26" s="75"/>
      <c r="EI26" s="75"/>
      <c r="EJ26" s="75"/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</row>
    <row r="27" spans="1:173" s="43" customFormat="1" x14ac:dyDescent="0.25">
      <c r="D27" s="98" t="s">
        <v>1056</v>
      </c>
      <c r="I27" s="50"/>
      <c r="J27" s="59"/>
      <c r="M27" s="60"/>
      <c r="N27" s="60"/>
      <c r="O27" s="60"/>
      <c r="P27" s="60"/>
      <c r="Q27" s="60"/>
      <c r="R27" s="60"/>
      <c r="S27" s="60"/>
      <c r="T27" s="60"/>
      <c r="U27" s="60"/>
      <c r="V27" s="60"/>
      <c r="AA27" s="46"/>
      <c r="AB27" s="46"/>
      <c r="AC27" s="75"/>
      <c r="AD27" s="75"/>
      <c r="AE27" s="75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7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46"/>
      <c r="BW27" s="46"/>
      <c r="BX27" s="46"/>
      <c r="BY27" s="68"/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6"/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46"/>
      <c r="DE27" s="46"/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4"/>
      <c r="EP27" s="46"/>
      <c r="EQ27" s="46"/>
      <c r="ER27" s="46"/>
      <c r="ES27" s="46"/>
      <c r="ET27" s="46"/>
      <c r="EU27" s="46"/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71"/>
      <c r="FG27" s="46"/>
    </row>
    <row r="28" spans="1:173" s="43" customFormat="1" x14ac:dyDescent="0.25">
      <c r="I28" s="50"/>
      <c r="M28" s="60"/>
      <c r="N28" s="60"/>
      <c r="O28" s="60"/>
      <c r="P28" s="60"/>
      <c r="Q28" s="60"/>
      <c r="R28" s="60"/>
      <c r="S28" s="60"/>
      <c r="T28" s="60"/>
      <c r="U28" s="60"/>
      <c r="V28" s="60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75"/>
      <c r="AM28" s="75"/>
      <c r="AN28" s="75"/>
      <c r="AO28" s="46"/>
      <c r="AP28" s="46"/>
      <c r="AQ28" s="46"/>
      <c r="AR28" s="46"/>
      <c r="AS28" s="46"/>
      <c r="AT28" s="46"/>
      <c r="AU28" s="46"/>
      <c r="AV28" s="75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  <c r="BQ28" s="46"/>
      <c r="BR28" s="46"/>
      <c r="BS28" s="46"/>
      <c r="BT28" s="46"/>
      <c r="BU28" s="46"/>
      <c r="BV28" s="46"/>
      <c r="BW28" s="46"/>
      <c r="BX28" s="46"/>
      <c r="BY28" s="68"/>
      <c r="BZ28" s="46"/>
      <c r="CA28" s="46"/>
      <c r="CB28" s="46"/>
      <c r="CC28" s="46"/>
      <c r="CD28" s="46"/>
      <c r="CE28" s="46"/>
      <c r="CF28" s="46"/>
      <c r="CG28" s="46"/>
      <c r="CH28" s="46"/>
      <c r="CI28" s="46"/>
      <c r="CJ28" s="46"/>
      <c r="CK28" s="46"/>
      <c r="CL28" s="46"/>
      <c r="CM28" s="46"/>
      <c r="CN28" s="46"/>
      <c r="CO28" s="46"/>
      <c r="CP28" s="46"/>
      <c r="CQ28" s="46"/>
      <c r="CR28" s="46"/>
      <c r="CS28" s="46"/>
      <c r="CT28" s="46"/>
      <c r="CU28" s="46"/>
      <c r="CV28" s="46"/>
      <c r="CW28" s="46"/>
      <c r="CX28" s="46"/>
      <c r="CY28" s="46"/>
      <c r="CZ28" s="46"/>
      <c r="DA28" s="46"/>
      <c r="DB28" s="75"/>
      <c r="DC28" s="46"/>
      <c r="DD28" s="46"/>
      <c r="DE28" s="46"/>
      <c r="DF28" s="46"/>
      <c r="DG28" s="46"/>
      <c r="DH28" s="46"/>
      <c r="DI28" s="46"/>
      <c r="DJ28" s="46"/>
      <c r="DK28" s="46"/>
      <c r="DL28" s="46"/>
      <c r="DM28" s="46"/>
      <c r="DN28" s="46"/>
      <c r="DO28" s="46"/>
      <c r="DP28" s="46"/>
      <c r="DQ28" s="46"/>
      <c r="DR28" s="46"/>
      <c r="DS28" s="46"/>
      <c r="DT28" s="46"/>
      <c r="DU28" s="46"/>
      <c r="DV28" s="46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6"/>
      <c r="EH28" s="46"/>
      <c r="EI28" s="46"/>
      <c r="EJ28" s="46"/>
      <c r="EK28" s="46"/>
      <c r="EL28" s="46"/>
      <c r="EM28" s="46"/>
      <c r="EN28" s="46"/>
      <c r="EO28" s="46"/>
      <c r="EP28" s="46"/>
      <c r="EQ28" s="46"/>
      <c r="ER28" s="46"/>
      <c r="ES28" s="46"/>
      <c r="ET28" s="46"/>
      <c r="EU28" s="46"/>
      <c r="EV28" s="46"/>
      <c r="EW28" s="46"/>
      <c r="EX28" s="46"/>
      <c r="EY28" s="46"/>
      <c r="EZ28" s="46"/>
      <c r="FA28" s="46"/>
      <c r="FB28" s="46"/>
      <c r="FC28" s="46"/>
      <c r="FD28" s="46"/>
      <c r="FE28" s="46"/>
      <c r="FF28" s="46"/>
      <c r="FG28" s="46"/>
      <c r="FI28" s="64"/>
    </row>
    <row r="29" spans="1:173" s="43" customFormat="1" x14ac:dyDescent="0.25">
      <c r="F29" s="76">
        <f>F10/12</f>
        <v>250</v>
      </c>
      <c r="G29" s="76">
        <f t="shared" ref="G29:H29" si="48">G10/12</f>
        <v>125</v>
      </c>
      <c r="H29" s="76">
        <f t="shared" si="48"/>
        <v>41.666666666666664</v>
      </c>
      <c r="I29" s="63">
        <f>F29</f>
        <v>250</v>
      </c>
      <c r="J29" s="43">
        <f>$I$29/4</f>
        <v>62.5</v>
      </c>
      <c r="K29" s="43">
        <f t="shared" ref="K29:M29" si="49">$I$29/4</f>
        <v>62.5</v>
      </c>
      <c r="L29" s="43">
        <f t="shared" si="49"/>
        <v>62.5</v>
      </c>
      <c r="M29" s="43">
        <f t="shared" si="49"/>
        <v>62.5</v>
      </c>
      <c r="N29" s="60"/>
      <c r="O29" s="60"/>
      <c r="P29" s="60"/>
      <c r="Q29" s="60"/>
      <c r="R29" s="60"/>
      <c r="S29" s="60"/>
      <c r="T29" s="60"/>
      <c r="U29" s="60"/>
      <c r="V29" s="60"/>
      <c r="AA29" s="46"/>
      <c r="AB29" s="46"/>
      <c r="AC29" s="46"/>
      <c r="AD29" s="47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  <c r="BQ29" s="46"/>
      <c r="BR29" s="46"/>
      <c r="BS29" s="46"/>
      <c r="BT29" s="46"/>
      <c r="BU29" s="46"/>
      <c r="BV29" s="46"/>
      <c r="BW29" s="46"/>
      <c r="BX29" s="46"/>
      <c r="BY29" s="68"/>
      <c r="BZ29" s="46"/>
      <c r="CA29" s="46"/>
      <c r="CB29" s="46"/>
      <c r="CC29" s="46"/>
      <c r="CD29" s="46"/>
      <c r="CE29" s="46"/>
      <c r="CF29" s="46"/>
      <c r="CG29" s="46"/>
      <c r="CH29" s="75"/>
      <c r="CI29" s="46"/>
      <c r="CJ29" s="46"/>
      <c r="CK29" s="46"/>
      <c r="CL29" s="46"/>
      <c r="CM29" s="46"/>
      <c r="CN29" s="46"/>
      <c r="CO29" s="46"/>
      <c r="CP29" s="46"/>
      <c r="CQ29" s="46"/>
      <c r="CR29" s="46"/>
      <c r="CS29" s="46"/>
      <c r="CT29" s="46"/>
      <c r="CU29" s="46"/>
      <c r="CV29" s="46"/>
      <c r="CW29" s="46"/>
      <c r="CX29" s="46"/>
      <c r="CY29" s="46"/>
      <c r="CZ29" s="46"/>
      <c r="DA29" s="50"/>
      <c r="DB29" s="46"/>
      <c r="DC29" s="46"/>
      <c r="DD29" s="46"/>
      <c r="DE29" s="46"/>
      <c r="DF29" s="46"/>
      <c r="DG29" s="46"/>
      <c r="DH29" s="46"/>
      <c r="DI29" s="46"/>
      <c r="DJ29" s="46"/>
      <c r="DK29" s="46"/>
      <c r="DL29" s="46"/>
      <c r="DM29" s="46"/>
      <c r="DN29" s="46"/>
      <c r="DO29" s="46"/>
      <c r="DP29" s="46"/>
      <c r="DQ29" s="46"/>
      <c r="DR29" s="46"/>
      <c r="DS29" s="46"/>
      <c r="DT29" s="46"/>
      <c r="DU29" s="46"/>
      <c r="DV29" s="46"/>
      <c r="DW29" s="46"/>
      <c r="DX29" s="46"/>
      <c r="DY29" s="46"/>
      <c r="DZ29" s="46"/>
      <c r="EA29" s="46"/>
      <c r="EB29" s="46"/>
      <c r="EC29" s="46"/>
      <c r="ED29" s="46"/>
      <c r="EE29" s="46"/>
      <c r="EF29" s="46"/>
      <c r="EG29" s="46"/>
      <c r="EH29" s="46"/>
      <c r="EI29" s="46"/>
      <c r="EJ29" s="46"/>
      <c r="EK29" s="46"/>
      <c r="EL29" s="46"/>
      <c r="EM29" s="72"/>
      <c r="EN29" s="46"/>
      <c r="EO29" s="46"/>
      <c r="EP29" s="46"/>
      <c r="EQ29" s="46"/>
      <c r="ER29" s="46"/>
      <c r="ES29" s="46"/>
      <c r="ET29" s="46"/>
      <c r="EU29" s="46"/>
      <c r="EV29" s="46"/>
      <c r="EW29" s="46"/>
      <c r="EX29" s="46"/>
      <c r="EY29" s="46"/>
      <c r="EZ29" s="46"/>
      <c r="FA29" s="46"/>
      <c r="FB29" s="46"/>
      <c r="FC29" s="46"/>
      <c r="FD29" s="46"/>
      <c r="FE29" s="46"/>
      <c r="FF29" s="46"/>
      <c r="FG29" s="46"/>
    </row>
    <row r="30" spans="1:173" s="43" customFormat="1" x14ac:dyDescent="0.25">
      <c r="E30" s="46"/>
      <c r="M30" s="60"/>
      <c r="N30" s="60"/>
      <c r="O30" s="60"/>
      <c r="P30" s="60"/>
      <c r="Q30" s="60"/>
      <c r="R30" s="60"/>
      <c r="S30" s="60"/>
      <c r="T30" s="60"/>
      <c r="U30" s="60"/>
      <c r="V30" s="60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6"/>
      <c r="BR30" s="46"/>
      <c r="BS30" s="46"/>
      <c r="BT30" s="46"/>
      <c r="BU30" s="46"/>
      <c r="BV30" s="46"/>
      <c r="BW30" s="46"/>
      <c r="BX30" s="46"/>
      <c r="BY30" s="68"/>
      <c r="BZ30" s="46"/>
      <c r="CA30" s="46"/>
      <c r="CB30" s="46"/>
      <c r="CC30" s="46"/>
      <c r="CD30" s="49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</row>
    <row r="31" spans="1:173" s="43" customFormat="1" x14ac:dyDescent="0.25">
      <c r="H31" s="51"/>
      <c r="M31" s="60"/>
      <c r="N31" s="60"/>
      <c r="O31" s="60"/>
      <c r="P31" s="60"/>
      <c r="Q31" s="60"/>
      <c r="R31" s="60"/>
      <c r="S31" s="60"/>
      <c r="T31" s="60"/>
      <c r="U31" s="60"/>
      <c r="V31" s="60"/>
      <c r="AA31" s="46"/>
      <c r="AB31" s="46"/>
      <c r="AC31" s="46"/>
      <c r="AD31" s="46"/>
      <c r="AE31" s="46"/>
      <c r="AF31" s="46"/>
      <c r="AG31" s="46"/>
      <c r="AH31" s="46"/>
      <c r="AI31" s="46"/>
      <c r="BY31" s="70"/>
    </row>
    <row r="32" spans="1:173" s="43" customFormat="1" x14ac:dyDescent="0.25">
      <c r="G32" s="52"/>
      <c r="M32" s="60"/>
      <c r="N32" s="60"/>
      <c r="O32" s="60"/>
      <c r="P32" s="60"/>
      <c r="Q32" s="60"/>
      <c r="R32" s="60"/>
      <c r="S32" s="60"/>
      <c r="T32" s="60"/>
      <c r="U32" s="60"/>
      <c r="V32" s="60"/>
      <c r="AA32" s="46"/>
      <c r="AB32" s="46"/>
      <c r="AC32" s="46"/>
      <c r="AD32" s="46"/>
      <c r="AE32" s="46"/>
      <c r="AF32" s="46"/>
      <c r="AG32" s="46"/>
      <c r="AH32" s="46"/>
      <c r="AI32" s="46"/>
      <c r="AM32" s="73"/>
      <c r="BY32" s="70"/>
    </row>
    <row r="33" spans="5:77" s="43" customFormat="1" x14ac:dyDescent="0.25">
      <c r="M33" s="60"/>
      <c r="N33" s="60"/>
      <c r="O33" s="60"/>
      <c r="P33" s="60"/>
      <c r="Q33" s="60"/>
      <c r="R33" s="60"/>
      <c r="S33" s="60"/>
      <c r="T33" s="60"/>
      <c r="U33" s="60"/>
      <c r="V33" s="60"/>
      <c r="AA33" s="46"/>
      <c r="AB33" s="46"/>
      <c r="AC33" s="46"/>
      <c r="AD33" s="46"/>
      <c r="AE33" s="46"/>
      <c r="AF33" s="46"/>
      <c r="AG33" s="46"/>
      <c r="AH33" s="46"/>
      <c r="AI33" s="46"/>
      <c r="BY33" s="70"/>
    </row>
    <row r="34" spans="5:77" s="43" customFormat="1" x14ac:dyDescent="0.25">
      <c r="M34" s="60"/>
      <c r="N34" s="60"/>
      <c r="O34" s="60"/>
      <c r="P34" s="60"/>
      <c r="Q34" s="60"/>
      <c r="R34" s="60"/>
      <c r="S34" s="60"/>
      <c r="T34" s="60"/>
      <c r="U34" s="60"/>
      <c r="V34" s="60"/>
      <c r="BY34" s="70"/>
    </row>
    <row r="35" spans="5:77" s="43" customFormat="1" x14ac:dyDescent="0.25">
      <c r="E35" s="59"/>
      <c r="M35" s="60"/>
      <c r="N35" s="60"/>
      <c r="O35" s="60"/>
      <c r="P35" s="60"/>
      <c r="Q35" s="60"/>
      <c r="R35" s="60"/>
      <c r="S35" s="60"/>
      <c r="T35" s="60"/>
      <c r="U35" s="60"/>
      <c r="V35" s="60"/>
      <c r="BY35" s="70"/>
    </row>
    <row r="36" spans="5:77" s="43" customFormat="1" x14ac:dyDescent="0.25">
      <c r="M36" s="60"/>
      <c r="N36" s="60"/>
      <c r="O36" s="60"/>
      <c r="P36" s="60"/>
      <c r="Q36" s="60"/>
      <c r="R36" s="60"/>
      <c r="S36" s="60"/>
      <c r="T36" s="60"/>
      <c r="U36" s="60"/>
      <c r="V36" s="60"/>
      <c r="BY36" s="70"/>
    </row>
    <row r="37" spans="5:77" s="43" customFormat="1" x14ac:dyDescent="0.25">
      <c r="M37" s="60"/>
      <c r="N37" s="60"/>
      <c r="O37" s="60"/>
      <c r="P37" s="60"/>
      <c r="Q37" s="60"/>
      <c r="R37" s="60"/>
      <c r="S37" s="60"/>
      <c r="T37" s="60"/>
      <c r="U37" s="60"/>
      <c r="V37" s="60"/>
      <c r="AL37" s="58"/>
      <c r="BY37" s="70"/>
    </row>
    <row r="38" spans="5:77" s="43" customFormat="1" x14ac:dyDescent="0.25">
      <c r="M38" s="60"/>
      <c r="N38" s="60"/>
      <c r="O38" s="60"/>
      <c r="P38" s="60"/>
      <c r="Q38" s="60"/>
      <c r="R38" s="60"/>
      <c r="S38" s="60"/>
      <c r="T38" s="60"/>
      <c r="U38" s="60"/>
      <c r="V38" s="60"/>
      <c r="AU38" s="58"/>
      <c r="BY38" s="70"/>
    </row>
    <row r="39" spans="5:77" s="43" customFormat="1" x14ac:dyDescent="0.25">
      <c r="M39" s="60"/>
      <c r="N39" s="60"/>
      <c r="O39" s="60"/>
      <c r="P39" s="60"/>
      <c r="Q39" s="60"/>
      <c r="R39" s="60"/>
      <c r="S39" s="60"/>
      <c r="T39" s="60"/>
      <c r="U39" s="60"/>
      <c r="V39" s="60"/>
      <c r="BY39" s="70"/>
    </row>
    <row r="40" spans="5:77" s="43" customFormat="1" x14ac:dyDescent="0.25">
      <c r="M40" s="60"/>
      <c r="N40" s="60"/>
      <c r="O40" s="60"/>
      <c r="P40" s="60"/>
      <c r="Q40" s="60"/>
      <c r="R40" s="60"/>
      <c r="S40" s="60"/>
      <c r="T40" s="60"/>
      <c r="U40" s="60"/>
      <c r="V40" s="60"/>
      <c r="BY40" s="70"/>
    </row>
    <row r="41" spans="5:77" s="43" customFormat="1" x14ac:dyDescent="0.25">
      <c r="M41" s="60"/>
      <c r="N41" s="60"/>
      <c r="O41" s="60"/>
      <c r="P41" s="60"/>
      <c r="Q41" s="60"/>
      <c r="R41" s="60"/>
      <c r="S41" s="60"/>
      <c r="T41" s="60"/>
      <c r="U41" s="60"/>
      <c r="V41" s="60"/>
      <c r="BY41" s="70"/>
    </row>
    <row r="42" spans="5:77" s="43" customFormat="1" x14ac:dyDescent="0.25">
      <c r="M42" s="60"/>
      <c r="N42" s="60"/>
      <c r="O42" s="60"/>
      <c r="P42" s="60"/>
      <c r="Q42" s="60"/>
      <c r="R42" s="60"/>
      <c r="S42" s="60"/>
      <c r="T42" s="60"/>
      <c r="U42" s="60"/>
      <c r="V42" s="60"/>
      <c r="BY42" s="70"/>
    </row>
    <row r="43" spans="5:77" s="43" customFormat="1" x14ac:dyDescent="0.25">
      <c r="M43" s="60"/>
      <c r="N43" s="60"/>
      <c r="O43" s="60"/>
      <c r="P43" s="60"/>
      <c r="Q43" s="60"/>
      <c r="R43" s="60"/>
      <c r="S43" s="60"/>
      <c r="T43" s="60"/>
      <c r="U43" s="60"/>
      <c r="V43" s="60"/>
      <c r="BY43" s="70"/>
    </row>
    <row r="44" spans="5:77" s="43" customFormat="1" x14ac:dyDescent="0.25">
      <c r="M44" s="60"/>
      <c r="N44" s="60"/>
      <c r="O44" s="60"/>
      <c r="P44" s="60"/>
      <c r="Q44" s="60"/>
      <c r="R44" s="60"/>
      <c r="S44" s="60"/>
      <c r="T44" s="60"/>
      <c r="U44" s="60"/>
      <c r="V44" s="60"/>
      <c r="BY44" s="70"/>
    </row>
    <row r="45" spans="5:77" s="43" customFormat="1" x14ac:dyDescent="0.25">
      <c r="M45" s="60"/>
      <c r="N45" s="60"/>
      <c r="O45" s="60"/>
      <c r="P45" s="60"/>
      <c r="Q45" s="60"/>
      <c r="R45" s="60"/>
      <c r="S45" s="60"/>
      <c r="T45" s="60"/>
      <c r="U45" s="60"/>
      <c r="V45" s="60"/>
      <c r="BY45" s="70"/>
    </row>
    <row r="46" spans="5:77" s="43" customFormat="1" x14ac:dyDescent="0.25">
      <c r="M46" s="60"/>
      <c r="N46" s="60"/>
      <c r="O46" s="60"/>
      <c r="P46" s="60"/>
      <c r="Q46" s="60"/>
      <c r="R46" s="60"/>
      <c r="S46" s="60"/>
      <c r="T46" s="60"/>
      <c r="U46" s="60"/>
      <c r="V46" s="60"/>
      <c r="BY46" s="70"/>
    </row>
    <row r="47" spans="5:77" s="43" customFormat="1" x14ac:dyDescent="0.25">
      <c r="M47" s="60"/>
      <c r="N47" s="60"/>
      <c r="O47" s="60"/>
      <c r="P47" s="60"/>
      <c r="Q47" s="60"/>
      <c r="R47" s="60"/>
      <c r="S47" s="60"/>
      <c r="T47" s="60"/>
      <c r="U47" s="60"/>
      <c r="V47" s="60"/>
      <c r="BY47" s="70"/>
    </row>
    <row r="48" spans="5:77" s="43" customFormat="1" x14ac:dyDescent="0.25">
      <c r="M48" s="60"/>
      <c r="N48" s="60"/>
      <c r="O48" s="60"/>
      <c r="P48" s="60"/>
      <c r="Q48" s="60"/>
      <c r="R48" s="60"/>
      <c r="S48" s="60"/>
      <c r="T48" s="60"/>
      <c r="U48" s="60"/>
      <c r="V48" s="60"/>
      <c r="BY48" s="70"/>
    </row>
    <row r="49" spans="13:77" s="43" customFormat="1" x14ac:dyDescent="0.25">
      <c r="M49" s="60"/>
      <c r="N49" s="60"/>
      <c r="O49" s="60"/>
      <c r="P49" s="60"/>
      <c r="Q49" s="60"/>
      <c r="R49" s="60"/>
      <c r="S49" s="60"/>
      <c r="T49" s="60"/>
      <c r="U49" s="60"/>
      <c r="V49" s="60"/>
      <c r="BY49" s="70"/>
    </row>
    <row r="50" spans="13:77" s="43" customFormat="1" x14ac:dyDescent="0.25">
      <c r="M50" s="60"/>
      <c r="N50" s="60"/>
      <c r="O50" s="60"/>
      <c r="P50" s="60"/>
      <c r="Q50" s="60"/>
      <c r="R50" s="60"/>
      <c r="S50" s="60"/>
      <c r="T50" s="60"/>
      <c r="U50" s="60"/>
      <c r="V50" s="60"/>
      <c r="BY50" s="70"/>
    </row>
    <row r="51" spans="13:77" s="43" customFormat="1" x14ac:dyDescent="0.25">
      <c r="M51" s="60"/>
      <c r="N51" s="60"/>
      <c r="O51" s="60"/>
      <c r="P51" s="60"/>
      <c r="Q51" s="60"/>
      <c r="R51" s="60"/>
      <c r="S51" s="60"/>
      <c r="T51" s="60"/>
      <c r="U51" s="60"/>
      <c r="V51" s="60"/>
      <c r="BY51" s="70"/>
    </row>
    <row r="52" spans="13:77" s="43" customFormat="1" x14ac:dyDescent="0.25">
      <c r="M52" s="60"/>
      <c r="N52" s="60"/>
      <c r="O52" s="60"/>
      <c r="P52" s="60"/>
      <c r="Q52" s="60"/>
      <c r="R52" s="60"/>
      <c r="S52" s="60"/>
      <c r="T52" s="60"/>
      <c r="U52" s="60"/>
      <c r="V52" s="60"/>
      <c r="BY52" s="70"/>
    </row>
    <row r="53" spans="13:77" s="43" customFormat="1" x14ac:dyDescent="0.25">
      <c r="M53" s="60"/>
      <c r="N53" s="60"/>
      <c r="O53" s="60"/>
      <c r="P53" s="60"/>
      <c r="Q53" s="60"/>
      <c r="R53" s="60"/>
      <c r="S53" s="60"/>
      <c r="T53" s="60"/>
      <c r="U53" s="60"/>
      <c r="V53" s="60"/>
      <c r="BY53" s="70"/>
    </row>
    <row r="54" spans="13:77" s="43" customFormat="1" x14ac:dyDescent="0.25">
      <c r="M54" s="60"/>
      <c r="N54" s="60"/>
      <c r="O54" s="60"/>
      <c r="P54" s="60"/>
      <c r="Q54" s="60"/>
      <c r="R54" s="60"/>
      <c r="S54" s="60"/>
      <c r="T54" s="60"/>
      <c r="U54" s="60"/>
      <c r="V54" s="60"/>
      <c r="BY54" s="70"/>
    </row>
    <row r="55" spans="13:77" s="43" customFormat="1" x14ac:dyDescent="0.25">
      <c r="M55" s="60"/>
      <c r="N55" s="60"/>
      <c r="O55" s="60"/>
      <c r="P55" s="60"/>
      <c r="Q55" s="60"/>
      <c r="R55" s="60"/>
      <c r="S55" s="60"/>
      <c r="T55" s="60"/>
      <c r="U55" s="60"/>
      <c r="V55" s="60"/>
      <c r="BY55" s="70"/>
    </row>
    <row r="56" spans="13:77" s="43" customFormat="1" x14ac:dyDescent="0.25">
      <c r="M56" s="60"/>
      <c r="N56" s="60"/>
      <c r="O56" s="60"/>
      <c r="P56" s="60"/>
      <c r="Q56" s="60"/>
      <c r="R56" s="60"/>
      <c r="S56" s="60"/>
      <c r="T56" s="60"/>
      <c r="U56" s="60"/>
      <c r="V56" s="60"/>
      <c r="BY56" s="70"/>
    </row>
    <row r="57" spans="13:77" s="43" customFormat="1" x14ac:dyDescent="0.25">
      <c r="M57" s="60"/>
      <c r="N57" s="60"/>
      <c r="O57" s="60"/>
      <c r="P57" s="60"/>
      <c r="Q57" s="60"/>
      <c r="R57" s="60"/>
      <c r="S57" s="60"/>
      <c r="T57" s="60"/>
      <c r="U57" s="60"/>
      <c r="V57" s="60"/>
      <c r="BY57" s="70"/>
    </row>
    <row r="58" spans="13:77" s="43" customFormat="1" x14ac:dyDescent="0.25">
      <c r="M58" s="60"/>
      <c r="N58" s="60"/>
      <c r="O58" s="60"/>
      <c r="P58" s="60"/>
      <c r="Q58" s="60"/>
      <c r="R58" s="60"/>
      <c r="S58" s="60"/>
      <c r="T58" s="60"/>
      <c r="U58" s="60"/>
      <c r="V58" s="60"/>
      <c r="BY58" s="70"/>
    </row>
    <row r="59" spans="13:77" s="43" customFormat="1" x14ac:dyDescent="0.25">
      <c r="M59" s="60"/>
      <c r="N59" s="60"/>
      <c r="O59" s="60"/>
      <c r="P59" s="60"/>
      <c r="Q59" s="60"/>
      <c r="R59" s="60"/>
      <c r="S59" s="60"/>
      <c r="T59" s="60"/>
      <c r="U59" s="60"/>
      <c r="V59" s="60"/>
      <c r="BY59" s="70"/>
    </row>
    <row r="60" spans="13:77" s="43" customFormat="1" x14ac:dyDescent="0.25">
      <c r="M60" s="60"/>
      <c r="N60" s="60"/>
      <c r="O60" s="60"/>
      <c r="P60" s="60"/>
      <c r="Q60" s="60"/>
      <c r="R60" s="60"/>
      <c r="S60" s="60"/>
      <c r="T60" s="60"/>
      <c r="U60" s="60"/>
      <c r="V60" s="60"/>
      <c r="BY60" s="70"/>
    </row>
    <row r="61" spans="13:77" s="43" customFormat="1" x14ac:dyDescent="0.25">
      <c r="M61" s="60"/>
      <c r="N61" s="60"/>
      <c r="O61" s="60"/>
      <c r="P61" s="60"/>
      <c r="Q61" s="60"/>
      <c r="R61" s="60"/>
      <c r="S61" s="60"/>
      <c r="T61" s="60"/>
      <c r="U61" s="60"/>
      <c r="V61" s="60"/>
      <c r="BY61" s="70"/>
    </row>
    <row r="62" spans="13:77" s="43" customFormat="1" x14ac:dyDescent="0.25">
      <c r="M62" s="60"/>
      <c r="N62" s="60"/>
      <c r="O62" s="60"/>
      <c r="P62" s="60"/>
      <c r="Q62" s="60"/>
      <c r="R62" s="60"/>
      <c r="S62" s="60"/>
      <c r="T62" s="60"/>
      <c r="U62" s="60"/>
      <c r="V62" s="60"/>
      <c r="BY62" s="70"/>
    </row>
    <row r="63" spans="13:77" s="43" customFormat="1" x14ac:dyDescent="0.25">
      <c r="M63" s="60"/>
      <c r="N63" s="60"/>
      <c r="O63" s="60"/>
      <c r="P63" s="60"/>
      <c r="Q63" s="60"/>
      <c r="R63" s="60"/>
      <c r="S63" s="60"/>
      <c r="T63" s="60"/>
      <c r="U63" s="60"/>
      <c r="V63" s="60"/>
      <c r="BY63" s="70"/>
    </row>
    <row r="64" spans="13:77" s="43" customFormat="1" x14ac:dyDescent="0.25">
      <c r="M64" s="60"/>
      <c r="N64" s="60"/>
      <c r="O64" s="60"/>
      <c r="P64" s="60"/>
      <c r="Q64" s="60"/>
      <c r="R64" s="60"/>
      <c r="S64" s="60"/>
      <c r="T64" s="60"/>
      <c r="U64" s="60"/>
      <c r="V64" s="60"/>
      <c r="BY64" s="70"/>
    </row>
    <row r="65" spans="13:77" s="43" customFormat="1" x14ac:dyDescent="0.25">
      <c r="M65" s="60"/>
      <c r="N65" s="60"/>
      <c r="O65" s="60"/>
      <c r="P65" s="60"/>
      <c r="Q65" s="60"/>
      <c r="R65" s="60"/>
      <c r="S65" s="60"/>
      <c r="T65" s="60"/>
      <c r="U65" s="60"/>
      <c r="V65" s="60"/>
      <c r="BY65" s="70"/>
    </row>
    <row r="66" spans="13:77" s="43" customFormat="1" x14ac:dyDescent="0.25">
      <c r="M66" s="60"/>
      <c r="N66" s="60"/>
      <c r="O66" s="60"/>
      <c r="P66" s="60"/>
      <c r="Q66" s="60"/>
      <c r="R66" s="60"/>
      <c r="S66" s="60"/>
      <c r="T66" s="60"/>
      <c r="U66" s="60"/>
      <c r="V66" s="60"/>
      <c r="BY66" s="70"/>
    </row>
    <row r="67" spans="13:77" s="43" customFormat="1" x14ac:dyDescent="0.25">
      <c r="M67" s="60"/>
      <c r="N67" s="60"/>
      <c r="O67" s="60"/>
      <c r="P67" s="60"/>
      <c r="Q67" s="60"/>
      <c r="R67" s="60"/>
      <c r="S67" s="60"/>
      <c r="T67" s="60"/>
      <c r="U67" s="60"/>
      <c r="V67" s="60"/>
      <c r="BY67" s="70"/>
    </row>
    <row r="68" spans="13:77" s="43" customFormat="1" x14ac:dyDescent="0.25">
      <c r="M68" s="60"/>
      <c r="N68" s="60"/>
      <c r="O68" s="60"/>
      <c r="P68" s="60"/>
      <c r="Q68" s="60"/>
      <c r="R68" s="60"/>
      <c r="S68" s="60"/>
      <c r="T68" s="60"/>
      <c r="U68" s="60"/>
      <c r="V68" s="60"/>
      <c r="BY68" s="70"/>
    </row>
    <row r="69" spans="13:77" s="43" customFormat="1" x14ac:dyDescent="0.25">
      <c r="M69" s="60"/>
      <c r="N69" s="60"/>
      <c r="O69" s="60"/>
      <c r="P69" s="60"/>
      <c r="Q69" s="60"/>
      <c r="R69" s="60"/>
      <c r="S69" s="60"/>
      <c r="T69" s="60"/>
      <c r="U69" s="60"/>
      <c r="V69" s="60"/>
      <c r="BY69" s="70"/>
    </row>
    <row r="70" spans="13:77" s="43" customFormat="1" x14ac:dyDescent="0.25">
      <c r="M70" s="60"/>
      <c r="N70" s="60"/>
      <c r="O70" s="60"/>
      <c r="P70" s="60"/>
      <c r="Q70" s="60"/>
      <c r="R70" s="60"/>
      <c r="S70" s="60"/>
      <c r="T70" s="60"/>
      <c r="U70" s="60"/>
      <c r="V70" s="60"/>
      <c r="BY70" s="70"/>
    </row>
    <row r="71" spans="13:77" s="43" customFormat="1" x14ac:dyDescent="0.25">
      <c r="M71" s="60"/>
      <c r="N71" s="60"/>
      <c r="O71" s="60"/>
      <c r="P71" s="60"/>
      <c r="Q71" s="60"/>
      <c r="R71" s="60"/>
      <c r="S71" s="60"/>
      <c r="T71" s="60"/>
      <c r="U71" s="60"/>
      <c r="V71" s="60"/>
      <c r="BY71" s="70"/>
    </row>
    <row r="72" spans="13:77" s="43" customFormat="1" x14ac:dyDescent="0.25">
      <c r="M72" s="60"/>
      <c r="N72" s="60"/>
      <c r="O72" s="60"/>
      <c r="P72" s="60"/>
      <c r="Q72" s="60"/>
      <c r="R72" s="60"/>
      <c r="S72" s="60"/>
      <c r="T72" s="60"/>
      <c r="U72" s="60"/>
      <c r="V72" s="60"/>
      <c r="BY72" s="70"/>
    </row>
    <row r="73" spans="13:77" s="43" customFormat="1" x14ac:dyDescent="0.25">
      <c r="M73" s="60"/>
      <c r="N73" s="60"/>
      <c r="O73" s="60"/>
      <c r="P73" s="60"/>
      <c r="Q73" s="60"/>
      <c r="R73" s="60"/>
      <c r="S73" s="60"/>
      <c r="T73" s="60"/>
      <c r="U73" s="60"/>
      <c r="V73" s="60"/>
      <c r="BY73" s="70"/>
    </row>
    <row r="74" spans="13:77" s="43" customFormat="1" x14ac:dyDescent="0.25">
      <c r="M74" s="60"/>
      <c r="N74" s="60"/>
      <c r="O74" s="60"/>
      <c r="P74" s="60"/>
      <c r="Q74" s="60"/>
      <c r="R74" s="60"/>
      <c r="S74" s="60"/>
      <c r="T74" s="60"/>
      <c r="U74" s="60"/>
      <c r="V74" s="60"/>
      <c r="BY74" s="70"/>
    </row>
    <row r="75" spans="13:77" s="43" customFormat="1" x14ac:dyDescent="0.25">
      <c r="M75" s="60"/>
      <c r="N75" s="60"/>
      <c r="O75" s="60"/>
      <c r="P75" s="60"/>
      <c r="Q75" s="60"/>
      <c r="R75" s="60"/>
      <c r="S75" s="60"/>
      <c r="T75" s="60"/>
      <c r="U75" s="60"/>
      <c r="V75" s="60"/>
      <c r="BY75" s="70"/>
    </row>
    <row r="76" spans="13:77" s="43" customFormat="1" x14ac:dyDescent="0.25">
      <c r="M76" s="60"/>
      <c r="N76" s="60"/>
      <c r="O76" s="60"/>
      <c r="P76" s="60"/>
      <c r="Q76" s="60"/>
      <c r="R76" s="60"/>
      <c r="S76" s="60"/>
      <c r="T76" s="60"/>
      <c r="U76" s="60"/>
      <c r="V76" s="60"/>
      <c r="BY76" s="70"/>
    </row>
    <row r="77" spans="13:77" s="43" customFormat="1" x14ac:dyDescent="0.25">
      <c r="M77" s="60"/>
      <c r="N77" s="60"/>
      <c r="O77" s="60"/>
      <c r="P77" s="60"/>
      <c r="Q77" s="60"/>
      <c r="R77" s="60"/>
      <c r="S77" s="60"/>
      <c r="T77" s="60"/>
      <c r="U77" s="60"/>
      <c r="V77" s="60"/>
      <c r="BY77" s="70"/>
    </row>
    <row r="78" spans="13:77" s="43" customFormat="1" x14ac:dyDescent="0.25">
      <c r="M78" s="60"/>
      <c r="N78" s="60"/>
      <c r="O78" s="60"/>
      <c r="P78" s="60"/>
      <c r="Q78" s="60"/>
      <c r="R78" s="60"/>
      <c r="S78" s="60"/>
      <c r="T78" s="60"/>
      <c r="U78" s="60"/>
      <c r="V78" s="60"/>
      <c r="BY78" s="70"/>
    </row>
    <row r="79" spans="13:77" s="43" customFormat="1" x14ac:dyDescent="0.25">
      <c r="M79" s="60"/>
      <c r="N79" s="60"/>
      <c r="O79" s="60"/>
      <c r="P79" s="60"/>
      <c r="Q79" s="60"/>
      <c r="R79" s="60"/>
      <c r="S79" s="60"/>
      <c r="T79" s="60"/>
      <c r="U79" s="60"/>
      <c r="V79" s="60"/>
      <c r="BY79" s="70"/>
    </row>
    <row r="80" spans="13:77" s="43" customFormat="1" x14ac:dyDescent="0.25">
      <c r="M80" s="60"/>
      <c r="N80" s="60"/>
      <c r="O80" s="60"/>
      <c r="P80" s="60"/>
      <c r="Q80" s="60"/>
      <c r="R80" s="60"/>
      <c r="S80" s="60"/>
      <c r="T80" s="60"/>
      <c r="U80" s="60"/>
      <c r="V80" s="60"/>
      <c r="BY80" s="70"/>
    </row>
    <row r="81" spans="13:77" s="43" customFormat="1" x14ac:dyDescent="0.25">
      <c r="M81" s="60"/>
      <c r="N81" s="60"/>
      <c r="O81" s="60"/>
      <c r="P81" s="60"/>
      <c r="Q81" s="60"/>
      <c r="R81" s="60"/>
      <c r="S81" s="60"/>
      <c r="T81" s="60"/>
      <c r="U81" s="60"/>
      <c r="V81" s="60"/>
      <c r="BY81" s="70"/>
    </row>
    <row r="82" spans="13:77" s="43" customFormat="1" x14ac:dyDescent="0.25">
      <c r="M82" s="60"/>
      <c r="N82" s="60"/>
      <c r="O82" s="60"/>
      <c r="P82" s="60"/>
      <c r="Q82" s="60"/>
      <c r="R82" s="60"/>
      <c r="S82" s="60"/>
      <c r="T82" s="60"/>
      <c r="U82" s="60"/>
      <c r="V82" s="60"/>
      <c r="BY82" s="70"/>
    </row>
    <row r="83" spans="13:77" s="43" customFormat="1" x14ac:dyDescent="0.25">
      <c r="M83" s="60"/>
      <c r="N83" s="60"/>
      <c r="O83" s="60"/>
      <c r="P83" s="60"/>
      <c r="Q83" s="60"/>
      <c r="R83" s="60"/>
      <c r="S83" s="60"/>
      <c r="T83" s="60"/>
      <c r="U83" s="60"/>
      <c r="V83" s="60"/>
      <c r="BY83" s="70"/>
    </row>
    <row r="84" spans="13:77" s="43" customFormat="1" x14ac:dyDescent="0.25">
      <c r="M84" s="60"/>
      <c r="N84" s="60"/>
      <c r="O84" s="60"/>
      <c r="P84" s="60"/>
      <c r="Q84" s="60"/>
      <c r="R84" s="60"/>
      <c r="S84" s="60"/>
      <c r="T84" s="60"/>
      <c r="U84" s="60"/>
      <c r="V84" s="60"/>
      <c r="BY84" s="70"/>
    </row>
    <row r="85" spans="13:77" s="43" customFormat="1" x14ac:dyDescent="0.25">
      <c r="M85" s="60"/>
      <c r="N85" s="60"/>
      <c r="O85" s="60"/>
      <c r="P85" s="60"/>
      <c r="Q85" s="60"/>
      <c r="R85" s="60"/>
      <c r="S85" s="60"/>
      <c r="T85" s="60"/>
      <c r="U85" s="60"/>
      <c r="V85" s="60"/>
      <c r="BY85" s="70"/>
    </row>
    <row r="86" spans="13:77" s="43" customFormat="1" x14ac:dyDescent="0.25">
      <c r="M86" s="60"/>
      <c r="N86" s="60"/>
      <c r="O86" s="60"/>
      <c r="P86" s="60"/>
      <c r="Q86" s="60"/>
      <c r="R86" s="60"/>
      <c r="S86" s="60"/>
      <c r="T86" s="60"/>
      <c r="U86" s="60"/>
      <c r="V86" s="60"/>
      <c r="BY86" s="70"/>
    </row>
    <row r="87" spans="13:77" s="43" customFormat="1" x14ac:dyDescent="0.25">
      <c r="M87" s="60"/>
      <c r="N87" s="60"/>
      <c r="O87" s="60"/>
      <c r="P87" s="60"/>
      <c r="Q87" s="60"/>
      <c r="R87" s="60"/>
      <c r="S87" s="60"/>
      <c r="T87" s="60"/>
      <c r="U87" s="60"/>
      <c r="V87" s="60"/>
      <c r="BY87" s="70"/>
    </row>
    <row r="88" spans="13:77" s="43" customFormat="1" x14ac:dyDescent="0.25">
      <c r="M88" s="60"/>
      <c r="N88" s="60"/>
      <c r="O88" s="60"/>
      <c r="P88" s="60"/>
      <c r="Q88" s="60"/>
      <c r="R88" s="60"/>
      <c r="S88" s="60"/>
      <c r="T88" s="60"/>
      <c r="U88" s="60"/>
      <c r="V88" s="60"/>
      <c r="BY88" s="70"/>
    </row>
    <row r="89" spans="13:77" s="43" customFormat="1" x14ac:dyDescent="0.25">
      <c r="M89" s="60"/>
      <c r="N89" s="60"/>
      <c r="O89" s="60"/>
      <c r="P89" s="60"/>
      <c r="Q89" s="60"/>
      <c r="R89" s="60"/>
      <c r="S89" s="60"/>
      <c r="T89" s="60"/>
      <c r="U89" s="60"/>
      <c r="V89" s="60"/>
      <c r="BY89" s="70"/>
    </row>
    <row r="90" spans="13:77" s="43" customFormat="1" x14ac:dyDescent="0.25">
      <c r="M90" s="60"/>
      <c r="N90" s="60"/>
      <c r="O90" s="60"/>
      <c r="P90" s="60"/>
      <c r="Q90" s="60"/>
      <c r="R90" s="60"/>
      <c r="S90" s="60"/>
      <c r="T90" s="60"/>
      <c r="U90" s="60"/>
      <c r="V90" s="60"/>
      <c r="BY90" s="70"/>
    </row>
    <row r="91" spans="13:77" s="43" customFormat="1" x14ac:dyDescent="0.25">
      <c r="M91" s="60"/>
      <c r="N91" s="60"/>
      <c r="O91" s="60"/>
      <c r="P91" s="60"/>
      <c r="Q91" s="60"/>
      <c r="R91" s="60"/>
      <c r="S91" s="60"/>
      <c r="T91" s="60"/>
      <c r="U91" s="60"/>
      <c r="V91" s="60"/>
      <c r="BY91" s="70"/>
    </row>
    <row r="92" spans="13:77" s="43" customFormat="1" x14ac:dyDescent="0.25">
      <c r="M92" s="60"/>
      <c r="N92" s="60"/>
      <c r="O92" s="60"/>
      <c r="P92" s="60"/>
      <c r="Q92" s="60"/>
      <c r="R92" s="60"/>
      <c r="S92" s="60"/>
      <c r="T92" s="60"/>
      <c r="U92" s="60"/>
      <c r="V92" s="60"/>
      <c r="BY92" s="70"/>
    </row>
    <row r="93" spans="13:77" s="43" customFormat="1" x14ac:dyDescent="0.25">
      <c r="M93" s="60"/>
      <c r="N93" s="60"/>
      <c r="O93" s="60"/>
      <c r="P93" s="60"/>
      <c r="Q93" s="60"/>
      <c r="R93" s="60"/>
      <c r="S93" s="60"/>
      <c r="T93" s="60"/>
      <c r="U93" s="60"/>
      <c r="V93" s="60"/>
      <c r="BY93" s="70"/>
    </row>
    <row r="94" spans="13:77" s="43" customFormat="1" x14ac:dyDescent="0.25">
      <c r="M94" s="60"/>
      <c r="N94" s="60"/>
      <c r="O94" s="60"/>
      <c r="P94" s="60"/>
      <c r="Q94" s="60"/>
      <c r="R94" s="60"/>
      <c r="S94" s="60"/>
      <c r="T94" s="60"/>
      <c r="U94" s="60"/>
      <c r="V94" s="60"/>
      <c r="BY94" s="70"/>
    </row>
    <row r="95" spans="13:77" s="43" customFormat="1" x14ac:dyDescent="0.25">
      <c r="M95" s="60"/>
      <c r="N95" s="60"/>
      <c r="O95" s="60"/>
      <c r="P95" s="60"/>
      <c r="Q95" s="60"/>
      <c r="R95" s="60"/>
      <c r="S95" s="60"/>
      <c r="T95" s="60"/>
      <c r="U95" s="60"/>
      <c r="V95" s="60"/>
      <c r="BY95" s="70"/>
    </row>
    <row r="96" spans="13:77" s="43" customFormat="1" x14ac:dyDescent="0.25">
      <c r="M96" s="60"/>
      <c r="N96" s="60"/>
      <c r="O96" s="60"/>
      <c r="P96" s="60"/>
      <c r="Q96" s="60"/>
      <c r="R96" s="60"/>
      <c r="S96" s="60"/>
      <c r="T96" s="60"/>
      <c r="U96" s="60"/>
      <c r="V96" s="60"/>
      <c r="BY96" s="70"/>
    </row>
    <row r="97" spans="13:77" s="43" customFormat="1" x14ac:dyDescent="0.25">
      <c r="M97" s="60"/>
      <c r="N97" s="60"/>
      <c r="O97" s="60"/>
      <c r="P97" s="60"/>
      <c r="Q97" s="60"/>
      <c r="R97" s="60"/>
      <c r="S97" s="60"/>
      <c r="T97" s="60"/>
      <c r="U97" s="60"/>
      <c r="V97" s="60"/>
      <c r="BY97" s="70"/>
    </row>
    <row r="98" spans="13:77" s="43" customFormat="1" x14ac:dyDescent="0.25">
      <c r="M98" s="60"/>
      <c r="N98" s="60"/>
      <c r="O98" s="60"/>
      <c r="P98" s="60"/>
      <c r="Q98" s="60"/>
      <c r="R98" s="60"/>
      <c r="S98" s="60"/>
      <c r="T98" s="60"/>
      <c r="U98" s="60"/>
      <c r="V98" s="60"/>
      <c r="BY98" s="70"/>
    </row>
    <row r="99" spans="13:77" s="43" customFormat="1" x14ac:dyDescent="0.25">
      <c r="M99" s="60"/>
      <c r="N99" s="60"/>
      <c r="O99" s="60"/>
      <c r="P99" s="60"/>
      <c r="Q99" s="60"/>
      <c r="R99" s="60"/>
      <c r="S99" s="60"/>
      <c r="T99" s="60"/>
      <c r="U99" s="60"/>
      <c r="V99" s="60"/>
      <c r="BY99" s="70"/>
    </row>
    <row r="100" spans="13:77" s="43" customFormat="1" x14ac:dyDescent="0.25"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BY100" s="70"/>
    </row>
    <row r="101" spans="13:77" s="43" customFormat="1" x14ac:dyDescent="0.25"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BY101" s="70"/>
    </row>
    <row r="102" spans="13:77" s="43" customFormat="1" x14ac:dyDescent="0.25"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BY102" s="70"/>
    </row>
    <row r="103" spans="13:77" s="43" customFormat="1" x14ac:dyDescent="0.25"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BY103" s="70"/>
    </row>
    <row r="104" spans="13:77" s="43" customFormat="1" x14ac:dyDescent="0.25"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BY104" s="70"/>
    </row>
    <row r="105" spans="13:77" s="43" customFormat="1" x14ac:dyDescent="0.25"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BY105" s="70"/>
    </row>
    <row r="106" spans="13:77" s="43" customFormat="1" x14ac:dyDescent="0.25"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BY106" s="70"/>
    </row>
    <row r="107" spans="13:77" s="43" customFormat="1" x14ac:dyDescent="0.25"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BY107" s="70"/>
    </row>
    <row r="108" spans="13:77" s="43" customFormat="1" x14ac:dyDescent="0.25"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BY108" s="70"/>
    </row>
    <row r="109" spans="13:77" s="43" customFormat="1" x14ac:dyDescent="0.25"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BY109" s="70"/>
    </row>
    <row r="110" spans="13:77" s="43" customFormat="1" x14ac:dyDescent="0.25"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BY110" s="70"/>
    </row>
    <row r="111" spans="13:77" s="43" customFormat="1" x14ac:dyDescent="0.25"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BY111" s="70"/>
    </row>
    <row r="112" spans="13:77" s="43" customFormat="1" x14ac:dyDescent="0.25"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BY112" s="70"/>
    </row>
    <row r="113" spans="13:77" s="43" customFormat="1" x14ac:dyDescent="0.25"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BY113" s="70"/>
    </row>
    <row r="114" spans="13:77" s="43" customFormat="1" x14ac:dyDescent="0.25"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BY114" s="70"/>
    </row>
    <row r="115" spans="13:77" s="43" customFormat="1" x14ac:dyDescent="0.25"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BY115" s="70"/>
    </row>
    <row r="116" spans="13:77" s="43" customFormat="1" x14ac:dyDescent="0.25"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BY116" s="70"/>
    </row>
    <row r="117" spans="13:77" s="43" customFormat="1" x14ac:dyDescent="0.25"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BY117" s="70"/>
    </row>
    <row r="118" spans="13:77" s="43" customFormat="1" x14ac:dyDescent="0.25"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BY118" s="70"/>
    </row>
    <row r="119" spans="13:77" s="43" customFormat="1" x14ac:dyDescent="0.25"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BY119" s="70"/>
    </row>
    <row r="120" spans="13:77" s="43" customFormat="1" x14ac:dyDescent="0.25"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BY120" s="70"/>
    </row>
    <row r="121" spans="13:77" s="43" customFormat="1" x14ac:dyDescent="0.25"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BY121" s="70"/>
    </row>
    <row r="122" spans="13:77" s="43" customFormat="1" x14ac:dyDescent="0.25"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BY122" s="70"/>
    </row>
    <row r="123" spans="13:77" s="43" customFormat="1" x14ac:dyDescent="0.25"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BY123" s="70"/>
    </row>
    <row r="124" spans="13:77" s="43" customFormat="1" x14ac:dyDescent="0.25"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BY124" s="70"/>
    </row>
    <row r="125" spans="13:77" s="43" customFormat="1" x14ac:dyDescent="0.25"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BY125" s="70"/>
    </row>
    <row r="126" spans="13:77" s="43" customFormat="1" x14ac:dyDescent="0.25"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BY126" s="70"/>
    </row>
    <row r="127" spans="13:77" s="43" customFormat="1" x14ac:dyDescent="0.25"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BY127" s="70"/>
    </row>
    <row r="128" spans="13:77" s="43" customFormat="1" x14ac:dyDescent="0.25"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BY128" s="70"/>
    </row>
    <row r="129" spans="13:77" s="43" customFormat="1" x14ac:dyDescent="0.25"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BY129" s="70"/>
    </row>
    <row r="130" spans="13:77" s="43" customFormat="1" x14ac:dyDescent="0.25"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BY130" s="70"/>
    </row>
    <row r="131" spans="13:77" s="43" customFormat="1" x14ac:dyDescent="0.25"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BY131" s="70"/>
    </row>
    <row r="132" spans="13:77" s="43" customFormat="1" x14ac:dyDescent="0.25"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BY132" s="70"/>
    </row>
    <row r="133" spans="13:77" s="43" customFormat="1" x14ac:dyDescent="0.25"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BY133" s="70"/>
    </row>
    <row r="134" spans="13:77" s="43" customFormat="1" x14ac:dyDescent="0.25"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BY134" s="70"/>
    </row>
    <row r="135" spans="13:77" s="43" customFormat="1" x14ac:dyDescent="0.25"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BY135" s="70"/>
    </row>
    <row r="136" spans="13:77" s="43" customFormat="1" x14ac:dyDescent="0.25"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BY136" s="70"/>
    </row>
    <row r="137" spans="13:77" s="43" customFormat="1" x14ac:dyDescent="0.25"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BY137" s="70"/>
    </row>
    <row r="138" spans="13:77" s="43" customFormat="1" x14ac:dyDescent="0.25"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BY138" s="70"/>
    </row>
    <row r="139" spans="13:77" s="43" customFormat="1" x14ac:dyDescent="0.25"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BY139" s="70"/>
    </row>
    <row r="140" spans="13:77" s="43" customFormat="1" x14ac:dyDescent="0.25"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BY140" s="70"/>
    </row>
    <row r="141" spans="13:77" s="43" customFormat="1" x14ac:dyDescent="0.25"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BY141" s="70"/>
    </row>
    <row r="142" spans="13:77" s="43" customFormat="1" x14ac:dyDescent="0.25"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BY142" s="70"/>
    </row>
    <row r="143" spans="13:77" s="43" customFormat="1" x14ac:dyDescent="0.25"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BY143" s="70"/>
    </row>
    <row r="144" spans="13:77" s="43" customFormat="1" x14ac:dyDescent="0.25"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BY144" s="70"/>
    </row>
    <row r="145" spans="13:77" s="43" customFormat="1" x14ac:dyDescent="0.25"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BY145" s="70"/>
    </row>
    <row r="146" spans="13:77" s="43" customFormat="1" x14ac:dyDescent="0.25"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BY146" s="70"/>
    </row>
    <row r="147" spans="13:77" s="43" customFormat="1" x14ac:dyDescent="0.25"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BY147" s="70"/>
    </row>
    <row r="148" spans="13:77" s="43" customFormat="1" x14ac:dyDescent="0.25"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BY148" s="70"/>
    </row>
    <row r="149" spans="13:77" s="43" customFormat="1" x14ac:dyDescent="0.25"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BY149" s="70"/>
    </row>
    <row r="150" spans="13:77" s="43" customFormat="1" x14ac:dyDescent="0.25"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BY150" s="70"/>
    </row>
    <row r="151" spans="13:77" s="43" customFormat="1" x14ac:dyDescent="0.25"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BY151" s="70"/>
    </row>
    <row r="152" spans="13:77" s="43" customFormat="1" x14ac:dyDescent="0.25"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BY152" s="70"/>
    </row>
    <row r="153" spans="13:77" s="43" customFormat="1" x14ac:dyDescent="0.25"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BY153" s="70"/>
    </row>
    <row r="154" spans="13:77" s="43" customFormat="1" x14ac:dyDescent="0.25"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BY154" s="70"/>
    </row>
    <row r="155" spans="13:77" s="43" customFormat="1" x14ac:dyDescent="0.25"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BY155" s="70"/>
    </row>
    <row r="156" spans="13:77" s="43" customFormat="1" x14ac:dyDescent="0.25"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BY156" s="70"/>
    </row>
    <row r="157" spans="13:77" s="43" customFormat="1" x14ac:dyDescent="0.25"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BY157" s="70"/>
    </row>
    <row r="158" spans="13:77" s="43" customFormat="1" x14ac:dyDescent="0.25"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BY158" s="70"/>
    </row>
    <row r="159" spans="13:77" s="43" customFormat="1" x14ac:dyDescent="0.25"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BY159" s="70"/>
    </row>
    <row r="160" spans="13:77" s="43" customFormat="1" x14ac:dyDescent="0.25"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BY160" s="70"/>
    </row>
    <row r="161" spans="13:77" s="43" customFormat="1" x14ac:dyDescent="0.25"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BY161" s="70"/>
    </row>
    <row r="162" spans="13:77" s="43" customFormat="1" x14ac:dyDescent="0.25"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BY162" s="70"/>
    </row>
    <row r="163" spans="13:77" s="43" customFormat="1" x14ac:dyDescent="0.25"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BY163" s="70"/>
    </row>
    <row r="164" spans="13:77" s="43" customFormat="1" x14ac:dyDescent="0.25"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BY164" s="70"/>
    </row>
    <row r="165" spans="13:77" s="43" customFormat="1" x14ac:dyDescent="0.25"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BY165" s="70"/>
    </row>
    <row r="166" spans="13:77" s="43" customFormat="1" x14ac:dyDescent="0.25"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BY166" s="70"/>
    </row>
    <row r="167" spans="13:77" s="43" customFormat="1" x14ac:dyDescent="0.25"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BY167" s="70"/>
    </row>
    <row r="168" spans="13:77" s="43" customFormat="1" x14ac:dyDescent="0.25"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BY168" s="70"/>
    </row>
    <row r="169" spans="13:77" s="43" customFormat="1" x14ac:dyDescent="0.25"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BY169" s="70"/>
    </row>
    <row r="170" spans="13:77" s="43" customFormat="1" x14ac:dyDescent="0.25"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BY170" s="70"/>
    </row>
    <row r="171" spans="13:77" s="43" customFormat="1" x14ac:dyDescent="0.25"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BY171" s="70"/>
    </row>
    <row r="172" spans="13:77" s="43" customFormat="1" x14ac:dyDescent="0.25"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BY172" s="70"/>
    </row>
    <row r="173" spans="13:77" s="43" customFormat="1" x14ac:dyDescent="0.25"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BY173" s="70"/>
    </row>
    <row r="174" spans="13:77" s="43" customFormat="1" x14ac:dyDescent="0.25"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BY174" s="70"/>
    </row>
    <row r="175" spans="13:77" s="43" customFormat="1" x14ac:dyDescent="0.25"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BY175" s="70"/>
    </row>
    <row r="176" spans="13:77" s="43" customFormat="1" x14ac:dyDescent="0.25"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BY176" s="70"/>
    </row>
    <row r="177" spans="13:77" s="43" customFormat="1" x14ac:dyDescent="0.25"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BY177" s="70"/>
    </row>
    <row r="178" spans="13:77" s="43" customFormat="1" x14ac:dyDescent="0.25"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BY178" s="70"/>
    </row>
    <row r="179" spans="13:77" s="43" customFormat="1" x14ac:dyDescent="0.25"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BY179" s="70"/>
    </row>
    <row r="180" spans="13:77" s="43" customFormat="1" x14ac:dyDescent="0.25"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BY180" s="70"/>
    </row>
    <row r="181" spans="13:77" s="43" customFormat="1" x14ac:dyDescent="0.25"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BY181" s="70"/>
    </row>
    <row r="182" spans="13:77" s="43" customFormat="1" x14ac:dyDescent="0.25"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BY182" s="70"/>
    </row>
    <row r="183" spans="13:77" s="43" customFormat="1" x14ac:dyDescent="0.25"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BY183" s="70"/>
    </row>
    <row r="184" spans="13:77" s="43" customFormat="1" x14ac:dyDescent="0.25"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BY184" s="70"/>
    </row>
    <row r="185" spans="13:77" s="43" customFormat="1" x14ac:dyDescent="0.25"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BY185" s="70"/>
    </row>
    <row r="186" spans="13:77" s="43" customFormat="1" x14ac:dyDescent="0.25"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BY186" s="70"/>
    </row>
    <row r="187" spans="13:77" s="43" customFormat="1" x14ac:dyDescent="0.25"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BY187" s="70"/>
    </row>
    <row r="188" spans="13:77" s="43" customFormat="1" x14ac:dyDescent="0.25"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BY188" s="70"/>
    </row>
    <row r="189" spans="13:77" s="43" customFormat="1" x14ac:dyDescent="0.25"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BY189" s="70"/>
    </row>
    <row r="190" spans="13:77" s="43" customFormat="1" x14ac:dyDescent="0.25"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BY190" s="70"/>
    </row>
    <row r="191" spans="13:77" s="43" customFormat="1" x14ac:dyDescent="0.25"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BY191" s="70"/>
    </row>
    <row r="192" spans="13:77" s="43" customFormat="1" x14ac:dyDescent="0.25"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BY192" s="70"/>
    </row>
    <row r="193" spans="13:77" s="43" customFormat="1" x14ac:dyDescent="0.25"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BY193" s="70"/>
    </row>
    <row r="194" spans="13:77" s="43" customFormat="1" x14ac:dyDescent="0.25"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BY194" s="70"/>
    </row>
    <row r="195" spans="13:77" s="43" customFormat="1" x14ac:dyDescent="0.25"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BY195" s="70"/>
    </row>
    <row r="196" spans="13:77" s="43" customFormat="1" x14ac:dyDescent="0.25"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BY196" s="70"/>
    </row>
    <row r="197" spans="13:77" s="43" customFormat="1" x14ac:dyDescent="0.25"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BY197" s="70"/>
    </row>
    <row r="198" spans="13:77" s="43" customFormat="1" x14ac:dyDescent="0.25"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BY198" s="70"/>
    </row>
    <row r="199" spans="13:77" s="43" customFormat="1" x14ac:dyDescent="0.25"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BY199" s="70"/>
    </row>
    <row r="200" spans="13:77" s="43" customFormat="1" x14ac:dyDescent="0.25"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BY200" s="70"/>
    </row>
    <row r="201" spans="13:77" s="43" customFormat="1" x14ac:dyDescent="0.25"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BY201" s="70"/>
    </row>
    <row r="202" spans="13:77" s="43" customFormat="1" x14ac:dyDescent="0.25"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BY202" s="70"/>
    </row>
    <row r="203" spans="13:77" s="43" customFormat="1" x14ac:dyDescent="0.25"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BY203" s="70"/>
    </row>
    <row r="204" spans="13:77" s="43" customFormat="1" x14ac:dyDescent="0.25"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BY204" s="70"/>
    </row>
    <row r="205" spans="13:77" s="43" customFormat="1" x14ac:dyDescent="0.25"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BY205" s="70"/>
    </row>
    <row r="206" spans="13:77" s="43" customFormat="1" x14ac:dyDescent="0.25"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BY206" s="70"/>
    </row>
    <row r="207" spans="13:77" s="43" customFormat="1" x14ac:dyDescent="0.25"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BY207" s="70"/>
    </row>
    <row r="208" spans="13:77" s="43" customFormat="1" x14ac:dyDescent="0.25"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BY208" s="70"/>
    </row>
    <row r="209" spans="13:77" s="43" customFormat="1" x14ac:dyDescent="0.25"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BY209" s="70"/>
    </row>
    <row r="210" spans="13:77" s="43" customFormat="1" x14ac:dyDescent="0.25"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BY210" s="70"/>
    </row>
    <row r="211" spans="13:77" s="43" customFormat="1" x14ac:dyDescent="0.25"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BY211" s="70"/>
    </row>
    <row r="212" spans="13:77" s="43" customFormat="1" x14ac:dyDescent="0.25"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BY212" s="70"/>
    </row>
    <row r="213" spans="13:77" s="43" customFormat="1" x14ac:dyDescent="0.25"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BY213" s="70"/>
    </row>
    <row r="214" spans="13:77" s="43" customFormat="1" x14ac:dyDescent="0.25"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BY214" s="70"/>
    </row>
    <row r="215" spans="13:77" s="43" customFormat="1" x14ac:dyDescent="0.25"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BY215" s="70"/>
    </row>
    <row r="216" spans="13:77" s="43" customFormat="1" x14ac:dyDescent="0.25"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BY216" s="70"/>
    </row>
    <row r="217" spans="13:77" s="43" customFormat="1" x14ac:dyDescent="0.25"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BY217" s="70"/>
    </row>
    <row r="218" spans="13:77" s="43" customFormat="1" x14ac:dyDescent="0.25"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BY218" s="70"/>
    </row>
    <row r="219" spans="13:77" s="43" customFormat="1" x14ac:dyDescent="0.25"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BY219" s="70"/>
    </row>
    <row r="220" spans="13:77" s="43" customFormat="1" x14ac:dyDescent="0.25"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BY220" s="70"/>
    </row>
    <row r="221" spans="13:77" s="43" customFormat="1" x14ac:dyDescent="0.25"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BY221" s="70"/>
    </row>
    <row r="222" spans="13:77" s="43" customFormat="1" x14ac:dyDescent="0.25"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BY222" s="70"/>
    </row>
    <row r="223" spans="13:77" s="43" customFormat="1" x14ac:dyDescent="0.25"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BY223" s="70"/>
    </row>
    <row r="224" spans="13:77" s="43" customFormat="1" x14ac:dyDescent="0.25"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BY224" s="70"/>
    </row>
    <row r="225" spans="13:77" s="43" customFormat="1" x14ac:dyDescent="0.25"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BY225" s="70"/>
    </row>
    <row r="226" spans="13:77" s="43" customFormat="1" x14ac:dyDescent="0.25"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BY226" s="70"/>
    </row>
    <row r="227" spans="13:77" s="43" customFormat="1" x14ac:dyDescent="0.25"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BY227" s="70"/>
    </row>
    <row r="228" spans="13:77" s="43" customFormat="1" x14ac:dyDescent="0.25"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BY228" s="70"/>
    </row>
    <row r="229" spans="13:77" s="43" customFormat="1" x14ac:dyDescent="0.25"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BY229" s="70"/>
    </row>
    <row r="230" spans="13:77" s="43" customFormat="1" x14ac:dyDescent="0.25"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BY230" s="70"/>
    </row>
    <row r="231" spans="13:77" s="43" customFormat="1" x14ac:dyDescent="0.25"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BY231" s="70"/>
    </row>
    <row r="232" spans="13:77" s="43" customFormat="1" x14ac:dyDescent="0.25"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BY232" s="70"/>
    </row>
    <row r="233" spans="13:77" s="43" customFormat="1" x14ac:dyDescent="0.25"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BY233" s="70"/>
    </row>
  </sheetData>
  <sheetProtection formatCells="0" autoFilter="0" pivotTables="0"/>
  <protectedRanges>
    <protectedRange algorithmName="SHA-512" hashValue="EW9Q5HcunwB/059S4UbMsoTOAnv++KsgAWyDaWNmatkBHSOuJeU+hTDYE+F5XMvoTwynfFVzVpqRABlVDSR6fw==" saltValue="Pk/RbKHjpQA6JtEyiSYUiw==" spinCount="100000" sqref="FJ10:FK22" name="Диапазон4" securityDescriptor="O:WDG:WDD:(A;;CC;;;S-1-5-21-1870283621-3549511978-3402986383-13546)(A;;CC;;;S-1-5-21-1870283621-3549511978-3402986383-39498)"/>
    <protectedRange algorithmName="SHA-512" hashValue="nPngsM6FASQK99rVvQYHRSBPmD4dthaCWb/Ii6zwWNz4HKxYbFPSS8NInBxj3EE8sVvAe0/LBWC8W7sAibOqhA==" saltValue="xTIAcmnLwotqWmssb+JtmQ==" spinCount="100000" sqref="FH10:FI22" name="Диапазон3" securityDescriptor="O:WDG:WDD:(A;;CC;;;S-1-5-21-1870283621-3549511978-3402986383-13546)(A;;CC;;;S-1-5-21-1870283621-3549511978-3402986383-39498)"/>
    <protectedRange algorithmName="SHA-512" hashValue="k3n1yLFDyQEXXUsS5I7nd09WJcTuoy3+LL2Z3t/WEB1MuOO+z1GyHO9Eet7kvXG0Q/h9vDPGB/3OKm+Plbu9pQ==" saltValue="eyCv1ZMMMK2MYPJIBvRMpg==" spinCount="100000" sqref="I10:CI22 CU10:DU22 EG10:FG22" name="Диапазон2" securityDescriptor="O:WDG:WDD:(A;;CC;;;S-1-5-21-1870283621-3549511978-3402986383-13546)(A;;CC;;;S-1-5-21-1870283621-3549511978-3402986383-39498)"/>
    <protectedRange algorithmName="SHA-512" hashValue="G3bXiUwPpmg3j8fndKsnN75o4Bo+6uuurVIGEewcXoEwbbKOt7Bn3utJN0jklY5EY6VwmQPFoCdabw/xyao1dQ==" saltValue="JLQV/wj0d1WC8SoM9YX6yQ==" spinCount="100000" sqref="D11:F22 D10:G10" name="Диапазон1" securityDescriptor="O:WDG:WDD:(A;;CC;;;S-1-5-21-1870283621-3549511978-3402986383-1990)(A;;CC;;;S-1-5-21-1870283621-3549511978-3402986383-13546)(A;;CC;;;S-1-5-21-1870283621-3549511978-3402986383-39498)"/>
  </protectedRanges>
  <autoFilter ref="A9:FI27"/>
  <customSheetViews>
    <customSheetView guid="{D3A3C092-17C3-4A19-96AE-A6E52FEC60F7}" scale="80" filter="1" showAutoFilter="1">
      <pane xSplit="4" ySplit="8" topLeftCell="I9" activePane="bottomRight" state="frozen"/>
      <selection pane="bottomRight" activeCell="Q39" sqref="Q39"/>
      <pageMargins left="0.7" right="0.7" top="0.75" bottom="0.75" header="0.3" footer="0.3"/>
      <pageSetup paperSize="9" orientation="portrait" r:id="rId1"/>
      <autoFilter ref="A8:DW1913">
        <filterColumn colId="3">
          <filters>
            <filter val="Материалы"/>
          </filters>
        </filterColumn>
      </autoFilter>
    </customSheetView>
    <customSheetView guid="{295606BD-39D5-42DE-AD91-83FDD3B76557}" scale="60" fitToPage="1" filter="1" showAutoFilter="1">
      <pane xSplit="5" ySplit="1912" topLeftCell="O1914" activePane="bottomRight" state="frozen"/>
      <selection pane="bottomRight" activeCell="E27" sqref="E27"/>
      <pageMargins left="0.70866141732283472" right="0.70866141732283472" top="0.74803149606299213" bottom="0.74803149606299213" header="0.31496062992125984" footer="0.31496062992125984"/>
      <pageSetup paperSize="8" scale="10" orientation="landscape" r:id="rId2"/>
      <autoFilter ref="A8:DW1913">
        <filterColumn colId="3">
          <filters>
            <filter val="Материалы"/>
          </filters>
        </filterColumn>
      </autoFilter>
    </customSheetView>
    <customSheetView guid="{05D18E6E-15D6-4528-94EC-1ECE5FC66396}" scale="70" showAutoFilter="1">
      <pane xSplit="4" ySplit="8" topLeftCell="E1871" activePane="bottomRight" state="frozen"/>
      <selection pane="bottomRight" activeCell="I1874" sqref="I1874:I1875"/>
      <pageMargins left="0.7" right="0.7" top="0.75" bottom="0.75" header="0.3" footer="0.3"/>
      <pageSetup paperSize="9" orientation="portrait" r:id="rId3"/>
      <autoFilter ref="A8:DW1913"/>
    </customSheetView>
    <customSheetView guid="{8C274BE3-F597-411C-B4C1-BC1F9642140F}" scale="60" filter="1" showAutoFilter="1">
      <pane xSplit="4" ySplit="1912" topLeftCell="E1914" activePane="bottomRight" state="frozen"/>
      <selection pane="bottomRight" activeCell="DF1933" sqref="DF1933"/>
      <pageMargins left="0.7" right="0.7" top="0.75" bottom="0.75" header="0.3" footer="0.3"/>
      <pageSetup paperSize="9" orientation="portrait" r:id="rId4"/>
      <autoFilter ref="A8:DW1913">
        <filterColumn colId="2">
          <filters>
            <filter val="051-2000791"/>
          </filters>
        </filterColumn>
      </autoFilter>
    </customSheetView>
    <customSheetView guid="{99839700-F2C6-432A-B5E9-32D1BDFCEE24}" scale="70" fitToPage="1" filter="1" showAutoFilter="1">
      <pane xSplit="7" ySplit="384" topLeftCell="H924" activePane="bottomRight" state="frozen"/>
      <selection pane="bottomRight" activeCell="K130" sqref="K130:K1657"/>
      <pageMargins left="0.70866141732283472" right="0.70866141732283472" top="0.74803149606299213" bottom="0.74803149606299213" header="0.31496062992125984" footer="0.31496062992125984"/>
      <pageSetup paperSize="8" scale="10" orientation="landscape" r:id="rId5"/>
      <autoFilter ref="A8:DW1913">
        <filterColumn colId="116">
          <filters>
            <filter val="Ф-л &quot;Газпром газификация&quot;"/>
          </filters>
        </filterColumn>
      </autoFilter>
    </customSheetView>
    <customSheetView guid="{25BB826A-035C-41E2-9EBC-EC7007481281}" scale="70" filter="1" showAutoFilter="1">
      <pane xSplit="1" ySplit="7" topLeftCell="CO1049" activePane="bottomRight" state="frozen"/>
      <selection pane="bottomRight" activeCell="CV1053" sqref="CV1053"/>
      <pageMargins left="0.7" right="0.7" top="0.75" bottom="0.75" header="0.3" footer="0.3"/>
      <pageSetup paperSize="9" orientation="portrait" r:id="rId6"/>
      <autoFilter ref="A8:DW1913">
        <filterColumn colId="116">
          <filters>
            <filter val="Ф-л &quot;Газпром реконструкция&quot;"/>
          </filters>
        </filterColumn>
      </autoFilter>
    </customSheetView>
    <customSheetView guid="{5F72A7AA-989A-40D8-9C6F-0E009D35F328}" scale="60" filter="1" showAutoFilter="1" topLeftCell="W1">
      <selection activeCell="Z290" sqref="Z290 AX290"/>
      <pageMargins left="0.7" right="0.7" top="0.75" bottom="0.75" header="0.3" footer="0.3"/>
      <pageSetup paperSize="9" orientation="portrait" r:id="rId7"/>
      <autoFilter ref="A8:DW1913">
        <filterColumn colId="116">
          <filters>
            <filter val="Ф-л &quot;Иркутск&quot;"/>
          </filters>
        </filterColumn>
      </autoFilter>
    </customSheetView>
    <customSheetView guid="{95FD6688-D7DB-4BBD-B253-DCED263E3648}" scale="70" fitToPage="1" filter="1" showAutoFilter="1">
      <selection activeCell="CU1914" sqref="CU1914"/>
      <pageMargins left="0.70866141732283472" right="0.70866141732283472" top="0.74803149606299213" bottom="0.74803149606299213" header="0.31496062992125984" footer="0.31496062992125984"/>
      <pageSetup paperSize="8" scale="10" orientation="landscape" r:id="rId8"/>
      <autoFilter ref="A8:DW1913">
        <filterColumn colId="2">
          <filters>
            <filter val="051-2002394"/>
          </filters>
        </filterColumn>
        <filterColumn colId="116">
          <filters>
            <filter val="-"/>
            <filter val="Ф-л &quot;Газпром реконструкция&quot;"/>
          </filters>
        </filterColumn>
      </autoFilter>
    </customSheetView>
    <customSheetView guid="{7DFDF0A2-0442-4099-9C10-E726ACE25443}" scale="60" filter="1" showAutoFilter="1">
      <pane xSplit="4" ySplit="1908" topLeftCell="E1910" activePane="bottomRight" state="frozen"/>
      <selection pane="bottomRight" activeCell="CU1931" sqref="CU1931"/>
      <pageMargins left="0.7" right="0.7" top="0.75" bottom="0.75" header="0.3" footer="0.3"/>
      <pageSetup paperSize="9" orientation="portrait" r:id="rId9"/>
      <autoFilter ref="A8:DW1909">
        <filterColumn colId="2">
          <filters>
            <filter val="051-2004023"/>
          </filters>
        </filterColumn>
        <filterColumn colId="116">
          <filters>
            <filter val="-"/>
            <filter val="Ф-л &quot;Новый Уренгой&quot;"/>
          </filters>
        </filterColumn>
      </autoFilter>
    </customSheetView>
    <customSheetView guid="{D3C8B9C4-55EE-49EC-BAD1-0A65BC59DC82}" scale="60" filter="1" showAutoFilter="1">
      <pane xSplit="4" ySplit="1908" topLeftCell="E1910" activePane="bottomRight" state="frozen"/>
      <selection pane="bottomRight" activeCell="I1916" sqref="I1916"/>
      <pageMargins left="0.7" right="0.7" top="0.75" bottom="0.75" header="0.3" footer="0.3"/>
      <pageSetup paperSize="9" orientation="portrait" r:id="rId10"/>
      <autoFilter ref="A8:DW1909">
        <filterColumn colId="2">
          <filters>
            <filter val="051-2004033"/>
          </filters>
        </filterColumn>
      </autoFilter>
    </customSheetView>
    <customSheetView guid="{7D83906B-9CA7-42DA-8601-A83724DBB5FB}" scale="60" filter="1" showAutoFilter="1">
      <pane xSplit="4" ySplit="1908" topLeftCell="CI1910" activePane="bottomRight" state="frozen"/>
      <selection pane="bottomRight" activeCell="DC1910" sqref="DC1910"/>
      <pageMargins left="0.7" right="0.7" top="0.75" bottom="0.75" header="0.3" footer="0.3"/>
      <pageSetup paperSize="9" orientation="portrait" r:id="rId11"/>
      <autoFilter ref="A8:DW1909">
        <filterColumn colId="2">
          <filters>
            <filter val="051-2001220"/>
          </filters>
        </filterColumn>
      </autoFilter>
    </customSheetView>
    <customSheetView guid="{90DB824B-C833-4148-AC08-DFDA9F09255A}" scale="60" filter="1" showAutoFilter="1">
      <pane xSplit="4" ySplit="1907" topLeftCell="E1909" activePane="bottomRight" state="frozen"/>
      <selection pane="bottomRight" activeCell="DL142" sqref="DL142"/>
      <pageMargins left="0.7" right="0.7" top="0.75" bottom="0.75" header="0.3" footer="0.3"/>
      <pageSetup paperSize="9" orientation="portrait" r:id="rId12"/>
      <autoFilter ref="A8:DW1909">
        <filterColumn colId="2">
          <filters>
            <filter val="051-2004416"/>
          </filters>
        </filterColumn>
      </autoFilter>
    </customSheetView>
    <customSheetView guid="{CA6C3567-E6BC-496D-8D44-6A6F5FAD0E76}" scale="70" fitToPage="1" filter="1" showAutoFilter="1">
      <pane xSplit="15" ySplit="1908" topLeftCell="P1910" activePane="bottomRight" state="frozen"/>
      <selection pane="bottomRight" activeCell="Q1912" sqref="Q1912"/>
      <pageMargins left="0.70866141732283472" right="0.70866141732283472" top="0.74803149606299213" bottom="0.74803149606299213" header="0.31496062992125984" footer="0.31496062992125984"/>
      <pageSetup paperSize="8" scale="10" orientation="landscape" r:id="rId13"/>
      <autoFilter ref="A8:DW1909">
        <filterColumn colId="2">
          <filters>
            <filter val="051-2005420"/>
          </filters>
        </filterColumn>
        <filterColumn colId="3">
          <filters>
            <filter val="Подрядные работы"/>
          </filters>
        </filterColumn>
      </autoFilter>
    </customSheetView>
    <customSheetView guid="{AD389440-59A9-4F1E-AFF0-8C446CF41A6C}" scale="60" showAutoFilter="1" hiddenColumns="1">
      <pane xSplit="7" ySplit="9" topLeftCell="AU1595" activePane="bottomRight" state="frozen"/>
      <selection pane="bottomRight" activeCell="BD1746" sqref="BD1746"/>
      <pageMargins left="0.7" right="0.7" top="0.75" bottom="0.75" header="0.3" footer="0.3"/>
      <pageSetup paperSize="9" orientation="portrait" r:id="rId14"/>
      <autoFilter ref="A8:DU1909"/>
    </customSheetView>
    <customSheetView guid="{B2D27FF5-49AC-48AC-92D6-EDB82B87B6C6}" scale="70" showAutoFilter="1">
      <pane xSplit="4" ySplit="7" topLeftCell="O8" activePane="bottomRight" state="frozen"/>
      <selection pane="bottomRight" activeCell="T1893" sqref="T1893"/>
      <pageMargins left="0.7" right="0.7" top="0.75" bottom="0.75" header="0.3" footer="0.3"/>
      <pageSetup paperSize="9" orientation="portrait" r:id="rId15"/>
      <autoFilter ref="A8:BH1885"/>
    </customSheetView>
    <customSheetView guid="{A83AD65E-A141-4754-8386-3C6B5E11E809}" scale="70" showPageBreaks="1" filter="1" showAutoFilter="1" hiddenColumns="1" topLeftCell="C1">
      <selection activeCell="AI1886" sqref="AI1886"/>
      <pageMargins left="0.7" right="0.7" top="0.75" bottom="0.75" header="0.3" footer="0.3"/>
      <pageSetup paperSize="9" orientation="portrait" r:id="rId16"/>
      <autoFilter ref="A8:BH1885">
        <filterColumn colId="3">
          <filters>
            <filter val="Материалы"/>
          </filters>
        </filterColumn>
      </autoFilter>
    </customSheetView>
    <customSheetView guid="{CC218B3B-1EF0-4E38-A3CB-6A50CDF6B800}" scale="70" showAutoFilter="1" topLeftCell="C1">
      <selection activeCell="S27" sqref="S27"/>
      <pageMargins left="0.7" right="0.7" top="0.75" bottom="0.75" header="0.3" footer="0.3"/>
      <pageSetup paperSize="9" orientation="portrait" r:id="rId17"/>
      <autoFilter ref="A8:BM1885"/>
    </customSheetView>
    <customSheetView guid="{3E9AB757-D82C-4E0A-B0BC-9B5318548912}" scale="70" fitToPage="1" filter="1" showAutoFilter="1" hiddenColumns="1">
      <pane xSplit="5" ySplit="8" topLeftCell="F9" activePane="bottomRight" state="frozen"/>
      <selection pane="bottomRight" activeCell="AB1258" sqref="AB1258"/>
      <pageMargins left="0.70866141732283472" right="0.70866141732283472" top="0.74803149606299213" bottom="0.74803149606299213" header="0.31496062992125984" footer="0.31496062992125984"/>
      <pageSetup paperSize="8" scale="10" orientation="landscape" r:id="rId18"/>
      <autoFilter ref="A8:DU1909">
        <filterColumn colId="2">
          <filters>
            <filter val="051-2004499"/>
          </filters>
        </filterColumn>
        <filterColumn colId="4">
          <filters>
            <filter val="0,00"/>
            <filter val="0,01"/>
            <filter val="0,02"/>
            <filter val="0,03"/>
            <filter val="0,04"/>
            <filter val="0,05"/>
            <filter val="0,06"/>
            <filter val="0,07"/>
            <filter val="0,08"/>
            <filter val="0,09"/>
            <filter val="0,12"/>
            <filter val="0,13"/>
            <filter val="0,18"/>
            <filter val="0,20"/>
            <filter val="0,22"/>
            <filter val="0,23"/>
            <filter val="0,26"/>
            <filter val="0,27"/>
            <filter val="0,28"/>
            <filter val="0,34"/>
            <filter val="0,37"/>
            <filter val="0,44"/>
            <filter val="0,59"/>
            <filter val="0,68"/>
            <filter val="0,76"/>
            <filter val="0,86"/>
            <filter val="0,94"/>
            <filter val="0,95"/>
            <filter val="1 130,64"/>
            <filter val="1 165,32"/>
            <filter val="1 365,12"/>
            <filter val="1 375,82"/>
            <filter val="1 466,61"/>
            <filter val="1 673,73"/>
            <filter val="1 766,75"/>
            <filter val="1 899,06"/>
            <filter val="1 972,27"/>
            <filter val="1,04"/>
            <filter val="1,14"/>
            <filter val="1,41"/>
            <filter val="1,47"/>
            <filter val="1,53"/>
            <filter val="1,56"/>
            <filter val="1,79"/>
            <filter val="1,95"/>
            <filter val="1,98"/>
            <filter val="10 227,28"/>
            <filter val="10 789,41"/>
            <filter val="10,12"/>
            <filter val="10,61"/>
            <filter val="10,93"/>
            <filter val="104,83"/>
            <filter val="11 178,67"/>
            <filter val="11,55"/>
            <filter val="119,08"/>
            <filter val="125,08"/>
            <filter val="126,71"/>
            <filter val="13 633,94"/>
            <filter val="13 680,59"/>
            <filter val="13,51"/>
            <filter val="130,32"/>
            <filter val="135,08"/>
            <filter val="139,97"/>
            <filter val="14 952,92"/>
            <filter val="14 979,18"/>
            <filter val="145,20"/>
            <filter val="15,49"/>
            <filter val="16,18"/>
            <filter val="160,27"/>
            <filter val="168,31"/>
            <filter val="17 937,30"/>
            <filter val="178,50"/>
            <filter val="18 252,09"/>
            <filter val="2 009,58"/>
            <filter val="2 136,38"/>
            <filter val="2 175,02"/>
            <filter val="2 962,42"/>
            <filter val="2,00"/>
            <filter val="2,12"/>
            <filter val="2,17"/>
            <filter val="2,85"/>
            <filter val="21,51"/>
            <filter val="22 333,67"/>
            <filter val="22,36"/>
            <filter val="23,50"/>
            <filter val="24,68"/>
            <filter val="241,76"/>
            <filter val="25,76"/>
            <filter val="250,08"/>
            <filter val="250,68"/>
            <filter val="27 330,98"/>
            <filter val="277,50"/>
            <filter val="28,22"/>
            <filter val="29 940,44"/>
            <filter val="3 219,16"/>
            <filter val="3 301,15"/>
            <filter val="3 416,86"/>
            <filter val="3 594,69"/>
            <filter val="3 679,44"/>
            <filter val="3 743,09"/>
            <filter val="3,57"/>
            <filter val="3,65"/>
            <filter val="301,60"/>
            <filter val="31 252,83"/>
            <filter val="316,27"/>
            <filter val="317,39"/>
            <filter val="317,46"/>
            <filter val="32,95"/>
            <filter val="35,88"/>
            <filter val="351,08"/>
            <filter val="356,80"/>
            <filter val="37,67"/>
            <filter val="37,97"/>
            <filter val="38,94"/>
            <filter val="39,57"/>
            <filter val="4 015,74"/>
            <filter val="4 143,66"/>
            <filter val="4 245,32"/>
            <filter val="4 420,05"/>
            <filter val="4 643,54"/>
            <filter val="4,04"/>
            <filter val="4,36"/>
            <filter val="4,44"/>
            <filter val="4,53"/>
            <filter val="4,79"/>
            <filter val="40,34"/>
            <filter val="41,12"/>
            <filter val="42,10"/>
            <filter val="42,63"/>
            <filter val="42,75"/>
            <filter val="45,00"/>
            <filter val="470,53"/>
            <filter val="48,33"/>
            <filter val="49,25"/>
            <filter val="491,17"/>
            <filter val="5 689,30"/>
            <filter val="5,14"/>
            <filter val="5,33"/>
            <filter val="50,63"/>
            <filter val="51,53"/>
            <filter val="516,94"/>
            <filter val="52 654,31"/>
            <filter val="53,39"/>
            <filter val="531,76"/>
            <filter val="56,59"/>
            <filter val="573,81"/>
            <filter val="58 011,44"/>
            <filter val="584,89"/>
            <filter val="6 219,53"/>
            <filter val="6 700,25"/>
            <filter val="6 717,45"/>
            <filter val="6,18"/>
            <filter val="603,16"/>
            <filter val="635,37"/>
            <filter val="65,47"/>
            <filter val="665,65"/>
            <filter val="7 130,71"/>
            <filter val="7 789,78"/>
            <filter val="7 926,60"/>
            <filter val="7,36"/>
            <filter val="7,49"/>
            <filter val="7,85"/>
            <filter val="706,35"/>
            <filter val="731,82"/>
            <filter val="746,30"/>
            <filter val="75,06"/>
            <filter val="753,41"/>
            <filter val="753,42"/>
            <filter val="770,11"/>
            <filter val="78,69"/>
            <filter val="785,70"/>
            <filter val="793,62"/>
            <filter val="8 762,60"/>
            <filter val="8,02"/>
            <filter val="8,48"/>
            <filter val="8,50"/>
            <filter val="8,68"/>
            <filter val="802,45"/>
            <filter val="809,45"/>
            <filter val="82,51"/>
            <filter val="848,21"/>
            <filter val="851,98"/>
            <filter val="860,76"/>
            <filter val="9,34"/>
            <filter val="9,99"/>
            <filter val="900,00"/>
            <filter val="93,18"/>
            <filter val="993,20"/>
          </filters>
        </filterColumn>
        <filterColumn colId="116">
          <filters>
            <filter val="-"/>
          </filters>
        </filterColumn>
      </autoFilter>
    </customSheetView>
    <customSheetView guid="{5E276CFA-13C7-47A1-B948-3B4F69A73BCB}" scale="70" fitToPage="1" filter="1" showAutoFilter="1" topLeftCell="L1">
      <selection activeCell="CM435" sqref="CM435"/>
      <pageMargins left="0.70866141732283472" right="0.70866141732283472" top="0.74803149606299213" bottom="0.74803149606299213" header="0.31496062992125984" footer="0.31496062992125984"/>
      <pageSetup paperSize="8" scale="10" orientation="landscape" r:id="rId19"/>
      <autoFilter ref="A8:DW1909">
        <filterColumn colId="2">
          <filters>
            <filter val="051-2001168"/>
          </filters>
        </filterColumn>
        <filterColumn colId="116">
          <filters>
            <filter val="-"/>
          </filters>
        </filterColumn>
      </autoFilter>
    </customSheetView>
    <customSheetView guid="{980A9252-49C4-45F0-8833-3EB8609D11B7}" scale="60" showAutoFilter="1" topLeftCell="B1">
      <pane xSplit="3" ySplit="28" topLeftCell="CQ418" activePane="bottomRight" state="frozen"/>
      <selection pane="bottomRight" activeCell="DM435" sqref="DM435"/>
      <pageMargins left="0.7" right="0.7" top="0.75" bottom="0.75" header="0.3" footer="0.3"/>
      <pageSetup paperSize="9" orientation="portrait" r:id="rId20"/>
      <autoFilter ref="A8:DW1909"/>
    </customSheetView>
    <customSheetView guid="{28070C47-460A-488F-B392-808C535CAF3D}" scale="70" filter="1" showAutoFilter="1">
      <pane xSplit="4" ySplit="1912" topLeftCell="DJ1914" activePane="bottomRight" state="frozen"/>
      <selection pane="bottomRight" activeCell="DX389" sqref="DX389"/>
      <pageMargins left="0.7" right="0.7" top="0.75" bottom="0.75" header="0.3" footer="0.3"/>
      <pageSetup paperSize="9" orientation="portrait" r:id="rId21"/>
      <autoFilter ref="A8:DW1913">
        <filterColumn colId="2">
          <filters>
            <filter val="051-2000934"/>
          </filters>
        </filterColumn>
        <filterColumn colId="122">
          <filters>
            <filter val="0,01"/>
            <filter val="0,02"/>
            <filter val="0,03"/>
            <filter val="0,06"/>
            <filter val="0,08"/>
            <filter val="0,10"/>
            <filter val="0,15"/>
            <filter val="0,16"/>
            <filter val="0,17"/>
            <filter val="0,22"/>
            <filter val="0,34"/>
            <filter val="0,42"/>
            <filter val="0,46"/>
            <filter val="0,57"/>
            <filter val="0,59"/>
            <filter val="0,62"/>
            <filter val="0,83"/>
            <filter val="0,86"/>
            <filter val="0,87"/>
            <filter val="0,89"/>
            <filter val="0,90"/>
            <filter val="0,94"/>
            <filter val="0,98"/>
            <filter val="1 132,84"/>
            <filter val="1 161,57"/>
            <filter val="1,05"/>
            <filter val="1,08"/>
            <filter val="1,27"/>
            <filter val="1,28"/>
            <filter val="1,39"/>
            <filter val="1,45"/>
            <filter val="1,51"/>
            <filter val="1,60"/>
            <filter val="1,63"/>
            <filter val="1,64"/>
            <filter val="1,93"/>
            <filter val="10,20"/>
            <filter val="10,70"/>
            <filter val="124,86"/>
            <filter val="13,02"/>
            <filter val="15,33"/>
            <filter val="16,89"/>
            <filter val="18,78"/>
            <filter val="187,87"/>
            <filter val="2,02"/>
            <filter val="2,03"/>
            <filter val="2,07"/>
            <filter val="2,09"/>
            <filter val="2,81"/>
            <filter val="249,91"/>
            <filter val="28,71"/>
            <filter val="29,19"/>
            <filter val="3,94"/>
            <filter val="30,00"/>
            <filter val="32,34"/>
            <filter val="36,49"/>
            <filter val="38,94"/>
            <filter val="4,08"/>
            <filter val="4,19"/>
            <filter val="40,34"/>
            <filter val="44,81"/>
            <filter val="45,35"/>
            <filter val="46,89"/>
            <filter val="473,97"/>
            <filter val="5,19"/>
            <filter val="5,25"/>
            <filter val="5,26"/>
            <filter val="5,66"/>
            <filter val="5,75"/>
            <filter val="5,94"/>
            <filter val="6,73"/>
            <filter val="64,92"/>
            <filter val="65,85"/>
            <filter val="7,76"/>
            <filter val="7,80"/>
            <filter val="79,02"/>
            <filter val="8,18"/>
            <filter val="9,12"/>
          </filters>
        </filterColumn>
      </autoFilter>
    </customSheetView>
    <customSheetView guid="{033D7976-28F6-41C3-8DAC-DB6FC426612E}" scale="70" filter="1" showAutoFilter="1">
      <pane xSplit="4" ySplit="1912" topLeftCell="E1914" activePane="bottomRight" state="frozen"/>
      <selection pane="bottomRight" activeCell="BT15" sqref="BT15"/>
      <pageMargins left="0.7" right="0.7" top="0.75" bottom="0.75" header="0.3" footer="0.3"/>
      <pageSetup paperSize="9" orientation="portrait" r:id="rId22"/>
      <autoFilter ref="A8:DW1913">
        <filterColumn colId="2">
          <filters>
            <filter val="051-3000860"/>
          </filters>
        </filterColumn>
      </autoFilter>
    </customSheetView>
    <customSheetView guid="{E66A3FF1-C402-4BFB-B3A9-8D7A951CEC0A}" scale="70" filter="1" showAutoFilter="1">
      <pane xSplit="4" ySplit="12" topLeftCell="DC14" activePane="bottomRight" state="frozen"/>
      <selection pane="bottomRight" activeCell="DH1922" sqref="DH1922"/>
      <pageMargins left="0.7" right="0.7" top="0.75" bottom="0.75" header="0.3" footer="0.3"/>
      <pageSetup paperSize="9" orientation="portrait" r:id="rId23"/>
      <autoFilter ref="A8:DW1913">
        <filterColumn colId="2">
          <filters>
            <filter val="051-2002160"/>
            <filter val="051-2002161"/>
            <filter val="051-2002200"/>
            <filter val="051-2002208"/>
            <filter val="051-2002380"/>
            <filter val="051-2002394"/>
            <filter val="051-2002615"/>
            <filter val="051-2002856"/>
            <filter val="051-2002937"/>
            <filter val="051-2002940"/>
            <filter val="051-2002990"/>
            <filter val="051-2003208"/>
            <filter val="051-2003247"/>
            <filter val="051-2005220"/>
            <filter val="051-2005357"/>
            <filter val="051-2005391"/>
          </filters>
        </filterColumn>
        <filterColumn colId="3">
          <filters>
            <filter val="Прочие, всего"/>
          </filters>
        </filterColumn>
        <filterColumn colId="116">
          <filters>
            <filter val="Ф-л &quot;Газпром реконструкция&quot;"/>
          </filters>
        </filterColumn>
      </autoFilter>
    </customSheetView>
    <customSheetView guid="{3C13A241-F4AC-42A6-B4E1-61B46E4106CC}" scale="60" fitToPage="1" filter="1" showAutoFilter="1">
      <pane xSplit="5" ySplit="28" topLeftCell="DH453" activePane="bottomRight" state="frozen"/>
      <selection pane="bottomRight" activeCell="S478" sqref="S478:DJ481"/>
      <pageMargins left="0.70866141732283472" right="0.70866141732283472" top="0.74803149606299213" bottom="0.74803149606299213" header="0.31496062992125984" footer="0.31496062992125984"/>
      <pageSetup paperSize="8" scale="10" orientation="landscape" r:id="rId24"/>
      <autoFilter ref="A8:DW1913">
        <filterColumn colId="116">
          <filters>
            <filter val="Ф-л &quot;Новый Уренгой&quot;"/>
          </filters>
        </filterColumn>
      </autoFilter>
    </customSheetView>
    <customSheetView guid="{896F2FBC-FE19-44ED-B685-9FBC4CCC87E3}" scale="70" fitToPage="1" filter="1" showAutoFilter="1">
      <pane xSplit="6" ySplit="28" topLeftCell="DV468" activePane="bottomRight" state="frozen"/>
      <selection pane="bottomRight" activeCell="DW470" sqref="DW470"/>
      <pageMargins left="0.70866141732283472" right="0.70866141732283472" top="0.74803149606299213" bottom="0.74803149606299213" header="0.31496062992125984" footer="0.31496062992125984"/>
      <pageSetup paperSize="8" scale="10" orientation="landscape" r:id="rId25"/>
      <autoFilter ref="A8:DW1913">
        <filterColumn colId="116">
          <filters>
            <filter val="Ф-л &quot;Новый Уренгой&quot;"/>
          </filters>
        </filterColumn>
      </autoFilter>
    </customSheetView>
    <customSheetView guid="{C84D4216-2441-440F-B981-CABFA100ACED}" scale="70" showPageBreaks="1" fitToPage="1" filter="1" showAutoFilter="1">
      <pane xSplit="5" ySplit="1912" topLeftCell="CU1914" activePane="bottomRight" state="frozen"/>
      <selection pane="bottomRight" activeCell="BS1929" sqref="BS1929:BT1929"/>
      <pageMargins left="0.70866141732283472" right="0.70866141732283472" top="0.74803149606299213" bottom="0.74803149606299213" header="0.31496062992125984" footer="0.31496062992125984"/>
      <pageSetup paperSize="8" scale="10" orientation="landscape" r:id="rId26"/>
      <autoFilter ref="A8:DW1913">
        <filterColumn colId="2">
          <filters>
            <filter val="051-3001052"/>
          </filters>
        </filterColumn>
        <filterColumn colId="116">
          <filters>
            <filter val="Ф-л &quot;Новый Уренгой&quot;"/>
          </filters>
        </filterColumn>
      </autoFilter>
    </customSheetView>
    <customSheetView guid="{763C7BD4-D99D-461D-AE75-AFF88472E9F1}" scale="70" filter="1" showAutoFilter="1">
      <selection activeCell="E402" sqref="E402:E405"/>
      <pageMargins left="0.7" right="0.7" top="0.75" bottom="0.75" header="0.3" footer="0.3"/>
      <pageSetup paperSize="9" orientation="portrait" r:id="rId27"/>
      <autoFilter ref="A8:DW1913">
        <filterColumn colId="116">
          <filters>
            <filter val="Ф-л &quot;Новый Уренгой&quot;"/>
          </filters>
        </filterColumn>
      </autoFilter>
    </customSheetView>
    <customSheetView guid="{CBD1F4D2-B2AB-4E03-8192-82FC83131352}" scale="60" filter="1" showAutoFilter="1">
      <pane xSplit="4" ySplit="1911" topLeftCell="E1913" activePane="bottomRight" state="frozen"/>
      <selection pane="bottomRight" activeCell="G2" sqref="G2"/>
      <pageMargins left="0.7" right="0.7" top="0.75" bottom="0.75" header="0.3" footer="0.3"/>
      <pageSetup paperSize="9" orientation="portrait" r:id="rId28"/>
      <autoFilter ref="A8:DW1913">
        <filterColumn colId="116">
          <filters>
            <filter val="Ф-л &quot;Томск&quot;"/>
          </filters>
        </filterColumn>
      </autoFilter>
    </customSheetView>
    <customSheetView guid="{0CF4CC97-065E-4AE5-B981-B24F2018B6E3}" scale="60" filter="1" showAutoFilter="1">
      <pane ySplit="1912" topLeftCell="A1914" activePane="bottomLeft" state="frozen"/>
      <selection pane="bottomLeft" activeCell="AY1921" sqref="AY1921"/>
      <pageMargins left="0.7" right="0.7" top="0.75" bottom="0.75" header="0.3" footer="0.3"/>
      <pageSetup paperSize="9" orientation="portrait" r:id="rId29"/>
      <autoFilter ref="A8:DW1913">
        <filterColumn colId="2">
          <filters>
            <filter val="051-2002669"/>
          </filters>
        </filterColumn>
        <filterColumn colId="3">
          <filters>
            <filter val="Прочие, всего"/>
          </filters>
        </filterColumn>
      </autoFilter>
    </customSheetView>
    <customSheetView guid="{F79B73EA-42EB-45A0-9B9B-43FAB541DB16}" scale="70" showPageBreaks="1" fitToPage="1" showAutoFilter="1">
      <pane xSplit="4" ySplit="8" topLeftCell="E1863" activePane="bottomRight" state="frozen"/>
      <selection pane="bottomRight" activeCell="N9" sqref="N9:N1912"/>
      <pageMargins left="0.70866141732283472" right="0.70866141732283472" top="0.74803149606299213" bottom="0.74803149606299213" header="0.31496062992125984" footer="0.31496062992125984"/>
      <pageSetup paperSize="9" scale="10" fitToHeight="0" orientation="portrait" r:id="rId30"/>
      <autoFilter ref="A8:DW1913"/>
    </customSheetView>
    <customSheetView guid="{846FABD3-CBB8-430B-BAFF-D9F07D6BBE04}" scale="70" fitToPage="1" filter="1" showAutoFilter="1" topLeftCell="A1753">
      <selection activeCell="K1797" sqref="K1797"/>
      <pageMargins left="0.70866141732283472" right="0.70866141732283472" top="0.74803149606299213" bottom="0.74803149606299213" header="0.31496062992125984" footer="0.31496062992125984"/>
      <pageSetup paperSize="8" scale="10" orientation="landscape" r:id="rId31"/>
      <autoFilter ref="A8:DW1913">
        <filterColumn colId="3">
          <filters>
            <filter val="Прочие, всего"/>
          </filters>
        </filterColumn>
      </autoFilter>
    </customSheetView>
  </customSheetViews>
  <mergeCells count="147">
    <mergeCell ref="FH4:FH8"/>
    <mergeCell ref="FI4:FI8"/>
    <mergeCell ref="BA5:BA8"/>
    <mergeCell ref="BC5:BC8"/>
    <mergeCell ref="BD5:BH5"/>
    <mergeCell ref="BB6:BB8"/>
    <mergeCell ref="BD6:BD8"/>
    <mergeCell ref="BE6:BH6"/>
    <mergeCell ref="BE7:BE8"/>
    <mergeCell ref="BF7:BF8"/>
    <mergeCell ref="BG7:BG8"/>
    <mergeCell ref="BH7:BH8"/>
    <mergeCell ref="BN7:BQ7"/>
    <mergeCell ref="ET7:ET8"/>
    <mergeCell ref="EU7:EX7"/>
    <mergeCell ref="FC7:FC8"/>
    <mergeCell ref="FD7:FG7"/>
    <mergeCell ref="M6:M8"/>
    <mergeCell ref="W5:AW5"/>
    <mergeCell ref="G5:G8"/>
    <mergeCell ref="AX4:AX8"/>
    <mergeCell ref="AY4:AY8"/>
    <mergeCell ref="F4:M4"/>
    <mergeCell ref="N4:V4"/>
    <mergeCell ref="N5:N8"/>
    <mergeCell ref="O5:O8"/>
    <mergeCell ref="Q5:Q8"/>
    <mergeCell ref="AJ7:AJ8"/>
    <mergeCell ref="AK7:AN7"/>
    <mergeCell ref="AS7:AS8"/>
    <mergeCell ref="AT7:AW7"/>
    <mergeCell ref="K6:K8"/>
    <mergeCell ref="AO6:AW6"/>
    <mergeCell ref="AR7:AR8"/>
    <mergeCell ref="AA7:AA8"/>
    <mergeCell ref="W6:AE6"/>
    <mergeCell ref="Z7:Z8"/>
    <mergeCell ref="P6:P8"/>
    <mergeCell ref="R5:V5"/>
    <mergeCell ref="CB7:CB8"/>
    <mergeCell ref="CF7:CI7"/>
    <mergeCell ref="BR7:BR8"/>
    <mergeCell ref="BS7:BS8"/>
    <mergeCell ref="CJ4:CJ8"/>
    <mergeCell ref="CK4:CK8"/>
    <mergeCell ref="DR7:DU7"/>
    <mergeCell ref="ED7:ED8"/>
    <mergeCell ref="DD6:DL6"/>
    <mergeCell ref="CA6:CI6"/>
    <mergeCell ref="BU7:BU8"/>
    <mergeCell ref="CD7:CD8"/>
    <mergeCell ref="A4:A8"/>
    <mergeCell ref="B4:B8"/>
    <mergeCell ref="C4:C8"/>
    <mergeCell ref="D4:D8"/>
    <mergeCell ref="E4:E8"/>
    <mergeCell ref="F5:F8"/>
    <mergeCell ref="AF7:AF8"/>
    <mergeCell ref="AG7:AG8"/>
    <mergeCell ref="AF6:AN6"/>
    <mergeCell ref="AI7:AI8"/>
    <mergeCell ref="R6:R8"/>
    <mergeCell ref="S6:V6"/>
    <mergeCell ref="S7:S8"/>
    <mergeCell ref="T7:T8"/>
    <mergeCell ref="U7:U8"/>
    <mergeCell ref="V7:V8"/>
    <mergeCell ref="J5:M5"/>
    <mergeCell ref="H6:H8"/>
    <mergeCell ref="AB7:AE7"/>
    <mergeCell ref="X7:X8"/>
    <mergeCell ref="W7:W8"/>
    <mergeCell ref="J6:J8"/>
    <mergeCell ref="I5:I8"/>
    <mergeCell ref="L6:L8"/>
    <mergeCell ref="DV4:DV8"/>
    <mergeCell ref="AO7:AO8"/>
    <mergeCell ref="AP7:AP8"/>
    <mergeCell ref="BI7:BI8"/>
    <mergeCell ref="BJ7:BJ8"/>
    <mergeCell ref="BI6:BQ6"/>
    <mergeCell ref="DQ7:DQ8"/>
    <mergeCell ref="DG7:DG8"/>
    <mergeCell ref="DH7:DH8"/>
    <mergeCell ref="DI7:DL7"/>
    <mergeCell ref="CY7:CY8"/>
    <mergeCell ref="CZ7:DC7"/>
    <mergeCell ref="DM6:DU6"/>
    <mergeCell ref="BL7:BL8"/>
    <mergeCell ref="DM7:DM8"/>
    <mergeCell ref="DN7:DN8"/>
    <mergeCell ref="CU7:CU8"/>
    <mergeCell ref="CV7:CV8"/>
    <mergeCell ref="CU6:DC6"/>
    <mergeCell ref="DD7:DD8"/>
    <mergeCell ref="DE7:DE8"/>
    <mergeCell ref="CX7:CX8"/>
    <mergeCell ref="BR6:BZ6"/>
    <mergeCell ref="CA7:CA8"/>
    <mergeCell ref="EZ7:EZ8"/>
    <mergeCell ref="EY6:FG6"/>
    <mergeCell ref="ES7:ES8"/>
    <mergeCell ref="FB7:FB8"/>
    <mergeCell ref="EP7:EP8"/>
    <mergeCell ref="EQ7:EQ8"/>
    <mergeCell ref="EG7:EG8"/>
    <mergeCell ref="EH7:EH8"/>
    <mergeCell ref="DX5:DX8"/>
    <mergeCell ref="DY5:DY8"/>
    <mergeCell ref="EA5:EA8"/>
    <mergeCell ref="EB5:EF5"/>
    <mergeCell ref="DZ6:DZ8"/>
    <mergeCell ref="EB6:EB8"/>
    <mergeCell ref="EC6:EF6"/>
    <mergeCell ref="EC7:EC8"/>
    <mergeCell ref="EG5:FG5"/>
    <mergeCell ref="EE7:EE8"/>
    <mergeCell ref="EF7:EF8"/>
    <mergeCell ref="EG6:EO6"/>
    <mergeCell ref="EJ7:EJ8"/>
    <mergeCell ref="EL7:EO7"/>
    <mergeCell ref="EK7:EK8"/>
    <mergeCell ref="EY7:EY8"/>
    <mergeCell ref="EP6:EX6"/>
    <mergeCell ref="AZ4:BH4"/>
    <mergeCell ref="CL4:CT4"/>
    <mergeCell ref="DX4:EF4"/>
    <mergeCell ref="BI5:CI5"/>
    <mergeCell ref="CU5:DU5"/>
    <mergeCell ref="CL5:CL8"/>
    <mergeCell ref="CM5:CM8"/>
    <mergeCell ref="CO5:CO8"/>
    <mergeCell ref="CP5:CT5"/>
    <mergeCell ref="CN6:CN8"/>
    <mergeCell ref="CP6:CP8"/>
    <mergeCell ref="CQ6:CT6"/>
    <mergeCell ref="CQ7:CQ8"/>
    <mergeCell ref="CR7:CR8"/>
    <mergeCell ref="CS7:CS8"/>
    <mergeCell ref="BM7:BM8"/>
    <mergeCell ref="CT7:CT8"/>
    <mergeCell ref="DP7:DP8"/>
    <mergeCell ref="AZ5:AZ8"/>
    <mergeCell ref="DW4:DW8"/>
    <mergeCell ref="BV7:BV8"/>
    <mergeCell ref="BW7:BZ7"/>
    <mergeCell ref="CE7:CE8"/>
  </mergeCells>
  <phoneticPr fontId="13" type="noConversion"/>
  <conditionalFormatting sqref="AX10:BH22 J10:V22">
    <cfRule type="cellIs" dxfId="130" priority="578" operator="lessThan">
      <formula>0</formula>
    </cfRule>
  </conditionalFormatting>
  <conditionalFormatting sqref="CJ10:CT22">
    <cfRule type="cellIs" dxfId="129" priority="559" operator="lessThan">
      <formula>0</formula>
    </cfRule>
  </conditionalFormatting>
  <conditionalFormatting sqref="DV22:DW22 DV10:EF21">
    <cfRule type="cellIs" dxfId="128" priority="550" operator="lessThan">
      <formula>0</formula>
    </cfRule>
  </conditionalFormatting>
  <conditionalFormatting sqref="FH10:FH17">
    <cfRule type="cellIs" dxfId="127" priority="538" operator="lessThan">
      <formula>0</formula>
    </cfRule>
  </conditionalFormatting>
  <conditionalFormatting sqref="FI10:FI17">
    <cfRule type="cellIs" dxfId="126" priority="537" operator="lessThan">
      <formula>0</formula>
    </cfRule>
  </conditionalFormatting>
  <conditionalFormatting sqref="I10">
    <cfRule type="cellIs" dxfId="125" priority="432" operator="lessThan">
      <formula>0</formula>
    </cfRule>
  </conditionalFormatting>
  <conditionalFormatting sqref="I11:I14">
    <cfRule type="cellIs" dxfId="124" priority="431" operator="lessThan">
      <formula>0</formula>
    </cfRule>
  </conditionalFormatting>
  <conditionalFormatting sqref="E11:E22">
    <cfRule type="cellIs" dxfId="123" priority="425" operator="lessThan">
      <formula>0</formula>
    </cfRule>
  </conditionalFormatting>
  <conditionalFormatting sqref="D10:D22 E10:G10">
    <cfRule type="cellIs" dxfId="122" priority="420" operator="lessThan">
      <formula>0</formula>
    </cfRule>
  </conditionalFormatting>
  <conditionalFormatting sqref="Z10:Z22">
    <cfRule type="cellIs" dxfId="121" priority="405" operator="lessThan">
      <formula>0</formula>
    </cfRule>
  </conditionalFormatting>
  <conditionalFormatting sqref="AB10:AB22">
    <cfRule type="cellIs" dxfId="120" priority="235" operator="lessThan">
      <formula>0</formula>
    </cfRule>
  </conditionalFormatting>
  <conditionalFormatting sqref="AC10:AC22">
    <cfRule type="cellIs" dxfId="119" priority="230" operator="lessThan">
      <formula>0</formula>
    </cfRule>
  </conditionalFormatting>
  <conditionalFormatting sqref="AD10:AD22">
    <cfRule type="cellIs" dxfId="118" priority="225" operator="lessThan">
      <formula>0</formula>
    </cfRule>
  </conditionalFormatting>
  <conditionalFormatting sqref="AE10:AE22">
    <cfRule type="cellIs" dxfId="117" priority="220" operator="lessThan">
      <formula>0</formula>
    </cfRule>
  </conditionalFormatting>
  <conditionalFormatting sqref="W10:W22">
    <cfRule type="cellIs" dxfId="116" priority="210" operator="lessThan">
      <formula>0</formula>
    </cfRule>
  </conditionalFormatting>
  <conditionalFormatting sqref="X10:Y22">
    <cfRule type="cellIs" dxfId="115" priority="205" operator="lessThan">
      <formula>0</formula>
    </cfRule>
  </conditionalFormatting>
  <conditionalFormatting sqref="AA10:AA22">
    <cfRule type="cellIs" dxfId="114" priority="125" operator="lessThan">
      <formula>0</formula>
    </cfRule>
  </conditionalFormatting>
  <conditionalFormatting sqref="N5:O8">
    <cfRule type="cellIs" dxfId="113" priority="115" operator="lessThan">
      <formula>0</formula>
    </cfRule>
  </conditionalFormatting>
  <conditionalFormatting sqref="P5:Q8">
    <cfRule type="cellIs" dxfId="112" priority="114" operator="lessThan">
      <formula>0</formula>
    </cfRule>
  </conditionalFormatting>
  <conditionalFormatting sqref="R5:V5">
    <cfRule type="cellIs" dxfId="111" priority="113" operator="lessThan">
      <formula>0</formula>
    </cfRule>
  </conditionalFormatting>
  <conditionalFormatting sqref="R6:R8">
    <cfRule type="cellIs" dxfId="110" priority="112" operator="lessThan">
      <formula>0</formula>
    </cfRule>
  </conditionalFormatting>
  <conditionalFormatting sqref="S6:V8">
    <cfRule type="cellIs" dxfId="109" priority="111" operator="lessThan">
      <formula>0</formula>
    </cfRule>
  </conditionalFormatting>
  <conditionalFormatting sqref="AZ5:BA8">
    <cfRule type="cellIs" dxfId="108" priority="110" operator="lessThan">
      <formula>0</formula>
    </cfRule>
  </conditionalFormatting>
  <conditionalFormatting sqref="BB5:BC8">
    <cfRule type="cellIs" dxfId="107" priority="109" operator="lessThan">
      <formula>0</formula>
    </cfRule>
  </conditionalFormatting>
  <conditionalFormatting sqref="BD5:BH5">
    <cfRule type="cellIs" dxfId="106" priority="108" operator="lessThan">
      <formula>0</formula>
    </cfRule>
  </conditionalFormatting>
  <conditionalFormatting sqref="BD6:BD8">
    <cfRule type="cellIs" dxfId="105" priority="107" operator="lessThan">
      <formula>0</formula>
    </cfRule>
  </conditionalFormatting>
  <conditionalFormatting sqref="BE6:BH8">
    <cfRule type="cellIs" dxfId="104" priority="106" operator="lessThan">
      <formula>0</formula>
    </cfRule>
  </conditionalFormatting>
  <conditionalFormatting sqref="CL5:CM8">
    <cfRule type="cellIs" dxfId="103" priority="105" operator="lessThan">
      <formula>0</formula>
    </cfRule>
  </conditionalFormatting>
  <conditionalFormatting sqref="CN5:CO8">
    <cfRule type="cellIs" dxfId="102" priority="104" operator="lessThan">
      <formula>0</formula>
    </cfRule>
  </conditionalFormatting>
  <conditionalFormatting sqref="CP5:CT5">
    <cfRule type="cellIs" dxfId="101" priority="103" operator="lessThan">
      <formula>0</formula>
    </cfRule>
  </conditionalFormatting>
  <conditionalFormatting sqref="CP6:CP8">
    <cfRule type="cellIs" dxfId="100" priority="102" operator="lessThan">
      <formula>0</formula>
    </cfRule>
  </conditionalFormatting>
  <conditionalFormatting sqref="CQ6:CT8">
    <cfRule type="cellIs" dxfId="99" priority="101" operator="lessThan">
      <formula>0</formula>
    </cfRule>
  </conditionalFormatting>
  <conditionalFormatting sqref="DX5:DY8">
    <cfRule type="cellIs" dxfId="98" priority="100" operator="lessThan">
      <formula>0</formula>
    </cfRule>
  </conditionalFormatting>
  <conditionalFormatting sqref="DZ5:EA8">
    <cfRule type="cellIs" dxfId="97" priority="99" operator="lessThan">
      <formula>0</formula>
    </cfRule>
  </conditionalFormatting>
  <conditionalFormatting sqref="EB5:EF5">
    <cfRule type="cellIs" dxfId="96" priority="98" operator="lessThan">
      <formula>0</formula>
    </cfRule>
  </conditionalFormatting>
  <conditionalFormatting sqref="EB6:EB8">
    <cfRule type="cellIs" dxfId="95" priority="97" operator="lessThan">
      <formula>0</formula>
    </cfRule>
  </conditionalFormatting>
  <conditionalFormatting sqref="EC6:EF8">
    <cfRule type="cellIs" dxfId="94" priority="96" operator="lessThan">
      <formula>0</formula>
    </cfRule>
  </conditionalFormatting>
  <conditionalFormatting sqref="DX22:EF22">
    <cfRule type="cellIs" dxfId="93" priority="95" operator="lessThan">
      <formula>0</formula>
    </cfRule>
  </conditionalFormatting>
  <conditionalFormatting sqref="AI10:AI22">
    <cfRule type="cellIs" dxfId="92" priority="92" operator="lessThan">
      <formula>0</formula>
    </cfRule>
  </conditionalFormatting>
  <conditionalFormatting sqref="AK10:AK22">
    <cfRule type="cellIs" dxfId="91" priority="91" operator="lessThan">
      <formula>0</formula>
    </cfRule>
  </conditionalFormatting>
  <conditionalFormatting sqref="AL10:AL22">
    <cfRule type="cellIs" dxfId="90" priority="90" operator="lessThan">
      <formula>0</formula>
    </cfRule>
  </conditionalFormatting>
  <conditionalFormatting sqref="AM10:AM22">
    <cfRule type="cellIs" dxfId="89" priority="89" operator="lessThan">
      <formula>0</formula>
    </cfRule>
  </conditionalFormatting>
  <conditionalFormatting sqref="AN10:AN22">
    <cfRule type="cellIs" dxfId="88" priority="88" operator="lessThan">
      <formula>0</formula>
    </cfRule>
  </conditionalFormatting>
  <conditionalFormatting sqref="AF10:AF22">
    <cfRule type="cellIs" dxfId="87" priority="87" operator="lessThan">
      <formula>0</formula>
    </cfRule>
  </conditionalFormatting>
  <conditionalFormatting sqref="AG10:AH22">
    <cfRule type="cellIs" dxfId="86" priority="86" operator="lessThan">
      <formula>0</formula>
    </cfRule>
  </conditionalFormatting>
  <conditionalFormatting sqref="AJ10:AJ22">
    <cfRule type="cellIs" dxfId="85" priority="85" operator="lessThan">
      <formula>0</formula>
    </cfRule>
  </conditionalFormatting>
  <conditionalFormatting sqref="AR10:AR22">
    <cfRule type="cellIs" dxfId="84" priority="84" operator="lessThan">
      <formula>0</formula>
    </cfRule>
  </conditionalFormatting>
  <conditionalFormatting sqref="AT10:AT22">
    <cfRule type="cellIs" dxfId="83" priority="83" operator="lessThan">
      <formula>0</formula>
    </cfRule>
  </conditionalFormatting>
  <conditionalFormatting sqref="AU10:AU22">
    <cfRule type="cellIs" dxfId="82" priority="82" operator="lessThan">
      <formula>0</formula>
    </cfRule>
  </conditionalFormatting>
  <conditionalFormatting sqref="AV10:AV22">
    <cfRule type="cellIs" dxfId="81" priority="81" operator="lessThan">
      <formula>0</formula>
    </cfRule>
  </conditionalFormatting>
  <conditionalFormatting sqref="AW10:AW22">
    <cfRule type="cellIs" dxfId="80" priority="80" operator="lessThan">
      <formula>0</formula>
    </cfRule>
  </conditionalFormatting>
  <conditionalFormatting sqref="AO10:AO22">
    <cfRule type="cellIs" dxfId="79" priority="79" operator="lessThan">
      <formula>0</formula>
    </cfRule>
  </conditionalFormatting>
  <conditionalFormatting sqref="AP10:AQ22">
    <cfRule type="cellIs" dxfId="78" priority="78" operator="lessThan">
      <formula>0</formula>
    </cfRule>
  </conditionalFormatting>
  <conditionalFormatting sqref="AS10:AS22">
    <cfRule type="cellIs" dxfId="77" priority="77" operator="lessThan">
      <formula>0</formula>
    </cfRule>
  </conditionalFormatting>
  <conditionalFormatting sqref="BL10:BL22">
    <cfRule type="cellIs" dxfId="76" priority="76" operator="lessThan">
      <formula>0</formula>
    </cfRule>
  </conditionalFormatting>
  <conditionalFormatting sqref="BN10:BN22">
    <cfRule type="cellIs" dxfId="75" priority="75" operator="lessThan">
      <formula>0</formula>
    </cfRule>
  </conditionalFormatting>
  <conditionalFormatting sqref="BO10:BO22">
    <cfRule type="cellIs" dxfId="74" priority="74" operator="lessThan">
      <formula>0</formula>
    </cfRule>
  </conditionalFormatting>
  <conditionalFormatting sqref="BP10:BP22">
    <cfRule type="cellIs" dxfId="73" priority="73" operator="lessThan">
      <formula>0</formula>
    </cfRule>
  </conditionalFormatting>
  <conditionalFormatting sqref="BQ10:BQ22">
    <cfRule type="cellIs" dxfId="72" priority="72" operator="lessThan">
      <formula>0</formula>
    </cfRule>
  </conditionalFormatting>
  <conditionalFormatting sqref="BI10:BI22">
    <cfRule type="cellIs" dxfId="71" priority="71" operator="lessThan">
      <formula>0</formula>
    </cfRule>
  </conditionalFormatting>
  <conditionalFormatting sqref="BJ10:BK22">
    <cfRule type="cellIs" dxfId="70" priority="70" operator="lessThan">
      <formula>0</formula>
    </cfRule>
  </conditionalFormatting>
  <conditionalFormatting sqref="BM10:BM22">
    <cfRule type="cellIs" dxfId="69" priority="69" operator="lessThan">
      <formula>0</formula>
    </cfRule>
  </conditionalFormatting>
  <conditionalFormatting sqref="BU10:BU22">
    <cfRule type="cellIs" dxfId="68" priority="68" operator="lessThan">
      <formula>0</formula>
    </cfRule>
  </conditionalFormatting>
  <conditionalFormatting sqref="BW10:BW22">
    <cfRule type="cellIs" dxfId="67" priority="67" operator="lessThan">
      <formula>0</formula>
    </cfRule>
  </conditionalFormatting>
  <conditionalFormatting sqref="BX10:BX22">
    <cfRule type="cellIs" dxfId="66" priority="66" operator="lessThan">
      <formula>0</formula>
    </cfRule>
  </conditionalFormatting>
  <conditionalFormatting sqref="BY10:BY22">
    <cfRule type="cellIs" dxfId="65" priority="65" operator="lessThan">
      <formula>0</formula>
    </cfRule>
  </conditionalFormatting>
  <conditionalFormatting sqref="BZ10:BZ22">
    <cfRule type="cellIs" dxfId="64" priority="64" operator="lessThan">
      <formula>0</formula>
    </cfRule>
  </conditionalFormatting>
  <conditionalFormatting sqref="BR10:BR22">
    <cfRule type="cellIs" dxfId="63" priority="63" operator="lessThan">
      <formula>0</formula>
    </cfRule>
  </conditionalFormatting>
  <conditionalFormatting sqref="BS10:BT22">
    <cfRule type="cellIs" dxfId="62" priority="62" operator="lessThan">
      <formula>0</formula>
    </cfRule>
  </conditionalFormatting>
  <conditionalFormatting sqref="BV10:BV22">
    <cfRule type="cellIs" dxfId="61" priority="61" operator="lessThan">
      <formula>0</formula>
    </cfRule>
  </conditionalFormatting>
  <conditionalFormatting sqref="CD10:CD22">
    <cfRule type="cellIs" dxfId="60" priority="60" operator="lessThan">
      <formula>0</formula>
    </cfRule>
  </conditionalFormatting>
  <conditionalFormatting sqref="CF10:CF22">
    <cfRule type="cellIs" dxfId="59" priority="59" operator="lessThan">
      <formula>0</formula>
    </cfRule>
  </conditionalFormatting>
  <conditionalFormatting sqref="CG10:CG22">
    <cfRule type="cellIs" dxfId="58" priority="58" operator="lessThan">
      <formula>0</formula>
    </cfRule>
  </conditionalFormatting>
  <conditionalFormatting sqref="CH10:CH22">
    <cfRule type="cellIs" dxfId="57" priority="57" operator="lessThan">
      <formula>0</formula>
    </cfRule>
  </conditionalFormatting>
  <conditionalFormatting sqref="CI10:CI22">
    <cfRule type="cellIs" dxfId="56" priority="56" operator="lessThan">
      <formula>0</formula>
    </cfRule>
  </conditionalFormatting>
  <conditionalFormatting sqref="CA10:CA22">
    <cfRule type="cellIs" dxfId="55" priority="55" operator="lessThan">
      <formula>0</formula>
    </cfRule>
  </conditionalFormatting>
  <conditionalFormatting sqref="CB10:CC22">
    <cfRule type="cellIs" dxfId="54" priority="54" operator="lessThan">
      <formula>0</formula>
    </cfRule>
  </conditionalFormatting>
  <conditionalFormatting sqref="CE10:CE22">
    <cfRule type="cellIs" dxfId="53" priority="53" operator="lessThan">
      <formula>0</formula>
    </cfRule>
  </conditionalFormatting>
  <conditionalFormatting sqref="CX10:CX22">
    <cfRule type="cellIs" dxfId="52" priority="52" operator="lessThan">
      <formula>0</formula>
    </cfRule>
  </conditionalFormatting>
  <conditionalFormatting sqref="CZ10:CZ22">
    <cfRule type="cellIs" dxfId="51" priority="51" operator="lessThan">
      <formula>0</formula>
    </cfRule>
  </conditionalFormatting>
  <conditionalFormatting sqref="DA10:DA22">
    <cfRule type="cellIs" dxfId="50" priority="50" operator="lessThan">
      <formula>0</formula>
    </cfRule>
  </conditionalFormatting>
  <conditionalFormatting sqref="DB10:DB22">
    <cfRule type="cellIs" dxfId="49" priority="49" operator="lessThan">
      <formula>0</formula>
    </cfRule>
  </conditionalFormatting>
  <conditionalFormatting sqref="DC10:DC22">
    <cfRule type="cellIs" dxfId="48" priority="48" operator="lessThan">
      <formula>0</formula>
    </cfRule>
  </conditionalFormatting>
  <conditionalFormatting sqref="CU10:CU22">
    <cfRule type="cellIs" dxfId="47" priority="47" operator="lessThan">
      <formula>0</formula>
    </cfRule>
  </conditionalFormatting>
  <conditionalFormatting sqref="CV10:CW22">
    <cfRule type="cellIs" dxfId="46" priority="46" operator="lessThan">
      <formula>0</formula>
    </cfRule>
  </conditionalFormatting>
  <conditionalFormatting sqref="CY10:CY22">
    <cfRule type="cellIs" dxfId="45" priority="45" operator="lessThan">
      <formula>0</formula>
    </cfRule>
  </conditionalFormatting>
  <conditionalFormatting sqref="DG10:DG22">
    <cfRule type="cellIs" dxfId="44" priority="44" operator="lessThan">
      <formula>0</formula>
    </cfRule>
  </conditionalFormatting>
  <conditionalFormatting sqref="DI10:DI22">
    <cfRule type="cellIs" dxfId="43" priority="43" operator="lessThan">
      <formula>0</formula>
    </cfRule>
  </conditionalFormatting>
  <conditionalFormatting sqref="DJ10:DJ22">
    <cfRule type="cellIs" dxfId="42" priority="42" operator="lessThan">
      <formula>0</formula>
    </cfRule>
  </conditionalFormatting>
  <conditionalFormatting sqref="DK10:DK22">
    <cfRule type="cellIs" dxfId="41" priority="41" operator="lessThan">
      <formula>0</formula>
    </cfRule>
  </conditionalFormatting>
  <conditionalFormatting sqref="DL10:DL22">
    <cfRule type="cellIs" dxfId="40" priority="40" operator="lessThan">
      <formula>0</formula>
    </cfRule>
  </conditionalFormatting>
  <conditionalFormatting sqref="DD10:DD22">
    <cfRule type="cellIs" dxfId="39" priority="39" operator="lessThan">
      <formula>0</formula>
    </cfRule>
  </conditionalFormatting>
  <conditionalFormatting sqref="DE10:DF22">
    <cfRule type="cellIs" dxfId="38" priority="38" operator="lessThan">
      <formula>0</formula>
    </cfRule>
  </conditionalFormatting>
  <conditionalFormatting sqref="DH10:DH22">
    <cfRule type="cellIs" dxfId="37" priority="37" operator="lessThan">
      <formula>0</formula>
    </cfRule>
  </conditionalFormatting>
  <conditionalFormatting sqref="DP10:DP22">
    <cfRule type="cellIs" dxfId="36" priority="36" operator="lessThan">
      <formula>0</formula>
    </cfRule>
  </conditionalFormatting>
  <conditionalFormatting sqref="DR10:DR22">
    <cfRule type="cellIs" dxfId="35" priority="35" operator="lessThan">
      <formula>0</formula>
    </cfRule>
  </conditionalFormatting>
  <conditionalFormatting sqref="DS10:DS22">
    <cfRule type="cellIs" dxfId="34" priority="34" operator="lessThan">
      <formula>0</formula>
    </cfRule>
  </conditionalFormatting>
  <conditionalFormatting sqref="DT10:DT22">
    <cfRule type="cellIs" dxfId="33" priority="33" operator="lessThan">
      <formula>0</formula>
    </cfRule>
  </conditionalFormatting>
  <conditionalFormatting sqref="DU10:DU22">
    <cfRule type="cellIs" dxfId="32" priority="32" operator="lessThan">
      <formula>0</formula>
    </cfRule>
  </conditionalFormatting>
  <conditionalFormatting sqref="DM10:DM22">
    <cfRule type="cellIs" dxfId="31" priority="31" operator="lessThan">
      <formula>0</formula>
    </cfRule>
  </conditionalFormatting>
  <conditionalFormatting sqref="DN10:DO22">
    <cfRule type="cellIs" dxfId="30" priority="30" operator="lessThan">
      <formula>0</formula>
    </cfRule>
  </conditionalFormatting>
  <conditionalFormatting sqref="DQ10:DQ22">
    <cfRule type="cellIs" dxfId="29" priority="29" operator="lessThan">
      <formula>0</formula>
    </cfRule>
  </conditionalFormatting>
  <conditionalFormatting sqref="EJ10:EJ22">
    <cfRule type="cellIs" dxfId="28" priority="28" operator="lessThan">
      <formula>0</formula>
    </cfRule>
  </conditionalFormatting>
  <conditionalFormatting sqref="EL10:EL22">
    <cfRule type="cellIs" dxfId="27" priority="27" operator="lessThan">
      <formula>0</formula>
    </cfRule>
  </conditionalFormatting>
  <conditionalFormatting sqref="EM10:EM22">
    <cfRule type="cellIs" dxfId="26" priority="26" operator="lessThan">
      <formula>0</formula>
    </cfRule>
  </conditionalFormatting>
  <conditionalFormatting sqref="EN10:EN22">
    <cfRule type="cellIs" dxfId="25" priority="25" operator="lessThan">
      <formula>0</formula>
    </cfRule>
  </conditionalFormatting>
  <conditionalFormatting sqref="EO10:EO22">
    <cfRule type="cellIs" dxfId="24" priority="24" operator="lessThan">
      <formula>0</formula>
    </cfRule>
  </conditionalFormatting>
  <conditionalFormatting sqref="EG10:EG22">
    <cfRule type="cellIs" dxfId="23" priority="23" operator="lessThan">
      <formula>0</formula>
    </cfRule>
  </conditionalFormatting>
  <conditionalFormatting sqref="EH10:EI22">
    <cfRule type="cellIs" dxfId="22" priority="22" operator="lessThan">
      <formula>0</formula>
    </cfRule>
  </conditionalFormatting>
  <conditionalFormatting sqref="EK10:EK22">
    <cfRule type="cellIs" dxfId="21" priority="21" operator="lessThan">
      <formula>0</formula>
    </cfRule>
  </conditionalFormatting>
  <conditionalFormatting sqref="ES10:ES22">
    <cfRule type="cellIs" dxfId="20" priority="20" operator="lessThan">
      <formula>0</formula>
    </cfRule>
  </conditionalFormatting>
  <conditionalFormatting sqref="EU10:EU22">
    <cfRule type="cellIs" dxfId="19" priority="19" operator="lessThan">
      <formula>0</formula>
    </cfRule>
  </conditionalFormatting>
  <conditionalFormatting sqref="EV10:EV22">
    <cfRule type="cellIs" dxfId="18" priority="18" operator="lessThan">
      <formula>0</formula>
    </cfRule>
  </conditionalFormatting>
  <conditionalFormatting sqref="EW10:EW22">
    <cfRule type="cellIs" dxfId="17" priority="17" operator="lessThan">
      <formula>0</formula>
    </cfRule>
  </conditionalFormatting>
  <conditionalFormatting sqref="EX10:EX22">
    <cfRule type="cellIs" dxfId="16" priority="16" operator="lessThan">
      <formula>0</formula>
    </cfRule>
  </conditionalFormatting>
  <conditionalFormatting sqref="EP10:EP22">
    <cfRule type="cellIs" dxfId="15" priority="15" operator="lessThan">
      <formula>0</formula>
    </cfRule>
  </conditionalFormatting>
  <conditionalFormatting sqref="EQ10:ER22">
    <cfRule type="cellIs" dxfId="14" priority="14" operator="lessThan">
      <formula>0</formula>
    </cfRule>
  </conditionalFormatting>
  <conditionalFormatting sqref="ET10:ET22">
    <cfRule type="cellIs" dxfId="13" priority="13" operator="lessThan">
      <formula>0</formula>
    </cfRule>
  </conditionalFormatting>
  <conditionalFormatting sqref="FB10:FB22">
    <cfRule type="cellIs" dxfId="12" priority="12" operator="lessThan">
      <formula>0</formula>
    </cfRule>
  </conditionalFormatting>
  <conditionalFormatting sqref="FD10:FD22">
    <cfRule type="cellIs" dxfId="11" priority="11" operator="lessThan">
      <formula>0</formula>
    </cfRule>
  </conditionalFormatting>
  <conditionalFormatting sqref="FE10:FE22">
    <cfRule type="cellIs" dxfId="10" priority="10" operator="lessThan">
      <formula>0</formula>
    </cfRule>
  </conditionalFormatting>
  <conditionalFormatting sqref="FF10:FF22">
    <cfRule type="cellIs" dxfId="9" priority="9" operator="lessThan">
      <formula>0</formula>
    </cfRule>
  </conditionalFormatting>
  <conditionalFormatting sqref="FG10:FG22">
    <cfRule type="cellIs" dxfId="8" priority="8" operator="lessThan">
      <formula>0</formula>
    </cfRule>
  </conditionalFormatting>
  <conditionalFormatting sqref="EY10:EY22">
    <cfRule type="cellIs" dxfId="7" priority="7" operator="lessThan">
      <formula>0</formula>
    </cfRule>
  </conditionalFormatting>
  <conditionalFormatting sqref="EZ10:FA22">
    <cfRule type="cellIs" dxfId="6" priority="6" operator="lessThan">
      <formula>0</formula>
    </cfRule>
  </conditionalFormatting>
  <conditionalFormatting sqref="FC10:FC22">
    <cfRule type="cellIs" dxfId="5" priority="5" operator="lessThan">
      <formula>0</formula>
    </cfRule>
  </conditionalFormatting>
  <conditionalFormatting sqref="FH18">
    <cfRule type="cellIs" dxfId="4" priority="4" operator="lessThan">
      <formula>0</formula>
    </cfRule>
  </conditionalFormatting>
  <conditionalFormatting sqref="FI18">
    <cfRule type="cellIs" dxfId="3" priority="3" operator="lessThan">
      <formula>0</formula>
    </cfRule>
  </conditionalFormatting>
  <conditionalFormatting sqref="FH19:FH22">
    <cfRule type="cellIs" dxfId="2" priority="2" operator="lessThan">
      <formula>0</formula>
    </cfRule>
  </conditionalFormatting>
  <conditionalFormatting sqref="FI19:FI22">
    <cfRule type="cellIs" dxfId="1" priority="1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8" scale="10" orientation="landscape" r:id="rId32"/>
  <ignoredErrors>
    <ignoredError sqref="AA10:AA22" unlocked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AL1754"/>
  <sheetViews>
    <sheetView topLeftCell="A4" zoomScale="70" zoomScaleNormal="70" workbookViewId="0">
      <pane xSplit="4" ySplit="6" topLeftCell="J10" activePane="bottomRight" state="frozen"/>
      <selection activeCell="A4" sqref="A4"/>
      <selection pane="topRight" activeCell="E4" sqref="E4"/>
      <selection pane="bottomLeft" activeCell="A10" sqref="A10"/>
      <selection pane="bottomRight" activeCell="L16" sqref="L16"/>
    </sheetView>
  </sheetViews>
  <sheetFormatPr defaultColWidth="9.140625" defaultRowHeight="15.75" outlineLevelCol="1" x14ac:dyDescent="0.25"/>
  <cols>
    <col min="1" max="1" width="9.140625" style="8"/>
    <col min="2" max="2" width="26" style="8" customWidth="1"/>
    <col min="3" max="3" width="40.5703125" style="8" customWidth="1"/>
    <col min="4" max="8" width="14.28515625" style="8" customWidth="1"/>
    <col min="9" max="11" width="14.28515625" style="8" customWidth="1" outlineLevel="1"/>
    <col min="12" max="12" width="14.28515625" style="8" customWidth="1"/>
    <col min="13" max="13" width="23.7109375" style="8" customWidth="1"/>
    <col min="14" max="14" width="14.28515625" style="8" hidden="1" customWidth="1"/>
    <col min="15" max="16" width="14.28515625" style="8" customWidth="1"/>
    <col min="17" max="17" width="16.85546875" style="8" customWidth="1"/>
    <col min="18" max="18" width="17.7109375" style="8" customWidth="1"/>
    <col min="19" max="19" width="18.7109375" style="8" hidden="1" customWidth="1"/>
    <col min="20" max="20" width="14" style="8" hidden="1" customWidth="1"/>
    <col min="21" max="21" width="16" style="8" customWidth="1"/>
    <col min="22" max="22" width="13.85546875" style="8" customWidth="1"/>
    <col min="23" max="23" width="15.5703125" style="8" customWidth="1"/>
    <col min="24" max="24" width="11.7109375" style="8" customWidth="1"/>
    <col min="25" max="25" width="22.5703125" style="8" customWidth="1"/>
    <col min="26" max="26" width="12.140625" style="8" customWidth="1"/>
    <col min="27" max="27" width="12.7109375" style="8" customWidth="1"/>
    <col min="28" max="28" width="12.42578125" style="8" customWidth="1"/>
    <col min="29" max="29" width="12" style="8" customWidth="1"/>
    <col min="30" max="30" width="13.7109375" style="8" customWidth="1"/>
    <col min="31" max="31" width="17.28515625" style="8" customWidth="1"/>
    <col min="32" max="32" width="12" style="8" customWidth="1"/>
    <col min="33" max="33" width="14.42578125" style="8" customWidth="1"/>
    <col min="34" max="34" width="14.140625" style="8" bestFit="1" customWidth="1"/>
    <col min="35" max="35" width="14.5703125" style="8" customWidth="1"/>
    <col min="36" max="36" width="12.7109375" style="8" customWidth="1"/>
    <col min="37" max="37" width="13.5703125" style="8" customWidth="1"/>
    <col min="38" max="38" width="13.42578125" style="8" customWidth="1"/>
    <col min="39" max="16384" width="9.140625" style="8"/>
  </cols>
  <sheetData>
    <row r="1" spans="1:38" ht="15.75" customHeight="1" x14ac:dyDescent="0.25">
      <c r="C1" s="26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178" t="s">
        <v>327</v>
      </c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</row>
    <row r="2" spans="1:38" ht="15.75" customHeight="1" x14ac:dyDescent="0.25">
      <c r="C2" s="26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</row>
    <row r="3" spans="1:38" x14ac:dyDescent="0.25">
      <c r="C3" s="26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3"/>
      <c r="AH3" s="3"/>
    </row>
    <row r="4" spans="1:38" x14ac:dyDescent="0.25"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  <c r="V4" s="179"/>
      <c r="W4" s="179"/>
      <c r="X4" s="179"/>
      <c r="Y4" s="179"/>
      <c r="Z4" s="179"/>
      <c r="AA4" s="179"/>
      <c r="AB4" s="179"/>
      <c r="AC4" s="179"/>
      <c r="AD4" s="179"/>
      <c r="AE4" s="179"/>
      <c r="AF4" s="179"/>
      <c r="AG4" s="179"/>
      <c r="AH4" s="179"/>
    </row>
    <row r="5" spans="1:38" ht="25.5" customHeight="1" x14ac:dyDescent="0.25">
      <c r="C5" s="27"/>
      <c r="D5" s="21"/>
      <c r="E5" s="22">
        <f>E8-E6</f>
        <v>-492883.32</v>
      </c>
      <c r="F5" s="22">
        <f t="shared" ref="F5:AK5" si="0">F8-F6</f>
        <v>-126426.75</v>
      </c>
      <c r="G5" s="22">
        <f t="shared" si="0"/>
        <v>-914056.41</v>
      </c>
      <c r="H5" s="22">
        <f t="shared" si="0"/>
        <v>-627328.56999999995</v>
      </c>
      <c r="I5" s="22">
        <f t="shared" si="0"/>
        <v>-111945.90000000002</v>
      </c>
      <c r="J5" s="22">
        <f t="shared" si="0"/>
        <v>-105159.39</v>
      </c>
      <c r="K5" s="22">
        <f t="shared" si="0"/>
        <v>-281951.86</v>
      </c>
      <c r="L5" s="22">
        <f t="shared" si="0"/>
        <v>-36264.980000000003</v>
      </c>
      <c r="M5" s="22">
        <f t="shared" si="0"/>
        <v>-776125.61</v>
      </c>
      <c r="N5" s="22">
        <f t="shared" si="0"/>
        <v>-963248.28</v>
      </c>
      <c r="O5" s="22">
        <f t="shared" si="0"/>
        <v>-870844.64</v>
      </c>
      <c r="P5" s="22">
        <f t="shared" si="0"/>
        <v>-124764.58</v>
      </c>
      <c r="Q5" s="22">
        <f t="shared" si="0"/>
        <v>-167577.25</v>
      </c>
      <c r="R5" s="22">
        <f t="shared" si="0"/>
        <v>-296626.45</v>
      </c>
      <c r="S5" s="22">
        <f t="shared" si="0"/>
        <v>-94719.03</v>
      </c>
      <c r="T5" s="22">
        <f t="shared" si="0"/>
        <v>92403.65</v>
      </c>
      <c r="U5" s="22">
        <f t="shared" si="0"/>
        <v>-265858.09000000003</v>
      </c>
      <c r="V5" s="22">
        <f t="shared" si="0"/>
        <v>-115045.21</v>
      </c>
      <c r="W5" s="22">
        <f t="shared" si="0"/>
        <v>-82157.86</v>
      </c>
      <c r="X5" s="22">
        <f t="shared" si="0"/>
        <v>-53615.03</v>
      </c>
      <c r="Y5" s="22">
        <f t="shared" si="0"/>
        <v>-294678.64</v>
      </c>
      <c r="Z5" s="22">
        <f t="shared" si="0"/>
        <v>-8123.04</v>
      </c>
      <c r="AA5" s="22">
        <f t="shared" si="0"/>
        <v>-77129.179999999993</v>
      </c>
      <c r="AB5" s="22">
        <f t="shared" si="0"/>
        <v>-124228.74</v>
      </c>
      <c r="AC5" s="22">
        <f t="shared" si="0"/>
        <v>-152683.4</v>
      </c>
      <c r="AD5" s="22">
        <f t="shared" si="0"/>
        <v>-1304.45</v>
      </c>
      <c r="AE5" s="22">
        <f t="shared" si="0"/>
        <v>-5309.87</v>
      </c>
      <c r="AF5" s="22">
        <f t="shared" si="0"/>
        <v>-55926.37</v>
      </c>
      <c r="AG5" s="22">
        <f t="shared" si="0"/>
        <v>-157619.1</v>
      </c>
      <c r="AH5" s="22">
        <f t="shared" si="0"/>
        <v>-291.89</v>
      </c>
      <c r="AI5" s="22">
        <f t="shared" si="0"/>
        <v>-2980.36</v>
      </c>
      <c r="AJ5" s="22">
        <f t="shared" si="0"/>
        <v>-62856.29</v>
      </c>
      <c r="AK5" s="22">
        <f t="shared" si="0"/>
        <v>-507557.91</v>
      </c>
      <c r="AL5" s="22">
        <f>AL8-AL6</f>
        <v>-230683.53</v>
      </c>
    </row>
    <row r="6" spans="1:38" x14ac:dyDescent="0.25">
      <c r="C6" s="28" t="s">
        <v>332</v>
      </c>
      <c r="D6" s="16"/>
      <c r="E6" s="4">
        <v>492883.32</v>
      </c>
      <c r="F6" s="4">
        <v>126426.75</v>
      </c>
      <c r="G6" s="4">
        <v>914056.41</v>
      </c>
      <c r="H6" s="4">
        <v>627328.56999999995</v>
      </c>
      <c r="I6" s="4">
        <v>181568.45</v>
      </c>
      <c r="J6" s="4">
        <v>105159.39</v>
      </c>
      <c r="K6" s="4">
        <v>281951.86</v>
      </c>
      <c r="L6" s="4">
        <v>36264.980000000003</v>
      </c>
      <c r="M6" s="4">
        <v>776125.61</v>
      </c>
      <c r="N6" s="4">
        <v>963248.28</v>
      </c>
      <c r="O6" s="4">
        <v>870844.64</v>
      </c>
      <c r="P6" s="4">
        <v>124764.58</v>
      </c>
      <c r="Q6" s="4">
        <v>167577.25</v>
      </c>
      <c r="R6" s="4">
        <v>296626.45</v>
      </c>
      <c r="S6" s="4">
        <v>94719.03</v>
      </c>
      <c r="T6" s="4">
        <v>-92403.65</v>
      </c>
      <c r="U6" s="4">
        <v>265858.09000000003</v>
      </c>
      <c r="V6" s="4">
        <v>115045.21</v>
      </c>
      <c r="W6" s="4">
        <v>82157.86</v>
      </c>
      <c r="X6" s="4">
        <v>53615.03</v>
      </c>
      <c r="Y6" s="4">
        <v>294678.64</v>
      </c>
      <c r="Z6" s="4">
        <v>8123.04</v>
      </c>
      <c r="AA6" s="4">
        <v>77129.179999999993</v>
      </c>
      <c r="AB6" s="4">
        <v>124228.74</v>
      </c>
      <c r="AC6" s="4">
        <v>152683.4</v>
      </c>
      <c r="AD6" s="4">
        <v>1304.45</v>
      </c>
      <c r="AE6" s="4">
        <v>5309.87</v>
      </c>
      <c r="AF6" s="4">
        <v>55926.37</v>
      </c>
      <c r="AG6" s="3">
        <v>157619.1</v>
      </c>
      <c r="AH6" s="5">
        <v>291.89</v>
      </c>
      <c r="AI6" s="36">
        <v>2980.36</v>
      </c>
      <c r="AJ6" s="36">
        <v>62856.29</v>
      </c>
      <c r="AK6" s="36">
        <v>507557.91</v>
      </c>
      <c r="AL6" s="36">
        <v>230683.53</v>
      </c>
    </row>
    <row r="7" spans="1:38" ht="15.75" customHeight="1" x14ac:dyDescent="0.25">
      <c r="C7" s="29">
        <v>1</v>
      </c>
      <c r="D7" s="17">
        <v>2</v>
      </c>
      <c r="E7" s="17">
        <v>3</v>
      </c>
      <c r="F7" s="17">
        <v>4</v>
      </c>
      <c r="G7" s="17">
        <v>5</v>
      </c>
      <c r="H7" s="17">
        <v>6</v>
      </c>
      <c r="I7" s="17">
        <v>7</v>
      </c>
      <c r="J7" s="17">
        <v>8</v>
      </c>
      <c r="K7" s="17">
        <v>9</v>
      </c>
      <c r="L7" s="17">
        <v>10</v>
      </c>
      <c r="M7" s="17">
        <v>11</v>
      </c>
      <c r="N7" s="17">
        <v>12</v>
      </c>
      <c r="O7" s="17">
        <v>13</v>
      </c>
      <c r="P7" s="17">
        <v>14</v>
      </c>
      <c r="Q7" s="17">
        <v>15</v>
      </c>
      <c r="R7" s="17">
        <v>16</v>
      </c>
      <c r="S7" s="17">
        <v>17</v>
      </c>
      <c r="T7" s="17">
        <v>18</v>
      </c>
      <c r="U7" s="17">
        <v>19</v>
      </c>
      <c r="V7" s="17">
        <v>20</v>
      </c>
      <c r="W7" s="17">
        <v>21</v>
      </c>
      <c r="X7" s="17">
        <v>22</v>
      </c>
      <c r="Y7" s="17">
        <v>23</v>
      </c>
      <c r="Z7" s="17">
        <v>24</v>
      </c>
      <c r="AA7" s="17">
        <v>25</v>
      </c>
      <c r="AB7" s="17">
        <v>26</v>
      </c>
      <c r="AC7" s="17">
        <v>27</v>
      </c>
      <c r="AD7" s="17">
        <v>28</v>
      </c>
      <c r="AE7" s="17">
        <v>29</v>
      </c>
      <c r="AF7" s="17">
        <v>30</v>
      </c>
      <c r="AG7" s="17">
        <v>31</v>
      </c>
      <c r="AH7" s="17">
        <v>32</v>
      </c>
      <c r="AI7" s="17">
        <v>33</v>
      </c>
      <c r="AJ7" s="17">
        <v>34</v>
      </c>
      <c r="AK7" s="17">
        <v>35</v>
      </c>
      <c r="AL7" s="17">
        <v>36</v>
      </c>
    </row>
    <row r="8" spans="1:38" ht="15.75" customHeight="1" x14ac:dyDescent="0.25">
      <c r="C8" s="30" t="s">
        <v>332</v>
      </c>
      <c r="D8" s="16"/>
      <c r="E8" s="12">
        <f>SUMIF(A10:A624,"итог",E10:E624)</f>
        <v>0</v>
      </c>
      <c r="F8" s="12">
        <f t="shared" ref="F8:AK8" si="1">SUMIF($A$10:$A$624,"итог",F10:F624)</f>
        <v>0</v>
      </c>
      <c r="G8" s="12">
        <f t="shared" si="1"/>
        <v>0</v>
      </c>
      <c r="H8" s="12">
        <f t="shared" si="1"/>
        <v>0</v>
      </c>
      <c r="I8" s="12">
        <f t="shared" si="1"/>
        <v>69622.549999999988</v>
      </c>
      <c r="J8" s="12">
        <f t="shared" si="1"/>
        <v>0</v>
      </c>
      <c r="K8" s="12">
        <f t="shared" si="1"/>
        <v>0</v>
      </c>
      <c r="L8" s="12">
        <f t="shared" si="1"/>
        <v>0</v>
      </c>
      <c r="M8" s="12">
        <f t="shared" si="1"/>
        <v>0</v>
      </c>
      <c r="N8" s="12">
        <f t="shared" si="1"/>
        <v>0</v>
      </c>
      <c r="O8" s="12">
        <f>SUMIF($A$10:$A$624,"итог",O10:O624)</f>
        <v>0</v>
      </c>
      <c r="P8" s="12">
        <f t="shared" si="1"/>
        <v>0</v>
      </c>
      <c r="Q8" s="12">
        <f t="shared" si="1"/>
        <v>0</v>
      </c>
      <c r="R8" s="12">
        <f t="shared" si="1"/>
        <v>0</v>
      </c>
      <c r="S8" s="12">
        <f t="shared" si="1"/>
        <v>0</v>
      </c>
      <c r="T8" s="12">
        <f t="shared" si="1"/>
        <v>0</v>
      </c>
      <c r="U8" s="12">
        <f t="shared" si="1"/>
        <v>0</v>
      </c>
      <c r="V8" s="12">
        <f t="shared" si="1"/>
        <v>0</v>
      </c>
      <c r="W8" s="12">
        <f t="shared" si="1"/>
        <v>0</v>
      </c>
      <c r="X8" s="12">
        <f t="shared" si="1"/>
        <v>0</v>
      </c>
      <c r="Y8" s="12">
        <f t="shared" si="1"/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  <c r="AJ8" s="12">
        <f t="shared" si="1"/>
        <v>0</v>
      </c>
      <c r="AK8" s="12">
        <f t="shared" si="1"/>
        <v>0</v>
      </c>
      <c r="AL8" s="12">
        <f>SUMIF($A$10:$A$624,"итог",AL10:AL624)</f>
        <v>0</v>
      </c>
    </row>
    <row r="9" spans="1:38" s="7" customFormat="1" ht="102" customHeight="1" x14ac:dyDescent="0.25">
      <c r="C9" s="31" t="s">
        <v>0</v>
      </c>
      <c r="D9" s="18" t="s">
        <v>1</v>
      </c>
      <c r="E9" s="18" t="s">
        <v>333</v>
      </c>
      <c r="F9" s="19" t="s">
        <v>334</v>
      </c>
      <c r="G9" s="19" t="s">
        <v>335</v>
      </c>
      <c r="H9" s="19" t="s">
        <v>336</v>
      </c>
      <c r="I9" s="19" t="s">
        <v>337</v>
      </c>
      <c r="J9" s="19" t="s">
        <v>338</v>
      </c>
      <c r="K9" s="19" t="s">
        <v>339</v>
      </c>
      <c r="L9" s="19" t="s">
        <v>340</v>
      </c>
      <c r="M9" s="34" t="s">
        <v>984</v>
      </c>
      <c r="N9" s="34" t="s">
        <v>985</v>
      </c>
      <c r="O9" s="19" t="s">
        <v>988</v>
      </c>
      <c r="P9" s="19" t="s">
        <v>329</v>
      </c>
      <c r="Q9" s="19" t="s">
        <v>323</v>
      </c>
      <c r="R9" s="19" t="s">
        <v>341</v>
      </c>
      <c r="S9" s="35" t="s">
        <v>986</v>
      </c>
      <c r="T9" s="35" t="s">
        <v>987</v>
      </c>
      <c r="U9" s="38" t="s">
        <v>342</v>
      </c>
      <c r="V9" s="19" t="s">
        <v>343</v>
      </c>
      <c r="W9" s="19" t="s">
        <v>344</v>
      </c>
      <c r="X9" s="19" t="s">
        <v>345</v>
      </c>
      <c r="Y9" s="38" t="s">
        <v>346</v>
      </c>
      <c r="Z9" s="19" t="s">
        <v>347</v>
      </c>
      <c r="AA9" s="19" t="s">
        <v>348</v>
      </c>
      <c r="AB9" s="19" t="s">
        <v>349</v>
      </c>
      <c r="AC9" s="38" t="s">
        <v>350</v>
      </c>
      <c r="AD9" s="19" t="s">
        <v>351</v>
      </c>
      <c r="AE9" s="19" t="s">
        <v>352</v>
      </c>
      <c r="AF9" s="19" t="s">
        <v>353</v>
      </c>
      <c r="AG9" s="38" t="s">
        <v>354</v>
      </c>
      <c r="AH9" s="19" t="s">
        <v>355</v>
      </c>
      <c r="AI9" s="19" t="s">
        <v>356</v>
      </c>
      <c r="AJ9" s="19" t="s">
        <v>357</v>
      </c>
      <c r="AK9" s="19" t="s">
        <v>358</v>
      </c>
      <c r="AL9" s="19" t="s">
        <v>359</v>
      </c>
    </row>
    <row r="10" spans="1:38" x14ac:dyDescent="0.25">
      <c r="A10" s="8" t="s">
        <v>989</v>
      </c>
      <c r="B10" s="8" t="str">
        <f t="shared" ref="B10:B39" si="2">CONCATENATE(C10,D10)</f>
        <v>План ПИР 051-001</v>
      </c>
      <c r="C10" s="23" t="s">
        <v>4</v>
      </c>
      <c r="D10" s="23" t="s">
        <v>556</v>
      </c>
      <c r="E10" s="24">
        <f>IFERROR(VLOOKUP(D10,#REF!,2,0),)</f>
        <v>0</v>
      </c>
      <c r="F10" s="24">
        <f>IFERROR(VLOOKUP(D10,#REF!,3,0),)</f>
        <v>0</v>
      </c>
      <c r="G10" s="24">
        <f>IFERROR(VLOOKUP(D10,#REF!,4,0),)</f>
        <v>0</v>
      </c>
      <c r="H10" s="24">
        <f>IFERROR(VLOOKUP($D10,#REF!,5,0),)</f>
        <v>0</v>
      </c>
      <c r="I10" s="24">
        <f>IFERROR(VLOOKUP($D10,#REF!,6,0),)</f>
        <v>0</v>
      </c>
      <c r="J10" s="24">
        <f>IFERROR(VLOOKUP($D10,#REF!,7,0),)</f>
        <v>0</v>
      </c>
      <c r="K10" s="24">
        <f>IFERROR(VLOOKUP($D10,#REF!,8,0),)</f>
        <v>0</v>
      </c>
      <c r="L10" s="24">
        <f>IFERROR(VLOOKUP($D10,#REF!,9,0),)</f>
        <v>0</v>
      </c>
      <c r="M10" s="24">
        <f>IFERROR(VLOOKUP($D10,#REF!,10,0),)</f>
        <v>0</v>
      </c>
      <c r="N10" s="24">
        <f>IFERROR(VLOOKUP($D10,#REF!,11,0),)</f>
        <v>0</v>
      </c>
      <c r="O10" s="24">
        <f>IFERROR(VLOOKUP($D10,#REF!,12,0),)</f>
        <v>0</v>
      </c>
      <c r="P10" s="24">
        <f>IFERROR(VLOOKUP($D10,#REF!,14,0),)</f>
        <v>0</v>
      </c>
      <c r="Q10" s="24">
        <f>IFERROR(VLOOKUP($D10,#REF!,15,0),)</f>
        <v>0</v>
      </c>
      <c r="R10" s="24">
        <f>IFERROR(VLOOKUP($D10,#REF!,16,0),)</f>
        <v>0</v>
      </c>
      <c r="S10" s="24">
        <f>IFERROR(VLOOKUP($D10,#REF!,16,0),)</f>
        <v>0</v>
      </c>
      <c r="T10" s="24">
        <f>IFERROR(VLOOKUP($D10,#REF!,17,0),)</f>
        <v>0</v>
      </c>
      <c r="U10" s="24">
        <f>IFERROR(VLOOKUP($D10,#REF!,19,0),)</f>
        <v>0</v>
      </c>
      <c r="V10" s="24">
        <f>IFERROR(VLOOKUP($D10,#REF!,20,0),)</f>
        <v>0</v>
      </c>
      <c r="W10" s="24">
        <f>IFERROR(VLOOKUP($D10,#REF!,21,0),)</f>
        <v>0</v>
      </c>
      <c r="X10" s="24">
        <f>IFERROR(VLOOKUP($D10,#REF!,22,0),)</f>
        <v>0</v>
      </c>
      <c r="Y10" s="24">
        <f>IFERROR(VLOOKUP($D10,#REF!,23,0),)</f>
        <v>0</v>
      </c>
      <c r="Z10" s="24">
        <f>IFERROR(VLOOKUP($D10,#REF!,24,0),)</f>
        <v>0</v>
      </c>
      <c r="AA10" s="24">
        <f>IFERROR(VLOOKUP($D10,#REF!,25,0),)</f>
        <v>0</v>
      </c>
      <c r="AB10" s="24">
        <f>IFERROR(VLOOKUP($D10,#REF!,26,0),)</f>
        <v>0</v>
      </c>
      <c r="AC10" s="24">
        <f>IFERROR(VLOOKUP($D10,#REF!,27,0),)</f>
        <v>0</v>
      </c>
      <c r="AD10" s="24">
        <f>IFERROR(VLOOKUP($D10,#REF!,28,0),)</f>
        <v>0</v>
      </c>
      <c r="AE10" s="24">
        <f>IFERROR(VLOOKUP($D10,#REF!,29,0),)</f>
        <v>0</v>
      </c>
      <c r="AF10" s="24">
        <f>IFERROR(VLOOKUP($D10,#REF!,30,0),)</f>
        <v>0</v>
      </c>
      <c r="AG10" s="24">
        <f>IFERROR(VLOOKUP($D10,#REF!,31,0),)</f>
        <v>0</v>
      </c>
      <c r="AH10" s="24">
        <f>IFERROR(VLOOKUP($D10,#REF!,32,0),)</f>
        <v>0</v>
      </c>
      <c r="AI10" s="24">
        <f>IFERROR(VLOOKUP($D10,#REF!,33,0),)</f>
        <v>0</v>
      </c>
      <c r="AJ10" s="24">
        <f>IFERROR(VLOOKUP($D10,#REF!,34,0),)</f>
        <v>0</v>
      </c>
      <c r="AK10" s="24">
        <f>IFERROR(VLOOKUP($D10,#REF!,35,0),)</f>
        <v>0</v>
      </c>
      <c r="AL10" s="24">
        <f>IFERROR(VLOOKUP($D10,#REF!,36,0),)</f>
        <v>0</v>
      </c>
    </row>
    <row r="11" spans="1:38" x14ac:dyDescent="0.25">
      <c r="A11" s="8" t="s">
        <v>989</v>
      </c>
      <c r="B11" s="8" t="str">
        <f t="shared" si="2"/>
        <v>Реконструкция и расширение пансионата "Союз" Истринского района Московской области051-2000098</v>
      </c>
      <c r="C11" s="23" t="s">
        <v>979</v>
      </c>
      <c r="D11" s="23" t="s">
        <v>6</v>
      </c>
      <c r="E11" s="24">
        <f>IFERROR(VLOOKUP(D11,#REF!,2,0),)</f>
        <v>0</v>
      </c>
      <c r="F11" s="24">
        <f>IFERROR(VLOOKUP(D11,#REF!,3,0),)</f>
        <v>0</v>
      </c>
      <c r="G11" s="24">
        <f>IFERROR(VLOOKUP(D11,#REF!,4,0),)</f>
        <v>0</v>
      </c>
      <c r="H11" s="24">
        <f>IFERROR(VLOOKUP($D11,#REF!,5,0),)</f>
        <v>0</v>
      </c>
      <c r="I11" s="24">
        <v>0</v>
      </c>
      <c r="J11" s="24">
        <f>IFERROR(VLOOKUP($D11,#REF!,7,0),)</f>
        <v>0</v>
      </c>
      <c r="K11" s="24">
        <f>IFERROR(VLOOKUP($D11,#REF!,8,0),)</f>
        <v>0</v>
      </c>
      <c r="L11" s="24">
        <f>IFERROR(VLOOKUP($D11,#REF!,9,0),)</f>
        <v>0</v>
      </c>
      <c r="M11" s="24">
        <f>IFERROR(VLOOKUP($D11,#REF!,10,0),)</f>
        <v>0</v>
      </c>
      <c r="N11" s="24">
        <f>IFERROR(VLOOKUP($D11,#REF!,11,0),)</f>
        <v>0</v>
      </c>
      <c r="O11" s="24">
        <f>IFERROR(VLOOKUP($D11,#REF!,12,0),)</f>
        <v>0</v>
      </c>
      <c r="P11" s="24">
        <f>IFERROR(VLOOKUP($D11,#REF!,14,0),)</f>
        <v>0</v>
      </c>
      <c r="Q11" s="24">
        <f>IFERROR(VLOOKUP($D11,#REF!,15,0),)</f>
        <v>0</v>
      </c>
      <c r="R11" s="24">
        <f>IFERROR(VLOOKUP($D11,#REF!,16,0),)</f>
        <v>0</v>
      </c>
      <c r="S11" s="24">
        <f>IFERROR(VLOOKUP($D11,#REF!,16,0),)</f>
        <v>0</v>
      </c>
      <c r="T11" s="24">
        <f>IFERROR(VLOOKUP($D11,#REF!,17,0),)</f>
        <v>0</v>
      </c>
      <c r="U11" s="24">
        <f>IFERROR(VLOOKUP($D11,#REF!,19,0),)</f>
        <v>0</v>
      </c>
      <c r="V11" s="24">
        <f>IFERROR(VLOOKUP($D11,#REF!,20,0),)</f>
        <v>0</v>
      </c>
      <c r="W11" s="24">
        <f>IFERROR(VLOOKUP($D11,#REF!,21,0),)</f>
        <v>0</v>
      </c>
      <c r="X11" s="24">
        <f>IFERROR(VLOOKUP($D11,#REF!,22,0),)</f>
        <v>0</v>
      </c>
      <c r="Y11" s="24">
        <f>IFERROR(VLOOKUP($D11,#REF!,23,0),)</f>
        <v>0</v>
      </c>
      <c r="Z11" s="24">
        <f>IFERROR(VLOOKUP($D11,#REF!,24,0),)</f>
        <v>0</v>
      </c>
      <c r="AA11" s="24">
        <f>IFERROR(VLOOKUP($D11,#REF!,25,0),)</f>
        <v>0</v>
      </c>
      <c r="AB11" s="24">
        <f>IFERROR(VLOOKUP($D11,#REF!,26,0),)</f>
        <v>0</v>
      </c>
      <c r="AC11" s="24">
        <f>IFERROR(VLOOKUP($D11,#REF!,27,0),)</f>
        <v>0</v>
      </c>
      <c r="AD11" s="24">
        <f>IFERROR(VLOOKUP($D11,#REF!,28,0),)</f>
        <v>0</v>
      </c>
      <c r="AE11" s="24">
        <f>IFERROR(VLOOKUP($D11,#REF!,29,0),)</f>
        <v>0</v>
      </c>
      <c r="AF11" s="24">
        <f>IFERROR(VLOOKUP($D11,#REF!,30,0),)</f>
        <v>0</v>
      </c>
      <c r="AG11" s="24">
        <f>IFERROR(VLOOKUP($D11,#REF!,31,0),)</f>
        <v>0</v>
      </c>
      <c r="AH11" s="24">
        <f>IFERROR(VLOOKUP($D11,#REF!,32,0),)</f>
        <v>0</v>
      </c>
      <c r="AI11" s="24">
        <f>IFERROR(VLOOKUP($D11,#REF!,33,0),)</f>
        <v>0</v>
      </c>
      <c r="AJ11" s="24">
        <f>IFERROR(VLOOKUP($D11,#REF!,34,0),)</f>
        <v>0</v>
      </c>
      <c r="AK11" s="24">
        <f>IFERROR(VLOOKUP($D11,#REF!,35,0),)</f>
        <v>0</v>
      </c>
      <c r="AL11" s="24">
        <f>IFERROR(VLOOKUP($D11,#REF!,36,0),)</f>
        <v>0</v>
      </c>
    </row>
    <row r="12" spans="1:38" x14ac:dyDescent="0.25">
      <c r="A12" s="8" t="s">
        <v>989</v>
      </c>
      <c r="B12" s="8" t="str">
        <f t="shared" si="2"/>
        <v>Реконструкция производственно-технической базы ОАО "Газпром" по ул. Обручева, вл.27, корп. 2, 3, 4, 5, ЮЗАО г. Москвы051-2000104</v>
      </c>
      <c r="C12" s="23" t="s">
        <v>558</v>
      </c>
      <c r="D12" s="23" t="s">
        <v>8</v>
      </c>
      <c r="E12" s="24">
        <f>IFERROR(VLOOKUP(D12,#REF!,2,0),)</f>
        <v>0</v>
      </c>
      <c r="F12" s="24">
        <f>IFERROR(VLOOKUP(D12,#REF!,3,0),)</f>
        <v>0</v>
      </c>
      <c r="G12" s="24">
        <f>IFERROR(VLOOKUP(D12,#REF!,4,0),)</f>
        <v>0</v>
      </c>
      <c r="H12" s="24">
        <f>IFERROR(VLOOKUP($D12,#REF!,5,0),)</f>
        <v>0</v>
      </c>
      <c r="I12" s="24">
        <f>IFERROR(VLOOKUP($D12,#REF!,6,0),)</f>
        <v>0</v>
      </c>
      <c r="J12" s="24">
        <f>IFERROR(VLOOKUP($D12,#REF!,7,0),)</f>
        <v>0</v>
      </c>
      <c r="K12" s="24">
        <f>IFERROR(VLOOKUP($D12,#REF!,8,0),)</f>
        <v>0</v>
      </c>
      <c r="L12" s="24">
        <f>IFERROR(VLOOKUP($D12,#REF!,9,0),)</f>
        <v>0</v>
      </c>
      <c r="M12" s="24">
        <f>IFERROR(VLOOKUP($D12,#REF!,10,0),)</f>
        <v>0</v>
      </c>
      <c r="N12" s="24">
        <f>IFERROR(VLOOKUP($D12,#REF!,11,0),)</f>
        <v>0</v>
      </c>
      <c r="O12" s="24">
        <f>IFERROR(VLOOKUP($D12,#REF!,12,0),)</f>
        <v>0</v>
      </c>
      <c r="P12" s="24">
        <f>IFERROR(VLOOKUP($D12,#REF!,14,0),)</f>
        <v>0</v>
      </c>
      <c r="Q12" s="24">
        <f>IFERROR(VLOOKUP($D12,#REF!,15,0),)</f>
        <v>0</v>
      </c>
      <c r="R12" s="24">
        <f>IFERROR(VLOOKUP($D12,#REF!,16,0),)</f>
        <v>0</v>
      </c>
      <c r="S12" s="24">
        <f>IFERROR(VLOOKUP($D12,#REF!,16,0),)</f>
        <v>0</v>
      </c>
      <c r="T12" s="24">
        <f>IFERROR(VLOOKUP($D12,#REF!,17,0),)</f>
        <v>0</v>
      </c>
      <c r="U12" s="24">
        <f>IFERROR(VLOOKUP($D12,#REF!,19,0),)</f>
        <v>0</v>
      </c>
      <c r="V12" s="24">
        <f>IFERROR(VLOOKUP($D12,#REF!,20,0),)</f>
        <v>0</v>
      </c>
      <c r="W12" s="24">
        <f>IFERROR(VLOOKUP($D12,#REF!,21,0),)</f>
        <v>0</v>
      </c>
      <c r="X12" s="24">
        <f>IFERROR(VLOOKUP($D12,#REF!,22,0),)</f>
        <v>0</v>
      </c>
      <c r="Y12" s="24">
        <f>IFERROR(VLOOKUP($D12,#REF!,23,0),)</f>
        <v>0</v>
      </c>
      <c r="Z12" s="24">
        <f>IFERROR(VLOOKUP($D12,#REF!,24,0),)</f>
        <v>0</v>
      </c>
      <c r="AA12" s="24">
        <f>IFERROR(VLOOKUP($D12,#REF!,25,0),)</f>
        <v>0</v>
      </c>
      <c r="AB12" s="24">
        <f>IFERROR(VLOOKUP($D12,#REF!,26,0),)</f>
        <v>0</v>
      </c>
      <c r="AC12" s="24">
        <f>IFERROR(VLOOKUP($D12,#REF!,27,0),)</f>
        <v>0</v>
      </c>
      <c r="AD12" s="24">
        <f>IFERROR(VLOOKUP($D12,#REF!,28,0),)</f>
        <v>0</v>
      </c>
      <c r="AE12" s="24">
        <f>IFERROR(VLOOKUP($D12,#REF!,29,0),)</f>
        <v>0</v>
      </c>
      <c r="AF12" s="24">
        <f>IFERROR(VLOOKUP($D12,#REF!,30,0),)</f>
        <v>0</v>
      </c>
      <c r="AG12" s="24">
        <f>IFERROR(VLOOKUP($D12,#REF!,31,0),)</f>
        <v>0</v>
      </c>
      <c r="AH12" s="24">
        <f>IFERROR(VLOOKUP($D12,#REF!,32,0),)</f>
        <v>0</v>
      </c>
      <c r="AI12" s="24">
        <f>IFERROR(VLOOKUP($D12,#REF!,33,0),)</f>
        <v>0</v>
      </c>
      <c r="AJ12" s="24">
        <f>IFERROR(VLOOKUP($D12,#REF!,34,0),)</f>
        <v>0</v>
      </c>
      <c r="AK12" s="24">
        <f>IFERROR(VLOOKUP($D12,#REF!,35,0),)</f>
        <v>0</v>
      </c>
      <c r="AL12" s="24">
        <f>IFERROR(VLOOKUP($D12,#REF!,36,0),)</f>
        <v>0</v>
      </c>
    </row>
    <row r="13" spans="1:38" x14ac:dyDescent="0.25">
      <c r="A13" s="8" t="s">
        <v>989</v>
      </c>
      <c r="B13" s="8" t="str">
        <f t="shared" si="2"/>
        <v>Инженерная противооползневая защита северного склона хребта Псехако051-2000118</v>
      </c>
      <c r="C13" s="23" t="s">
        <v>9</v>
      </c>
      <c r="D13" s="23" t="s">
        <v>10</v>
      </c>
      <c r="E13" s="24">
        <f>IFERROR(VLOOKUP(D13,#REF!,2,0),)</f>
        <v>0</v>
      </c>
      <c r="F13" s="24">
        <f>IFERROR(VLOOKUP(D13,#REF!,3,0),)</f>
        <v>0</v>
      </c>
      <c r="G13" s="24">
        <f>IFERROR(VLOOKUP(D13,#REF!,4,0),)</f>
        <v>0</v>
      </c>
      <c r="H13" s="24">
        <f>IFERROR(VLOOKUP($D13,#REF!,5,0),)</f>
        <v>0</v>
      </c>
      <c r="I13" s="24">
        <f>IFERROR(VLOOKUP($D13,#REF!,6,0),)</f>
        <v>0</v>
      </c>
      <c r="J13" s="24">
        <f>IFERROR(VLOOKUP($D13,#REF!,7,0),)</f>
        <v>0</v>
      </c>
      <c r="K13" s="24">
        <f>IFERROR(VLOOKUP($D13,#REF!,8,0),)</f>
        <v>0</v>
      </c>
      <c r="L13" s="24">
        <f>IFERROR(VLOOKUP($D13,#REF!,9,0),)</f>
        <v>0</v>
      </c>
      <c r="M13" s="24">
        <f>IFERROR(VLOOKUP($D13,#REF!,10,0),)</f>
        <v>0</v>
      </c>
      <c r="N13" s="24">
        <f>IFERROR(VLOOKUP($D13,#REF!,11,0),)</f>
        <v>0</v>
      </c>
      <c r="O13" s="24">
        <f>IFERROR(VLOOKUP($D13,#REF!,12,0),)</f>
        <v>0</v>
      </c>
      <c r="P13" s="24">
        <f>IFERROR(VLOOKUP($D13,#REF!,14,0),)</f>
        <v>0</v>
      </c>
      <c r="Q13" s="24">
        <f>IFERROR(VLOOKUP($D13,#REF!,15,0),)</f>
        <v>0</v>
      </c>
      <c r="R13" s="24">
        <f>IFERROR(VLOOKUP($D13,#REF!,16,0),)</f>
        <v>0</v>
      </c>
      <c r="S13" s="24">
        <f>IFERROR(VLOOKUP($D13,#REF!,16,0),)</f>
        <v>0</v>
      </c>
      <c r="T13" s="24">
        <f>IFERROR(VLOOKUP($D13,#REF!,17,0),)</f>
        <v>0</v>
      </c>
      <c r="U13" s="24">
        <f>IFERROR(VLOOKUP($D13,#REF!,19,0),)</f>
        <v>0</v>
      </c>
      <c r="V13" s="24">
        <f>IFERROR(VLOOKUP($D13,#REF!,20,0),)</f>
        <v>0</v>
      </c>
      <c r="W13" s="24">
        <f>IFERROR(VLOOKUP($D13,#REF!,21,0),)</f>
        <v>0</v>
      </c>
      <c r="X13" s="24">
        <f>IFERROR(VLOOKUP($D13,#REF!,22,0),)</f>
        <v>0</v>
      </c>
      <c r="Y13" s="24">
        <f>IFERROR(VLOOKUP($D13,#REF!,23,0),)</f>
        <v>0</v>
      </c>
      <c r="Z13" s="24">
        <f>IFERROR(VLOOKUP($D13,#REF!,24,0),)</f>
        <v>0</v>
      </c>
      <c r="AA13" s="24">
        <f>IFERROR(VLOOKUP($D13,#REF!,25,0),)</f>
        <v>0</v>
      </c>
      <c r="AB13" s="24">
        <f>IFERROR(VLOOKUP($D13,#REF!,26,0),)</f>
        <v>0</v>
      </c>
      <c r="AC13" s="24">
        <f>IFERROR(VLOOKUP($D13,#REF!,27,0),)</f>
        <v>0</v>
      </c>
      <c r="AD13" s="24">
        <f>IFERROR(VLOOKUP($D13,#REF!,28,0),)</f>
        <v>0</v>
      </c>
      <c r="AE13" s="24">
        <f>IFERROR(VLOOKUP($D13,#REF!,29,0),)</f>
        <v>0</v>
      </c>
      <c r="AF13" s="24">
        <f>IFERROR(VLOOKUP($D13,#REF!,30,0),)</f>
        <v>0</v>
      </c>
      <c r="AG13" s="24">
        <f>IFERROR(VLOOKUP($D13,#REF!,31,0),)</f>
        <v>0</v>
      </c>
      <c r="AH13" s="24">
        <f>IFERROR(VLOOKUP($D13,#REF!,32,0),)</f>
        <v>0</v>
      </c>
      <c r="AI13" s="24">
        <f>IFERROR(VLOOKUP($D13,#REF!,33,0),)</f>
        <v>0</v>
      </c>
      <c r="AJ13" s="24">
        <f>IFERROR(VLOOKUP($D13,#REF!,34,0),)</f>
        <v>0</v>
      </c>
      <c r="AK13" s="24">
        <f>IFERROR(VLOOKUP($D13,#REF!,35,0),)</f>
        <v>0</v>
      </c>
      <c r="AL13" s="24">
        <f>IFERROR(VLOOKUP($D13,#REF!,36,0),)</f>
        <v>0</v>
      </c>
    </row>
    <row r="14" spans="1:38" x14ac:dyDescent="0.25">
      <c r="A14" s="8" t="s">
        <v>989</v>
      </c>
      <c r="B14" s="8" t="str">
        <f t="shared" si="2"/>
        <v>Реконструкция автоматизированной системы управления технологическими процессами (АСУ ТП) Астраханского ГПЗ (II очередь) ООО "Газпром добыча Астрахань"051-2000260</v>
      </c>
      <c r="C14" s="23" t="s">
        <v>557</v>
      </c>
      <c r="D14" s="23" t="s">
        <v>377</v>
      </c>
      <c r="E14" s="24">
        <f>IFERROR(VLOOKUP(D14,#REF!,2,0),)</f>
        <v>0</v>
      </c>
      <c r="F14" s="24">
        <f>IFERROR(VLOOKUP(D14,#REF!,3,0),)</f>
        <v>0</v>
      </c>
      <c r="G14" s="24">
        <f>IFERROR(VLOOKUP(D14,#REF!,4,0),)</f>
        <v>0</v>
      </c>
      <c r="H14" s="24">
        <f>IFERROR(VLOOKUP($D14,#REF!,5,0),)</f>
        <v>0</v>
      </c>
      <c r="I14" s="24">
        <f>IFERROR(VLOOKUP($D14,#REF!,6,0),)</f>
        <v>0</v>
      </c>
      <c r="J14" s="24">
        <f>IFERROR(VLOOKUP($D14,#REF!,7,0),)</f>
        <v>0</v>
      </c>
      <c r="K14" s="24">
        <f>IFERROR(VLOOKUP($D14,#REF!,8,0),)</f>
        <v>0</v>
      </c>
      <c r="L14" s="24">
        <f>IFERROR(VLOOKUP($D14,#REF!,9,0),)</f>
        <v>0</v>
      </c>
      <c r="M14" s="24">
        <f>IFERROR(VLOOKUP($D14,#REF!,10,0),)</f>
        <v>0</v>
      </c>
      <c r="N14" s="24">
        <f>IFERROR(VLOOKUP($D14,#REF!,11,0),)</f>
        <v>0</v>
      </c>
      <c r="O14" s="24">
        <f>IFERROR(VLOOKUP($D14,#REF!,12,0),)</f>
        <v>0</v>
      </c>
      <c r="P14" s="24">
        <f>IFERROR(VLOOKUP($D14,#REF!,14,0),)</f>
        <v>0</v>
      </c>
      <c r="Q14" s="24">
        <f>IFERROR(VLOOKUP($D14,#REF!,15,0),)</f>
        <v>0</v>
      </c>
      <c r="R14" s="24">
        <f>IFERROR(VLOOKUP($D14,#REF!,16,0),)</f>
        <v>0</v>
      </c>
      <c r="S14" s="24">
        <f>IFERROR(VLOOKUP($D14,#REF!,16,0),)</f>
        <v>0</v>
      </c>
      <c r="T14" s="24">
        <f>IFERROR(VLOOKUP($D14,#REF!,17,0),)</f>
        <v>0</v>
      </c>
      <c r="U14" s="24">
        <f>IFERROR(VLOOKUP($D14,#REF!,19,0),)</f>
        <v>0</v>
      </c>
      <c r="V14" s="24">
        <f>IFERROR(VLOOKUP($D14,#REF!,20,0),)</f>
        <v>0</v>
      </c>
      <c r="W14" s="24">
        <f>IFERROR(VLOOKUP($D14,#REF!,21,0),)</f>
        <v>0</v>
      </c>
      <c r="X14" s="24">
        <f>IFERROR(VLOOKUP($D14,#REF!,22,0),)</f>
        <v>0</v>
      </c>
      <c r="Y14" s="24">
        <f>IFERROR(VLOOKUP($D14,#REF!,23,0),)</f>
        <v>0</v>
      </c>
      <c r="Z14" s="24">
        <f>IFERROR(VLOOKUP($D14,#REF!,24,0),)</f>
        <v>0</v>
      </c>
      <c r="AA14" s="24">
        <f>IFERROR(VLOOKUP($D14,#REF!,25,0),)</f>
        <v>0</v>
      </c>
      <c r="AB14" s="24">
        <f>IFERROR(VLOOKUP($D14,#REF!,26,0),)</f>
        <v>0</v>
      </c>
      <c r="AC14" s="24">
        <f>IFERROR(VLOOKUP($D14,#REF!,27,0),)</f>
        <v>0</v>
      </c>
      <c r="AD14" s="24">
        <f>IFERROR(VLOOKUP($D14,#REF!,28,0),)</f>
        <v>0</v>
      </c>
      <c r="AE14" s="24">
        <f>IFERROR(VLOOKUP($D14,#REF!,29,0),)</f>
        <v>0</v>
      </c>
      <c r="AF14" s="24">
        <f>IFERROR(VLOOKUP($D14,#REF!,30,0),)</f>
        <v>0</v>
      </c>
      <c r="AG14" s="24">
        <f>IFERROR(VLOOKUP($D14,#REF!,31,0),)</f>
        <v>0</v>
      </c>
      <c r="AH14" s="24">
        <f>IFERROR(VLOOKUP($D14,#REF!,32,0),)</f>
        <v>0</v>
      </c>
      <c r="AI14" s="24">
        <f>IFERROR(VLOOKUP($D14,#REF!,33,0),)</f>
        <v>0</v>
      </c>
      <c r="AJ14" s="24">
        <f>IFERROR(VLOOKUP($D14,#REF!,34,0),)</f>
        <v>0</v>
      </c>
      <c r="AK14" s="24">
        <f>IFERROR(VLOOKUP($D14,#REF!,35,0),)</f>
        <v>0</v>
      </c>
      <c r="AL14" s="24">
        <f>IFERROR(VLOOKUP($D14,#REF!,36,0),)</f>
        <v>0</v>
      </c>
    </row>
    <row r="15" spans="1:38" x14ac:dyDescent="0.25">
      <c r="A15" s="8" t="s">
        <v>989</v>
      </c>
      <c r="B15" s="8" t="str">
        <f t="shared" si="2"/>
        <v>Региональная сеть передачи данных ООО "Газпром трансгаз Санкт-Петербург"051-2000290</v>
      </c>
      <c r="C15" s="23" t="s">
        <v>559</v>
      </c>
      <c r="D15" s="23" t="s">
        <v>11</v>
      </c>
      <c r="E15" s="24">
        <f>IFERROR(VLOOKUP(D15,#REF!,2,0),)</f>
        <v>0</v>
      </c>
      <c r="F15" s="24">
        <f>IFERROR(VLOOKUP(D15,#REF!,3,0),)</f>
        <v>0</v>
      </c>
      <c r="G15" s="24">
        <f>IFERROR(VLOOKUP(D15,#REF!,4,0),)</f>
        <v>0</v>
      </c>
      <c r="H15" s="24">
        <f>IFERROR(VLOOKUP($D15,#REF!,5,0),)</f>
        <v>0</v>
      </c>
      <c r="I15" s="24">
        <f>IFERROR(VLOOKUP($D15,#REF!,6,0),)</f>
        <v>0</v>
      </c>
      <c r="J15" s="24">
        <f>IFERROR(VLOOKUP($D15,#REF!,7,0),)</f>
        <v>0</v>
      </c>
      <c r="K15" s="24">
        <f>IFERROR(VLOOKUP($D15,#REF!,8,0),)</f>
        <v>0</v>
      </c>
      <c r="L15" s="24">
        <f>IFERROR(VLOOKUP($D15,#REF!,9,0),)</f>
        <v>0</v>
      </c>
      <c r="M15" s="24">
        <f>IFERROR(VLOOKUP($D15,#REF!,10,0),)</f>
        <v>0</v>
      </c>
      <c r="N15" s="24">
        <f>IFERROR(VLOOKUP($D15,#REF!,11,0),)</f>
        <v>0</v>
      </c>
      <c r="O15" s="24">
        <f>IFERROR(VLOOKUP($D15,#REF!,12,0),)</f>
        <v>0</v>
      </c>
      <c r="P15" s="24">
        <f>IFERROR(VLOOKUP($D15,#REF!,14,0),)</f>
        <v>0</v>
      </c>
      <c r="Q15" s="24">
        <f>IFERROR(VLOOKUP($D15,#REF!,15,0),)</f>
        <v>0</v>
      </c>
      <c r="R15" s="24">
        <f>IFERROR(VLOOKUP($D15,#REF!,16,0),)</f>
        <v>0</v>
      </c>
      <c r="S15" s="24">
        <f>IFERROR(VLOOKUP($D15,#REF!,16,0),)</f>
        <v>0</v>
      </c>
      <c r="T15" s="24">
        <f>IFERROR(VLOOKUP($D15,#REF!,17,0),)</f>
        <v>0</v>
      </c>
      <c r="U15" s="24">
        <f>IFERROR(VLOOKUP($D15,#REF!,19,0),)</f>
        <v>0</v>
      </c>
      <c r="V15" s="24">
        <f>IFERROR(VLOOKUP($D15,#REF!,20,0),)</f>
        <v>0</v>
      </c>
      <c r="W15" s="24">
        <f>IFERROR(VLOOKUP($D15,#REF!,21,0),)</f>
        <v>0</v>
      </c>
      <c r="X15" s="24">
        <f>IFERROR(VLOOKUP($D15,#REF!,22,0),)</f>
        <v>0</v>
      </c>
      <c r="Y15" s="24">
        <f>IFERROR(VLOOKUP($D15,#REF!,23,0),)</f>
        <v>0</v>
      </c>
      <c r="Z15" s="24">
        <f>IFERROR(VLOOKUP($D15,#REF!,24,0),)</f>
        <v>0</v>
      </c>
      <c r="AA15" s="24">
        <f>IFERROR(VLOOKUP($D15,#REF!,25,0),)</f>
        <v>0</v>
      </c>
      <c r="AB15" s="24">
        <f>IFERROR(VLOOKUP($D15,#REF!,26,0),)</f>
        <v>0</v>
      </c>
      <c r="AC15" s="24">
        <f>IFERROR(VLOOKUP($D15,#REF!,27,0),)</f>
        <v>0</v>
      </c>
      <c r="AD15" s="24">
        <f>IFERROR(VLOOKUP($D15,#REF!,28,0),)</f>
        <v>0</v>
      </c>
      <c r="AE15" s="24">
        <f>IFERROR(VLOOKUP($D15,#REF!,29,0),)</f>
        <v>0</v>
      </c>
      <c r="AF15" s="24">
        <f>IFERROR(VLOOKUP($D15,#REF!,30,0),)</f>
        <v>0</v>
      </c>
      <c r="AG15" s="24">
        <f>IFERROR(VLOOKUP($D15,#REF!,31,0),)</f>
        <v>0</v>
      </c>
      <c r="AH15" s="24">
        <f>IFERROR(VLOOKUP($D15,#REF!,32,0),)</f>
        <v>0</v>
      </c>
      <c r="AI15" s="24">
        <f>IFERROR(VLOOKUP($D15,#REF!,33,0),)</f>
        <v>0</v>
      </c>
      <c r="AJ15" s="24">
        <f>IFERROR(VLOOKUP($D15,#REF!,34,0),)</f>
        <v>0</v>
      </c>
      <c r="AK15" s="24">
        <f>IFERROR(VLOOKUP($D15,#REF!,35,0),)</f>
        <v>0</v>
      </c>
      <c r="AL15" s="24">
        <f>IFERROR(VLOOKUP($D15,#REF!,36,0),)</f>
        <v>0</v>
      </c>
    </row>
    <row r="16" spans="1:38" x14ac:dyDescent="0.25">
      <c r="A16" s="8" t="s">
        <v>989</v>
      </c>
      <c r="B16" s="8" t="str">
        <f t="shared" si="2"/>
        <v>Реконструкция средств ЭХЗ с внедрением системы телемеханики газопровода НГПЗ-Парабель-Кузбасс ООО "Томсктрансгаз"051-2000337</v>
      </c>
      <c r="C16" s="23" t="s">
        <v>560</v>
      </c>
      <c r="D16" s="23" t="s">
        <v>12</v>
      </c>
      <c r="E16" s="24">
        <f>IFERROR(VLOOKUP(D16,#REF!,2,0),)</f>
        <v>0</v>
      </c>
      <c r="F16" s="24">
        <f>IFERROR(VLOOKUP(D16,#REF!,3,0),)</f>
        <v>0</v>
      </c>
      <c r="G16" s="24">
        <f>IFERROR(VLOOKUP(D16,#REF!,4,0),)</f>
        <v>0</v>
      </c>
      <c r="H16" s="24">
        <f>IFERROR(VLOOKUP($D16,#REF!,5,0),)</f>
        <v>0</v>
      </c>
      <c r="I16" s="24">
        <f>IFERROR(VLOOKUP($D16,#REF!,6,0),)</f>
        <v>0</v>
      </c>
      <c r="J16" s="24">
        <f>IFERROR(VLOOKUP($D16,#REF!,7,0),)</f>
        <v>0</v>
      </c>
      <c r="K16" s="24">
        <f>IFERROR(VLOOKUP($D16,#REF!,8,0),)</f>
        <v>0</v>
      </c>
      <c r="L16" s="24">
        <f>IFERROR(VLOOKUP($D16,#REF!,9,0),)</f>
        <v>0</v>
      </c>
      <c r="M16" s="24">
        <f>IFERROR(VLOOKUP($D16,#REF!,10,0),)</f>
        <v>0</v>
      </c>
      <c r="N16" s="24">
        <f>IFERROR(VLOOKUP($D16,#REF!,11,0),)</f>
        <v>0</v>
      </c>
      <c r="O16" s="24">
        <f>IFERROR(VLOOKUP($D16,#REF!,12,0),)</f>
        <v>0</v>
      </c>
      <c r="P16" s="24">
        <f>IFERROR(VLOOKUP($D16,#REF!,14,0),)</f>
        <v>0</v>
      </c>
      <c r="Q16" s="24">
        <f>IFERROR(VLOOKUP($D16,#REF!,15,0),)</f>
        <v>0</v>
      </c>
      <c r="R16" s="24">
        <f>IFERROR(VLOOKUP($D16,#REF!,16,0),)</f>
        <v>0</v>
      </c>
      <c r="S16" s="24">
        <f>IFERROR(VLOOKUP($D16,#REF!,16,0),)</f>
        <v>0</v>
      </c>
      <c r="T16" s="24">
        <f>IFERROR(VLOOKUP($D16,#REF!,17,0),)</f>
        <v>0</v>
      </c>
      <c r="U16" s="24">
        <f>IFERROR(VLOOKUP($D16,#REF!,19,0),)</f>
        <v>0</v>
      </c>
      <c r="V16" s="24">
        <f>IFERROR(VLOOKUP($D16,#REF!,20,0),)</f>
        <v>0</v>
      </c>
      <c r="W16" s="24">
        <f>IFERROR(VLOOKUP($D16,#REF!,21,0),)</f>
        <v>0</v>
      </c>
      <c r="X16" s="24">
        <f>IFERROR(VLOOKUP($D16,#REF!,22,0),)</f>
        <v>0</v>
      </c>
      <c r="Y16" s="24">
        <f>IFERROR(VLOOKUP($D16,#REF!,23,0),)</f>
        <v>0</v>
      </c>
      <c r="Z16" s="24">
        <f>IFERROR(VLOOKUP($D16,#REF!,24,0),)</f>
        <v>0</v>
      </c>
      <c r="AA16" s="24">
        <f>IFERROR(VLOOKUP($D16,#REF!,25,0),)</f>
        <v>0</v>
      </c>
      <c r="AB16" s="24">
        <f>IFERROR(VLOOKUP($D16,#REF!,26,0),)</f>
        <v>0</v>
      </c>
      <c r="AC16" s="24">
        <f>IFERROR(VLOOKUP($D16,#REF!,27,0),)</f>
        <v>0</v>
      </c>
      <c r="AD16" s="24">
        <f>IFERROR(VLOOKUP($D16,#REF!,28,0),)</f>
        <v>0</v>
      </c>
      <c r="AE16" s="24">
        <f>IFERROR(VLOOKUP($D16,#REF!,29,0),)</f>
        <v>0</v>
      </c>
      <c r="AF16" s="24">
        <f>IFERROR(VLOOKUP($D16,#REF!,30,0),)</f>
        <v>0</v>
      </c>
      <c r="AG16" s="24">
        <f>IFERROR(VLOOKUP($D16,#REF!,31,0),)</f>
        <v>0</v>
      </c>
      <c r="AH16" s="24">
        <f>IFERROR(VLOOKUP($D16,#REF!,32,0),)</f>
        <v>0</v>
      </c>
      <c r="AI16" s="24">
        <f>IFERROR(VLOOKUP($D16,#REF!,33,0),)</f>
        <v>0</v>
      </c>
      <c r="AJ16" s="24">
        <f>IFERROR(VLOOKUP($D16,#REF!,34,0),)</f>
        <v>0</v>
      </c>
      <c r="AK16" s="24">
        <f>IFERROR(VLOOKUP($D16,#REF!,35,0),)</f>
        <v>0</v>
      </c>
      <c r="AL16" s="24">
        <f>IFERROR(VLOOKUP($D16,#REF!,36,0),)</f>
        <v>0</v>
      </c>
    </row>
    <row r="17" spans="1:38" x14ac:dyDescent="0.25">
      <c r="A17" s="8" t="s">
        <v>989</v>
      </c>
      <c r="B17" s="8" t="str">
        <f t="shared" si="2"/>
        <v>Региональная сеть передачи данных ООО "Газпром добыча Надым"051-2000417</v>
      </c>
      <c r="C17" s="23" t="s">
        <v>561</v>
      </c>
      <c r="D17" s="23" t="s">
        <v>378</v>
      </c>
      <c r="E17" s="24">
        <f>IFERROR(VLOOKUP(D17,#REF!,2,0),)</f>
        <v>0</v>
      </c>
      <c r="F17" s="24">
        <f>IFERROR(VLOOKUP(D17,#REF!,3,0),)</f>
        <v>0</v>
      </c>
      <c r="G17" s="24">
        <f>IFERROR(VLOOKUP(D17,#REF!,4,0),)</f>
        <v>0</v>
      </c>
      <c r="H17" s="24">
        <f>IFERROR(VLOOKUP($D17,#REF!,5,0),)</f>
        <v>0</v>
      </c>
      <c r="I17" s="24">
        <f>IFERROR(VLOOKUP($D17,#REF!,6,0),)</f>
        <v>0</v>
      </c>
      <c r="J17" s="24">
        <f>IFERROR(VLOOKUP($D17,#REF!,7,0),)</f>
        <v>0</v>
      </c>
      <c r="K17" s="24">
        <f>IFERROR(VLOOKUP($D17,#REF!,8,0),)</f>
        <v>0</v>
      </c>
      <c r="L17" s="24">
        <f>IFERROR(VLOOKUP($D17,#REF!,9,0),)</f>
        <v>0</v>
      </c>
      <c r="M17" s="24">
        <f>IFERROR(VLOOKUP($D17,#REF!,10,0),)</f>
        <v>0</v>
      </c>
      <c r="N17" s="24">
        <f>IFERROR(VLOOKUP($D17,#REF!,11,0),)</f>
        <v>0</v>
      </c>
      <c r="O17" s="24">
        <f>IFERROR(VLOOKUP($D17,#REF!,12,0),)</f>
        <v>0</v>
      </c>
      <c r="P17" s="24">
        <f>IFERROR(VLOOKUP($D17,#REF!,14,0),)</f>
        <v>0</v>
      </c>
      <c r="Q17" s="24">
        <f>IFERROR(VLOOKUP($D17,#REF!,15,0),)</f>
        <v>0</v>
      </c>
      <c r="R17" s="24">
        <f>IFERROR(VLOOKUP($D17,#REF!,16,0),)</f>
        <v>0</v>
      </c>
      <c r="S17" s="24">
        <f>IFERROR(VLOOKUP($D17,#REF!,16,0),)</f>
        <v>0</v>
      </c>
      <c r="T17" s="24">
        <f>IFERROR(VLOOKUP($D17,#REF!,17,0),)</f>
        <v>0</v>
      </c>
      <c r="U17" s="24">
        <f>IFERROR(VLOOKUP($D17,#REF!,19,0),)</f>
        <v>0</v>
      </c>
      <c r="V17" s="24">
        <f>IFERROR(VLOOKUP($D17,#REF!,20,0),)</f>
        <v>0</v>
      </c>
      <c r="W17" s="24">
        <f>IFERROR(VLOOKUP($D17,#REF!,21,0),)</f>
        <v>0</v>
      </c>
      <c r="X17" s="24">
        <f>IFERROR(VLOOKUP($D17,#REF!,22,0),)</f>
        <v>0</v>
      </c>
      <c r="Y17" s="24">
        <f>IFERROR(VLOOKUP($D17,#REF!,23,0),)</f>
        <v>0</v>
      </c>
      <c r="Z17" s="24">
        <f>IFERROR(VLOOKUP($D17,#REF!,24,0),)</f>
        <v>0</v>
      </c>
      <c r="AA17" s="24">
        <f>IFERROR(VLOOKUP($D17,#REF!,25,0),)</f>
        <v>0</v>
      </c>
      <c r="AB17" s="24">
        <f>IFERROR(VLOOKUP($D17,#REF!,26,0),)</f>
        <v>0</v>
      </c>
      <c r="AC17" s="24">
        <f>IFERROR(VLOOKUP($D17,#REF!,27,0),)</f>
        <v>0</v>
      </c>
      <c r="AD17" s="24">
        <f>IFERROR(VLOOKUP($D17,#REF!,28,0),)</f>
        <v>0</v>
      </c>
      <c r="AE17" s="24">
        <f>IFERROR(VLOOKUP($D17,#REF!,29,0),)</f>
        <v>0</v>
      </c>
      <c r="AF17" s="24">
        <f>IFERROR(VLOOKUP($D17,#REF!,30,0),)</f>
        <v>0</v>
      </c>
      <c r="AG17" s="24">
        <f>IFERROR(VLOOKUP($D17,#REF!,31,0),)</f>
        <v>0</v>
      </c>
      <c r="AH17" s="24">
        <f>IFERROR(VLOOKUP($D17,#REF!,32,0),)</f>
        <v>0</v>
      </c>
      <c r="AI17" s="24">
        <f>IFERROR(VLOOKUP($D17,#REF!,33,0),)</f>
        <v>0</v>
      </c>
      <c r="AJ17" s="24">
        <f>IFERROR(VLOOKUP($D17,#REF!,34,0),)</f>
        <v>0</v>
      </c>
      <c r="AK17" s="24">
        <f>IFERROR(VLOOKUP($D17,#REF!,35,0),)</f>
        <v>0</v>
      </c>
      <c r="AL17" s="24">
        <f>IFERROR(VLOOKUP($D17,#REF!,36,0),)</f>
        <v>0</v>
      </c>
    </row>
    <row r="18" spans="1:38" x14ac:dyDescent="0.25">
      <c r="A18" s="8" t="s">
        <v>989</v>
      </c>
      <c r="B18" s="8" t="str">
        <f t="shared" si="2"/>
        <v>Региональная сеть передачи данных ООО "Газпром добыча Оренбург"051-2000420</v>
      </c>
      <c r="C18" s="23" t="s">
        <v>562</v>
      </c>
      <c r="D18" s="23" t="s">
        <v>13</v>
      </c>
      <c r="E18" s="24">
        <f>IFERROR(VLOOKUP(D18,#REF!,2,0),)</f>
        <v>0</v>
      </c>
      <c r="F18" s="24">
        <f>IFERROR(VLOOKUP(D18,#REF!,3,0),)</f>
        <v>0</v>
      </c>
      <c r="G18" s="24">
        <f>IFERROR(VLOOKUP(D18,#REF!,4,0),)</f>
        <v>0</v>
      </c>
      <c r="H18" s="24">
        <f>IFERROR(VLOOKUP($D18,#REF!,5,0),)</f>
        <v>0</v>
      </c>
      <c r="I18" s="24">
        <f>IFERROR(VLOOKUP($D18,#REF!,6,0),)</f>
        <v>0</v>
      </c>
      <c r="J18" s="24">
        <f>IFERROR(VLOOKUP($D18,#REF!,7,0),)</f>
        <v>0</v>
      </c>
      <c r="K18" s="24">
        <f>IFERROR(VLOOKUP($D18,#REF!,8,0),)</f>
        <v>0</v>
      </c>
      <c r="L18" s="24">
        <f>IFERROR(VLOOKUP($D18,#REF!,9,0),)</f>
        <v>0</v>
      </c>
      <c r="M18" s="24">
        <f>IFERROR(VLOOKUP($D18,#REF!,10,0),)</f>
        <v>0</v>
      </c>
      <c r="N18" s="24">
        <f>IFERROR(VLOOKUP($D18,#REF!,11,0),)</f>
        <v>0</v>
      </c>
      <c r="O18" s="24">
        <f>IFERROR(VLOOKUP($D18,#REF!,12,0),)</f>
        <v>0</v>
      </c>
      <c r="P18" s="24">
        <f>IFERROR(VLOOKUP($D18,#REF!,14,0),)</f>
        <v>0</v>
      </c>
      <c r="Q18" s="24">
        <f>IFERROR(VLOOKUP($D18,#REF!,15,0),)</f>
        <v>0</v>
      </c>
      <c r="R18" s="24">
        <f>IFERROR(VLOOKUP($D18,#REF!,16,0),)</f>
        <v>0</v>
      </c>
      <c r="S18" s="24">
        <f>IFERROR(VLOOKUP($D18,#REF!,16,0),)</f>
        <v>0</v>
      </c>
      <c r="T18" s="24">
        <f>IFERROR(VLOOKUP($D18,#REF!,17,0),)</f>
        <v>0</v>
      </c>
      <c r="U18" s="24">
        <f>IFERROR(VLOOKUP($D18,#REF!,19,0),)</f>
        <v>0</v>
      </c>
      <c r="V18" s="24">
        <f>IFERROR(VLOOKUP($D18,#REF!,20,0),)</f>
        <v>0</v>
      </c>
      <c r="W18" s="24">
        <f>IFERROR(VLOOKUP($D18,#REF!,21,0),)</f>
        <v>0</v>
      </c>
      <c r="X18" s="24">
        <f>IFERROR(VLOOKUP($D18,#REF!,22,0),)</f>
        <v>0</v>
      </c>
      <c r="Y18" s="24">
        <f>IFERROR(VLOOKUP($D18,#REF!,23,0),)</f>
        <v>0</v>
      </c>
      <c r="Z18" s="24">
        <f>IFERROR(VLOOKUP($D18,#REF!,24,0),)</f>
        <v>0</v>
      </c>
      <c r="AA18" s="24">
        <f>IFERROR(VLOOKUP($D18,#REF!,25,0),)</f>
        <v>0</v>
      </c>
      <c r="AB18" s="24">
        <f>IFERROR(VLOOKUP($D18,#REF!,26,0),)</f>
        <v>0</v>
      </c>
      <c r="AC18" s="24">
        <f>IFERROR(VLOOKUP($D18,#REF!,27,0),)</f>
        <v>0</v>
      </c>
      <c r="AD18" s="24">
        <f>IFERROR(VLOOKUP($D18,#REF!,28,0),)</f>
        <v>0</v>
      </c>
      <c r="AE18" s="24">
        <f>IFERROR(VLOOKUP($D18,#REF!,29,0),)</f>
        <v>0</v>
      </c>
      <c r="AF18" s="24">
        <f>IFERROR(VLOOKUP($D18,#REF!,30,0),)</f>
        <v>0</v>
      </c>
      <c r="AG18" s="24">
        <f>IFERROR(VLOOKUP($D18,#REF!,31,0),)</f>
        <v>0</v>
      </c>
      <c r="AH18" s="24">
        <f>IFERROR(VLOOKUP($D18,#REF!,32,0),)</f>
        <v>0</v>
      </c>
      <c r="AI18" s="24">
        <f>IFERROR(VLOOKUP($D18,#REF!,33,0),)</f>
        <v>0</v>
      </c>
      <c r="AJ18" s="24">
        <f>IFERROR(VLOOKUP($D18,#REF!,34,0),)</f>
        <v>0</v>
      </c>
      <c r="AK18" s="24">
        <f>IFERROR(VLOOKUP($D18,#REF!,35,0),)</f>
        <v>0</v>
      </c>
      <c r="AL18" s="24">
        <f>IFERROR(VLOOKUP($D18,#REF!,36,0),)</f>
        <v>0</v>
      </c>
    </row>
    <row r="19" spans="1:38" x14ac:dyDescent="0.25">
      <c r="A19" s="8" t="s">
        <v>989</v>
      </c>
      <c r="B19" s="8" t="str">
        <f t="shared" si="2"/>
        <v>Региональная сеть передачи данных ООО «Газпром добыча Уренгой»051-2000424</v>
      </c>
      <c r="C19" s="23" t="s">
        <v>368</v>
      </c>
      <c r="D19" s="23" t="s">
        <v>14</v>
      </c>
      <c r="E19" s="24">
        <f>IFERROR(VLOOKUP(D19,#REF!,2,0),)</f>
        <v>0</v>
      </c>
      <c r="F19" s="24">
        <f>IFERROR(VLOOKUP(D19,#REF!,3,0),)</f>
        <v>0</v>
      </c>
      <c r="G19" s="24">
        <f>IFERROR(VLOOKUP(D19,#REF!,4,0),)</f>
        <v>0</v>
      </c>
      <c r="H19" s="24">
        <f>IFERROR(VLOOKUP($D19,#REF!,5,0),)</f>
        <v>0</v>
      </c>
      <c r="I19" s="24">
        <f>IFERROR(VLOOKUP($D19,#REF!,6,0),)</f>
        <v>0</v>
      </c>
      <c r="J19" s="24">
        <f>IFERROR(VLOOKUP($D19,#REF!,7,0),)</f>
        <v>0</v>
      </c>
      <c r="K19" s="24">
        <f>IFERROR(VLOOKUP($D19,#REF!,8,0),)</f>
        <v>0</v>
      </c>
      <c r="L19" s="24">
        <f>IFERROR(VLOOKUP($D19,#REF!,9,0),)</f>
        <v>0</v>
      </c>
      <c r="M19" s="24">
        <f>IFERROR(VLOOKUP($D19,#REF!,10,0),)</f>
        <v>0</v>
      </c>
      <c r="N19" s="24">
        <f>IFERROR(VLOOKUP($D19,#REF!,11,0),)</f>
        <v>0</v>
      </c>
      <c r="O19" s="24">
        <f>IFERROR(VLOOKUP($D19,#REF!,12,0),)</f>
        <v>0</v>
      </c>
      <c r="P19" s="24">
        <f>IFERROR(VLOOKUP($D19,#REF!,14,0),)</f>
        <v>0</v>
      </c>
      <c r="Q19" s="24">
        <f>IFERROR(VLOOKUP($D19,#REF!,15,0),)</f>
        <v>0</v>
      </c>
      <c r="R19" s="24">
        <f>IFERROR(VLOOKUP($D19,#REF!,16,0),)</f>
        <v>0</v>
      </c>
      <c r="S19" s="24">
        <f>IFERROR(VLOOKUP($D19,#REF!,16,0),)</f>
        <v>0</v>
      </c>
      <c r="T19" s="24">
        <f>IFERROR(VLOOKUP($D19,#REF!,17,0),)</f>
        <v>0</v>
      </c>
      <c r="U19" s="24">
        <f>IFERROR(VLOOKUP($D19,#REF!,19,0),)</f>
        <v>0</v>
      </c>
      <c r="V19" s="24">
        <f>IFERROR(VLOOKUP($D19,#REF!,20,0),)</f>
        <v>0</v>
      </c>
      <c r="W19" s="24">
        <f>IFERROR(VLOOKUP($D19,#REF!,21,0),)</f>
        <v>0</v>
      </c>
      <c r="X19" s="24">
        <f>IFERROR(VLOOKUP($D19,#REF!,22,0),)</f>
        <v>0</v>
      </c>
      <c r="Y19" s="24">
        <f>IFERROR(VLOOKUP($D19,#REF!,23,0),)</f>
        <v>0</v>
      </c>
      <c r="Z19" s="24">
        <f>IFERROR(VLOOKUP($D19,#REF!,24,0),)</f>
        <v>0</v>
      </c>
      <c r="AA19" s="24">
        <f>IFERROR(VLOOKUP($D19,#REF!,25,0),)</f>
        <v>0</v>
      </c>
      <c r="AB19" s="24">
        <f>IFERROR(VLOOKUP($D19,#REF!,26,0),)</f>
        <v>0</v>
      </c>
      <c r="AC19" s="24">
        <f>IFERROR(VLOOKUP($D19,#REF!,27,0),)</f>
        <v>0</v>
      </c>
      <c r="AD19" s="24">
        <f>IFERROR(VLOOKUP($D19,#REF!,28,0),)</f>
        <v>0</v>
      </c>
      <c r="AE19" s="24">
        <f>IFERROR(VLOOKUP($D19,#REF!,29,0),)</f>
        <v>0</v>
      </c>
      <c r="AF19" s="24">
        <f>IFERROR(VLOOKUP($D19,#REF!,30,0),)</f>
        <v>0</v>
      </c>
      <c r="AG19" s="24">
        <f>IFERROR(VLOOKUP($D19,#REF!,31,0),)</f>
        <v>0</v>
      </c>
      <c r="AH19" s="24">
        <f>IFERROR(VLOOKUP($D19,#REF!,32,0),)</f>
        <v>0</v>
      </c>
      <c r="AI19" s="24">
        <f>IFERROR(VLOOKUP($D19,#REF!,33,0),)</f>
        <v>0</v>
      </c>
      <c r="AJ19" s="24">
        <f>IFERROR(VLOOKUP($D19,#REF!,34,0),)</f>
        <v>0</v>
      </c>
      <c r="AK19" s="24">
        <f>IFERROR(VLOOKUP($D19,#REF!,35,0),)</f>
        <v>0</v>
      </c>
      <c r="AL19" s="24">
        <f>IFERROR(VLOOKUP($D19,#REF!,36,0),)</f>
        <v>0</v>
      </c>
    </row>
    <row r="20" spans="1:38" x14ac:dyDescent="0.25">
      <c r="A20" s="8" t="s">
        <v>989</v>
      </c>
      <c r="B20" s="8" t="str">
        <f t="shared" si="2"/>
        <v>Региональная сеть передачи данных ООО "Газпром добыча Краснодар"051-2000430</v>
      </c>
      <c r="C20" s="23" t="s">
        <v>563</v>
      </c>
      <c r="D20" s="23" t="s">
        <v>15</v>
      </c>
      <c r="E20" s="24">
        <f>IFERROR(VLOOKUP(D20,#REF!,2,0),)</f>
        <v>0</v>
      </c>
      <c r="F20" s="24">
        <f>IFERROR(VLOOKUP(D20,#REF!,3,0),)</f>
        <v>0</v>
      </c>
      <c r="G20" s="24">
        <f>IFERROR(VLOOKUP(D20,#REF!,4,0),)</f>
        <v>0</v>
      </c>
      <c r="H20" s="24">
        <f>IFERROR(VLOOKUP($D20,#REF!,5,0),)</f>
        <v>0</v>
      </c>
      <c r="I20" s="24">
        <f>IFERROR(VLOOKUP($D20,#REF!,6,0),)</f>
        <v>0</v>
      </c>
      <c r="J20" s="24">
        <f>IFERROR(VLOOKUP($D20,#REF!,7,0),)</f>
        <v>0</v>
      </c>
      <c r="K20" s="24">
        <f>IFERROR(VLOOKUP($D20,#REF!,8,0),)</f>
        <v>0</v>
      </c>
      <c r="L20" s="24">
        <f>IFERROR(VLOOKUP($D20,#REF!,9,0),)</f>
        <v>0</v>
      </c>
      <c r="M20" s="24">
        <f>IFERROR(VLOOKUP($D20,#REF!,10,0),)</f>
        <v>0</v>
      </c>
      <c r="N20" s="24">
        <f>IFERROR(VLOOKUP($D20,#REF!,11,0),)</f>
        <v>0</v>
      </c>
      <c r="O20" s="24">
        <f>IFERROR(VLOOKUP($D20,#REF!,12,0),)</f>
        <v>0</v>
      </c>
      <c r="P20" s="24">
        <f>IFERROR(VLOOKUP($D20,#REF!,14,0),)</f>
        <v>0</v>
      </c>
      <c r="Q20" s="24">
        <f>IFERROR(VLOOKUP($D20,#REF!,15,0),)</f>
        <v>0</v>
      </c>
      <c r="R20" s="24">
        <f>IFERROR(VLOOKUP($D20,#REF!,16,0),)</f>
        <v>0</v>
      </c>
      <c r="S20" s="24">
        <f>IFERROR(VLOOKUP($D20,#REF!,16,0),)</f>
        <v>0</v>
      </c>
      <c r="T20" s="24">
        <f>IFERROR(VLOOKUP($D20,#REF!,17,0),)</f>
        <v>0</v>
      </c>
      <c r="U20" s="24">
        <f>IFERROR(VLOOKUP($D20,#REF!,19,0),)</f>
        <v>0</v>
      </c>
      <c r="V20" s="24">
        <f>IFERROR(VLOOKUP($D20,#REF!,20,0),)</f>
        <v>0</v>
      </c>
      <c r="W20" s="24">
        <f>IFERROR(VLOOKUP($D20,#REF!,21,0),)</f>
        <v>0</v>
      </c>
      <c r="X20" s="24">
        <f>IFERROR(VLOOKUP($D20,#REF!,22,0),)</f>
        <v>0</v>
      </c>
      <c r="Y20" s="24">
        <f>IFERROR(VLOOKUP($D20,#REF!,23,0),)</f>
        <v>0</v>
      </c>
      <c r="Z20" s="24">
        <f>IFERROR(VLOOKUP($D20,#REF!,24,0),)</f>
        <v>0</v>
      </c>
      <c r="AA20" s="24">
        <f>IFERROR(VLOOKUP($D20,#REF!,25,0),)</f>
        <v>0</v>
      </c>
      <c r="AB20" s="24">
        <f>IFERROR(VLOOKUP($D20,#REF!,26,0),)</f>
        <v>0</v>
      </c>
      <c r="AC20" s="24">
        <f>IFERROR(VLOOKUP($D20,#REF!,27,0),)</f>
        <v>0</v>
      </c>
      <c r="AD20" s="24">
        <f>IFERROR(VLOOKUP($D20,#REF!,28,0),)</f>
        <v>0</v>
      </c>
      <c r="AE20" s="24">
        <f>IFERROR(VLOOKUP($D20,#REF!,29,0),)</f>
        <v>0</v>
      </c>
      <c r="AF20" s="24">
        <f>IFERROR(VLOOKUP($D20,#REF!,30,0),)</f>
        <v>0</v>
      </c>
      <c r="AG20" s="24">
        <f>IFERROR(VLOOKUP($D20,#REF!,31,0),)</f>
        <v>0</v>
      </c>
      <c r="AH20" s="24">
        <f>IFERROR(VLOOKUP($D20,#REF!,32,0),)</f>
        <v>0</v>
      </c>
      <c r="AI20" s="24">
        <f>IFERROR(VLOOKUP($D20,#REF!,33,0),)</f>
        <v>0</v>
      </c>
      <c r="AJ20" s="24">
        <f>IFERROR(VLOOKUP($D20,#REF!,34,0),)</f>
        <v>0</v>
      </c>
      <c r="AK20" s="24">
        <f>IFERROR(VLOOKUP($D20,#REF!,35,0),)</f>
        <v>0</v>
      </c>
      <c r="AL20" s="24">
        <f>IFERROR(VLOOKUP($D20,#REF!,36,0),)</f>
        <v>0</v>
      </c>
    </row>
    <row r="21" spans="1:38" x14ac:dyDescent="0.25">
      <c r="A21" s="8" t="s">
        <v>989</v>
      </c>
      <c r="B21" s="8" t="str">
        <f t="shared" si="2"/>
        <v>Региональная сеть передачи данных ООО "Газпром трансгаз Екатеринбург"051-2000435</v>
      </c>
      <c r="C21" s="23" t="s">
        <v>564</v>
      </c>
      <c r="D21" s="23" t="s">
        <v>16</v>
      </c>
      <c r="E21" s="24">
        <f>IFERROR(VLOOKUP(D21,#REF!,2,0),)</f>
        <v>0</v>
      </c>
      <c r="F21" s="24">
        <f>IFERROR(VLOOKUP(D21,#REF!,3,0),)</f>
        <v>0</v>
      </c>
      <c r="G21" s="24">
        <f>IFERROR(VLOOKUP(D21,#REF!,4,0),)</f>
        <v>0</v>
      </c>
      <c r="H21" s="24">
        <f>IFERROR(VLOOKUP($D21,#REF!,5,0),)</f>
        <v>0</v>
      </c>
      <c r="I21" s="24">
        <f>IFERROR(VLOOKUP($D21,#REF!,6,0),)</f>
        <v>0</v>
      </c>
      <c r="J21" s="24">
        <f>IFERROR(VLOOKUP($D21,#REF!,7,0),)</f>
        <v>0</v>
      </c>
      <c r="K21" s="24">
        <f>IFERROR(VLOOKUP($D21,#REF!,8,0),)</f>
        <v>0</v>
      </c>
      <c r="L21" s="24">
        <f>IFERROR(VLOOKUP($D21,#REF!,9,0),)</f>
        <v>0</v>
      </c>
      <c r="M21" s="24">
        <f>IFERROR(VLOOKUP($D21,#REF!,10,0),)</f>
        <v>0</v>
      </c>
      <c r="N21" s="24">
        <f>IFERROR(VLOOKUP($D21,#REF!,11,0),)</f>
        <v>0</v>
      </c>
      <c r="O21" s="24">
        <f>IFERROR(VLOOKUP($D21,#REF!,12,0),)</f>
        <v>0</v>
      </c>
      <c r="P21" s="24">
        <f>IFERROR(VLOOKUP($D21,#REF!,14,0),)</f>
        <v>0</v>
      </c>
      <c r="Q21" s="24">
        <f>IFERROR(VLOOKUP($D21,#REF!,15,0),)</f>
        <v>0</v>
      </c>
      <c r="R21" s="24">
        <f>IFERROR(VLOOKUP($D21,#REF!,16,0),)</f>
        <v>0</v>
      </c>
      <c r="S21" s="24">
        <f>IFERROR(VLOOKUP($D21,#REF!,16,0),)</f>
        <v>0</v>
      </c>
      <c r="T21" s="24">
        <f>IFERROR(VLOOKUP($D21,#REF!,17,0),)</f>
        <v>0</v>
      </c>
      <c r="U21" s="24">
        <f>IFERROR(VLOOKUP($D21,#REF!,19,0),)</f>
        <v>0</v>
      </c>
      <c r="V21" s="24">
        <f>IFERROR(VLOOKUP($D21,#REF!,20,0),)</f>
        <v>0</v>
      </c>
      <c r="W21" s="24">
        <f>IFERROR(VLOOKUP($D21,#REF!,21,0),)</f>
        <v>0</v>
      </c>
      <c r="X21" s="24">
        <f>IFERROR(VLOOKUP($D21,#REF!,22,0),)</f>
        <v>0</v>
      </c>
      <c r="Y21" s="24">
        <f>IFERROR(VLOOKUP($D21,#REF!,23,0),)</f>
        <v>0</v>
      </c>
      <c r="Z21" s="24">
        <f>IFERROR(VLOOKUP($D21,#REF!,24,0),)</f>
        <v>0</v>
      </c>
      <c r="AA21" s="24">
        <f>IFERROR(VLOOKUP($D21,#REF!,25,0),)</f>
        <v>0</v>
      </c>
      <c r="AB21" s="24">
        <f>IFERROR(VLOOKUP($D21,#REF!,26,0),)</f>
        <v>0</v>
      </c>
      <c r="AC21" s="24">
        <f>IFERROR(VLOOKUP($D21,#REF!,27,0),)</f>
        <v>0</v>
      </c>
      <c r="AD21" s="24">
        <f>IFERROR(VLOOKUP($D21,#REF!,28,0),)</f>
        <v>0</v>
      </c>
      <c r="AE21" s="24">
        <f>IFERROR(VLOOKUP($D21,#REF!,29,0),)</f>
        <v>0</v>
      </c>
      <c r="AF21" s="24">
        <f>IFERROR(VLOOKUP($D21,#REF!,30,0),)</f>
        <v>0</v>
      </c>
      <c r="AG21" s="24">
        <f>IFERROR(VLOOKUP($D21,#REF!,31,0),)</f>
        <v>0</v>
      </c>
      <c r="AH21" s="24">
        <f>IFERROR(VLOOKUP($D21,#REF!,32,0),)</f>
        <v>0</v>
      </c>
      <c r="AI21" s="24">
        <f>IFERROR(VLOOKUP($D21,#REF!,33,0),)</f>
        <v>0</v>
      </c>
      <c r="AJ21" s="24">
        <f>IFERROR(VLOOKUP($D21,#REF!,34,0),)</f>
        <v>0</v>
      </c>
      <c r="AK21" s="24">
        <f>IFERROR(VLOOKUP($D21,#REF!,35,0),)</f>
        <v>0</v>
      </c>
      <c r="AL21" s="24">
        <f>IFERROR(VLOOKUP($D21,#REF!,36,0),)</f>
        <v>0</v>
      </c>
    </row>
    <row r="22" spans="1:38" x14ac:dyDescent="0.25">
      <c r="A22" s="8" t="s">
        <v>989</v>
      </c>
      <c r="B22" s="8" t="str">
        <f t="shared" si="2"/>
        <v>Региональная сеть передачи данных ООО "Газпром трансгаз-Кубань"051-2000440</v>
      </c>
      <c r="C22" s="23" t="s">
        <v>565</v>
      </c>
      <c r="D22" s="23" t="s">
        <v>17</v>
      </c>
      <c r="E22" s="24">
        <f>IFERROR(VLOOKUP(D22,#REF!,2,0),)</f>
        <v>0</v>
      </c>
      <c r="F22" s="24">
        <f>IFERROR(VLOOKUP(D22,#REF!,3,0),)</f>
        <v>0</v>
      </c>
      <c r="G22" s="24">
        <f>IFERROR(VLOOKUP(D22,#REF!,4,0),)</f>
        <v>0</v>
      </c>
      <c r="H22" s="24">
        <f>IFERROR(VLOOKUP($D22,#REF!,5,0),)</f>
        <v>0</v>
      </c>
      <c r="I22" s="24">
        <f>IFERROR(VLOOKUP($D22,#REF!,6,0),)</f>
        <v>0</v>
      </c>
      <c r="J22" s="24">
        <f>IFERROR(VLOOKUP($D22,#REF!,7,0),)</f>
        <v>0</v>
      </c>
      <c r="K22" s="24">
        <f>IFERROR(VLOOKUP($D22,#REF!,8,0),)</f>
        <v>0</v>
      </c>
      <c r="L22" s="24">
        <f>IFERROR(VLOOKUP($D22,#REF!,9,0),)</f>
        <v>0</v>
      </c>
      <c r="M22" s="24">
        <f>IFERROR(VLOOKUP($D22,#REF!,10,0),)</f>
        <v>0</v>
      </c>
      <c r="N22" s="24">
        <f>IFERROR(VLOOKUP($D22,#REF!,11,0),)</f>
        <v>0</v>
      </c>
      <c r="O22" s="24">
        <f>IFERROR(VLOOKUP($D22,#REF!,12,0),)</f>
        <v>0</v>
      </c>
      <c r="P22" s="24">
        <f>IFERROR(VLOOKUP($D22,#REF!,14,0),)</f>
        <v>0</v>
      </c>
      <c r="Q22" s="24">
        <f>IFERROR(VLOOKUP($D22,#REF!,15,0),)</f>
        <v>0</v>
      </c>
      <c r="R22" s="24">
        <f>IFERROR(VLOOKUP($D22,#REF!,16,0),)</f>
        <v>0</v>
      </c>
      <c r="S22" s="24">
        <f>IFERROR(VLOOKUP($D22,#REF!,16,0),)</f>
        <v>0</v>
      </c>
      <c r="T22" s="24">
        <f>IFERROR(VLOOKUP($D22,#REF!,17,0),)</f>
        <v>0</v>
      </c>
      <c r="U22" s="24">
        <f>IFERROR(VLOOKUP($D22,#REF!,19,0),)</f>
        <v>0</v>
      </c>
      <c r="V22" s="24">
        <f>IFERROR(VLOOKUP($D22,#REF!,20,0),)</f>
        <v>0</v>
      </c>
      <c r="W22" s="24">
        <f>IFERROR(VLOOKUP($D22,#REF!,21,0),)</f>
        <v>0</v>
      </c>
      <c r="X22" s="24">
        <f>IFERROR(VLOOKUP($D22,#REF!,22,0),)</f>
        <v>0</v>
      </c>
      <c r="Y22" s="24">
        <f>IFERROR(VLOOKUP($D22,#REF!,23,0),)</f>
        <v>0</v>
      </c>
      <c r="Z22" s="24">
        <f>IFERROR(VLOOKUP($D22,#REF!,24,0),)</f>
        <v>0</v>
      </c>
      <c r="AA22" s="24">
        <f>IFERROR(VLOOKUP($D22,#REF!,25,0),)</f>
        <v>0</v>
      </c>
      <c r="AB22" s="24">
        <f>IFERROR(VLOOKUP($D22,#REF!,26,0),)</f>
        <v>0</v>
      </c>
      <c r="AC22" s="24">
        <f>IFERROR(VLOOKUP($D22,#REF!,27,0),)</f>
        <v>0</v>
      </c>
      <c r="AD22" s="24">
        <f>IFERROR(VLOOKUP($D22,#REF!,28,0),)</f>
        <v>0</v>
      </c>
      <c r="AE22" s="24">
        <f>IFERROR(VLOOKUP($D22,#REF!,29,0),)</f>
        <v>0</v>
      </c>
      <c r="AF22" s="24">
        <f>IFERROR(VLOOKUP($D22,#REF!,30,0),)</f>
        <v>0</v>
      </c>
      <c r="AG22" s="24">
        <f>IFERROR(VLOOKUP($D22,#REF!,31,0),)</f>
        <v>0</v>
      </c>
      <c r="AH22" s="24">
        <f>IFERROR(VLOOKUP($D22,#REF!,32,0),)</f>
        <v>0</v>
      </c>
      <c r="AI22" s="24">
        <f>IFERROR(VLOOKUP($D22,#REF!,33,0),)</f>
        <v>0</v>
      </c>
      <c r="AJ22" s="24">
        <f>IFERROR(VLOOKUP($D22,#REF!,34,0),)</f>
        <v>0</v>
      </c>
      <c r="AK22" s="24">
        <f>IFERROR(VLOOKUP($D22,#REF!,35,0),)</f>
        <v>0</v>
      </c>
      <c r="AL22" s="24">
        <f>IFERROR(VLOOKUP($D22,#REF!,36,0),)</f>
        <v>0</v>
      </c>
    </row>
    <row r="23" spans="1:38" x14ac:dyDescent="0.25">
      <c r="A23" s="8" t="s">
        <v>989</v>
      </c>
      <c r="B23" s="8" t="str">
        <f t="shared" si="2"/>
        <v>Реконструкция КЛС газопровода Моздок-Казимагомед051-2000441</v>
      </c>
      <c r="C23" s="23" t="s">
        <v>566</v>
      </c>
      <c r="D23" s="23" t="s">
        <v>18</v>
      </c>
      <c r="E23" s="24">
        <f>IFERROR(VLOOKUP(D23,#REF!,2,0),)</f>
        <v>0</v>
      </c>
      <c r="F23" s="24">
        <f>IFERROR(VLOOKUP(D23,#REF!,3,0),)</f>
        <v>0</v>
      </c>
      <c r="G23" s="24">
        <f>IFERROR(VLOOKUP(D23,#REF!,4,0),)</f>
        <v>0</v>
      </c>
      <c r="H23" s="24">
        <f>IFERROR(VLOOKUP($D23,#REF!,5,0),)</f>
        <v>0</v>
      </c>
      <c r="I23" s="24">
        <f>IFERROR(VLOOKUP($D23,#REF!,6,0),)</f>
        <v>0</v>
      </c>
      <c r="J23" s="24">
        <f>IFERROR(VLOOKUP($D23,#REF!,7,0),)</f>
        <v>0</v>
      </c>
      <c r="K23" s="24">
        <f>IFERROR(VLOOKUP($D23,#REF!,8,0),)</f>
        <v>0</v>
      </c>
      <c r="L23" s="24">
        <f>IFERROR(VLOOKUP($D23,#REF!,9,0),)</f>
        <v>0</v>
      </c>
      <c r="M23" s="24">
        <f>IFERROR(VLOOKUP($D23,#REF!,10,0),)</f>
        <v>0</v>
      </c>
      <c r="N23" s="24">
        <f>IFERROR(VLOOKUP($D23,#REF!,11,0),)</f>
        <v>0</v>
      </c>
      <c r="O23" s="24">
        <f>IFERROR(VLOOKUP($D23,#REF!,12,0),)</f>
        <v>0</v>
      </c>
      <c r="P23" s="24">
        <f>IFERROR(VLOOKUP($D23,#REF!,14,0),)</f>
        <v>0</v>
      </c>
      <c r="Q23" s="24">
        <f>IFERROR(VLOOKUP($D23,#REF!,15,0),)</f>
        <v>0</v>
      </c>
      <c r="R23" s="24">
        <f>IFERROR(VLOOKUP($D23,#REF!,16,0),)</f>
        <v>0</v>
      </c>
      <c r="S23" s="24">
        <f>IFERROR(VLOOKUP($D23,#REF!,16,0),)</f>
        <v>0</v>
      </c>
      <c r="T23" s="24">
        <f>IFERROR(VLOOKUP($D23,#REF!,17,0),)</f>
        <v>0</v>
      </c>
      <c r="U23" s="24">
        <f>IFERROR(VLOOKUP($D23,#REF!,19,0),)</f>
        <v>0</v>
      </c>
      <c r="V23" s="24">
        <f>IFERROR(VLOOKUP($D23,#REF!,20,0),)</f>
        <v>0</v>
      </c>
      <c r="W23" s="24">
        <f>IFERROR(VLOOKUP($D23,#REF!,21,0),)</f>
        <v>0</v>
      </c>
      <c r="X23" s="24">
        <f>IFERROR(VLOOKUP($D23,#REF!,22,0),)</f>
        <v>0</v>
      </c>
      <c r="Y23" s="24">
        <f>IFERROR(VLOOKUP($D23,#REF!,23,0),)</f>
        <v>0</v>
      </c>
      <c r="Z23" s="24">
        <f>IFERROR(VLOOKUP($D23,#REF!,24,0),)</f>
        <v>0</v>
      </c>
      <c r="AA23" s="24">
        <f>IFERROR(VLOOKUP($D23,#REF!,25,0),)</f>
        <v>0</v>
      </c>
      <c r="AB23" s="24">
        <f>IFERROR(VLOOKUP($D23,#REF!,26,0),)</f>
        <v>0</v>
      </c>
      <c r="AC23" s="24">
        <f>IFERROR(VLOOKUP($D23,#REF!,27,0),)</f>
        <v>0</v>
      </c>
      <c r="AD23" s="24">
        <f>IFERROR(VLOOKUP($D23,#REF!,28,0),)</f>
        <v>0</v>
      </c>
      <c r="AE23" s="24">
        <f>IFERROR(VLOOKUP($D23,#REF!,29,0),)</f>
        <v>0</v>
      </c>
      <c r="AF23" s="24">
        <f>IFERROR(VLOOKUP($D23,#REF!,30,0),)</f>
        <v>0</v>
      </c>
      <c r="AG23" s="24">
        <f>IFERROR(VLOOKUP($D23,#REF!,31,0),)</f>
        <v>0</v>
      </c>
      <c r="AH23" s="24">
        <f>IFERROR(VLOOKUP($D23,#REF!,32,0),)</f>
        <v>0</v>
      </c>
      <c r="AI23" s="24">
        <f>IFERROR(VLOOKUP($D23,#REF!,33,0),)</f>
        <v>0</v>
      </c>
      <c r="AJ23" s="24">
        <f>IFERROR(VLOOKUP($D23,#REF!,34,0),)</f>
        <v>0</v>
      </c>
      <c r="AK23" s="24">
        <f>IFERROR(VLOOKUP($D23,#REF!,35,0),)</f>
        <v>0</v>
      </c>
      <c r="AL23" s="24">
        <f>IFERROR(VLOOKUP($D23,#REF!,36,0),)</f>
        <v>0</v>
      </c>
    </row>
    <row r="24" spans="1:38" x14ac:dyDescent="0.25">
      <c r="B24" s="8" t="str">
        <f t="shared" si="2"/>
        <v>Подрядные работы051-2000441</v>
      </c>
      <c r="C24" s="33" t="s">
        <v>2</v>
      </c>
      <c r="D24" s="33" t="s">
        <v>18</v>
      </c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>
        <f>V24+W24+X24</f>
        <v>0</v>
      </c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</row>
    <row r="25" spans="1:38" x14ac:dyDescent="0.25">
      <c r="B25" s="8" t="str">
        <f t="shared" si="2"/>
        <v>Газстройпром051-2000441</v>
      </c>
      <c r="C25" s="40" t="s">
        <v>990</v>
      </c>
      <c r="D25" s="40" t="s">
        <v>18</v>
      </c>
      <c r="E25" s="20">
        <v>0</v>
      </c>
      <c r="F25" s="20">
        <v>247.29</v>
      </c>
      <c r="G25" s="20"/>
      <c r="H25" s="20"/>
      <c r="I25" s="20"/>
      <c r="J25" s="20"/>
      <c r="K25" s="20"/>
      <c r="L25" s="20"/>
      <c r="M25" s="20"/>
      <c r="N25" s="20"/>
      <c r="O25" s="20">
        <f>U25+Y25+AC25+AG25</f>
        <v>336.09</v>
      </c>
      <c r="P25" s="20">
        <f>V25+Z25+AD25+AH25</f>
        <v>247.29</v>
      </c>
      <c r="Q25" s="20">
        <f>W25+AA25+AE25+AI25</f>
        <v>88.8</v>
      </c>
      <c r="R25" s="20">
        <f>X25+AB25+AF25+AJ25</f>
        <v>0</v>
      </c>
      <c r="S25" s="20"/>
      <c r="T25" s="20"/>
      <c r="U25" s="20">
        <f>V25+W25+X25</f>
        <v>336.09</v>
      </c>
      <c r="V25" s="20">
        <v>247.29</v>
      </c>
      <c r="W25" s="20">
        <v>88.8</v>
      </c>
      <c r="X25" s="20">
        <v>0</v>
      </c>
      <c r="Y25" s="20">
        <f>Z25+AA25+AB25</f>
        <v>0</v>
      </c>
      <c r="Z25" s="20"/>
      <c r="AA25" s="20"/>
      <c r="AB25" s="20"/>
      <c r="AC25" s="20">
        <f>AD25+AE25+AF25</f>
        <v>0</v>
      </c>
      <c r="AD25" s="20"/>
      <c r="AE25" s="20"/>
      <c r="AF25" s="20"/>
      <c r="AG25" s="20">
        <f>AH25+AI25+AJ25</f>
        <v>0</v>
      </c>
      <c r="AH25" s="20"/>
      <c r="AI25" s="20"/>
      <c r="AJ25" s="20"/>
      <c r="AK25" s="20"/>
      <c r="AL25" s="20"/>
    </row>
    <row r="26" spans="1:38" x14ac:dyDescent="0.25">
      <c r="A26" s="8" t="s">
        <v>989</v>
      </c>
      <c r="B26" s="8" t="str">
        <f t="shared" si="2"/>
        <v>Региональная сеть передачи данных ООО "Газпром трансгаз Махачкала"051-2000442</v>
      </c>
      <c r="C26" s="23" t="s">
        <v>567</v>
      </c>
      <c r="D26" s="23" t="s">
        <v>19</v>
      </c>
      <c r="E26" s="24">
        <f>IFERROR(VLOOKUP(D26,#REF!,2,0),)</f>
        <v>0</v>
      </c>
      <c r="F26" s="24">
        <f>IFERROR(VLOOKUP(D26,#REF!,3,0),)</f>
        <v>0</v>
      </c>
      <c r="G26" s="24">
        <f>IFERROR(VLOOKUP(D26,#REF!,4,0),)</f>
        <v>0</v>
      </c>
      <c r="H26" s="24">
        <f>IFERROR(VLOOKUP($D26,#REF!,5,0),)</f>
        <v>0</v>
      </c>
      <c r="I26" s="24">
        <f>IFERROR(VLOOKUP($D26,#REF!,6,0),)</f>
        <v>0</v>
      </c>
      <c r="J26" s="24">
        <f>IFERROR(VLOOKUP($D26,#REF!,7,0),)</f>
        <v>0</v>
      </c>
      <c r="K26" s="24">
        <f>IFERROR(VLOOKUP($D26,#REF!,8,0),)</f>
        <v>0</v>
      </c>
      <c r="L26" s="24">
        <f>IFERROR(VLOOKUP($D26,#REF!,9,0),)</f>
        <v>0</v>
      </c>
      <c r="M26" s="24">
        <f>IFERROR(VLOOKUP($D26,#REF!,10,0),)</f>
        <v>0</v>
      </c>
      <c r="N26" s="24">
        <f>IFERROR(VLOOKUP($D26,#REF!,11,0),)</f>
        <v>0</v>
      </c>
      <c r="O26" s="24">
        <f>IFERROR(VLOOKUP($D26,#REF!,12,0),)</f>
        <v>0</v>
      </c>
      <c r="P26" s="24">
        <f>IFERROR(VLOOKUP($D26,#REF!,14,0),)</f>
        <v>0</v>
      </c>
      <c r="Q26" s="24">
        <f>IFERROR(VLOOKUP($D26,#REF!,15,0),)</f>
        <v>0</v>
      </c>
      <c r="R26" s="24">
        <f>IFERROR(VLOOKUP($D26,#REF!,16,0),)</f>
        <v>0</v>
      </c>
      <c r="S26" s="24">
        <f>IFERROR(VLOOKUP($D26,#REF!,16,0),)</f>
        <v>0</v>
      </c>
      <c r="T26" s="24">
        <f>IFERROR(VLOOKUP($D26,#REF!,17,0),)</f>
        <v>0</v>
      </c>
      <c r="U26" s="24">
        <f>IFERROR(VLOOKUP($D26,#REF!,19,0),)</f>
        <v>0</v>
      </c>
      <c r="V26" s="24">
        <f>IFERROR(VLOOKUP($D26,#REF!,20,0),)</f>
        <v>0</v>
      </c>
      <c r="W26" s="24">
        <f>IFERROR(VLOOKUP($D26,#REF!,21,0),)</f>
        <v>0</v>
      </c>
      <c r="X26" s="24">
        <f>IFERROR(VLOOKUP($D26,#REF!,22,0),)</f>
        <v>0</v>
      </c>
      <c r="Y26" s="24">
        <f>IFERROR(VLOOKUP($D26,#REF!,23,0),)</f>
        <v>0</v>
      </c>
      <c r="Z26" s="24">
        <f>IFERROR(VLOOKUP($D26,#REF!,24,0),)</f>
        <v>0</v>
      </c>
      <c r="AA26" s="24">
        <f>IFERROR(VLOOKUP($D26,#REF!,25,0),)</f>
        <v>0</v>
      </c>
      <c r="AB26" s="24">
        <f>IFERROR(VLOOKUP($D26,#REF!,26,0),)</f>
        <v>0</v>
      </c>
      <c r="AC26" s="24">
        <f>IFERROR(VLOOKUP($D26,#REF!,27,0),)</f>
        <v>0</v>
      </c>
      <c r="AD26" s="24">
        <f>IFERROR(VLOOKUP($D26,#REF!,28,0),)</f>
        <v>0</v>
      </c>
      <c r="AE26" s="24">
        <f>IFERROR(VLOOKUP($D26,#REF!,29,0),)</f>
        <v>0</v>
      </c>
      <c r="AF26" s="24">
        <f>IFERROR(VLOOKUP($D26,#REF!,30,0),)</f>
        <v>0</v>
      </c>
      <c r="AG26" s="24">
        <f>IFERROR(VLOOKUP($D26,#REF!,31,0),)</f>
        <v>0</v>
      </c>
      <c r="AH26" s="24">
        <f>IFERROR(VLOOKUP($D26,#REF!,32,0),)</f>
        <v>0</v>
      </c>
      <c r="AI26" s="24">
        <f>IFERROR(VLOOKUP($D26,#REF!,33,0),)</f>
        <v>0</v>
      </c>
      <c r="AJ26" s="24">
        <f>IFERROR(VLOOKUP($D26,#REF!,34,0),)</f>
        <v>0</v>
      </c>
      <c r="AK26" s="24">
        <f>IFERROR(VLOOKUP($D26,#REF!,35,0),)</f>
        <v>0</v>
      </c>
      <c r="AL26" s="24">
        <f>IFERROR(VLOOKUP($D26,#REF!,36,0),)</f>
        <v>0</v>
      </c>
    </row>
    <row r="27" spans="1:38" x14ac:dyDescent="0.25">
      <c r="A27" s="8" t="s">
        <v>989</v>
      </c>
      <c r="B27" s="8" t="str">
        <f t="shared" si="2"/>
        <v>Региональная сеть передачи данных ООО "Газпром трансгаз Москва"051-2000446</v>
      </c>
      <c r="C27" s="23" t="s">
        <v>568</v>
      </c>
      <c r="D27" s="23" t="s">
        <v>20</v>
      </c>
      <c r="E27" s="24">
        <f>IFERROR(VLOOKUP(D27,#REF!,2,0),)</f>
        <v>0</v>
      </c>
      <c r="F27" s="24">
        <f>IFERROR(VLOOKUP(D27,#REF!,3,0),)</f>
        <v>0</v>
      </c>
      <c r="G27" s="24">
        <f>IFERROR(VLOOKUP(D27,#REF!,4,0),)</f>
        <v>0</v>
      </c>
      <c r="H27" s="24">
        <f>IFERROR(VLOOKUP($D27,#REF!,5,0),)</f>
        <v>0</v>
      </c>
      <c r="I27" s="24">
        <f>IFERROR(VLOOKUP($D27,#REF!,6,0),)</f>
        <v>0</v>
      </c>
      <c r="J27" s="24">
        <f>IFERROR(VLOOKUP($D27,#REF!,7,0),)</f>
        <v>0</v>
      </c>
      <c r="K27" s="24">
        <f>IFERROR(VLOOKUP($D27,#REF!,8,0),)</f>
        <v>0</v>
      </c>
      <c r="L27" s="24">
        <f>IFERROR(VLOOKUP($D27,#REF!,9,0),)</f>
        <v>0</v>
      </c>
      <c r="M27" s="24">
        <f>IFERROR(VLOOKUP($D27,#REF!,10,0),)</f>
        <v>0</v>
      </c>
      <c r="N27" s="24">
        <f>IFERROR(VLOOKUP($D27,#REF!,11,0),)</f>
        <v>0</v>
      </c>
      <c r="O27" s="24">
        <f>IFERROR(VLOOKUP($D27,#REF!,12,0),)</f>
        <v>0</v>
      </c>
      <c r="P27" s="24">
        <f>IFERROR(VLOOKUP($D27,#REF!,14,0),)</f>
        <v>0</v>
      </c>
      <c r="Q27" s="24">
        <f>IFERROR(VLOOKUP($D27,#REF!,15,0),)</f>
        <v>0</v>
      </c>
      <c r="R27" s="24">
        <f>IFERROR(VLOOKUP($D27,#REF!,16,0),)</f>
        <v>0</v>
      </c>
      <c r="S27" s="24">
        <f>IFERROR(VLOOKUP($D27,#REF!,16,0),)</f>
        <v>0</v>
      </c>
      <c r="T27" s="24">
        <f>IFERROR(VLOOKUP($D27,#REF!,17,0),)</f>
        <v>0</v>
      </c>
      <c r="U27" s="24">
        <f>IFERROR(VLOOKUP($D27,#REF!,19,0),)</f>
        <v>0</v>
      </c>
      <c r="V27" s="24">
        <f>IFERROR(VLOOKUP($D27,#REF!,20,0),)</f>
        <v>0</v>
      </c>
      <c r="W27" s="24">
        <f>IFERROR(VLOOKUP($D27,#REF!,21,0),)</f>
        <v>0</v>
      </c>
      <c r="X27" s="24">
        <f>IFERROR(VLOOKUP($D27,#REF!,22,0),)</f>
        <v>0</v>
      </c>
      <c r="Y27" s="24">
        <f>IFERROR(VLOOKUP($D27,#REF!,23,0),)</f>
        <v>0</v>
      </c>
      <c r="Z27" s="24">
        <f>IFERROR(VLOOKUP($D27,#REF!,24,0),)</f>
        <v>0</v>
      </c>
      <c r="AA27" s="24">
        <f>IFERROR(VLOOKUP($D27,#REF!,25,0),)</f>
        <v>0</v>
      </c>
      <c r="AB27" s="24">
        <f>IFERROR(VLOOKUP($D27,#REF!,26,0),)</f>
        <v>0</v>
      </c>
      <c r="AC27" s="24">
        <f>IFERROR(VLOOKUP($D27,#REF!,27,0),)</f>
        <v>0</v>
      </c>
      <c r="AD27" s="24">
        <f>IFERROR(VLOOKUP($D27,#REF!,28,0),)</f>
        <v>0</v>
      </c>
      <c r="AE27" s="24">
        <f>IFERROR(VLOOKUP($D27,#REF!,29,0),)</f>
        <v>0</v>
      </c>
      <c r="AF27" s="24">
        <f>IFERROR(VLOOKUP($D27,#REF!,30,0),)</f>
        <v>0</v>
      </c>
      <c r="AG27" s="24">
        <f>IFERROR(VLOOKUP($D27,#REF!,31,0),)</f>
        <v>0</v>
      </c>
      <c r="AH27" s="24">
        <f>IFERROR(VLOOKUP($D27,#REF!,32,0),)</f>
        <v>0</v>
      </c>
      <c r="AI27" s="24">
        <f>IFERROR(VLOOKUP($D27,#REF!,33,0),)</f>
        <v>0</v>
      </c>
      <c r="AJ27" s="24">
        <f>IFERROR(VLOOKUP($D27,#REF!,34,0),)</f>
        <v>0</v>
      </c>
      <c r="AK27" s="24">
        <f>IFERROR(VLOOKUP($D27,#REF!,35,0),)</f>
        <v>0</v>
      </c>
      <c r="AL27" s="24">
        <f>IFERROR(VLOOKUP($D27,#REF!,36,0),)</f>
        <v>0</v>
      </c>
    </row>
    <row r="28" spans="1:38" x14ac:dyDescent="0.25">
      <c r="A28" s="8" t="s">
        <v>989</v>
      </c>
      <c r="B28" s="8" t="str">
        <f t="shared" si="2"/>
        <v>Региональная сеть передачи данных ООО "Газпром трансгаз Нижний Новгород"051-2000448</v>
      </c>
      <c r="C28" s="23" t="s">
        <v>569</v>
      </c>
      <c r="D28" s="23" t="s">
        <v>21</v>
      </c>
      <c r="E28" s="24">
        <f>IFERROR(VLOOKUP(D28,#REF!,2,0),)</f>
        <v>0</v>
      </c>
      <c r="F28" s="24">
        <f>IFERROR(VLOOKUP(D28,#REF!,3,0),)</f>
        <v>0</v>
      </c>
      <c r="G28" s="24">
        <f>IFERROR(VLOOKUP(D28,#REF!,4,0),)</f>
        <v>0</v>
      </c>
      <c r="H28" s="24">
        <f>IFERROR(VLOOKUP($D28,#REF!,5,0),)</f>
        <v>0</v>
      </c>
      <c r="I28" s="24">
        <f>IFERROR(VLOOKUP($D28,#REF!,6,0),)</f>
        <v>0</v>
      </c>
      <c r="J28" s="24">
        <f>IFERROR(VLOOKUP($D28,#REF!,7,0),)</f>
        <v>0</v>
      </c>
      <c r="K28" s="24">
        <f>IFERROR(VLOOKUP($D28,#REF!,8,0),)</f>
        <v>0</v>
      </c>
      <c r="L28" s="24">
        <f>IFERROR(VLOOKUP($D28,#REF!,9,0),)</f>
        <v>0</v>
      </c>
      <c r="M28" s="24">
        <f>IFERROR(VLOOKUP($D28,#REF!,10,0),)</f>
        <v>0</v>
      </c>
      <c r="N28" s="24">
        <f>IFERROR(VLOOKUP($D28,#REF!,11,0),)</f>
        <v>0</v>
      </c>
      <c r="O28" s="24">
        <f>IFERROR(VLOOKUP($D28,#REF!,12,0),)</f>
        <v>0</v>
      </c>
      <c r="P28" s="24">
        <f>IFERROR(VLOOKUP($D28,#REF!,14,0),)</f>
        <v>0</v>
      </c>
      <c r="Q28" s="24">
        <f>IFERROR(VLOOKUP($D28,#REF!,15,0),)</f>
        <v>0</v>
      </c>
      <c r="R28" s="24">
        <f>IFERROR(VLOOKUP($D28,#REF!,16,0),)</f>
        <v>0</v>
      </c>
      <c r="S28" s="24">
        <f>IFERROR(VLOOKUP($D28,#REF!,16,0),)</f>
        <v>0</v>
      </c>
      <c r="T28" s="24">
        <f>IFERROR(VLOOKUP($D28,#REF!,17,0),)</f>
        <v>0</v>
      </c>
      <c r="U28" s="24">
        <f>IFERROR(VLOOKUP($D28,#REF!,19,0),)</f>
        <v>0</v>
      </c>
      <c r="V28" s="24">
        <f>IFERROR(VLOOKUP($D28,#REF!,20,0),)</f>
        <v>0</v>
      </c>
      <c r="W28" s="24">
        <f>IFERROR(VLOOKUP($D28,#REF!,21,0),)</f>
        <v>0</v>
      </c>
      <c r="X28" s="24">
        <f>IFERROR(VLOOKUP($D28,#REF!,22,0),)</f>
        <v>0</v>
      </c>
      <c r="Y28" s="24">
        <f>IFERROR(VLOOKUP($D28,#REF!,23,0),)</f>
        <v>0</v>
      </c>
      <c r="Z28" s="24">
        <f>IFERROR(VLOOKUP($D28,#REF!,24,0),)</f>
        <v>0</v>
      </c>
      <c r="AA28" s="24">
        <f>IFERROR(VLOOKUP($D28,#REF!,25,0),)</f>
        <v>0</v>
      </c>
      <c r="AB28" s="24">
        <f>IFERROR(VLOOKUP($D28,#REF!,26,0),)</f>
        <v>0</v>
      </c>
      <c r="AC28" s="24">
        <f>IFERROR(VLOOKUP($D28,#REF!,27,0),)</f>
        <v>0</v>
      </c>
      <c r="AD28" s="24">
        <f>IFERROR(VLOOKUP($D28,#REF!,28,0),)</f>
        <v>0</v>
      </c>
      <c r="AE28" s="24">
        <f>IFERROR(VLOOKUP($D28,#REF!,29,0),)</f>
        <v>0</v>
      </c>
      <c r="AF28" s="24">
        <f>IFERROR(VLOOKUP($D28,#REF!,30,0),)</f>
        <v>0</v>
      </c>
      <c r="AG28" s="24">
        <f>IFERROR(VLOOKUP($D28,#REF!,31,0),)</f>
        <v>0</v>
      </c>
      <c r="AH28" s="24">
        <f>IFERROR(VLOOKUP($D28,#REF!,32,0),)</f>
        <v>0</v>
      </c>
      <c r="AI28" s="24">
        <f>IFERROR(VLOOKUP($D28,#REF!,33,0),)</f>
        <v>0</v>
      </c>
      <c r="AJ28" s="24">
        <f>IFERROR(VLOOKUP($D28,#REF!,34,0),)</f>
        <v>0</v>
      </c>
      <c r="AK28" s="24">
        <f>IFERROR(VLOOKUP($D28,#REF!,35,0),)</f>
        <v>0</v>
      </c>
      <c r="AL28" s="24">
        <f>IFERROR(VLOOKUP($D28,#REF!,36,0),)</f>
        <v>0</v>
      </c>
    </row>
    <row r="29" spans="1:38" x14ac:dyDescent="0.25">
      <c r="A29" s="8" t="s">
        <v>989</v>
      </c>
      <c r="B29" s="8" t="str">
        <f t="shared" si="2"/>
        <v>Региональная сеть передачи данных ООО "Газпром трансгаз Самара"051-2000450</v>
      </c>
      <c r="C29" s="23" t="s">
        <v>570</v>
      </c>
      <c r="D29" s="23" t="s">
        <v>22</v>
      </c>
      <c r="E29" s="24">
        <f>IFERROR(VLOOKUP(D29,#REF!,2,0),)</f>
        <v>0</v>
      </c>
      <c r="F29" s="24">
        <f>IFERROR(VLOOKUP(D29,#REF!,3,0),)</f>
        <v>0</v>
      </c>
      <c r="G29" s="24">
        <f>IFERROR(VLOOKUP(D29,#REF!,4,0),)</f>
        <v>0</v>
      </c>
      <c r="H29" s="24">
        <f>IFERROR(VLOOKUP($D29,#REF!,5,0),)</f>
        <v>0</v>
      </c>
      <c r="I29" s="24">
        <f>IFERROR(VLOOKUP($D29,#REF!,6,0),)</f>
        <v>0</v>
      </c>
      <c r="J29" s="24">
        <f>IFERROR(VLOOKUP($D29,#REF!,7,0),)</f>
        <v>0</v>
      </c>
      <c r="K29" s="24">
        <f>IFERROR(VLOOKUP($D29,#REF!,8,0),)</f>
        <v>0</v>
      </c>
      <c r="L29" s="24">
        <f>IFERROR(VLOOKUP($D29,#REF!,9,0),)</f>
        <v>0</v>
      </c>
      <c r="M29" s="24">
        <f>IFERROR(VLOOKUP($D29,#REF!,10,0),)</f>
        <v>0</v>
      </c>
      <c r="N29" s="24">
        <f>IFERROR(VLOOKUP($D29,#REF!,11,0),)</f>
        <v>0</v>
      </c>
      <c r="O29" s="24">
        <f>IFERROR(VLOOKUP($D29,#REF!,12,0),)</f>
        <v>0</v>
      </c>
      <c r="P29" s="24">
        <f>IFERROR(VLOOKUP($D29,#REF!,14,0),)</f>
        <v>0</v>
      </c>
      <c r="Q29" s="24">
        <f>IFERROR(VLOOKUP($D29,#REF!,15,0),)</f>
        <v>0</v>
      </c>
      <c r="R29" s="24">
        <f>IFERROR(VLOOKUP($D29,#REF!,16,0),)</f>
        <v>0</v>
      </c>
      <c r="S29" s="24">
        <f>IFERROR(VLOOKUP($D29,#REF!,16,0),)</f>
        <v>0</v>
      </c>
      <c r="T29" s="24">
        <f>IFERROR(VLOOKUP($D29,#REF!,17,0),)</f>
        <v>0</v>
      </c>
      <c r="U29" s="24">
        <f>IFERROR(VLOOKUP($D29,#REF!,19,0),)</f>
        <v>0</v>
      </c>
      <c r="V29" s="24">
        <f>IFERROR(VLOOKUP($D29,#REF!,20,0),)</f>
        <v>0</v>
      </c>
      <c r="W29" s="24">
        <f>IFERROR(VLOOKUP($D29,#REF!,21,0),)</f>
        <v>0</v>
      </c>
      <c r="X29" s="24">
        <f>IFERROR(VLOOKUP($D29,#REF!,22,0),)</f>
        <v>0</v>
      </c>
      <c r="Y29" s="24">
        <f>IFERROR(VLOOKUP($D29,#REF!,23,0),)</f>
        <v>0</v>
      </c>
      <c r="Z29" s="24">
        <f>IFERROR(VLOOKUP($D29,#REF!,24,0),)</f>
        <v>0</v>
      </c>
      <c r="AA29" s="24">
        <f>IFERROR(VLOOKUP($D29,#REF!,25,0),)</f>
        <v>0</v>
      </c>
      <c r="AB29" s="24">
        <f>IFERROR(VLOOKUP($D29,#REF!,26,0),)</f>
        <v>0</v>
      </c>
      <c r="AC29" s="24">
        <f>IFERROR(VLOOKUP($D29,#REF!,27,0),)</f>
        <v>0</v>
      </c>
      <c r="AD29" s="24">
        <f>IFERROR(VLOOKUP($D29,#REF!,28,0),)</f>
        <v>0</v>
      </c>
      <c r="AE29" s="24">
        <f>IFERROR(VLOOKUP($D29,#REF!,29,0),)</f>
        <v>0</v>
      </c>
      <c r="AF29" s="24">
        <f>IFERROR(VLOOKUP($D29,#REF!,30,0),)</f>
        <v>0</v>
      </c>
      <c r="AG29" s="24">
        <f>IFERROR(VLOOKUP($D29,#REF!,31,0),)</f>
        <v>0</v>
      </c>
      <c r="AH29" s="24">
        <f>IFERROR(VLOOKUP($D29,#REF!,32,0),)</f>
        <v>0</v>
      </c>
      <c r="AI29" s="24">
        <f>IFERROR(VLOOKUP($D29,#REF!,33,0),)</f>
        <v>0</v>
      </c>
      <c r="AJ29" s="24">
        <f>IFERROR(VLOOKUP($D29,#REF!,34,0),)</f>
        <v>0</v>
      </c>
      <c r="AK29" s="24">
        <f>IFERROR(VLOOKUP($D29,#REF!,35,0),)</f>
        <v>0</v>
      </c>
      <c r="AL29" s="24">
        <f>IFERROR(VLOOKUP($D29,#REF!,36,0),)</f>
        <v>0</v>
      </c>
    </row>
    <row r="30" spans="1:38" x14ac:dyDescent="0.25">
      <c r="A30" s="8" t="s">
        <v>989</v>
      </c>
      <c r="B30" s="8" t="str">
        <f t="shared" si="2"/>
        <v>Региональная сеть передачи данных ООО "Газпром трансгаз Ставрополь"051-2000455</v>
      </c>
      <c r="C30" s="23" t="s">
        <v>571</v>
      </c>
      <c r="D30" s="23" t="s">
        <v>23</v>
      </c>
      <c r="E30" s="24">
        <f>IFERROR(VLOOKUP(D30,#REF!,2,0),)</f>
        <v>0</v>
      </c>
      <c r="F30" s="24">
        <f>IFERROR(VLOOKUP(D30,#REF!,3,0),)</f>
        <v>0</v>
      </c>
      <c r="G30" s="24">
        <f>IFERROR(VLOOKUP(D30,#REF!,4,0),)</f>
        <v>0</v>
      </c>
      <c r="H30" s="24">
        <f>IFERROR(VLOOKUP($D30,#REF!,5,0),)</f>
        <v>0</v>
      </c>
      <c r="I30" s="24">
        <f>IFERROR(VLOOKUP($D30,#REF!,6,0),)</f>
        <v>0</v>
      </c>
      <c r="J30" s="24">
        <f>IFERROR(VLOOKUP($D30,#REF!,7,0),)</f>
        <v>0</v>
      </c>
      <c r="K30" s="24">
        <f>IFERROR(VLOOKUP($D30,#REF!,8,0),)</f>
        <v>0</v>
      </c>
      <c r="L30" s="24">
        <f>IFERROR(VLOOKUP($D30,#REF!,9,0),)</f>
        <v>0</v>
      </c>
      <c r="M30" s="24">
        <f>IFERROR(VLOOKUP($D30,#REF!,10,0),)</f>
        <v>0</v>
      </c>
      <c r="N30" s="24">
        <f>IFERROR(VLOOKUP($D30,#REF!,11,0),)</f>
        <v>0</v>
      </c>
      <c r="O30" s="24">
        <f>IFERROR(VLOOKUP($D30,#REF!,12,0),)</f>
        <v>0</v>
      </c>
      <c r="P30" s="24">
        <f>IFERROR(VLOOKUP($D30,#REF!,14,0),)</f>
        <v>0</v>
      </c>
      <c r="Q30" s="24">
        <f>IFERROR(VLOOKUP($D30,#REF!,15,0),)</f>
        <v>0</v>
      </c>
      <c r="R30" s="24">
        <f>IFERROR(VLOOKUP($D30,#REF!,16,0),)</f>
        <v>0</v>
      </c>
      <c r="S30" s="24">
        <f>IFERROR(VLOOKUP($D30,#REF!,16,0),)</f>
        <v>0</v>
      </c>
      <c r="T30" s="24">
        <f>IFERROR(VLOOKUP($D30,#REF!,17,0),)</f>
        <v>0</v>
      </c>
      <c r="U30" s="24">
        <f>IFERROR(VLOOKUP($D30,#REF!,19,0),)</f>
        <v>0</v>
      </c>
      <c r="V30" s="24">
        <f>IFERROR(VLOOKUP($D30,#REF!,20,0),)</f>
        <v>0</v>
      </c>
      <c r="W30" s="24">
        <f>IFERROR(VLOOKUP($D30,#REF!,21,0),)</f>
        <v>0</v>
      </c>
      <c r="X30" s="24">
        <f>IFERROR(VLOOKUP($D30,#REF!,22,0),)</f>
        <v>0</v>
      </c>
      <c r="Y30" s="24">
        <f>IFERROR(VLOOKUP($D30,#REF!,23,0),)</f>
        <v>0</v>
      </c>
      <c r="Z30" s="24">
        <f>IFERROR(VLOOKUP($D30,#REF!,24,0),)</f>
        <v>0</v>
      </c>
      <c r="AA30" s="24">
        <f>IFERROR(VLOOKUP($D30,#REF!,25,0),)</f>
        <v>0</v>
      </c>
      <c r="AB30" s="24">
        <f>IFERROR(VLOOKUP($D30,#REF!,26,0),)</f>
        <v>0</v>
      </c>
      <c r="AC30" s="24">
        <f>IFERROR(VLOOKUP($D30,#REF!,27,0),)</f>
        <v>0</v>
      </c>
      <c r="AD30" s="24">
        <f>IFERROR(VLOOKUP($D30,#REF!,28,0),)</f>
        <v>0</v>
      </c>
      <c r="AE30" s="24">
        <f>IFERROR(VLOOKUP($D30,#REF!,29,0),)</f>
        <v>0</v>
      </c>
      <c r="AF30" s="24">
        <f>IFERROR(VLOOKUP($D30,#REF!,30,0),)</f>
        <v>0</v>
      </c>
      <c r="AG30" s="24">
        <f>IFERROR(VLOOKUP($D30,#REF!,31,0),)</f>
        <v>0</v>
      </c>
      <c r="AH30" s="24">
        <f>IFERROR(VLOOKUP($D30,#REF!,32,0),)</f>
        <v>0</v>
      </c>
      <c r="AI30" s="24">
        <f>IFERROR(VLOOKUP($D30,#REF!,33,0),)</f>
        <v>0</v>
      </c>
      <c r="AJ30" s="24">
        <f>IFERROR(VLOOKUP($D30,#REF!,34,0),)</f>
        <v>0</v>
      </c>
      <c r="AK30" s="24">
        <f>IFERROR(VLOOKUP($D30,#REF!,35,0),)</f>
        <v>0</v>
      </c>
      <c r="AL30" s="24">
        <f>IFERROR(VLOOKUP($D30,#REF!,36,0),)</f>
        <v>0</v>
      </c>
    </row>
    <row r="31" spans="1:38" x14ac:dyDescent="0.25">
      <c r="A31" s="8" t="s">
        <v>989</v>
      </c>
      <c r="B31" s="8" t="str">
        <f t="shared" si="2"/>
        <v>Региональная сеть передачи данных ООО «Газпром трансгаз Сургут»051-2000458</v>
      </c>
      <c r="C31" s="23" t="s">
        <v>369</v>
      </c>
      <c r="D31" s="23" t="s">
        <v>24</v>
      </c>
      <c r="E31" s="24">
        <f>IFERROR(VLOOKUP(D31,#REF!,2,0),)</f>
        <v>0</v>
      </c>
      <c r="F31" s="24">
        <f>IFERROR(VLOOKUP(D31,#REF!,3,0),)</f>
        <v>0</v>
      </c>
      <c r="G31" s="24">
        <f>IFERROR(VLOOKUP(D31,#REF!,4,0),)</f>
        <v>0</v>
      </c>
      <c r="H31" s="24">
        <f>IFERROR(VLOOKUP($D31,#REF!,5,0),)</f>
        <v>0</v>
      </c>
      <c r="I31" s="24">
        <f>IFERROR(VLOOKUP($D31,#REF!,6,0),)</f>
        <v>0</v>
      </c>
      <c r="J31" s="24">
        <f>IFERROR(VLOOKUP($D31,#REF!,7,0),)</f>
        <v>0</v>
      </c>
      <c r="K31" s="24">
        <f>IFERROR(VLOOKUP($D31,#REF!,8,0),)</f>
        <v>0</v>
      </c>
      <c r="L31" s="24">
        <f>IFERROR(VLOOKUP($D31,#REF!,9,0),)</f>
        <v>0</v>
      </c>
      <c r="M31" s="24">
        <f>IFERROR(VLOOKUP($D31,#REF!,10,0),)</f>
        <v>0</v>
      </c>
      <c r="N31" s="24">
        <f>IFERROR(VLOOKUP($D31,#REF!,11,0),)</f>
        <v>0</v>
      </c>
      <c r="O31" s="24">
        <f>IFERROR(VLOOKUP($D31,#REF!,12,0),)</f>
        <v>0</v>
      </c>
      <c r="P31" s="24">
        <f>IFERROR(VLOOKUP($D31,#REF!,14,0),)</f>
        <v>0</v>
      </c>
      <c r="Q31" s="24">
        <f>IFERROR(VLOOKUP($D31,#REF!,15,0),)</f>
        <v>0</v>
      </c>
      <c r="R31" s="24">
        <f>IFERROR(VLOOKUP($D31,#REF!,16,0),)</f>
        <v>0</v>
      </c>
      <c r="S31" s="24">
        <f>IFERROR(VLOOKUP($D31,#REF!,16,0),)</f>
        <v>0</v>
      </c>
      <c r="T31" s="24">
        <f>IFERROR(VLOOKUP($D31,#REF!,17,0),)</f>
        <v>0</v>
      </c>
      <c r="U31" s="24">
        <f>IFERROR(VLOOKUP($D31,#REF!,19,0),)</f>
        <v>0</v>
      </c>
      <c r="V31" s="24">
        <f>IFERROR(VLOOKUP($D31,#REF!,20,0),)</f>
        <v>0</v>
      </c>
      <c r="W31" s="24">
        <f>IFERROR(VLOOKUP($D31,#REF!,21,0),)</f>
        <v>0</v>
      </c>
      <c r="X31" s="24">
        <f>IFERROR(VLOOKUP($D31,#REF!,22,0),)</f>
        <v>0</v>
      </c>
      <c r="Y31" s="24">
        <f>IFERROR(VLOOKUP($D31,#REF!,23,0),)</f>
        <v>0</v>
      </c>
      <c r="Z31" s="24">
        <f>IFERROR(VLOOKUP($D31,#REF!,24,0),)</f>
        <v>0</v>
      </c>
      <c r="AA31" s="24">
        <f>IFERROR(VLOOKUP($D31,#REF!,25,0),)</f>
        <v>0</v>
      </c>
      <c r="AB31" s="24">
        <f>IFERROR(VLOOKUP($D31,#REF!,26,0),)</f>
        <v>0</v>
      </c>
      <c r="AC31" s="24">
        <f>IFERROR(VLOOKUP($D31,#REF!,27,0),)</f>
        <v>0</v>
      </c>
      <c r="AD31" s="24">
        <f>IFERROR(VLOOKUP($D31,#REF!,28,0),)</f>
        <v>0</v>
      </c>
      <c r="AE31" s="24">
        <f>IFERROR(VLOOKUP($D31,#REF!,29,0),)</f>
        <v>0</v>
      </c>
      <c r="AF31" s="24">
        <f>IFERROR(VLOOKUP($D31,#REF!,30,0),)</f>
        <v>0</v>
      </c>
      <c r="AG31" s="24">
        <f>IFERROR(VLOOKUP($D31,#REF!,31,0),)</f>
        <v>0</v>
      </c>
      <c r="AH31" s="24">
        <f>IFERROR(VLOOKUP($D31,#REF!,32,0),)</f>
        <v>0</v>
      </c>
      <c r="AI31" s="24">
        <f>IFERROR(VLOOKUP($D31,#REF!,33,0),)</f>
        <v>0</v>
      </c>
      <c r="AJ31" s="24">
        <f>IFERROR(VLOOKUP($D31,#REF!,34,0),)</f>
        <v>0</v>
      </c>
      <c r="AK31" s="24">
        <f>IFERROR(VLOOKUP($D31,#REF!,35,0),)</f>
        <v>0</v>
      </c>
      <c r="AL31" s="24">
        <f>IFERROR(VLOOKUP($D31,#REF!,36,0),)</f>
        <v>0</v>
      </c>
    </row>
    <row r="32" spans="1:38" x14ac:dyDescent="0.25">
      <c r="A32" s="8" t="s">
        <v>989</v>
      </c>
      <c r="B32" s="8" t="str">
        <f t="shared" si="2"/>
        <v>Региональная сеть передачи данных ООО "Газпром трансгаз Томск"051-2000460</v>
      </c>
      <c r="C32" s="23" t="s">
        <v>572</v>
      </c>
      <c r="D32" s="23" t="s">
        <v>25</v>
      </c>
      <c r="E32" s="24">
        <f>IFERROR(VLOOKUP(D32,#REF!,2,0),)</f>
        <v>0</v>
      </c>
      <c r="F32" s="24">
        <f>IFERROR(VLOOKUP(D32,#REF!,3,0),)</f>
        <v>0</v>
      </c>
      <c r="G32" s="24">
        <f>IFERROR(VLOOKUP(D32,#REF!,4,0),)</f>
        <v>0</v>
      </c>
      <c r="H32" s="24">
        <f>IFERROR(VLOOKUP($D32,#REF!,5,0),)</f>
        <v>0</v>
      </c>
      <c r="I32" s="24">
        <f>IFERROR(VLOOKUP($D32,#REF!,6,0),)</f>
        <v>0</v>
      </c>
      <c r="J32" s="24">
        <f>IFERROR(VLOOKUP($D32,#REF!,7,0),)</f>
        <v>0</v>
      </c>
      <c r="K32" s="24">
        <f>IFERROR(VLOOKUP($D32,#REF!,8,0),)</f>
        <v>0</v>
      </c>
      <c r="L32" s="24">
        <f>IFERROR(VLOOKUP($D32,#REF!,9,0),)</f>
        <v>0</v>
      </c>
      <c r="M32" s="24">
        <f>IFERROR(VLOOKUP($D32,#REF!,10,0),)</f>
        <v>0</v>
      </c>
      <c r="N32" s="24">
        <f>IFERROR(VLOOKUP($D32,#REF!,11,0),)</f>
        <v>0</v>
      </c>
      <c r="O32" s="24">
        <f>IFERROR(VLOOKUP($D32,#REF!,12,0),)</f>
        <v>0</v>
      </c>
      <c r="P32" s="24">
        <f>IFERROR(VLOOKUP($D32,#REF!,14,0),)</f>
        <v>0</v>
      </c>
      <c r="Q32" s="24">
        <f>IFERROR(VLOOKUP($D32,#REF!,15,0),)</f>
        <v>0</v>
      </c>
      <c r="R32" s="24">
        <f>IFERROR(VLOOKUP($D32,#REF!,16,0),)</f>
        <v>0</v>
      </c>
      <c r="S32" s="24">
        <f>IFERROR(VLOOKUP($D32,#REF!,16,0),)</f>
        <v>0</v>
      </c>
      <c r="T32" s="24">
        <f>IFERROR(VLOOKUP($D32,#REF!,17,0),)</f>
        <v>0</v>
      </c>
      <c r="U32" s="24">
        <f>IFERROR(VLOOKUP($D32,#REF!,19,0),)</f>
        <v>0</v>
      </c>
      <c r="V32" s="24">
        <f>IFERROR(VLOOKUP($D32,#REF!,20,0),)</f>
        <v>0</v>
      </c>
      <c r="W32" s="24">
        <f>IFERROR(VLOOKUP($D32,#REF!,21,0),)</f>
        <v>0</v>
      </c>
      <c r="X32" s="24">
        <f>IFERROR(VLOOKUP($D32,#REF!,22,0),)</f>
        <v>0</v>
      </c>
      <c r="Y32" s="24">
        <f>IFERROR(VLOOKUP($D32,#REF!,23,0),)</f>
        <v>0</v>
      </c>
      <c r="Z32" s="24">
        <f>IFERROR(VLOOKUP($D32,#REF!,24,0),)</f>
        <v>0</v>
      </c>
      <c r="AA32" s="24">
        <f>IFERROR(VLOOKUP($D32,#REF!,25,0),)</f>
        <v>0</v>
      </c>
      <c r="AB32" s="24">
        <f>IFERROR(VLOOKUP($D32,#REF!,26,0),)</f>
        <v>0</v>
      </c>
      <c r="AC32" s="24">
        <f>IFERROR(VLOOKUP($D32,#REF!,27,0),)</f>
        <v>0</v>
      </c>
      <c r="AD32" s="24">
        <f>IFERROR(VLOOKUP($D32,#REF!,28,0),)</f>
        <v>0</v>
      </c>
      <c r="AE32" s="24">
        <f>IFERROR(VLOOKUP($D32,#REF!,29,0),)</f>
        <v>0</v>
      </c>
      <c r="AF32" s="24">
        <f>IFERROR(VLOOKUP($D32,#REF!,30,0),)</f>
        <v>0</v>
      </c>
      <c r="AG32" s="24">
        <f>IFERROR(VLOOKUP($D32,#REF!,31,0),)</f>
        <v>0</v>
      </c>
      <c r="AH32" s="24">
        <f>IFERROR(VLOOKUP($D32,#REF!,32,0),)</f>
        <v>0</v>
      </c>
      <c r="AI32" s="24">
        <f>IFERROR(VLOOKUP($D32,#REF!,33,0),)</f>
        <v>0</v>
      </c>
      <c r="AJ32" s="24">
        <f>IFERROR(VLOOKUP($D32,#REF!,34,0),)</f>
        <v>0</v>
      </c>
      <c r="AK32" s="24">
        <f>IFERROR(VLOOKUP($D32,#REF!,35,0),)</f>
        <v>0</v>
      </c>
      <c r="AL32" s="24">
        <f>IFERROR(VLOOKUP($D32,#REF!,36,0),)</f>
        <v>0</v>
      </c>
    </row>
    <row r="33" spans="1:38" x14ac:dyDescent="0.25">
      <c r="A33" s="8" t="s">
        <v>989</v>
      </c>
      <c r="B33" s="8" t="str">
        <f t="shared" si="2"/>
        <v>Региональная сеть передачи данных ООО "Газпром трансгаз Уфа"051-2000462</v>
      </c>
      <c r="C33" s="23" t="s">
        <v>573</v>
      </c>
      <c r="D33" s="23" t="s">
        <v>26</v>
      </c>
      <c r="E33" s="24">
        <f>IFERROR(VLOOKUP(D33,#REF!,2,0),)</f>
        <v>0</v>
      </c>
      <c r="F33" s="24">
        <f>IFERROR(VLOOKUP(D33,#REF!,3,0),)</f>
        <v>0</v>
      </c>
      <c r="G33" s="24">
        <f>IFERROR(VLOOKUP(D33,#REF!,4,0),)</f>
        <v>0</v>
      </c>
      <c r="H33" s="24">
        <f>IFERROR(VLOOKUP($D33,#REF!,5,0),)</f>
        <v>0</v>
      </c>
      <c r="I33" s="24">
        <f>IFERROR(VLOOKUP($D33,#REF!,6,0),)</f>
        <v>0</v>
      </c>
      <c r="J33" s="24">
        <f>IFERROR(VLOOKUP($D33,#REF!,7,0),)</f>
        <v>0</v>
      </c>
      <c r="K33" s="24">
        <f>IFERROR(VLOOKUP($D33,#REF!,8,0),)</f>
        <v>0</v>
      </c>
      <c r="L33" s="24">
        <f>IFERROR(VLOOKUP($D33,#REF!,9,0),)</f>
        <v>0</v>
      </c>
      <c r="M33" s="24">
        <f>IFERROR(VLOOKUP($D33,#REF!,10,0),)</f>
        <v>0</v>
      </c>
      <c r="N33" s="24">
        <f>IFERROR(VLOOKUP($D33,#REF!,11,0),)</f>
        <v>0</v>
      </c>
      <c r="O33" s="24">
        <f>IFERROR(VLOOKUP($D33,#REF!,12,0),)</f>
        <v>0</v>
      </c>
      <c r="P33" s="24">
        <f>IFERROR(VLOOKUP($D33,#REF!,14,0),)</f>
        <v>0</v>
      </c>
      <c r="Q33" s="24">
        <f>IFERROR(VLOOKUP($D33,#REF!,15,0),)</f>
        <v>0</v>
      </c>
      <c r="R33" s="24">
        <f>IFERROR(VLOOKUP($D33,#REF!,16,0),)</f>
        <v>0</v>
      </c>
      <c r="S33" s="24">
        <f>IFERROR(VLOOKUP($D33,#REF!,16,0),)</f>
        <v>0</v>
      </c>
      <c r="T33" s="24">
        <f>IFERROR(VLOOKUP($D33,#REF!,17,0),)</f>
        <v>0</v>
      </c>
      <c r="U33" s="24">
        <f>IFERROR(VLOOKUP($D33,#REF!,19,0),)</f>
        <v>0</v>
      </c>
      <c r="V33" s="24">
        <f>IFERROR(VLOOKUP($D33,#REF!,20,0),)</f>
        <v>0</v>
      </c>
      <c r="W33" s="24">
        <f>IFERROR(VLOOKUP($D33,#REF!,21,0),)</f>
        <v>0</v>
      </c>
      <c r="X33" s="24">
        <f>IFERROR(VLOOKUP($D33,#REF!,22,0),)</f>
        <v>0</v>
      </c>
      <c r="Y33" s="24">
        <f>IFERROR(VLOOKUP($D33,#REF!,23,0),)</f>
        <v>0</v>
      </c>
      <c r="Z33" s="24">
        <f>IFERROR(VLOOKUP($D33,#REF!,24,0),)</f>
        <v>0</v>
      </c>
      <c r="AA33" s="24">
        <f>IFERROR(VLOOKUP($D33,#REF!,25,0),)</f>
        <v>0</v>
      </c>
      <c r="AB33" s="24">
        <f>IFERROR(VLOOKUP($D33,#REF!,26,0),)</f>
        <v>0</v>
      </c>
      <c r="AC33" s="24">
        <f>IFERROR(VLOOKUP($D33,#REF!,27,0),)</f>
        <v>0</v>
      </c>
      <c r="AD33" s="24">
        <f>IFERROR(VLOOKUP($D33,#REF!,28,0),)</f>
        <v>0</v>
      </c>
      <c r="AE33" s="24">
        <f>IFERROR(VLOOKUP($D33,#REF!,29,0),)</f>
        <v>0</v>
      </c>
      <c r="AF33" s="24">
        <f>IFERROR(VLOOKUP($D33,#REF!,30,0),)</f>
        <v>0</v>
      </c>
      <c r="AG33" s="24">
        <f>IFERROR(VLOOKUP($D33,#REF!,31,0),)</f>
        <v>0</v>
      </c>
      <c r="AH33" s="24">
        <f>IFERROR(VLOOKUP($D33,#REF!,32,0),)</f>
        <v>0</v>
      </c>
      <c r="AI33" s="24">
        <f>IFERROR(VLOOKUP($D33,#REF!,33,0),)</f>
        <v>0</v>
      </c>
      <c r="AJ33" s="24">
        <f>IFERROR(VLOOKUP($D33,#REF!,34,0),)</f>
        <v>0</v>
      </c>
      <c r="AK33" s="24">
        <f>IFERROR(VLOOKUP($D33,#REF!,35,0),)</f>
        <v>0</v>
      </c>
      <c r="AL33" s="24">
        <f>IFERROR(VLOOKUP($D33,#REF!,36,0),)</f>
        <v>0</v>
      </c>
    </row>
    <row r="34" spans="1:38" x14ac:dyDescent="0.25">
      <c r="A34" s="8" t="s">
        <v>989</v>
      </c>
      <c r="B34" s="8" t="str">
        <f t="shared" si="2"/>
        <v>Региональная сеть передачи данных ООО "Газпром трансгаз Ухта"051-2000464</v>
      </c>
      <c r="C34" s="23" t="s">
        <v>574</v>
      </c>
      <c r="D34" s="23" t="s">
        <v>27</v>
      </c>
      <c r="E34" s="24">
        <f>IFERROR(VLOOKUP(D34,#REF!,2,0),)</f>
        <v>0</v>
      </c>
      <c r="F34" s="24">
        <f>IFERROR(VLOOKUP(D34,#REF!,3,0),)</f>
        <v>0</v>
      </c>
      <c r="G34" s="24">
        <f>IFERROR(VLOOKUP(D34,#REF!,4,0),)</f>
        <v>0</v>
      </c>
      <c r="H34" s="24">
        <f>IFERROR(VLOOKUP($D34,#REF!,5,0),)</f>
        <v>0</v>
      </c>
      <c r="I34" s="24">
        <f>IFERROR(VLOOKUP($D34,#REF!,6,0),)</f>
        <v>0</v>
      </c>
      <c r="J34" s="24">
        <f>IFERROR(VLOOKUP($D34,#REF!,7,0),)</f>
        <v>0</v>
      </c>
      <c r="K34" s="24">
        <f>IFERROR(VLOOKUP($D34,#REF!,8,0),)</f>
        <v>0</v>
      </c>
      <c r="L34" s="24">
        <f>IFERROR(VLOOKUP($D34,#REF!,9,0),)</f>
        <v>0</v>
      </c>
      <c r="M34" s="24">
        <f>IFERROR(VLOOKUP($D34,#REF!,10,0),)</f>
        <v>0</v>
      </c>
      <c r="N34" s="24">
        <f>IFERROR(VLOOKUP($D34,#REF!,11,0),)</f>
        <v>0</v>
      </c>
      <c r="O34" s="24">
        <f>IFERROR(VLOOKUP($D34,#REF!,12,0),)</f>
        <v>0</v>
      </c>
      <c r="P34" s="24">
        <f>IFERROR(VLOOKUP($D34,#REF!,14,0),)</f>
        <v>0</v>
      </c>
      <c r="Q34" s="24">
        <f>IFERROR(VLOOKUP($D34,#REF!,15,0),)</f>
        <v>0</v>
      </c>
      <c r="R34" s="24">
        <f>IFERROR(VLOOKUP($D34,#REF!,16,0),)</f>
        <v>0</v>
      </c>
      <c r="S34" s="24">
        <f>IFERROR(VLOOKUP($D34,#REF!,16,0),)</f>
        <v>0</v>
      </c>
      <c r="T34" s="24">
        <f>IFERROR(VLOOKUP($D34,#REF!,17,0),)</f>
        <v>0</v>
      </c>
      <c r="U34" s="24">
        <f>IFERROR(VLOOKUP($D34,#REF!,19,0),)</f>
        <v>0</v>
      </c>
      <c r="V34" s="24">
        <f>IFERROR(VLOOKUP($D34,#REF!,20,0),)</f>
        <v>0</v>
      </c>
      <c r="W34" s="24">
        <f>IFERROR(VLOOKUP($D34,#REF!,21,0),)</f>
        <v>0</v>
      </c>
      <c r="X34" s="24">
        <f>IFERROR(VLOOKUP($D34,#REF!,22,0),)</f>
        <v>0</v>
      </c>
      <c r="Y34" s="24">
        <f>IFERROR(VLOOKUP($D34,#REF!,23,0),)</f>
        <v>0</v>
      </c>
      <c r="Z34" s="24">
        <f>IFERROR(VLOOKUP($D34,#REF!,24,0),)</f>
        <v>0</v>
      </c>
      <c r="AA34" s="24">
        <f>IFERROR(VLOOKUP($D34,#REF!,25,0),)</f>
        <v>0</v>
      </c>
      <c r="AB34" s="24">
        <f>IFERROR(VLOOKUP($D34,#REF!,26,0),)</f>
        <v>0</v>
      </c>
      <c r="AC34" s="24">
        <f>IFERROR(VLOOKUP($D34,#REF!,27,0),)</f>
        <v>0</v>
      </c>
      <c r="AD34" s="24">
        <f>IFERROR(VLOOKUP($D34,#REF!,28,0),)</f>
        <v>0</v>
      </c>
      <c r="AE34" s="24">
        <f>IFERROR(VLOOKUP($D34,#REF!,29,0),)</f>
        <v>0</v>
      </c>
      <c r="AF34" s="24">
        <f>IFERROR(VLOOKUP($D34,#REF!,30,0),)</f>
        <v>0</v>
      </c>
      <c r="AG34" s="24">
        <f>IFERROR(VLOOKUP($D34,#REF!,31,0),)</f>
        <v>0</v>
      </c>
      <c r="AH34" s="24">
        <f>IFERROR(VLOOKUP($D34,#REF!,32,0),)</f>
        <v>0</v>
      </c>
      <c r="AI34" s="24">
        <f>IFERROR(VLOOKUP($D34,#REF!,33,0),)</f>
        <v>0</v>
      </c>
      <c r="AJ34" s="24">
        <f>IFERROR(VLOOKUP($D34,#REF!,34,0),)</f>
        <v>0</v>
      </c>
      <c r="AK34" s="24">
        <f>IFERROR(VLOOKUP($D34,#REF!,35,0),)</f>
        <v>0</v>
      </c>
      <c r="AL34" s="24">
        <f>IFERROR(VLOOKUP($D34,#REF!,36,0),)</f>
        <v>0</v>
      </c>
    </row>
    <row r="35" spans="1:38" x14ac:dyDescent="0.25">
      <c r="A35" s="8" t="s">
        <v>989</v>
      </c>
      <c r="B35" s="8" t="str">
        <f t="shared" si="2"/>
        <v>Региональная сеть передачи данных ООО "Газпром трансгаз Чайковский"051-2000467</v>
      </c>
      <c r="C35" s="23" t="s">
        <v>575</v>
      </c>
      <c r="D35" s="23" t="s">
        <v>28</v>
      </c>
      <c r="E35" s="24">
        <f>IFERROR(VLOOKUP(D35,#REF!,2,0),)</f>
        <v>0</v>
      </c>
      <c r="F35" s="24">
        <f>IFERROR(VLOOKUP(D35,#REF!,3,0),)</f>
        <v>0</v>
      </c>
      <c r="G35" s="24">
        <f>IFERROR(VLOOKUP(D35,#REF!,4,0),)</f>
        <v>0</v>
      </c>
      <c r="H35" s="24">
        <f>IFERROR(VLOOKUP($D35,#REF!,5,0),)</f>
        <v>0</v>
      </c>
      <c r="I35" s="24">
        <f>IFERROR(VLOOKUP($D35,#REF!,6,0),)</f>
        <v>0</v>
      </c>
      <c r="J35" s="24">
        <f>IFERROR(VLOOKUP($D35,#REF!,7,0),)</f>
        <v>0</v>
      </c>
      <c r="K35" s="24">
        <f>IFERROR(VLOOKUP($D35,#REF!,8,0),)</f>
        <v>0</v>
      </c>
      <c r="L35" s="24">
        <f>IFERROR(VLOOKUP($D35,#REF!,9,0),)</f>
        <v>0</v>
      </c>
      <c r="M35" s="24">
        <f>IFERROR(VLOOKUP($D35,#REF!,10,0),)</f>
        <v>0</v>
      </c>
      <c r="N35" s="24">
        <f>IFERROR(VLOOKUP($D35,#REF!,11,0),)</f>
        <v>0</v>
      </c>
      <c r="O35" s="24">
        <f>IFERROR(VLOOKUP($D35,#REF!,12,0),)</f>
        <v>0</v>
      </c>
      <c r="P35" s="24">
        <f>IFERROR(VLOOKUP($D35,#REF!,14,0),)</f>
        <v>0</v>
      </c>
      <c r="Q35" s="24">
        <f>IFERROR(VLOOKUP($D35,#REF!,15,0),)</f>
        <v>0</v>
      </c>
      <c r="R35" s="24">
        <f>IFERROR(VLOOKUP($D35,#REF!,16,0),)</f>
        <v>0</v>
      </c>
      <c r="S35" s="24">
        <f>IFERROR(VLOOKUP($D35,#REF!,16,0),)</f>
        <v>0</v>
      </c>
      <c r="T35" s="24">
        <f>IFERROR(VLOOKUP($D35,#REF!,17,0),)</f>
        <v>0</v>
      </c>
      <c r="U35" s="24">
        <f>IFERROR(VLOOKUP($D35,#REF!,19,0),)</f>
        <v>0</v>
      </c>
      <c r="V35" s="24">
        <f>IFERROR(VLOOKUP($D35,#REF!,20,0),)</f>
        <v>0</v>
      </c>
      <c r="W35" s="24">
        <f>IFERROR(VLOOKUP($D35,#REF!,21,0),)</f>
        <v>0</v>
      </c>
      <c r="X35" s="24">
        <f>IFERROR(VLOOKUP($D35,#REF!,22,0),)</f>
        <v>0</v>
      </c>
      <c r="Y35" s="24">
        <f>IFERROR(VLOOKUP($D35,#REF!,23,0),)</f>
        <v>0</v>
      </c>
      <c r="Z35" s="24">
        <f>IFERROR(VLOOKUP($D35,#REF!,24,0),)</f>
        <v>0</v>
      </c>
      <c r="AA35" s="24">
        <f>IFERROR(VLOOKUP($D35,#REF!,25,0),)</f>
        <v>0</v>
      </c>
      <c r="AB35" s="24">
        <f>IFERROR(VLOOKUP($D35,#REF!,26,0),)</f>
        <v>0</v>
      </c>
      <c r="AC35" s="24">
        <f>IFERROR(VLOOKUP($D35,#REF!,27,0),)</f>
        <v>0</v>
      </c>
      <c r="AD35" s="24">
        <f>IFERROR(VLOOKUP($D35,#REF!,28,0),)</f>
        <v>0</v>
      </c>
      <c r="AE35" s="24">
        <f>IFERROR(VLOOKUP($D35,#REF!,29,0),)</f>
        <v>0</v>
      </c>
      <c r="AF35" s="24">
        <f>IFERROR(VLOOKUP($D35,#REF!,30,0),)</f>
        <v>0</v>
      </c>
      <c r="AG35" s="24">
        <f>IFERROR(VLOOKUP($D35,#REF!,31,0),)</f>
        <v>0</v>
      </c>
      <c r="AH35" s="24">
        <f>IFERROR(VLOOKUP($D35,#REF!,32,0),)</f>
        <v>0</v>
      </c>
      <c r="AI35" s="24">
        <f>IFERROR(VLOOKUP($D35,#REF!,33,0),)</f>
        <v>0</v>
      </c>
      <c r="AJ35" s="24">
        <f>IFERROR(VLOOKUP($D35,#REF!,34,0),)</f>
        <v>0</v>
      </c>
      <c r="AK35" s="24">
        <f>IFERROR(VLOOKUP($D35,#REF!,35,0),)</f>
        <v>0</v>
      </c>
      <c r="AL35" s="24">
        <f>IFERROR(VLOOKUP($D35,#REF!,36,0),)</f>
        <v>0</v>
      </c>
    </row>
    <row r="36" spans="1:38" x14ac:dyDescent="0.25">
      <c r="A36" s="8" t="s">
        <v>989</v>
      </c>
      <c r="B36" s="8" t="str">
        <f t="shared" si="2"/>
        <v>Реконструкция систем качества газа на ГРС ООО «Газпром трансгаз Махачкала»051-2000490</v>
      </c>
      <c r="C36" s="23" t="s">
        <v>372</v>
      </c>
      <c r="D36" s="23" t="s">
        <v>29</v>
      </c>
      <c r="E36" s="24">
        <f>IFERROR(VLOOKUP(D36,#REF!,2,0),)</f>
        <v>0</v>
      </c>
      <c r="F36" s="24">
        <f>IFERROR(VLOOKUP(D36,#REF!,3,0),)</f>
        <v>0</v>
      </c>
      <c r="G36" s="24">
        <f>IFERROR(VLOOKUP(D36,#REF!,4,0),)</f>
        <v>0</v>
      </c>
      <c r="H36" s="24">
        <f>IFERROR(VLOOKUP($D36,#REF!,5,0),)</f>
        <v>0</v>
      </c>
      <c r="I36" s="24">
        <f>IFERROR(VLOOKUP($D36,#REF!,6,0),)</f>
        <v>0</v>
      </c>
      <c r="J36" s="24">
        <f>IFERROR(VLOOKUP($D36,#REF!,7,0),)</f>
        <v>0</v>
      </c>
      <c r="K36" s="24">
        <f>IFERROR(VLOOKUP($D36,#REF!,8,0),)</f>
        <v>0</v>
      </c>
      <c r="L36" s="24">
        <f>IFERROR(VLOOKUP($D36,#REF!,9,0),)</f>
        <v>0</v>
      </c>
      <c r="M36" s="24">
        <f>IFERROR(VLOOKUP($D36,#REF!,10,0),)</f>
        <v>0</v>
      </c>
      <c r="N36" s="24">
        <f>IFERROR(VLOOKUP($D36,#REF!,11,0),)</f>
        <v>0</v>
      </c>
      <c r="O36" s="24">
        <f>IFERROR(VLOOKUP($D36,#REF!,12,0),)</f>
        <v>0</v>
      </c>
      <c r="P36" s="24">
        <f>IFERROR(VLOOKUP($D36,#REF!,14,0),)</f>
        <v>0</v>
      </c>
      <c r="Q36" s="24">
        <f>IFERROR(VLOOKUP($D36,#REF!,15,0),)</f>
        <v>0</v>
      </c>
      <c r="R36" s="24">
        <f>IFERROR(VLOOKUP($D36,#REF!,16,0),)</f>
        <v>0</v>
      </c>
      <c r="S36" s="24">
        <f>IFERROR(VLOOKUP($D36,#REF!,16,0),)</f>
        <v>0</v>
      </c>
      <c r="T36" s="24">
        <f>IFERROR(VLOOKUP($D36,#REF!,17,0),)</f>
        <v>0</v>
      </c>
      <c r="U36" s="24">
        <f>IFERROR(VLOOKUP($D36,#REF!,19,0),)</f>
        <v>0</v>
      </c>
      <c r="V36" s="24">
        <f>IFERROR(VLOOKUP($D36,#REF!,20,0),)</f>
        <v>0</v>
      </c>
      <c r="W36" s="24">
        <f>IFERROR(VLOOKUP($D36,#REF!,21,0),)</f>
        <v>0</v>
      </c>
      <c r="X36" s="24">
        <f>IFERROR(VLOOKUP($D36,#REF!,22,0),)</f>
        <v>0</v>
      </c>
      <c r="Y36" s="24">
        <f>IFERROR(VLOOKUP($D36,#REF!,23,0),)</f>
        <v>0</v>
      </c>
      <c r="Z36" s="24">
        <f>IFERROR(VLOOKUP($D36,#REF!,24,0),)</f>
        <v>0</v>
      </c>
      <c r="AA36" s="24">
        <f>IFERROR(VLOOKUP($D36,#REF!,25,0),)</f>
        <v>0</v>
      </c>
      <c r="AB36" s="24">
        <f>IFERROR(VLOOKUP($D36,#REF!,26,0),)</f>
        <v>0</v>
      </c>
      <c r="AC36" s="24">
        <f>IFERROR(VLOOKUP($D36,#REF!,27,0),)</f>
        <v>0</v>
      </c>
      <c r="AD36" s="24">
        <f>IFERROR(VLOOKUP($D36,#REF!,28,0),)</f>
        <v>0</v>
      </c>
      <c r="AE36" s="24">
        <f>IFERROR(VLOOKUP($D36,#REF!,29,0),)</f>
        <v>0</v>
      </c>
      <c r="AF36" s="24">
        <f>IFERROR(VLOOKUP($D36,#REF!,30,0),)</f>
        <v>0</v>
      </c>
      <c r="AG36" s="24">
        <f>IFERROR(VLOOKUP($D36,#REF!,31,0),)</f>
        <v>0</v>
      </c>
      <c r="AH36" s="24">
        <f>IFERROR(VLOOKUP($D36,#REF!,32,0),)</f>
        <v>0</v>
      </c>
      <c r="AI36" s="24">
        <f>IFERROR(VLOOKUP($D36,#REF!,33,0),)</f>
        <v>0</v>
      </c>
      <c r="AJ36" s="24">
        <f>IFERROR(VLOOKUP($D36,#REF!,34,0),)</f>
        <v>0</v>
      </c>
      <c r="AK36" s="24">
        <f>IFERROR(VLOOKUP($D36,#REF!,35,0),)</f>
        <v>0</v>
      </c>
      <c r="AL36" s="24">
        <f>IFERROR(VLOOKUP($D36,#REF!,36,0),)</f>
        <v>0</v>
      </c>
    </row>
    <row r="37" spans="1:38" x14ac:dyDescent="0.25">
      <c r="A37" s="8" t="s">
        <v>989</v>
      </c>
      <c r="B37" s="8" t="str">
        <f t="shared" si="2"/>
        <v>Уральский региональный метрологический центр для испытаний и поверки расходомеров газа в рабочих условиях на базе ГИС "Долгодеревенская". Третий пусковой комплекс.051-2000591</v>
      </c>
      <c r="C37" s="23" t="s">
        <v>576</v>
      </c>
      <c r="D37" s="23" t="s">
        <v>30</v>
      </c>
      <c r="E37" s="24">
        <f>IFERROR(VLOOKUP(D37,#REF!,2,0),)</f>
        <v>0</v>
      </c>
      <c r="F37" s="24">
        <f>IFERROR(VLOOKUP(D37,#REF!,3,0),)</f>
        <v>0</v>
      </c>
      <c r="G37" s="24">
        <f>IFERROR(VLOOKUP(D37,#REF!,4,0),)</f>
        <v>0</v>
      </c>
      <c r="H37" s="24">
        <f>IFERROR(VLOOKUP($D37,#REF!,5,0),)</f>
        <v>0</v>
      </c>
      <c r="I37" s="24">
        <f>IFERROR(VLOOKUP($D37,#REF!,6,0),)</f>
        <v>0</v>
      </c>
      <c r="J37" s="24">
        <f>IFERROR(VLOOKUP($D37,#REF!,7,0),)</f>
        <v>0</v>
      </c>
      <c r="K37" s="24">
        <f>IFERROR(VLOOKUP($D37,#REF!,8,0),)</f>
        <v>0</v>
      </c>
      <c r="L37" s="24">
        <f>IFERROR(VLOOKUP($D37,#REF!,9,0),)</f>
        <v>0</v>
      </c>
      <c r="M37" s="24">
        <f>IFERROR(VLOOKUP($D37,#REF!,10,0),)</f>
        <v>0</v>
      </c>
      <c r="N37" s="24">
        <f>IFERROR(VLOOKUP($D37,#REF!,11,0),)</f>
        <v>0</v>
      </c>
      <c r="O37" s="24">
        <f>IFERROR(VLOOKUP($D37,#REF!,12,0),)</f>
        <v>0</v>
      </c>
      <c r="P37" s="24">
        <f>IFERROR(VLOOKUP($D37,#REF!,14,0),)</f>
        <v>0</v>
      </c>
      <c r="Q37" s="24">
        <f>IFERROR(VLOOKUP($D37,#REF!,15,0),)</f>
        <v>0</v>
      </c>
      <c r="R37" s="24">
        <f>IFERROR(VLOOKUP($D37,#REF!,16,0),)</f>
        <v>0</v>
      </c>
      <c r="S37" s="24">
        <f>IFERROR(VLOOKUP($D37,#REF!,16,0),)</f>
        <v>0</v>
      </c>
      <c r="T37" s="24">
        <f>IFERROR(VLOOKUP($D37,#REF!,17,0),)</f>
        <v>0</v>
      </c>
      <c r="U37" s="24">
        <f>IFERROR(VLOOKUP($D37,#REF!,19,0),)</f>
        <v>0</v>
      </c>
      <c r="V37" s="24">
        <f>IFERROR(VLOOKUP($D37,#REF!,20,0),)</f>
        <v>0</v>
      </c>
      <c r="W37" s="24">
        <f>IFERROR(VLOOKUP($D37,#REF!,21,0),)</f>
        <v>0</v>
      </c>
      <c r="X37" s="24">
        <f>IFERROR(VLOOKUP($D37,#REF!,22,0),)</f>
        <v>0</v>
      </c>
      <c r="Y37" s="24">
        <f>IFERROR(VLOOKUP($D37,#REF!,23,0),)</f>
        <v>0</v>
      </c>
      <c r="Z37" s="24">
        <f>IFERROR(VLOOKUP($D37,#REF!,24,0),)</f>
        <v>0</v>
      </c>
      <c r="AA37" s="24">
        <f>IFERROR(VLOOKUP($D37,#REF!,25,0),)</f>
        <v>0</v>
      </c>
      <c r="AB37" s="24">
        <f>IFERROR(VLOOKUP($D37,#REF!,26,0),)</f>
        <v>0</v>
      </c>
      <c r="AC37" s="24">
        <f>IFERROR(VLOOKUP($D37,#REF!,27,0),)</f>
        <v>0</v>
      </c>
      <c r="AD37" s="24">
        <f>IFERROR(VLOOKUP($D37,#REF!,28,0),)</f>
        <v>0</v>
      </c>
      <c r="AE37" s="24">
        <f>IFERROR(VLOOKUP($D37,#REF!,29,0),)</f>
        <v>0</v>
      </c>
      <c r="AF37" s="24">
        <f>IFERROR(VLOOKUP($D37,#REF!,30,0),)</f>
        <v>0</v>
      </c>
      <c r="AG37" s="24">
        <f>IFERROR(VLOOKUP($D37,#REF!,31,0),)</f>
        <v>0</v>
      </c>
      <c r="AH37" s="24">
        <f>IFERROR(VLOOKUP($D37,#REF!,32,0),)</f>
        <v>0</v>
      </c>
      <c r="AI37" s="24">
        <f>IFERROR(VLOOKUP($D37,#REF!,33,0),)</f>
        <v>0</v>
      </c>
      <c r="AJ37" s="24">
        <f>IFERROR(VLOOKUP($D37,#REF!,34,0),)</f>
        <v>0</v>
      </c>
      <c r="AK37" s="24">
        <f>IFERROR(VLOOKUP($D37,#REF!,35,0),)</f>
        <v>0</v>
      </c>
      <c r="AL37" s="24">
        <f>IFERROR(VLOOKUP($D37,#REF!,36,0),)</f>
        <v>0</v>
      </c>
    </row>
    <row r="38" spans="1:38" x14ac:dyDescent="0.25">
      <c r="A38" s="8" t="s">
        <v>989</v>
      </c>
      <c r="B38" s="8" t="str">
        <f t="shared" si="2"/>
        <v>Техперевооружение системы оперативной технологической связи. РРЛ на участке КС Уренгойская-Надым-Югорск-граница ТТГ. Система 5.6051-2000618</v>
      </c>
      <c r="C38" s="23" t="s">
        <v>577</v>
      </c>
      <c r="D38" s="23" t="s">
        <v>379</v>
      </c>
      <c r="E38" s="24">
        <f>IFERROR(VLOOKUP(D38,#REF!,2,0),)</f>
        <v>0</v>
      </c>
      <c r="F38" s="24">
        <f>IFERROR(VLOOKUP(D38,#REF!,3,0),)</f>
        <v>0</v>
      </c>
      <c r="G38" s="24">
        <f>IFERROR(VLOOKUP(D38,#REF!,4,0),)</f>
        <v>0</v>
      </c>
      <c r="H38" s="24">
        <f>IFERROR(VLOOKUP($D38,#REF!,5,0),)</f>
        <v>0</v>
      </c>
      <c r="I38" s="24">
        <f>IFERROR(VLOOKUP($D38,#REF!,6,0),)</f>
        <v>0</v>
      </c>
      <c r="J38" s="24">
        <f>IFERROR(VLOOKUP($D38,#REF!,7,0),)</f>
        <v>0</v>
      </c>
      <c r="K38" s="24">
        <f>IFERROR(VLOOKUP($D38,#REF!,8,0),)</f>
        <v>0</v>
      </c>
      <c r="L38" s="24">
        <f>IFERROR(VLOOKUP($D38,#REF!,9,0),)</f>
        <v>0</v>
      </c>
      <c r="M38" s="24">
        <f>IFERROR(VLOOKUP($D38,#REF!,10,0),)</f>
        <v>0</v>
      </c>
      <c r="N38" s="24">
        <f>IFERROR(VLOOKUP($D38,#REF!,11,0),)</f>
        <v>0</v>
      </c>
      <c r="O38" s="24">
        <f>IFERROR(VLOOKUP($D38,#REF!,12,0),)</f>
        <v>0</v>
      </c>
      <c r="P38" s="24">
        <f>IFERROR(VLOOKUP($D38,#REF!,14,0),)</f>
        <v>0</v>
      </c>
      <c r="Q38" s="24">
        <f>IFERROR(VLOOKUP($D38,#REF!,15,0),)</f>
        <v>0</v>
      </c>
      <c r="R38" s="24">
        <f>IFERROR(VLOOKUP($D38,#REF!,16,0),)</f>
        <v>0</v>
      </c>
      <c r="S38" s="24">
        <f>IFERROR(VLOOKUP($D38,#REF!,16,0),)</f>
        <v>0</v>
      </c>
      <c r="T38" s="24">
        <f>IFERROR(VLOOKUP($D38,#REF!,17,0),)</f>
        <v>0</v>
      </c>
      <c r="U38" s="24">
        <f>IFERROR(VLOOKUP($D38,#REF!,19,0),)</f>
        <v>0</v>
      </c>
      <c r="V38" s="24">
        <f>IFERROR(VLOOKUP($D38,#REF!,20,0),)</f>
        <v>0</v>
      </c>
      <c r="W38" s="24">
        <f>IFERROR(VLOOKUP($D38,#REF!,21,0),)</f>
        <v>0</v>
      </c>
      <c r="X38" s="24">
        <f>IFERROR(VLOOKUP($D38,#REF!,22,0),)</f>
        <v>0</v>
      </c>
      <c r="Y38" s="24">
        <f>IFERROR(VLOOKUP($D38,#REF!,23,0),)</f>
        <v>0</v>
      </c>
      <c r="Z38" s="24">
        <f>IFERROR(VLOOKUP($D38,#REF!,24,0),)</f>
        <v>0</v>
      </c>
      <c r="AA38" s="24">
        <f>IFERROR(VLOOKUP($D38,#REF!,25,0),)</f>
        <v>0</v>
      </c>
      <c r="AB38" s="24">
        <f>IFERROR(VLOOKUP($D38,#REF!,26,0),)</f>
        <v>0</v>
      </c>
      <c r="AC38" s="24">
        <f>IFERROR(VLOOKUP($D38,#REF!,27,0),)</f>
        <v>0</v>
      </c>
      <c r="AD38" s="24">
        <f>IFERROR(VLOOKUP($D38,#REF!,28,0),)</f>
        <v>0</v>
      </c>
      <c r="AE38" s="24">
        <f>IFERROR(VLOOKUP($D38,#REF!,29,0),)</f>
        <v>0</v>
      </c>
      <c r="AF38" s="24">
        <f>IFERROR(VLOOKUP($D38,#REF!,30,0),)</f>
        <v>0</v>
      </c>
      <c r="AG38" s="24">
        <f>IFERROR(VLOOKUP($D38,#REF!,31,0),)</f>
        <v>0</v>
      </c>
      <c r="AH38" s="24">
        <f>IFERROR(VLOOKUP($D38,#REF!,32,0),)</f>
        <v>0</v>
      </c>
      <c r="AI38" s="24">
        <f>IFERROR(VLOOKUP($D38,#REF!,33,0),)</f>
        <v>0</v>
      </c>
      <c r="AJ38" s="24">
        <f>IFERROR(VLOOKUP($D38,#REF!,34,0),)</f>
        <v>0</v>
      </c>
      <c r="AK38" s="24">
        <f>IFERROR(VLOOKUP($D38,#REF!,35,0),)</f>
        <v>0</v>
      </c>
      <c r="AL38" s="24">
        <f>IFERROR(VLOOKUP($D38,#REF!,36,0),)</f>
        <v>0</v>
      </c>
    </row>
    <row r="39" spans="1:38" x14ac:dyDescent="0.25">
      <c r="A39" s="8" t="s">
        <v>989</v>
      </c>
      <c r="B39" s="8" t="str">
        <f t="shared" si="2"/>
        <v>Система автоматизированного учета сырья, полупродуктов и товарной продукции на АГПЗ051-2000624</v>
      </c>
      <c r="C39" s="23" t="s">
        <v>578</v>
      </c>
      <c r="D39" s="23" t="s">
        <v>380</v>
      </c>
      <c r="E39" s="24">
        <f>IFERROR(VLOOKUP(D39,#REF!,2,0),)</f>
        <v>0</v>
      </c>
      <c r="F39" s="24">
        <f>IFERROR(VLOOKUP(D39,#REF!,3,0),)</f>
        <v>0</v>
      </c>
      <c r="G39" s="24">
        <f>IFERROR(VLOOKUP(D39,#REF!,4,0),)</f>
        <v>0</v>
      </c>
      <c r="H39" s="24">
        <f>IFERROR(VLOOKUP($D39,#REF!,5,0),)</f>
        <v>0</v>
      </c>
      <c r="I39" s="24">
        <f>IFERROR(VLOOKUP($D39,#REF!,6,0),)</f>
        <v>0</v>
      </c>
      <c r="J39" s="24">
        <f>IFERROR(VLOOKUP($D39,#REF!,7,0),)</f>
        <v>0</v>
      </c>
      <c r="K39" s="24">
        <f>IFERROR(VLOOKUP($D39,#REF!,8,0),)</f>
        <v>0</v>
      </c>
      <c r="L39" s="24">
        <f>IFERROR(VLOOKUP($D39,#REF!,9,0),)</f>
        <v>0</v>
      </c>
      <c r="M39" s="24">
        <f>IFERROR(VLOOKUP($D39,#REF!,10,0),)</f>
        <v>0</v>
      </c>
      <c r="N39" s="24">
        <f>IFERROR(VLOOKUP($D39,#REF!,11,0),)</f>
        <v>0</v>
      </c>
      <c r="O39" s="24">
        <f>IFERROR(VLOOKUP($D39,#REF!,12,0),)</f>
        <v>0</v>
      </c>
      <c r="P39" s="24">
        <f>IFERROR(VLOOKUP($D39,#REF!,14,0),)</f>
        <v>0</v>
      </c>
      <c r="Q39" s="24">
        <f>IFERROR(VLOOKUP($D39,#REF!,15,0),)</f>
        <v>0</v>
      </c>
      <c r="R39" s="24">
        <f>IFERROR(VLOOKUP($D39,#REF!,16,0),)</f>
        <v>0</v>
      </c>
      <c r="S39" s="24">
        <f>IFERROR(VLOOKUP($D39,#REF!,16,0),)</f>
        <v>0</v>
      </c>
      <c r="T39" s="24">
        <f>IFERROR(VLOOKUP($D39,#REF!,17,0),)</f>
        <v>0</v>
      </c>
      <c r="U39" s="24">
        <f>IFERROR(VLOOKUP($D39,#REF!,19,0),)</f>
        <v>0</v>
      </c>
      <c r="V39" s="24">
        <f>IFERROR(VLOOKUP($D39,#REF!,20,0),)</f>
        <v>0</v>
      </c>
      <c r="W39" s="24">
        <f>IFERROR(VLOOKUP($D39,#REF!,21,0),)</f>
        <v>0</v>
      </c>
      <c r="X39" s="24">
        <f>IFERROR(VLOOKUP($D39,#REF!,22,0),)</f>
        <v>0</v>
      </c>
      <c r="Y39" s="24">
        <f>IFERROR(VLOOKUP($D39,#REF!,23,0),)</f>
        <v>0</v>
      </c>
      <c r="Z39" s="24">
        <f>IFERROR(VLOOKUP($D39,#REF!,24,0),)</f>
        <v>0</v>
      </c>
      <c r="AA39" s="24">
        <f>IFERROR(VLOOKUP($D39,#REF!,25,0),)</f>
        <v>0</v>
      </c>
      <c r="AB39" s="24">
        <f>IFERROR(VLOOKUP($D39,#REF!,26,0),)</f>
        <v>0</v>
      </c>
      <c r="AC39" s="24">
        <f>IFERROR(VLOOKUP($D39,#REF!,27,0),)</f>
        <v>0</v>
      </c>
      <c r="AD39" s="24">
        <f>IFERROR(VLOOKUP($D39,#REF!,28,0),)</f>
        <v>0</v>
      </c>
      <c r="AE39" s="24">
        <f>IFERROR(VLOOKUP($D39,#REF!,29,0),)</f>
        <v>0</v>
      </c>
      <c r="AF39" s="24">
        <f>IFERROR(VLOOKUP($D39,#REF!,30,0),)</f>
        <v>0</v>
      </c>
      <c r="AG39" s="24">
        <f>IFERROR(VLOOKUP($D39,#REF!,31,0),)</f>
        <v>0</v>
      </c>
      <c r="AH39" s="24">
        <f>IFERROR(VLOOKUP($D39,#REF!,32,0),)</f>
        <v>0</v>
      </c>
      <c r="AI39" s="24">
        <f>IFERROR(VLOOKUP($D39,#REF!,33,0),)</f>
        <v>0</v>
      </c>
      <c r="AJ39" s="24">
        <f>IFERROR(VLOOKUP($D39,#REF!,34,0),)</f>
        <v>0</v>
      </c>
      <c r="AK39" s="24">
        <f>IFERROR(VLOOKUP($D39,#REF!,35,0),)</f>
        <v>0</v>
      </c>
      <c r="AL39" s="24">
        <f>IFERROR(VLOOKUP($D39,#REF!,36,0),)</f>
        <v>0</v>
      </c>
    </row>
    <row r="40" spans="1:38" x14ac:dyDescent="0.25">
      <c r="A40" s="8" t="s">
        <v>989</v>
      </c>
      <c r="B40" s="8" t="str">
        <f t="shared" ref="B40:B68" si="3">CONCATENATE(C40,D40)</f>
        <v>Обустройство Ковыктинского газоконденсатного месторождения на период ОПР051-2000707</v>
      </c>
      <c r="C40" s="23" t="s">
        <v>579</v>
      </c>
      <c r="D40" s="23" t="s">
        <v>31</v>
      </c>
      <c r="E40" s="24">
        <f>IFERROR(VLOOKUP(D40,#REF!,2,0),)</f>
        <v>0</v>
      </c>
      <c r="F40" s="24">
        <f>IFERROR(VLOOKUP(D40,#REF!,3,0),)</f>
        <v>0</v>
      </c>
      <c r="G40" s="24">
        <f>IFERROR(VLOOKUP(D40,#REF!,4,0),)</f>
        <v>0</v>
      </c>
      <c r="H40" s="24">
        <f>IFERROR(VLOOKUP($D40,#REF!,5,0),)</f>
        <v>0</v>
      </c>
      <c r="I40" s="24">
        <f>IFERROR(VLOOKUP($D40,#REF!,6,0),)</f>
        <v>0</v>
      </c>
      <c r="J40" s="24">
        <f>IFERROR(VLOOKUP($D40,#REF!,7,0),)</f>
        <v>0</v>
      </c>
      <c r="K40" s="24">
        <f>IFERROR(VLOOKUP($D40,#REF!,8,0),)</f>
        <v>0</v>
      </c>
      <c r="L40" s="24">
        <f>IFERROR(VLOOKUP($D40,#REF!,9,0),)</f>
        <v>0</v>
      </c>
      <c r="M40" s="24">
        <f>IFERROR(VLOOKUP($D40,#REF!,10,0),)</f>
        <v>0</v>
      </c>
      <c r="N40" s="24">
        <f>IFERROR(VLOOKUP($D40,#REF!,11,0),)</f>
        <v>0</v>
      </c>
      <c r="O40" s="24">
        <f>IFERROR(VLOOKUP($D40,#REF!,12,0),)</f>
        <v>0</v>
      </c>
      <c r="P40" s="24">
        <f>IFERROR(VLOOKUP($D40,#REF!,14,0),)</f>
        <v>0</v>
      </c>
      <c r="Q40" s="24">
        <f>IFERROR(VLOOKUP($D40,#REF!,15,0),)</f>
        <v>0</v>
      </c>
      <c r="R40" s="24">
        <f>IFERROR(VLOOKUP($D40,#REF!,16,0),)</f>
        <v>0</v>
      </c>
      <c r="S40" s="24">
        <f>IFERROR(VLOOKUP($D40,#REF!,16,0),)</f>
        <v>0</v>
      </c>
      <c r="T40" s="24">
        <f>IFERROR(VLOOKUP($D40,#REF!,17,0),)</f>
        <v>0</v>
      </c>
      <c r="U40" s="24">
        <f>IFERROR(VLOOKUP($D40,#REF!,19,0),)</f>
        <v>0</v>
      </c>
      <c r="V40" s="24">
        <f>IFERROR(VLOOKUP($D40,#REF!,20,0),)</f>
        <v>0</v>
      </c>
      <c r="W40" s="24">
        <f>IFERROR(VLOOKUP($D40,#REF!,21,0),)</f>
        <v>0</v>
      </c>
      <c r="X40" s="24">
        <f>IFERROR(VLOOKUP($D40,#REF!,22,0),)</f>
        <v>0</v>
      </c>
      <c r="Y40" s="24">
        <f>IFERROR(VLOOKUP($D40,#REF!,23,0),)</f>
        <v>0</v>
      </c>
      <c r="Z40" s="24">
        <f>IFERROR(VLOOKUP($D40,#REF!,24,0),)</f>
        <v>0</v>
      </c>
      <c r="AA40" s="24">
        <f>IFERROR(VLOOKUP($D40,#REF!,25,0),)</f>
        <v>0</v>
      </c>
      <c r="AB40" s="24">
        <f>IFERROR(VLOOKUP($D40,#REF!,26,0),)</f>
        <v>0</v>
      </c>
      <c r="AC40" s="24">
        <f>IFERROR(VLOOKUP($D40,#REF!,27,0),)</f>
        <v>0</v>
      </c>
      <c r="AD40" s="24">
        <f>IFERROR(VLOOKUP($D40,#REF!,28,0),)</f>
        <v>0</v>
      </c>
      <c r="AE40" s="24">
        <f>IFERROR(VLOOKUP($D40,#REF!,29,0),)</f>
        <v>0</v>
      </c>
      <c r="AF40" s="24">
        <f>IFERROR(VLOOKUP($D40,#REF!,30,0),)</f>
        <v>0</v>
      </c>
      <c r="AG40" s="24">
        <f>IFERROR(VLOOKUP($D40,#REF!,31,0),)</f>
        <v>0</v>
      </c>
      <c r="AH40" s="24">
        <f>IFERROR(VLOOKUP($D40,#REF!,32,0),)</f>
        <v>0</v>
      </c>
      <c r="AI40" s="24">
        <f>IFERROR(VLOOKUP($D40,#REF!,33,0),)</f>
        <v>0</v>
      </c>
      <c r="AJ40" s="24">
        <f>IFERROR(VLOOKUP($D40,#REF!,34,0),)</f>
        <v>0</v>
      </c>
      <c r="AK40" s="24">
        <f>IFERROR(VLOOKUP($D40,#REF!,35,0),)</f>
        <v>0</v>
      </c>
      <c r="AL40" s="24">
        <f>IFERROR(VLOOKUP($D40,#REF!,36,0),)</f>
        <v>0</v>
      </c>
    </row>
    <row r="41" spans="1:38" x14ac:dyDescent="0.25">
      <c r="A41" s="8" t="s">
        <v>989</v>
      </c>
      <c r="B41" s="8" t="str">
        <f t="shared" si="3"/>
        <v>Обустройство Чиканского ГКМ на период ОПЭ051-2000712</v>
      </c>
      <c r="C41" s="23" t="s">
        <v>580</v>
      </c>
      <c r="D41" s="23" t="s">
        <v>32</v>
      </c>
      <c r="E41" s="24">
        <f>IFERROR(VLOOKUP(D41,#REF!,2,0),)</f>
        <v>0</v>
      </c>
      <c r="F41" s="24">
        <f>IFERROR(VLOOKUP(D41,#REF!,3,0),)</f>
        <v>0</v>
      </c>
      <c r="G41" s="24">
        <f>IFERROR(VLOOKUP(D41,#REF!,4,0),)</f>
        <v>0</v>
      </c>
      <c r="H41" s="24">
        <f>IFERROR(VLOOKUP($D41,#REF!,5,0),)</f>
        <v>0</v>
      </c>
      <c r="I41" s="24">
        <f>IFERROR(VLOOKUP($D41,#REF!,6,0),)</f>
        <v>0</v>
      </c>
      <c r="J41" s="24">
        <f>IFERROR(VLOOKUP($D41,#REF!,7,0),)</f>
        <v>0</v>
      </c>
      <c r="K41" s="24">
        <f>IFERROR(VLOOKUP($D41,#REF!,8,0),)</f>
        <v>0</v>
      </c>
      <c r="L41" s="24">
        <f>IFERROR(VLOOKUP($D41,#REF!,9,0),)</f>
        <v>0</v>
      </c>
      <c r="M41" s="24">
        <f>IFERROR(VLOOKUP($D41,#REF!,10,0),)</f>
        <v>0</v>
      </c>
      <c r="N41" s="24">
        <f>IFERROR(VLOOKUP($D41,#REF!,11,0),)</f>
        <v>0</v>
      </c>
      <c r="O41" s="24">
        <f>IFERROR(VLOOKUP($D41,#REF!,12,0),)</f>
        <v>0</v>
      </c>
      <c r="P41" s="24">
        <f>IFERROR(VLOOKUP($D41,#REF!,14,0),)</f>
        <v>0</v>
      </c>
      <c r="Q41" s="24">
        <f>IFERROR(VLOOKUP($D41,#REF!,15,0),)</f>
        <v>0</v>
      </c>
      <c r="R41" s="24">
        <f>IFERROR(VLOOKUP($D41,#REF!,16,0),)</f>
        <v>0</v>
      </c>
      <c r="S41" s="24">
        <f>IFERROR(VLOOKUP($D41,#REF!,16,0),)</f>
        <v>0</v>
      </c>
      <c r="T41" s="24">
        <f>IFERROR(VLOOKUP($D41,#REF!,17,0),)</f>
        <v>0</v>
      </c>
      <c r="U41" s="24">
        <f>IFERROR(VLOOKUP($D41,#REF!,19,0),)</f>
        <v>0</v>
      </c>
      <c r="V41" s="24">
        <f>IFERROR(VLOOKUP($D41,#REF!,20,0),)</f>
        <v>0</v>
      </c>
      <c r="W41" s="24">
        <f>IFERROR(VLOOKUP($D41,#REF!,21,0),)</f>
        <v>0</v>
      </c>
      <c r="X41" s="24">
        <f>IFERROR(VLOOKUP($D41,#REF!,22,0),)</f>
        <v>0</v>
      </c>
      <c r="Y41" s="24">
        <f>IFERROR(VLOOKUP($D41,#REF!,23,0),)</f>
        <v>0</v>
      </c>
      <c r="Z41" s="24">
        <f>IFERROR(VLOOKUP($D41,#REF!,24,0),)</f>
        <v>0</v>
      </c>
      <c r="AA41" s="24">
        <f>IFERROR(VLOOKUP($D41,#REF!,25,0),)</f>
        <v>0</v>
      </c>
      <c r="AB41" s="24">
        <f>IFERROR(VLOOKUP($D41,#REF!,26,0),)</f>
        <v>0</v>
      </c>
      <c r="AC41" s="24">
        <f>IFERROR(VLOOKUP($D41,#REF!,27,0),)</f>
        <v>0</v>
      </c>
      <c r="AD41" s="24">
        <f>IFERROR(VLOOKUP($D41,#REF!,28,0),)</f>
        <v>0</v>
      </c>
      <c r="AE41" s="24">
        <f>IFERROR(VLOOKUP($D41,#REF!,29,0),)</f>
        <v>0</v>
      </c>
      <c r="AF41" s="24">
        <f>IFERROR(VLOOKUP($D41,#REF!,30,0),)</f>
        <v>0</v>
      </c>
      <c r="AG41" s="24">
        <f>IFERROR(VLOOKUP($D41,#REF!,31,0),)</f>
        <v>0</v>
      </c>
      <c r="AH41" s="24">
        <f>IFERROR(VLOOKUP($D41,#REF!,32,0),)</f>
        <v>0</v>
      </c>
      <c r="AI41" s="24">
        <f>IFERROR(VLOOKUP($D41,#REF!,33,0),)</f>
        <v>0</v>
      </c>
      <c r="AJ41" s="24">
        <f>IFERROR(VLOOKUP($D41,#REF!,34,0),)</f>
        <v>0</v>
      </c>
      <c r="AK41" s="24">
        <f>IFERROR(VLOOKUP($D41,#REF!,35,0),)</f>
        <v>0</v>
      </c>
      <c r="AL41" s="24">
        <f>IFERROR(VLOOKUP($D41,#REF!,36,0),)</f>
        <v>0</v>
      </c>
    </row>
    <row r="42" spans="1:38" x14ac:dyDescent="0.25">
      <c r="A42" s="8" t="s">
        <v>989</v>
      </c>
      <c r="B42" s="8" t="str">
        <f t="shared" si="3"/>
        <v>Обустройство Ковыктинского газоконденсатного месторождения051-2000714</v>
      </c>
      <c r="C42" s="23" t="s">
        <v>581</v>
      </c>
      <c r="D42" s="23" t="s">
        <v>33</v>
      </c>
      <c r="E42" s="24">
        <f>IFERROR(VLOOKUP(D42,#REF!,2,0),)</f>
        <v>0</v>
      </c>
      <c r="F42" s="24">
        <f>IFERROR(VLOOKUP(D42,#REF!,3,0),)</f>
        <v>0</v>
      </c>
      <c r="G42" s="24">
        <f>IFERROR(VLOOKUP(D42,#REF!,4,0),)</f>
        <v>0</v>
      </c>
      <c r="H42" s="24">
        <f>IFERROR(VLOOKUP($D42,#REF!,5,0),)</f>
        <v>0</v>
      </c>
      <c r="I42" s="24">
        <f>IFERROR(VLOOKUP($D42,#REF!,6,0),)</f>
        <v>0</v>
      </c>
      <c r="J42" s="24">
        <f>IFERROR(VLOOKUP($D42,#REF!,7,0),)</f>
        <v>0</v>
      </c>
      <c r="K42" s="24">
        <f>IFERROR(VLOOKUP($D42,#REF!,8,0),)</f>
        <v>0</v>
      </c>
      <c r="L42" s="24">
        <f>IFERROR(VLOOKUP($D42,#REF!,9,0),)</f>
        <v>0</v>
      </c>
      <c r="M42" s="24">
        <f>IFERROR(VLOOKUP($D42,#REF!,10,0),)</f>
        <v>0</v>
      </c>
      <c r="N42" s="24">
        <f>IFERROR(VLOOKUP($D42,#REF!,11,0),)</f>
        <v>0</v>
      </c>
      <c r="O42" s="24">
        <f>IFERROR(VLOOKUP($D42,#REF!,12,0),)</f>
        <v>0</v>
      </c>
      <c r="P42" s="24">
        <f>IFERROR(VLOOKUP($D42,#REF!,14,0),)</f>
        <v>0</v>
      </c>
      <c r="Q42" s="24">
        <f>IFERROR(VLOOKUP($D42,#REF!,15,0),)</f>
        <v>0</v>
      </c>
      <c r="R42" s="24">
        <f>IFERROR(VLOOKUP($D42,#REF!,16,0),)</f>
        <v>0</v>
      </c>
      <c r="S42" s="24">
        <f>IFERROR(VLOOKUP($D42,#REF!,16,0),)</f>
        <v>0</v>
      </c>
      <c r="T42" s="24">
        <f>IFERROR(VLOOKUP($D42,#REF!,17,0),)</f>
        <v>0</v>
      </c>
      <c r="U42" s="24">
        <f>IFERROR(VLOOKUP($D42,#REF!,19,0),)</f>
        <v>0</v>
      </c>
      <c r="V42" s="24">
        <f>IFERROR(VLOOKUP($D42,#REF!,20,0),)</f>
        <v>0</v>
      </c>
      <c r="W42" s="24">
        <f>IFERROR(VLOOKUP($D42,#REF!,21,0),)</f>
        <v>0</v>
      </c>
      <c r="X42" s="24">
        <f>IFERROR(VLOOKUP($D42,#REF!,22,0),)</f>
        <v>0</v>
      </c>
      <c r="Y42" s="24">
        <f>IFERROR(VLOOKUP($D42,#REF!,23,0),)</f>
        <v>0</v>
      </c>
      <c r="Z42" s="24">
        <f>IFERROR(VLOOKUP($D42,#REF!,24,0),)</f>
        <v>0</v>
      </c>
      <c r="AA42" s="24">
        <f>IFERROR(VLOOKUP($D42,#REF!,25,0),)</f>
        <v>0</v>
      </c>
      <c r="AB42" s="24">
        <f>IFERROR(VLOOKUP($D42,#REF!,26,0),)</f>
        <v>0</v>
      </c>
      <c r="AC42" s="24">
        <f>IFERROR(VLOOKUP($D42,#REF!,27,0),)</f>
        <v>0</v>
      </c>
      <c r="AD42" s="24">
        <f>IFERROR(VLOOKUP($D42,#REF!,28,0),)</f>
        <v>0</v>
      </c>
      <c r="AE42" s="24">
        <f>IFERROR(VLOOKUP($D42,#REF!,29,0),)</f>
        <v>0</v>
      </c>
      <c r="AF42" s="24">
        <f>IFERROR(VLOOKUP($D42,#REF!,30,0),)</f>
        <v>0</v>
      </c>
      <c r="AG42" s="24">
        <f>IFERROR(VLOOKUP($D42,#REF!,31,0),)</f>
        <v>0</v>
      </c>
      <c r="AH42" s="24">
        <f>IFERROR(VLOOKUP($D42,#REF!,32,0),)</f>
        <v>0</v>
      </c>
      <c r="AI42" s="24">
        <f>IFERROR(VLOOKUP($D42,#REF!,33,0),)</f>
        <v>0</v>
      </c>
      <c r="AJ42" s="24">
        <f>IFERROR(VLOOKUP($D42,#REF!,34,0),)</f>
        <v>0</v>
      </c>
      <c r="AK42" s="24">
        <f>IFERROR(VLOOKUP($D42,#REF!,35,0),)</f>
        <v>0</v>
      </c>
      <c r="AL42" s="24">
        <f>IFERROR(VLOOKUP($D42,#REF!,36,0),)</f>
        <v>0</v>
      </c>
    </row>
    <row r="43" spans="1:38" x14ac:dyDescent="0.25">
      <c r="B43" s="8" t="str">
        <f t="shared" si="3"/>
        <v>Подрядные работы051-2000714</v>
      </c>
      <c r="C43" s="33" t="s">
        <v>2</v>
      </c>
      <c r="D43" s="33" t="s">
        <v>33</v>
      </c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</row>
    <row r="44" spans="1:38" x14ac:dyDescent="0.25">
      <c r="B44" s="8" t="str">
        <f t="shared" si="3"/>
        <v>Газстройпром051-2000714</v>
      </c>
      <c r="C44" s="40" t="s">
        <v>990</v>
      </c>
      <c r="D44" s="40" t="s">
        <v>33</v>
      </c>
      <c r="E44" s="20">
        <v>13348.85</v>
      </c>
      <c r="F44" s="20">
        <v>202.5</v>
      </c>
      <c r="G44" s="20"/>
      <c r="H44" s="20"/>
      <c r="I44" s="20"/>
      <c r="J44" s="20"/>
      <c r="K44" s="20"/>
      <c r="L44" s="20"/>
      <c r="M44" s="20"/>
      <c r="N44" s="20"/>
      <c r="O44" s="20">
        <f>U44+Y44+AC44+AG44</f>
        <v>65223.299999999988</v>
      </c>
      <c r="P44" s="20">
        <f>V44+Z44+AD44+AH44</f>
        <v>202.5</v>
      </c>
      <c r="Q44" s="20">
        <f>W44+AA44+AE44+AI44</f>
        <v>4317.83</v>
      </c>
      <c r="R44" s="20">
        <f>X44+AB44+AF44+AJ44</f>
        <v>60702.97</v>
      </c>
      <c r="S44" s="20"/>
      <c r="T44" s="20"/>
      <c r="U44" s="20">
        <f>V44+W44+X44</f>
        <v>11379.55</v>
      </c>
      <c r="V44" s="20">
        <v>202.5</v>
      </c>
      <c r="W44" s="20">
        <v>3623.38</v>
      </c>
      <c r="X44" s="20">
        <v>7553.67</v>
      </c>
      <c r="Y44" s="20">
        <f>Z44+AA44+AB44</f>
        <v>41194.269999999997</v>
      </c>
      <c r="Z44" s="20"/>
      <c r="AA44" s="20">
        <v>694.45</v>
      </c>
      <c r="AB44" s="20">
        <v>40499.82</v>
      </c>
      <c r="AC44" s="20">
        <f>AD44+AE44+AF44</f>
        <v>1200</v>
      </c>
      <c r="AD44" s="20"/>
      <c r="AE44" s="20"/>
      <c r="AF44" s="20">
        <v>1200</v>
      </c>
      <c r="AG44" s="20">
        <f>AH44+AI44+AJ44</f>
        <v>11449.48</v>
      </c>
      <c r="AH44" s="20"/>
      <c r="AI44" s="20"/>
      <c r="AJ44" s="20">
        <v>11449.48</v>
      </c>
      <c r="AK44" s="20"/>
      <c r="AL44" s="20"/>
    </row>
    <row r="45" spans="1:38" x14ac:dyDescent="0.25">
      <c r="B45" s="8" t="str">
        <f t="shared" si="3"/>
        <v>Оборудование051-2000714</v>
      </c>
      <c r="C45" s="33" t="s">
        <v>3</v>
      </c>
      <c r="D45" s="33" t="s">
        <v>33</v>
      </c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>
        <f>V45+W45+X45</f>
        <v>0</v>
      </c>
      <c r="V45" s="20"/>
      <c r="W45" s="20"/>
      <c r="X45" s="20"/>
      <c r="Y45" s="20">
        <f t="shared" ref="Y45:Y46" si="4">Z45+AA45+AB45</f>
        <v>0</v>
      </c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</row>
    <row r="46" spans="1:38" x14ac:dyDescent="0.25">
      <c r="B46" s="8" t="str">
        <f t="shared" si="3"/>
        <v>Газстройпром051-2000714</v>
      </c>
      <c r="C46" s="25" t="s">
        <v>990</v>
      </c>
      <c r="D46" s="25" t="s">
        <v>33</v>
      </c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>
        <f t="shared" ref="O46" si="5">U46+Y46+AC46+AG46</f>
        <v>40374.800000000003</v>
      </c>
      <c r="P46" s="20">
        <f t="shared" ref="P46" si="6">V46+Z46+AD46+AH46</f>
        <v>0</v>
      </c>
      <c r="Q46" s="20">
        <f t="shared" ref="Q46" si="7">W46+AA46+AE46+AI46</f>
        <v>17017.689999999999</v>
      </c>
      <c r="R46" s="20">
        <f t="shared" ref="R46" si="8">X46+AB46+AF46+AJ46</f>
        <v>23357.11</v>
      </c>
      <c r="S46" s="20"/>
      <c r="T46" s="20"/>
      <c r="U46" s="20">
        <f>V46+W46+X46</f>
        <v>11343.79</v>
      </c>
      <c r="V46" s="20"/>
      <c r="W46" s="20">
        <v>6790.54</v>
      </c>
      <c r="X46" s="20">
        <v>4553.25</v>
      </c>
      <c r="Y46" s="20">
        <f t="shared" si="4"/>
        <v>19325.830000000002</v>
      </c>
      <c r="Z46" s="20"/>
      <c r="AA46" s="20">
        <v>10227.15</v>
      </c>
      <c r="AB46" s="20">
        <v>9098.68</v>
      </c>
      <c r="AC46" s="20"/>
      <c r="AD46" s="20"/>
      <c r="AE46" s="20"/>
      <c r="AF46" s="20"/>
      <c r="AG46" s="20">
        <f t="shared" ref="AG46" si="9">AH46+AI46+AJ46</f>
        <v>9705.18</v>
      </c>
      <c r="AH46" s="20"/>
      <c r="AI46" s="20"/>
      <c r="AJ46" s="20">
        <v>9705.18</v>
      </c>
      <c r="AK46" s="20"/>
      <c r="AL46" s="20"/>
    </row>
    <row r="47" spans="1:38" x14ac:dyDescent="0.25">
      <c r="A47" s="8" t="s">
        <v>989</v>
      </c>
      <c r="B47" s="8" t="str">
        <f t="shared" si="3"/>
        <v>Модернизация систем учета расхода газа, качества газа и реконструкция ГИС ООО "Кавказтрансгаз"051-2000717</v>
      </c>
      <c r="C47" s="23" t="s">
        <v>582</v>
      </c>
      <c r="D47" s="23" t="s">
        <v>34</v>
      </c>
      <c r="E47" s="24">
        <f>IFERROR(VLOOKUP(D47,#REF!,2,0),)</f>
        <v>0</v>
      </c>
      <c r="F47" s="24">
        <f>IFERROR(VLOOKUP(D47,#REF!,3,0),)</f>
        <v>0</v>
      </c>
      <c r="G47" s="24">
        <f>IFERROR(VLOOKUP(D47,#REF!,4,0),)</f>
        <v>0</v>
      </c>
      <c r="H47" s="24">
        <f>IFERROR(VLOOKUP($D47,#REF!,5,0),)</f>
        <v>0</v>
      </c>
      <c r="I47" s="24">
        <f>IFERROR(VLOOKUP($D47,#REF!,6,0),)</f>
        <v>0</v>
      </c>
      <c r="J47" s="24">
        <f>IFERROR(VLOOKUP($D47,#REF!,7,0),)</f>
        <v>0</v>
      </c>
      <c r="K47" s="24">
        <f>IFERROR(VLOOKUP($D47,#REF!,8,0),)</f>
        <v>0</v>
      </c>
      <c r="L47" s="24">
        <f>IFERROR(VLOOKUP($D47,#REF!,9,0),)</f>
        <v>0</v>
      </c>
      <c r="M47" s="24">
        <f>IFERROR(VLOOKUP($D47,#REF!,10,0),)</f>
        <v>0</v>
      </c>
      <c r="N47" s="24">
        <f>IFERROR(VLOOKUP($D47,#REF!,11,0),)</f>
        <v>0</v>
      </c>
      <c r="O47" s="24">
        <f>IFERROR(VLOOKUP($D47,#REF!,12,0),)</f>
        <v>0</v>
      </c>
      <c r="P47" s="24">
        <f>IFERROR(VLOOKUP($D47,#REF!,14,0),)</f>
        <v>0</v>
      </c>
      <c r="Q47" s="24">
        <f>IFERROR(VLOOKUP($D47,#REF!,15,0),)</f>
        <v>0</v>
      </c>
      <c r="R47" s="24">
        <f>IFERROR(VLOOKUP($D47,#REF!,16,0),)</f>
        <v>0</v>
      </c>
      <c r="S47" s="24">
        <f>IFERROR(VLOOKUP($D47,#REF!,16,0),)</f>
        <v>0</v>
      </c>
      <c r="T47" s="24">
        <f>IFERROR(VLOOKUP($D47,#REF!,17,0),)</f>
        <v>0</v>
      </c>
      <c r="U47" s="24">
        <f>IFERROR(VLOOKUP($D47,#REF!,19,0),)</f>
        <v>0</v>
      </c>
      <c r="V47" s="24">
        <f>IFERROR(VLOOKUP($D47,#REF!,20,0),)</f>
        <v>0</v>
      </c>
      <c r="W47" s="24">
        <f>IFERROR(VLOOKUP($D47,#REF!,21,0),)</f>
        <v>0</v>
      </c>
      <c r="X47" s="24">
        <f>IFERROR(VLOOKUP($D47,#REF!,22,0),)</f>
        <v>0</v>
      </c>
      <c r="Y47" s="24">
        <f>IFERROR(VLOOKUP($D47,#REF!,23,0),)</f>
        <v>0</v>
      </c>
      <c r="Z47" s="24">
        <f>IFERROR(VLOOKUP($D47,#REF!,24,0),)</f>
        <v>0</v>
      </c>
      <c r="AA47" s="24">
        <f>IFERROR(VLOOKUP($D47,#REF!,25,0),)</f>
        <v>0</v>
      </c>
      <c r="AB47" s="24">
        <f>IFERROR(VLOOKUP($D47,#REF!,26,0),)</f>
        <v>0</v>
      </c>
      <c r="AC47" s="24">
        <f>IFERROR(VLOOKUP($D47,#REF!,27,0),)</f>
        <v>0</v>
      </c>
      <c r="AD47" s="24">
        <f>IFERROR(VLOOKUP($D47,#REF!,28,0),)</f>
        <v>0</v>
      </c>
      <c r="AE47" s="24">
        <f>IFERROR(VLOOKUP($D47,#REF!,29,0),)</f>
        <v>0</v>
      </c>
      <c r="AF47" s="24">
        <f>IFERROR(VLOOKUP($D47,#REF!,30,0),)</f>
        <v>0</v>
      </c>
      <c r="AG47" s="24">
        <f>IFERROR(VLOOKUP($D47,#REF!,31,0),)</f>
        <v>0</v>
      </c>
      <c r="AH47" s="24">
        <f>IFERROR(VLOOKUP($D47,#REF!,32,0),)</f>
        <v>0</v>
      </c>
      <c r="AI47" s="24">
        <f>IFERROR(VLOOKUP($D47,#REF!,33,0),)</f>
        <v>0</v>
      </c>
      <c r="AJ47" s="24">
        <f>IFERROR(VLOOKUP($D47,#REF!,34,0),)</f>
        <v>0</v>
      </c>
      <c r="AK47" s="24">
        <f>IFERROR(VLOOKUP($D47,#REF!,35,0),)</f>
        <v>0</v>
      </c>
      <c r="AL47" s="24">
        <f>IFERROR(VLOOKUP($D47,#REF!,36,0),)</f>
        <v>0</v>
      </c>
    </row>
    <row r="48" spans="1:38" x14ac:dyDescent="0.25">
      <c r="A48" s="8" t="s">
        <v>989</v>
      </c>
      <c r="B48" s="8" t="str">
        <f t="shared" si="3"/>
        <v>Реконструкция ГРС-2 г.Невинномысск051-2000720</v>
      </c>
      <c r="C48" s="23" t="s">
        <v>583</v>
      </c>
      <c r="D48" s="23" t="s">
        <v>35</v>
      </c>
      <c r="E48" s="24">
        <f>IFERROR(VLOOKUP(D48,#REF!,2,0),)</f>
        <v>0</v>
      </c>
      <c r="F48" s="24">
        <f>IFERROR(VLOOKUP(D48,#REF!,3,0),)</f>
        <v>0</v>
      </c>
      <c r="G48" s="24">
        <f>IFERROR(VLOOKUP(D48,#REF!,4,0),)</f>
        <v>0</v>
      </c>
      <c r="H48" s="24">
        <f>IFERROR(VLOOKUP($D48,#REF!,5,0),)</f>
        <v>0</v>
      </c>
      <c r="I48" s="24">
        <f>IFERROR(VLOOKUP($D48,#REF!,6,0),)</f>
        <v>0</v>
      </c>
      <c r="J48" s="24">
        <f>IFERROR(VLOOKUP($D48,#REF!,7,0),)</f>
        <v>0</v>
      </c>
      <c r="K48" s="24">
        <f>IFERROR(VLOOKUP($D48,#REF!,8,0),)</f>
        <v>0</v>
      </c>
      <c r="L48" s="24">
        <f>IFERROR(VLOOKUP($D48,#REF!,9,0),)</f>
        <v>0</v>
      </c>
      <c r="M48" s="24">
        <f>IFERROR(VLOOKUP($D48,#REF!,10,0),)</f>
        <v>0</v>
      </c>
      <c r="N48" s="24">
        <f>IFERROR(VLOOKUP($D48,#REF!,11,0),)</f>
        <v>0</v>
      </c>
      <c r="O48" s="24">
        <f>IFERROR(VLOOKUP($D48,#REF!,12,0),)</f>
        <v>0</v>
      </c>
      <c r="P48" s="24">
        <f>IFERROR(VLOOKUP($D48,#REF!,14,0),)</f>
        <v>0</v>
      </c>
      <c r="Q48" s="24">
        <f>IFERROR(VLOOKUP($D48,#REF!,15,0),)</f>
        <v>0</v>
      </c>
      <c r="R48" s="24">
        <f>IFERROR(VLOOKUP($D48,#REF!,16,0),)</f>
        <v>0</v>
      </c>
      <c r="S48" s="24">
        <f>IFERROR(VLOOKUP($D48,#REF!,16,0),)</f>
        <v>0</v>
      </c>
      <c r="T48" s="24">
        <f>IFERROR(VLOOKUP($D48,#REF!,17,0),)</f>
        <v>0</v>
      </c>
      <c r="U48" s="24">
        <f>IFERROR(VLOOKUP($D48,#REF!,19,0),)</f>
        <v>0</v>
      </c>
      <c r="V48" s="24">
        <f>IFERROR(VLOOKUP($D48,#REF!,20,0),)</f>
        <v>0</v>
      </c>
      <c r="W48" s="24">
        <f>IFERROR(VLOOKUP($D48,#REF!,21,0),)</f>
        <v>0</v>
      </c>
      <c r="X48" s="24">
        <f>IFERROR(VLOOKUP($D48,#REF!,22,0),)</f>
        <v>0</v>
      </c>
      <c r="Y48" s="24">
        <f>IFERROR(VLOOKUP($D48,#REF!,23,0),)</f>
        <v>0</v>
      </c>
      <c r="Z48" s="24">
        <f>IFERROR(VLOOKUP($D48,#REF!,24,0),)</f>
        <v>0</v>
      </c>
      <c r="AA48" s="24">
        <f>IFERROR(VLOOKUP($D48,#REF!,25,0),)</f>
        <v>0</v>
      </c>
      <c r="AB48" s="24">
        <f>IFERROR(VLOOKUP($D48,#REF!,26,0),)</f>
        <v>0</v>
      </c>
      <c r="AC48" s="24">
        <f>IFERROR(VLOOKUP($D48,#REF!,27,0),)</f>
        <v>0</v>
      </c>
      <c r="AD48" s="24">
        <f>IFERROR(VLOOKUP($D48,#REF!,28,0),)</f>
        <v>0</v>
      </c>
      <c r="AE48" s="24">
        <f>IFERROR(VLOOKUP($D48,#REF!,29,0),)</f>
        <v>0</v>
      </c>
      <c r="AF48" s="24">
        <f>IFERROR(VLOOKUP($D48,#REF!,30,0),)</f>
        <v>0</v>
      </c>
      <c r="AG48" s="24">
        <f>IFERROR(VLOOKUP($D48,#REF!,31,0),)</f>
        <v>0</v>
      </c>
      <c r="AH48" s="24">
        <f>IFERROR(VLOOKUP($D48,#REF!,32,0),)</f>
        <v>0</v>
      </c>
      <c r="AI48" s="24">
        <f>IFERROR(VLOOKUP($D48,#REF!,33,0),)</f>
        <v>0</v>
      </c>
      <c r="AJ48" s="24">
        <f>IFERROR(VLOOKUP($D48,#REF!,34,0),)</f>
        <v>0</v>
      </c>
      <c r="AK48" s="24">
        <f>IFERROR(VLOOKUP($D48,#REF!,35,0),)</f>
        <v>0</v>
      </c>
      <c r="AL48" s="24">
        <f>IFERROR(VLOOKUP($D48,#REF!,36,0),)</f>
        <v>0</v>
      </c>
    </row>
    <row r="49" spans="1:38" x14ac:dyDescent="0.25">
      <c r="A49" s="8" t="s">
        <v>989</v>
      </c>
      <c r="B49" s="8" t="str">
        <f t="shared" si="3"/>
        <v>Оснащение ИТСО объектов ООО "Газпром трансгаз Ставрополь"051-2000725</v>
      </c>
      <c r="C49" s="23" t="s">
        <v>584</v>
      </c>
      <c r="D49" s="23" t="s">
        <v>547</v>
      </c>
      <c r="E49" s="24">
        <f>IFERROR(VLOOKUP(D49,#REF!,2,0),)</f>
        <v>0</v>
      </c>
      <c r="F49" s="24">
        <f>IFERROR(VLOOKUP(D49,#REF!,3,0),)</f>
        <v>0</v>
      </c>
      <c r="G49" s="24">
        <f>IFERROR(VLOOKUP(D49,#REF!,4,0),)</f>
        <v>0</v>
      </c>
      <c r="H49" s="24">
        <f>IFERROR(VLOOKUP($D49,#REF!,5,0),)</f>
        <v>0</v>
      </c>
      <c r="I49" s="24">
        <f>IFERROR(VLOOKUP($D49,#REF!,6,0),)</f>
        <v>0</v>
      </c>
      <c r="J49" s="24">
        <f>IFERROR(VLOOKUP($D49,#REF!,7,0),)</f>
        <v>0</v>
      </c>
      <c r="K49" s="24">
        <f>IFERROR(VLOOKUP($D49,#REF!,8,0),)</f>
        <v>0</v>
      </c>
      <c r="L49" s="24">
        <f>IFERROR(VLOOKUP($D49,#REF!,9,0),)</f>
        <v>0</v>
      </c>
      <c r="M49" s="24">
        <f>IFERROR(VLOOKUP($D49,#REF!,10,0),)</f>
        <v>0</v>
      </c>
      <c r="N49" s="24">
        <f>IFERROR(VLOOKUP($D49,#REF!,11,0),)</f>
        <v>0</v>
      </c>
      <c r="O49" s="24">
        <f>IFERROR(VLOOKUP($D49,#REF!,12,0),)</f>
        <v>0</v>
      </c>
      <c r="P49" s="24">
        <f>IFERROR(VLOOKUP($D49,#REF!,14,0),)</f>
        <v>0</v>
      </c>
      <c r="Q49" s="24">
        <f>IFERROR(VLOOKUP($D49,#REF!,15,0),)</f>
        <v>0</v>
      </c>
      <c r="R49" s="24">
        <f>IFERROR(VLOOKUP($D49,#REF!,16,0),)</f>
        <v>0</v>
      </c>
      <c r="S49" s="24">
        <f>IFERROR(VLOOKUP($D49,#REF!,16,0),)</f>
        <v>0</v>
      </c>
      <c r="T49" s="24">
        <f>IFERROR(VLOOKUP($D49,#REF!,17,0),)</f>
        <v>0</v>
      </c>
      <c r="U49" s="24">
        <f>IFERROR(VLOOKUP($D49,#REF!,19,0),)</f>
        <v>0</v>
      </c>
      <c r="V49" s="24">
        <f>IFERROR(VLOOKUP($D49,#REF!,20,0),)</f>
        <v>0</v>
      </c>
      <c r="W49" s="24">
        <f>IFERROR(VLOOKUP($D49,#REF!,21,0),)</f>
        <v>0</v>
      </c>
      <c r="X49" s="24">
        <f>IFERROR(VLOOKUP($D49,#REF!,22,0),)</f>
        <v>0</v>
      </c>
      <c r="Y49" s="24">
        <f>IFERROR(VLOOKUP($D49,#REF!,23,0),)</f>
        <v>0</v>
      </c>
      <c r="Z49" s="24">
        <f>IFERROR(VLOOKUP($D49,#REF!,24,0),)</f>
        <v>0</v>
      </c>
      <c r="AA49" s="24">
        <f>IFERROR(VLOOKUP($D49,#REF!,25,0),)</f>
        <v>0</v>
      </c>
      <c r="AB49" s="24">
        <f>IFERROR(VLOOKUP($D49,#REF!,26,0),)</f>
        <v>0</v>
      </c>
      <c r="AC49" s="24">
        <f>IFERROR(VLOOKUP($D49,#REF!,27,0),)</f>
        <v>0</v>
      </c>
      <c r="AD49" s="24">
        <f>IFERROR(VLOOKUP($D49,#REF!,28,0),)</f>
        <v>0</v>
      </c>
      <c r="AE49" s="24">
        <f>IFERROR(VLOOKUP($D49,#REF!,29,0),)</f>
        <v>0</v>
      </c>
      <c r="AF49" s="24">
        <f>IFERROR(VLOOKUP($D49,#REF!,30,0),)</f>
        <v>0</v>
      </c>
      <c r="AG49" s="24">
        <f>IFERROR(VLOOKUP($D49,#REF!,31,0),)</f>
        <v>0</v>
      </c>
      <c r="AH49" s="24">
        <f>IFERROR(VLOOKUP($D49,#REF!,32,0),)</f>
        <v>0</v>
      </c>
      <c r="AI49" s="24">
        <f>IFERROR(VLOOKUP($D49,#REF!,33,0),)</f>
        <v>0</v>
      </c>
      <c r="AJ49" s="24">
        <f>IFERROR(VLOOKUP($D49,#REF!,34,0),)</f>
        <v>0</v>
      </c>
      <c r="AK49" s="24">
        <f>IFERROR(VLOOKUP($D49,#REF!,35,0),)</f>
        <v>0</v>
      </c>
      <c r="AL49" s="24">
        <f>IFERROR(VLOOKUP($D49,#REF!,36,0),)</f>
        <v>0</v>
      </c>
    </row>
    <row r="50" spans="1:38" x14ac:dyDescent="0.25">
      <c r="A50" s="8" t="s">
        <v>989</v>
      </c>
      <c r="B50" s="8" t="str">
        <f t="shared" si="3"/>
        <v>Дооснащение ИТСО КС Смоленского ЛПУ МГ и Холм-Жирковского ЛПУ МГ051-2000774</v>
      </c>
      <c r="C50" s="23" t="s">
        <v>585</v>
      </c>
      <c r="D50" s="23" t="s">
        <v>381</v>
      </c>
      <c r="E50" s="24">
        <f>IFERROR(VLOOKUP(D50,#REF!,2,0),)</f>
        <v>0</v>
      </c>
      <c r="F50" s="24">
        <f>IFERROR(VLOOKUP(D50,#REF!,3,0),)</f>
        <v>0</v>
      </c>
      <c r="G50" s="24">
        <f>IFERROR(VLOOKUP(D50,#REF!,4,0),)</f>
        <v>0</v>
      </c>
      <c r="H50" s="24">
        <f>IFERROR(VLOOKUP($D50,#REF!,5,0),)</f>
        <v>0</v>
      </c>
      <c r="I50" s="24">
        <f>IFERROR(VLOOKUP($D50,#REF!,6,0),)</f>
        <v>0</v>
      </c>
      <c r="J50" s="24">
        <f>IFERROR(VLOOKUP($D50,#REF!,7,0),)</f>
        <v>0</v>
      </c>
      <c r="K50" s="24">
        <f>IFERROR(VLOOKUP($D50,#REF!,8,0),)</f>
        <v>0</v>
      </c>
      <c r="L50" s="24">
        <f>IFERROR(VLOOKUP($D50,#REF!,9,0),)</f>
        <v>0</v>
      </c>
      <c r="M50" s="24">
        <f>IFERROR(VLOOKUP($D50,#REF!,10,0),)</f>
        <v>0</v>
      </c>
      <c r="N50" s="24">
        <f>IFERROR(VLOOKUP($D50,#REF!,11,0),)</f>
        <v>0</v>
      </c>
      <c r="O50" s="24">
        <f>IFERROR(VLOOKUP($D50,#REF!,12,0),)</f>
        <v>0</v>
      </c>
      <c r="P50" s="24">
        <f>IFERROR(VLOOKUP($D50,#REF!,14,0),)</f>
        <v>0</v>
      </c>
      <c r="Q50" s="24">
        <f>IFERROR(VLOOKUP($D50,#REF!,15,0),)</f>
        <v>0</v>
      </c>
      <c r="R50" s="24">
        <f>IFERROR(VLOOKUP($D50,#REF!,16,0),)</f>
        <v>0</v>
      </c>
      <c r="S50" s="24">
        <f>IFERROR(VLOOKUP($D50,#REF!,16,0),)</f>
        <v>0</v>
      </c>
      <c r="T50" s="24">
        <f>IFERROR(VLOOKUP($D50,#REF!,17,0),)</f>
        <v>0</v>
      </c>
      <c r="U50" s="24">
        <f>IFERROR(VLOOKUP($D50,#REF!,19,0),)</f>
        <v>0</v>
      </c>
      <c r="V50" s="24">
        <f>IFERROR(VLOOKUP($D50,#REF!,20,0),)</f>
        <v>0</v>
      </c>
      <c r="W50" s="24">
        <f>IFERROR(VLOOKUP($D50,#REF!,21,0),)</f>
        <v>0</v>
      </c>
      <c r="X50" s="24">
        <f>IFERROR(VLOOKUP($D50,#REF!,22,0),)</f>
        <v>0</v>
      </c>
      <c r="Y50" s="24">
        <f>IFERROR(VLOOKUP($D50,#REF!,23,0),)</f>
        <v>0</v>
      </c>
      <c r="Z50" s="24">
        <f>IFERROR(VLOOKUP($D50,#REF!,24,0),)</f>
        <v>0</v>
      </c>
      <c r="AA50" s="24">
        <f>IFERROR(VLOOKUP($D50,#REF!,25,0),)</f>
        <v>0</v>
      </c>
      <c r="AB50" s="24">
        <f>IFERROR(VLOOKUP($D50,#REF!,26,0),)</f>
        <v>0</v>
      </c>
      <c r="AC50" s="24">
        <f>IFERROR(VLOOKUP($D50,#REF!,27,0),)</f>
        <v>0</v>
      </c>
      <c r="AD50" s="24">
        <f>IFERROR(VLOOKUP($D50,#REF!,28,0),)</f>
        <v>0</v>
      </c>
      <c r="AE50" s="24">
        <f>IFERROR(VLOOKUP($D50,#REF!,29,0),)</f>
        <v>0</v>
      </c>
      <c r="AF50" s="24">
        <f>IFERROR(VLOOKUP($D50,#REF!,30,0),)</f>
        <v>0</v>
      </c>
      <c r="AG50" s="24">
        <f>IFERROR(VLOOKUP($D50,#REF!,31,0),)</f>
        <v>0</v>
      </c>
      <c r="AH50" s="24">
        <f>IFERROR(VLOOKUP($D50,#REF!,32,0),)</f>
        <v>0</v>
      </c>
      <c r="AI50" s="24">
        <f>IFERROR(VLOOKUP($D50,#REF!,33,0),)</f>
        <v>0</v>
      </c>
      <c r="AJ50" s="24">
        <f>IFERROR(VLOOKUP($D50,#REF!,34,0),)</f>
        <v>0</v>
      </c>
      <c r="AK50" s="24">
        <f>IFERROR(VLOOKUP($D50,#REF!,35,0),)</f>
        <v>0</v>
      </c>
      <c r="AL50" s="24">
        <f>IFERROR(VLOOKUP($D50,#REF!,36,0),)</f>
        <v>0</v>
      </c>
    </row>
    <row r="51" spans="1:38" x14ac:dyDescent="0.25">
      <c r="A51" s="8" t="s">
        <v>989</v>
      </c>
      <c r="B51" s="8" t="str">
        <f t="shared" si="3"/>
        <v>Дооснащение ИТСО Новгородского ЛПУМГ051-2000776</v>
      </c>
      <c r="C51" s="23" t="s">
        <v>586</v>
      </c>
      <c r="D51" s="23" t="s">
        <v>382</v>
      </c>
      <c r="E51" s="24">
        <f>IFERROR(VLOOKUP(D51,#REF!,2,0),)</f>
        <v>0</v>
      </c>
      <c r="F51" s="24">
        <f>IFERROR(VLOOKUP(D51,#REF!,3,0),)</f>
        <v>0</v>
      </c>
      <c r="G51" s="24">
        <f>IFERROR(VLOOKUP(D51,#REF!,4,0),)</f>
        <v>0</v>
      </c>
      <c r="H51" s="24">
        <f>IFERROR(VLOOKUP($D51,#REF!,5,0),)</f>
        <v>0</v>
      </c>
      <c r="I51" s="24">
        <f>IFERROR(VLOOKUP($D51,#REF!,6,0),)</f>
        <v>0</v>
      </c>
      <c r="J51" s="24">
        <f>IFERROR(VLOOKUP($D51,#REF!,7,0),)</f>
        <v>0</v>
      </c>
      <c r="K51" s="24">
        <f>IFERROR(VLOOKUP($D51,#REF!,8,0),)</f>
        <v>0</v>
      </c>
      <c r="L51" s="24">
        <f>IFERROR(VLOOKUP($D51,#REF!,9,0),)</f>
        <v>0</v>
      </c>
      <c r="M51" s="24">
        <f>IFERROR(VLOOKUP($D51,#REF!,10,0),)</f>
        <v>0</v>
      </c>
      <c r="N51" s="24">
        <f>IFERROR(VLOOKUP($D51,#REF!,11,0),)</f>
        <v>0</v>
      </c>
      <c r="O51" s="24">
        <f>IFERROR(VLOOKUP($D51,#REF!,12,0),)</f>
        <v>0</v>
      </c>
      <c r="P51" s="24">
        <f>IFERROR(VLOOKUP($D51,#REF!,14,0),)</f>
        <v>0</v>
      </c>
      <c r="Q51" s="24">
        <f>IFERROR(VLOOKUP($D51,#REF!,15,0),)</f>
        <v>0</v>
      </c>
      <c r="R51" s="24">
        <f>IFERROR(VLOOKUP($D51,#REF!,16,0),)</f>
        <v>0</v>
      </c>
      <c r="S51" s="24">
        <f>IFERROR(VLOOKUP($D51,#REF!,16,0),)</f>
        <v>0</v>
      </c>
      <c r="T51" s="24">
        <f>IFERROR(VLOOKUP($D51,#REF!,17,0),)</f>
        <v>0</v>
      </c>
      <c r="U51" s="24">
        <f>IFERROR(VLOOKUP($D51,#REF!,19,0),)</f>
        <v>0</v>
      </c>
      <c r="V51" s="24">
        <f>IFERROR(VLOOKUP($D51,#REF!,20,0),)</f>
        <v>0</v>
      </c>
      <c r="W51" s="24">
        <f>IFERROR(VLOOKUP($D51,#REF!,21,0),)</f>
        <v>0</v>
      </c>
      <c r="X51" s="24">
        <f>IFERROR(VLOOKUP($D51,#REF!,22,0),)</f>
        <v>0</v>
      </c>
      <c r="Y51" s="24">
        <f>IFERROR(VLOOKUP($D51,#REF!,23,0),)</f>
        <v>0</v>
      </c>
      <c r="Z51" s="24">
        <f>IFERROR(VLOOKUP($D51,#REF!,24,0),)</f>
        <v>0</v>
      </c>
      <c r="AA51" s="24">
        <f>IFERROR(VLOOKUP($D51,#REF!,25,0),)</f>
        <v>0</v>
      </c>
      <c r="AB51" s="24">
        <f>IFERROR(VLOOKUP($D51,#REF!,26,0),)</f>
        <v>0</v>
      </c>
      <c r="AC51" s="24">
        <f>IFERROR(VLOOKUP($D51,#REF!,27,0),)</f>
        <v>0</v>
      </c>
      <c r="AD51" s="24">
        <f>IFERROR(VLOOKUP($D51,#REF!,28,0),)</f>
        <v>0</v>
      </c>
      <c r="AE51" s="24">
        <f>IFERROR(VLOOKUP($D51,#REF!,29,0),)</f>
        <v>0</v>
      </c>
      <c r="AF51" s="24">
        <f>IFERROR(VLOOKUP($D51,#REF!,30,0),)</f>
        <v>0</v>
      </c>
      <c r="AG51" s="24">
        <f>IFERROR(VLOOKUP($D51,#REF!,31,0),)</f>
        <v>0</v>
      </c>
      <c r="AH51" s="24">
        <f>IFERROR(VLOOKUP($D51,#REF!,32,0),)</f>
        <v>0</v>
      </c>
      <c r="AI51" s="24">
        <f>IFERROR(VLOOKUP($D51,#REF!,33,0),)</f>
        <v>0</v>
      </c>
      <c r="AJ51" s="24">
        <f>IFERROR(VLOOKUP($D51,#REF!,34,0),)</f>
        <v>0</v>
      </c>
      <c r="AK51" s="24">
        <f>IFERROR(VLOOKUP($D51,#REF!,35,0),)</f>
        <v>0</v>
      </c>
      <c r="AL51" s="24">
        <f>IFERROR(VLOOKUP($D51,#REF!,36,0),)</f>
        <v>0</v>
      </c>
    </row>
    <row r="52" spans="1:38" x14ac:dyDescent="0.25">
      <c r="A52" s="8" t="s">
        <v>989</v>
      </c>
      <c r="B52" s="8" t="str">
        <f t="shared" si="3"/>
        <v>Реконструкция газотранспортных мощностей для обеспечения закачки газа в Касимовское ПХГ и отбора из Касимовского и Увязовского ПХГ в объеме до 183 млн. куб. м в сутки051-2000790</v>
      </c>
      <c r="C52" s="23" t="s">
        <v>587</v>
      </c>
      <c r="D52" s="23" t="s">
        <v>383</v>
      </c>
      <c r="E52" s="24">
        <f>IFERROR(VLOOKUP(D52,#REF!,2,0),)</f>
        <v>0</v>
      </c>
      <c r="F52" s="24">
        <f>IFERROR(VLOOKUP(D52,#REF!,3,0),)</f>
        <v>0</v>
      </c>
      <c r="G52" s="24">
        <f>IFERROR(VLOOKUP(D52,#REF!,4,0),)</f>
        <v>0</v>
      </c>
      <c r="H52" s="24">
        <f>IFERROR(VLOOKUP($D52,#REF!,5,0),)</f>
        <v>0</v>
      </c>
      <c r="I52" s="24">
        <f>IFERROR(VLOOKUP($D52,#REF!,6,0),)</f>
        <v>0</v>
      </c>
      <c r="J52" s="24">
        <f>IFERROR(VLOOKUP($D52,#REF!,7,0),)</f>
        <v>0</v>
      </c>
      <c r="K52" s="24">
        <f>IFERROR(VLOOKUP($D52,#REF!,8,0),)</f>
        <v>0</v>
      </c>
      <c r="L52" s="24">
        <f>IFERROR(VLOOKUP($D52,#REF!,9,0),)</f>
        <v>0</v>
      </c>
      <c r="M52" s="24">
        <f>IFERROR(VLOOKUP($D52,#REF!,10,0),)</f>
        <v>0</v>
      </c>
      <c r="N52" s="24">
        <f>IFERROR(VLOOKUP($D52,#REF!,11,0),)</f>
        <v>0</v>
      </c>
      <c r="O52" s="24">
        <f>IFERROR(VLOOKUP($D52,#REF!,12,0),)</f>
        <v>0</v>
      </c>
      <c r="P52" s="24">
        <f>IFERROR(VLOOKUP($D52,#REF!,14,0),)</f>
        <v>0</v>
      </c>
      <c r="Q52" s="24">
        <f>IFERROR(VLOOKUP($D52,#REF!,15,0),)</f>
        <v>0</v>
      </c>
      <c r="R52" s="24">
        <f>IFERROR(VLOOKUP($D52,#REF!,16,0),)</f>
        <v>0</v>
      </c>
      <c r="S52" s="24">
        <f>IFERROR(VLOOKUP($D52,#REF!,16,0),)</f>
        <v>0</v>
      </c>
      <c r="T52" s="24">
        <f>IFERROR(VLOOKUP($D52,#REF!,17,0),)</f>
        <v>0</v>
      </c>
      <c r="U52" s="24">
        <f>IFERROR(VLOOKUP($D52,#REF!,19,0),)</f>
        <v>0</v>
      </c>
      <c r="V52" s="24">
        <f>IFERROR(VLOOKUP($D52,#REF!,20,0),)</f>
        <v>0</v>
      </c>
      <c r="W52" s="24">
        <f>IFERROR(VLOOKUP($D52,#REF!,21,0),)</f>
        <v>0</v>
      </c>
      <c r="X52" s="24">
        <f>IFERROR(VLOOKUP($D52,#REF!,22,0),)</f>
        <v>0</v>
      </c>
      <c r="Y52" s="24">
        <f>IFERROR(VLOOKUP($D52,#REF!,23,0),)</f>
        <v>0</v>
      </c>
      <c r="Z52" s="24">
        <f>IFERROR(VLOOKUP($D52,#REF!,24,0),)</f>
        <v>0</v>
      </c>
      <c r="AA52" s="24">
        <f>IFERROR(VLOOKUP($D52,#REF!,25,0),)</f>
        <v>0</v>
      </c>
      <c r="AB52" s="24">
        <f>IFERROR(VLOOKUP($D52,#REF!,26,0),)</f>
        <v>0</v>
      </c>
      <c r="AC52" s="24">
        <f>IFERROR(VLOOKUP($D52,#REF!,27,0),)</f>
        <v>0</v>
      </c>
      <c r="AD52" s="24">
        <f>IFERROR(VLOOKUP($D52,#REF!,28,0),)</f>
        <v>0</v>
      </c>
      <c r="AE52" s="24">
        <f>IFERROR(VLOOKUP($D52,#REF!,29,0),)</f>
        <v>0</v>
      </c>
      <c r="AF52" s="24">
        <f>IFERROR(VLOOKUP($D52,#REF!,30,0),)</f>
        <v>0</v>
      </c>
      <c r="AG52" s="24">
        <f>IFERROR(VLOOKUP($D52,#REF!,31,0),)</f>
        <v>0</v>
      </c>
      <c r="AH52" s="24">
        <f>IFERROR(VLOOKUP($D52,#REF!,32,0),)</f>
        <v>0</v>
      </c>
      <c r="AI52" s="24">
        <f>IFERROR(VLOOKUP($D52,#REF!,33,0),)</f>
        <v>0</v>
      </c>
      <c r="AJ52" s="24">
        <f>IFERROR(VLOOKUP($D52,#REF!,34,0),)</f>
        <v>0</v>
      </c>
      <c r="AK52" s="24">
        <f>IFERROR(VLOOKUP($D52,#REF!,35,0),)</f>
        <v>0</v>
      </c>
      <c r="AL52" s="24">
        <f>IFERROR(VLOOKUP($D52,#REF!,36,0),)</f>
        <v>0</v>
      </c>
    </row>
    <row r="53" spans="1:38" x14ac:dyDescent="0.25">
      <c r="A53" s="8" t="s">
        <v>989</v>
      </c>
      <c r="B53" s="8" t="str">
        <f t="shared" si="3"/>
        <v>Газовые промыслы Медвежьего НГКМ. Реконструкция и техперевооружение. 2-я очередь строительства051-2000791</v>
      </c>
      <c r="C53" s="23" t="s">
        <v>588</v>
      </c>
      <c r="D53" s="23" t="s">
        <v>36</v>
      </c>
      <c r="E53" s="24">
        <f>IFERROR(VLOOKUP(D53,#REF!,2,0),)</f>
        <v>0</v>
      </c>
      <c r="F53" s="24">
        <f>IFERROR(VLOOKUP(D53,#REF!,3,0),)</f>
        <v>0</v>
      </c>
      <c r="G53" s="24">
        <f>IFERROR(VLOOKUP(D53,#REF!,4,0),)</f>
        <v>0</v>
      </c>
      <c r="H53" s="24">
        <f>IFERROR(VLOOKUP($D53,#REF!,5,0),)</f>
        <v>0</v>
      </c>
      <c r="I53" s="24">
        <f>IFERROR(VLOOKUP($D53,#REF!,6,0),)</f>
        <v>0</v>
      </c>
      <c r="J53" s="24">
        <f>IFERROR(VLOOKUP($D53,#REF!,7,0),)</f>
        <v>0</v>
      </c>
      <c r="K53" s="24">
        <f>IFERROR(VLOOKUP($D53,#REF!,8,0),)</f>
        <v>0</v>
      </c>
      <c r="L53" s="24">
        <f>IFERROR(VLOOKUP($D53,#REF!,9,0),)</f>
        <v>0</v>
      </c>
      <c r="M53" s="24">
        <f>IFERROR(VLOOKUP($D53,#REF!,10,0),)</f>
        <v>0</v>
      </c>
      <c r="N53" s="24">
        <f>IFERROR(VLOOKUP($D53,#REF!,11,0),)</f>
        <v>0</v>
      </c>
      <c r="O53" s="24">
        <f>IFERROR(VLOOKUP($D53,#REF!,12,0),)</f>
        <v>0</v>
      </c>
      <c r="P53" s="24">
        <f>IFERROR(VLOOKUP($D53,#REF!,14,0),)</f>
        <v>0</v>
      </c>
      <c r="Q53" s="24">
        <f>IFERROR(VLOOKUP($D53,#REF!,15,0),)</f>
        <v>0</v>
      </c>
      <c r="R53" s="24">
        <f>IFERROR(VLOOKUP($D53,#REF!,16,0),)</f>
        <v>0</v>
      </c>
      <c r="S53" s="24">
        <f>IFERROR(VLOOKUP($D53,#REF!,16,0),)</f>
        <v>0</v>
      </c>
      <c r="T53" s="24">
        <f>IFERROR(VLOOKUP($D53,#REF!,17,0),)</f>
        <v>0</v>
      </c>
      <c r="U53" s="24">
        <f>IFERROR(VLOOKUP($D53,#REF!,19,0),)</f>
        <v>0</v>
      </c>
      <c r="V53" s="24">
        <f>IFERROR(VLOOKUP($D53,#REF!,20,0),)</f>
        <v>0</v>
      </c>
      <c r="W53" s="24">
        <f>IFERROR(VLOOKUP($D53,#REF!,21,0),)</f>
        <v>0</v>
      </c>
      <c r="X53" s="24">
        <f>IFERROR(VLOOKUP($D53,#REF!,22,0),)</f>
        <v>0</v>
      </c>
      <c r="Y53" s="24">
        <f>IFERROR(VLOOKUP($D53,#REF!,23,0),)</f>
        <v>0</v>
      </c>
      <c r="Z53" s="24">
        <f>IFERROR(VLOOKUP($D53,#REF!,24,0),)</f>
        <v>0</v>
      </c>
      <c r="AA53" s="24">
        <f>IFERROR(VLOOKUP($D53,#REF!,25,0),)</f>
        <v>0</v>
      </c>
      <c r="AB53" s="24">
        <f>IFERROR(VLOOKUP($D53,#REF!,26,0),)</f>
        <v>0</v>
      </c>
      <c r="AC53" s="24">
        <f>IFERROR(VLOOKUP($D53,#REF!,27,0),)</f>
        <v>0</v>
      </c>
      <c r="AD53" s="24">
        <f>IFERROR(VLOOKUP($D53,#REF!,28,0),)</f>
        <v>0</v>
      </c>
      <c r="AE53" s="24">
        <f>IFERROR(VLOOKUP($D53,#REF!,29,0),)</f>
        <v>0</v>
      </c>
      <c r="AF53" s="24">
        <f>IFERROR(VLOOKUP($D53,#REF!,30,0),)</f>
        <v>0</v>
      </c>
      <c r="AG53" s="24">
        <f>IFERROR(VLOOKUP($D53,#REF!,31,0),)</f>
        <v>0</v>
      </c>
      <c r="AH53" s="24">
        <f>IFERROR(VLOOKUP($D53,#REF!,32,0),)</f>
        <v>0</v>
      </c>
      <c r="AI53" s="24">
        <f>IFERROR(VLOOKUP($D53,#REF!,33,0),)</f>
        <v>0</v>
      </c>
      <c r="AJ53" s="24">
        <f>IFERROR(VLOOKUP($D53,#REF!,34,0),)</f>
        <v>0</v>
      </c>
      <c r="AK53" s="24">
        <f>IFERROR(VLOOKUP($D53,#REF!,35,0),)</f>
        <v>0</v>
      </c>
      <c r="AL53" s="24">
        <f>IFERROR(VLOOKUP($D53,#REF!,36,0),)</f>
        <v>0</v>
      </c>
    </row>
    <row r="54" spans="1:38" x14ac:dyDescent="0.25">
      <c r="A54" s="8" t="s">
        <v>989</v>
      </c>
      <c r="B54" s="8" t="str">
        <f t="shared" si="3"/>
        <v>Реконструкция и техническое перевооружение объектов добычи газа Ямсовейского НГКМ051-2000792</v>
      </c>
      <c r="C54" s="23" t="s">
        <v>589</v>
      </c>
      <c r="D54" s="23" t="s">
        <v>37</v>
      </c>
      <c r="E54" s="24">
        <f>IFERROR(VLOOKUP(D54,#REF!,2,0),)</f>
        <v>0</v>
      </c>
      <c r="F54" s="24">
        <f>IFERROR(VLOOKUP(D54,#REF!,3,0),)</f>
        <v>0</v>
      </c>
      <c r="G54" s="24">
        <f>IFERROR(VLOOKUP(D54,#REF!,4,0),)</f>
        <v>0</v>
      </c>
      <c r="H54" s="24">
        <f>IFERROR(VLOOKUP($D54,#REF!,5,0),)</f>
        <v>0</v>
      </c>
      <c r="I54" s="24">
        <f>IFERROR(VLOOKUP($D54,#REF!,6,0),)</f>
        <v>0</v>
      </c>
      <c r="J54" s="24">
        <f>IFERROR(VLOOKUP($D54,#REF!,7,0),)</f>
        <v>0</v>
      </c>
      <c r="K54" s="24">
        <f>IFERROR(VLOOKUP($D54,#REF!,8,0),)</f>
        <v>0</v>
      </c>
      <c r="L54" s="24">
        <f>IFERROR(VLOOKUP($D54,#REF!,9,0),)</f>
        <v>0</v>
      </c>
      <c r="M54" s="24">
        <f>IFERROR(VLOOKUP($D54,#REF!,10,0),)</f>
        <v>0</v>
      </c>
      <c r="N54" s="24">
        <f>IFERROR(VLOOKUP($D54,#REF!,11,0),)</f>
        <v>0</v>
      </c>
      <c r="O54" s="24">
        <f>IFERROR(VLOOKUP($D54,#REF!,12,0),)</f>
        <v>0</v>
      </c>
      <c r="P54" s="24">
        <f>IFERROR(VLOOKUP($D54,#REF!,14,0),)</f>
        <v>0</v>
      </c>
      <c r="Q54" s="24">
        <f>IFERROR(VLOOKUP($D54,#REF!,15,0),)</f>
        <v>0</v>
      </c>
      <c r="R54" s="24">
        <f>IFERROR(VLOOKUP($D54,#REF!,16,0),)</f>
        <v>0</v>
      </c>
      <c r="S54" s="24">
        <f>IFERROR(VLOOKUP($D54,#REF!,16,0),)</f>
        <v>0</v>
      </c>
      <c r="T54" s="24">
        <f>IFERROR(VLOOKUP($D54,#REF!,17,0),)</f>
        <v>0</v>
      </c>
      <c r="U54" s="24">
        <f>IFERROR(VLOOKUP($D54,#REF!,19,0),)</f>
        <v>0</v>
      </c>
      <c r="V54" s="24">
        <f>IFERROR(VLOOKUP($D54,#REF!,20,0),)</f>
        <v>0</v>
      </c>
      <c r="W54" s="24">
        <f>IFERROR(VLOOKUP($D54,#REF!,21,0),)</f>
        <v>0</v>
      </c>
      <c r="X54" s="24">
        <f>IFERROR(VLOOKUP($D54,#REF!,22,0),)</f>
        <v>0</v>
      </c>
      <c r="Y54" s="24">
        <f>IFERROR(VLOOKUP($D54,#REF!,23,0),)</f>
        <v>0</v>
      </c>
      <c r="Z54" s="24">
        <f>IFERROR(VLOOKUP($D54,#REF!,24,0),)</f>
        <v>0</v>
      </c>
      <c r="AA54" s="24">
        <f>IFERROR(VLOOKUP($D54,#REF!,25,0),)</f>
        <v>0</v>
      </c>
      <c r="AB54" s="24">
        <f>IFERROR(VLOOKUP($D54,#REF!,26,0),)</f>
        <v>0</v>
      </c>
      <c r="AC54" s="24">
        <f>IFERROR(VLOOKUP($D54,#REF!,27,0),)</f>
        <v>0</v>
      </c>
      <c r="AD54" s="24">
        <f>IFERROR(VLOOKUP($D54,#REF!,28,0),)</f>
        <v>0</v>
      </c>
      <c r="AE54" s="24">
        <f>IFERROR(VLOOKUP($D54,#REF!,29,0),)</f>
        <v>0</v>
      </c>
      <c r="AF54" s="24">
        <f>IFERROR(VLOOKUP($D54,#REF!,30,0),)</f>
        <v>0</v>
      </c>
      <c r="AG54" s="24">
        <f>IFERROR(VLOOKUP($D54,#REF!,31,0),)</f>
        <v>0</v>
      </c>
      <c r="AH54" s="24">
        <f>IFERROR(VLOOKUP($D54,#REF!,32,0),)</f>
        <v>0</v>
      </c>
      <c r="AI54" s="24">
        <f>IFERROR(VLOOKUP($D54,#REF!,33,0),)</f>
        <v>0</v>
      </c>
      <c r="AJ54" s="24">
        <f>IFERROR(VLOOKUP($D54,#REF!,34,0),)</f>
        <v>0</v>
      </c>
      <c r="AK54" s="24">
        <f>IFERROR(VLOOKUP($D54,#REF!,35,0),)</f>
        <v>0</v>
      </c>
      <c r="AL54" s="24">
        <f>IFERROR(VLOOKUP($D54,#REF!,36,0),)</f>
        <v>0</v>
      </c>
    </row>
    <row r="55" spans="1:38" x14ac:dyDescent="0.25">
      <c r="A55" s="8" t="s">
        <v>989</v>
      </c>
      <c r="B55" s="8" t="str">
        <f t="shared" si="3"/>
        <v>Реконструкция и техническое перевооружение объектов добычи газа Юбилейного НГКМ051-2000793</v>
      </c>
      <c r="C55" s="23" t="s">
        <v>590</v>
      </c>
      <c r="D55" s="23" t="s">
        <v>38</v>
      </c>
      <c r="E55" s="24">
        <f>IFERROR(VLOOKUP(D55,#REF!,2,0),)</f>
        <v>0</v>
      </c>
      <c r="F55" s="24">
        <f>IFERROR(VLOOKUP(D55,#REF!,3,0),)</f>
        <v>0</v>
      </c>
      <c r="G55" s="24">
        <f>IFERROR(VLOOKUP(D55,#REF!,4,0),)</f>
        <v>0</v>
      </c>
      <c r="H55" s="24">
        <f>IFERROR(VLOOKUP($D55,#REF!,5,0),)</f>
        <v>0</v>
      </c>
      <c r="I55" s="24">
        <f>IFERROR(VLOOKUP($D55,#REF!,6,0),)</f>
        <v>0</v>
      </c>
      <c r="J55" s="24">
        <f>IFERROR(VLOOKUP($D55,#REF!,7,0),)</f>
        <v>0</v>
      </c>
      <c r="K55" s="24">
        <f>IFERROR(VLOOKUP($D55,#REF!,8,0),)</f>
        <v>0</v>
      </c>
      <c r="L55" s="24">
        <f>IFERROR(VLOOKUP($D55,#REF!,9,0),)</f>
        <v>0</v>
      </c>
      <c r="M55" s="24">
        <f>IFERROR(VLOOKUP($D55,#REF!,10,0),)</f>
        <v>0</v>
      </c>
      <c r="N55" s="24">
        <f>IFERROR(VLOOKUP($D55,#REF!,11,0),)</f>
        <v>0</v>
      </c>
      <c r="O55" s="24">
        <f>IFERROR(VLOOKUP($D55,#REF!,12,0),)</f>
        <v>0</v>
      </c>
      <c r="P55" s="24">
        <f>IFERROR(VLOOKUP($D55,#REF!,14,0),)</f>
        <v>0</v>
      </c>
      <c r="Q55" s="24">
        <f>IFERROR(VLOOKUP($D55,#REF!,15,0),)</f>
        <v>0</v>
      </c>
      <c r="R55" s="24">
        <f>IFERROR(VLOOKUP($D55,#REF!,16,0),)</f>
        <v>0</v>
      </c>
      <c r="S55" s="24">
        <f>IFERROR(VLOOKUP($D55,#REF!,16,0),)</f>
        <v>0</v>
      </c>
      <c r="T55" s="24">
        <f>IFERROR(VLOOKUP($D55,#REF!,17,0),)</f>
        <v>0</v>
      </c>
      <c r="U55" s="24">
        <f>IFERROR(VLOOKUP($D55,#REF!,19,0),)</f>
        <v>0</v>
      </c>
      <c r="V55" s="24">
        <f>IFERROR(VLOOKUP($D55,#REF!,20,0),)</f>
        <v>0</v>
      </c>
      <c r="W55" s="24">
        <f>IFERROR(VLOOKUP($D55,#REF!,21,0),)</f>
        <v>0</v>
      </c>
      <c r="X55" s="24">
        <f>IFERROR(VLOOKUP($D55,#REF!,22,0),)</f>
        <v>0</v>
      </c>
      <c r="Y55" s="24">
        <f>IFERROR(VLOOKUP($D55,#REF!,23,0),)</f>
        <v>0</v>
      </c>
      <c r="Z55" s="24">
        <f>IFERROR(VLOOKUP($D55,#REF!,24,0),)</f>
        <v>0</v>
      </c>
      <c r="AA55" s="24">
        <f>IFERROR(VLOOKUP($D55,#REF!,25,0),)</f>
        <v>0</v>
      </c>
      <c r="AB55" s="24">
        <f>IFERROR(VLOOKUP($D55,#REF!,26,0),)</f>
        <v>0</v>
      </c>
      <c r="AC55" s="24">
        <f>IFERROR(VLOOKUP($D55,#REF!,27,0),)</f>
        <v>0</v>
      </c>
      <c r="AD55" s="24">
        <f>IFERROR(VLOOKUP($D55,#REF!,28,0),)</f>
        <v>0</v>
      </c>
      <c r="AE55" s="24">
        <f>IFERROR(VLOOKUP($D55,#REF!,29,0),)</f>
        <v>0</v>
      </c>
      <c r="AF55" s="24">
        <f>IFERROR(VLOOKUP($D55,#REF!,30,0),)</f>
        <v>0</v>
      </c>
      <c r="AG55" s="24">
        <f>IFERROR(VLOOKUP($D55,#REF!,31,0),)</f>
        <v>0</v>
      </c>
      <c r="AH55" s="24">
        <f>IFERROR(VLOOKUP($D55,#REF!,32,0),)</f>
        <v>0</v>
      </c>
      <c r="AI55" s="24">
        <f>IFERROR(VLOOKUP($D55,#REF!,33,0),)</f>
        <v>0</v>
      </c>
      <c r="AJ55" s="24">
        <f>IFERROR(VLOOKUP($D55,#REF!,34,0),)</f>
        <v>0</v>
      </c>
      <c r="AK55" s="24">
        <f>IFERROR(VLOOKUP($D55,#REF!,35,0),)</f>
        <v>0</v>
      </c>
      <c r="AL55" s="24">
        <f>IFERROR(VLOOKUP($D55,#REF!,36,0),)</f>
        <v>0</v>
      </c>
    </row>
    <row r="56" spans="1:38" x14ac:dyDescent="0.25">
      <c r="A56" s="8" t="s">
        <v>989</v>
      </c>
      <c r="B56" s="8" t="str">
        <f t="shared" si="3"/>
        <v>Обустройство сеноман-аптских залежей Харасавэйского ГКМ051-2000796</v>
      </c>
      <c r="C56" s="23" t="s">
        <v>591</v>
      </c>
      <c r="D56" s="23" t="s">
        <v>39</v>
      </c>
      <c r="E56" s="24">
        <f>IFERROR(VLOOKUP(D56,#REF!,2,0),)</f>
        <v>0</v>
      </c>
      <c r="F56" s="24">
        <f>IFERROR(VLOOKUP(D56,#REF!,3,0),)</f>
        <v>0</v>
      </c>
      <c r="G56" s="24">
        <f>IFERROR(VLOOKUP(D56,#REF!,4,0),)</f>
        <v>0</v>
      </c>
      <c r="H56" s="24">
        <f>IFERROR(VLOOKUP($D56,#REF!,5,0),)</f>
        <v>0</v>
      </c>
      <c r="I56" s="24">
        <f>IFERROR(VLOOKUP($D56,#REF!,6,0),)</f>
        <v>0</v>
      </c>
      <c r="J56" s="24">
        <f>IFERROR(VLOOKUP($D56,#REF!,7,0),)</f>
        <v>0</v>
      </c>
      <c r="K56" s="24">
        <f>IFERROR(VLOOKUP($D56,#REF!,8,0),)</f>
        <v>0</v>
      </c>
      <c r="L56" s="24">
        <f>IFERROR(VLOOKUP($D56,#REF!,9,0),)</f>
        <v>0</v>
      </c>
      <c r="M56" s="24">
        <f>IFERROR(VLOOKUP($D56,#REF!,10,0),)</f>
        <v>0</v>
      </c>
      <c r="N56" s="24">
        <f>IFERROR(VLOOKUP($D56,#REF!,11,0),)</f>
        <v>0</v>
      </c>
      <c r="O56" s="24">
        <f>IFERROR(VLOOKUP($D56,#REF!,12,0),)</f>
        <v>0</v>
      </c>
      <c r="P56" s="24">
        <f>IFERROR(VLOOKUP($D56,#REF!,14,0),)</f>
        <v>0</v>
      </c>
      <c r="Q56" s="24">
        <f>IFERROR(VLOOKUP($D56,#REF!,15,0),)</f>
        <v>0</v>
      </c>
      <c r="R56" s="24">
        <f>IFERROR(VLOOKUP($D56,#REF!,16,0),)</f>
        <v>0</v>
      </c>
      <c r="S56" s="24">
        <f>IFERROR(VLOOKUP($D56,#REF!,16,0),)</f>
        <v>0</v>
      </c>
      <c r="T56" s="24">
        <f>IFERROR(VLOOKUP($D56,#REF!,17,0),)</f>
        <v>0</v>
      </c>
      <c r="U56" s="24">
        <f>IFERROR(VLOOKUP($D56,#REF!,19,0),)</f>
        <v>0</v>
      </c>
      <c r="V56" s="24">
        <f>IFERROR(VLOOKUP($D56,#REF!,20,0),)</f>
        <v>0</v>
      </c>
      <c r="W56" s="24">
        <f>IFERROR(VLOOKUP($D56,#REF!,21,0),)</f>
        <v>0</v>
      </c>
      <c r="X56" s="24">
        <f>IFERROR(VLOOKUP($D56,#REF!,22,0),)</f>
        <v>0</v>
      </c>
      <c r="Y56" s="24">
        <f>IFERROR(VLOOKUP($D56,#REF!,23,0),)</f>
        <v>0</v>
      </c>
      <c r="Z56" s="24">
        <f>IFERROR(VLOOKUP($D56,#REF!,24,0),)</f>
        <v>0</v>
      </c>
      <c r="AA56" s="24">
        <f>IFERROR(VLOOKUP($D56,#REF!,25,0),)</f>
        <v>0</v>
      </c>
      <c r="AB56" s="24">
        <f>IFERROR(VLOOKUP($D56,#REF!,26,0),)</f>
        <v>0</v>
      </c>
      <c r="AC56" s="24">
        <f>IFERROR(VLOOKUP($D56,#REF!,27,0),)</f>
        <v>0</v>
      </c>
      <c r="AD56" s="24">
        <f>IFERROR(VLOOKUP($D56,#REF!,28,0),)</f>
        <v>0</v>
      </c>
      <c r="AE56" s="24">
        <f>IFERROR(VLOOKUP($D56,#REF!,29,0),)</f>
        <v>0</v>
      </c>
      <c r="AF56" s="24">
        <f>IFERROR(VLOOKUP($D56,#REF!,30,0),)</f>
        <v>0</v>
      </c>
      <c r="AG56" s="24">
        <f>IFERROR(VLOOKUP($D56,#REF!,31,0),)</f>
        <v>0</v>
      </c>
      <c r="AH56" s="24">
        <f>IFERROR(VLOOKUP($D56,#REF!,32,0),)</f>
        <v>0</v>
      </c>
      <c r="AI56" s="24">
        <f>IFERROR(VLOOKUP($D56,#REF!,33,0),)</f>
        <v>0</v>
      </c>
      <c r="AJ56" s="24">
        <f>IFERROR(VLOOKUP($D56,#REF!,34,0),)</f>
        <v>0</v>
      </c>
      <c r="AK56" s="24">
        <f>IFERROR(VLOOKUP($D56,#REF!,35,0),)</f>
        <v>0</v>
      </c>
      <c r="AL56" s="24">
        <f>IFERROR(VLOOKUP($D56,#REF!,36,0),)</f>
        <v>0</v>
      </c>
    </row>
    <row r="57" spans="1:38" x14ac:dyDescent="0.25">
      <c r="B57" s="8" t="str">
        <f t="shared" si="3"/>
        <v>Подрядные работы051-2000796</v>
      </c>
      <c r="C57" s="33" t="s">
        <v>2</v>
      </c>
      <c r="D57" s="33" t="s">
        <v>39</v>
      </c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</row>
    <row r="58" spans="1:38" x14ac:dyDescent="0.25">
      <c r="B58" s="8" t="str">
        <f t="shared" si="3"/>
        <v>Газстройпром051-2000796</v>
      </c>
      <c r="C58" s="40" t="s">
        <v>990</v>
      </c>
      <c r="D58" s="40" t="s">
        <v>39</v>
      </c>
      <c r="E58" s="20">
        <v>52654.31</v>
      </c>
      <c r="F58" s="20">
        <v>1014.11</v>
      </c>
      <c r="G58" s="20"/>
      <c r="H58" s="20"/>
      <c r="I58" s="20"/>
      <c r="J58" s="20"/>
      <c r="K58" s="20"/>
      <c r="L58" s="20"/>
      <c r="M58" s="20"/>
      <c r="N58" s="20"/>
      <c r="O58" s="20">
        <f>U58+Y58+AC58+AG58</f>
        <v>11923.210000000001</v>
      </c>
      <c r="P58" s="20">
        <f>V58+Z58+AD58+AH58</f>
        <v>1014.11</v>
      </c>
      <c r="Q58" s="20">
        <f>W58+AA58+AE58+AI58</f>
        <v>0</v>
      </c>
      <c r="R58" s="20">
        <f>X58+AB58+AF58+AJ58</f>
        <v>10909.1</v>
      </c>
      <c r="S58" s="20"/>
      <c r="T58" s="20"/>
      <c r="U58" s="20">
        <f>V58+W58+X58</f>
        <v>1014.11</v>
      </c>
      <c r="V58" s="20">
        <v>1014.11</v>
      </c>
      <c r="W58" s="20">
        <v>0</v>
      </c>
      <c r="X58" s="20">
        <v>0</v>
      </c>
      <c r="Y58" s="20">
        <f>Z58+AA58+AB58</f>
        <v>6262.41</v>
      </c>
      <c r="Z58" s="20"/>
      <c r="AA58" s="20"/>
      <c r="AB58" s="20">
        <v>6262.41</v>
      </c>
      <c r="AC58" s="20">
        <f>AD58+AE58+AF58</f>
        <v>2134.75</v>
      </c>
      <c r="AD58" s="20"/>
      <c r="AE58" s="20"/>
      <c r="AF58" s="20">
        <v>2134.75</v>
      </c>
      <c r="AG58" s="20">
        <f>AH58+AI58+AJ58</f>
        <v>2511.94</v>
      </c>
      <c r="AH58" s="20"/>
      <c r="AI58" s="20"/>
      <c r="AJ58" s="20">
        <v>2511.94</v>
      </c>
      <c r="AK58" s="20"/>
      <c r="AL58" s="20"/>
    </row>
    <row r="59" spans="1:38" x14ac:dyDescent="0.25">
      <c r="A59" s="8" t="s">
        <v>989</v>
      </c>
      <c r="B59" s="8" t="str">
        <f t="shared" si="3"/>
        <v>Обустройство берриас-валанжинских отложений Ныдинского участка Медвежьего НГКМ051-2000812</v>
      </c>
      <c r="C59" s="23" t="s">
        <v>592</v>
      </c>
      <c r="D59" s="23" t="s">
        <v>40</v>
      </c>
      <c r="E59" s="24">
        <f>IFERROR(VLOOKUP(D59,#REF!,2,0),)</f>
        <v>0</v>
      </c>
      <c r="F59" s="24">
        <f>IFERROR(VLOOKUP(D59,#REF!,3,0),)</f>
        <v>0</v>
      </c>
      <c r="G59" s="24">
        <f>IFERROR(VLOOKUP(D59,#REF!,4,0),)</f>
        <v>0</v>
      </c>
      <c r="H59" s="24">
        <f>IFERROR(VLOOKUP($D59,#REF!,5,0),)</f>
        <v>0</v>
      </c>
      <c r="I59" s="24">
        <f>IFERROR(VLOOKUP($D59,#REF!,6,0),)</f>
        <v>0</v>
      </c>
      <c r="J59" s="24">
        <f>IFERROR(VLOOKUP($D59,#REF!,7,0),)</f>
        <v>0</v>
      </c>
      <c r="K59" s="24">
        <f>IFERROR(VLOOKUP($D59,#REF!,8,0),)</f>
        <v>0</v>
      </c>
      <c r="L59" s="24">
        <f>IFERROR(VLOOKUP($D59,#REF!,9,0),)</f>
        <v>0</v>
      </c>
      <c r="M59" s="24">
        <f>IFERROR(VLOOKUP($D59,#REF!,10,0),)</f>
        <v>0</v>
      </c>
      <c r="N59" s="24">
        <f>IFERROR(VLOOKUP($D59,#REF!,11,0),)</f>
        <v>0</v>
      </c>
      <c r="O59" s="24">
        <f>IFERROR(VLOOKUP($D59,#REF!,12,0),)</f>
        <v>0</v>
      </c>
      <c r="P59" s="24">
        <f>IFERROR(VLOOKUP($D59,#REF!,14,0),)</f>
        <v>0</v>
      </c>
      <c r="Q59" s="24">
        <f>IFERROR(VLOOKUP($D59,#REF!,15,0),)</f>
        <v>0</v>
      </c>
      <c r="R59" s="24">
        <f>IFERROR(VLOOKUP($D59,#REF!,16,0),)</f>
        <v>0</v>
      </c>
      <c r="S59" s="24">
        <f>IFERROR(VLOOKUP($D59,#REF!,16,0),)</f>
        <v>0</v>
      </c>
      <c r="T59" s="24">
        <f>IFERROR(VLOOKUP($D59,#REF!,17,0),)</f>
        <v>0</v>
      </c>
      <c r="U59" s="24">
        <f>IFERROR(VLOOKUP($D59,#REF!,19,0),)</f>
        <v>0</v>
      </c>
      <c r="V59" s="24">
        <f>IFERROR(VLOOKUP($D59,#REF!,20,0),)</f>
        <v>0</v>
      </c>
      <c r="W59" s="24">
        <f>IFERROR(VLOOKUP($D59,#REF!,21,0),)</f>
        <v>0</v>
      </c>
      <c r="X59" s="24">
        <f>IFERROR(VLOOKUP($D59,#REF!,22,0),)</f>
        <v>0</v>
      </c>
      <c r="Y59" s="24">
        <f>IFERROR(VLOOKUP($D59,#REF!,23,0),)</f>
        <v>0</v>
      </c>
      <c r="Z59" s="24">
        <f>IFERROR(VLOOKUP($D59,#REF!,24,0),)</f>
        <v>0</v>
      </c>
      <c r="AA59" s="24">
        <f>IFERROR(VLOOKUP($D59,#REF!,25,0),)</f>
        <v>0</v>
      </c>
      <c r="AB59" s="24">
        <f>IFERROR(VLOOKUP($D59,#REF!,26,0),)</f>
        <v>0</v>
      </c>
      <c r="AC59" s="24">
        <f>IFERROR(VLOOKUP($D59,#REF!,27,0),)</f>
        <v>0</v>
      </c>
      <c r="AD59" s="24">
        <f>IFERROR(VLOOKUP($D59,#REF!,28,0),)</f>
        <v>0</v>
      </c>
      <c r="AE59" s="24">
        <f>IFERROR(VLOOKUP($D59,#REF!,29,0),)</f>
        <v>0</v>
      </c>
      <c r="AF59" s="24">
        <f>IFERROR(VLOOKUP($D59,#REF!,30,0),)</f>
        <v>0</v>
      </c>
      <c r="AG59" s="24">
        <f>IFERROR(VLOOKUP($D59,#REF!,31,0),)</f>
        <v>0</v>
      </c>
      <c r="AH59" s="24">
        <f>IFERROR(VLOOKUP($D59,#REF!,32,0),)</f>
        <v>0</v>
      </c>
      <c r="AI59" s="24">
        <f>IFERROR(VLOOKUP($D59,#REF!,33,0),)</f>
        <v>0</v>
      </c>
      <c r="AJ59" s="24">
        <f>IFERROR(VLOOKUP($D59,#REF!,34,0),)</f>
        <v>0</v>
      </c>
      <c r="AK59" s="24">
        <f>IFERROR(VLOOKUP($D59,#REF!,35,0),)</f>
        <v>0</v>
      </c>
      <c r="AL59" s="24">
        <f>IFERROR(VLOOKUP($D59,#REF!,36,0),)</f>
        <v>0</v>
      </c>
    </row>
    <row r="60" spans="1:38" x14ac:dyDescent="0.25">
      <c r="A60" s="8" t="s">
        <v>989</v>
      </c>
      <c r="B60" s="8" t="str">
        <f t="shared" si="3"/>
        <v>Газовые промыслы Медвежьего месторождения. Реконструкция и техперевооружение. 1-й этап строительства051-2000813</v>
      </c>
      <c r="C60" s="23" t="s">
        <v>593</v>
      </c>
      <c r="D60" s="23" t="s">
        <v>41</v>
      </c>
      <c r="E60" s="24">
        <f>IFERROR(VLOOKUP(D60,#REF!,2,0),)</f>
        <v>0</v>
      </c>
      <c r="F60" s="24">
        <f>IFERROR(VLOOKUP(D60,#REF!,3,0),)</f>
        <v>0</v>
      </c>
      <c r="G60" s="24">
        <f>IFERROR(VLOOKUP(D60,#REF!,4,0),)</f>
        <v>0</v>
      </c>
      <c r="H60" s="24">
        <f>IFERROR(VLOOKUP($D60,#REF!,5,0),)</f>
        <v>0</v>
      </c>
      <c r="I60" s="24">
        <f>IFERROR(VLOOKUP($D60,#REF!,6,0),)</f>
        <v>0</v>
      </c>
      <c r="J60" s="24">
        <f>IFERROR(VLOOKUP($D60,#REF!,7,0),)</f>
        <v>0</v>
      </c>
      <c r="K60" s="24">
        <f>IFERROR(VLOOKUP($D60,#REF!,8,0),)</f>
        <v>0</v>
      </c>
      <c r="L60" s="24">
        <f>IFERROR(VLOOKUP($D60,#REF!,9,0),)</f>
        <v>0</v>
      </c>
      <c r="M60" s="24">
        <f>IFERROR(VLOOKUP($D60,#REF!,10,0),)</f>
        <v>0</v>
      </c>
      <c r="N60" s="24">
        <f>IFERROR(VLOOKUP($D60,#REF!,11,0),)</f>
        <v>0</v>
      </c>
      <c r="O60" s="24">
        <f>IFERROR(VLOOKUP($D60,#REF!,12,0),)</f>
        <v>0</v>
      </c>
      <c r="P60" s="24">
        <f>IFERROR(VLOOKUP($D60,#REF!,14,0),)</f>
        <v>0</v>
      </c>
      <c r="Q60" s="24">
        <f>IFERROR(VLOOKUP($D60,#REF!,15,0),)</f>
        <v>0</v>
      </c>
      <c r="R60" s="24">
        <f>IFERROR(VLOOKUP($D60,#REF!,16,0),)</f>
        <v>0</v>
      </c>
      <c r="S60" s="24">
        <f>IFERROR(VLOOKUP($D60,#REF!,16,0),)</f>
        <v>0</v>
      </c>
      <c r="T60" s="24">
        <f>IFERROR(VLOOKUP($D60,#REF!,17,0),)</f>
        <v>0</v>
      </c>
      <c r="U60" s="24">
        <f>IFERROR(VLOOKUP($D60,#REF!,19,0),)</f>
        <v>0</v>
      </c>
      <c r="V60" s="24">
        <f>IFERROR(VLOOKUP($D60,#REF!,20,0),)</f>
        <v>0</v>
      </c>
      <c r="W60" s="24">
        <f>IFERROR(VLOOKUP($D60,#REF!,21,0),)</f>
        <v>0</v>
      </c>
      <c r="X60" s="24">
        <f>IFERROR(VLOOKUP($D60,#REF!,22,0),)</f>
        <v>0</v>
      </c>
      <c r="Y60" s="24">
        <f>IFERROR(VLOOKUP($D60,#REF!,23,0),)</f>
        <v>0</v>
      </c>
      <c r="Z60" s="24">
        <f>IFERROR(VLOOKUP($D60,#REF!,24,0),)</f>
        <v>0</v>
      </c>
      <c r="AA60" s="24">
        <f>IFERROR(VLOOKUP($D60,#REF!,25,0),)</f>
        <v>0</v>
      </c>
      <c r="AB60" s="24">
        <f>IFERROR(VLOOKUP($D60,#REF!,26,0),)</f>
        <v>0</v>
      </c>
      <c r="AC60" s="24">
        <f>IFERROR(VLOOKUP($D60,#REF!,27,0),)</f>
        <v>0</v>
      </c>
      <c r="AD60" s="24">
        <f>IFERROR(VLOOKUP($D60,#REF!,28,0),)</f>
        <v>0</v>
      </c>
      <c r="AE60" s="24">
        <f>IFERROR(VLOOKUP($D60,#REF!,29,0),)</f>
        <v>0</v>
      </c>
      <c r="AF60" s="24">
        <f>IFERROR(VLOOKUP($D60,#REF!,30,0),)</f>
        <v>0</v>
      </c>
      <c r="AG60" s="24">
        <f>IFERROR(VLOOKUP($D60,#REF!,31,0),)</f>
        <v>0</v>
      </c>
      <c r="AH60" s="24">
        <f>IFERROR(VLOOKUP($D60,#REF!,32,0),)</f>
        <v>0</v>
      </c>
      <c r="AI60" s="24">
        <f>IFERROR(VLOOKUP($D60,#REF!,33,0),)</f>
        <v>0</v>
      </c>
      <c r="AJ60" s="24">
        <f>IFERROR(VLOOKUP($D60,#REF!,34,0),)</f>
        <v>0</v>
      </c>
      <c r="AK60" s="24">
        <f>IFERROR(VLOOKUP($D60,#REF!,35,0),)</f>
        <v>0</v>
      </c>
      <c r="AL60" s="24">
        <f>IFERROR(VLOOKUP($D60,#REF!,36,0),)</f>
        <v>0</v>
      </c>
    </row>
    <row r="61" spans="1:38" x14ac:dyDescent="0.25">
      <c r="A61" s="8" t="s">
        <v>989</v>
      </c>
      <c r="B61" s="8" t="str">
        <f t="shared" si="3"/>
        <v>Обустройство сеноман-аптских залежей Бованенковского НГКМ051-2000815</v>
      </c>
      <c r="C61" s="23" t="s">
        <v>594</v>
      </c>
      <c r="D61" s="23" t="s">
        <v>42</v>
      </c>
      <c r="E61" s="24">
        <f>IFERROR(VLOOKUP(D61,#REF!,2,0),)</f>
        <v>0</v>
      </c>
      <c r="F61" s="24">
        <f>IFERROR(VLOOKUP(D61,#REF!,3,0),)</f>
        <v>0</v>
      </c>
      <c r="G61" s="24">
        <f>IFERROR(VLOOKUP(D61,#REF!,4,0),)</f>
        <v>0</v>
      </c>
      <c r="H61" s="24">
        <f>IFERROR(VLOOKUP($D61,#REF!,5,0),)</f>
        <v>0</v>
      </c>
      <c r="I61" s="24">
        <f>IFERROR(VLOOKUP($D61,#REF!,6,0),)</f>
        <v>0</v>
      </c>
      <c r="J61" s="24">
        <f>IFERROR(VLOOKUP($D61,#REF!,7,0),)</f>
        <v>0</v>
      </c>
      <c r="K61" s="24">
        <f>IFERROR(VLOOKUP($D61,#REF!,8,0),)</f>
        <v>0</v>
      </c>
      <c r="L61" s="24">
        <f>IFERROR(VLOOKUP($D61,#REF!,9,0),)</f>
        <v>0</v>
      </c>
      <c r="M61" s="24">
        <f>IFERROR(VLOOKUP($D61,#REF!,10,0),)</f>
        <v>0</v>
      </c>
      <c r="N61" s="24">
        <f>IFERROR(VLOOKUP($D61,#REF!,11,0),)</f>
        <v>0</v>
      </c>
      <c r="O61" s="24">
        <f>IFERROR(VLOOKUP($D61,#REF!,12,0),)</f>
        <v>0</v>
      </c>
      <c r="P61" s="24">
        <f>IFERROR(VLOOKUP($D61,#REF!,14,0),)</f>
        <v>0</v>
      </c>
      <c r="Q61" s="24">
        <f>IFERROR(VLOOKUP($D61,#REF!,15,0),)</f>
        <v>0</v>
      </c>
      <c r="R61" s="24">
        <f>IFERROR(VLOOKUP($D61,#REF!,16,0),)</f>
        <v>0</v>
      </c>
      <c r="S61" s="24">
        <f>IFERROR(VLOOKUP($D61,#REF!,16,0),)</f>
        <v>0</v>
      </c>
      <c r="T61" s="24">
        <f>IFERROR(VLOOKUP($D61,#REF!,17,0),)</f>
        <v>0</v>
      </c>
      <c r="U61" s="24">
        <f>IFERROR(VLOOKUP($D61,#REF!,19,0),)</f>
        <v>0</v>
      </c>
      <c r="V61" s="24">
        <f>IFERROR(VLOOKUP($D61,#REF!,20,0),)</f>
        <v>0</v>
      </c>
      <c r="W61" s="24">
        <f>IFERROR(VLOOKUP($D61,#REF!,21,0),)</f>
        <v>0</v>
      </c>
      <c r="X61" s="24">
        <f>IFERROR(VLOOKUP($D61,#REF!,22,0),)</f>
        <v>0</v>
      </c>
      <c r="Y61" s="24">
        <f>IFERROR(VLOOKUP($D61,#REF!,23,0),)</f>
        <v>0</v>
      </c>
      <c r="Z61" s="24">
        <f>IFERROR(VLOOKUP($D61,#REF!,24,0),)</f>
        <v>0</v>
      </c>
      <c r="AA61" s="24">
        <f>IFERROR(VLOOKUP($D61,#REF!,25,0),)</f>
        <v>0</v>
      </c>
      <c r="AB61" s="24">
        <f>IFERROR(VLOOKUP($D61,#REF!,26,0),)</f>
        <v>0</v>
      </c>
      <c r="AC61" s="24">
        <f>IFERROR(VLOOKUP($D61,#REF!,27,0),)</f>
        <v>0</v>
      </c>
      <c r="AD61" s="24">
        <f>IFERROR(VLOOKUP($D61,#REF!,28,0),)</f>
        <v>0</v>
      </c>
      <c r="AE61" s="24">
        <f>IFERROR(VLOOKUP($D61,#REF!,29,0),)</f>
        <v>0</v>
      </c>
      <c r="AF61" s="24">
        <f>IFERROR(VLOOKUP($D61,#REF!,30,0),)</f>
        <v>0</v>
      </c>
      <c r="AG61" s="24">
        <f>IFERROR(VLOOKUP($D61,#REF!,31,0),)</f>
        <v>0</v>
      </c>
      <c r="AH61" s="24">
        <f>IFERROR(VLOOKUP($D61,#REF!,32,0),)</f>
        <v>0</v>
      </c>
      <c r="AI61" s="24">
        <f>IFERROR(VLOOKUP($D61,#REF!,33,0),)</f>
        <v>0</v>
      </c>
      <c r="AJ61" s="24">
        <f>IFERROR(VLOOKUP($D61,#REF!,34,0),)</f>
        <v>0</v>
      </c>
      <c r="AK61" s="24">
        <f>IFERROR(VLOOKUP($D61,#REF!,35,0),)</f>
        <v>0</v>
      </c>
      <c r="AL61" s="24">
        <f>IFERROR(VLOOKUP($D61,#REF!,36,0),)</f>
        <v>0</v>
      </c>
    </row>
    <row r="62" spans="1:38" x14ac:dyDescent="0.25">
      <c r="B62" s="8" t="str">
        <f t="shared" si="3"/>
        <v>Подрядные работы051-2000815</v>
      </c>
      <c r="C62" s="33" t="s">
        <v>2</v>
      </c>
      <c r="D62" s="33" t="s">
        <v>42</v>
      </c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</row>
    <row r="63" spans="1:38" x14ac:dyDescent="0.25">
      <c r="B63" s="8" t="str">
        <f t="shared" si="3"/>
        <v>Газстройпром051-2000815</v>
      </c>
      <c r="C63" s="40" t="s">
        <v>990</v>
      </c>
      <c r="D63" s="40" t="s">
        <v>42</v>
      </c>
      <c r="E63" s="20">
        <v>770.11</v>
      </c>
      <c r="F63" s="20">
        <v>717.07</v>
      </c>
      <c r="G63" s="20"/>
      <c r="H63" s="20"/>
      <c r="I63" s="20"/>
      <c r="J63" s="20"/>
      <c r="K63" s="20"/>
      <c r="L63" s="20"/>
      <c r="M63" s="20"/>
      <c r="N63" s="20"/>
      <c r="O63" s="20">
        <f>U63+Y63+AC63+AG63</f>
        <v>717.07</v>
      </c>
      <c r="P63" s="20">
        <f>V63+Z63+AD63+AH63</f>
        <v>717.07</v>
      </c>
      <c r="Q63" s="20">
        <f>W63+AA63+AE63+AI63</f>
        <v>0</v>
      </c>
      <c r="R63" s="20">
        <f>X63+AB63+AF63+AJ63</f>
        <v>0</v>
      </c>
      <c r="S63" s="20"/>
      <c r="T63" s="20"/>
      <c r="U63" s="20">
        <f>V63+W63+X63</f>
        <v>717.07</v>
      </c>
      <c r="V63" s="20">
        <v>717.07</v>
      </c>
      <c r="W63" s="20">
        <v>0</v>
      </c>
      <c r="X63" s="20">
        <v>0</v>
      </c>
      <c r="Y63" s="20">
        <f>Z63+AA63+AB63</f>
        <v>0</v>
      </c>
      <c r="Z63" s="20"/>
      <c r="AA63" s="20"/>
      <c r="AB63" s="20"/>
      <c r="AC63" s="20">
        <f>AD63+AE63+AF63</f>
        <v>0</v>
      </c>
      <c r="AD63" s="20"/>
      <c r="AE63" s="20"/>
      <c r="AF63" s="20"/>
      <c r="AG63" s="20">
        <f>AH63+AI63+AJ63</f>
        <v>0</v>
      </c>
      <c r="AH63" s="20"/>
      <c r="AI63" s="20"/>
      <c r="AJ63" s="20"/>
      <c r="AK63" s="20"/>
      <c r="AL63" s="20"/>
    </row>
    <row r="64" spans="1:38" x14ac:dyDescent="0.25">
      <c r="A64" s="8" t="s">
        <v>989</v>
      </c>
      <c r="B64" s="8" t="str">
        <f t="shared" si="3"/>
        <v>Новая железнодорожная линия Обская - Бованенково051-2000816</v>
      </c>
      <c r="C64" s="23" t="s">
        <v>983</v>
      </c>
      <c r="D64" s="23" t="s">
        <v>982</v>
      </c>
      <c r="E64" s="24">
        <f>IFERROR(VLOOKUP(D64,#REF!,2,0),)</f>
        <v>0</v>
      </c>
      <c r="F64" s="24">
        <f>IFERROR(VLOOKUP(D64,#REF!,3,0),)</f>
        <v>0</v>
      </c>
      <c r="G64" s="24">
        <f>IFERROR(VLOOKUP(D64,#REF!,4,0),)</f>
        <v>0</v>
      </c>
      <c r="H64" s="24">
        <f>IFERROR(VLOOKUP($D64,#REF!,5,0),)</f>
        <v>0</v>
      </c>
      <c r="I64" s="24"/>
      <c r="J64" s="24">
        <f>IFERROR(VLOOKUP($D64,#REF!,7,0),)</f>
        <v>0</v>
      </c>
      <c r="K64" s="24"/>
      <c r="L64" s="24"/>
      <c r="M64" s="24">
        <f>IFERROR(VLOOKUP($D64,#REF!,10,0),)</f>
        <v>0</v>
      </c>
      <c r="N64" s="24">
        <f>IFERROR(VLOOKUP($D64,#REF!,11,0),)</f>
        <v>0</v>
      </c>
      <c r="O64" s="24">
        <f>IFERROR(VLOOKUP($D64,#REF!,12,0),)</f>
        <v>0</v>
      </c>
      <c r="P64" s="24">
        <f>IFERROR(VLOOKUP($D64,#REF!,14,0),)</f>
        <v>0</v>
      </c>
      <c r="Q64" s="24">
        <f>IFERROR(VLOOKUP($D64,#REF!,15,0),)</f>
        <v>0</v>
      </c>
      <c r="R64" s="24">
        <f>IFERROR(VLOOKUP($D64,#REF!,16,0),)</f>
        <v>0</v>
      </c>
      <c r="S64" s="24">
        <f>IFERROR(VLOOKUP($D64,#REF!,16,0),)</f>
        <v>0</v>
      </c>
      <c r="T64" s="24">
        <f>IFERROR(VLOOKUP($D64,#REF!,17,0),)</f>
        <v>0</v>
      </c>
      <c r="U64" s="24">
        <f>IFERROR(VLOOKUP($D64,#REF!,19,0),)</f>
        <v>0</v>
      </c>
      <c r="V64" s="24">
        <f>IFERROR(VLOOKUP($D64,#REF!,20,0),)</f>
        <v>0</v>
      </c>
      <c r="W64" s="24">
        <f>IFERROR(VLOOKUP($D64,#REF!,21,0),)</f>
        <v>0</v>
      </c>
      <c r="X64" s="24">
        <f>IFERROR(VLOOKUP($D64,#REF!,22,0),)</f>
        <v>0</v>
      </c>
      <c r="Y64" s="24">
        <f>IFERROR(VLOOKUP($D64,#REF!,23,0),)</f>
        <v>0</v>
      </c>
      <c r="Z64" s="24">
        <f>IFERROR(VLOOKUP($D64,#REF!,24,0),)</f>
        <v>0</v>
      </c>
      <c r="AA64" s="24">
        <f>IFERROR(VLOOKUP($D64,#REF!,25,0),)</f>
        <v>0</v>
      </c>
      <c r="AB64" s="24">
        <f>IFERROR(VLOOKUP($D64,#REF!,26,0),)</f>
        <v>0</v>
      </c>
      <c r="AC64" s="24">
        <f>IFERROR(VLOOKUP($D64,#REF!,27,0),)</f>
        <v>0</v>
      </c>
      <c r="AD64" s="24">
        <f>IFERROR(VLOOKUP($D64,#REF!,28,0),)</f>
        <v>0</v>
      </c>
      <c r="AE64" s="24">
        <f>IFERROR(VLOOKUP($D64,#REF!,29,0),)</f>
        <v>0</v>
      </c>
      <c r="AF64" s="24">
        <f>IFERROR(VLOOKUP($D64,#REF!,30,0),)</f>
        <v>0</v>
      </c>
      <c r="AG64" s="24">
        <f>IFERROR(VLOOKUP($D64,#REF!,31,0),)</f>
        <v>0</v>
      </c>
      <c r="AH64" s="24">
        <f>IFERROR(VLOOKUP($D64,#REF!,32,0),)</f>
        <v>0</v>
      </c>
      <c r="AI64" s="24">
        <f>IFERROR(VLOOKUP($D64,#REF!,33,0),)</f>
        <v>0</v>
      </c>
      <c r="AJ64" s="24">
        <f>IFERROR(VLOOKUP($D64,#REF!,34,0),)</f>
        <v>0</v>
      </c>
      <c r="AK64" s="24">
        <f>IFERROR(VLOOKUP($D64,#REF!,35,0),)</f>
        <v>0</v>
      </c>
      <c r="AL64" s="24">
        <f>IFERROR(VLOOKUP($D64,#REF!,36,0),)</f>
        <v>0</v>
      </c>
    </row>
    <row r="65" spans="1:38" x14ac:dyDescent="0.25">
      <c r="A65" s="8" t="s">
        <v>989</v>
      </c>
      <c r="B65" s="8" t="str">
        <f t="shared" si="3"/>
        <v>Обустройство сеноман-аптских залежей Харасавэйского ГКМ. Газопровод подключения Харасавэйского ГКМ051-2000825</v>
      </c>
      <c r="C65" s="23" t="s">
        <v>595</v>
      </c>
      <c r="D65" s="23" t="s">
        <v>43</v>
      </c>
      <c r="E65" s="24">
        <f>IFERROR(VLOOKUP(D65,#REF!,2,0),)</f>
        <v>0</v>
      </c>
      <c r="F65" s="24">
        <f>IFERROR(VLOOKUP(D65,#REF!,3,0),)</f>
        <v>0</v>
      </c>
      <c r="G65" s="24">
        <f>IFERROR(VLOOKUP(D65,#REF!,4,0),)</f>
        <v>0</v>
      </c>
      <c r="H65" s="24">
        <f>IFERROR(VLOOKUP($D65,#REF!,5,0),)</f>
        <v>0</v>
      </c>
      <c r="I65" s="24">
        <f>IFERROR(VLOOKUP($D65,#REF!,6,0),)</f>
        <v>0</v>
      </c>
      <c r="J65" s="24">
        <f>IFERROR(VLOOKUP($D65,#REF!,7,0),)</f>
        <v>0</v>
      </c>
      <c r="K65" s="24">
        <f>IFERROR(VLOOKUP($D65,#REF!,8,0),)</f>
        <v>0</v>
      </c>
      <c r="L65" s="24">
        <f>IFERROR(VLOOKUP($D65,#REF!,9,0),)</f>
        <v>0</v>
      </c>
      <c r="M65" s="24">
        <f>IFERROR(VLOOKUP($D65,#REF!,10,0),)</f>
        <v>0</v>
      </c>
      <c r="N65" s="24">
        <f>IFERROR(VLOOKUP($D65,#REF!,11,0),)</f>
        <v>0</v>
      </c>
      <c r="O65" s="24">
        <f>IFERROR(VLOOKUP($D65,#REF!,12,0),)</f>
        <v>0</v>
      </c>
      <c r="P65" s="24">
        <f>IFERROR(VLOOKUP($D65,#REF!,14,0),)</f>
        <v>0</v>
      </c>
      <c r="Q65" s="24">
        <f>IFERROR(VLOOKUP($D65,#REF!,15,0),)</f>
        <v>0</v>
      </c>
      <c r="R65" s="24">
        <f>IFERROR(VLOOKUP($D65,#REF!,16,0),)</f>
        <v>0</v>
      </c>
      <c r="S65" s="24">
        <f>IFERROR(VLOOKUP($D65,#REF!,16,0),)</f>
        <v>0</v>
      </c>
      <c r="T65" s="24">
        <f>IFERROR(VLOOKUP($D65,#REF!,17,0),)</f>
        <v>0</v>
      </c>
      <c r="U65" s="24">
        <f>IFERROR(VLOOKUP($D65,#REF!,19,0),)</f>
        <v>0</v>
      </c>
      <c r="V65" s="24">
        <f>IFERROR(VLOOKUP($D65,#REF!,20,0),)</f>
        <v>0</v>
      </c>
      <c r="W65" s="24">
        <f>IFERROR(VLOOKUP($D65,#REF!,21,0),)</f>
        <v>0</v>
      </c>
      <c r="X65" s="24">
        <f>IFERROR(VLOOKUP($D65,#REF!,22,0),)</f>
        <v>0</v>
      </c>
      <c r="Y65" s="24">
        <f>IFERROR(VLOOKUP($D65,#REF!,23,0),)</f>
        <v>0</v>
      </c>
      <c r="Z65" s="24">
        <f>IFERROR(VLOOKUP($D65,#REF!,24,0),)</f>
        <v>0</v>
      </c>
      <c r="AA65" s="24">
        <f>IFERROR(VLOOKUP($D65,#REF!,25,0),)</f>
        <v>0</v>
      </c>
      <c r="AB65" s="24">
        <f>IFERROR(VLOOKUP($D65,#REF!,26,0),)</f>
        <v>0</v>
      </c>
      <c r="AC65" s="24">
        <f>IFERROR(VLOOKUP($D65,#REF!,27,0),)</f>
        <v>0</v>
      </c>
      <c r="AD65" s="24">
        <f>IFERROR(VLOOKUP($D65,#REF!,28,0),)</f>
        <v>0</v>
      </c>
      <c r="AE65" s="24">
        <f>IFERROR(VLOOKUP($D65,#REF!,29,0),)</f>
        <v>0</v>
      </c>
      <c r="AF65" s="24">
        <f>IFERROR(VLOOKUP($D65,#REF!,30,0),)</f>
        <v>0</v>
      </c>
      <c r="AG65" s="24">
        <f>IFERROR(VLOOKUP($D65,#REF!,31,0),)</f>
        <v>0</v>
      </c>
      <c r="AH65" s="24">
        <f>IFERROR(VLOOKUP($D65,#REF!,32,0),)</f>
        <v>0</v>
      </c>
      <c r="AI65" s="24">
        <f>IFERROR(VLOOKUP($D65,#REF!,33,0),)</f>
        <v>0</v>
      </c>
      <c r="AJ65" s="24">
        <f>IFERROR(VLOOKUP($D65,#REF!,34,0),)</f>
        <v>0</v>
      </c>
      <c r="AK65" s="24">
        <f>IFERROR(VLOOKUP($D65,#REF!,35,0),)</f>
        <v>0</v>
      </c>
      <c r="AL65" s="24">
        <f>IFERROR(VLOOKUP($D65,#REF!,36,0),)</f>
        <v>0</v>
      </c>
    </row>
    <row r="66" spans="1:38" x14ac:dyDescent="0.25">
      <c r="B66" s="8" t="str">
        <f t="shared" si="3"/>
        <v>Подрядные работы051-2000825</v>
      </c>
      <c r="C66" s="33" t="s">
        <v>2</v>
      </c>
      <c r="D66" s="33" t="s">
        <v>43</v>
      </c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</row>
    <row r="67" spans="1:38" x14ac:dyDescent="0.25">
      <c r="B67" s="8" t="str">
        <f t="shared" si="3"/>
        <v>Газстройпром051-2000825</v>
      </c>
      <c r="C67" s="40" t="s">
        <v>990</v>
      </c>
      <c r="D67" s="40" t="s">
        <v>43</v>
      </c>
      <c r="E67" s="20">
        <v>31252.83</v>
      </c>
      <c r="F67" s="20">
        <v>9795.93</v>
      </c>
      <c r="G67" s="20"/>
      <c r="H67" s="20"/>
      <c r="I67" s="20"/>
      <c r="J67" s="20"/>
      <c r="K67" s="20"/>
      <c r="L67" s="20"/>
      <c r="M67" s="20"/>
      <c r="N67" s="20"/>
      <c r="O67" s="20">
        <f>U67+Y67+AC67+AG67</f>
        <v>0</v>
      </c>
      <c r="P67" s="20">
        <f>V67+Z67+AD67+AH67</f>
        <v>0</v>
      </c>
      <c r="Q67" s="20">
        <f>W67+AA67+AE67+AI67</f>
        <v>0</v>
      </c>
      <c r="R67" s="20">
        <f>X67+AB67+AF67+AJ67</f>
        <v>0</v>
      </c>
      <c r="S67" s="20"/>
      <c r="T67" s="20"/>
      <c r="U67" s="20">
        <f>V67+W67+X67</f>
        <v>0</v>
      </c>
      <c r="V67" s="20">
        <f>IFERROR(VLOOKUP(B67,'[1]91-1'!$C$106:$AI$6933,30,0),)</f>
        <v>0</v>
      </c>
      <c r="W67" s="20">
        <f>IFERROR(VLOOKUP($B67,'[1]91-1'!$C$106:$AI$6933,32,0),)</f>
        <v>0</v>
      </c>
      <c r="X67" s="20">
        <f>IFERROR(VLOOKUP($B67,'[1]91-1'!$C$106:$AI$6933,33,0),)</f>
        <v>0</v>
      </c>
      <c r="Y67" s="20">
        <f>Z67+AA67+AB67</f>
        <v>0</v>
      </c>
      <c r="Z67" s="20"/>
      <c r="AA67" s="20"/>
      <c r="AB67" s="20"/>
      <c r="AC67" s="20">
        <f>AD67+AE67+AF67</f>
        <v>0</v>
      </c>
      <c r="AD67" s="20"/>
      <c r="AE67" s="20"/>
      <c r="AF67" s="20"/>
      <c r="AG67" s="20">
        <f>AH67+AI67+AJ67</f>
        <v>0</v>
      </c>
      <c r="AH67" s="20"/>
      <c r="AI67" s="20"/>
      <c r="AJ67" s="20"/>
      <c r="AK67" s="20"/>
      <c r="AL67" s="20"/>
    </row>
    <row r="68" spans="1:38" x14ac:dyDescent="0.25">
      <c r="A68" s="8" t="s">
        <v>989</v>
      </c>
      <c r="B68" s="8" t="str">
        <f t="shared" si="3"/>
        <v>Реконструкция Западно-Таркосалинского газового промысла051-2000826</v>
      </c>
      <c r="C68" s="23" t="s">
        <v>596</v>
      </c>
      <c r="D68" s="23" t="s">
        <v>44</v>
      </c>
      <c r="E68" s="24">
        <f>IFERROR(VLOOKUP(D68,#REF!,2,0),)</f>
        <v>0</v>
      </c>
      <c r="F68" s="24">
        <f>IFERROR(VLOOKUP(D68,#REF!,3,0),)</f>
        <v>0</v>
      </c>
      <c r="G68" s="24">
        <f>IFERROR(VLOOKUP(D68,#REF!,4,0),)</f>
        <v>0</v>
      </c>
      <c r="H68" s="24">
        <f>IFERROR(VLOOKUP($D68,#REF!,5,0),)</f>
        <v>0</v>
      </c>
      <c r="I68" s="24">
        <f>IFERROR(VLOOKUP($D68,#REF!,6,0),)</f>
        <v>0</v>
      </c>
      <c r="J68" s="24">
        <f>IFERROR(VLOOKUP($D68,#REF!,7,0),)</f>
        <v>0</v>
      </c>
      <c r="K68" s="24">
        <f>IFERROR(VLOOKUP($D68,#REF!,8,0),)</f>
        <v>0</v>
      </c>
      <c r="L68" s="24">
        <f>IFERROR(VLOOKUP($D68,#REF!,9,0),)</f>
        <v>0</v>
      </c>
      <c r="M68" s="24">
        <f>IFERROR(VLOOKUP($D68,#REF!,10,0),)</f>
        <v>0</v>
      </c>
      <c r="N68" s="24">
        <f>IFERROR(VLOOKUP($D68,#REF!,11,0),)</f>
        <v>0</v>
      </c>
      <c r="O68" s="24">
        <f>IFERROR(VLOOKUP($D68,#REF!,12,0),)</f>
        <v>0</v>
      </c>
      <c r="P68" s="24">
        <f>IFERROR(VLOOKUP($D68,#REF!,14,0),)</f>
        <v>0</v>
      </c>
      <c r="Q68" s="24">
        <f>IFERROR(VLOOKUP($D68,#REF!,15,0),)</f>
        <v>0</v>
      </c>
      <c r="R68" s="24">
        <f>IFERROR(VLOOKUP($D68,#REF!,16,0),)</f>
        <v>0</v>
      </c>
      <c r="S68" s="24">
        <f>IFERROR(VLOOKUP($D68,#REF!,16,0),)</f>
        <v>0</v>
      </c>
      <c r="T68" s="24">
        <f>IFERROR(VLOOKUP($D68,#REF!,17,0),)</f>
        <v>0</v>
      </c>
      <c r="U68" s="24">
        <f>IFERROR(VLOOKUP($D68,#REF!,19,0),)</f>
        <v>0</v>
      </c>
      <c r="V68" s="24">
        <f>IFERROR(VLOOKUP($D68,#REF!,20,0),)</f>
        <v>0</v>
      </c>
      <c r="W68" s="24">
        <f>IFERROR(VLOOKUP($D68,#REF!,21,0),)</f>
        <v>0</v>
      </c>
      <c r="X68" s="24">
        <f>IFERROR(VLOOKUP($D68,#REF!,22,0),)</f>
        <v>0</v>
      </c>
      <c r="Y68" s="24">
        <f>IFERROR(VLOOKUP($D68,#REF!,23,0),)</f>
        <v>0</v>
      </c>
      <c r="Z68" s="24">
        <f>IFERROR(VLOOKUP($D68,#REF!,24,0),)</f>
        <v>0</v>
      </c>
      <c r="AA68" s="24">
        <f>IFERROR(VLOOKUP($D68,#REF!,25,0),)</f>
        <v>0</v>
      </c>
      <c r="AB68" s="24">
        <f>IFERROR(VLOOKUP($D68,#REF!,26,0),)</f>
        <v>0</v>
      </c>
      <c r="AC68" s="24">
        <f>IFERROR(VLOOKUP($D68,#REF!,27,0),)</f>
        <v>0</v>
      </c>
      <c r="AD68" s="24">
        <f>IFERROR(VLOOKUP($D68,#REF!,28,0),)</f>
        <v>0</v>
      </c>
      <c r="AE68" s="24">
        <f>IFERROR(VLOOKUP($D68,#REF!,29,0),)</f>
        <v>0</v>
      </c>
      <c r="AF68" s="24">
        <f>IFERROR(VLOOKUP($D68,#REF!,30,0),)</f>
        <v>0</v>
      </c>
      <c r="AG68" s="24">
        <f>IFERROR(VLOOKUP($D68,#REF!,31,0),)</f>
        <v>0</v>
      </c>
      <c r="AH68" s="24">
        <f>IFERROR(VLOOKUP($D68,#REF!,32,0),)</f>
        <v>0</v>
      </c>
      <c r="AI68" s="24">
        <f>IFERROR(VLOOKUP($D68,#REF!,33,0),)</f>
        <v>0</v>
      </c>
      <c r="AJ68" s="24">
        <f>IFERROR(VLOOKUP($D68,#REF!,34,0),)</f>
        <v>0</v>
      </c>
      <c r="AK68" s="24">
        <f>IFERROR(VLOOKUP($D68,#REF!,35,0),)</f>
        <v>0</v>
      </c>
      <c r="AL68" s="24">
        <f>IFERROR(VLOOKUP($D68,#REF!,36,0),)</f>
        <v>0</v>
      </c>
    </row>
    <row r="69" spans="1:38" x14ac:dyDescent="0.25">
      <c r="A69" s="8" t="s">
        <v>989</v>
      </c>
      <c r="B69" s="8" t="str">
        <f t="shared" ref="B69:B75" si="10">CONCATENATE(C69,D69)</f>
        <v>Дообустройство нижнемеловых залежей Западно-Таркосалинского газового месторождения051-2000828</v>
      </c>
      <c r="C69" s="23" t="s">
        <v>597</v>
      </c>
      <c r="D69" s="23" t="s">
        <v>45</v>
      </c>
      <c r="E69" s="24">
        <f>IFERROR(VLOOKUP(D69,#REF!,2,0),)</f>
        <v>0</v>
      </c>
      <c r="F69" s="24">
        <f>IFERROR(VLOOKUP(D69,#REF!,3,0),)</f>
        <v>0</v>
      </c>
      <c r="G69" s="24">
        <f>IFERROR(VLOOKUP(D69,#REF!,4,0),)</f>
        <v>0</v>
      </c>
      <c r="H69" s="24">
        <f>IFERROR(VLOOKUP($D69,#REF!,5,0),)</f>
        <v>0</v>
      </c>
      <c r="I69" s="24">
        <f>IFERROR(VLOOKUP($D69,#REF!,6,0),)</f>
        <v>0</v>
      </c>
      <c r="J69" s="24">
        <f>IFERROR(VLOOKUP($D69,#REF!,7,0),)</f>
        <v>0</v>
      </c>
      <c r="K69" s="24">
        <f>IFERROR(VLOOKUP($D69,#REF!,8,0),)</f>
        <v>0</v>
      </c>
      <c r="L69" s="24">
        <f>IFERROR(VLOOKUP($D69,#REF!,9,0),)</f>
        <v>0</v>
      </c>
      <c r="M69" s="24">
        <f>IFERROR(VLOOKUP($D69,#REF!,10,0),)</f>
        <v>0</v>
      </c>
      <c r="N69" s="24">
        <f>IFERROR(VLOOKUP($D69,#REF!,11,0),)</f>
        <v>0</v>
      </c>
      <c r="O69" s="24">
        <f>IFERROR(VLOOKUP($D69,#REF!,12,0),)</f>
        <v>0</v>
      </c>
      <c r="P69" s="24">
        <f>IFERROR(VLOOKUP($D69,#REF!,14,0),)</f>
        <v>0</v>
      </c>
      <c r="Q69" s="24">
        <f>IFERROR(VLOOKUP($D69,#REF!,15,0),)</f>
        <v>0</v>
      </c>
      <c r="R69" s="24">
        <f>IFERROR(VLOOKUP($D69,#REF!,16,0),)</f>
        <v>0</v>
      </c>
      <c r="S69" s="24">
        <f>IFERROR(VLOOKUP($D69,#REF!,16,0),)</f>
        <v>0</v>
      </c>
      <c r="T69" s="24">
        <f>IFERROR(VLOOKUP($D69,#REF!,17,0),)</f>
        <v>0</v>
      </c>
      <c r="U69" s="24">
        <f>IFERROR(VLOOKUP($D69,#REF!,19,0),)</f>
        <v>0</v>
      </c>
      <c r="V69" s="24">
        <f>IFERROR(VLOOKUP($D69,#REF!,20,0),)</f>
        <v>0</v>
      </c>
      <c r="W69" s="24">
        <f>IFERROR(VLOOKUP($D69,#REF!,21,0),)</f>
        <v>0</v>
      </c>
      <c r="X69" s="24">
        <f>IFERROR(VLOOKUP($D69,#REF!,22,0),)</f>
        <v>0</v>
      </c>
      <c r="Y69" s="24">
        <f>IFERROR(VLOOKUP($D69,#REF!,23,0),)</f>
        <v>0</v>
      </c>
      <c r="Z69" s="24">
        <f>IFERROR(VLOOKUP($D69,#REF!,24,0),)</f>
        <v>0</v>
      </c>
      <c r="AA69" s="24">
        <f>IFERROR(VLOOKUP($D69,#REF!,25,0),)</f>
        <v>0</v>
      </c>
      <c r="AB69" s="24">
        <f>IFERROR(VLOOKUP($D69,#REF!,26,0),)</f>
        <v>0</v>
      </c>
      <c r="AC69" s="24">
        <f>IFERROR(VLOOKUP($D69,#REF!,27,0),)</f>
        <v>0</v>
      </c>
      <c r="AD69" s="24">
        <f>IFERROR(VLOOKUP($D69,#REF!,28,0),)</f>
        <v>0</v>
      </c>
      <c r="AE69" s="24">
        <f>IFERROR(VLOOKUP($D69,#REF!,29,0),)</f>
        <v>0</v>
      </c>
      <c r="AF69" s="24">
        <f>IFERROR(VLOOKUP($D69,#REF!,30,0),)</f>
        <v>0</v>
      </c>
      <c r="AG69" s="24">
        <f>IFERROR(VLOOKUP($D69,#REF!,31,0),)</f>
        <v>0</v>
      </c>
      <c r="AH69" s="24">
        <f>IFERROR(VLOOKUP($D69,#REF!,32,0),)</f>
        <v>0</v>
      </c>
      <c r="AI69" s="24">
        <f>IFERROR(VLOOKUP($D69,#REF!,33,0),)</f>
        <v>0</v>
      </c>
      <c r="AJ69" s="24">
        <f>IFERROR(VLOOKUP($D69,#REF!,34,0),)</f>
        <v>0</v>
      </c>
      <c r="AK69" s="24">
        <f>IFERROR(VLOOKUP($D69,#REF!,35,0),)</f>
        <v>0</v>
      </c>
      <c r="AL69" s="24">
        <f>IFERROR(VLOOKUP($D69,#REF!,36,0),)</f>
        <v>0</v>
      </c>
    </row>
    <row r="70" spans="1:38" x14ac:dyDescent="0.25">
      <c r="A70" s="8" t="s">
        <v>989</v>
      </c>
      <c r="B70" s="8" t="str">
        <f t="shared" si="10"/>
        <v>Реконструкция систем пожарной безопасности Комсомольского газового промысла051-2000839</v>
      </c>
      <c r="C70" s="23" t="s">
        <v>46</v>
      </c>
      <c r="D70" s="23" t="s">
        <v>47</v>
      </c>
      <c r="E70" s="24">
        <f>IFERROR(VLOOKUP(D70,#REF!,2,0),)</f>
        <v>0</v>
      </c>
      <c r="F70" s="24">
        <f>IFERROR(VLOOKUP(D70,#REF!,3,0),)</f>
        <v>0</v>
      </c>
      <c r="G70" s="24">
        <f>IFERROR(VLOOKUP(D70,#REF!,4,0),)</f>
        <v>0</v>
      </c>
      <c r="H70" s="24">
        <f>IFERROR(VLOOKUP($D70,#REF!,5,0),)</f>
        <v>0</v>
      </c>
      <c r="I70" s="24">
        <f>IFERROR(VLOOKUP($D70,#REF!,6,0),)</f>
        <v>0</v>
      </c>
      <c r="J70" s="24">
        <f>IFERROR(VLOOKUP($D70,#REF!,7,0),)</f>
        <v>0</v>
      </c>
      <c r="K70" s="24">
        <f>IFERROR(VLOOKUP($D70,#REF!,8,0),)</f>
        <v>0</v>
      </c>
      <c r="L70" s="24">
        <f>IFERROR(VLOOKUP($D70,#REF!,9,0),)</f>
        <v>0</v>
      </c>
      <c r="M70" s="24">
        <f>IFERROR(VLOOKUP($D70,#REF!,10,0),)</f>
        <v>0</v>
      </c>
      <c r="N70" s="24">
        <f>IFERROR(VLOOKUP($D70,#REF!,11,0),)</f>
        <v>0</v>
      </c>
      <c r="O70" s="24">
        <f>IFERROR(VLOOKUP($D70,#REF!,12,0),)</f>
        <v>0</v>
      </c>
      <c r="P70" s="24">
        <f>IFERROR(VLOOKUP($D70,#REF!,14,0),)</f>
        <v>0</v>
      </c>
      <c r="Q70" s="24">
        <f>IFERROR(VLOOKUP($D70,#REF!,15,0),)</f>
        <v>0</v>
      </c>
      <c r="R70" s="24">
        <f>IFERROR(VLOOKUP($D70,#REF!,16,0),)</f>
        <v>0</v>
      </c>
      <c r="S70" s="24">
        <f>IFERROR(VLOOKUP($D70,#REF!,16,0),)</f>
        <v>0</v>
      </c>
      <c r="T70" s="24">
        <f>IFERROR(VLOOKUP($D70,#REF!,17,0),)</f>
        <v>0</v>
      </c>
      <c r="U70" s="24">
        <f>IFERROR(VLOOKUP($D70,#REF!,19,0),)</f>
        <v>0</v>
      </c>
      <c r="V70" s="24">
        <f>IFERROR(VLOOKUP($D70,#REF!,20,0),)</f>
        <v>0</v>
      </c>
      <c r="W70" s="24">
        <f>IFERROR(VLOOKUP($D70,#REF!,21,0),)</f>
        <v>0</v>
      </c>
      <c r="X70" s="24">
        <f>IFERROR(VLOOKUP($D70,#REF!,22,0),)</f>
        <v>0</v>
      </c>
      <c r="Y70" s="24">
        <f>IFERROR(VLOOKUP($D70,#REF!,23,0),)</f>
        <v>0</v>
      </c>
      <c r="Z70" s="24">
        <f>IFERROR(VLOOKUP($D70,#REF!,24,0),)</f>
        <v>0</v>
      </c>
      <c r="AA70" s="24">
        <f>IFERROR(VLOOKUP($D70,#REF!,25,0),)</f>
        <v>0</v>
      </c>
      <c r="AB70" s="24">
        <f>IFERROR(VLOOKUP($D70,#REF!,26,0),)</f>
        <v>0</v>
      </c>
      <c r="AC70" s="24">
        <f>IFERROR(VLOOKUP($D70,#REF!,27,0),)</f>
        <v>0</v>
      </c>
      <c r="AD70" s="24">
        <f>IFERROR(VLOOKUP($D70,#REF!,28,0),)</f>
        <v>0</v>
      </c>
      <c r="AE70" s="24">
        <f>IFERROR(VLOOKUP($D70,#REF!,29,0),)</f>
        <v>0</v>
      </c>
      <c r="AF70" s="24">
        <f>IFERROR(VLOOKUP($D70,#REF!,30,0),)</f>
        <v>0</v>
      </c>
      <c r="AG70" s="24">
        <f>IFERROR(VLOOKUP($D70,#REF!,31,0),)</f>
        <v>0</v>
      </c>
      <c r="AH70" s="24">
        <f>IFERROR(VLOOKUP($D70,#REF!,32,0),)</f>
        <v>0</v>
      </c>
      <c r="AI70" s="24">
        <f>IFERROR(VLOOKUP($D70,#REF!,33,0),)</f>
        <v>0</v>
      </c>
      <c r="AJ70" s="24">
        <f>IFERROR(VLOOKUP($D70,#REF!,34,0),)</f>
        <v>0</v>
      </c>
      <c r="AK70" s="24">
        <f>IFERROR(VLOOKUP($D70,#REF!,35,0),)</f>
        <v>0</v>
      </c>
      <c r="AL70" s="24">
        <f>IFERROR(VLOOKUP($D70,#REF!,36,0),)</f>
        <v>0</v>
      </c>
    </row>
    <row r="71" spans="1:38" x14ac:dyDescent="0.25">
      <c r="A71" s="8" t="s">
        <v>989</v>
      </c>
      <c r="B71" s="8" t="str">
        <f t="shared" si="10"/>
        <v>Реконструкция Комсомольского газового промысла (2 этап)051-2000842</v>
      </c>
      <c r="C71" s="23" t="s">
        <v>598</v>
      </c>
      <c r="D71" s="23" t="s">
        <v>48</v>
      </c>
      <c r="E71" s="24">
        <f>IFERROR(VLOOKUP(D71,#REF!,2,0),)</f>
        <v>0</v>
      </c>
      <c r="F71" s="24">
        <f>IFERROR(VLOOKUP(D71,#REF!,3,0),)</f>
        <v>0</v>
      </c>
      <c r="G71" s="24">
        <f>IFERROR(VLOOKUP(D71,#REF!,4,0),)</f>
        <v>0</v>
      </c>
      <c r="H71" s="24">
        <f>IFERROR(VLOOKUP($D71,#REF!,5,0),)</f>
        <v>0</v>
      </c>
      <c r="I71" s="24">
        <f>IFERROR(VLOOKUP($D71,#REF!,6,0),)</f>
        <v>0</v>
      </c>
      <c r="J71" s="24">
        <f>IFERROR(VLOOKUP($D71,#REF!,7,0),)</f>
        <v>0</v>
      </c>
      <c r="K71" s="24">
        <f>IFERROR(VLOOKUP($D71,#REF!,8,0),)</f>
        <v>0</v>
      </c>
      <c r="L71" s="24">
        <f>IFERROR(VLOOKUP($D71,#REF!,9,0),)</f>
        <v>0</v>
      </c>
      <c r="M71" s="24">
        <f>IFERROR(VLOOKUP($D71,#REF!,10,0),)</f>
        <v>0</v>
      </c>
      <c r="N71" s="24">
        <f>IFERROR(VLOOKUP($D71,#REF!,11,0),)</f>
        <v>0</v>
      </c>
      <c r="O71" s="24">
        <f>IFERROR(VLOOKUP($D71,#REF!,12,0),)</f>
        <v>0</v>
      </c>
      <c r="P71" s="24">
        <f>IFERROR(VLOOKUP($D71,#REF!,14,0),)</f>
        <v>0</v>
      </c>
      <c r="Q71" s="24">
        <f>IFERROR(VLOOKUP($D71,#REF!,15,0),)</f>
        <v>0</v>
      </c>
      <c r="R71" s="24">
        <f>IFERROR(VLOOKUP($D71,#REF!,16,0),)</f>
        <v>0</v>
      </c>
      <c r="S71" s="24">
        <f>IFERROR(VLOOKUP($D71,#REF!,16,0),)</f>
        <v>0</v>
      </c>
      <c r="T71" s="24">
        <f>IFERROR(VLOOKUP($D71,#REF!,17,0),)</f>
        <v>0</v>
      </c>
      <c r="U71" s="24">
        <f>IFERROR(VLOOKUP($D71,#REF!,19,0),)</f>
        <v>0</v>
      </c>
      <c r="V71" s="24">
        <f>IFERROR(VLOOKUP($D71,#REF!,20,0),)</f>
        <v>0</v>
      </c>
      <c r="W71" s="24">
        <f>IFERROR(VLOOKUP($D71,#REF!,21,0),)</f>
        <v>0</v>
      </c>
      <c r="X71" s="24">
        <f>IFERROR(VLOOKUP($D71,#REF!,22,0),)</f>
        <v>0</v>
      </c>
      <c r="Y71" s="24">
        <f>IFERROR(VLOOKUP($D71,#REF!,23,0),)</f>
        <v>0</v>
      </c>
      <c r="Z71" s="24">
        <f>IFERROR(VLOOKUP($D71,#REF!,24,0),)</f>
        <v>0</v>
      </c>
      <c r="AA71" s="24">
        <f>IFERROR(VLOOKUP($D71,#REF!,25,0),)</f>
        <v>0</v>
      </c>
      <c r="AB71" s="24">
        <f>IFERROR(VLOOKUP($D71,#REF!,26,0),)</f>
        <v>0</v>
      </c>
      <c r="AC71" s="24">
        <f>IFERROR(VLOOKUP($D71,#REF!,27,0),)</f>
        <v>0</v>
      </c>
      <c r="AD71" s="24">
        <f>IFERROR(VLOOKUP($D71,#REF!,28,0),)</f>
        <v>0</v>
      </c>
      <c r="AE71" s="24">
        <f>IFERROR(VLOOKUP($D71,#REF!,29,0),)</f>
        <v>0</v>
      </c>
      <c r="AF71" s="24">
        <f>IFERROR(VLOOKUP($D71,#REF!,30,0),)</f>
        <v>0</v>
      </c>
      <c r="AG71" s="24">
        <f>IFERROR(VLOOKUP($D71,#REF!,31,0),)</f>
        <v>0</v>
      </c>
      <c r="AH71" s="24">
        <f>IFERROR(VLOOKUP($D71,#REF!,32,0),)</f>
        <v>0</v>
      </c>
      <c r="AI71" s="24">
        <f>IFERROR(VLOOKUP($D71,#REF!,33,0),)</f>
        <v>0</v>
      </c>
      <c r="AJ71" s="24">
        <f>IFERROR(VLOOKUP($D71,#REF!,34,0),)</f>
        <v>0</v>
      </c>
      <c r="AK71" s="24">
        <f>IFERROR(VLOOKUP($D71,#REF!,35,0),)</f>
        <v>0</v>
      </c>
      <c r="AL71" s="24">
        <f>IFERROR(VLOOKUP($D71,#REF!,36,0),)</f>
        <v>0</v>
      </c>
    </row>
    <row r="72" spans="1:38" x14ac:dyDescent="0.25">
      <c r="A72" s="8" t="s">
        <v>989</v>
      </c>
      <c r="B72" s="8" t="str">
        <f t="shared" si="10"/>
        <v>Обустройство Кшукского и Нижне-Квакчикского газоконденсатных месторождений. Подключение дополнительных скважин на Кшукском месторождении №№ 4П, 5П, 6П051-2000858</v>
      </c>
      <c r="C72" s="23" t="s">
        <v>599</v>
      </c>
      <c r="D72" s="23" t="s">
        <v>49</v>
      </c>
      <c r="E72" s="24">
        <f>IFERROR(VLOOKUP(D72,#REF!,2,0),)</f>
        <v>0</v>
      </c>
      <c r="F72" s="24">
        <f>IFERROR(VLOOKUP(D72,#REF!,3,0),)</f>
        <v>0</v>
      </c>
      <c r="G72" s="24">
        <f>IFERROR(VLOOKUP(D72,#REF!,4,0),)</f>
        <v>0</v>
      </c>
      <c r="H72" s="24">
        <f>IFERROR(VLOOKUP($D72,#REF!,5,0),)</f>
        <v>0</v>
      </c>
      <c r="I72" s="24">
        <f>IFERROR(VLOOKUP($D72,#REF!,6,0),)</f>
        <v>0</v>
      </c>
      <c r="J72" s="24">
        <f>IFERROR(VLOOKUP($D72,#REF!,7,0),)</f>
        <v>0</v>
      </c>
      <c r="K72" s="24">
        <f>IFERROR(VLOOKUP($D72,#REF!,8,0),)</f>
        <v>0</v>
      </c>
      <c r="L72" s="24">
        <f>IFERROR(VLOOKUP($D72,#REF!,9,0),)</f>
        <v>0</v>
      </c>
      <c r="M72" s="24">
        <f>IFERROR(VLOOKUP($D72,#REF!,10,0),)</f>
        <v>0</v>
      </c>
      <c r="N72" s="24">
        <f>IFERROR(VLOOKUP($D72,#REF!,11,0),)</f>
        <v>0</v>
      </c>
      <c r="O72" s="24">
        <f>IFERROR(VLOOKUP($D72,#REF!,12,0),)</f>
        <v>0</v>
      </c>
      <c r="P72" s="24">
        <f>IFERROR(VLOOKUP($D72,#REF!,14,0),)</f>
        <v>0</v>
      </c>
      <c r="Q72" s="24">
        <f>IFERROR(VLOOKUP($D72,#REF!,15,0),)</f>
        <v>0</v>
      </c>
      <c r="R72" s="24">
        <f>IFERROR(VLOOKUP($D72,#REF!,16,0),)</f>
        <v>0</v>
      </c>
      <c r="S72" s="24">
        <f>IFERROR(VLOOKUP($D72,#REF!,16,0),)</f>
        <v>0</v>
      </c>
      <c r="T72" s="24">
        <f>IFERROR(VLOOKUP($D72,#REF!,17,0),)</f>
        <v>0</v>
      </c>
      <c r="U72" s="24">
        <f>IFERROR(VLOOKUP($D72,#REF!,19,0),)</f>
        <v>0</v>
      </c>
      <c r="V72" s="24">
        <f>IFERROR(VLOOKUP($D72,#REF!,20,0),)</f>
        <v>0</v>
      </c>
      <c r="W72" s="24">
        <f>IFERROR(VLOOKUP($D72,#REF!,21,0),)</f>
        <v>0</v>
      </c>
      <c r="X72" s="24">
        <f>IFERROR(VLOOKUP($D72,#REF!,22,0),)</f>
        <v>0</v>
      </c>
      <c r="Y72" s="24">
        <f>IFERROR(VLOOKUP($D72,#REF!,23,0),)</f>
        <v>0</v>
      </c>
      <c r="Z72" s="24">
        <f>IFERROR(VLOOKUP($D72,#REF!,24,0),)</f>
        <v>0</v>
      </c>
      <c r="AA72" s="24">
        <f>IFERROR(VLOOKUP($D72,#REF!,25,0),)</f>
        <v>0</v>
      </c>
      <c r="AB72" s="24">
        <f>IFERROR(VLOOKUP($D72,#REF!,26,0),)</f>
        <v>0</v>
      </c>
      <c r="AC72" s="24">
        <f>IFERROR(VLOOKUP($D72,#REF!,27,0),)</f>
        <v>0</v>
      </c>
      <c r="AD72" s="24">
        <f>IFERROR(VLOOKUP($D72,#REF!,28,0),)</f>
        <v>0</v>
      </c>
      <c r="AE72" s="24">
        <f>IFERROR(VLOOKUP($D72,#REF!,29,0),)</f>
        <v>0</v>
      </c>
      <c r="AF72" s="24">
        <f>IFERROR(VLOOKUP($D72,#REF!,30,0),)</f>
        <v>0</v>
      </c>
      <c r="AG72" s="24">
        <f>IFERROR(VLOOKUP($D72,#REF!,31,0),)</f>
        <v>0</v>
      </c>
      <c r="AH72" s="24">
        <f>IFERROR(VLOOKUP($D72,#REF!,32,0),)</f>
        <v>0</v>
      </c>
      <c r="AI72" s="24">
        <f>IFERROR(VLOOKUP($D72,#REF!,33,0),)</f>
        <v>0</v>
      </c>
      <c r="AJ72" s="24">
        <f>IFERROR(VLOOKUP($D72,#REF!,34,0),)</f>
        <v>0</v>
      </c>
      <c r="AK72" s="24">
        <f>IFERROR(VLOOKUP($D72,#REF!,35,0),)</f>
        <v>0</v>
      </c>
      <c r="AL72" s="24">
        <f>IFERROR(VLOOKUP($D72,#REF!,36,0),)</f>
        <v>0</v>
      </c>
    </row>
    <row r="73" spans="1:38" x14ac:dyDescent="0.25">
      <c r="A73" s="8" t="s">
        <v>989</v>
      </c>
      <c r="B73" s="8" t="str">
        <f t="shared" si="10"/>
        <v>Обустройство нефтяной оторочки ботуобинской залежи Чаяндинского НГКМ с выделением этапа опытно-промышленных работ051-2000859</v>
      </c>
      <c r="C73" s="23" t="s">
        <v>361</v>
      </c>
      <c r="D73" s="23" t="s">
        <v>50</v>
      </c>
      <c r="E73" s="24">
        <f>IFERROR(VLOOKUP(D73,#REF!,2,0),)</f>
        <v>0</v>
      </c>
      <c r="F73" s="24">
        <f>IFERROR(VLOOKUP(D73,#REF!,3,0),)</f>
        <v>0</v>
      </c>
      <c r="G73" s="24">
        <f>IFERROR(VLOOKUP(D73,#REF!,4,0),)</f>
        <v>0</v>
      </c>
      <c r="H73" s="24">
        <f>IFERROR(VLOOKUP($D73,#REF!,5,0),)</f>
        <v>0</v>
      </c>
      <c r="I73" s="24">
        <f>IFERROR(VLOOKUP($D73,#REF!,6,0),)</f>
        <v>0</v>
      </c>
      <c r="J73" s="24">
        <f>IFERROR(VLOOKUP($D73,#REF!,7,0),)</f>
        <v>0</v>
      </c>
      <c r="K73" s="24">
        <f>IFERROR(VLOOKUP($D73,#REF!,8,0),)</f>
        <v>0</v>
      </c>
      <c r="L73" s="24">
        <f>IFERROR(VLOOKUP($D73,#REF!,9,0),)</f>
        <v>0</v>
      </c>
      <c r="M73" s="24">
        <f>IFERROR(VLOOKUP($D73,#REF!,10,0),)</f>
        <v>0</v>
      </c>
      <c r="N73" s="24">
        <f>IFERROR(VLOOKUP($D73,#REF!,11,0),)</f>
        <v>0</v>
      </c>
      <c r="O73" s="24">
        <f>IFERROR(VLOOKUP($D73,#REF!,12,0),)</f>
        <v>0</v>
      </c>
      <c r="P73" s="24">
        <f>IFERROR(VLOOKUP($D73,#REF!,14,0),)</f>
        <v>0</v>
      </c>
      <c r="Q73" s="24">
        <f>IFERROR(VLOOKUP($D73,#REF!,15,0),)</f>
        <v>0</v>
      </c>
      <c r="R73" s="24">
        <f>IFERROR(VLOOKUP($D73,#REF!,16,0),)</f>
        <v>0</v>
      </c>
      <c r="S73" s="24">
        <f>IFERROR(VLOOKUP($D73,#REF!,16,0),)</f>
        <v>0</v>
      </c>
      <c r="T73" s="24">
        <f>IFERROR(VLOOKUP($D73,#REF!,17,0),)</f>
        <v>0</v>
      </c>
      <c r="U73" s="24">
        <f>IFERROR(VLOOKUP($D73,#REF!,19,0),)</f>
        <v>0</v>
      </c>
      <c r="V73" s="24">
        <f>IFERROR(VLOOKUP($D73,#REF!,20,0),)</f>
        <v>0</v>
      </c>
      <c r="W73" s="24">
        <f>IFERROR(VLOOKUP($D73,#REF!,21,0),)</f>
        <v>0</v>
      </c>
      <c r="X73" s="24">
        <f>IFERROR(VLOOKUP($D73,#REF!,22,0),)</f>
        <v>0</v>
      </c>
      <c r="Y73" s="24">
        <f>IFERROR(VLOOKUP($D73,#REF!,23,0),)</f>
        <v>0</v>
      </c>
      <c r="Z73" s="24">
        <f>IFERROR(VLOOKUP($D73,#REF!,24,0),)</f>
        <v>0</v>
      </c>
      <c r="AA73" s="24">
        <f>IFERROR(VLOOKUP($D73,#REF!,25,0),)</f>
        <v>0</v>
      </c>
      <c r="AB73" s="24">
        <f>IFERROR(VLOOKUP($D73,#REF!,26,0),)</f>
        <v>0</v>
      </c>
      <c r="AC73" s="24">
        <f>IFERROR(VLOOKUP($D73,#REF!,27,0),)</f>
        <v>0</v>
      </c>
      <c r="AD73" s="24">
        <f>IFERROR(VLOOKUP($D73,#REF!,28,0),)</f>
        <v>0</v>
      </c>
      <c r="AE73" s="24">
        <f>IFERROR(VLOOKUP($D73,#REF!,29,0),)</f>
        <v>0</v>
      </c>
      <c r="AF73" s="24">
        <f>IFERROR(VLOOKUP($D73,#REF!,30,0),)</f>
        <v>0</v>
      </c>
      <c r="AG73" s="24">
        <f>IFERROR(VLOOKUP($D73,#REF!,31,0),)</f>
        <v>0</v>
      </c>
      <c r="AH73" s="24">
        <f>IFERROR(VLOOKUP($D73,#REF!,32,0),)</f>
        <v>0</v>
      </c>
      <c r="AI73" s="24">
        <f>IFERROR(VLOOKUP($D73,#REF!,33,0),)</f>
        <v>0</v>
      </c>
      <c r="AJ73" s="24">
        <f>IFERROR(VLOOKUP($D73,#REF!,34,0),)</f>
        <v>0</v>
      </c>
      <c r="AK73" s="24">
        <f>IFERROR(VLOOKUP($D73,#REF!,35,0),)</f>
        <v>0</v>
      </c>
      <c r="AL73" s="24">
        <f>IFERROR(VLOOKUP($D73,#REF!,36,0),)</f>
        <v>0</v>
      </c>
    </row>
    <row r="74" spans="1:38" x14ac:dyDescent="0.25">
      <c r="B74" s="8" t="str">
        <f t="shared" si="10"/>
        <v>Подрядные работы051-2000859</v>
      </c>
      <c r="C74" s="33" t="s">
        <v>2</v>
      </c>
      <c r="D74" s="33" t="s">
        <v>50</v>
      </c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</row>
    <row r="75" spans="1:38" x14ac:dyDescent="0.25">
      <c r="B75" s="8" t="str">
        <f t="shared" si="10"/>
        <v>СТНГ051-2000859</v>
      </c>
      <c r="C75" s="40" t="s">
        <v>992</v>
      </c>
      <c r="D75" s="40" t="s">
        <v>50</v>
      </c>
      <c r="E75" s="20">
        <v>517.97</v>
      </c>
      <c r="F75" s="20">
        <v>2109.6</v>
      </c>
      <c r="G75" s="20">
        <v>3265.75</v>
      </c>
      <c r="H75" s="20">
        <v>3265.75</v>
      </c>
      <c r="I75" s="20"/>
      <c r="J75" s="20"/>
      <c r="K75" s="20">
        <v>517.97</v>
      </c>
      <c r="L75" s="20"/>
      <c r="M75" s="20"/>
      <c r="N75" s="20"/>
      <c r="O75" s="20">
        <f>U75+Y75+AC75+AG75</f>
        <v>4857.38</v>
      </c>
      <c r="P75" s="20">
        <f>V75+Z75+AD75+AH75</f>
        <v>2109.6</v>
      </c>
      <c r="Q75" s="20">
        <f>W75+AA75+AE75+AI75</f>
        <v>985.35</v>
      </c>
      <c r="R75" s="20">
        <f>X75+AB75+AF75+AJ75</f>
        <v>0</v>
      </c>
      <c r="S75" s="20"/>
      <c r="T75" s="20"/>
      <c r="U75" s="20">
        <f>V75+W75+X75</f>
        <v>3094.95</v>
      </c>
      <c r="V75" s="20">
        <v>2109.6</v>
      </c>
      <c r="W75" s="20">
        <v>985.35</v>
      </c>
      <c r="X75" s="20">
        <v>0</v>
      </c>
      <c r="Y75" s="20">
        <v>1050</v>
      </c>
      <c r="Z75" s="20"/>
      <c r="AA75" s="20"/>
      <c r="AB75" s="20"/>
      <c r="AC75" s="20">
        <v>507.43</v>
      </c>
      <c r="AD75" s="20"/>
      <c r="AE75" s="20"/>
      <c r="AF75" s="20"/>
      <c r="AG75" s="20">
        <v>205</v>
      </c>
      <c r="AH75" s="20"/>
      <c r="AI75" s="20"/>
      <c r="AJ75" s="20"/>
      <c r="AK75" s="20"/>
      <c r="AL75" s="20"/>
    </row>
    <row r="76" spans="1:38" x14ac:dyDescent="0.25">
      <c r="B76" s="8" t="str">
        <f t="shared" ref="B76:B77" si="11">CONCATENATE(C76,D76)</f>
        <v>Оборудование051-2000859</v>
      </c>
      <c r="C76" s="33" t="s">
        <v>3</v>
      </c>
      <c r="D76" s="33" t="s">
        <v>50</v>
      </c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>
        <f t="shared" ref="U76:U77" si="12">V76+W76+X76</f>
        <v>0</v>
      </c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</row>
    <row r="77" spans="1:38" x14ac:dyDescent="0.25">
      <c r="B77" s="8" t="str">
        <f t="shared" si="11"/>
        <v>СТНГ051-2000859</v>
      </c>
      <c r="C77" s="25" t="s">
        <v>992</v>
      </c>
      <c r="D77" s="25" t="s">
        <v>50</v>
      </c>
      <c r="E77" s="20"/>
      <c r="F77" s="20">
        <v>0.24</v>
      </c>
      <c r="G77" s="20"/>
      <c r="H77" s="20"/>
      <c r="I77" s="20"/>
      <c r="J77" s="20"/>
      <c r="K77" s="20"/>
      <c r="L77" s="20"/>
      <c r="M77" s="20"/>
      <c r="N77" s="20"/>
      <c r="O77" s="20">
        <f>U77+Y77+AC77+AG77</f>
        <v>0.24</v>
      </c>
      <c r="P77" s="20">
        <f>V77+Z77+AD77+AH77</f>
        <v>0.24</v>
      </c>
      <c r="Q77" s="20">
        <f>W77+AA77+AE77+AI77</f>
        <v>0</v>
      </c>
      <c r="R77" s="20">
        <f>X77+AB77+AF77+AJ77</f>
        <v>0</v>
      </c>
      <c r="S77" s="20"/>
      <c r="T77" s="20"/>
      <c r="U77" s="20">
        <f t="shared" si="12"/>
        <v>0.24</v>
      </c>
      <c r="V77" s="20">
        <v>0.24</v>
      </c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</row>
    <row r="78" spans="1:38" x14ac:dyDescent="0.25">
      <c r="A78" s="8" t="s">
        <v>989</v>
      </c>
      <c r="B78" s="8" t="str">
        <f t="shared" ref="B78:B84" si="13">CONCATENATE(C78,D78)</f>
        <v>Обустройство Чаяндинского НГКМ051-2000860</v>
      </c>
      <c r="C78" s="23" t="s">
        <v>51</v>
      </c>
      <c r="D78" s="23" t="s">
        <v>52</v>
      </c>
      <c r="E78" s="24">
        <f>IFERROR(VLOOKUP(D78,#REF!,2,0),)</f>
        <v>0</v>
      </c>
      <c r="F78" s="24">
        <f>IFERROR(VLOOKUP(D78,#REF!,3,0),)</f>
        <v>0</v>
      </c>
      <c r="G78" s="24">
        <f>IFERROR(VLOOKUP(D78,#REF!,4,0),)</f>
        <v>0</v>
      </c>
      <c r="H78" s="24">
        <f>IFERROR(VLOOKUP($D78,#REF!,5,0),)</f>
        <v>0</v>
      </c>
      <c r="I78" s="24">
        <f>IFERROR(VLOOKUP($D78,#REF!,6,0),)</f>
        <v>0</v>
      </c>
      <c r="J78" s="24">
        <f>IFERROR(VLOOKUP($D78,#REF!,7,0),)</f>
        <v>0</v>
      </c>
      <c r="K78" s="24">
        <f>IFERROR(VLOOKUP($D78,#REF!,8,0),)</f>
        <v>0</v>
      </c>
      <c r="L78" s="24">
        <f>IFERROR(VLOOKUP($D78,#REF!,9,0),)</f>
        <v>0</v>
      </c>
      <c r="M78" s="24">
        <f>IFERROR(VLOOKUP($D78,#REF!,10,0),)</f>
        <v>0</v>
      </c>
      <c r="N78" s="24">
        <f>IFERROR(VLOOKUP($D78,#REF!,11,0),)</f>
        <v>0</v>
      </c>
      <c r="O78" s="24">
        <f>IFERROR(VLOOKUP($D78,#REF!,12,0),)</f>
        <v>0</v>
      </c>
      <c r="P78" s="24">
        <f>IFERROR(VLOOKUP($D78,#REF!,14,0),)</f>
        <v>0</v>
      </c>
      <c r="Q78" s="24">
        <f>IFERROR(VLOOKUP($D78,#REF!,15,0),)</f>
        <v>0</v>
      </c>
      <c r="R78" s="24">
        <f>IFERROR(VLOOKUP($D78,#REF!,16,0),)</f>
        <v>0</v>
      </c>
      <c r="S78" s="24">
        <f>IFERROR(VLOOKUP($D78,#REF!,16,0),)</f>
        <v>0</v>
      </c>
      <c r="T78" s="24">
        <f>IFERROR(VLOOKUP($D78,#REF!,17,0),)</f>
        <v>0</v>
      </c>
      <c r="U78" s="24">
        <f>IFERROR(VLOOKUP($D78,#REF!,19,0),)</f>
        <v>0</v>
      </c>
      <c r="V78" s="24">
        <f>IFERROR(VLOOKUP($D78,#REF!,20,0),)</f>
        <v>0</v>
      </c>
      <c r="W78" s="24">
        <f>IFERROR(VLOOKUP($D78,#REF!,21,0),)</f>
        <v>0</v>
      </c>
      <c r="X78" s="24">
        <f>IFERROR(VLOOKUP($D78,#REF!,22,0),)</f>
        <v>0</v>
      </c>
      <c r="Y78" s="24">
        <f>IFERROR(VLOOKUP($D78,#REF!,23,0),)</f>
        <v>0</v>
      </c>
      <c r="Z78" s="24">
        <f>IFERROR(VLOOKUP($D78,#REF!,24,0),)</f>
        <v>0</v>
      </c>
      <c r="AA78" s="24">
        <f>IFERROR(VLOOKUP($D78,#REF!,25,0),)</f>
        <v>0</v>
      </c>
      <c r="AB78" s="24">
        <f>IFERROR(VLOOKUP($D78,#REF!,26,0),)</f>
        <v>0</v>
      </c>
      <c r="AC78" s="24">
        <f>IFERROR(VLOOKUP($D78,#REF!,27,0),)</f>
        <v>0</v>
      </c>
      <c r="AD78" s="24">
        <f>IFERROR(VLOOKUP($D78,#REF!,28,0),)</f>
        <v>0</v>
      </c>
      <c r="AE78" s="24">
        <f>IFERROR(VLOOKUP($D78,#REF!,29,0),)</f>
        <v>0</v>
      </c>
      <c r="AF78" s="24">
        <f>IFERROR(VLOOKUP($D78,#REF!,30,0),)</f>
        <v>0</v>
      </c>
      <c r="AG78" s="24">
        <f>IFERROR(VLOOKUP($D78,#REF!,31,0),)</f>
        <v>0</v>
      </c>
      <c r="AH78" s="24">
        <f>IFERROR(VLOOKUP($D78,#REF!,32,0),)</f>
        <v>0</v>
      </c>
      <c r="AI78" s="24">
        <f>IFERROR(VLOOKUP($D78,#REF!,33,0),)</f>
        <v>0</v>
      </c>
      <c r="AJ78" s="24">
        <f>IFERROR(VLOOKUP($D78,#REF!,34,0),)</f>
        <v>0</v>
      </c>
      <c r="AK78" s="24">
        <f>IFERROR(VLOOKUP($D78,#REF!,35,0),)</f>
        <v>0</v>
      </c>
      <c r="AL78" s="24">
        <f>IFERROR(VLOOKUP($D78,#REF!,36,0),)</f>
        <v>0</v>
      </c>
    </row>
    <row r="79" spans="1:38" x14ac:dyDescent="0.25">
      <c r="B79" s="8" t="str">
        <f t="shared" si="13"/>
        <v>Подрядные работы051-2000860</v>
      </c>
      <c r="C79" s="33" t="s">
        <v>2</v>
      </c>
      <c r="D79" s="33" t="s">
        <v>52</v>
      </c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</row>
    <row r="80" spans="1:38" x14ac:dyDescent="0.25">
      <c r="B80" s="8" t="str">
        <f t="shared" si="13"/>
        <v>СТНГ051-2000860</v>
      </c>
      <c r="C80" s="40" t="s">
        <v>992</v>
      </c>
      <c r="D80" s="40" t="s">
        <v>52</v>
      </c>
      <c r="E80" s="20">
        <v>9759.49</v>
      </c>
      <c r="F80" s="20">
        <v>2550.4499999999998</v>
      </c>
      <c r="G80" s="20">
        <v>14576.66</v>
      </c>
      <c r="H80" s="20">
        <v>14576.66</v>
      </c>
      <c r="I80" s="20"/>
      <c r="J80" s="20"/>
      <c r="K80" s="20">
        <v>9759.49</v>
      </c>
      <c r="L80" s="20"/>
      <c r="M80" s="20"/>
      <c r="N80" s="20"/>
      <c r="O80" s="20">
        <f t="shared" ref="O80:R84" si="14">U80+Y80+AC80+AG80</f>
        <v>3365.1</v>
      </c>
      <c r="P80" s="20">
        <f t="shared" si="14"/>
        <v>2550.4499999999998</v>
      </c>
      <c r="Q80" s="20">
        <f t="shared" si="14"/>
        <v>1738.65</v>
      </c>
      <c r="R80" s="20">
        <f t="shared" si="14"/>
        <v>0</v>
      </c>
      <c r="S80" s="20"/>
      <c r="T80" s="20"/>
      <c r="U80" s="20">
        <f>V80+W80+X80</f>
        <v>3365.1</v>
      </c>
      <c r="V80" s="20">
        <v>2550.4499999999998</v>
      </c>
      <c r="W80" s="20">
        <v>814.65</v>
      </c>
      <c r="X80" s="20">
        <v>0</v>
      </c>
      <c r="Y80" s="20">
        <v>0</v>
      </c>
      <c r="Z80" s="20"/>
      <c r="AA80" s="20">
        <v>924</v>
      </c>
      <c r="AB80" s="20"/>
      <c r="AC80" s="20">
        <v>0</v>
      </c>
      <c r="AD80" s="20"/>
      <c r="AE80" s="20"/>
      <c r="AF80" s="20"/>
      <c r="AG80" s="20">
        <v>0</v>
      </c>
      <c r="AH80" s="20"/>
      <c r="AI80" s="20"/>
      <c r="AJ80" s="20"/>
      <c r="AK80" s="20"/>
      <c r="AL80" s="20"/>
    </row>
    <row r="81" spans="1:38" x14ac:dyDescent="0.25">
      <c r="B81" s="8" t="str">
        <f t="shared" si="13"/>
        <v>Энергомонтаж СК051-2000860</v>
      </c>
      <c r="C81" s="40" t="s">
        <v>995</v>
      </c>
      <c r="D81" s="40" t="s">
        <v>52</v>
      </c>
      <c r="E81" s="20">
        <v>383.88</v>
      </c>
      <c r="F81" s="20">
        <v>1753.24</v>
      </c>
      <c r="G81" s="20"/>
      <c r="H81" s="20"/>
      <c r="I81" s="20"/>
      <c r="J81" s="20"/>
      <c r="K81" s="20"/>
      <c r="L81" s="20"/>
      <c r="M81" s="20"/>
      <c r="N81" s="20"/>
      <c r="O81" s="20">
        <f t="shared" ref="O81:O82" si="15">U81+Y81+AC81+AG81</f>
        <v>1753.24</v>
      </c>
      <c r="P81" s="20">
        <f t="shared" ref="P81:P82" si="16">V81+Z81+AD81+AH81</f>
        <v>1753.24</v>
      </c>
      <c r="Q81" s="20">
        <f t="shared" ref="Q81:Q82" si="17">W81+AA81+AE81+AI81</f>
        <v>0</v>
      </c>
      <c r="R81" s="20">
        <f t="shared" ref="R81:R82" si="18">X81+AB81+AF81+AJ81</f>
        <v>0</v>
      </c>
      <c r="S81" s="20"/>
      <c r="T81" s="20"/>
      <c r="U81" s="20">
        <f t="shared" ref="U81:U83" si="19">V81+W81+X81</f>
        <v>1753.24</v>
      </c>
      <c r="V81" s="20">
        <v>1753.24</v>
      </c>
      <c r="W81" s="20"/>
      <c r="X81" s="20"/>
      <c r="Y81" s="20">
        <f t="shared" ref="Y81:Y83" si="20">Z81+AA81+AB81</f>
        <v>0</v>
      </c>
      <c r="Z81" s="20"/>
      <c r="AA81" s="20"/>
      <c r="AB81" s="20"/>
      <c r="AC81" s="20">
        <f t="shared" ref="AC81:AC83" si="21">AD81+AE81+AF81</f>
        <v>0</v>
      </c>
      <c r="AD81" s="20"/>
      <c r="AE81" s="20"/>
      <c r="AF81" s="20"/>
      <c r="AG81" s="20">
        <f t="shared" ref="AG81:AG83" si="22">AH81+AI81+AJ81</f>
        <v>0</v>
      </c>
      <c r="AH81" s="20"/>
      <c r="AI81" s="20"/>
      <c r="AJ81" s="20"/>
      <c r="AK81" s="20"/>
      <c r="AL81" s="20"/>
    </row>
    <row r="82" spans="1:38" x14ac:dyDescent="0.25">
      <c r="B82" s="8" t="str">
        <f t="shared" si="13"/>
        <v>ТЭС051-2000860</v>
      </c>
      <c r="C82" s="40" t="s">
        <v>996</v>
      </c>
      <c r="D82" s="40" t="s">
        <v>52</v>
      </c>
      <c r="E82" s="20">
        <v>278.01</v>
      </c>
      <c r="F82" s="20"/>
      <c r="G82" s="20"/>
      <c r="H82" s="20"/>
      <c r="I82" s="20"/>
      <c r="J82" s="20"/>
      <c r="K82" s="20"/>
      <c r="L82" s="20"/>
      <c r="M82" s="20"/>
      <c r="N82" s="20"/>
      <c r="O82" s="20">
        <f t="shared" si="15"/>
        <v>111.13</v>
      </c>
      <c r="P82" s="20">
        <f t="shared" si="16"/>
        <v>0</v>
      </c>
      <c r="Q82" s="20">
        <f t="shared" si="17"/>
        <v>111.13</v>
      </c>
      <c r="R82" s="20">
        <f t="shared" si="18"/>
        <v>0</v>
      </c>
      <c r="S82" s="20"/>
      <c r="T82" s="20"/>
      <c r="U82" s="20">
        <f t="shared" si="19"/>
        <v>111.13</v>
      </c>
      <c r="V82" s="20"/>
      <c r="W82" s="20">
        <v>111.13</v>
      </c>
      <c r="X82" s="20"/>
      <c r="Y82" s="20">
        <f t="shared" si="20"/>
        <v>0</v>
      </c>
      <c r="Z82" s="20"/>
      <c r="AA82" s="20"/>
      <c r="AB82" s="20"/>
      <c r="AC82" s="20">
        <f t="shared" si="21"/>
        <v>0</v>
      </c>
      <c r="AD82" s="20"/>
      <c r="AE82" s="20"/>
      <c r="AF82" s="20"/>
      <c r="AG82" s="20">
        <f t="shared" si="22"/>
        <v>0</v>
      </c>
      <c r="AH82" s="20"/>
      <c r="AI82" s="20"/>
      <c r="AJ82" s="20"/>
      <c r="AK82" s="20"/>
      <c r="AL82" s="20"/>
    </row>
    <row r="83" spans="1:38" x14ac:dyDescent="0.25">
      <c r="B83" s="8" t="str">
        <f t="shared" si="13"/>
        <v>Газпром бурение051-2000860</v>
      </c>
      <c r="C83" s="40" t="s">
        <v>1002</v>
      </c>
      <c r="D83" s="40" t="s">
        <v>52</v>
      </c>
      <c r="E83" s="20">
        <v>368.04</v>
      </c>
      <c r="F83" s="20">
        <v>395.8</v>
      </c>
      <c r="G83" s="20"/>
      <c r="H83" s="20"/>
      <c r="I83" s="20"/>
      <c r="J83" s="20"/>
      <c r="K83" s="20"/>
      <c r="L83" s="20"/>
      <c r="M83" s="20"/>
      <c r="N83" s="20"/>
      <c r="O83" s="20">
        <f t="shared" ref="O83" si="23">U83+Y83+AC83+AG83</f>
        <v>395.8</v>
      </c>
      <c r="P83" s="20">
        <f t="shared" ref="P83" si="24">V83+Z83+AD83+AH83</f>
        <v>395.8</v>
      </c>
      <c r="Q83" s="20">
        <f t="shared" ref="Q83" si="25">W83+AA83+AE83+AI83</f>
        <v>0</v>
      </c>
      <c r="R83" s="20">
        <f t="shared" ref="R83" si="26">X83+AB83+AF83+AJ83</f>
        <v>0</v>
      </c>
      <c r="S83" s="20"/>
      <c r="T83" s="20"/>
      <c r="U83" s="20">
        <f t="shared" si="19"/>
        <v>395.8</v>
      </c>
      <c r="V83" s="20">
        <v>395.8</v>
      </c>
      <c r="W83" s="20"/>
      <c r="X83" s="20"/>
      <c r="Y83" s="20">
        <f t="shared" si="20"/>
        <v>0</v>
      </c>
      <c r="Z83" s="20"/>
      <c r="AA83" s="20"/>
      <c r="AB83" s="20"/>
      <c r="AC83" s="20">
        <f t="shared" si="21"/>
        <v>0</v>
      </c>
      <c r="AD83" s="20"/>
      <c r="AE83" s="20"/>
      <c r="AF83" s="20"/>
      <c r="AG83" s="20">
        <f t="shared" si="22"/>
        <v>0</v>
      </c>
      <c r="AH83" s="20"/>
      <c r="AI83" s="20"/>
      <c r="AJ83" s="20"/>
      <c r="AK83" s="20"/>
      <c r="AL83" s="20"/>
    </row>
    <row r="84" spans="1:38" x14ac:dyDescent="0.25">
      <c r="B84" s="8" t="str">
        <f t="shared" si="13"/>
        <v>Газстройпром051-2000860</v>
      </c>
      <c r="C84" s="40" t="s">
        <v>990</v>
      </c>
      <c r="D84" s="40" t="s">
        <v>52</v>
      </c>
      <c r="E84" s="20">
        <v>0</v>
      </c>
      <c r="F84" s="20">
        <v>0</v>
      </c>
      <c r="G84" s="20"/>
      <c r="H84" s="20"/>
      <c r="I84" s="20"/>
      <c r="J84" s="20"/>
      <c r="K84" s="20"/>
      <c r="L84" s="20"/>
      <c r="M84" s="20"/>
      <c r="N84" s="20"/>
      <c r="O84" s="20">
        <f t="shared" si="14"/>
        <v>8189.02</v>
      </c>
      <c r="P84" s="20">
        <f t="shared" si="14"/>
        <v>0</v>
      </c>
      <c r="Q84" s="20">
        <f>W84+AA84+AE84+AI84</f>
        <v>4613.0200000000004</v>
      </c>
      <c r="R84" s="20">
        <f t="shared" si="14"/>
        <v>3576</v>
      </c>
      <c r="S84" s="20"/>
      <c r="T84" s="20"/>
      <c r="U84" s="20">
        <f>V84+W84+X84</f>
        <v>0</v>
      </c>
      <c r="V84" s="20">
        <v>0</v>
      </c>
      <c r="W84" s="20">
        <v>0</v>
      </c>
      <c r="X84" s="20">
        <v>0</v>
      </c>
      <c r="Y84" s="20">
        <f>Z84+AA84+AB84</f>
        <v>8189.02</v>
      </c>
      <c r="Z84" s="20"/>
      <c r="AA84" s="20">
        <f>5537.39-924.37</f>
        <v>4613.0200000000004</v>
      </c>
      <c r="AB84" s="20">
        <v>3576</v>
      </c>
      <c r="AC84" s="20">
        <f>AD84+AE84+AF84</f>
        <v>0</v>
      </c>
      <c r="AD84" s="20"/>
      <c r="AE84" s="20"/>
      <c r="AF84" s="20"/>
      <c r="AG84" s="20">
        <f>AH84+AI84+AJ84</f>
        <v>0</v>
      </c>
      <c r="AH84" s="20"/>
      <c r="AI84" s="20"/>
      <c r="AJ84" s="20"/>
      <c r="AK84" s="20"/>
      <c r="AL84" s="20"/>
    </row>
    <row r="85" spans="1:38" x14ac:dyDescent="0.25">
      <c r="B85" s="8" t="str">
        <f t="shared" ref="B85:B86" si="27">CONCATENATE(C85,D85)</f>
        <v>Оборудование051-2000860</v>
      </c>
      <c r="C85" s="33" t="s">
        <v>3</v>
      </c>
      <c r="D85" s="33" t="s">
        <v>52</v>
      </c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>
        <f t="shared" ref="O85:O86" si="28">U85+Y85+AC85+AG85</f>
        <v>0</v>
      </c>
      <c r="P85" s="20">
        <f t="shared" ref="P85:P86" si="29">V85+Z85+AD85+AH85</f>
        <v>0</v>
      </c>
      <c r="Q85" s="20">
        <f t="shared" ref="Q85:Q86" si="30">W85+AA85+AE85+AI85</f>
        <v>0</v>
      </c>
      <c r="R85" s="20">
        <f t="shared" ref="R85:R86" si="31">X85+AB85+AF85+AJ85</f>
        <v>0</v>
      </c>
      <c r="S85" s="20"/>
      <c r="T85" s="20"/>
      <c r="U85" s="20">
        <f t="shared" ref="U85:U86" si="32">V85+W85+X85</f>
        <v>0</v>
      </c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</row>
    <row r="86" spans="1:38" x14ac:dyDescent="0.25">
      <c r="B86" s="8" t="str">
        <f t="shared" si="27"/>
        <v>СТНГ051-2000860</v>
      </c>
      <c r="C86" s="25" t="s">
        <v>992</v>
      </c>
      <c r="D86" s="25" t="s">
        <v>52</v>
      </c>
      <c r="E86" s="20"/>
      <c r="F86" s="20">
        <v>93.35</v>
      </c>
      <c r="G86" s="20"/>
      <c r="H86" s="20"/>
      <c r="I86" s="20"/>
      <c r="J86" s="20"/>
      <c r="K86" s="20"/>
      <c r="L86" s="20"/>
      <c r="M86" s="20"/>
      <c r="N86" s="20"/>
      <c r="O86" s="20">
        <f t="shared" si="28"/>
        <v>93.35</v>
      </c>
      <c r="P86" s="20">
        <f t="shared" si="29"/>
        <v>93.35</v>
      </c>
      <c r="Q86" s="20">
        <f t="shared" si="30"/>
        <v>0</v>
      </c>
      <c r="R86" s="20">
        <f t="shared" si="31"/>
        <v>0</v>
      </c>
      <c r="S86" s="20"/>
      <c r="T86" s="20"/>
      <c r="U86" s="20">
        <f t="shared" si="32"/>
        <v>93.35</v>
      </c>
      <c r="V86" s="20">
        <v>93.35</v>
      </c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</row>
    <row r="87" spans="1:38" x14ac:dyDescent="0.25">
      <c r="A87" s="8" t="s">
        <v>989</v>
      </c>
      <c r="B87" s="8" t="str">
        <f t="shared" ref="B87:B120" si="33">CONCATENATE(C87,D87)</f>
        <v>Обустройство Северо-Колпаковского газоконденсатного месторождения051-2000863</v>
      </c>
      <c r="C87" s="23" t="s">
        <v>600</v>
      </c>
      <c r="D87" s="23" t="s">
        <v>53</v>
      </c>
      <c r="E87" s="24">
        <f>IFERROR(VLOOKUP(D87,#REF!,2,0),)</f>
        <v>0</v>
      </c>
      <c r="F87" s="24">
        <f>IFERROR(VLOOKUP(D87,#REF!,3,0),)</f>
        <v>0</v>
      </c>
      <c r="G87" s="24">
        <f>IFERROR(VLOOKUP(D87,#REF!,4,0),)</f>
        <v>0</v>
      </c>
      <c r="H87" s="24">
        <f>IFERROR(VLOOKUP($D87,#REF!,5,0),)</f>
        <v>0</v>
      </c>
      <c r="I87" s="24">
        <f>IFERROR(VLOOKUP($D87,#REF!,6,0),)</f>
        <v>0</v>
      </c>
      <c r="J87" s="24">
        <f>IFERROR(VLOOKUP($D87,#REF!,7,0),)</f>
        <v>0</v>
      </c>
      <c r="K87" s="24">
        <f>IFERROR(VLOOKUP($D87,#REF!,8,0),)</f>
        <v>0</v>
      </c>
      <c r="L87" s="24">
        <f>IFERROR(VLOOKUP($D87,#REF!,9,0),)</f>
        <v>0</v>
      </c>
      <c r="M87" s="24">
        <f>IFERROR(VLOOKUP($D87,#REF!,10,0),)</f>
        <v>0</v>
      </c>
      <c r="N87" s="24">
        <f>IFERROR(VLOOKUP($D87,#REF!,11,0),)</f>
        <v>0</v>
      </c>
      <c r="O87" s="24">
        <f>IFERROR(VLOOKUP($D87,#REF!,12,0),)</f>
        <v>0</v>
      </c>
      <c r="P87" s="24">
        <f>IFERROR(VLOOKUP($D87,#REF!,14,0),)</f>
        <v>0</v>
      </c>
      <c r="Q87" s="24">
        <f>IFERROR(VLOOKUP($D87,#REF!,15,0),)</f>
        <v>0</v>
      </c>
      <c r="R87" s="24">
        <f>IFERROR(VLOOKUP($D87,#REF!,16,0),)</f>
        <v>0</v>
      </c>
      <c r="S87" s="24">
        <f>IFERROR(VLOOKUP($D87,#REF!,16,0),)</f>
        <v>0</v>
      </c>
      <c r="T87" s="24">
        <f>IFERROR(VLOOKUP($D87,#REF!,17,0),)</f>
        <v>0</v>
      </c>
      <c r="U87" s="24">
        <f>IFERROR(VLOOKUP($D87,#REF!,19,0),)</f>
        <v>0</v>
      </c>
      <c r="V87" s="24">
        <f>IFERROR(VLOOKUP($D87,#REF!,20,0),)</f>
        <v>0</v>
      </c>
      <c r="W87" s="24">
        <f>IFERROR(VLOOKUP($D87,#REF!,21,0),)</f>
        <v>0</v>
      </c>
      <c r="X87" s="24">
        <f>IFERROR(VLOOKUP($D87,#REF!,22,0),)</f>
        <v>0</v>
      </c>
      <c r="Y87" s="24">
        <f>IFERROR(VLOOKUP($D87,#REF!,23,0),)</f>
        <v>0</v>
      </c>
      <c r="Z87" s="24">
        <f>IFERROR(VLOOKUP($D87,#REF!,24,0),)</f>
        <v>0</v>
      </c>
      <c r="AA87" s="24">
        <f>IFERROR(VLOOKUP($D87,#REF!,25,0),)</f>
        <v>0</v>
      </c>
      <c r="AB87" s="24">
        <f>IFERROR(VLOOKUP($D87,#REF!,26,0),)</f>
        <v>0</v>
      </c>
      <c r="AC87" s="24">
        <f>IFERROR(VLOOKUP($D87,#REF!,27,0),)</f>
        <v>0</v>
      </c>
      <c r="AD87" s="24">
        <f>IFERROR(VLOOKUP($D87,#REF!,28,0),)</f>
        <v>0</v>
      </c>
      <c r="AE87" s="24">
        <f>IFERROR(VLOOKUP($D87,#REF!,29,0),)</f>
        <v>0</v>
      </c>
      <c r="AF87" s="24">
        <f>IFERROR(VLOOKUP($D87,#REF!,30,0),)</f>
        <v>0</v>
      </c>
      <c r="AG87" s="24">
        <f>IFERROR(VLOOKUP($D87,#REF!,31,0),)</f>
        <v>0</v>
      </c>
      <c r="AH87" s="24">
        <f>IFERROR(VLOOKUP($D87,#REF!,32,0),)</f>
        <v>0</v>
      </c>
      <c r="AI87" s="24">
        <f>IFERROR(VLOOKUP($D87,#REF!,33,0),)</f>
        <v>0</v>
      </c>
      <c r="AJ87" s="24">
        <f>IFERROR(VLOOKUP($D87,#REF!,34,0),)</f>
        <v>0</v>
      </c>
      <c r="AK87" s="24">
        <f>IFERROR(VLOOKUP($D87,#REF!,35,0),)</f>
        <v>0</v>
      </c>
      <c r="AL87" s="24">
        <f>IFERROR(VLOOKUP($D87,#REF!,36,0),)</f>
        <v>0</v>
      </c>
    </row>
    <row r="88" spans="1:38" x14ac:dyDescent="0.25">
      <c r="A88" s="8" t="s">
        <v>989</v>
      </c>
      <c r="B88" s="8" t="str">
        <f t="shared" si="33"/>
        <v>Подключение скважин доразработки основной газоконденсатной залежи в пойменной зоне Оренбургского НГКМ051-2000874</v>
      </c>
      <c r="C88" s="23" t="s">
        <v>601</v>
      </c>
      <c r="D88" s="23" t="s">
        <v>384</v>
      </c>
      <c r="E88" s="24">
        <f>IFERROR(VLOOKUP(D88,#REF!,2,0),)</f>
        <v>0</v>
      </c>
      <c r="F88" s="24">
        <f>IFERROR(VLOOKUP(D88,#REF!,3,0),)</f>
        <v>0</v>
      </c>
      <c r="G88" s="24">
        <f>IFERROR(VLOOKUP(D88,#REF!,4,0),)</f>
        <v>0</v>
      </c>
      <c r="H88" s="24">
        <f>IFERROR(VLOOKUP($D88,#REF!,5,0),)</f>
        <v>0</v>
      </c>
      <c r="I88" s="24">
        <f>IFERROR(VLOOKUP($D88,#REF!,6,0),)</f>
        <v>0</v>
      </c>
      <c r="J88" s="24">
        <f>IFERROR(VLOOKUP($D88,#REF!,7,0),)</f>
        <v>0</v>
      </c>
      <c r="K88" s="24">
        <f>IFERROR(VLOOKUP($D88,#REF!,8,0),)</f>
        <v>0</v>
      </c>
      <c r="L88" s="24">
        <f>IFERROR(VLOOKUP($D88,#REF!,9,0),)</f>
        <v>0</v>
      </c>
      <c r="M88" s="24">
        <f>IFERROR(VLOOKUP($D88,#REF!,10,0),)</f>
        <v>0</v>
      </c>
      <c r="N88" s="24">
        <f>IFERROR(VLOOKUP($D88,#REF!,11,0),)</f>
        <v>0</v>
      </c>
      <c r="O88" s="24">
        <f>IFERROR(VLOOKUP($D88,#REF!,12,0),)</f>
        <v>0</v>
      </c>
      <c r="P88" s="24">
        <f>IFERROR(VLOOKUP($D88,#REF!,14,0),)</f>
        <v>0</v>
      </c>
      <c r="Q88" s="24">
        <f>IFERROR(VLOOKUP($D88,#REF!,15,0),)</f>
        <v>0</v>
      </c>
      <c r="R88" s="24">
        <f>IFERROR(VLOOKUP($D88,#REF!,16,0),)</f>
        <v>0</v>
      </c>
      <c r="S88" s="24">
        <f>IFERROR(VLOOKUP($D88,#REF!,16,0),)</f>
        <v>0</v>
      </c>
      <c r="T88" s="24">
        <f>IFERROR(VLOOKUP($D88,#REF!,17,0),)</f>
        <v>0</v>
      </c>
      <c r="U88" s="24">
        <f>IFERROR(VLOOKUP($D88,#REF!,19,0),)</f>
        <v>0</v>
      </c>
      <c r="V88" s="24">
        <f>IFERROR(VLOOKUP($D88,#REF!,20,0),)</f>
        <v>0</v>
      </c>
      <c r="W88" s="24">
        <f>IFERROR(VLOOKUP($D88,#REF!,21,0),)</f>
        <v>0</v>
      </c>
      <c r="X88" s="24">
        <f>IFERROR(VLOOKUP($D88,#REF!,22,0),)</f>
        <v>0</v>
      </c>
      <c r="Y88" s="24">
        <f>IFERROR(VLOOKUP($D88,#REF!,23,0),)</f>
        <v>0</v>
      </c>
      <c r="Z88" s="24">
        <f>IFERROR(VLOOKUP($D88,#REF!,24,0),)</f>
        <v>0</v>
      </c>
      <c r="AA88" s="24">
        <f>IFERROR(VLOOKUP($D88,#REF!,25,0),)</f>
        <v>0</v>
      </c>
      <c r="AB88" s="24">
        <f>IFERROR(VLOOKUP($D88,#REF!,26,0),)</f>
        <v>0</v>
      </c>
      <c r="AC88" s="24">
        <f>IFERROR(VLOOKUP($D88,#REF!,27,0),)</f>
        <v>0</v>
      </c>
      <c r="AD88" s="24">
        <f>IFERROR(VLOOKUP($D88,#REF!,28,0),)</f>
        <v>0</v>
      </c>
      <c r="AE88" s="24">
        <f>IFERROR(VLOOKUP($D88,#REF!,29,0),)</f>
        <v>0</v>
      </c>
      <c r="AF88" s="24">
        <f>IFERROR(VLOOKUP($D88,#REF!,30,0),)</f>
        <v>0</v>
      </c>
      <c r="AG88" s="24">
        <f>IFERROR(VLOOKUP($D88,#REF!,31,0),)</f>
        <v>0</v>
      </c>
      <c r="AH88" s="24">
        <f>IFERROR(VLOOKUP($D88,#REF!,32,0),)</f>
        <v>0</v>
      </c>
      <c r="AI88" s="24">
        <f>IFERROR(VLOOKUP($D88,#REF!,33,0),)</f>
        <v>0</v>
      </c>
      <c r="AJ88" s="24">
        <f>IFERROR(VLOOKUP($D88,#REF!,34,0),)</f>
        <v>0</v>
      </c>
      <c r="AK88" s="24">
        <f>IFERROR(VLOOKUP($D88,#REF!,35,0),)</f>
        <v>0</v>
      </c>
      <c r="AL88" s="24">
        <f>IFERROR(VLOOKUP($D88,#REF!,36,0),)</f>
        <v>0</v>
      </c>
    </row>
    <row r="89" spans="1:38" x14ac:dyDescent="0.25">
      <c r="A89" s="8" t="s">
        <v>989</v>
      </c>
      <c r="B89" s="8" t="str">
        <f t="shared" si="33"/>
        <v>Дооснащение ИТСО основной промышленной площадки газоперерабатывающего завода ООО "Газпром добыча Оренбург"051-2000875</v>
      </c>
      <c r="C89" s="23" t="s">
        <v>602</v>
      </c>
      <c r="D89" s="23" t="s">
        <v>385</v>
      </c>
      <c r="E89" s="24">
        <f>IFERROR(VLOOKUP(D89,#REF!,2,0),)</f>
        <v>0</v>
      </c>
      <c r="F89" s="24">
        <f>IFERROR(VLOOKUP(D89,#REF!,3,0),)</f>
        <v>0</v>
      </c>
      <c r="G89" s="24">
        <f>IFERROR(VLOOKUP(D89,#REF!,4,0),)</f>
        <v>0</v>
      </c>
      <c r="H89" s="24">
        <f>IFERROR(VLOOKUP($D89,#REF!,5,0),)</f>
        <v>0</v>
      </c>
      <c r="I89" s="24">
        <f>IFERROR(VLOOKUP($D89,#REF!,6,0),)</f>
        <v>0</v>
      </c>
      <c r="J89" s="24">
        <f>IFERROR(VLOOKUP($D89,#REF!,7,0),)</f>
        <v>0</v>
      </c>
      <c r="K89" s="24">
        <f>IFERROR(VLOOKUP($D89,#REF!,8,0),)</f>
        <v>0</v>
      </c>
      <c r="L89" s="24">
        <f>IFERROR(VLOOKUP($D89,#REF!,9,0),)</f>
        <v>0</v>
      </c>
      <c r="M89" s="24">
        <f>IFERROR(VLOOKUP($D89,#REF!,10,0),)</f>
        <v>0</v>
      </c>
      <c r="N89" s="24">
        <f>IFERROR(VLOOKUP($D89,#REF!,11,0),)</f>
        <v>0</v>
      </c>
      <c r="O89" s="24">
        <f>IFERROR(VLOOKUP($D89,#REF!,12,0),)</f>
        <v>0</v>
      </c>
      <c r="P89" s="24">
        <f>IFERROR(VLOOKUP($D89,#REF!,14,0),)</f>
        <v>0</v>
      </c>
      <c r="Q89" s="24">
        <f>IFERROR(VLOOKUP($D89,#REF!,15,0),)</f>
        <v>0</v>
      </c>
      <c r="R89" s="24">
        <f>IFERROR(VLOOKUP($D89,#REF!,16,0),)</f>
        <v>0</v>
      </c>
      <c r="S89" s="24">
        <f>IFERROR(VLOOKUP($D89,#REF!,16,0),)</f>
        <v>0</v>
      </c>
      <c r="T89" s="24">
        <f>IFERROR(VLOOKUP($D89,#REF!,17,0),)</f>
        <v>0</v>
      </c>
      <c r="U89" s="24">
        <f>IFERROR(VLOOKUP($D89,#REF!,19,0),)</f>
        <v>0</v>
      </c>
      <c r="V89" s="24">
        <f>IFERROR(VLOOKUP($D89,#REF!,20,0),)</f>
        <v>0</v>
      </c>
      <c r="W89" s="24">
        <f>IFERROR(VLOOKUP($D89,#REF!,21,0),)</f>
        <v>0</v>
      </c>
      <c r="X89" s="24">
        <f>IFERROR(VLOOKUP($D89,#REF!,22,0),)</f>
        <v>0</v>
      </c>
      <c r="Y89" s="24">
        <f>IFERROR(VLOOKUP($D89,#REF!,23,0),)</f>
        <v>0</v>
      </c>
      <c r="Z89" s="24">
        <f>IFERROR(VLOOKUP($D89,#REF!,24,0),)</f>
        <v>0</v>
      </c>
      <c r="AA89" s="24">
        <f>IFERROR(VLOOKUP($D89,#REF!,25,0),)</f>
        <v>0</v>
      </c>
      <c r="AB89" s="24">
        <f>IFERROR(VLOOKUP($D89,#REF!,26,0),)</f>
        <v>0</v>
      </c>
      <c r="AC89" s="24">
        <f>IFERROR(VLOOKUP($D89,#REF!,27,0),)</f>
        <v>0</v>
      </c>
      <c r="AD89" s="24">
        <f>IFERROR(VLOOKUP($D89,#REF!,28,0),)</f>
        <v>0</v>
      </c>
      <c r="AE89" s="24">
        <f>IFERROR(VLOOKUP($D89,#REF!,29,0),)</f>
        <v>0</v>
      </c>
      <c r="AF89" s="24">
        <f>IFERROR(VLOOKUP($D89,#REF!,30,0),)</f>
        <v>0</v>
      </c>
      <c r="AG89" s="24">
        <f>IFERROR(VLOOKUP($D89,#REF!,31,0),)</f>
        <v>0</v>
      </c>
      <c r="AH89" s="24">
        <f>IFERROR(VLOOKUP($D89,#REF!,32,0),)</f>
        <v>0</v>
      </c>
      <c r="AI89" s="24">
        <f>IFERROR(VLOOKUP($D89,#REF!,33,0),)</f>
        <v>0</v>
      </c>
      <c r="AJ89" s="24">
        <f>IFERROR(VLOOKUP($D89,#REF!,34,0),)</f>
        <v>0</v>
      </c>
      <c r="AK89" s="24">
        <f>IFERROR(VLOOKUP($D89,#REF!,35,0),)</f>
        <v>0</v>
      </c>
      <c r="AL89" s="24">
        <f>IFERROR(VLOOKUP($D89,#REF!,36,0),)</f>
        <v>0</v>
      </c>
    </row>
    <row r="90" spans="1:38" x14ac:dyDescent="0.25">
      <c r="A90" s="8" t="s">
        <v>989</v>
      </c>
      <c r="B90" s="8" t="str">
        <f t="shared" si="33"/>
        <v>Газопровод-отвод и ГРС к городам Кириллов-Белозерск-Липин Бор-Вытегра Вологодской области051-2000896</v>
      </c>
      <c r="C90" s="23" t="s">
        <v>603</v>
      </c>
      <c r="D90" s="23" t="s">
        <v>386</v>
      </c>
      <c r="E90" s="24">
        <f>IFERROR(VLOOKUP(D90,#REF!,2,0),)</f>
        <v>0</v>
      </c>
      <c r="F90" s="24">
        <f>IFERROR(VLOOKUP(D90,#REF!,3,0),)</f>
        <v>0</v>
      </c>
      <c r="G90" s="24">
        <f>IFERROR(VLOOKUP(D90,#REF!,4,0),)</f>
        <v>0</v>
      </c>
      <c r="H90" s="24">
        <f>IFERROR(VLOOKUP($D90,#REF!,5,0),)</f>
        <v>0</v>
      </c>
      <c r="I90" s="24">
        <f>IFERROR(VLOOKUP($D90,#REF!,6,0),)</f>
        <v>0</v>
      </c>
      <c r="J90" s="24">
        <f>IFERROR(VLOOKUP($D90,#REF!,7,0),)</f>
        <v>0</v>
      </c>
      <c r="K90" s="24">
        <f>IFERROR(VLOOKUP($D90,#REF!,8,0),)</f>
        <v>0</v>
      </c>
      <c r="L90" s="24">
        <f>IFERROR(VLOOKUP($D90,#REF!,9,0),)</f>
        <v>0</v>
      </c>
      <c r="M90" s="24">
        <f>IFERROR(VLOOKUP($D90,#REF!,10,0),)</f>
        <v>0</v>
      </c>
      <c r="N90" s="24">
        <f>IFERROR(VLOOKUP($D90,#REF!,11,0),)</f>
        <v>0</v>
      </c>
      <c r="O90" s="24">
        <f>IFERROR(VLOOKUP($D90,#REF!,12,0),)</f>
        <v>0</v>
      </c>
      <c r="P90" s="24">
        <f>IFERROR(VLOOKUP($D90,#REF!,14,0),)</f>
        <v>0</v>
      </c>
      <c r="Q90" s="24">
        <f>IFERROR(VLOOKUP($D90,#REF!,15,0),)</f>
        <v>0</v>
      </c>
      <c r="R90" s="24">
        <f>IFERROR(VLOOKUP($D90,#REF!,16,0),)</f>
        <v>0</v>
      </c>
      <c r="S90" s="24">
        <f>IFERROR(VLOOKUP($D90,#REF!,16,0),)</f>
        <v>0</v>
      </c>
      <c r="T90" s="24">
        <f>IFERROR(VLOOKUP($D90,#REF!,17,0),)</f>
        <v>0</v>
      </c>
      <c r="U90" s="24">
        <f>IFERROR(VLOOKUP($D90,#REF!,19,0),)</f>
        <v>0</v>
      </c>
      <c r="V90" s="24">
        <f>IFERROR(VLOOKUP($D90,#REF!,20,0),)</f>
        <v>0</v>
      </c>
      <c r="W90" s="24">
        <f>IFERROR(VLOOKUP($D90,#REF!,21,0),)</f>
        <v>0</v>
      </c>
      <c r="X90" s="24">
        <f>IFERROR(VLOOKUP($D90,#REF!,22,0),)</f>
        <v>0</v>
      </c>
      <c r="Y90" s="24">
        <f>IFERROR(VLOOKUP($D90,#REF!,23,0),)</f>
        <v>0</v>
      </c>
      <c r="Z90" s="24">
        <f>IFERROR(VLOOKUP($D90,#REF!,24,0),)</f>
        <v>0</v>
      </c>
      <c r="AA90" s="24">
        <f>IFERROR(VLOOKUP($D90,#REF!,25,0),)</f>
        <v>0</v>
      </c>
      <c r="AB90" s="24">
        <f>IFERROR(VLOOKUP($D90,#REF!,26,0),)</f>
        <v>0</v>
      </c>
      <c r="AC90" s="24">
        <f>IFERROR(VLOOKUP($D90,#REF!,27,0),)</f>
        <v>0</v>
      </c>
      <c r="AD90" s="24">
        <f>IFERROR(VLOOKUP($D90,#REF!,28,0),)</f>
        <v>0</v>
      </c>
      <c r="AE90" s="24">
        <f>IFERROR(VLOOKUP($D90,#REF!,29,0),)</f>
        <v>0</v>
      </c>
      <c r="AF90" s="24">
        <f>IFERROR(VLOOKUP($D90,#REF!,30,0),)</f>
        <v>0</v>
      </c>
      <c r="AG90" s="24">
        <f>IFERROR(VLOOKUP($D90,#REF!,31,0),)</f>
        <v>0</v>
      </c>
      <c r="AH90" s="24">
        <f>IFERROR(VLOOKUP($D90,#REF!,32,0),)</f>
        <v>0</v>
      </c>
      <c r="AI90" s="24">
        <f>IFERROR(VLOOKUP($D90,#REF!,33,0),)</f>
        <v>0</v>
      </c>
      <c r="AJ90" s="24">
        <f>IFERROR(VLOOKUP($D90,#REF!,34,0),)</f>
        <v>0</v>
      </c>
      <c r="AK90" s="24">
        <f>IFERROR(VLOOKUP($D90,#REF!,35,0),)</f>
        <v>0</v>
      </c>
      <c r="AL90" s="24">
        <f>IFERROR(VLOOKUP($D90,#REF!,36,0),)</f>
        <v>0</v>
      </c>
    </row>
    <row r="91" spans="1:38" x14ac:dyDescent="0.25">
      <c r="B91" s="8" t="str">
        <f t="shared" si="33"/>
        <v>Подрядные работы051-2000896</v>
      </c>
      <c r="C91" s="33" t="s">
        <v>2</v>
      </c>
      <c r="D91" s="33" t="s">
        <v>386</v>
      </c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</row>
    <row r="92" spans="1:38" x14ac:dyDescent="0.25">
      <c r="B92" s="8" t="str">
        <f t="shared" si="33"/>
        <v>СГМ051-2000896</v>
      </c>
      <c r="C92" s="40" t="s">
        <v>991</v>
      </c>
      <c r="D92" s="40" t="s">
        <v>386</v>
      </c>
      <c r="E92" s="20">
        <v>1466.61</v>
      </c>
      <c r="F92" s="20">
        <v>0</v>
      </c>
      <c r="G92" s="20"/>
      <c r="H92" s="20"/>
      <c r="I92" s="20"/>
      <c r="J92" s="20"/>
      <c r="K92" s="20"/>
      <c r="L92" s="20"/>
      <c r="M92" s="20"/>
      <c r="N92" s="20"/>
      <c r="O92" s="20">
        <f t="shared" ref="O92" si="34">U92+Y92+AC92+AG92</f>
        <v>0</v>
      </c>
      <c r="P92" s="20">
        <f t="shared" ref="P92" si="35">V92+Z92+AD92+AH92</f>
        <v>0</v>
      </c>
      <c r="Q92" s="20">
        <f t="shared" ref="Q92" si="36">W92+AA92+AE92+AI92</f>
        <v>0</v>
      </c>
      <c r="R92" s="20">
        <f t="shared" ref="R92" si="37">X92+AB92+AF92+AJ92</f>
        <v>0</v>
      </c>
      <c r="S92" s="20"/>
      <c r="T92" s="20"/>
      <c r="U92" s="20">
        <f>V92+W92+X92</f>
        <v>0</v>
      </c>
      <c r="V92" s="20">
        <v>0</v>
      </c>
      <c r="W92" s="20">
        <v>0</v>
      </c>
      <c r="X92" s="20">
        <v>0</v>
      </c>
      <c r="Y92" s="20">
        <f>Z92+AA92+AB92</f>
        <v>0</v>
      </c>
      <c r="Z92" s="20"/>
      <c r="AA92" s="20"/>
      <c r="AB92" s="20"/>
      <c r="AC92" s="20">
        <f>AD92+AE92+AF92</f>
        <v>0</v>
      </c>
      <c r="AD92" s="20"/>
      <c r="AE92" s="20"/>
      <c r="AF92" s="20"/>
      <c r="AG92" s="20">
        <f>AH92+AI92+AJ92</f>
        <v>0</v>
      </c>
      <c r="AH92" s="20"/>
      <c r="AI92" s="20"/>
      <c r="AJ92" s="20"/>
      <c r="AK92" s="20"/>
      <c r="AL92" s="20"/>
    </row>
    <row r="93" spans="1:38" x14ac:dyDescent="0.25">
      <c r="B93" s="8" t="str">
        <f t="shared" si="33"/>
        <v>Газстройпром051-2000896</v>
      </c>
      <c r="C93" s="40" t="s">
        <v>990</v>
      </c>
      <c r="D93" s="40" t="s">
        <v>386</v>
      </c>
      <c r="E93" s="20">
        <v>0</v>
      </c>
      <c r="F93" s="20">
        <v>371.95</v>
      </c>
      <c r="G93" s="20"/>
      <c r="H93" s="20"/>
      <c r="I93" s="20"/>
      <c r="J93" s="20"/>
      <c r="K93" s="20"/>
      <c r="L93" s="20"/>
      <c r="M93" s="20"/>
      <c r="N93" s="20"/>
      <c r="O93" s="20">
        <f t="shared" ref="O93:R93" si="38">U93+Y93+AC93+AG93</f>
        <v>2963.81</v>
      </c>
      <c r="P93" s="20">
        <f t="shared" si="38"/>
        <v>371.95</v>
      </c>
      <c r="Q93" s="20">
        <f t="shared" si="38"/>
        <v>1509.4</v>
      </c>
      <c r="R93" s="20">
        <f t="shared" si="38"/>
        <v>1082.46</v>
      </c>
      <c r="S93" s="20"/>
      <c r="T93" s="20"/>
      <c r="U93" s="20">
        <f>V93+W93+X93</f>
        <v>371.95</v>
      </c>
      <c r="V93" s="20">
        <v>371.95</v>
      </c>
      <c r="W93" s="20">
        <v>0</v>
      </c>
      <c r="X93" s="20">
        <v>0</v>
      </c>
      <c r="Y93" s="20">
        <f>Z93+AA93+AB93</f>
        <v>2591.86</v>
      </c>
      <c r="Z93" s="20"/>
      <c r="AA93" s="20">
        <v>1509.4</v>
      </c>
      <c r="AB93" s="20">
        <v>1082.46</v>
      </c>
      <c r="AC93" s="20">
        <f>AD93+AE93+AF93</f>
        <v>0</v>
      </c>
      <c r="AD93" s="20"/>
      <c r="AE93" s="20"/>
      <c r="AF93" s="20"/>
      <c r="AG93" s="20">
        <f>AH93+AI93+AJ93</f>
        <v>0</v>
      </c>
      <c r="AH93" s="20"/>
      <c r="AI93" s="20"/>
      <c r="AJ93" s="20"/>
      <c r="AK93" s="20"/>
      <c r="AL93" s="20"/>
    </row>
    <row r="94" spans="1:38" x14ac:dyDescent="0.25">
      <c r="A94" s="8" t="s">
        <v>989</v>
      </c>
      <c r="B94" s="8" t="str">
        <f t="shared" si="33"/>
        <v>Газопровод-отвод и ГРС с. Ребриха Алтайского края051-2000933</v>
      </c>
      <c r="C94" s="23" t="s">
        <v>604</v>
      </c>
      <c r="D94" s="23" t="s">
        <v>387</v>
      </c>
      <c r="E94" s="24">
        <f>IFERROR(VLOOKUP(D94,#REF!,2,0),)</f>
        <v>0</v>
      </c>
      <c r="F94" s="24">
        <f>IFERROR(VLOOKUP(D94,#REF!,3,0),)</f>
        <v>0</v>
      </c>
      <c r="G94" s="24">
        <f>IFERROR(VLOOKUP(D94,#REF!,4,0),)</f>
        <v>0</v>
      </c>
      <c r="H94" s="24">
        <f>IFERROR(VLOOKUP($D94,#REF!,5,0),)</f>
        <v>0</v>
      </c>
      <c r="I94" s="24">
        <f>IFERROR(VLOOKUP($D94,#REF!,6,0),)</f>
        <v>0</v>
      </c>
      <c r="J94" s="24">
        <f>IFERROR(VLOOKUP($D94,#REF!,7,0),)</f>
        <v>0</v>
      </c>
      <c r="K94" s="24">
        <f>IFERROR(VLOOKUP($D94,#REF!,8,0),)</f>
        <v>0</v>
      </c>
      <c r="L94" s="24">
        <f>IFERROR(VLOOKUP($D94,#REF!,9,0),)</f>
        <v>0</v>
      </c>
      <c r="M94" s="24">
        <f>IFERROR(VLOOKUP($D94,#REF!,10,0),)</f>
        <v>0</v>
      </c>
      <c r="N94" s="24">
        <f>IFERROR(VLOOKUP($D94,#REF!,11,0),)</f>
        <v>0</v>
      </c>
      <c r="O94" s="24">
        <f>IFERROR(VLOOKUP($D94,#REF!,12,0),)</f>
        <v>0</v>
      </c>
      <c r="P94" s="24">
        <f>IFERROR(VLOOKUP($D94,#REF!,14,0),)</f>
        <v>0</v>
      </c>
      <c r="Q94" s="24">
        <f>IFERROR(VLOOKUP($D94,#REF!,15,0),)</f>
        <v>0</v>
      </c>
      <c r="R94" s="24">
        <f>IFERROR(VLOOKUP($D94,#REF!,16,0),)</f>
        <v>0</v>
      </c>
      <c r="S94" s="24">
        <f>IFERROR(VLOOKUP($D94,#REF!,16,0),)</f>
        <v>0</v>
      </c>
      <c r="T94" s="24">
        <f>IFERROR(VLOOKUP($D94,#REF!,17,0),)</f>
        <v>0</v>
      </c>
      <c r="U94" s="24">
        <f>IFERROR(VLOOKUP($D94,#REF!,19,0),)</f>
        <v>0</v>
      </c>
      <c r="V94" s="24">
        <f>IFERROR(VLOOKUP($D94,#REF!,20,0),)</f>
        <v>0</v>
      </c>
      <c r="W94" s="24">
        <f>IFERROR(VLOOKUP($D94,#REF!,21,0),)</f>
        <v>0</v>
      </c>
      <c r="X94" s="24">
        <f>IFERROR(VLOOKUP($D94,#REF!,22,0),)</f>
        <v>0</v>
      </c>
      <c r="Y94" s="24">
        <f>IFERROR(VLOOKUP($D94,#REF!,23,0),)</f>
        <v>0</v>
      </c>
      <c r="Z94" s="24">
        <f>IFERROR(VLOOKUP($D94,#REF!,24,0),)</f>
        <v>0</v>
      </c>
      <c r="AA94" s="24">
        <f>IFERROR(VLOOKUP($D94,#REF!,25,0),)</f>
        <v>0</v>
      </c>
      <c r="AB94" s="24">
        <f>IFERROR(VLOOKUP($D94,#REF!,26,0),)</f>
        <v>0</v>
      </c>
      <c r="AC94" s="24">
        <f>IFERROR(VLOOKUP($D94,#REF!,27,0),)</f>
        <v>0</v>
      </c>
      <c r="AD94" s="24">
        <f>IFERROR(VLOOKUP($D94,#REF!,28,0),)</f>
        <v>0</v>
      </c>
      <c r="AE94" s="24">
        <f>IFERROR(VLOOKUP($D94,#REF!,29,0),)</f>
        <v>0</v>
      </c>
      <c r="AF94" s="24">
        <f>IFERROR(VLOOKUP($D94,#REF!,30,0),)</f>
        <v>0</v>
      </c>
      <c r="AG94" s="24">
        <f>IFERROR(VLOOKUP($D94,#REF!,31,0),)</f>
        <v>0</v>
      </c>
      <c r="AH94" s="24">
        <f>IFERROR(VLOOKUP($D94,#REF!,32,0),)</f>
        <v>0</v>
      </c>
      <c r="AI94" s="24">
        <f>IFERROR(VLOOKUP($D94,#REF!,33,0),)</f>
        <v>0</v>
      </c>
      <c r="AJ94" s="24">
        <f>IFERROR(VLOOKUP($D94,#REF!,34,0),)</f>
        <v>0</v>
      </c>
      <c r="AK94" s="24">
        <f>IFERROR(VLOOKUP($D94,#REF!,35,0),)</f>
        <v>0</v>
      </c>
      <c r="AL94" s="24">
        <f>IFERROR(VLOOKUP($D94,#REF!,36,0),)</f>
        <v>0</v>
      </c>
    </row>
    <row r="95" spans="1:38" x14ac:dyDescent="0.25">
      <c r="A95" s="8" t="s">
        <v>989</v>
      </c>
      <c r="B95" s="8" t="str">
        <f t="shared" si="33"/>
        <v>Реконструкция магистрального газопровода Парабель - Кузбасс на участке км 572 - км 714051-2000934</v>
      </c>
      <c r="C95" s="23" t="s">
        <v>605</v>
      </c>
      <c r="D95" s="23" t="s">
        <v>54</v>
      </c>
      <c r="E95" s="24">
        <f>IFERROR(VLOOKUP(D95,#REF!,2,0),)</f>
        <v>0</v>
      </c>
      <c r="F95" s="24">
        <f>IFERROR(VLOOKUP(D95,#REF!,3,0),)</f>
        <v>0</v>
      </c>
      <c r="G95" s="24">
        <f>IFERROR(VLOOKUP(D95,#REF!,4,0),)</f>
        <v>0</v>
      </c>
      <c r="H95" s="24">
        <f>IFERROR(VLOOKUP($D95,#REF!,5,0),)</f>
        <v>0</v>
      </c>
      <c r="I95" s="24">
        <f>IFERROR(VLOOKUP($D95,#REF!,6,0),)</f>
        <v>0</v>
      </c>
      <c r="J95" s="24">
        <f>IFERROR(VLOOKUP($D95,#REF!,7,0),)</f>
        <v>0</v>
      </c>
      <c r="K95" s="24">
        <f>IFERROR(VLOOKUP($D95,#REF!,8,0),)</f>
        <v>0</v>
      </c>
      <c r="L95" s="24">
        <f>IFERROR(VLOOKUP($D95,#REF!,9,0),)</f>
        <v>0</v>
      </c>
      <c r="M95" s="24">
        <f>IFERROR(VLOOKUP($D95,#REF!,10,0),)</f>
        <v>0</v>
      </c>
      <c r="N95" s="24">
        <f>IFERROR(VLOOKUP($D95,#REF!,11,0),)</f>
        <v>0</v>
      </c>
      <c r="O95" s="24">
        <f>IFERROR(VLOOKUP($D95,#REF!,12,0),)</f>
        <v>0</v>
      </c>
      <c r="P95" s="24">
        <f>IFERROR(VLOOKUP($D95,#REF!,14,0),)</f>
        <v>0</v>
      </c>
      <c r="Q95" s="24">
        <f>IFERROR(VLOOKUP($D95,#REF!,15,0),)</f>
        <v>0</v>
      </c>
      <c r="R95" s="24">
        <f>IFERROR(VLOOKUP($D95,#REF!,16,0),)</f>
        <v>0</v>
      </c>
      <c r="S95" s="24">
        <f>IFERROR(VLOOKUP($D95,#REF!,16,0),)</f>
        <v>0</v>
      </c>
      <c r="T95" s="24">
        <f>IFERROR(VLOOKUP($D95,#REF!,17,0),)</f>
        <v>0</v>
      </c>
      <c r="U95" s="24">
        <f>IFERROR(VLOOKUP($D95,#REF!,19,0),)</f>
        <v>0</v>
      </c>
      <c r="V95" s="24">
        <f>IFERROR(VLOOKUP($D95,#REF!,20,0),)</f>
        <v>0</v>
      </c>
      <c r="W95" s="24">
        <f>IFERROR(VLOOKUP($D95,#REF!,21,0),)</f>
        <v>0</v>
      </c>
      <c r="X95" s="24">
        <f>IFERROR(VLOOKUP($D95,#REF!,22,0),)</f>
        <v>0</v>
      </c>
      <c r="Y95" s="24">
        <f>IFERROR(VLOOKUP($D95,#REF!,23,0),)</f>
        <v>0</v>
      </c>
      <c r="Z95" s="24">
        <f>IFERROR(VLOOKUP($D95,#REF!,24,0),)</f>
        <v>0</v>
      </c>
      <c r="AA95" s="24">
        <f>IFERROR(VLOOKUP($D95,#REF!,25,0),)</f>
        <v>0</v>
      </c>
      <c r="AB95" s="24">
        <f>IFERROR(VLOOKUP($D95,#REF!,26,0),)</f>
        <v>0</v>
      </c>
      <c r="AC95" s="24">
        <f>IFERROR(VLOOKUP($D95,#REF!,27,0),)</f>
        <v>0</v>
      </c>
      <c r="AD95" s="24">
        <f>IFERROR(VLOOKUP($D95,#REF!,28,0),)</f>
        <v>0</v>
      </c>
      <c r="AE95" s="24">
        <f>IFERROR(VLOOKUP($D95,#REF!,29,0),)</f>
        <v>0</v>
      </c>
      <c r="AF95" s="24">
        <f>IFERROR(VLOOKUP($D95,#REF!,30,0),)</f>
        <v>0</v>
      </c>
      <c r="AG95" s="24">
        <f>IFERROR(VLOOKUP($D95,#REF!,31,0),)</f>
        <v>0</v>
      </c>
      <c r="AH95" s="24">
        <f>IFERROR(VLOOKUP($D95,#REF!,32,0),)</f>
        <v>0</v>
      </c>
      <c r="AI95" s="24">
        <f>IFERROR(VLOOKUP($D95,#REF!,33,0),)</f>
        <v>0</v>
      </c>
      <c r="AJ95" s="24">
        <f>IFERROR(VLOOKUP($D95,#REF!,34,0),)</f>
        <v>0</v>
      </c>
      <c r="AK95" s="24">
        <f>IFERROR(VLOOKUP($D95,#REF!,35,0),)</f>
        <v>0</v>
      </c>
      <c r="AL95" s="24">
        <f>IFERROR(VLOOKUP($D95,#REF!,36,0),)</f>
        <v>0</v>
      </c>
    </row>
    <row r="96" spans="1:38" x14ac:dyDescent="0.25">
      <c r="A96" s="8" t="s">
        <v>989</v>
      </c>
      <c r="B96" s="8" t="str">
        <f t="shared" si="33"/>
        <v>Магистральный газопровод Сахалин - Хабаровск - Владивосток051-2000961</v>
      </c>
      <c r="C96" s="23" t="s">
        <v>324</v>
      </c>
      <c r="D96" s="23" t="s">
        <v>55</v>
      </c>
      <c r="E96" s="24">
        <f>IFERROR(VLOOKUP(D96,#REF!,2,0),)</f>
        <v>0</v>
      </c>
      <c r="F96" s="24">
        <f>IFERROR(VLOOKUP(D96,#REF!,3,0),)</f>
        <v>0</v>
      </c>
      <c r="G96" s="24">
        <f>IFERROR(VLOOKUP(D96,#REF!,4,0),)</f>
        <v>0</v>
      </c>
      <c r="H96" s="24">
        <f>IFERROR(VLOOKUP($D96,#REF!,5,0),)</f>
        <v>0</v>
      </c>
      <c r="I96" s="24">
        <f>IFERROR(VLOOKUP($D96,#REF!,6,0),)</f>
        <v>0</v>
      </c>
      <c r="J96" s="24">
        <f>IFERROR(VLOOKUP($D96,#REF!,7,0),)</f>
        <v>0</v>
      </c>
      <c r="K96" s="24">
        <f>IFERROR(VLOOKUP($D96,#REF!,8,0),)</f>
        <v>0</v>
      </c>
      <c r="L96" s="24">
        <f>IFERROR(VLOOKUP($D96,#REF!,9,0),)</f>
        <v>0</v>
      </c>
      <c r="M96" s="24">
        <f>IFERROR(VLOOKUP($D96,#REF!,10,0),)</f>
        <v>0</v>
      </c>
      <c r="N96" s="24">
        <f>IFERROR(VLOOKUP($D96,#REF!,11,0),)</f>
        <v>0</v>
      </c>
      <c r="O96" s="24">
        <f>IFERROR(VLOOKUP($D96,#REF!,12,0),)</f>
        <v>0</v>
      </c>
      <c r="P96" s="24">
        <f>IFERROR(VLOOKUP($D96,#REF!,14,0),)</f>
        <v>0</v>
      </c>
      <c r="Q96" s="24">
        <f>IFERROR(VLOOKUP($D96,#REF!,15,0),)</f>
        <v>0</v>
      </c>
      <c r="R96" s="24">
        <f>IFERROR(VLOOKUP($D96,#REF!,16,0),)</f>
        <v>0</v>
      </c>
      <c r="S96" s="24">
        <f>IFERROR(VLOOKUP($D96,#REF!,16,0),)</f>
        <v>0</v>
      </c>
      <c r="T96" s="24">
        <f>IFERROR(VLOOKUP($D96,#REF!,17,0),)</f>
        <v>0</v>
      </c>
      <c r="U96" s="24">
        <f>IFERROR(VLOOKUP($D96,#REF!,19,0),)</f>
        <v>0</v>
      </c>
      <c r="V96" s="24">
        <f>IFERROR(VLOOKUP($D96,#REF!,20,0),)</f>
        <v>0</v>
      </c>
      <c r="W96" s="24">
        <f>IFERROR(VLOOKUP($D96,#REF!,21,0),)</f>
        <v>0</v>
      </c>
      <c r="X96" s="24">
        <f>IFERROR(VLOOKUP($D96,#REF!,22,0),)</f>
        <v>0</v>
      </c>
      <c r="Y96" s="24">
        <f>IFERROR(VLOOKUP($D96,#REF!,23,0),)</f>
        <v>0</v>
      </c>
      <c r="Z96" s="24">
        <f>IFERROR(VLOOKUP($D96,#REF!,24,0),)</f>
        <v>0</v>
      </c>
      <c r="AA96" s="24">
        <f>IFERROR(VLOOKUP($D96,#REF!,25,0),)</f>
        <v>0</v>
      </c>
      <c r="AB96" s="24">
        <f>IFERROR(VLOOKUP($D96,#REF!,26,0),)</f>
        <v>0</v>
      </c>
      <c r="AC96" s="24">
        <f>IFERROR(VLOOKUP($D96,#REF!,27,0),)</f>
        <v>0</v>
      </c>
      <c r="AD96" s="24">
        <f>IFERROR(VLOOKUP($D96,#REF!,28,0),)</f>
        <v>0</v>
      </c>
      <c r="AE96" s="24">
        <f>IFERROR(VLOOKUP($D96,#REF!,29,0),)</f>
        <v>0</v>
      </c>
      <c r="AF96" s="24">
        <f>IFERROR(VLOOKUP($D96,#REF!,30,0),)</f>
        <v>0</v>
      </c>
      <c r="AG96" s="24">
        <f>IFERROR(VLOOKUP($D96,#REF!,31,0),)</f>
        <v>0</v>
      </c>
      <c r="AH96" s="24">
        <f>IFERROR(VLOOKUP($D96,#REF!,32,0),)</f>
        <v>0</v>
      </c>
      <c r="AI96" s="24">
        <f>IFERROR(VLOOKUP($D96,#REF!,33,0),)</f>
        <v>0</v>
      </c>
      <c r="AJ96" s="24">
        <f>IFERROR(VLOOKUP($D96,#REF!,34,0),)</f>
        <v>0</v>
      </c>
      <c r="AK96" s="24">
        <f>IFERROR(VLOOKUP($D96,#REF!,35,0),)</f>
        <v>0</v>
      </c>
      <c r="AL96" s="24">
        <f>IFERROR(VLOOKUP($D96,#REF!,36,0),)</f>
        <v>0</v>
      </c>
    </row>
    <row r="97" spans="1:38" x14ac:dyDescent="0.25">
      <c r="B97" s="8" t="str">
        <f t="shared" si="33"/>
        <v>Подрядные работы051-2000961</v>
      </c>
      <c r="C97" s="33" t="s">
        <v>2</v>
      </c>
      <c r="D97" s="33" t="s">
        <v>55</v>
      </c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</row>
    <row r="98" spans="1:38" x14ac:dyDescent="0.25">
      <c r="B98" s="8" t="str">
        <f t="shared" si="33"/>
        <v>СГМ051-2000961</v>
      </c>
      <c r="C98" s="40" t="s">
        <v>991</v>
      </c>
      <c r="D98" s="40" t="s">
        <v>55</v>
      </c>
      <c r="E98" s="20">
        <v>317.45999999999998</v>
      </c>
      <c r="F98" s="20">
        <v>5385.48</v>
      </c>
      <c r="G98" s="20"/>
      <c r="H98" s="20"/>
      <c r="I98" s="20"/>
      <c r="J98" s="20"/>
      <c r="K98" s="20"/>
      <c r="L98" s="20"/>
      <c r="M98" s="20"/>
      <c r="N98" s="20"/>
      <c r="O98" s="20">
        <f>U98+Y98+AC98+AG98</f>
        <v>11503.48</v>
      </c>
      <c r="P98" s="20">
        <f>V98+Z98+AD98+AH98</f>
        <v>5385.48</v>
      </c>
      <c r="Q98" s="20">
        <f>W98+AA98+AE98+AI98</f>
        <v>6118</v>
      </c>
      <c r="R98" s="20">
        <f>X98+AB98+AF98+AJ98</f>
        <v>0</v>
      </c>
      <c r="S98" s="20"/>
      <c r="T98" s="20"/>
      <c r="U98" s="20">
        <f>V98+W98+X98</f>
        <v>7503.48</v>
      </c>
      <c r="V98" s="20">
        <v>5385.48</v>
      </c>
      <c r="W98" s="20">
        <v>2118</v>
      </c>
      <c r="X98" s="20">
        <f>IFERROR(VLOOKUP($B98,'[1]91-1'!$C$106:$AI$6933,33,0),)</f>
        <v>0</v>
      </c>
      <c r="Y98" s="20">
        <f>Z98+AA98+AB98</f>
        <v>4000</v>
      </c>
      <c r="Z98" s="20"/>
      <c r="AA98" s="20">
        <v>4000</v>
      </c>
      <c r="AB98" s="20"/>
      <c r="AC98" s="20">
        <f>AD98+AE98+AF98</f>
        <v>0</v>
      </c>
      <c r="AD98" s="20"/>
      <c r="AE98" s="20"/>
      <c r="AF98" s="20"/>
      <c r="AG98" s="20">
        <f>AH98+AI98+AJ98</f>
        <v>0</v>
      </c>
      <c r="AH98" s="20"/>
      <c r="AI98" s="20"/>
      <c r="AJ98" s="20"/>
      <c r="AK98" s="20"/>
      <c r="AL98" s="20"/>
    </row>
    <row r="99" spans="1:38" x14ac:dyDescent="0.25">
      <c r="A99" s="8" t="s">
        <v>989</v>
      </c>
      <c r="B99" s="8" t="str">
        <f t="shared" si="33"/>
        <v>Магистральный газопровод «Сила Сибири»051-2000973</v>
      </c>
      <c r="C99" s="23" t="s">
        <v>362</v>
      </c>
      <c r="D99" s="23" t="s">
        <v>56</v>
      </c>
      <c r="E99" s="24">
        <f>IFERROR(VLOOKUP(D99,#REF!,2,0),)</f>
        <v>0</v>
      </c>
      <c r="F99" s="24">
        <f>IFERROR(VLOOKUP(D99,#REF!,3,0),)</f>
        <v>0</v>
      </c>
      <c r="G99" s="24">
        <f>IFERROR(VLOOKUP(D99,#REF!,4,0),)</f>
        <v>0</v>
      </c>
      <c r="H99" s="24">
        <f>IFERROR(VLOOKUP($D99,#REF!,5,0),)</f>
        <v>0</v>
      </c>
      <c r="I99" s="24">
        <f>IFERROR(VLOOKUP($D99,#REF!,6,0),)</f>
        <v>0</v>
      </c>
      <c r="J99" s="24">
        <f>IFERROR(VLOOKUP($D99,#REF!,7,0),)</f>
        <v>0</v>
      </c>
      <c r="K99" s="24">
        <f>IFERROR(VLOOKUP($D99,#REF!,8,0),)</f>
        <v>0</v>
      </c>
      <c r="L99" s="24">
        <f>IFERROR(VLOOKUP($D99,#REF!,9,0),)</f>
        <v>0</v>
      </c>
      <c r="M99" s="24">
        <f>IFERROR(VLOOKUP($D99,#REF!,10,0),)</f>
        <v>0</v>
      </c>
      <c r="N99" s="24">
        <f>IFERROR(VLOOKUP($D99,#REF!,11,0),)</f>
        <v>0</v>
      </c>
      <c r="O99" s="24">
        <f>IFERROR(VLOOKUP($D99,#REF!,12,0),)</f>
        <v>0</v>
      </c>
      <c r="P99" s="24">
        <f>IFERROR(VLOOKUP($D99,#REF!,14,0),)</f>
        <v>0</v>
      </c>
      <c r="Q99" s="24">
        <f>IFERROR(VLOOKUP($D99,#REF!,15,0),)</f>
        <v>0</v>
      </c>
      <c r="R99" s="24">
        <f>IFERROR(VLOOKUP($D99,#REF!,16,0),)</f>
        <v>0</v>
      </c>
      <c r="S99" s="24">
        <f>IFERROR(VLOOKUP($D99,#REF!,16,0),)</f>
        <v>0</v>
      </c>
      <c r="T99" s="24">
        <f>IFERROR(VLOOKUP($D99,#REF!,17,0),)</f>
        <v>0</v>
      </c>
      <c r="U99" s="24">
        <f>IFERROR(VLOOKUP($D99,#REF!,19,0),)</f>
        <v>0</v>
      </c>
      <c r="V99" s="24">
        <f>IFERROR(VLOOKUP($D99,#REF!,20,0),)</f>
        <v>0</v>
      </c>
      <c r="W99" s="24">
        <f>IFERROR(VLOOKUP($D99,#REF!,21,0),)</f>
        <v>0</v>
      </c>
      <c r="X99" s="24">
        <f>IFERROR(VLOOKUP($D99,#REF!,22,0),)</f>
        <v>0</v>
      </c>
      <c r="Y99" s="24">
        <f>IFERROR(VLOOKUP($D99,#REF!,23,0),)</f>
        <v>0</v>
      </c>
      <c r="Z99" s="24">
        <f>IFERROR(VLOOKUP($D99,#REF!,24,0),)</f>
        <v>0</v>
      </c>
      <c r="AA99" s="24">
        <f>IFERROR(VLOOKUP($D99,#REF!,25,0),)</f>
        <v>0</v>
      </c>
      <c r="AB99" s="24">
        <f>IFERROR(VLOOKUP($D99,#REF!,26,0),)</f>
        <v>0</v>
      </c>
      <c r="AC99" s="24">
        <f>IFERROR(VLOOKUP($D99,#REF!,27,0),)</f>
        <v>0</v>
      </c>
      <c r="AD99" s="24">
        <f>IFERROR(VLOOKUP($D99,#REF!,28,0),)</f>
        <v>0</v>
      </c>
      <c r="AE99" s="24">
        <f>IFERROR(VLOOKUP($D99,#REF!,29,0),)</f>
        <v>0</v>
      </c>
      <c r="AF99" s="24">
        <f>IFERROR(VLOOKUP($D99,#REF!,30,0),)</f>
        <v>0</v>
      </c>
      <c r="AG99" s="24">
        <f>IFERROR(VLOOKUP($D99,#REF!,31,0),)</f>
        <v>0</v>
      </c>
      <c r="AH99" s="24">
        <f>IFERROR(VLOOKUP($D99,#REF!,32,0),)</f>
        <v>0</v>
      </c>
      <c r="AI99" s="24">
        <f>IFERROR(VLOOKUP($D99,#REF!,33,0),)</f>
        <v>0</v>
      </c>
      <c r="AJ99" s="24">
        <f>IFERROR(VLOOKUP($D99,#REF!,34,0),)</f>
        <v>0</v>
      </c>
      <c r="AK99" s="24">
        <f>IFERROR(VLOOKUP($D99,#REF!,35,0),)</f>
        <v>0</v>
      </c>
      <c r="AL99" s="24">
        <f>IFERROR(VLOOKUP($D99,#REF!,36,0),)</f>
        <v>0</v>
      </c>
    </row>
    <row r="100" spans="1:38" x14ac:dyDescent="0.25">
      <c r="B100" s="8" t="str">
        <f t="shared" si="33"/>
        <v>Подрядные работы051-2000973</v>
      </c>
      <c r="C100" s="33" t="s">
        <v>2</v>
      </c>
      <c r="D100" s="33" t="s">
        <v>56</v>
      </c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</row>
    <row r="101" spans="1:38" x14ac:dyDescent="0.25">
      <c r="B101" s="8" t="str">
        <f t="shared" si="33"/>
        <v>Газстройпром051-2000973</v>
      </c>
      <c r="C101" s="40" t="s">
        <v>990</v>
      </c>
      <c r="D101" s="40" t="s">
        <v>56</v>
      </c>
      <c r="E101" s="20">
        <v>14639.09</v>
      </c>
      <c r="F101" s="20">
        <v>3464.09</v>
      </c>
      <c r="G101" s="20"/>
      <c r="H101" s="20"/>
      <c r="I101" s="20"/>
      <c r="J101" s="20"/>
      <c r="K101" s="20"/>
      <c r="L101" s="20"/>
      <c r="M101" s="20"/>
      <c r="N101" s="20"/>
      <c r="O101" s="20">
        <f>U101+Y101+AC101+AG101</f>
        <v>28482.87</v>
      </c>
      <c r="P101" s="20">
        <f>V101+Z101+AD101+AH101</f>
        <v>3464.09</v>
      </c>
      <c r="Q101" s="20">
        <f>W101+AA101+AE101+AI101</f>
        <v>7030.25</v>
      </c>
      <c r="R101" s="20">
        <f>X101+AB101+AF101+AJ101</f>
        <v>17988.53</v>
      </c>
      <c r="S101" s="20"/>
      <c r="T101" s="20"/>
      <c r="U101" s="20">
        <f>V101+W101+X101</f>
        <v>14092.97</v>
      </c>
      <c r="V101" s="20">
        <v>3464.09</v>
      </c>
      <c r="W101" s="20">
        <v>5422.14</v>
      </c>
      <c r="X101" s="20">
        <v>5206.74</v>
      </c>
      <c r="Y101" s="20">
        <f>Z101+AA101+AB101</f>
        <v>2695.21</v>
      </c>
      <c r="Z101" s="20"/>
      <c r="AA101" s="20">
        <v>1394.02</v>
      </c>
      <c r="AB101" s="20">
        <v>1301.19</v>
      </c>
      <c r="AC101" s="20">
        <f>AD101+AE101+AF101</f>
        <v>10532.09</v>
      </c>
      <c r="AD101" s="20"/>
      <c r="AE101" s="20">
        <v>214.09</v>
      </c>
      <c r="AF101" s="20">
        <v>10318</v>
      </c>
      <c r="AG101" s="20">
        <f>AH101+AI101+AJ101</f>
        <v>1162.5999999999999</v>
      </c>
      <c r="AH101" s="20"/>
      <c r="AI101" s="20">
        <v>0</v>
      </c>
      <c r="AJ101" s="20">
        <v>1162.5999999999999</v>
      </c>
      <c r="AK101" s="20"/>
      <c r="AL101" s="20"/>
    </row>
    <row r="102" spans="1:38" x14ac:dyDescent="0.25">
      <c r="B102" s="8" t="str">
        <f t="shared" si="33"/>
        <v>ООО "Техноспецстрой"051-2000973</v>
      </c>
      <c r="C102" s="40" t="s">
        <v>997</v>
      </c>
      <c r="D102" s="40" t="s">
        <v>56</v>
      </c>
      <c r="E102" s="20">
        <v>3613</v>
      </c>
      <c r="F102" s="20"/>
      <c r="G102" s="20"/>
      <c r="H102" s="20"/>
      <c r="I102" s="20"/>
      <c r="J102" s="20"/>
      <c r="K102" s="20"/>
      <c r="L102" s="20"/>
      <c r="M102" s="20"/>
      <c r="N102" s="20"/>
      <c r="O102" s="20">
        <f t="shared" ref="O102" si="39">U102+Y102+AC102+AG102</f>
        <v>1000</v>
      </c>
      <c r="P102" s="20">
        <f t="shared" ref="P102" si="40">V102+Z102+AD102+AH102</f>
        <v>0</v>
      </c>
      <c r="Q102" s="20">
        <f t="shared" ref="Q102" si="41">W102+AA102+AE102+AI102</f>
        <v>0</v>
      </c>
      <c r="R102" s="20">
        <f t="shared" ref="R102" si="42">X102+AB102+AF102+AJ102</f>
        <v>1000</v>
      </c>
      <c r="S102" s="20"/>
      <c r="T102" s="20"/>
      <c r="U102" s="20">
        <f>V102+W102+X102</f>
        <v>0</v>
      </c>
      <c r="V102" s="20"/>
      <c r="W102" s="20"/>
      <c r="X102" s="20"/>
      <c r="Y102" s="20">
        <f>Z102+AA102+AB102</f>
        <v>1000</v>
      </c>
      <c r="Z102" s="20"/>
      <c r="AA102" s="20"/>
      <c r="AB102" s="20">
        <v>1000</v>
      </c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</row>
    <row r="103" spans="1:38" x14ac:dyDescent="0.25">
      <c r="B103" s="8" t="str">
        <f t="shared" si="33"/>
        <v>Оборудование051-2000973</v>
      </c>
      <c r="C103" s="33" t="s">
        <v>3</v>
      </c>
      <c r="D103" s="33" t="s">
        <v>56</v>
      </c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>
        <f>V103+W103+X103</f>
        <v>0</v>
      </c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</row>
    <row r="104" spans="1:38" x14ac:dyDescent="0.25">
      <c r="B104" s="8" t="str">
        <f t="shared" si="33"/>
        <v>Газстройпром051-2000973</v>
      </c>
      <c r="C104" s="25" t="s">
        <v>990</v>
      </c>
      <c r="D104" s="25" t="s">
        <v>56</v>
      </c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>
        <f>V104+W104+X104</f>
        <v>1900.87</v>
      </c>
      <c r="V104" s="20"/>
      <c r="W104" s="20">
        <v>1900.87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</row>
    <row r="105" spans="1:38" x14ac:dyDescent="0.25">
      <c r="A105" s="8" t="s">
        <v>989</v>
      </c>
      <c r="B105" s="8" t="str">
        <f t="shared" si="33"/>
        <v>Дообустройство газоконденсатных скважин Уренгойского НГКМ051-2001026</v>
      </c>
      <c r="C105" s="23" t="s">
        <v>606</v>
      </c>
      <c r="D105" s="23" t="s">
        <v>57</v>
      </c>
      <c r="E105" s="24">
        <f>IFERROR(VLOOKUP(D105,#REF!,2,0),)</f>
        <v>0</v>
      </c>
      <c r="F105" s="24">
        <f>IFERROR(VLOOKUP(D105,#REF!,3,0),)</f>
        <v>0</v>
      </c>
      <c r="G105" s="24">
        <f>IFERROR(VLOOKUP(D105,#REF!,4,0),)</f>
        <v>0</v>
      </c>
      <c r="H105" s="24">
        <f>IFERROR(VLOOKUP($D105,#REF!,5,0),)</f>
        <v>0</v>
      </c>
      <c r="I105" s="24">
        <f>IFERROR(VLOOKUP($D105,#REF!,6,0),)</f>
        <v>0</v>
      </c>
      <c r="J105" s="24">
        <f>IFERROR(VLOOKUP($D105,#REF!,7,0),)</f>
        <v>0</v>
      </c>
      <c r="K105" s="24">
        <f>IFERROR(VLOOKUP($D105,#REF!,8,0),)</f>
        <v>0</v>
      </c>
      <c r="L105" s="24">
        <f>IFERROR(VLOOKUP($D105,#REF!,9,0),)</f>
        <v>0</v>
      </c>
      <c r="M105" s="24">
        <f>IFERROR(VLOOKUP($D105,#REF!,10,0),)</f>
        <v>0</v>
      </c>
      <c r="N105" s="24">
        <f>IFERROR(VLOOKUP($D105,#REF!,11,0),)</f>
        <v>0</v>
      </c>
      <c r="O105" s="24">
        <f>IFERROR(VLOOKUP($D105,#REF!,12,0),)</f>
        <v>0</v>
      </c>
      <c r="P105" s="24">
        <f>IFERROR(VLOOKUP($D105,#REF!,14,0),)</f>
        <v>0</v>
      </c>
      <c r="Q105" s="24">
        <f>IFERROR(VLOOKUP($D105,#REF!,15,0),)</f>
        <v>0</v>
      </c>
      <c r="R105" s="24">
        <f>IFERROR(VLOOKUP($D105,#REF!,16,0),)</f>
        <v>0</v>
      </c>
      <c r="S105" s="24">
        <f>IFERROR(VLOOKUP($D105,#REF!,16,0),)</f>
        <v>0</v>
      </c>
      <c r="T105" s="24">
        <f>IFERROR(VLOOKUP($D105,#REF!,17,0),)</f>
        <v>0</v>
      </c>
      <c r="U105" s="24">
        <f>IFERROR(VLOOKUP($D105,#REF!,19,0),)</f>
        <v>0</v>
      </c>
      <c r="V105" s="24">
        <f>IFERROR(VLOOKUP($D105,#REF!,20,0),)</f>
        <v>0</v>
      </c>
      <c r="W105" s="24">
        <f>IFERROR(VLOOKUP($D105,#REF!,21,0),)</f>
        <v>0</v>
      </c>
      <c r="X105" s="24">
        <f>IFERROR(VLOOKUP($D105,#REF!,22,0),)</f>
        <v>0</v>
      </c>
      <c r="Y105" s="24">
        <f>IFERROR(VLOOKUP($D105,#REF!,23,0),)</f>
        <v>0</v>
      </c>
      <c r="Z105" s="24">
        <f>IFERROR(VLOOKUP($D105,#REF!,24,0),)</f>
        <v>0</v>
      </c>
      <c r="AA105" s="24">
        <f>IFERROR(VLOOKUP($D105,#REF!,25,0),)</f>
        <v>0</v>
      </c>
      <c r="AB105" s="24">
        <f>IFERROR(VLOOKUP($D105,#REF!,26,0),)</f>
        <v>0</v>
      </c>
      <c r="AC105" s="24">
        <f>IFERROR(VLOOKUP($D105,#REF!,27,0),)</f>
        <v>0</v>
      </c>
      <c r="AD105" s="24">
        <f>IFERROR(VLOOKUP($D105,#REF!,28,0),)</f>
        <v>0</v>
      </c>
      <c r="AE105" s="24">
        <f>IFERROR(VLOOKUP($D105,#REF!,29,0),)</f>
        <v>0</v>
      </c>
      <c r="AF105" s="24">
        <f>IFERROR(VLOOKUP($D105,#REF!,30,0),)</f>
        <v>0</v>
      </c>
      <c r="AG105" s="24">
        <f>IFERROR(VLOOKUP($D105,#REF!,31,0),)</f>
        <v>0</v>
      </c>
      <c r="AH105" s="24">
        <f>IFERROR(VLOOKUP($D105,#REF!,32,0),)</f>
        <v>0</v>
      </c>
      <c r="AI105" s="24">
        <f>IFERROR(VLOOKUP($D105,#REF!,33,0),)</f>
        <v>0</v>
      </c>
      <c r="AJ105" s="24">
        <f>IFERROR(VLOOKUP($D105,#REF!,34,0),)</f>
        <v>0</v>
      </c>
      <c r="AK105" s="24">
        <f>IFERROR(VLOOKUP($D105,#REF!,35,0),)</f>
        <v>0</v>
      </c>
      <c r="AL105" s="24">
        <f>IFERROR(VLOOKUP($D105,#REF!,36,0),)</f>
        <v>0</v>
      </c>
    </row>
    <row r="106" spans="1:38" x14ac:dyDescent="0.25">
      <c r="A106" s="8" t="s">
        <v>989</v>
      </c>
      <c r="B106" s="8" t="str">
        <f t="shared" si="33"/>
        <v>ДКС (2 очередь) на УКПГ-5В Уренгойского НГКМ051-2001029</v>
      </c>
      <c r="C106" s="23" t="s">
        <v>607</v>
      </c>
      <c r="D106" s="23" t="s">
        <v>58</v>
      </c>
      <c r="E106" s="24">
        <f>IFERROR(VLOOKUP(D106,#REF!,2,0),)</f>
        <v>0</v>
      </c>
      <c r="F106" s="24">
        <f>IFERROR(VLOOKUP(D106,#REF!,3,0),)</f>
        <v>0</v>
      </c>
      <c r="G106" s="24">
        <f>IFERROR(VLOOKUP(D106,#REF!,4,0),)</f>
        <v>0</v>
      </c>
      <c r="H106" s="24">
        <f>IFERROR(VLOOKUP($D106,#REF!,5,0),)</f>
        <v>0</v>
      </c>
      <c r="I106" s="24">
        <f>IFERROR(VLOOKUP($D106,#REF!,6,0),)</f>
        <v>0</v>
      </c>
      <c r="J106" s="24">
        <f>IFERROR(VLOOKUP($D106,#REF!,7,0),)</f>
        <v>0</v>
      </c>
      <c r="K106" s="24">
        <f>IFERROR(VLOOKUP($D106,#REF!,8,0),)</f>
        <v>0</v>
      </c>
      <c r="L106" s="24">
        <f>IFERROR(VLOOKUP($D106,#REF!,9,0),)</f>
        <v>0</v>
      </c>
      <c r="M106" s="24">
        <f>IFERROR(VLOOKUP($D106,#REF!,10,0),)</f>
        <v>0</v>
      </c>
      <c r="N106" s="24">
        <f>IFERROR(VLOOKUP($D106,#REF!,11,0),)</f>
        <v>0</v>
      </c>
      <c r="O106" s="24">
        <f>IFERROR(VLOOKUP($D106,#REF!,12,0),)</f>
        <v>0</v>
      </c>
      <c r="P106" s="24">
        <f>IFERROR(VLOOKUP($D106,#REF!,14,0),)</f>
        <v>0</v>
      </c>
      <c r="Q106" s="24">
        <f>IFERROR(VLOOKUP($D106,#REF!,15,0),)</f>
        <v>0</v>
      </c>
      <c r="R106" s="24">
        <f>IFERROR(VLOOKUP($D106,#REF!,16,0),)</f>
        <v>0</v>
      </c>
      <c r="S106" s="24">
        <f>IFERROR(VLOOKUP($D106,#REF!,16,0),)</f>
        <v>0</v>
      </c>
      <c r="T106" s="24">
        <f>IFERROR(VLOOKUP($D106,#REF!,17,0),)</f>
        <v>0</v>
      </c>
      <c r="U106" s="24">
        <f>IFERROR(VLOOKUP($D106,#REF!,19,0),)</f>
        <v>0</v>
      </c>
      <c r="V106" s="24">
        <f>IFERROR(VLOOKUP($D106,#REF!,20,0),)</f>
        <v>0</v>
      </c>
      <c r="W106" s="24">
        <f>IFERROR(VLOOKUP($D106,#REF!,21,0),)</f>
        <v>0</v>
      </c>
      <c r="X106" s="24">
        <f>IFERROR(VLOOKUP($D106,#REF!,22,0),)</f>
        <v>0</v>
      </c>
      <c r="Y106" s="24">
        <f>IFERROR(VLOOKUP($D106,#REF!,23,0),)</f>
        <v>0</v>
      </c>
      <c r="Z106" s="24">
        <f>IFERROR(VLOOKUP($D106,#REF!,24,0),)</f>
        <v>0</v>
      </c>
      <c r="AA106" s="24">
        <f>IFERROR(VLOOKUP($D106,#REF!,25,0),)</f>
        <v>0</v>
      </c>
      <c r="AB106" s="24">
        <f>IFERROR(VLOOKUP($D106,#REF!,26,0),)</f>
        <v>0</v>
      </c>
      <c r="AC106" s="24">
        <f>IFERROR(VLOOKUP($D106,#REF!,27,0),)</f>
        <v>0</v>
      </c>
      <c r="AD106" s="24">
        <f>IFERROR(VLOOKUP($D106,#REF!,28,0),)</f>
        <v>0</v>
      </c>
      <c r="AE106" s="24">
        <f>IFERROR(VLOOKUP($D106,#REF!,29,0),)</f>
        <v>0</v>
      </c>
      <c r="AF106" s="24">
        <f>IFERROR(VLOOKUP($D106,#REF!,30,0),)</f>
        <v>0</v>
      </c>
      <c r="AG106" s="24">
        <f>IFERROR(VLOOKUP($D106,#REF!,31,0),)</f>
        <v>0</v>
      </c>
      <c r="AH106" s="24">
        <f>IFERROR(VLOOKUP($D106,#REF!,32,0),)</f>
        <v>0</v>
      </c>
      <c r="AI106" s="24">
        <f>IFERROR(VLOOKUP($D106,#REF!,33,0),)</f>
        <v>0</v>
      </c>
      <c r="AJ106" s="24">
        <f>IFERROR(VLOOKUP($D106,#REF!,34,0),)</f>
        <v>0</v>
      </c>
      <c r="AK106" s="24">
        <f>IFERROR(VLOOKUP($D106,#REF!,35,0),)</f>
        <v>0</v>
      </c>
      <c r="AL106" s="24">
        <f>IFERROR(VLOOKUP($D106,#REF!,36,0),)</f>
        <v>0</v>
      </c>
    </row>
    <row r="107" spans="1:38" x14ac:dyDescent="0.25">
      <c r="B107" s="8" t="str">
        <f t="shared" si="33"/>
        <v>Подрядные работы051-2001029</v>
      </c>
      <c r="C107" s="33" t="s">
        <v>2</v>
      </c>
      <c r="D107" s="33" t="s">
        <v>58</v>
      </c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</row>
    <row r="108" spans="1:38" x14ac:dyDescent="0.25">
      <c r="B108" s="8" t="str">
        <f t="shared" si="33"/>
        <v>Газстройпром051-2001029</v>
      </c>
      <c r="C108" s="40" t="s">
        <v>990</v>
      </c>
      <c r="D108" s="40" t="s">
        <v>58</v>
      </c>
      <c r="E108" s="20">
        <v>0</v>
      </c>
      <c r="F108" s="20">
        <v>409.91</v>
      </c>
      <c r="G108" s="20"/>
      <c r="H108" s="20"/>
      <c r="I108" s="20"/>
      <c r="J108" s="20"/>
      <c r="K108" s="20"/>
      <c r="L108" s="20"/>
      <c r="M108" s="20"/>
      <c r="N108" s="20"/>
      <c r="O108" s="20">
        <f>U108+Y108+AC108+AG108</f>
        <v>878</v>
      </c>
      <c r="P108" s="20">
        <f>V108+Z108+AD108+AH108</f>
        <v>409.91</v>
      </c>
      <c r="Q108" s="20">
        <f>W108+AA108+AE108+AI108</f>
        <v>468.09</v>
      </c>
      <c r="R108" s="20">
        <f>X108+AB108+AF108+AJ108</f>
        <v>0</v>
      </c>
      <c r="S108" s="20"/>
      <c r="T108" s="20"/>
      <c r="U108" s="20">
        <f>V108+W108+X108</f>
        <v>409.91</v>
      </c>
      <c r="V108" s="20">
        <v>409.91</v>
      </c>
      <c r="W108" s="20">
        <v>0</v>
      </c>
      <c r="X108" s="20">
        <v>0</v>
      </c>
      <c r="Y108" s="20">
        <f>Z108+AA108+AB108</f>
        <v>0</v>
      </c>
      <c r="Z108" s="20"/>
      <c r="AA108" s="20"/>
      <c r="AB108" s="20"/>
      <c r="AC108" s="20">
        <f>AD108+AE108+AF108</f>
        <v>468.09</v>
      </c>
      <c r="AD108" s="20"/>
      <c r="AE108" s="20">
        <v>468.09</v>
      </c>
      <c r="AF108" s="20"/>
      <c r="AG108" s="20">
        <f>AH108+AI108+AJ108</f>
        <v>0</v>
      </c>
      <c r="AH108" s="20"/>
      <c r="AI108" s="20"/>
      <c r="AJ108" s="20"/>
      <c r="AK108" s="20"/>
      <c r="AL108" s="20"/>
    </row>
    <row r="109" spans="1:38" x14ac:dyDescent="0.25">
      <c r="B109" s="8" t="str">
        <f t="shared" si="33"/>
        <v>Оборудование051-2001029</v>
      </c>
      <c r="C109" s="33" t="s">
        <v>3</v>
      </c>
      <c r="D109" s="33" t="s">
        <v>58</v>
      </c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>
        <f>V109+W109+X109</f>
        <v>0</v>
      </c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</row>
    <row r="110" spans="1:38" x14ac:dyDescent="0.25">
      <c r="B110" s="8" t="str">
        <f t="shared" si="33"/>
        <v>Газстройпром051-2001029</v>
      </c>
      <c r="C110" s="25" t="s">
        <v>990</v>
      </c>
      <c r="D110" s="25" t="s">
        <v>58</v>
      </c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>
        <f>V110+W110+X110</f>
        <v>63.59</v>
      </c>
      <c r="V110" s="20">
        <v>63.59</v>
      </c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</row>
    <row r="111" spans="1:38" x14ac:dyDescent="0.25">
      <c r="A111" s="8" t="s">
        <v>989</v>
      </c>
      <c r="B111" s="8" t="str">
        <f t="shared" si="33"/>
        <v>ДКС (2 очередь) на УКПГ-2В Уренгойского НГКМ051-2001030</v>
      </c>
      <c r="C111" s="23" t="s">
        <v>59</v>
      </c>
      <c r="D111" s="23" t="s">
        <v>60</v>
      </c>
      <c r="E111" s="24">
        <f>IFERROR(VLOOKUP(D111,#REF!,2,0),)</f>
        <v>0</v>
      </c>
      <c r="F111" s="24">
        <f>IFERROR(VLOOKUP(D111,#REF!,3,0),)</f>
        <v>0</v>
      </c>
      <c r="G111" s="24">
        <f>IFERROR(VLOOKUP(D111,#REF!,4,0),)</f>
        <v>0</v>
      </c>
      <c r="H111" s="24">
        <f>IFERROR(VLOOKUP($D111,#REF!,5,0),)</f>
        <v>0</v>
      </c>
      <c r="I111" s="24">
        <f>IFERROR(VLOOKUP($D111,#REF!,6,0),)</f>
        <v>0</v>
      </c>
      <c r="J111" s="24">
        <f>IFERROR(VLOOKUP($D111,#REF!,7,0),)</f>
        <v>0</v>
      </c>
      <c r="K111" s="24">
        <f>IFERROR(VLOOKUP($D111,#REF!,8,0),)</f>
        <v>0</v>
      </c>
      <c r="L111" s="24">
        <f>IFERROR(VLOOKUP($D111,#REF!,9,0),)</f>
        <v>0</v>
      </c>
      <c r="M111" s="24">
        <f>IFERROR(VLOOKUP($D111,#REF!,10,0),)</f>
        <v>0</v>
      </c>
      <c r="N111" s="24">
        <f>IFERROR(VLOOKUP($D111,#REF!,11,0),)</f>
        <v>0</v>
      </c>
      <c r="O111" s="24">
        <f>IFERROR(VLOOKUP($D111,#REF!,12,0),)</f>
        <v>0</v>
      </c>
      <c r="P111" s="24">
        <f>IFERROR(VLOOKUP($D111,#REF!,14,0),)</f>
        <v>0</v>
      </c>
      <c r="Q111" s="24">
        <f>IFERROR(VLOOKUP($D111,#REF!,15,0),)</f>
        <v>0</v>
      </c>
      <c r="R111" s="24">
        <f>IFERROR(VLOOKUP($D111,#REF!,16,0),)</f>
        <v>0</v>
      </c>
      <c r="S111" s="24">
        <f>IFERROR(VLOOKUP($D111,#REF!,16,0),)</f>
        <v>0</v>
      </c>
      <c r="T111" s="24">
        <f>IFERROR(VLOOKUP($D111,#REF!,17,0),)</f>
        <v>0</v>
      </c>
      <c r="U111" s="24">
        <f>IFERROR(VLOOKUP($D111,#REF!,19,0),)</f>
        <v>0</v>
      </c>
      <c r="V111" s="24">
        <f>IFERROR(VLOOKUP($D111,#REF!,20,0),)</f>
        <v>0</v>
      </c>
      <c r="W111" s="24">
        <f>IFERROR(VLOOKUP($D111,#REF!,21,0),)</f>
        <v>0</v>
      </c>
      <c r="X111" s="24">
        <f>IFERROR(VLOOKUP($D111,#REF!,22,0),)</f>
        <v>0</v>
      </c>
      <c r="Y111" s="24">
        <f>IFERROR(VLOOKUP($D111,#REF!,23,0),)</f>
        <v>0</v>
      </c>
      <c r="Z111" s="24">
        <f>IFERROR(VLOOKUP($D111,#REF!,24,0),)</f>
        <v>0</v>
      </c>
      <c r="AA111" s="24">
        <f>IFERROR(VLOOKUP($D111,#REF!,25,0),)</f>
        <v>0</v>
      </c>
      <c r="AB111" s="24">
        <f>IFERROR(VLOOKUP($D111,#REF!,26,0),)</f>
        <v>0</v>
      </c>
      <c r="AC111" s="24">
        <f>IFERROR(VLOOKUP($D111,#REF!,27,0),)</f>
        <v>0</v>
      </c>
      <c r="AD111" s="24">
        <f>IFERROR(VLOOKUP($D111,#REF!,28,0),)</f>
        <v>0</v>
      </c>
      <c r="AE111" s="24">
        <f>IFERROR(VLOOKUP($D111,#REF!,29,0),)</f>
        <v>0</v>
      </c>
      <c r="AF111" s="24">
        <f>IFERROR(VLOOKUP($D111,#REF!,30,0),)</f>
        <v>0</v>
      </c>
      <c r="AG111" s="24">
        <f>IFERROR(VLOOKUP($D111,#REF!,31,0),)</f>
        <v>0</v>
      </c>
      <c r="AH111" s="24">
        <f>IFERROR(VLOOKUP($D111,#REF!,32,0),)</f>
        <v>0</v>
      </c>
      <c r="AI111" s="24">
        <f>IFERROR(VLOOKUP($D111,#REF!,33,0),)</f>
        <v>0</v>
      </c>
      <c r="AJ111" s="24">
        <f>IFERROR(VLOOKUP($D111,#REF!,34,0),)</f>
        <v>0</v>
      </c>
      <c r="AK111" s="24">
        <f>IFERROR(VLOOKUP($D111,#REF!,35,0),)</f>
        <v>0</v>
      </c>
      <c r="AL111" s="24">
        <f>IFERROR(VLOOKUP($D111,#REF!,36,0),)</f>
        <v>0</v>
      </c>
    </row>
    <row r="112" spans="1:38" x14ac:dyDescent="0.25">
      <c r="B112" s="8" t="str">
        <f t="shared" si="33"/>
        <v>Подрядные работы051-2001030</v>
      </c>
      <c r="C112" s="33" t="s">
        <v>2</v>
      </c>
      <c r="D112" s="33" t="s">
        <v>60</v>
      </c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</row>
    <row r="113" spans="1:38" x14ac:dyDescent="0.25">
      <c r="B113" s="8" t="str">
        <f t="shared" si="33"/>
        <v>Газстройпром051-2001030</v>
      </c>
      <c r="C113" s="40" t="s">
        <v>990</v>
      </c>
      <c r="D113" s="40" t="s">
        <v>60</v>
      </c>
      <c r="E113" s="20">
        <v>746.3</v>
      </c>
      <c r="F113" s="20"/>
      <c r="G113" s="20"/>
      <c r="H113" s="20"/>
      <c r="I113" s="20"/>
      <c r="J113" s="20"/>
      <c r="K113" s="20"/>
      <c r="L113" s="20"/>
      <c r="M113" s="20"/>
      <c r="N113" s="20"/>
      <c r="O113" s="20">
        <f>U113+Y113+AC113+AG113</f>
        <v>976.86</v>
      </c>
      <c r="P113" s="20">
        <f>V113+Z113+AD113+AH113</f>
        <v>0</v>
      </c>
      <c r="Q113" s="20">
        <f>W113+AA113+AE113+AI113</f>
        <v>976.86</v>
      </c>
      <c r="R113" s="20">
        <f>X113+AB113+AF113+AJ113</f>
        <v>0</v>
      </c>
      <c r="S113" s="20"/>
      <c r="T113" s="20"/>
      <c r="U113" s="20">
        <f>V113+W113+X113</f>
        <v>0</v>
      </c>
      <c r="V113" s="20">
        <v>0</v>
      </c>
      <c r="W113" s="20">
        <v>0</v>
      </c>
      <c r="X113" s="20">
        <v>0</v>
      </c>
      <c r="Y113" s="20">
        <f>Z113+AA113+AB113</f>
        <v>0</v>
      </c>
      <c r="Z113" s="20"/>
      <c r="AA113" s="20"/>
      <c r="AB113" s="20"/>
      <c r="AC113" s="20">
        <f>AD113+AE113+AF113</f>
        <v>976.86</v>
      </c>
      <c r="AD113" s="20"/>
      <c r="AE113" s="20">
        <v>976.86</v>
      </c>
      <c r="AF113" s="20"/>
      <c r="AG113" s="20">
        <f>AH113+AI113+AJ113</f>
        <v>0</v>
      </c>
      <c r="AH113" s="20"/>
      <c r="AI113" s="20"/>
      <c r="AJ113" s="20"/>
      <c r="AK113" s="20"/>
      <c r="AL113" s="20"/>
    </row>
    <row r="114" spans="1:38" x14ac:dyDescent="0.25">
      <c r="B114" s="8" t="str">
        <f t="shared" si="33"/>
        <v>Оборудование051-2001030</v>
      </c>
      <c r="C114" s="33" t="s">
        <v>3</v>
      </c>
      <c r="D114" s="33" t="s">
        <v>60</v>
      </c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>
        <f>V114+W114+X114</f>
        <v>0</v>
      </c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</row>
    <row r="115" spans="1:38" x14ac:dyDescent="0.25">
      <c r="B115" s="8" t="str">
        <f t="shared" si="33"/>
        <v>Газстройпром051-2001030</v>
      </c>
      <c r="C115" s="25" t="s">
        <v>990</v>
      </c>
      <c r="D115" s="25" t="s">
        <v>60</v>
      </c>
      <c r="E115" s="20"/>
      <c r="F115" s="20">
        <v>985.55</v>
      </c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>
        <f>V115+W115+X115</f>
        <v>937.66</v>
      </c>
      <c r="V115" s="20">
        <v>937.66</v>
      </c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</row>
    <row r="116" spans="1:38" x14ac:dyDescent="0.25">
      <c r="A116" s="8" t="s">
        <v>989</v>
      </c>
      <c r="B116" s="8" t="str">
        <f t="shared" si="33"/>
        <v>Дообустройство второго опытного участка Ачимовских отложений Уренгойского НГКМ на полное развитие051-2001040</v>
      </c>
      <c r="C116" s="23" t="s">
        <v>608</v>
      </c>
      <c r="D116" s="23" t="s">
        <v>61</v>
      </c>
      <c r="E116" s="24">
        <f>IFERROR(VLOOKUP(D116,#REF!,2,0),)</f>
        <v>0</v>
      </c>
      <c r="F116" s="24">
        <f>IFERROR(VLOOKUP(D116,#REF!,3,0),)</f>
        <v>0</v>
      </c>
      <c r="G116" s="24">
        <f>IFERROR(VLOOKUP(D116,#REF!,4,0),)</f>
        <v>0</v>
      </c>
      <c r="H116" s="24">
        <f>IFERROR(VLOOKUP($D116,#REF!,5,0),)</f>
        <v>0</v>
      </c>
      <c r="I116" s="24">
        <f>IFERROR(VLOOKUP($D116,#REF!,6,0),)</f>
        <v>0</v>
      </c>
      <c r="J116" s="24">
        <f>IFERROR(VLOOKUP($D116,#REF!,7,0),)</f>
        <v>0</v>
      </c>
      <c r="K116" s="24">
        <f>IFERROR(VLOOKUP($D116,#REF!,8,0),)</f>
        <v>0</v>
      </c>
      <c r="L116" s="24">
        <f>IFERROR(VLOOKUP($D116,#REF!,9,0),)</f>
        <v>0</v>
      </c>
      <c r="M116" s="24">
        <f>IFERROR(VLOOKUP($D116,#REF!,10,0),)</f>
        <v>0</v>
      </c>
      <c r="N116" s="24">
        <f>IFERROR(VLOOKUP($D116,#REF!,11,0),)</f>
        <v>0</v>
      </c>
      <c r="O116" s="24">
        <f>IFERROR(VLOOKUP($D116,#REF!,12,0),)</f>
        <v>0</v>
      </c>
      <c r="P116" s="24">
        <f>IFERROR(VLOOKUP($D116,#REF!,14,0),)</f>
        <v>0</v>
      </c>
      <c r="Q116" s="24">
        <f>IFERROR(VLOOKUP($D116,#REF!,15,0),)</f>
        <v>0</v>
      </c>
      <c r="R116" s="24">
        <f>IFERROR(VLOOKUP($D116,#REF!,16,0),)</f>
        <v>0</v>
      </c>
      <c r="S116" s="24">
        <f>IFERROR(VLOOKUP($D116,#REF!,16,0),)</f>
        <v>0</v>
      </c>
      <c r="T116" s="24">
        <f>IFERROR(VLOOKUP($D116,#REF!,17,0),)</f>
        <v>0</v>
      </c>
      <c r="U116" s="24">
        <f>IFERROR(VLOOKUP($D116,#REF!,19,0),)</f>
        <v>0</v>
      </c>
      <c r="V116" s="24">
        <f>IFERROR(VLOOKUP($D116,#REF!,20,0),)</f>
        <v>0</v>
      </c>
      <c r="W116" s="24">
        <f>IFERROR(VLOOKUP($D116,#REF!,21,0),)</f>
        <v>0</v>
      </c>
      <c r="X116" s="24">
        <f>IFERROR(VLOOKUP($D116,#REF!,22,0),)</f>
        <v>0</v>
      </c>
      <c r="Y116" s="24">
        <f>IFERROR(VLOOKUP($D116,#REF!,23,0),)</f>
        <v>0</v>
      </c>
      <c r="Z116" s="24">
        <f>IFERROR(VLOOKUP($D116,#REF!,24,0),)</f>
        <v>0</v>
      </c>
      <c r="AA116" s="24">
        <f>IFERROR(VLOOKUP($D116,#REF!,25,0),)</f>
        <v>0</v>
      </c>
      <c r="AB116" s="24">
        <f>IFERROR(VLOOKUP($D116,#REF!,26,0),)</f>
        <v>0</v>
      </c>
      <c r="AC116" s="24">
        <f>IFERROR(VLOOKUP($D116,#REF!,27,0),)</f>
        <v>0</v>
      </c>
      <c r="AD116" s="24">
        <f>IFERROR(VLOOKUP($D116,#REF!,28,0),)</f>
        <v>0</v>
      </c>
      <c r="AE116" s="24">
        <f>IFERROR(VLOOKUP($D116,#REF!,29,0),)</f>
        <v>0</v>
      </c>
      <c r="AF116" s="24">
        <f>IFERROR(VLOOKUP($D116,#REF!,30,0),)</f>
        <v>0</v>
      </c>
      <c r="AG116" s="24">
        <f>IFERROR(VLOOKUP($D116,#REF!,31,0),)</f>
        <v>0</v>
      </c>
      <c r="AH116" s="24">
        <f>IFERROR(VLOOKUP($D116,#REF!,32,0),)</f>
        <v>0</v>
      </c>
      <c r="AI116" s="24">
        <f>IFERROR(VLOOKUP($D116,#REF!,33,0),)</f>
        <v>0</v>
      </c>
      <c r="AJ116" s="24">
        <f>IFERROR(VLOOKUP($D116,#REF!,34,0),)</f>
        <v>0</v>
      </c>
      <c r="AK116" s="24">
        <f>IFERROR(VLOOKUP($D116,#REF!,35,0),)</f>
        <v>0</v>
      </c>
      <c r="AL116" s="24">
        <f>IFERROR(VLOOKUP($D116,#REF!,36,0),)</f>
        <v>0</v>
      </c>
    </row>
    <row r="117" spans="1:38" x14ac:dyDescent="0.25">
      <c r="A117" s="8" t="s">
        <v>989</v>
      </c>
      <c r="B117" s="8" t="str">
        <f t="shared" si="33"/>
        <v>ДКС (2-я очередь) на УКПГ-8В Уренгойского НГКМ051-2001042</v>
      </c>
      <c r="C117" s="23" t="s">
        <v>609</v>
      </c>
      <c r="D117" s="23" t="s">
        <v>62</v>
      </c>
      <c r="E117" s="24">
        <f>IFERROR(VLOOKUP(D117,#REF!,2,0),)</f>
        <v>0</v>
      </c>
      <c r="F117" s="24">
        <f>IFERROR(VLOOKUP(D117,#REF!,3,0),)</f>
        <v>0</v>
      </c>
      <c r="G117" s="24">
        <f>IFERROR(VLOOKUP(D117,#REF!,4,0),)</f>
        <v>0</v>
      </c>
      <c r="H117" s="24">
        <f>IFERROR(VLOOKUP($D117,#REF!,5,0),)</f>
        <v>0</v>
      </c>
      <c r="I117" s="24">
        <f>IFERROR(VLOOKUP($D117,#REF!,6,0),)</f>
        <v>0</v>
      </c>
      <c r="J117" s="24">
        <f>IFERROR(VLOOKUP($D117,#REF!,7,0),)</f>
        <v>0</v>
      </c>
      <c r="K117" s="24">
        <f>IFERROR(VLOOKUP($D117,#REF!,8,0),)</f>
        <v>0</v>
      </c>
      <c r="L117" s="24">
        <f>IFERROR(VLOOKUP($D117,#REF!,9,0),)</f>
        <v>0</v>
      </c>
      <c r="M117" s="24">
        <f>IFERROR(VLOOKUP($D117,#REF!,10,0),)</f>
        <v>0</v>
      </c>
      <c r="N117" s="24">
        <f>IFERROR(VLOOKUP($D117,#REF!,11,0),)</f>
        <v>0</v>
      </c>
      <c r="O117" s="24">
        <f>IFERROR(VLOOKUP($D117,#REF!,12,0),)</f>
        <v>0</v>
      </c>
      <c r="P117" s="24">
        <f>IFERROR(VLOOKUP($D117,#REF!,14,0),)</f>
        <v>0</v>
      </c>
      <c r="Q117" s="24">
        <f>IFERROR(VLOOKUP($D117,#REF!,15,0),)</f>
        <v>0</v>
      </c>
      <c r="R117" s="24">
        <f>IFERROR(VLOOKUP($D117,#REF!,16,0),)</f>
        <v>0</v>
      </c>
      <c r="S117" s="24">
        <f>IFERROR(VLOOKUP($D117,#REF!,16,0),)</f>
        <v>0</v>
      </c>
      <c r="T117" s="24">
        <f>IFERROR(VLOOKUP($D117,#REF!,17,0),)</f>
        <v>0</v>
      </c>
      <c r="U117" s="24">
        <f>IFERROR(VLOOKUP($D117,#REF!,19,0),)</f>
        <v>0</v>
      </c>
      <c r="V117" s="24">
        <f>IFERROR(VLOOKUP($D117,#REF!,20,0),)</f>
        <v>0</v>
      </c>
      <c r="W117" s="24">
        <f>IFERROR(VLOOKUP($D117,#REF!,21,0),)</f>
        <v>0</v>
      </c>
      <c r="X117" s="24">
        <f>IFERROR(VLOOKUP($D117,#REF!,22,0),)</f>
        <v>0</v>
      </c>
      <c r="Y117" s="24">
        <f>IFERROR(VLOOKUP($D117,#REF!,23,0),)</f>
        <v>0</v>
      </c>
      <c r="Z117" s="24">
        <f>IFERROR(VLOOKUP($D117,#REF!,24,0),)</f>
        <v>0</v>
      </c>
      <c r="AA117" s="24">
        <f>IFERROR(VLOOKUP($D117,#REF!,25,0),)</f>
        <v>0</v>
      </c>
      <c r="AB117" s="24">
        <f>IFERROR(VLOOKUP($D117,#REF!,26,0),)</f>
        <v>0</v>
      </c>
      <c r="AC117" s="24">
        <f>IFERROR(VLOOKUP($D117,#REF!,27,0),)</f>
        <v>0</v>
      </c>
      <c r="AD117" s="24">
        <f>IFERROR(VLOOKUP($D117,#REF!,28,0),)</f>
        <v>0</v>
      </c>
      <c r="AE117" s="24">
        <f>IFERROR(VLOOKUP($D117,#REF!,29,0),)</f>
        <v>0</v>
      </c>
      <c r="AF117" s="24">
        <f>IFERROR(VLOOKUP($D117,#REF!,30,0),)</f>
        <v>0</v>
      </c>
      <c r="AG117" s="24">
        <f>IFERROR(VLOOKUP($D117,#REF!,31,0),)</f>
        <v>0</v>
      </c>
      <c r="AH117" s="24">
        <f>IFERROR(VLOOKUP($D117,#REF!,32,0),)</f>
        <v>0</v>
      </c>
      <c r="AI117" s="24">
        <f>IFERROR(VLOOKUP($D117,#REF!,33,0),)</f>
        <v>0</v>
      </c>
      <c r="AJ117" s="24">
        <f>IFERROR(VLOOKUP($D117,#REF!,34,0),)</f>
        <v>0</v>
      </c>
      <c r="AK117" s="24">
        <f>IFERROR(VLOOKUP($D117,#REF!,35,0),)</f>
        <v>0</v>
      </c>
      <c r="AL117" s="24">
        <f>IFERROR(VLOOKUP($D117,#REF!,36,0),)</f>
        <v>0</v>
      </c>
    </row>
    <row r="118" spans="1:38" x14ac:dyDescent="0.25">
      <c r="A118" s="8" t="s">
        <v>989</v>
      </c>
      <c r="B118" s="8" t="str">
        <f t="shared" si="33"/>
        <v>Дожимная компрессорная станция на УКПГ-11В Ен-Яхинского НГКМ051-2001057</v>
      </c>
      <c r="C118" s="23" t="s">
        <v>610</v>
      </c>
      <c r="D118" s="23" t="s">
        <v>63</v>
      </c>
      <c r="E118" s="24">
        <f>IFERROR(VLOOKUP(D118,#REF!,2,0),)</f>
        <v>0</v>
      </c>
      <c r="F118" s="24">
        <f>IFERROR(VLOOKUP(D118,#REF!,3,0),)</f>
        <v>0</v>
      </c>
      <c r="G118" s="24">
        <f>IFERROR(VLOOKUP(D118,#REF!,4,0),)</f>
        <v>0</v>
      </c>
      <c r="H118" s="24">
        <f>IFERROR(VLOOKUP($D118,#REF!,5,0),)</f>
        <v>0</v>
      </c>
      <c r="I118" s="24">
        <f>IFERROR(VLOOKUP($D118,#REF!,6,0),)</f>
        <v>0</v>
      </c>
      <c r="J118" s="24">
        <f>IFERROR(VLOOKUP($D118,#REF!,7,0),)</f>
        <v>0</v>
      </c>
      <c r="K118" s="24">
        <f>IFERROR(VLOOKUP($D118,#REF!,8,0),)</f>
        <v>0</v>
      </c>
      <c r="L118" s="24">
        <f>IFERROR(VLOOKUP($D118,#REF!,9,0),)</f>
        <v>0</v>
      </c>
      <c r="M118" s="24">
        <f>IFERROR(VLOOKUP($D118,#REF!,10,0),)</f>
        <v>0</v>
      </c>
      <c r="N118" s="24">
        <f>IFERROR(VLOOKUP($D118,#REF!,11,0),)</f>
        <v>0</v>
      </c>
      <c r="O118" s="24">
        <f>IFERROR(VLOOKUP($D118,#REF!,12,0),)</f>
        <v>0</v>
      </c>
      <c r="P118" s="24">
        <f>IFERROR(VLOOKUP($D118,#REF!,14,0),)</f>
        <v>0</v>
      </c>
      <c r="Q118" s="24">
        <f>IFERROR(VLOOKUP($D118,#REF!,15,0),)</f>
        <v>0</v>
      </c>
      <c r="R118" s="24">
        <f>IFERROR(VLOOKUP($D118,#REF!,16,0),)</f>
        <v>0</v>
      </c>
      <c r="S118" s="24">
        <f>IFERROR(VLOOKUP($D118,#REF!,16,0),)</f>
        <v>0</v>
      </c>
      <c r="T118" s="24">
        <f>IFERROR(VLOOKUP($D118,#REF!,17,0),)</f>
        <v>0</v>
      </c>
      <c r="U118" s="24">
        <f>IFERROR(VLOOKUP($D118,#REF!,19,0),)</f>
        <v>0</v>
      </c>
      <c r="V118" s="24">
        <f>IFERROR(VLOOKUP($D118,#REF!,20,0),)</f>
        <v>0</v>
      </c>
      <c r="W118" s="24">
        <f>IFERROR(VLOOKUP($D118,#REF!,21,0),)</f>
        <v>0</v>
      </c>
      <c r="X118" s="24">
        <f>IFERROR(VLOOKUP($D118,#REF!,22,0),)</f>
        <v>0</v>
      </c>
      <c r="Y118" s="24">
        <f>IFERROR(VLOOKUP($D118,#REF!,23,0),)</f>
        <v>0</v>
      </c>
      <c r="Z118" s="24">
        <f>IFERROR(VLOOKUP($D118,#REF!,24,0),)</f>
        <v>0</v>
      </c>
      <c r="AA118" s="24">
        <f>IFERROR(VLOOKUP($D118,#REF!,25,0),)</f>
        <v>0</v>
      </c>
      <c r="AB118" s="24">
        <f>IFERROR(VLOOKUP($D118,#REF!,26,0),)</f>
        <v>0</v>
      </c>
      <c r="AC118" s="24">
        <f>IFERROR(VLOOKUP($D118,#REF!,27,0),)</f>
        <v>0</v>
      </c>
      <c r="AD118" s="24">
        <f>IFERROR(VLOOKUP($D118,#REF!,28,0),)</f>
        <v>0</v>
      </c>
      <c r="AE118" s="24">
        <f>IFERROR(VLOOKUP($D118,#REF!,29,0),)</f>
        <v>0</v>
      </c>
      <c r="AF118" s="24">
        <f>IFERROR(VLOOKUP($D118,#REF!,30,0),)</f>
        <v>0</v>
      </c>
      <c r="AG118" s="24">
        <f>IFERROR(VLOOKUP($D118,#REF!,31,0),)</f>
        <v>0</v>
      </c>
      <c r="AH118" s="24">
        <f>IFERROR(VLOOKUP($D118,#REF!,32,0),)</f>
        <v>0</v>
      </c>
      <c r="AI118" s="24">
        <f>IFERROR(VLOOKUP($D118,#REF!,33,0),)</f>
        <v>0</v>
      </c>
      <c r="AJ118" s="24">
        <f>IFERROR(VLOOKUP($D118,#REF!,34,0),)</f>
        <v>0</v>
      </c>
      <c r="AK118" s="24">
        <f>IFERROR(VLOOKUP($D118,#REF!,35,0),)</f>
        <v>0</v>
      </c>
      <c r="AL118" s="24">
        <f>IFERROR(VLOOKUP($D118,#REF!,36,0),)</f>
        <v>0</v>
      </c>
    </row>
    <row r="119" spans="1:38" x14ac:dyDescent="0.25">
      <c r="B119" s="8" t="str">
        <f t="shared" si="33"/>
        <v>Подрядные работы051-2001057</v>
      </c>
      <c r="C119" s="33" t="s">
        <v>2</v>
      </c>
      <c r="D119" s="33" t="s">
        <v>63</v>
      </c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</row>
    <row r="120" spans="1:38" x14ac:dyDescent="0.25">
      <c r="B120" s="8" t="str">
        <f t="shared" si="33"/>
        <v>ООО "НГТИИ"051-2001057</v>
      </c>
      <c r="C120" s="40" t="s">
        <v>998</v>
      </c>
      <c r="D120" s="40" t="s">
        <v>63</v>
      </c>
      <c r="E120" s="20">
        <v>1820.47</v>
      </c>
      <c r="F120" s="20"/>
      <c r="G120" s="20"/>
      <c r="H120" s="20"/>
      <c r="I120" s="20"/>
      <c r="J120" s="20"/>
      <c r="K120" s="20"/>
      <c r="L120" s="20"/>
      <c r="M120" s="20"/>
      <c r="N120" s="20"/>
      <c r="O120" s="20">
        <f t="shared" ref="O120" si="43">U120+Y120+AC120+AG120</f>
        <v>551.83000000000004</v>
      </c>
      <c r="P120" s="20">
        <f t="shared" ref="P120" si="44">V120+Z120+AD120+AH120</f>
        <v>0</v>
      </c>
      <c r="Q120" s="20">
        <f t="shared" ref="Q120" si="45">W120+AA120+AE120+AI120</f>
        <v>0</v>
      </c>
      <c r="R120" s="20">
        <f t="shared" ref="R120" si="46">X120+AB120+AF120+AJ120</f>
        <v>551.83000000000004</v>
      </c>
      <c r="S120" s="20"/>
      <c r="T120" s="20"/>
      <c r="U120" s="20">
        <f>V120+W120+X120</f>
        <v>551.83000000000004</v>
      </c>
      <c r="V120" s="20"/>
      <c r="W120" s="20"/>
      <c r="X120" s="20">
        <v>551.83000000000004</v>
      </c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</row>
    <row r="121" spans="1:38" x14ac:dyDescent="0.25">
      <c r="B121" s="8" t="str">
        <f t="shared" ref="B121:B156" si="47">CONCATENATE(C121,D121)</f>
        <v>Газстройпром051-2001057</v>
      </c>
      <c r="C121" s="40" t="s">
        <v>990</v>
      </c>
      <c r="D121" s="40" t="s">
        <v>63</v>
      </c>
      <c r="E121" s="20">
        <v>2323.19</v>
      </c>
      <c r="F121" s="20">
        <v>0</v>
      </c>
      <c r="G121" s="20"/>
      <c r="H121" s="20"/>
      <c r="I121" s="20"/>
      <c r="J121" s="20"/>
      <c r="K121" s="20"/>
      <c r="L121" s="20"/>
      <c r="M121" s="20"/>
      <c r="N121" s="20"/>
      <c r="O121" s="20">
        <f>U121+Y121+AC121+AG121</f>
        <v>0</v>
      </c>
      <c r="P121" s="20">
        <f>V121+Z121+AD121+AH121</f>
        <v>0</v>
      </c>
      <c r="Q121" s="20">
        <f>W121+AA121+AE121+AI121</f>
        <v>0</v>
      </c>
      <c r="R121" s="20">
        <f>X121+AB121+AF121+AJ121</f>
        <v>0</v>
      </c>
      <c r="S121" s="20"/>
      <c r="T121" s="20"/>
      <c r="U121" s="20">
        <f>V121+W121+X121</f>
        <v>0</v>
      </c>
      <c r="V121" s="20">
        <v>0</v>
      </c>
      <c r="W121" s="20">
        <v>0</v>
      </c>
      <c r="X121" s="20">
        <v>0</v>
      </c>
      <c r="Y121" s="20">
        <f>Z121+AA121+AB121</f>
        <v>0</v>
      </c>
      <c r="Z121" s="20"/>
      <c r="AA121" s="20"/>
      <c r="AB121" s="20"/>
      <c r="AC121" s="20">
        <f>AD121+AE121+AF121</f>
        <v>0</v>
      </c>
      <c r="AD121" s="20"/>
      <c r="AE121" s="20"/>
      <c r="AF121" s="20"/>
      <c r="AG121" s="20">
        <f>AH121+AI121+AJ121</f>
        <v>0</v>
      </c>
      <c r="AH121" s="20"/>
      <c r="AI121" s="20"/>
      <c r="AJ121" s="20"/>
      <c r="AK121" s="20"/>
      <c r="AL121" s="20"/>
    </row>
    <row r="122" spans="1:38" x14ac:dyDescent="0.25">
      <c r="A122" s="8" t="s">
        <v>989</v>
      </c>
      <c r="B122" s="8" t="str">
        <f t="shared" si="47"/>
        <v>Газопровод-отвод и ГРС в г. Балаково051-2001060</v>
      </c>
      <c r="C122" s="23" t="s">
        <v>611</v>
      </c>
      <c r="D122" s="23" t="s">
        <v>64</v>
      </c>
      <c r="E122" s="24">
        <f>IFERROR(VLOOKUP(D122,#REF!,2,0),)</f>
        <v>0</v>
      </c>
      <c r="F122" s="24">
        <f>IFERROR(VLOOKUP(D122,#REF!,3,0),)</f>
        <v>0</v>
      </c>
      <c r="G122" s="24">
        <f>IFERROR(VLOOKUP(D122,#REF!,4,0),)</f>
        <v>0</v>
      </c>
      <c r="H122" s="24">
        <f>IFERROR(VLOOKUP($D122,#REF!,5,0),)</f>
        <v>0</v>
      </c>
      <c r="I122" s="24">
        <f>IFERROR(VLOOKUP($D122,#REF!,6,0),)</f>
        <v>0</v>
      </c>
      <c r="J122" s="24">
        <f>IFERROR(VLOOKUP($D122,#REF!,7,0),)</f>
        <v>0</v>
      </c>
      <c r="K122" s="24">
        <f>IFERROR(VLOOKUP($D122,#REF!,8,0),)</f>
        <v>0</v>
      </c>
      <c r="L122" s="24">
        <f>IFERROR(VLOOKUP($D122,#REF!,9,0),)</f>
        <v>0</v>
      </c>
      <c r="M122" s="24">
        <f>IFERROR(VLOOKUP($D122,#REF!,10,0),)</f>
        <v>0</v>
      </c>
      <c r="N122" s="24">
        <f>IFERROR(VLOOKUP($D122,#REF!,11,0),)</f>
        <v>0</v>
      </c>
      <c r="O122" s="24">
        <f>IFERROR(VLOOKUP($D122,#REF!,12,0),)</f>
        <v>0</v>
      </c>
      <c r="P122" s="24">
        <f>IFERROR(VLOOKUP($D122,#REF!,14,0),)</f>
        <v>0</v>
      </c>
      <c r="Q122" s="24">
        <f>IFERROR(VLOOKUP($D122,#REF!,15,0),)</f>
        <v>0</v>
      </c>
      <c r="R122" s="24">
        <f>IFERROR(VLOOKUP($D122,#REF!,16,0),)</f>
        <v>0</v>
      </c>
      <c r="S122" s="24">
        <f>IFERROR(VLOOKUP($D122,#REF!,16,0),)</f>
        <v>0</v>
      </c>
      <c r="T122" s="24">
        <f>IFERROR(VLOOKUP($D122,#REF!,17,0),)</f>
        <v>0</v>
      </c>
      <c r="U122" s="24">
        <f>IFERROR(VLOOKUP($D122,#REF!,19,0),)</f>
        <v>0</v>
      </c>
      <c r="V122" s="24">
        <f>IFERROR(VLOOKUP($D122,#REF!,20,0),)</f>
        <v>0</v>
      </c>
      <c r="W122" s="24">
        <f>IFERROR(VLOOKUP($D122,#REF!,21,0),)</f>
        <v>0</v>
      </c>
      <c r="X122" s="24">
        <f>IFERROR(VLOOKUP($D122,#REF!,22,0),)</f>
        <v>0</v>
      </c>
      <c r="Y122" s="24">
        <f>IFERROR(VLOOKUP($D122,#REF!,23,0),)</f>
        <v>0</v>
      </c>
      <c r="Z122" s="24">
        <f>IFERROR(VLOOKUP($D122,#REF!,24,0),)</f>
        <v>0</v>
      </c>
      <c r="AA122" s="24">
        <f>IFERROR(VLOOKUP($D122,#REF!,25,0),)</f>
        <v>0</v>
      </c>
      <c r="AB122" s="24">
        <f>IFERROR(VLOOKUP($D122,#REF!,26,0),)</f>
        <v>0</v>
      </c>
      <c r="AC122" s="24">
        <f>IFERROR(VLOOKUP($D122,#REF!,27,0),)</f>
        <v>0</v>
      </c>
      <c r="AD122" s="24">
        <f>IFERROR(VLOOKUP($D122,#REF!,28,0),)</f>
        <v>0</v>
      </c>
      <c r="AE122" s="24">
        <f>IFERROR(VLOOKUP($D122,#REF!,29,0),)</f>
        <v>0</v>
      </c>
      <c r="AF122" s="24">
        <f>IFERROR(VLOOKUP($D122,#REF!,30,0),)</f>
        <v>0</v>
      </c>
      <c r="AG122" s="24">
        <f>IFERROR(VLOOKUP($D122,#REF!,31,0),)</f>
        <v>0</v>
      </c>
      <c r="AH122" s="24">
        <f>IFERROR(VLOOKUP($D122,#REF!,32,0),)</f>
        <v>0</v>
      </c>
      <c r="AI122" s="24">
        <f>IFERROR(VLOOKUP($D122,#REF!,33,0),)</f>
        <v>0</v>
      </c>
      <c r="AJ122" s="24">
        <f>IFERROR(VLOOKUP($D122,#REF!,34,0),)</f>
        <v>0</v>
      </c>
      <c r="AK122" s="24">
        <f>IFERROR(VLOOKUP($D122,#REF!,35,0),)</f>
        <v>0</v>
      </c>
      <c r="AL122" s="24">
        <f>IFERROR(VLOOKUP($D122,#REF!,36,0),)</f>
        <v>0</v>
      </c>
    </row>
    <row r="123" spans="1:38" x14ac:dyDescent="0.25">
      <c r="A123" s="8" t="s">
        <v>989</v>
      </c>
      <c r="B123" s="8" t="str">
        <f t="shared" si="47"/>
        <v>Система магистральных газопроводов Бованенково-Ухта051-2001061</v>
      </c>
      <c r="C123" s="23" t="s">
        <v>612</v>
      </c>
      <c r="D123" s="23" t="s">
        <v>388</v>
      </c>
      <c r="E123" s="24">
        <f>IFERROR(VLOOKUP(D123,#REF!,2,0),)</f>
        <v>0</v>
      </c>
      <c r="F123" s="24">
        <f>IFERROR(VLOOKUP(D123,#REF!,3,0),)</f>
        <v>0</v>
      </c>
      <c r="G123" s="24">
        <f>IFERROR(VLOOKUP(D123,#REF!,4,0),)</f>
        <v>0</v>
      </c>
      <c r="H123" s="24">
        <f>IFERROR(VLOOKUP($D123,#REF!,5,0),)</f>
        <v>0</v>
      </c>
      <c r="I123" s="24">
        <f>IFERROR(VLOOKUP($D123,#REF!,6,0),)</f>
        <v>0</v>
      </c>
      <c r="J123" s="24">
        <f>IFERROR(VLOOKUP($D123,#REF!,7,0),)</f>
        <v>0</v>
      </c>
      <c r="K123" s="24">
        <f>IFERROR(VLOOKUP($D123,#REF!,8,0),)</f>
        <v>0</v>
      </c>
      <c r="L123" s="24">
        <f>IFERROR(VLOOKUP($D123,#REF!,9,0),)</f>
        <v>0</v>
      </c>
      <c r="M123" s="24">
        <f>IFERROR(VLOOKUP($D123,#REF!,10,0),)</f>
        <v>0</v>
      </c>
      <c r="N123" s="24">
        <f>IFERROR(VLOOKUP($D123,#REF!,11,0),)</f>
        <v>0</v>
      </c>
      <c r="O123" s="24">
        <f>IFERROR(VLOOKUP($D123,#REF!,12,0),)</f>
        <v>0</v>
      </c>
      <c r="P123" s="24">
        <f>IFERROR(VLOOKUP($D123,#REF!,14,0),)</f>
        <v>0</v>
      </c>
      <c r="Q123" s="24">
        <f>IFERROR(VLOOKUP($D123,#REF!,15,0),)</f>
        <v>0</v>
      </c>
      <c r="R123" s="24">
        <f>IFERROR(VLOOKUP($D123,#REF!,16,0),)</f>
        <v>0</v>
      </c>
      <c r="S123" s="24">
        <f>IFERROR(VLOOKUP($D123,#REF!,16,0),)</f>
        <v>0</v>
      </c>
      <c r="T123" s="24">
        <f>IFERROR(VLOOKUP($D123,#REF!,17,0),)</f>
        <v>0</v>
      </c>
      <c r="U123" s="24">
        <f>IFERROR(VLOOKUP($D123,#REF!,19,0),)</f>
        <v>0</v>
      </c>
      <c r="V123" s="24">
        <f>IFERROR(VLOOKUP($D123,#REF!,20,0),)</f>
        <v>0</v>
      </c>
      <c r="W123" s="24">
        <f>IFERROR(VLOOKUP($D123,#REF!,21,0),)</f>
        <v>0</v>
      </c>
      <c r="X123" s="24">
        <f>IFERROR(VLOOKUP($D123,#REF!,22,0),)</f>
        <v>0</v>
      </c>
      <c r="Y123" s="24">
        <f>IFERROR(VLOOKUP($D123,#REF!,23,0),)</f>
        <v>0</v>
      </c>
      <c r="Z123" s="24">
        <f>IFERROR(VLOOKUP($D123,#REF!,24,0),)</f>
        <v>0</v>
      </c>
      <c r="AA123" s="24">
        <f>IFERROR(VLOOKUP($D123,#REF!,25,0),)</f>
        <v>0</v>
      </c>
      <c r="AB123" s="24">
        <f>IFERROR(VLOOKUP($D123,#REF!,26,0),)</f>
        <v>0</v>
      </c>
      <c r="AC123" s="24">
        <f>IFERROR(VLOOKUP($D123,#REF!,27,0),)</f>
        <v>0</v>
      </c>
      <c r="AD123" s="24">
        <f>IFERROR(VLOOKUP($D123,#REF!,28,0),)</f>
        <v>0</v>
      </c>
      <c r="AE123" s="24">
        <f>IFERROR(VLOOKUP($D123,#REF!,29,0),)</f>
        <v>0</v>
      </c>
      <c r="AF123" s="24">
        <f>IFERROR(VLOOKUP($D123,#REF!,30,0),)</f>
        <v>0</v>
      </c>
      <c r="AG123" s="24">
        <f>IFERROR(VLOOKUP($D123,#REF!,31,0),)</f>
        <v>0</v>
      </c>
      <c r="AH123" s="24">
        <f>IFERROR(VLOOKUP($D123,#REF!,32,0),)</f>
        <v>0</v>
      </c>
      <c r="AI123" s="24">
        <f>IFERROR(VLOOKUP($D123,#REF!,33,0),)</f>
        <v>0</v>
      </c>
      <c r="AJ123" s="24">
        <f>IFERROR(VLOOKUP($D123,#REF!,34,0),)</f>
        <v>0</v>
      </c>
      <c r="AK123" s="24">
        <f>IFERROR(VLOOKUP($D123,#REF!,35,0),)</f>
        <v>0</v>
      </c>
      <c r="AL123" s="24">
        <f>IFERROR(VLOOKUP($D123,#REF!,36,0),)</f>
        <v>0</v>
      </c>
    </row>
    <row r="124" spans="1:38" x14ac:dyDescent="0.25">
      <c r="B124" s="8" t="str">
        <f t="shared" si="47"/>
        <v>Подрядные работы051-2001061</v>
      </c>
      <c r="C124" s="33" t="s">
        <v>2</v>
      </c>
      <c r="D124" s="33" t="s">
        <v>388</v>
      </c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</row>
    <row r="125" spans="1:38" x14ac:dyDescent="0.25">
      <c r="B125" s="8" t="str">
        <f t="shared" si="47"/>
        <v>Газстройпром051-2001061</v>
      </c>
      <c r="C125" s="40" t="s">
        <v>990</v>
      </c>
      <c r="D125" s="40" t="s">
        <v>388</v>
      </c>
      <c r="E125" s="20">
        <v>2009.58</v>
      </c>
      <c r="F125" s="20">
        <v>1445.22</v>
      </c>
      <c r="G125" s="20"/>
      <c r="H125" s="20"/>
      <c r="I125" s="20"/>
      <c r="J125" s="20"/>
      <c r="K125" s="20"/>
      <c r="L125" s="20"/>
      <c r="M125" s="20"/>
      <c r="N125" s="20"/>
      <c r="O125" s="20">
        <f>U125+Y125+AC125+AG125</f>
        <v>4473.43</v>
      </c>
      <c r="P125" s="20">
        <f>V125+Z125+AD125+AH125</f>
        <v>851.63</v>
      </c>
      <c r="Q125" s="20">
        <f>W125+AA125+AE125+AI125</f>
        <v>229</v>
      </c>
      <c r="R125" s="20">
        <f>X125+AB125+AF125+AJ125</f>
        <v>3392.7999999999997</v>
      </c>
      <c r="S125" s="20"/>
      <c r="T125" s="20"/>
      <c r="U125" s="20">
        <f>V125+W125+X125</f>
        <v>1747.73</v>
      </c>
      <c r="V125" s="20">
        <v>851.63</v>
      </c>
      <c r="W125" s="20">
        <v>0</v>
      </c>
      <c r="X125" s="20">
        <v>896.1</v>
      </c>
      <c r="Y125" s="20">
        <f>Z125+AA125+AB125</f>
        <v>2725.7</v>
      </c>
      <c r="Z125" s="20"/>
      <c r="AA125" s="20">
        <v>229</v>
      </c>
      <c r="AB125" s="20">
        <v>2496.6999999999998</v>
      </c>
      <c r="AC125" s="20">
        <f>AD125+AE125+AF125</f>
        <v>0</v>
      </c>
      <c r="AD125" s="20"/>
      <c r="AE125" s="20"/>
      <c r="AF125" s="20"/>
      <c r="AG125" s="20">
        <f>AH125+AI125+AJ125</f>
        <v>0</v>
      </c>
      <c r="AH125" s="20"/>
      <c r="AI125" s="20"/>
      <c r="AJ125" s="20"/>
      <c r="AK125" s="20"/>
      <c r="AL125" s="20"/>
    </row>
    <row r="126" spans="1:38" x14ac:dyDescent="0.25">
      <c r="B126" s="8" t="str">
        <f t="shared" si="47"/>
        <v>Оборудование051-2001061</v>
      </c>
      <c r="C126" s="33" t="s">
        <v>3</v>
      </c>
      <c r="D126" s="33" t="s">
        <v>388</v>
      </c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</row>
    <row r="127" spans="1:38" x14ac:dyDescent="0.25">
      <c r="B127" s="8" t="str">
        <f t="shared" si="47"/>
        <v>Газстройпром051-2001061</v>
      </c>
      <c r="C127" s="25" t="s">
        <v>990</v>
      </c>
      <c r="D127" s="25" t="s">
        <v>388</v>
      </c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>
        <f>V127+W127+X127</f>
        <v>38.619999999999997</v>
      </c>
      <c r="V127" s="20"/>
      <c r="W127" s="20"/>
      <c r="X127" s="20">
        <v>38.619999999999997</v>
      </c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</row>
    <row r="128" spans="1:38" x14ac:dyDescent="0.25">
      <c r="A128" s="8" t="s">
        <v>989</v>
      </c>
      <c r="B128" s="8" t="str">
        <f t="shared" si="47"/>
        <v>Реконструкция систем энергоснабжения КС. Пелымское ЛПУ051-2001070</v>
      </c>
      <c r="C128" s="23" t="s">
        <v>613</v>
      </c>
      <c r="D128" s="23" t="s">
        <v>65</v>
      </c>
      <c r="E128" s="24">
        <f>IFERROR(VLOOKUP(D128,#REF!,2,0),)</f>
        <v>0</v>
      </c>
      <c r="F128" s="24">
        <f>IFERROR(VLOOKUP(D128,#REF!,3,0),)</f>
        <v>0</v>
      </c>
      <c r="G128" s="24">
        <f>IFERROR(VLOOKUP(D128,#REF!,4,0),)</f>
        <v>0</v>
      </c>
      <c r="H128" s="24">
        <f>IFERROR(VLOOKUP($D128,#REF!,5,0),)</f>
        <v>0</v>
      </c>
      <c r="I128" s="24">
        <f>IFERROR(VLOOKUP($D128,#REF!,6,0),)</f>
        <v>0</v>
      </c>
      <c r="J128" s="24">
        <f>IFERROR(VLOOKUP($D128,#REF!,7,0),)</f>
        <v>0</v>
      </c>
      <c r="K128" s="24">
        <f>IFERROR(VLOOKUP($D128,#REF!,8,0),)</f>
        <v>0</v>
      </c>
      <c r="L128" s="24">
        <f>IFERROR(VLOOKUP($D128,#REF!,9,0),)</f>
        <v>0</v>
      </c>
      <c r="M128" s="24">
        <f>IFERROR(VLOOKUP($D128,#REF!,10,0),)</f>
        <v>0</v>
      </c>
      <c r="N128" s="24">
        <f>IFERROR(VLOOKUP($D128,#REF!,11,0),)</f>
        <v>0</v>
      </c>
      <c r="O128" s="24">
        <f>IFERROR(VLOOKUP($D128,#REF!,12,0),)</f>
        <v>0</v>
      </c>
      <c r="P128" s="24">
        <f>IFERROR(VLOOKUP($D128,#REF!,14,0),)</f>
        <v>0</v>
      </c>
      <c r="Q128" s="24">
        <f>IFERROR(VLOOKUP($D128,#REF!,15,0),)</f>
        <v>0</v>
      </c>
      <c r="R128" s="24">
        <f>IFERROR(VLOOKUP($D128,#REF!,16,0),)</f>
        <v>0</v>
      </c>
      <c r="S128" s="24">
        <f>IFERROR(VLOOKUP($D128,#REF!,16,0),)</f>
        <v>0</v>
      </c>
      <c r="T128" s="24">
        <f>IFERROR(VLOOKUP($D128,#REF!,17,0),)</f>
        <v>0</v>
      </c>
      <c r="U128" s="24">
        <f>IFERROR(VLOOKUP($D128,#REF!,19,0),)</f>
        <v>0</v>
      </c>
      <c r="V128" s="24">
        <f>IFERROR(VLOOKUP($D128,#REF!,20,0),)</f>
        <v>0</v>
      </c>
      <c r="W128" s="24">
        <f>IFERROR(VLOOKUP($D128,#REF!,21,0),)</f>
        <v>0</v>
      </c>
      <c r="X128" s="24">
        <f>IFERROR(VLOOKUP($D128,#REF!,22,0),)</f>
        <v>0</v>
      </c>
      <c r="Y128" s="24">
        <f>IFERROR(VLOOKUP($D128,#REF!,23,0),)</f>
        <v>0</v>
      </c>
      <c r="Z128" s="24">
        <f>IFERROR(VLOOKUP($D128,#REF!,24,0),)</f>
        <v>0</v>
      </c>
      <c r="AA128" s="24">
        <f>IFERROR(VLOOKUP($D128,#REF!,25,0),)</f>
        <v>0</v>
      </c>
      <c r="AB128" s="24">
        <f>IFERROR(VLOOKUP($D128,#REF!,26,0),)</f>
        <v>0</v>
      </c>
      <c r="AC128" s="24">
        <f>IFERROR(VLOOKUP($D128,#REF!,27,0),)</f>
        <v>0</v>
      </c>
      <c r="AD128" s="24">
        <f>IFERROR(VLOOKUP($D128,#REF!,28,0),)</f>
        <v>0</v>
      </c>
      <c r="AE128" s="24">
        <f>IFERROR(VLOOKUP($D128,#REF!,29,0),)</f>
        <v>0</v>
      </c>
      <c r="AF128" s="24">
        <f>IFERROR(VLOOKUP($D128,#REF!,30,0),)</f>
        <v>0</v>
      </c>
      <c r="AG128" s="24">
        <f>IFERROR(VLOOKUP($D128,#REF!,31,0),)</f>
        <v>0</v>
      </c>
      <c r="AH128" s="24">
        <f>IFERROR(VLOOKUP($D128,#REF!,32,0),)</f>
        <v>0</v>
      </c>
      <c r="AI128" s="24">
        <f>IFERROR(VLOOKUP($D128,#REF!,33,0),)</f>
        <v>0</v>
      </c>
      <c r="AJ128" s="24">
        <f>IFERROR(VLOOKUP($D128,#REF!,34,0),)</f>
        <v>0</v>
      </c>
      <c r="AK128" s="24">
        <f>IFERROR(VLOOKUP($D128,#REF!,35,0),)</f>
        <v>0</v>
      </c>
      <c r="AL128" s="24">
        <f>IFERROR(VLOOKUP($D128,#REF!,36,0),)</f>
        <v>0</v>
      </c>
    </row>
    <row r="129" spans="1:38" x14ac:dyDescent="0.25">
      <c r="A129" s="8" t="s">
        <v>989</v>
      </c>
      <c r="B129" s="8" t="str">
        <f t="shared" si="47"/>
        <v>Реконструкция систем энергоснабжения КС. Ивдельское ЛПУ051-2001080</v>
      </c>
      <c r="C129" s="23" t="s">
        <v>614</v>
      </c>
      <c r="D129" s="23" t="s">
        <v>66</v>
      </c>
      <c r="E129" s="24">
        <f>IFERROR(VLOOKUP(D129,#REF!,2,0),)</f>
        <v>0</v>
      </c>
      <c r="F129" s="24">
        <f>IFERROR(VLOOKUP(D129,#REF!,3,0),)</f>
        <v>0</v>
      </c>
      <c r="G129" s="24">
        <f>IFERROR(VLOOKUP(D129,#REF!,4,0),)</f>
        <v>0</v>
      </c>
      <c r="H129" s="24">
        <f>IFERROR(VLOOKUP($D129,#REF!,5,0),)</f>
        <v>0</v>
      </c>
      <c r="I129" s="24">
        <f>IFERROR(VLOOKUP($D129,#REF!,6,0),)</f>
        <v>0</v>
      </c>
      <c r="J129" s="24">
        <f>IFERROR(VLOOKUP($D129,#REF!,7,0),)</f>
        <v>0</v>
      </c>
      <c r="K129" s="24">
        <f>IFERROR(VLOOKUP($D129,#REF!,8,0),)</f>
        <v>0</v>
      </c>
      <c r="L129" s="24">
        <f>IFERROR(VLOOKUP($D129,#REF!,9,0),)</f>
        <v>0</v>
      </c>
      <c r="M129" s="24">
        <f>IFERROR(VLOOKUP($D129,#REF!,10,0),)</f>
        <v>0</v>
      </c>
      <c r="N129" s="24">
        <f>IFERROR(VLOOKUP($D129,#REF!,11,0),)</f>
        <v>0</v>
      </c>
      <c r="O129" s="24">
        <f>IFERROR(VLOOKUP($D129,#REF!,12,0),)</f>
        <v>0</v>
      </c>
      <c r="P129" s="24">
        <f>IFERROR(VLOOKUP($D129,#REF!,14,0),)</f>
        <v>0</v>
      </c>
      <c r="Q129" s="24">
        <f>IFERROR(VLOOKUP($D129,#REF!,15,0),)</f>
        <v>0</v>
      </c>
      <c r="R129" s="24">
        <f>IFERROR(VLOOKUP($D129,#REF!,16,0),)</f>
        <v>0</v>
      </c>
      <c r="S129" s="24">
        <f>IFERROR(VLOOKUP($D129,#REF!,16,0),)</f>
        <v>0</v>
      </c>
      <c r="T129" s="24">
        <f>IFERROR(VLOOKUP($D129,#REF!,17,0),)</f>
        <v>0</v>
      </c>
      <c r="U129" s="24">
        <f>IFERROR(VLOOKUP($D129,#REF!,19,0),)</f>
        <v>0</v>
      </c>
      <c r="V129" s="24">
        <f>IFERROR(VLOOKUP($D129,#REF!,20,0),)</f>
        <v>0</v>
      </c>
      <c r="W129" s="24">
        <f>IFERROR(VLOOKUP($D129,#REF!,21,0),)</f>
        <v>0</v>
      </c>
      <c r="X129" s="24">
        <f>IFERROR(VLOOKUP($D129,#REF!,22,0),)</f>
        <v>0</v>
      </c>
      <c r="Y129" s="24">
        <f>IFERROR(VLOOKUP($D129,#REF!,23,0),)</f>
        <v>0</v>
      </c>
      <c r="Z129" s="24">
        <f>IFERROR(VLOOKUP($D129,#REF!,24,0),)</f>
        <v>0</v>
      </c>
      <c r="AA129" s="24">
        <f>IFERROR(VLOOKUP($D129,#REF!,25,0),)</f>
        <v>0</v>
      </c>
      <c r="AB129" s="24">
        <f>IFERROR(VLOOKUP($D129,#REF!,26,0),)</f>
        <v>0</v>
      </c>
      <c r="AC129" s="24">
        <f>IFERROR(VLOOKUP($D129,#REF!,27,0),)</f>
        <v>0</v>
      </c>
      <c r="AD129" s="24">
        <f>IFERROR(VLOOKUP($D129,#REF!,28,0),)</f>
        <v>0</v>
      </c>
      <c r="AE129" s="24">
        <f>IFERROR(VLOOKUP($D129,#REF!,29,0),)</f>
        <v>0</v>
      </c>
      <c r="AF129" s="24">
        <f>IFERROR(VLOOKUP($D129,#REF!,30,0),)</f>
        <v>0</v>
      </c>
      <c r="AG129" s="24">
        <f>IFERROR(VLOOKUP($D129,#REF!,31,0),)</f>
        <v>0</v>
      </c>
      <c r="AH129" s="24">
        <f>IFERROR(VLOOKUP($D129,#REF!,32,0),)</f>
        <v>0</v>
      </c>
      <c r="AI129" s="24">
        <f>IFERROR(VLOOKUP($D129,#REF!,33,0),)</f>
        <v>0</v>
      </c>
      <c r="AJ129" s="24">
        <f>IFERROR(VLOOKUP($D129,#REF!,34,0),)</f>
        <v>0</v>
      </c>
      <c r="AK129" s="24">
        <f>IFERROR(VLOOKUP($D129,#REF!,35,0),)</f>
        <v>0</v>
      </c>
      <c r="AL129" s="24">
        <f>IFERROR(VLOOKUP($D129,#REF!,36,0),)</f>
        <v>0</v>
      </c>
    </row>
    <row r="130" spans="1:38" x14ac:dyDescent="0.25">
      <c r="A130" s="8" t="s">
        <v>989</v>
      </c>
      <c r="B130" s="8" t="str">
        <f t="shared" si="47"/>
        <v>Реконструкция систем энергоснабжения КС. Лонг-Юганское ЛПУ051-2001092</v>
      </c>
      <c r="C130" s="23" t="s">
        <v>615</v>
      </c>
      <c r="D130" s="23" t="s">
        <v>67</v>
      </c>
      <c r="E130" s="24">
        <f>IFERROR(VLOOKUP(D130,#REF!,2,0),)</f>
        <v>0</v>
      </c>
      <c r="F130" s="24">
        <f>IFERROR(VLOOKUP(D130,#REF!,3,0),)</f>
        <v>0</v>
      </c>
      <c r="G130" s="24">
        <f>IFERROR(VLOOKUP(D130,#REF!,4,0),)</f>
        <v>0</v>
      </c>
      <c r="H130" s="24">
        <f>IFERROR(VLOOKUP($D130,#REF!,5,0),)</f>
        <v>0</v>
      </c>
      <c r="I130" s="24">
        <f>IFERROR(VLOOKUP($D130,#REF!,6,0),)</f>
        <v>0</v>
      </c>
      <c r="J130" s="24">
        <f>IFERROR(VLOOKUP($D130,#REF!,7,0),)</f>
        <v>0</v>
      </c>
      <c r="K130" s="24">
        <f>IFERROR(VLOOKUP($D130,#REF!,8,0),)</f>
        <v>0</v>
      </c>
      <c r="L130" s="24">
        <f>IFERROR(VLOOKUP($D130,#REF!,9,0),)</f>
        <v>0</v>
      </c>
      <c r="M130" s="24">
        <f>IFERROR(VLOOKUP($D130,#REF!,10,0),)</f>
        <v>0</v>
      </c>
      <c r="N130" s="24">
        <f>IFERROR(VLOOKUP($D130,#REF!,11,0),)</f>
        <v>0</v>
      </c>
      <c r="O130" s="24">
        <f>IFERROR(VLOOKUP($D130,#REF!,12,0),)</f>
        <v>0</v>
      </c>
      <c r="P130" s="24">
        <f>IFERROR(VLOOKUP($D130,#REF!,14,0),)</f>
        <v>0</v>
      </c>
      <c r="Q130" s="24">
        <f>IFERROR(VLOOKUP($D130,#REF!,15,0),)</f>
        <v>0</v>
      </c>
      <c r="R130" s="24">
        <f>IFERROR(VLOOKUP($D130,#REF!,16,0),)</f>
        <v>0</v>
      </c>
      <c r="S130" s="24">
        <f>IFERROR(VLOOKUP($D130,#REF!,16,0),)</f>
        <v>0</v>
      </c>
      <c r="T130" s="24">
        <f>IFERROR(VLOOKUP($D130,#REF!,17,0),)</f>
        <v>0</v>
      </c>
      <c r="U130" s="24">
        <f>IFERROR(VLOOKUP($D130,#REF!,19,0),)</f>
        <v>0</v>
      </c>
      <c r="V130" s="24">
        <f>IFERROR(VLOOKUP($D130,#REF!,20,0),)</f>
        <v>0</v>
      </c>
      <c r="W130" s="24">
        <f>IFERROR(VLOOKUP($D130,#REF!,21,0),)</f>
        <v>0</v>
      </c>
      <c r="X130" s="24">
        <f>IFERROR(VLOOKUP($D130,#REF!,22,0),)</f>
        <v>0</v>
      </c>
      <c r="Y130" s="24">
        <f>IFERROR(VLOOKUP($D130,#REF!,23,0),)</f>
        <v>0</v>
      </c>
      <c r="Z130" s="24">
        <f>IFERROR(VLOOKUP($D130,#REF!,24,0),)</f>
        <v>0</v>
      </c>
      <c r="AA130" s="24">
        <f>IFERROR(VLOOKUP($D130,#REF!,25,0),)</f>
        <v>0</v>
      </c>
      <c r="AB130" s="24">
        <f>IFERROR(VLOOKUP($D130,#REF!,26,0),)</f>
        <v>0</v>
      </c>
      <c r="AC130" s="24">
        <f>IFERROR(VLOOKUP($D130,#REF!,27,0),)</f>
        <v>0</v>
      </c>
      <c r="AD130" s="24">
        <f>IFERROR(VLOOKUP($D130,#REF!,28,0),)</f>
        <v>0</v>
      </c>
      <c r="AE130" s="24">
        <f>IFERROR(VLOOKUP($D130,#REF!,29,0),)</f>
        <v>0</v>
      </c>
      <c r="AF130" s="24">
        <f>IFERROR(VLOOKUP($D130,#REF!,30,0),)</f>
        <v>0</v>
      </c>
      <c r="AG130" s="24">
        <f>IFERROR(VLOOKUP($D130,#REF!,31,0),)</f>
        <v>0</v>
      </c>
      <c r="AH130" s="24">
        <f>IFERROR(VLOOKUP($D130,#REF!,32,0),)</f>
        <v>0</v>
      </c>
      <c r="AI130" s="24">
        <f>IFERROR(VLOOKUP($D130,#REF!,33,0),)</f>
        <v>0</v>
      </c>
      <c r="AJ130" s="24">
        <f>IFERROR(VLOOKUP($D130,#REF!,34,0),)</f>
        <v>0</v>
      </c>
      <c r="AK130" s="24">
        <f>IFERROR(VLOOKUP($D130,#REF!,35,0),)</f>
        <v>0</v>
      </c>
      <c r="AL130" s="24">
        <f>IFERROR(VLOOKUP($D130,#REF!,36,0),)</f>
        <v>0</v>
      </c>
    </row>
    <row r="131" spans="1:38" x14ac:dyDescent="0.25">
      <c r="A131" s="8" t="s">
        <v>989</v>
      </c>
      <c r="B131" s="8" t="str">
        <f t="shared" si="47"/>
        <v>Нефтеконденсатопровод Уренгой - Пур-Пэ051-2001095</v>
      </c>
      <c r="C131" s="23" t="s">
        <v>68</v>
      </c>
      <c r="D131" s="23" t="s">
        <v>69</v>
      </c>
      <c r="E131" s="24">
        <f>IFERROR(VLOOKUP(D131,#REF!,2,0),)</f>
        <v>0</v>
      </c>
      <c r="F131" s="24">
        <f>IFERROR(VLOOKUP(D131,#REF!,3,0),)</f>
        <v>0</v>
      </c>
      <c r="G131" s="24">
        <f>IFERROR(VLOOKUP(D131,#REF!,4,0),)</f>
        <v>0</v>
      </c>
      <c r="H131" s="24">
        <f>IFERROR(VLOOKUP($D131,#REF!,5,0),)</f>
        <v>0</v>
      </c>
      <c r="I131" s="24">
        <f>IFERROR(VLOOKUP($D131,#REF!,6,0),)</f>
        <v>0</v>
      </c>
      <c r="J131" s="24">
        <f>IFERROR(VLOOKUP($D131,#REF!,7,0),)</f>
        <v>0</v>
      </c>
      <c r="K131" s="24">
        <f>IFERROR(VLOOKUP($D131,#REF!,8,0),)</f>
        <v>0</v>
      </c>
      <c r="L131" s="24">
        <f>IFERROR(VLOOKUP($D131,#REF!,9,0),)</f>
        <v>0</v>
      </c>
      <c r="M131" s="24">
        <f>IFERROR(VLOOKUP($D131,#REF!,10,0),)</f>
        <v>0</v>
      </c>
      <c r="N131" s="24">
        <f>IFERROR(VLOOKUP($D131,#REF!,11,0),)</f>
        <v>0</v>
      </c>
      <c r="O131" s="24">
        <f>IFERROR(VLOOKUP($D131,#REF!,12,0),)</f>
        <v>0</v>
      </c>
      <c r="P131" s="24">
        <f>IFERROR(VLOOKUP($D131,#REF!,14,0),)</f>
        <v>0</v>
      </c>
      <c r="Q131" s="24">
        <f>IFERROR(VLOOKUP($D131,#REF!,15,0),)</f>
        <v>0</v>
      </c>
      <c r="R131" s="24">
        <f>IFERROR(VLOOKUP($D131,#REF!,16,0),)</f>
        <v>0</v>
      </c>
      <c r="S131" s="24">
        <f>IFERROR(VLOOKUP($D131,#REF!,16,0),)</f>
        <v>0</v>
      </c>
      <c r="T131" s="24">
        <f>IFERROR(VLOOKUP($D131,#REF!,17,0),)</f>
        <v>0</v>
      </c>
      <c r="U131" s="24">
        <f>IFERROR(VLOOKUP($D131,#REF!,19,0),)</f>
        <v>0</v>
      </c>
      <c r="V131" s="24">
        <f>IFERROR(VLOOKUP($D131,#REF!,20,0),)</f>
        <v>0</v>
      </c>
      <c r="W131" s="24">
        <f>IFERROR(VLOOKUP($D131,#REF!,21,0),)</f>
        <v>0</v>
      </c>
      <c r="X131" s="24">
        <f>IFERROR(VLOOKUP($D131,#REF!,22,0),)</f>
        <v>0</v>
      </c>
      <c r="Y131" s="24">
        <f>IFERROR(VLOOKUP($D131,#REF!,23,0),)</f>
        <v>0</v>
      </c>
      <c r="Z131" s="24">
        <f>IFERROR(VLOOKUP($D131,#REF!,24,0),)</f>
        <v>0</v>
      </c>
      <c r="AA131" s="24">
        <f>IFERROR(VLOOKUP($D131,#REF!,25,0),)</f>
        <v>0</v>
      </c>
      <c r="AB131" s="24">
        <f>IFERROR(VLOOKUP($D131,#REF!,26,0),)</f>
        <v>0</v>
      </c>
      <c r="AC131" s="24">
        <f>IFERROR(VLOOKUP($D131,#REF!,27,0),)</f>
        <v>0</v>
      </c>
      <c r="AD131" s="24">
        <f>IFERROR(VLOOKUP($D131,#REF!,28,0),)</f>
        <v>0</v>
      </c>
      <c r="AE131" s="24">
        <f>IFERROR(VLOOKUP($D131,#REF!,29,0),)</f>
        <v>0</v>
      </c>
      <c r="AF131" s="24">
        <f>IFERROR(VLOOKUP($D131,#REF!,30,0),)</f>
        <v>0</v>
      </c>
      <c r="AG131" s="24">
        <f>IFERROR(VLOOKUP($D131,#REF!,31,0),)</f>
        <v>0</v>
      </c>
      <c r="AH131" s="24">
        <f>IFERROR(VLOOKUP($D131,#REF!,32,0),)</f>
        <v>0</v>
      </c>
      <c r="AI131" s="24">
        <f>IFERROR(VLOOKUP($D131,#REF!,33,0),)</f>
        <v>0</v>
      </c>
      <c r="AJ131" s="24">
        <f>IFERROR(VLOOKUP($D131,#REF!,34,0),)</f>
        <v>0</v>
      </c>
      <c r="AK131" s="24">
        <f>IFERROR(VLOOKUP($D131,#REF!,35,0),)</f>
        <v>0</v>
      </c>
      <c r="AL131" s="24">
        <f>IFERROR(VLOOKUP($D131,#REF!,36,0),)</f>
        <v>0</v>
      </c>
    </row>
    <row r="132" spans="1:38" x14ac:dyDescent="0.25">
      <c r="B132" s="8" t="str">
        <f t="shared" si="47"/>
        <v>Подрядные работы051-2001095</v>
      </c>
      <c r="C132" s="33" t="s">
        <v>2</v>
      </c>
      <c r="D132" s="33" t="s">
        <v>69</v>
      </c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</row>
    <row r="133" spans="1:38" x14ac:dyDescent="0.25">
      <c r="B133" s="8" t="str">
        <f t="shared" si="47"/>
        <v>СГМ051-2001095</v>
      </c>
      <c r="C133" s="40" t="s">
        <v>991</v>
      </c>
      <c r="D133" s="40" t="s">
        <v>69</v>
      </c>
      <c r="E133" s="20">
        <v>2962.42</v>
      </c>
      <c r="F133" s="20">
        <v>873.69</v>
      </c>
      <c r="G133" s="20"/>
      <c r="H133" s="20"/>
      <c r="I133" s="20"/>
      <c r="J133" s="20"/>
      <c r="K133" s="20"/>
      <c r="L133" s="20"/>
      <c r="M133" s="20"/>
      <c r="N133" s="20"/>
      <c r="O133" s="20">
        <f>U133+Y133+AC133+AG133</f>
        <v>2014.72</v>
      </c>
      <c r="P133" s="20">
        <f>V133+Z133+AD133+AH133</f>
        <v>84.72</v>
      </c>
      <c r="Q133" s="20">
        <f>W133+AA133+AE133+AI133</f>
        <v>1930</v>
      </c>
      <c r="R133" s="20">
        <f>X133+AB133+AF133+AJ133</f>
        <v>0</v>
      </c>
      <c r="S133" s="20"/>
      <c r="T133" s="20"/>
      <c r="U133" s="20">
        <f>V133+W133+X133</f>
        <v>2014.72</v>
      </c>
      <c r="V133" s="20">
        <v>84.72</v>
      </c>
      <c r="W133" s="20">
        <v>1930</v>
      </c>
      <c r="X133" s="20">
        <v>0</v>
      </c>
      <c r="Y133" s="20">
        <f>Z133+AA133+AB133</f>
        <v>0</v>
      </c>
      <c r="Z133" s="20"/>
      <c r="AA133" s="20"/>
      <c r="AB133" s="20"/>
      <c r="AC133" s="20">
        <f>AD133+AE133+AF133</f>
        <v>0</v>
      </c>
      <c r="AD133" s="20"/>
      <c r="AE133" s="20"/>
      <c r="AF133" s="20"/>
      <c r="AG133" s="20">
        <f>AH133+AI133+AJ133</f>
        <v>0</v>
      </c>
      <c r="AH133" s="20"/>
      <c r="AI133" s="20"/>
      <c r="AJ133" s="20"/>
      <c r="AK133" s="20"/>
      <c r="AL133" s="20"/>
    </row>
    <row r="134" spans="1:38" x14ac:dyDescent="0.25">
      <c r="A134" s="8" t="s">
        <v>989</v>
      </c>
      <c r="B134" s="8" t="str">
        <f t="shared" si="47"/>
        <v>Нефтеперекачивающая станция Уренгойская051-2001096</v>
      </c>
      <c r="C134" s="23" t="s">
        <v>616</v>
      </c>
      <c r="D134" s="23" t="s">
        <v>70</v>
      </c>
      <c r="E134" s="24">
        <f>IFERROR(VLOOKUP(D134,#REF!,2,0),)</f>
        <v>0</v>
      </c>
      <c r="F134" s="24">
        <f>IFERROR(VLOOKUP(D134,#REF!,3,0),)</f>
        <v>0</v>
      </c>
      <c r="G134" s="24">
        <f>IFERROR(VLOOKUP(D134,#REF!,4,0),)</f>
        <v>0</v>
      </c>
      <c r="H134" s="24">
        <f>IFERROR(VLOOKUP($D134,#REF!,5,0),)</f>
        <v>0</v>
      </c>
      <c r="I134" s="24">
        <f>IFERROR(VLOOKUP($D134,#REF!,6,0),)</f>
        <v>0</v>
      </c>
      <c r="J134" s="24">
        <f>IFERROR(VLOOKUP($D134,#REF!,7,0),)</f>
        <v>0</v>
      </c>
      <c r="K134" s="24">
        <f>IFERROR(VLOOKUP($D134,#REF!,8,0),)</f>
        <v>0</v>
      </c>
      <c r="L134" s="24">
        <f>IFERROR(VLOOKUP($D134,#REF!,9,0),)</f>
        <v>0</v>
      </c>
      <c r="M134" s="24">
        <f>IFERROR(VLOOKUP($D134,#REF!,10,0),)</f>
        <v>0</v>
      </c>
      <c r="N134" s="24">
        <f>IFERROR(VLOOKUP($D134,#REF!,11,0),)</f>
        <v>0</v>
      </c>
      <c r="O134" s="24">
        <f>IFERROR(VLOOKUP($D134,#REF!,12,0),)</f>
        <v>0</v>
      </c>
      <c r="P134" s="24">
        <f>IFERROR(VLOOKUP($D134,#REF!,14,0),)</f>
        <v>0</v>
      </c>
      <c r="Q134" s="24">
        <f>IFERROR(VLOOKUP($D134,#REF!,15,0),)</f>
        <v>0</v>
      </c>
      <c r="R134" s="24">
        <f>IFERROR(VLOOKUP($D134,#REF!,16,0),)</f>
        <v>0</v>
      </c>
      <c r="S134" s="24">
        <f>IFERROR(VLOOKUP($D134,#REF!,16,0),)</f>
        <v>0</v>
      </c>
      <c r="T134" s="24">
        <f>IFERROR(VLOOKUP($D134,#REF!,17,0),)</f>
        <v>0</v>
      </c>
      <c r="U134" s="24">
        <f>IFERROR(VLOOKUP($D134,#REF!,19,0),)</f>
        <v>0</v>
      </c>
      <c r="V134" s="24">
        <f>IFERROR(VLOOKUP($D134,#REF!,20,0),)</f>
        <v>0</v>
      </c>
      <c r="W134" s="24">
        <f>IFERROR(VLOOKUP($D134,#REF!,21,0),)</f>
        <v>0</v>
      </c>
      <c r="X134" s="24">
        <f>IFERROR(VLOOKUP($D134,#REF!,22,0),)</f>
        <v>0</v>
      </c>
      <c r="Y134" s="24">
        <f>IFERROR(VLOOKUP($D134,#REF!,23,0),)</f>
        <v>0</v>
      </c>
      <c r="Z134" s="24">
        <f>IFERROR(VLOOKUP($D134,#REF!,24,0),)</f>
        <v>0</v>
      </c>
      <c r="AA134" s="24">
        <f>IFERROR(VLOOKUP($D134,#REF!,25,0),)</f>
        <v>0</v>
      </c>
      <c r="AB134" s="24">
        <f>IFERROR(VLOOKUP($D134,#REF!,26,0),)</f>
        <v>0</v>
      </c>
      <c r="AC134" s="24">
        <f>IFERROR(VLOOKUP($D134,#REF!,27,0),)</f>
        <v>0</v>
      </c>
      <c r="AD134" s="24">
        <f>IFERROR(VLOOKUP($D134,#REF!,28,0),)</f>
        <v>0</v>
      </c>
      <c r="AE134" s="24">
        <f>IFERROR(VLOOKUP($D134,#REF!,29,0),)</f>
        <v>0</v>
      </c>
      <c r="AF134" s="24">
        <f>IFERROR(VLOOKUP($D134,#REF!,30,0),)</f>
        <v>0</v>
      </c>
      <c r="AG134" s="24">
        <f>IFERROR(VLOOKUP($D134,#REF!,31,0),)</f>
        <v>0</v>
      </c>
      <c r="AH134" s="24">
        <f>IFERROR(VLOOKUP($D134,#REF!,32,0),)</f>
        <v>0</v>
      </c>
      <c r="AI134" s="24">
        <f>IFERROR(VLOOKUP($D134,#REF!,33,0),)</f>
        <v>0</v>
      </c>
      <c r="AJ134" s="24">
        <f>IFERROR(VLOOKUP($D134,#REF!,34,0),)</f>
        <v>0</v>
      </c>
      <c r="AK134" s="24">
        <f>IFERROR(VLOOKUP($D134,#REF!,35,0),)</f>
        <v>0</v>
      </c>
      <c r="AL134" s="24">
        <f>IFERROR(VLOOKUP($D134,#REF!,36,0),)</f>
        <v>0</v>
      </c>
    </row>
    <row r="135" spans="1:38" x14ac:dyDescent="0.25">
      <c r="B135" s="8" t="str">
        <f t="shared" si="47"/>
        <v>Подрядные работы051-2001096</v>
      </c>
      <c r="C135" s="33" t="s">
        <v>2</v>
      </c>
      <c r="D135" s="33" t="s">
        <v>70</v>
      </c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</row>
    <row r="136" spans="1:38" x14ac:dyDescent="0.25">
      <c r="B136" s="8" t="str">
        <f t="shared" si="47"/>
        <v>СГМ051-2001096</v>
      </c>
      <c r="C136" s="40" t="s">
        <v>991</v>
      </c>
      <c r="D136" s="40" t="s">
        <v>70</v>
      </c>
      <c r="E136" s="20">
        <v>2175.02</v>
      </c>
      <c r="F136" s="20">
        <v>660.08</v>
      </c>
      <c r="G136" s="20"/>
      <c r="H136" s="20"/>
      <c r="I136" s="20"/>
      <c r="J136" s="20"/>
      <c r="K136" s="20"/>
      <c r="L136" s="20"/>
      <c r="M136" s="20"/>
      <c r="N136" s="20"/>
      <c r="O136" s="20">
        <f>U136+Y136+AC136+AG136</f>
        <v>1365.4</v>
      </c>
      <c r="P136" s="20">
        <f>V136+Z136+AD136+AH136</f>
        <v>660.08</v>
      </c>
      <c r="Q136" s="20">
        <f>W136+AA136+AE136+AI136</f>
        <v>705.32</v>
      </c>
      <c r="R136" s="20"/>
      <c r="S136" s="20"/>
      <c r="T136" s="20"/>
      <c r="U136" s="20">
        <f>V136+W136+X136</f>
        <v>1365.4</v>
      </c>
      <c r="V136" s="20">
        <v>660.08</v>
      </c>
      <c r="W136" s="20">
        <v>705.32</v>
      </c>
      <c r="X136" s="20">
        <v>0</v>
      </c>
      <c r="Y136" s="20">
        <f>Z136+AA136+AB136</f>
        <v>0</v>
      </c>
      <c r="Z136" s="20"/>
      <c r="AA136" s="20"/>
      <c r="AB136" s="20"/>
      <c r="AC136" s="20">
        <f>AD136+AE136+AF136</f>
        <v>0</v>
      </c>
      <c r="AD136" s="20"/>
      <c r="AE136" s="20"/>
      <c r="AF136" s="20"/>
      <c r="AG136" s="20">
        <f>AH136+AI136+AJ136</f>
        <v>0</v>
      </c>
      <c r="AH136" s="20"/>
      <c r="AI136" s="20"/>
      <c r="AJ136" s="20"/>
      <c r="AK136" s="20"/>
      <c r="AL136" s="20"/>
    </row>
    <row r="137" spans="1:38" x14ac:dyDescent="0.25">
      <c r="A137" s="8" t="s">
        <v>989</v>
      </c>
      <c r="B137" s="8" t="str">
        <f t="shared" si="47"/>
        <v>Реконструкция 6-ти ГИС Карпинского ЛПУ051-2001102</v>
      </c>
      <c r="C137" s="23" t="s">
        <v>71</v>
      </c>
      <c r="D137" s="23" t="s">
        <v>72</v>
      </c>
      <c r="E137" s="24">
        <f>IFERROR(VLOOKUP(D137,#REF!,2,0),)</f>
        <v>0</v>
      </c>
      <c r="F137" s="24">
        <f>IFERROR(VLOOKUP(D137,#REF!,3,0),)</f>
        <v>0</v>
      </c>
      <c r="G137" s="24">
        <f>IFERROR(VLOOKUP(D137,#REF!,4,0),)</f>
        <v>0</v>
      </c>
      <c r="H137" s="24">
        <f>IFERROR(VLOOKUP($D137,#REF!,5,0),)</f>
        <v>0</v>
      </c>
      <c r="I137" s="24">
        <f>IFERROR(VLOOKUP($D137,#REF!,6,0),)</f>
        <v>0</v>
      </c>
      <c r="J137" s="24">
        <f>IFERROR(VLOOKUP($D137,#REF!,7,0),)</f>
        <v>0</v>
      </c>
      <c r="K137" s="24">
        <f>IFERROR(VLOOKUP($D137,#REF!,8,0),)</f>
        <v>0</v>
      </c>
      <c r="L137" s="24">
        <f>IFERROR(VLOOKUP($D137,#REF!,9,0),)</f>
        <v>0</v>
      </c>
      <c r="M137" s="24">
        <f>IFERROR(VLOOKUP($D137,#REF!,10,0),)</f>
        <v>0</v>
      </c>
      <c r="N137" s="24">
        <f>IFERROR(VLOOKUP($D137,#REF!,11,0),)</f>
        <v>0</v>
      </c>
      <c r="O137" s="24">
        <f>IFERROR(VLOOKUP($D137,#REF!,12,0),)</f>
        <v>0</v>
      </c>
      <c r="P137" s="24">
        <f>IFERROR(VLOOKUP($D137,#REF!,14,0),)</f>
        <v>0</v>
      </c>
      <c r="Q137" s="24">
        <f>IFERROR(VLOOKUP($D137,#REF!,15,0),)</f>
        <v>0</v>
      </c>
      <c r="R137" s="24">
        <f>IFERROR(VLOOKUP($D137,#REF!,16,0),)</f>
        <v>0</v>
      </c>
      <c r="S137" s="24">
        <f>IFERROR(VLOOKUP($D137,#REF!,16,0),)</f>
        <v>0</v>
      </c>
      <c r="T137" s="24">
        <f>IFERROR(VLOOKUP($D137,#REF!,17,0),)</f>
        <v>0</v>
      </c>
      <c r="U137" s="24">
        <f>IFERROR(VLOOKUP($D137,#REF!,19,0),)</f>
        <v>0</v>
      </c>
      <c r="V137" s="24">
        <f>IFERROR(VLOOKUP($D137,#REF!,20,0),)</f>
        <v>0</v>
      </c>
      <c r="W137" s="24">
        <f>IFERROR(VLOOKUP($D137,#REF!,21,0),)</f>
        <v>0</v>
      </c>
      <c r="X137" s="24">
        <f>IFERROR(VLOOKUP($D137,#REF!,22,0),)</f>
        <v>0</v>
      </c>
      <c r="Y137" s="24">
        <f>IFERROR(VLOOKUP($D137,#REF!,23,0),)</f>
        <v>0</v>
      </c>
      <c r="Z137" s="24">
        <f>IFERROR(VLOOKUP($D137,#REF!,24,0),)</f>
        <v>0</v>
      </c>
      <c r="AA137" s="24">
        <f>IFERROR(VLOOKUP($D137,#REF!,25,0),)</f>
        <v>0</v>
      </c>
      <c r="AB137" s="24">
        <f>IFERROR(VLOOKUP($D137,#REF!,26,0),)</f>
        <v>0</v>
      </c>
      <c r="AC137" s="24">
        <f>IFERROR(VLOOKUP($D137,#REF!,27,0),)</f>
        <v>0</v>
      </c>
      <c r="AD137" s="24">
        <f>IFERROR(VLOOKUP($D137,#REF!,28,0),)</f>
        <v>0</v>
      </c>
      <c r="AE137" s="24">
        <f>IFERROR(VLOOKUP($D137,#REF!,29,0),)</f>
        <v>0</v>
      </c>
      <c r="AF137" s="24">
        <f>IFERROR(VLOOKUP($D137,#REF!,30,0),)</f>
        <v>0</v>
      </c>
      <c r="AG137" s="24">
        <f>IFERROR(VLOOKUP($D137,#REF!,31,0),)</f>
        <v>0</v>
      </c>
      <c r="AH137" s="24">
        <f>IFERROR(VLOOKUP($D137,#REF!,32,0),)</f>
        <v>0</v>
      </c>
      <c r="AI137" s="24">
        <f>IFERROR(VLOOKUP($D137,#REF!,33,0),)</f>
        <v>0</v>
      </c>
      <c r="AJ137" s="24">
        <f>IFERROR(VLOOKUP($D137,#REF!,34,0),)</f>
        <v>0</v>
      </c>
      <c r="AK137" s="24">
        <f>IFERROR(VLOOKUP($D137,#REF!,35,0),)</f>
        <v>0</v>
      </c>
      <c r="AL137" s="24">
        <f>IFERROR(VLOOKUP($D137,#REF!,36,0),)</f>
        <v>0</v>
      </c>
    </row>
    <row r="138" spans="1:38" x14ac:dyDescent="0.25">
      <c r="B138" s="8" t="str">
        <f t="shared" si="47"/>
        <v>Подрядные работы051-2001102</v>
      </c>
      <c r="C138" s="33" t="s">
        <v>2</v>
      </c>
      <c r="D138" s="33" t="s">
        <v>72</v>
      </c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</row>
    <row r="139" spans="1:38" x14ac:dyDescent="0.25">
      <c r="B139" s="8" t="str">
        <f t="shared" si="47"/>
        <v>Газстройпром051-2001102</v>
      </c>
      <c r="C139" s="40" t="s">
        <v>990</v>
      </c>
      <c r="D139" s="40" t="s">
        <v>72</v>
      </c>
      <c r="E139" s="20">
        <v>0</v>
      </c>
      <c r="F139" s="20">
        <v>0</v>
      </c>
      <c r="G139" s="20"/>
      <c r="H139" s="20"/>
      <c r="I139" s="20"/>
      <c r="J139" s="20"/>
      <c r="K139" s="20"/>
      <c r="L139" s="20"/>
      <c r="M139" s="20"/>
      <c r="N139" s="20"/>
      <c r="O139" s="20">
        <f>U139+Y139+AC139+AG139</f>
        <v>115.44</v>
      </c>
      <c r="P139" s="20">
        <f>V139+Z139+AD139+AH139</f>
        <v>0</v>
      </c>
      <c r="Q139" s="20">
        <f>W139+AA139+AE139+AI139</f>
        <v>115.44</v>
      </c>
      <c r="R139" s="20">
        <f>X139+AB139+AF139+AJ139</f>
        <v>0</v>
      </c>
      <c r="S139" s="20"/>
      <c r="T139" s="20"/>
      <c r="U139" s="20">
        <f>V139+W139+X139</f>
        <v>52.8</v>
      </c>
      <c r="V139" s="20">
        <v>0</v>
      </c>
      <c r="W139" s="20">
        <v>52.8</v>
      </c>
      <c r="X139" s="20">
        <v>0</v>
      </c>
      <c r="Y139" s="20">
        <f>Z139+AA139+AB139</f>
        <v>62.64</v>
      </c>
      <c r="Z139" s="20"/>
      <c r="AA139" s="20">
        <v>62.64</v>
      </c>
      <c r="AB139" s="20"/>
      <c r="AC139" s="20">
        <f>AD139+AE139+AF139</f>
        <v>0</v>
      </c>
      <c r="AD139" s="20"/>
      <c r="AE139" s="20"/>
      <c r="AF139" s="20"/>
      <c r="AG139" s="20">
        <f>AH139+AI139+AJ139</f>
        <v>0</v>
      </c>
      <c r="AH139" s="20"/>
      <c r="AI139" s="20"/>
      <c r="AJ139" s="20"/>
      <c r="AK139" s="20"/>
      <c r="AL139" s="20"/>
    </row>
    <row r="140" spans="1:38" x14ac:dyDescent="0.25">
      <c r="A140" s="8" t="s">
        <v>989</v>
      </c>
      <c r="B140" s="8" t="str">
        <f t="shared" si="47"/>
        <v>Система магистральных газопроводов Ухта-Торжок. II нитка (Ямал)051-2001168</v>
      </c>
      <c r="C140" s="23" t="s">
        <v>617</v>
      </c>
      <c r="D140" s="23" t="s">
        <v>389</v>
      </c>
      <c r="E140" s="24">
        <f>IFERROR(VLOOKUP(D140,#REF!,2,0),)</f>
        <v>0</v>
      </c>
      <c r="F140" s="24">
        <f>IFERROR(VLOOKUP(D140,#REF!,3,0),)</f>
        <v>0</v>
      </c>
      <c r="G140" s="24">
        <f>IFERROR(VLOOKUP(D140,#REF!,4,0),)</f>
        <v>0</v>
      </c>
      <c r="H140" s="24">
        <f>IFERROR(VLOOKUP($D140,#REF!,5,0),)</f>
        <v>0</v>
      </c>
      <c r="I140" s="24">
        <f>IFERROR(VLOOKUP($D140,#REF!,6,0),)</f>
        <v>0</v>
      </c>
      <c r="J140" s="24">
        <f>IFERROR(VLOOKUP($D140,#REF!,7,0),)</f>
        <v>0</v>
      </c>
      <c r="K140" s="24">
        <f>IFERROR(VLOOKUP($D140,#REF!,8,0),)</f>
        <v>0</v>
      </c>
      <c r="L140" s="24">
        <f>IFERROR(VLOOKUP($D140,#REF!,9,0),)</f>
        <v>0</v>
      </c>
      <c r="M140" s="24">
        <f>IFERROR(VLOOKUP($D140,#REF!,10,0),)</f>
        <v>0</v>
      </c>
      <c r="N140" s="24">
        <f>IFERROR(VLOOKUP($D140,#REF!,11,0),)</f>
        <v>0</v>
      </c>
      <c r="O140" s="24">
        <f>IFERROR(VLOOKUP($D140,#REF!,12,0),)</f>
        <v>0</v>
      </c>
      <c r="P140" s="24">
        <f>IFERROR(VLOOKUP($D140,#REF!,14,0),)</f>
        <v>0</v>
      </c>
      <c r="Q140" s="24">
        <f>IFERROR(VLOOKUP($D140,#REF!,15,0),)</f>
        <v>0</v>
      </c>
      <c r="R140" s="24">
        <f>IFERROR(VLOOKUP($D140,#REF!,16,0),)</f>
        <v>0</v>
      </c>
      <c r="S140" s="24">
        <f>IFERROR(VLOOKUP($D140,#REF!,16,0),)</f>
        <v>0</v>
      </c>
      <c r="T140" s="24">
        <f>IFERROR(VLOOKUP($D140,#REF!,17,0),)</f>
        <v>0</v>
      </c>
      <c r="U140" s="24">
        <f>IFERROR(VLOOKUP($D140,#REF!,19,0),)</f>
        <v>0</v>
      </c>
      <c r="V140" s="24">
        <f>IFERROR(VLOOKUP($D140,#REF!,20,0),)</f>
        <v>0</v>
      </c>
      <c r="W140" s="24">
        <f>IFERROR(VLOOKUP($D140,#REF!,21,0),)</f>
        <v>0</v>
      </c>
      <c r="X140" s="24">
        <f>IFERROR(VLOOKUP($D140,#REF!,22,0),)</f>
        <v>0</v>
      </c>
      <c r="Y140" s="24">
        <f>IFERROR(VLOOKUP($D140,#REF!,23,0),)</f>
        <v>0</v>
      </c>
      <c r="Z140" s="24">
        <f>IFERROR(VLOOKUP($D140,#REF!,24,0),)</f>
        <v>0</v>
      </c>
      <c r="AA140" s="24">
        <f>IFERROR(VLOOKUP($D140,#REF!,25,0),)</f>
        <v>0</v>
      </c>
      <c r="AB140" s="24">
        <f>IFERROR(VLOOKUP($D140,#REF!,26,0),)</f>
        <v>0</v>
      </c>
      <c r="AC140" s="24">
        <f>IFERROR(VLOOKUP($D140,#REF!,27,0),)</f>
        <v>0</v>
      </c>
      <c r="AD140" s="24">
        <f>IFERROR(VLOOKUP($D140,#REF!,28,0),)</f>
        <v>0</v>
      </c>
      <c r="AE140" s="24">
        <f>IFERROR(VLOOKUP($D140,#REF!,29,0),)</f>
        <v>0</v>
      </c>
      <c r="AF140" s="24">
        <f>IFERROR(VLOOKUP($D140,#REF!,30,0),)</f>
        <v>0</v>
      </c>
      <c r="AG140" s="24">
        <f>IFERROR(VLOOKUP($D140,#REF!,31,0),)</f>
        <v>0</v>
      </c>
      <c r="AH140" s="24">
        <f>IFERROR(VLOOKUP($D140,#REF!,32,0),)</f>
        <v>0</v>
      </c>
      <c r="AI140" s="24">
        <f>IFERROR(VLOOKUP($D140,#REF!,33,0),)</f>
        <v>0</v>
      </c>
      <c r="AJ140" s="24">
        <f>IFERROR(VLOOKUP($D140,#REF!,34,0),)</f>
        <v>0</v>
      </c>
      <c r="AK140" s="24">
        <f>IFERROR(VLOOKUP($D140,#REF!,35,0),)</f>
        <v>0</v>
      </c>
      <c r="AL140" s="24">
        <f>IFERROR(VLOOKUP($D140,#REF!,36,0),)</f>
        <v>0</v>
      </c>
    </row>
    <row r="141" spans="1:38" x14ac:dyDescent="0.25">
      <c r="B141" s="8" t="str">
        <f t="shared" si="47"/>
        <v>Подрядные работы051-2001168</v>
      </c>
      <c r="C141" s="33" t="s">
        <v>2</v>
      </c>
      <c r="D141" s="33" t="s">
        <v>389</v>
      </c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</row>
    <row r="142" spans="1:38" x14ac:dyDescent="0.25">
      <c r="B142" s="8" t="str">
        <f t="shared" si="47"/>
        <v>СГМ051-2001168</v>
      </c>
      <c r="C142" s="40" t="s">
        <v>991</v>
      </c>
      <c r="D142" s="40" t="s">
        <v>389</v>
      </c>
      <c r="E142" s="20">
        <v>0</v>
      </c>
      <c r="F142" s="20">
        <v>222.16</v>
      </c>
      <c r="G142" s="20"/>
      <c r="H142" s="20"/>
      <c r="I142" s="20"/>
      <c r="J142" s="20"/>
      <c r="K142" s="20"/>
      <c r="L142" s="20"/>
      <c r="M142" s="20"/>
      <c r="N142" s="20"/>
      <c r="O142" s="20">
        <f t="shared" ref="O142:R144" si="48">U142+Y142+AC142+AG142</f>
        <v>197.44</v>
      </c>
      <c r="P142" s="20">
        <f t="shared" si="48"/>
        <v>197.44</v>
      </c>
      <c r="Q142" s="20">
        <f t="shared" si="48"/>
        <v>0</v>
      </c>
      <c r="R142" s="20">
        <f t="shared" si="48"/>
        <v>0</v>
      </c>
      <c r="S142" s="20"/>
      <c r="T142" s="20"/>
      <c r="U142" s="20">
        <f>V142+W142+X142</f>
        <v>197.44</v>
      </c>
      <c r="V142" s="20">
        <v>197.44</v>
      </c>
      <c r="W142" s="20">
        <v>0</v>
      </c>
      <c r="X142" s="20">
        <v>0</v>
      </c>
      <c r="Y142" s="20">
        <f>Z142+AA142+AB142</f>
        <v>0</v>
      </c>
      <c r="Z142" s="20"/>
      <c r="AA142" s="20"/>
      <c r="AB142" s="20"/>
      <c r="AC142" s="20">
        <f>AD142+AE142+AF142</f>
        <v>0</v>
      </c>
      <c r="AD142" s="20"/>
      <c r="AE142" s="20"/>
      <c r="AF142" s="20"/>
      <c r="AG142" s="20">
        <f>AH142+AI142+AJ142</f>
        <v>0</v>
      </c>
      <c r="AH142" s="20"/>
      <c r="AI142" s="20"/>
      <c r="AJ142" s="20"/>
      <c r="AK142" s="20"/>
      <c r="AL142" s="20"/>
    </row>
    <row r="143" spans="1:38" x14ac:dyDescent="0.25">
      <c r="B143" s="8" t="str">
        <f t="shared" si="47"/>
        <v>СТНГ051-2001168</v>
      </c>
      <c r="C143" s="40" t="s">
        <v>992</v>
      </c>
      <c r="D143" s="40" t="s">
        <v>389</v>
      </c>
      <c r="E143" s="20">
        <v>0</v>
      </c>
      <c r="F143" s="20">
        <v>0</v>
      </c>
      <c r="G143" s="20"/>
      <c r="H143" s="20"/>
      <c r="I143" s="20"/>
      <c r="J143" s="20"/>
      <c r="K143" s="20"/>
      <c r="L143" s="20"/>
      <c r="M143" s="20"/>
      <c r="N143" s="20"/>
      <c r="O143" s="20">
        <f t="shared" si="48"/>
        <v>0</v>
      </c>
      <c r="P143" s="20">
        <f t="shared" si="48"/>
        <v>0</v>
      </c>
      <c r="Q143" s="20">
        <f t="shared" si="48"/>
        <v>0</v>
      </c>
      <c r="R143" s="20">
        <f t="shared" si="48"/>
        <v>0</v>
      </c>
      <c r="S143" s="20"/>
      <c r="T143" s="20"/>
      <c r="U143" s="20">
        <f>V143+W143+X143</f>
        <v>0</v>
      </c>
      <c r="V143" s="20">
        <v>0</v>
      </c>
      <c r="W143" s="20">
        <v>0</v>
      </c>
      <c r="X143" s="20">
        <v>0</v>
      </c>
      <c r="Y143" s="20">
        <f>Z143+AA143+AB143</f>
        <v>0</v>
      </c>
      <c r="Z143" s="20"/>
      <c r="AA143" s="20"/>
      <c r="AB143" s="20"/>
      <c r="AC143" s="20">
        <f>AD143+AE143+AF143</f>
        <v>0</v>
      </c>
      <c r="AD143" s="20"/>
      <c r="AE143" s="20"/>
      <c r="AF143" s="20"/>
      <c r="AG143" s="20">
        <f>AH143+AI143+AJ143</f>
        <v>0</v>
      </c>
      <c r="AH143" s="20"/>
      <c r="AI143" s="20"/>
      <c r="AJ143" s="20"/>
      <c r="AK143" s="20"/>
      <c r="AL143" s="20"/>
    </row>
    <row r="144" spans="1:38" x14ac:dyDescent="0.25">
      <c r="B144" s="8" t="str">
        <f t="shared" si="47"/>
        <v>Газстройпром051-2001168</v>
      </c>
      <c r="C144" s="40" t="s">
        <v>990</v>
      </c>
      <c r="D144" s="40" t="s">
        <v>389</v>
      </c>
      <c r="E144" s="20">
        <v>8389.73</v>
      </c>
      <c r="F144" s="20">
        <v>860.34</v>
      </c>
      <c r="G144" s="20"/>
      <c r="H144" s="20"/>
      <c r="I144" s="20"/>
      <c r="J144" s="20"/>
      <c r="K144" s="20"/>
      <c r="L144" s="20"/>
      <c r="M144" s="20"/>
      <c r="N144" s="20"/>
      <c r="O144" s="20">
        <f t="shared" si="48"/>
        <v>4699.0300000000007</v>
      </c>
      <c r="P144" s="20">
        <f t="shared" si="48"/>
        <v>860.34</v>
      </c>
      <c r="Q144" s="20">
        <f t="shared" si="48"/>
        <v>3838.69</v>
      </c>
      <c r="R144" s="20">
        <f t="shared" si="48"/>
        <v>0</v>
      </c>
      <c r="S144" s="20"/>
      <c r="T144" s="20"/>
      <c r="U144" s="20">
        <f>V144+W144+X144</f>
        <v>3772.9700000000003</v>
      </c>
      <c r="V144" s="20">
        <v>860.34</v>
      </c>
      <c r="W144" s="20">
        <v>2912.63</v>
      </c>
      <c r="X144" s="20">
        <v>0</v>
      </c>
      <c r="Y144" s="20">
        <f>Z144+AA144+AB144</f>
        <v>926.06</v>
      </c>
      <c r="Z144" s="20"/>
      <c r="AA144" s="20">
        <v>926.06</v>
      </c>
      <c r="AB144" s="20"/>
      <c r="AC144" s="20">
        <f>AD144+AE144+AF144</f>
        <v>0</v>
      </c>
      <c r="AD144" s="20"/>
      <c r="AE144" s="20"/>
      <c r="AF144" s="20"/>
      <c r="AG144" s="20">
        <f>AH144+AI144+AJ144</f>
        <v>0</v>
      </c>
      <c r="AH144" s="20"/>
      <c r="AI144" s="20"/>
      <c r="AJ144" s="20"/>
      <c r="AK144" s="20"/>
      <c r="AL144" s="20"/>
    </row>
    <row r="145" spans="1:38" x14ac:dyDescent="0.25">
      <c r="A145" s="8" t="s">
        <v>989</v>
      </c>
      <c r="B145" s="8" t="str">
        <f t="shared" si="47"/>
        <v>Реконструкция систем энергоснабжения КС. Надымское ЛПУ051-2001179</v>
      </c>
      <c r="C145" s="23" t="s">
        <v>618</v>
      </c>
      <c r="D145" s="23" t="s">
        <v>73</v>
      </c>
      <c r="E145" s="24">
        <f>IFERROR(VLOOKUP(D145,#REF!,2,0),)</f>
        <v>0</v>
      </c>
      <c r="F145" s="24">
        <f>IFERROR(VLOOKUP(D145,#REF!,3,0),)</f>
        <v>0</v>
      </c>
      <c r="G145" s="24">
        <f>IFERROR(VLOOKUP(D145,#REF!,4,0),)</f>
        <v>0</v>
      </c>
      <c r="H145" s="24">
        <f>IFERROR(VLOOKUP($D145,#REF!,5,0),)</f>
        <v>0</v>
      </c>
      <c r="I145" s="24">
        <f>IFERROR(VLOOKUP($D145,#REF!,6,0),)</f>
        <v>0</v>
      </c>
      <c r="J145" s="24">
        <f>IFERROR(VLOOKUP($D145,#REF!,7,0),)</f>
        <v>0</v>
      </c>
      <c r="K145" s="24">
        <f>IFERROR(VLOOKUP($D145,#REF!,8,0),)</f>
        <v>0</v>
      </c>
      <c r="L145" s="24">
        <f>IFERROR(VLOOKUP($D145,#REF!,9,0),)</f>
        <v>0</v>
      </c>
      <c r="M145" s="24">
        <f>IFERROR(VLOOKUP($D145,#REF!,10,0),)</f>
        <v>0</v>
      </c>
      <c r="N145" s="24">
        <f>IFERROR(VLOOKUP($D145,#REF!,11,0),)</f>
        <v>0</v>
      </c>
      <c r="O145" s="24">
        <f>IFERROR(VLOOKUP($D145,#REF!,12,0),)</f>
        <v>0</v>
      </c>
      <c r="P145" s="24">
        <f>IFERROR(VLOOKUP($D145,#REF!,14,0),)</f>
        <v>0</v>
      </c>
      <c r="Q145" s="24">
        <f>IFERROR(VLOOKUP($D145,#REF!,15,0),)</f>
        <v>0</v>
      </c>
      <c r="R145" s="24">
        <f>IFERROR(VLOOKUP($D145,#REF!,16,0),)</f>
        <v>0</v>
      </c>
      <c r="S145" s="24">
        <f>IFERROR(VLOOKUP($D145,#REF!,16,0),)</f>
        <v>0</v>
      </c>
      <c r="T145" s="24">
        <f>IFERROR(VLOOKUP($D145,#REF!,17,0),)</f>
        <v>0</v>
      </c>
      <c r="U145" s="24">
        <f>IFERROR(VLOOKUP($D145,#REF!,19,0),)</f>
        <v>0</v>
      </c>
      <c r="V145" s="24">
        <f>IFERROR(VLOOKUP($D145,#REF!,20,0),)</f>
        <v>0</v>
      </c>
      <c r="W145" s="24">
        <f>IFERROR(VLOOKUP($D145,#REF!,21,0),)</f>
        <v>0</v>
      </c>
      <c r="X145" s="24">
        <f>IFERROR(VLOOKUP($D145,#REF!,22,0),)</f>
        <v>0</v>
      </c>
      <c r="Y145" s="24">
        <f>IFERROR(VLOOKUP($D145,#REF!,23,0),)</f>
        <v>0</v>
      </c>
      <c r="Z145" s="24">
        <f>IFERROR(VLOOKUP($D145,#REF!,24,0),)</f>
        <v>0</v>
      </c>
      <c r="AA145" s="24">
        <f>IFERROR(VLOOKUP($D145,#REF!,25,0),)</f>
        <v>0</v>
      </c>
      <c r="AB145" s="24">
        <f>IFERROR(VLOOKUP($D145,#REF!,26,0),)</f>
        <v>0</v>
      </c>
      <c r="AC145" s="24">
        <f>IFERROR(VLOOKUP($D145,#REF!,27,0),)</f>
        <v>0</v>
      </c>
      <c r="AD145" s="24">
        <f>IFERROR(VLOOKUP($D145,#REF!,28,0),)</f>
        <v>0</v>
      </c>
      <c r="AE145" s="24">
        <f>IFERROR(VLOOKUP($D145,#REF!,29,0),)</f>
        <v>0</v>
      </c>
      <c r="AF145" s="24">
        <f>IFERROR(VLOOKUP($D145,#REF!,30,0),)</f>
        <v>0</v>
      </c>
      <c r="AG145" s="24">
        <f>IFERROR(VLOOKUP($D145,#REF!,31,0),)</f>
        <v>0</v>
      </c>
      <c r="AH145" s="24">
        <f>IFERROR(VLOOKUP($D145,#REF!,32,0),)</f>
        <v>0</v>
      </c>
      <c r="AI145" s="24">
        <f>IFERROR(VLOOKUP($D145,#REF!,33,0),)</f>
        <v>0</v>
      </c>
      <c r="AJ145" s="24">
        <f>IFERROR(VLOOKUP($D145,#REF!,34,0),)</f>
        <v>0</v>
      </c>
      <c r="AK145" s="24">
        <f>IFERROR(VLOOKUP($D145,#REF!,35,0),)</f>
        <v>0</v>
      </c>
      <c r="AL145" s="24">
        <f>IFERROR(VLOOKUP($D145,#REF!,36,0),)</f>
        <v>0</v>
      </c>
    </row>
    <row r="146" spans="1:38" x14ac:dyDescent="0.25">
      <c r="A146" s="8" t="s">
        <v>989</v>
      </c>
      <c r="B146" s="8" t="str">
        <f t="shared" si="47"/>
        <v>Магистральный газопровод Бованенково-Ухта. III нитка051-2001182</v>
      </c>
      <c r="C146" s="23" t="s">
        <v>619</v>
      </c>
      <c r="D146" s="23" t="s">
        <v>390</v>
      </c>
      <c r="E146" s="24">
        <f>IFERROR(VLOOKUP(D146,#REF!,2,0),)</f>
        <v>0</v>
      </c>
      <c r="F146" s="24">
        <f>IFERROR(VLOOKUP(D146,#REF!,3,0),)</f>
        <v>0</v>
      </c>
      <c r="G146" s="24">
        <f>IFERROR(VLOOKUP(D146,#REF!,4,0),)</f>
        <v>0</v>
      </c>
      <c r="H146" s="24">
        <f>IFERROR(VLOOKUP($D146,#REF!,5,0),)</f>
        <v>0</v>
      </c>
      <c r="I146" s="24">
        <f>IFERROR(VLOOKUP($D146,#REF!,6,0),)</f>
        <v>0</v>
      </c>
      <c r="J146" s="24">
        <f>IFERROR(VLOOKUP($D146,#REF!,7,0),)</f>
        <v>0</v>
      </c>
      <c r="K146" s="24">
        <f>IFERROR(VLOOKUP($D146,#REF!,8,0),)</f>
        <v>0</v>
      </c>
      <c r="L146" s="24">
        <f>IFERROR(VLOOKUP($D146,#REF!,9,0),)</f>
        <v>0</v>
      </c>
      <c r="M146" s="24">
        <f>IFERROR(VLOOKUP($D146,#REF!,10,0),)</f>
        <v>0</v>
      </c>
      <c r="N146" s="24">
        <f>IFERROR(VLOOKUP($D146,#REF!,11,0),)</f>
        <v>0</v>
      </c>
      <c r="O146" s="24">
        <f>IFERROR(VLOOKUP($D146,#REF!,12,0),)</f>
        <v>0</v>
      </c>
      <c r="P146" s="24">
        <f>IFERROR(VLOOKUP($D146,#REF!,14,0),)</f>
        <v>0</v>
      </c>
      <c r="Q146" s="24">
        <f>IFERROR(VLOOKUP($D146,#REF!,15,0),)</f>
        <v>0</v>
      </c>
      <c r="R146" s="24">
        <f>IFERROR(VLOOKUP($D146,#REF!,16,0),)</f>
        <v>0</v>
      </c>
      <c r="S146" s="24">
        <f>IFERROR(VLOOKUP($D146,#REF!,16,0),)</f>
        <v>0</v>
      </c>
      <c r="T146" s="24">
        <f>IFERROR(VLOOKUP($D146,#REF!,17,0),)</f>
        <v>0</v>
      </c>
      <c r="U146" s="24">
        <f>IFERROR(VLOOKUP($D146,#REF!,19,0),)</f>
        <v>0</v>
      </c>
      <c r="V146" s="24">
        <f>IFERROR(VLOOKUP($D146,#REF!,20,0),)</f>
        <v>0</v>
      </c>
      <c r="W146" s="24">
        <f>IFERROR(VLOOKUP($D146,#REF!,21,0),)</f>
        <v>0</v>
      </c>
      <c r="X146" s="24">
        <f>IFERROR(VLOOKUP($D146,#REF!,22,0),)</f>
        <v>0</v>
      </c>
      <c r="Y146" s="24">
        <f>IFERROR(VLOOKUP($D146,#REF!,23,0),)</f>
        <v>0</v>
      </c>
      <c r="Z146" s="24">
        <f>IFERROR(VLOOKUP($D146,#REF!,24,0),)</f>
        <v>0</v>
      </c>
      <c r="AA146" s="24">
        <f>IFERROR(VLOOKUP($D146,#REF!,25,0),)</f>
        <v>0</v>
      </c>
      <c r="AB146" s="24">
        <f>IFERROR(VLOOKUP($D146,#REF!,26,0),)</f>
        <v>0</v>
      </c>
      <c r="AC146" s="24">
        <f>IFERROR(VLOOKUP($D146,#REF!,27,0),)</f>
        <v>0</v>
      </c>
      <c r="AD146" s="24">
        <f>IFERROR(VLOOKUP($D146,#REF!,28,0),)</f>
        <v>0</v>
      </c>
      <c r="AE146" s="24">
        <f>IFERROR(VLOOKUP($D146,#REF!,29,0),)</f>
        <v>0</v>
      </c>
      <c r="AF146" s="24">
        <f>IFERROR(VLOOKUP($D146,#REF!,30,0),)</f>
        <v>0</v>
      </c>
      <c r="AG146" s="24">
        <f>IFERROR(VLOOKUP($D146,#REF!,31,0),)</f>
        <v>0</v>
      </c>
      <c r="AH146" s="24">
        <f>IFERROR(VLOOKUP($D146,#REF!,32,0),)</f>
        <v>0</v>
      </c>
      <c r="AI146" s="24">
        <f>IFERROR(VLOOKUP($D146,#REF!,33,0),)</f>
        <v>0</v>
      </c>
      <c r="AJ146" s="24">
        <f>IFERROR(VLOOKUP($D146,#REF!,34,0),)</f>
        <v>0</v>
      </c>
      <c r="AK146" s="24">
        <f>IFERROR(VLOOKUP($D146,#REF!,35,0),)</f>
        <v>0</v>
      </c>
      <c r="AL146" s="24">
        <f>IFERROR(VLOOKUP($D146,#REF!,36,0),)</f>
        <v>0</v>
      </c>
    </row>
    <row r="147" spans="1:38" x14ac:dyDescent="0.25">
      <c r="A147" s="8" t="s">
        <v>989</v>
      </c>
      <c r="B147" s="8" t="str">
        <f t="shared" si="47"/>
        <v>Система магистральных газопроводов Ухта-Торжок. III нитка (Ямал)051-2001188</v>
      </c>
      <c r="C147" s="23" t="s">
        <v>620</v>
      </c>
      <c r="D147" s="23" t="s">
        <v>391</v>
      </c>
      <c r="E147" s="24">
        <f>IFERROR(VLOOKUP(D147,#REF!,2,0),)</f>
        <v>0</v>
      </c>
      <c r="F147" s="24">
        <f>IFERROR(VLOOKUP(D147,#REF!,3,0),)</f>
        <v>0</v>
      </c>
      <c r="G147" s="24">
        <f>IFERROR(VLOOKUP(D147,#REF!,4,0),)</f>
        <v>0</v>
      </c>
      <c r="H147" s="24">
        <f>IFERROR(VLOOKUP($D147,#REF!,5,0),)</f>
        <v>0</v>
      </c>
      <c r="I147" s="24">
        <f>IFERROR(VLOOKUP($D147,#REF!,6,0),)</f>
        <v>0</v>
      </c>
      <c r="J147" s="24">
        <f>IFERROR(VLOOKUP($D147,#REF!,7,0),)</f>
        <v>0</v>
      </c>
      <c r="K147" s="24">
        <f>IFERROR(VLOOKUP($D147,#REF!,8,0),)</f>
        <v>0</v>
      </c>
      <c r="L147" s="24">
        <f>IFERROR(VLOOKUP($D147,#REF!,9,0),)</f>
        <v>0</v>
      </c>
      <c r="M147" s="24">
        <f>IFERROR(VLOOKUP($D147,#REF!,10,0),)</f>
        <v>0</v>
      </c>
      <c r="N147" s="24">
        <f>IFERROR(VLOOKUP($D147,#REF!,11,0),)</f>
        <v>0</v>
      </c>
      <c r="O147" s="24">
        <f>IFERROR(VLOOKUP($D147,#REF!,12,0),)</f>
        <v>0</v>
      </c>
      <c r="P147" s="24">
        <f>IFERROR(VLOOKUP($D147,#REF!,14,0),)</f>
        <v>0</v>
      </c>
      <c r="Q147" s="24">
        <f>IFERROR(VLOOKUP($D147,#REF!,15,0),)</f>
        <v>0</v>
      </c>
      <c r="R147" s="24">
        <f>IFERROR(VLOOKUP($D147,#REF!,16,0),)</f>
        <v>0</v>
      </c>
      <c r="S147" s="24">
        <f>IFERROR(VLOOKUP($D147,#REF!,16,0),)</f>
        <v>0</v>
      </c>
      <c r="T147" s="24">
        <f>IFERROR(VLOOKUP($D147,#REF!,17,0),)</f>
        <v>0</v>
      </c>
      <c r="U147" s="24">
        <f>IFERROR(VLOOKUP($D147,#REF!,19,0),)</f>
        <v>0</v>
      </c>
      <c r="V147" s="24">
        <f>IFERROR(VLOOKUP($D147,#REF!,20,0),)</f>
        <v>0</v>
      </c>
      <c r="W147" s="24">
        <f>IFERROR(VLOOKUP($D147,#REF!,21,0),)</f>
        <v>0</v>
      </c>
      <c r="X147" s="24">
        <f>IFERROR(VLOOKUP($D147,#REF!,22,0),)</f>
        <v>0</v>
      </c>
      <c r="Y147" s="24">
        <f>IFERROR(VLOOKUP($D147,#REF!,23,0),)</f>
        <v>0</v>
      </c>
      <c r="Z147" s="24">
        <f>IFERROR(VLOOKUP($D147,#REF!,24,0),)</f>
        <v>0</v>
      </c>
      <c r="AA147" s="24">
        <f>IFERROR(VLOOKUP($D147,#REF!,25,0),)</f>
        <v>0</v>
      </c>
      <c r="AB147" s="24">
        <f>IFERROR(VLOOKUP($D147,#REF!,26,0),)</f>
        <v>0</v>
      </c>
      <c r="AC147" s="24">
        <f>IFERROR(VLOOKUP($D147,#REF!,27,0),)</f>
        <v>0</v>
      </c>
      <c r="AD147" s="24">
        <f>IFERROR(VLOOKUP($D147,#REF!,28,0),)</f>
        <v>0</v>
      </c>
      <c r="AE147" s="24">
        <f>IFERROR(VLOOKUP($D147,#REF!,29,0),)</f>
        <v>0</v>
      </c>
      <c r="AF147" s="24">
        <f>IFERROR(VLOOKUP($D147,#REF!,30,0),)</f>
        <v>0</v>
      </c>
      <c r="AG147" s="24">
        <f>IFERROR(VLOOKUP($D147,#REF!,31,0),)</f>
        <v>0</v>
      </c>
      <c r="AH147" s="24">
        <f>IFERROR(VLOOKUP($D147,#REF!,32,0),)</f>
        <v>0</v>
      </c>
      <c r="AI147" s="24">
        <f>IFERROR(VLOOKUP($D147,#REF!,33,0),)</f>
        <v>0</v>
      </c>
      <c r="AJ147" s="24">
        <f>IFERROR(VLOOKUP($D147,#REF!,34,0),)</f>
        <v>0</v>
      </c>
      <c r="AK147" s="24">
        <f>IFERROR(VLOOKUP($D147,#REF!,35,0),)</f>
        <v>0</v>
      </c>
      <c r="AL147" s="24">
        <f>IFERROR(VLOOKUP($D147,#REF!,36,0),)</f>
        <v>0</v>
      </c>
    </row>
    <row r="148" spans="1:38" x14ac:dyDescent="0.25">
      <c r="A148" s="8" t="s">
        <v>989</v>
      </c>
      <c r="B148" s="8" t="str">
        <f t="shared" si="47"/>
        <v>Реконструкция I, II и III ниток системы газопроводов Заполярное-Уренгой. Водоотведение и противопаводковые мероприятия051-2001192</v>
      </c>
      <c r="C148" s="23" t="s">
        <v>621</v>
      </c>
      <c r="D148" s="23" t="s">
        <v>74</v>
      </c>
      <c r="E148" s="24">
        <f>IFERROR(VLOOKUP(D148,#REF!,2,0),)</f>
        <v>0</v>
      </c>
      <c r="F148" s="24">
        <f>IFERROR(VLOOKUP(D148,#REF!,3,0),)</f>
        <v>0</v>
      </c>
      <c r="G148" s="24">
        <f>IFERROR(VLOOKUP(D148,#REF!,4,0),)</f>
        <v>0</v>
      </c>
      <c r="H148" s="24">
        <f>IFERROR(VLOOKUP($D148,#REF!,5,0),)</f>
        <v>0</v>
      </c>
      <c r="I148" s="24">
        <f>IFERROR(VLOOKUP($D148,#REF!,6,0),)</f>
        <v>0</v>
      </c>
      <c r="J148" s="24">
        <f>IFERROR(VLOOKUP($D148,#REF!,7,0),)</f>
        <v>0</v>
      </c>
      <c r="K148" s="24">
        <f>IFERROR(VLOOKUP($D148,#REF!,8,0),)</f>
        <v>0</v>
      </c>
      <c r="L148" s="24">
        <f>IFERROR(VLOOKUP($D148,#REF!,9,0),)</f>
        <v>0</v>
      </c>
      <c r="M148" s="24">
        <f>IFERROR(VLOOKUP($D148,#REF!,10,0),)</f>
        <v>0</v>
      </c>
      <c r="N148" s="24">
        <f>IFERROR(VLOOKUP($D148,#REF!,11,0),)</f>
        <v>0</v>
      </c>
      <c r="O148" s="24">
        <f>IFERROR(VLOOKUP($D148,#REF!,12,0),)</f>
        <v>0</v>
      </c>
      <c r="P148" s="24">
        <f>IFERROR(VLOOKUP($D148,#REF!,14,0),)</f>
        <v>0</v>
      </c>
      <c r="Q148" s="24">
        <f>IFERROR(VLOOKUP($D148,#REF!,15,0),)</f>
        <v>0</v>
      </c>
      <c r="R148" s="24">
        <f>IFERROR(VLOOKUP($D148,#REF!,16,0),)</f>
        <v>0</v>
      </c>
      <c r="S148" s="24">
        <f>IFERROR(VLOOKUP($D148,#REF!,16,0),)</f>
        <v>0</v>
      </c>
      <c r="T148" s="24">
        <f>IFERROR(VLOOKUP($D148,#REF!,17,0),)</f>
        <v>0</v>
      </c>
      <c r="U148" s="24">
        <f>IFERROR(VLOOKUP($D148,#REF!,19,0),)</f>
        <v>0</v>
      </c>
      <c r="V148" s="24">
        <f>IFERROR(VLOOKUP($D148,#REF!,20,0),)</f>
        <v>0</v>
      </c>
      <c r="W148" s="24">
        <f>IFERROR(VLOOKUP($D148,#REF!,21,0),)</f>
        <v>0</v>
      </c>
      <c r="X148" s="24">
        <f>IFERROR(VLOOKUP($D148,#REF!,22,0),)</f>
        <v>0</v>
      </c>
      <c r="Y148" s="24">
        <f>IFERROR(VLOOKUP($D148,#REF!,23,0),)</f>
        <v>0</v>
      </c>
      <c r="Z148" s="24">
        <f>IFERROR(VLOOKUP($D148,#REF!,24,0),)</f>
        <v>0</v>
      </c>
      <c r="AA148" s="24">
        <f>IFERROR(VLOOKUP($D148,#REF!,25,0),)</f>
        <v>0</v>
      </c>
      <c r="AB148" s="24">
        <f>IFERROR(VLOOKUP($D148,#REF!,26,0),)</f>
        <v>0</v>
      </c>
      <c r="AC148" s="24">
        <f>IFERROR(VLOOKUP($D148,#REF!,27,0),)</f>
        <v>0</v>
      </c>
      <c r="AD148" s="24">
        <f>IFERROR(VLOOKUP($D148,#REF!,28,0),)</f>
        <v>0</v>
      </c>
      <c r="AE148" s="24">
        <f>IFERROR(VLOOKUP($D148,#REF!,29,0),)</f>
        <v>0</v>
      </c>
      <c r="AF148" s="24">
        <f>IFERROR(VLOOKUP($D148,#REF!,30,0),)</f>
        <v>0</v>
      </c>
      <c r="AG148" s="24">
        <f>IFERROR(VLOOKUP($D148,#REF!,31,0),)</f>
        <v>0</v>
      </c>
      <c r="AH148" s="24">
        <f>IFERROR(VLOOKUP($D148,#REF!,32,0),)</f>
        <v>0</v>
      </c>
      <c r="AI148" s="24">
        <f>IFERROR(VLOOKUP($D148,#REF!,33,0),)</f>
        <v>0</v>
      </c>
      <c r="AJ148" s="24">
        <f>IFERROR(VLOOKUP($D148,#REF!,34,0),)</f>
        <v>0</v>
      </c>
      <c r="AK148" s="24">
        <f>IFERROR(VLOOKUP($D148,#REF!,35,0),)</f>
        <v>0</v>
      </c>
      <c r="AL148" s="24">
        <f>IFERROR(VLOOKUP($D148,#REF!,36,0),)</f>
        <v>0</v>
      </c>
    </row>
    <row r="149" spans="1:38" x14ac:dyDescent="0.25">
      <c r="A149" s="8" t="s">
        <v>989</v>
      </c>
      <c r="B149" s="8" t="str">
        <f t="shared" si="47"/>
        <v>Реконструкция и техперевооружение объектов Ямбургского ГКМ. 2-й этап реконструкции051-2001204</v>
      </c>
      <c r="C149" s="23" t="s">
        <v>622</v>
      </c>
      <c r="D149" s="23" t="s">
        <v>75</v>
      </c>
      <c r="E149" s="24">
        <f>IFERROR(VLOOKUP(D149,#REF!,2,0),)</f>
        <v>0</v>
      </c>
      <c r="F149" s="24">
        <f>IFERROR(VLOOKUP(D149,#REF!,3,0),)</f>
        <v>0</v>
      </c>
      <c r="G149" s="24">
        <f>IFERROR(VLOOKUP(D149,#REF!,4,0),)</f>
        <v>0</v>
      </c>
      <c r="H149" s="24">
        <f>IFERROR(VLOOKUP($D149,#REF!,5,0),)</f>
        <v>0</v>
      </c>
      <c r="I149" s="24">
        <f>IFERROR(VLOOKUP($D149,#REF!,6,0),)</f>
        <v>0</v>
      </c>
      <c r="J149" s="24">
        <f>IFERROR(VLOOKUP($D149,#REF!,7,0),)</f>
        <v>0</v>
      </c>
      <c r="K149" s="24">
        <f>IFERROR(VLOOKUP($D149,#REF!,8,0),)</f>
        <v>0</v>
      </c>
      <c r="L149" s="24">
        <f>IFERROR(VLOOKUP($D149,#REF!,9,0),)</f>
        <v>0</v>
      </c>
      <c r="M149" s="24">
        <f>IFERROR(VLOOKUP($D149,#REF!,10,0),)</f>
        <v>0</v>
      </c>
      <c r="N149" s="24">
        <f>IFERROR(VLOOKUP($D149,#REF!,11,0),)</f>
        <v>0</v>
      </c>
      <c r="O149" s="24">
        <f>IFERROR(VLOOKUP($D149,#REF!,12,0),)</f>
        <v>0</v>
      </c>
      <c r="P149" s="24">
        <f>IFERROR(VLOOKUP($D149,#REF!,14,0),)</f>
        <v>0</v>
      </c>
      <c r="Q149" s="24">
        <f>IFERROR(VLOOKUP($D149,#REF!,15,0),)</f>
        <v>0</v>
      </c>
      <c r="R149" s="24">
        <f>IFERROR(VLOOKUP($D149,#REF!,16,0),)</f>
        <v>0</v>
      </c>
      <c r="S149" s="24">
        <f>IFERROR(VLOOKUP($D149,#REF!,16,0),)</f>
        <v>0</v>
      </c>
      <c r="T149" s="24">
        <f>IFERROR(VLOOKUP($D149,#REF!,17,0),)</f>
        <v>0</v>
      </c>
      <c r="U149" s="24">
        <f>IFERROR(VLOOKUP($D149,#REF!,19,0),)</f>
        <v>0</v>
      </c>
      <c r="V149" s="24">
        <f>IFERROR(VLOOKUP($D149,#REF!,20,0),)</f>
        <v>0</v>
      </c>
      <c r="W149" s="24">
        <f>IFERROR(VLOOKUP($D149,#REF!,21,0),)</f>
        <v>0</v>
      </c>
      <c r="X149" s="24">
        <f>IFERROR(VLOOKUP($D149,#REF!,22,0),)</f>
        <v>0</v>
      </c>
      <c r="Y149" s="24">
        <f>IFERROR(VLOOKUP($D149,#REF!,23,0),)</f>
        <v>0</v>
      </c>
      <c r="Z149" s="24">
        <f>IFERROR(VLOOKUP($D149,#REF!,24,0),)</f>
        <v>0</v>
      </c>
      <c r="AA149" s="24">
        <f>IFERROR(VLOOKUP($D149,#REF!,25,0),)</f>
        <v>0</v>
      </c>
      <c r="AB149" s="24">
        <f>IFERROR(VLOOKUP($D149,#REF!,26,0),)</f>
        <v>0</v>
      </c>
      <c r="AC149" s="24">
        <f>IFERROR(VLOOKUP($D149,#REF!,27,0),)</f>
        <v>0</v>
      </c>
      <c r="AD149" s="24">
        <f>IFERROR(VLOOKUP($D149,#REF!,28,0),)</f>
        <v>0</v>
      </c>
      <c r="AE149" s="24">
        <f>IFERROR(VLOOKUP($D149,#REF!,29,0),)</f>
        <v>0</v>
      </c>
      <c r="AF149" s="24">
        <f>IFERROR(VLOOKUP($D149,#REF!,30,0),)</f>
        <v>0</v>
      </c>
      <c r="AG149" s="24">
        <f>IFERROR(VLOOKUP($D149,#REF!,31,0),)</f>
        <v>0</v>
      </c>
      <c r="AH149" s="24">
        <f>IFERROR(VLOOKUP($D149,#REF!,32,0),)</f>
        <v>0</v>
      </c>
      <c r="AI149" s="24">
        <f>IFERROR(VLOOKUP($D149,#REF!,33,0),)</f>
        <v>0</v>
      </c>
      <c r="AJ149" s="24">
        <f>IFERROR(VLOOKUP($D149,#REF!,34,0),)</f>
        <v>0</v>
      </c>
      <c r="AK149" s="24">
        <f>IFERROR(VLOOKUP($D149,#REF!,35,0),)</f>
        <v>0</v>
      </c>
      <c r="AL149" s="24">
        <f>IFERROR(VLOOKUP($D149,#REF!,36,0),)</f>
        <v>0</v>
      </c>
    </row>
    <row r="150" spans="1:38" x14ac:dyDescent="0.25">
      <c r="B150" s="8" t="str">
        <f t="shared" si="47"/>
        <v>Подрядные работы051-2001204</v>
      </c>
      <c r="C150" s="33" t="s">
        <v>2</v>
      </c>
      <c r="D150" s="33" t="s">
        <v>75</v>
      </c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</row>
    <row r="151" spans="1:38" x14ac:dyDescent="0.25">
      <c r="B151" s="8" t="str">
        <f t="shared" si="47"/>
        <v>ООО "ПО "ТРАНСГАЗ"051-2001204</v>
      </c>
      <c r="C151" s="40" t="s">
        <v>1006</v>
      </c>
      <c r="D151" s="40" t="s">
        <v>75</v>
      </c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>
        <f t="shared" ref="O151" si="49">U151+Y151+AC151+AG151</f>
        <v>235.32</v>
      </c>
      <c r="P151" s="20">
        <f t="shared" ref="P151" si="50">V151+Z151+AD151+AH151</f>
        <v>0</v>
      </c>
      <c r="Q151" s="20">
        <v>235.32</v>
      </c>
      <c r="R151" s="20">
        <v>0</v>
      </c>
      <c r="S151" s="20"/>
      <c r="T151" s="20"/>
      <c r="U151" s="20">
        <f>V151+W151+X151</f>
        <v>235.32</v>
      </c>
      <c r="V151" s="20"/>
      <c r="W151" s="20">
        <v>235.32</v>
      </c>
      <c r="X151" s="20">
        <v>0</v>
      </c>
      <c r="Y151" s="20">
        <v>0</v>
      </c>
      <c r="Z151" s="20"/>
      <c r="AA151" s="20"/>
      <c r="AB151" s="20"/>
      <c r="AC151" s="20">
        <v>0</v>
      </c>
      <c r="AD151" s="20"/>
      <c r="AE151" s="20"/>
      <c r="AF151" s="20"/>
      <c r="AG151" s="20">
        <v>0</v>
      </c>
      <c r="AH151" s="20"/>
      <c r="AI151" s="20"/>
      <c r="AJ151" s="20"/>
      <c r="AK151" s="20"/>
      <c r="AL151" s="20"/>
    </row>
    <row r="152" spans="1:38" x14ac:dyDescent="0.25">
      <c r="A152" s="8" t="s">
        <v>989</v>
      </c>
      <c r="B152" s="8" t="str">
        <f t="shared" si="47"/>
        <v>Реконструкция и техническое перевооружение объектов добычи газа Заполярного НГКМ051-2001205</v>
      </c>
      <c r="C152" s="23" t="s">
        <v>623</v>
      </c>
      <c r="D152" s="23" t="s">
        <v>76</v>
      </c>
      <c r="E152" s="24">
        <f>IFERROR(VLOOKUP(D152,#REF!,2,0),)</f>
        <v>0</v>
      </c>
      <c r="F152" s="24">
        <f>IFERROR(VLOOKUP(D152,#REF!,3,0),)</f>
        <v>0</v>
      </c>
      <c r="G152" s="24">
        <f>IFERROR(VLOOKUP(D152,#REF!,4,0),)</f>
        <v>0</v>
      </c>
      <c r="H152" s="24">
        <f>IFERROR(VLOOKUP($D152,#REF!,5,0),)</f>
        <v>0</v>
      </c>
      <c r="I152" s="24">
        <f>IFERROR(VLOOKUP($D152,#REF!,6,0),)</f>
        <v>0</v>
      </c>
      <c r="J152" s="24">
        <f>IFERROR(VLOOKUP($D152,#REF!,7,0),)</f>
        <v>0</v>
      </c>
      <c r="K152" s="24">
        <f>IFERROR(VLOOKUP($D152,#REF!,8,0),)</f>
        <v>0</v>
      </c>
      <c r="L152" s="24">
        <f>IFERROR(VLOOKUP($D152,#REF!,9,0),)</f>
        <v>0</v>
      </c>
      <c r="M152" s="24">
        <f>IFERROR(VLOOKUP($D152,#REF!,10,0),)</f>
        <v>0</v>
      </c>
      <c r="N152" s="24">
        <f>IFERROR(VLOOKUP($D152,#REF!,11,0),)</f>
        <v>0</v>
      </c>
      <c r="O152" s="24">
        <f>IFERROR(VLOOKUP($D152,#REF!,12,0),)</f>
        <v>0</v>
      </c>
      <c r="P152" s="24">
        <f>IFERROR(VLOOKUP($D152,#REF!,14,0),)</f>
        <v>0</v>
      </c>
      <c r="Q152" s="24">
        <f>IFERROR(VLOOKUP($D152,#REF!,15,0),)</f>
        <v>0</v>
      </c>
      <c r="R152" s="24">
        <f>IFERROR(VLOOKUP($D152,#REF!,16,0),)</f>
        <v>0</v>
      </c>
      <c r="S152" s="24">
        <f>IFERROR(VLOOKUP($D152,#REF!,16,0),)</f>
        <v>0</v>
      </c>
      <c r="T152" s="24">
        <f>IFERROR(VLOOKUP($D152,#REF!,17,0),)</f>
        <v>0</v>
      </c>
      <c r="U152" s="24">
        <f>IFERROR(VLOOKUP($D152,#REF!,19,0),)</f>
        <v>0</v>
      </c>
      <c r="V152" s="24">
        <f>IFERROR(VLOOKUP($D152,#REF!,20,0),)</f>
        <v>0</v>
      </c>
      <c r="W152" s="24">
        <f>IFERROR(VLOOKUP($D152,#REF!,21,0),)</f>
        <v>0</v>
      </c>
      <c r="X152" s="24">
        <f>IFERROR(VLOOKUP($D152,#REF!,22,0),)</f>
        <v>0</v>
      </c>
      <c r="Y152" s="24">
        <f>IFERROR(VLOOKUP($D152,#REF!,23,0),)</f>
        <v>0</v>
      </c>
      <c r="Z152" s="24">
        <f>IFERROR(VLOOKUP($D152,#REF!,24,0),)</f>
        <v>0</v>
      </c>
      <c r="AA152" s="24">
        <f>IFERROR(VLOOKUP($D152,#REF!,25,0),)</f>
        <v>0</v>
      </c>
      <c r="AB152" s="24">
        <f>IFERROR(VLOOKUP($D152,#REF!,26,0),)</f>
        <v>0</v>
      </c>
      <c r="AC152" s="24">
        <f>IFERROR(VLOOKUP($D152,#REF!,27,0),)</f>
        <v>0</v>
      </c>
      <c r="AD152" s="24">
        <f>IFERROR(VLOOKUP($D152,#REF!,28,0),)</f>
        <v>0</v>
      </c>
      <c r="AE152" s="24">
        <f>IFERROR(VLOOKUP($D152,#REF!,29,0),)</f>
        <v>0</v>
      </c>
      <c r="AF152" s="24">
        <f>IFERROR(VLOOKUP($D152,#REF!,30,0),)</f>
        <v>0</v>
      </c>
      <c r="AG152" s="24">
        <f>IFERROR(VLOOKUP($D152,#REF!,31,0),)</f>
        <v>0</v>
      </c>
      <c r="AH152" s="24">
        <f>IFERROR(VLOOKUP($D152,#REF!,32,0),)</f>
        <v>0</v>
      </c>
      <c r="AI152" s="24">
        <f>IFERROR(VLOOKUP($D152,#REF!,33,0),)</f>
        <v>0</v>
      </c>
      <c r="AJ152" s="24">
        <f>IFERROR(VLOOKUP($D152,#REF!,34,0),)</f>
        <v>0</v>
      </c>
      <c r="AK152" s="24">
        <f>IFERROR(VLOOKUP($D152,#REF!,35,0),)</f>
        <v>0</v>
      </c>
      <c r="AL152" s="24">
        <f>IFERROR(VLOOKUP($D152,#REF!,36,0),)</f>
        <v>0</v>
      </c>
    </row>
    <row r="153" spans="1:38" x14ac:dyDescent="0.25">
      <c r="A153" s="8" t="s">
        <v>989</v>
      </c>
      <c r="B153" s="8" t="str">
        <f t="shared" si="47"/>
        <v>Расширение обустройства сеноманской залежи Заполярного НГКМ051-2001207</v>
      </c>
      <c r="C153" s="23" t="s">
        <v>624</v>
      </c>
      <c r="D153" s="23" t="s">
        <v>77</v>
      </c>
      <c r="E153" s="24">
        <f>IFERROR(VLOOKUP(D153,#REF!,2,0),)</f>
        <v>0</v>
      </c>
      <c r="F153" s="24">
        <f>IFERROR(VLOOKUP(D153,#REF!,3,0),)</f>
        <v>0</v>
      </c>
      <c r="G153" s="24">
        <f>IFERROR(VLOOKUP(D153,#REF!,4,0),)</f>
        <v>0</v>
      </c>
      <c r="H153" s="24">
        <f>IFERROR(VLOOKUP($D153,#REF!,5,0),)</f>
        <v>0</v>
      </c>
      <c r="I153" s="24">
        <f>IFERROR(VLOOKUP($D153,#REF!,6,0),)</f>
        <v>0</v>
      </c>
      <c r="J153" s="24">
        <f>IFERROR(VLOOKUP($D153,#REF!,7,0),)</f>
        <v>0</v>
      </c>
      <c r="K153" s="24">
        <f>IFERROR(VLOOKUP($D153,#REF!,8,0),)</f>
        <v>0</v>
      </c>
      <c r="L153" s="24">
        <f>IFERROR(VLOOKUP($D153,#REF!,9,0),)</f>
        <v>0</v>
      </c>
      <c r="M153" s="24">
        <f>IFERROR(VLOOKUP($D153,#REF!,10,0),)</f>
        <v>0</v>
      </c>
      <c r="N153" s="24">
        <f>IFERROR(VLOOKUP($D153,#REF!,11,0),)</f>
        <v>0</v>
      </c>
      <c r="O153" s="24">
        <f>IFERROR(VLOOKUP($D153,#REF!,12,0),)</f>
        <v>0</v>
      </c>
      <c r="P153" s="24">
        <f>IFERROR(VLOOKUP($D153,#REF!,14,0),)</f>
        <v>0</v>
      </c>
      <c r="Q153" s="24">
        <f>IFERROR(VLOOKUP($D153,#REF!,15,0),)</f>
        <v>0</v>
      </c>
      <c r="R153" s="24">
        <f>IFERROR(VLOOKUP($D153,#REF!,16,0),)</f>
        <v>0</v>
      </c>
      <c r="S153" s="24">
        <f>IFERROR(VLOOKUP($D153,#REF!,16,0),)</f>
        <v>0</v>
      </c>
      <c r="T153" s="24">
        <f>IFERROR(VLOOKUP($D153,#REF!,17,0),)</f>
        <v>0</v>
      </c>
      <c r="U153" s="24">
        <f>IFERROR(VLOOKUP($D153,#REF!,19,0),)</f>
        <v>0</v>
      </c>
      <c r="V153" s="24">
        <f>IFERROR(VLOOKUP($D153,#REF!,20,0),)</f>
        <v>0</v>
      </c>
      <c r="W153" s="24">
        <f>IFERROR(VLOOKUP($D153,#REF!,21,0),)</f>
        <v>0</v>
      </c>
      <c r="X153" s="24">
        <f>IFERROR(VLOOKUP($D153,#REF!,22,0),)</f>
        <v>0</v>
      </c>
      <c r="Y153" s="24">
        <f>IFERROR(VLOOKUP($D153,#REF!,23,0),)</f>
        <v>0</v>
      </c>
      <c r="Z153" s="24">
        <f>IFERROR(VLOOKUP($D153,#REF!,24,0),)</f>
        <v>0</v>
      </c>
      <c r="AA153" s="24">
        <f>IFERROR(VLOOKUP($D153,#REF!,25,0),)</f>
        <v>0</v>
      </c>
      <c r="AB153" s="24">
        <f>IFERROR(VLOOKUP($D153,#REF!,26,0),)</f>
        <v>0</v>
      </c>
      <c r="AC153" s="24">
        <f>IFERROR(VLOOKUP($D153,#REF!,27,0),)</f>
        <v>0</v>
      </c>
      <c r="AD153" s="24">
        <f>IFERROR(VLOOKUP($D153,#REF!,28,0),)</f>
        <v>0</v>
      </c>
      <c r="AE153" s="24">
        <f>IFERROR(VLOOKUP($D153,#REF!,29,0),)</f>
        <v>0</v>
      </c>
      <c r="AF153" s="24">
        <f>IFERROR(VLOOKUP($D153,#REF!,30,0),)</f>
        <v>0</v>
      </c>
      <c r="AG153" s="24">
        <f>IFERROR(VLOOKUP($D153,#REF!,31,0),)</f>
        <v>0</v>
      </c>
      <c r="AH153" s="24">
        <f>IFERROR(VLOOKUP($D153,#REF!,32,0),)</f>
        <v>0</v>
      </c>
      <c r="AI153" s="24">
        <f>IFERROR(VLOOKUP($D153,#REF!,33,0),)</f>
        <v>0</v>
      </c>
      <c r="AJ153" s="24">
        <f>IFERROR(VLOOKUP($D153,#REF!,34,0),)</f>
        <v>0</v>
      </c>
      <c r="AK153" s="24">
        <f>IFERROR(VLOOKUP($D153,#REF!,35,0),)</f>
        <v>0</v>
      </c>
      <c r="AL153" s="24">
        <f>IFERROR(VLOOKUP($D153,#REF!,36,0),)</f>
        <v>0</v>
      </c>
    </row>
    <row r="154" spans="1:38" x14ac:dyDescent="0.25">
      <c r="A154" s="8" t="s">
        <v>989</v>
      </c>
      <c r="B154" s="8" t="str">
        <f t="shared" si="47"/>
        <v>Обустройство Харвутинской площади Ямбургского ГКМ051-2001209</v>
      </c>
      <c r="C154" s="23" t="s">
        <v>625</v>
      </c>
      <c r="D154" s="23" t="s">
        <v>78</v>
      </c>
      <c r="E154" s="24">
        <f>IFERROR(VLOOKUP(D154,#REF!,2,0),)</f>
        <v>0</v>
      </c>
      <c r="F154" s="24">
        <f>IFERROR(VLOOKUP(D154,#REF!,3,0),)</f>
        <v>0</v>
      </c>
      <c r="G154" s="24">
        <f>IFERROR(VLOOKUP(D154,#REF!,4,0),)</f>
        <v>0</v>
      </c>
      <c r="H154" s="24">
        <f>IFERROR(VLOOKUP($D154,#REF!,5,0),)</f>
        <v>0</v>
      </c>
      <c r="I154" s="24">
        <f>IFERROR(VLOOKUP($D154,#REF!,6,0),)</f>
        <v>0</v>
      </c>
      <c r="J154" s="24">
        <f>IFERROR(VLOOKUP($D154,#REF!,7,0),)</f>
        <v>0</v>
      </c>
      <c r="K154" s="24">
        <f>IFERROR(VLOOKUP($D154,#REF!,8,0),)</f>
        <v>0</v>
      </c>
      <c r="L154" s="24">
        <f>IFERROR(VLOOKUP($D154,#REF!,9,0),)</f>
        <v>0</v>
      </c>
      <c r="M154" s="24">
        <f>IFERROR(VLOOKUP($D154,#REF!,10,0),)</f>
        <v>0</v>
      </c>
      <c r="N154" s="24">
        <f>IFERROR(VLOOKUP($D154,#REF!,11,0),)</f>
        <v>0</v>
      </c>
      <c r="O154" s="24">
        <f>IFERROR(VLOOKUP($D154,#REF!,12,0),)</f>
        <v>0</v>
      </c>
      <c r="P154" s="24">
        <f>IFERROR(VLOOKUP($D154,#REF!,14,0),)</f>
        <v>0</v>
      </c>
      <c r="Q154" s="24">
        <f>IFERROR(VLOOKUP($D154,#REF!,15,0),)</f>
        <v>0</v>
      </c>
      <c r="R154" s="24">
        <f>IFERROR(VLOOKUP($D154,#REF!,16,0),)</f>
        <v>0</v>
      </c>
      <c r="S154" s="24">
        <f>IFERROR(VLOOKUP($D154,#REF!,16,0),)</f>
        <v>0</v>
      </c>
      <c r="T154" s="24">
        <f>IFERROR(VLOOKUP($D154,#REF!,17,0),)</f>
        <v>0</v>
      </c>
      <c r="U154" s="24">
        <f>IFERROR(VLOOKUP($D154,#REF!,19,0),)</f>
        <v>0</v>
      </c>
      <c r="V154" s="24">
        <f>IFERROR(VLOOKUP($D154,#REF!,20,0),)</f>
        <v>0</v>
      </c>
      <c r="W154" s="24">
        <f>IFERROR(VLOOKUP($D154,#REF!,21,0),)</f>
        <v>0</v>
      </c>
      <c r="X154" s="24">
        <f>IFERROR(VLOOKUP($D154,#REF!,22,0),)</f>
        <v>0</v>
      </c>
      <c r="Y154" s="24">
        <f>IFERROR(VLOOKUP($D154,#REF!,23,0),)</f>
        <v>0</v>
      </c>
      <c r="Z154" s="24">
        <f>IFERROR(VLOOKUP($D154,#REF!,24,0),)</f>
        <v>0</v>
      </c>
      <c r="AA154" s="24">
        <f>IFERROR(VLOOKUP($D154,#REF!,25,0),)</f>
        <v>0</v>
      </c>
      <c r="AB154" s="24">
        <f>IFERROR(VLOOKUP($D154,#REF!,26,0),)</f>
        <v>0</v>
      </c>
      <c r="AC154" s="24">
        <f>IFERROR(VLOOKUP($D154,#REF!,27,0),)</f>
        <v>0</v>
      </c>
      <c r="AD154" s="24">
        <f>IFERROR(VLOOKUP($D154,#REF!,28,0),)</f>
        <v>0</v>
      </c>
      <c r="AE154" s="24">
        <f>IFERROR(VLOOKUP($D154,#REF!,29,0),)</f>
        <v>0</v>
      </c>
      <c r="AF154" s="24">
        <f>IFERROR(VLOOKUP($D154,#REF!,30,0),)</f>
        <v>0</v>
      </c>
      <c r="AG154" s="24">
        <f>IFERROR(VLOOKUP($D154,#REF!,31,0),)</f>
        <v>0</v>
      </c>
      <c r="AH154" s="24">
        <f>IFERROR(VLOOKUP($D154,#REF!,32,0),)</f>
        <v>0</v>
      </c>
      <c r="AI154" s="24">
        <f>IFERROR(VLOOKUP($D154,#REF!,33,0),)</f>
        <v>0</v>
      </c>
      <c r="AJ154" s="24">
        <f>IFERROR(VLOOKUP($D154,#REF!,34,0),)</f>
        <v>0</v>
      </c>
      <c r="AK154" s="24">
        <f>IFERROR(VLOOKUP($D154,#REF!,35,0),)</f>
        <v>0</v>
      </c>
      <c r="AL154" s="24">
        <f>IFERROR(VLOOKUP($D154,#REF!,36,0),)</f>
        <v>0</v>
      </c>
    </row>
    <row r="155" spans="1:38" ht="30" customHeight="1" x14ac:dyDescent="0.25">
      <c r="A155" s="8" t="s">
        <v>989</v>
      </c>
      <c r="B155" s="8" t="str">
        <f t="shared" si="47"/>
        <v>Обустройство газового месторождения Каменномысское-море051-2001219</v>
      </c>
      <c r="C155" s="23" t="s">
        <v>79</v>
      </c>
      <c r="D155" s="23" t="s">
        <v>80</v>
      </c>
      <c r="E155" s="24">
        <f>IFERROR(VLOOKUP(D155,#REF!,2,0),)</f>
        <v>0</v>
      </c>
      <c r="F155" s="24">
        <f>IFERROR(VLOOKUP(D155,#REF!,3,0),)</f>
        <v>0</v>
      </c>
      <c r="G155" s="24">
        <f>IFERROR(VLOOKUP(D155,#REF!,4,0),)</f>
        <v>0</v>
      </c>
      <c r="H155" s="24">
        <f>IFERROR(VLOOKUP($D155,#REF!,5,0),)</f>
        <v>0</v>
      </c>
      <c r="I155" s="24">
        <f>IFERROR(VLOOKUP($D155,#REF!,6,0),)</f>
        <v>0</v>
      </c>
      <c r="J155" s="24">
        <f>IFERROR(VLOOKUP($D155,#REF!,7,0),)</f>
        <v>0</v>
      </c>
      <c r="K155" s="24">
        <f>IFERROR(VLOOKUP($D155,#REF!,8,0),)</f>
        <v>0</v>
      </c>
      <c r="L155" s="24">
        <f>IFERROR(VLOOKUP($D155,#REF!,9,0),)</f>
        <v>0</v>
      </c>
      <c r="M155" s="24">
        <f>IFERROR(VLOOKUP($D155,#REF!,10,0),)</f>
        <v>0</v>
      </c>
      <c r="N155" s="24">
        <f>IFERROR(VLOOKUP($D155,#REF!,11,0),)</f>
        <v>0</v>
      </c>
      <c r="O155" s="24">
        <f>IFERROR(VLOOKUP($D155,#REF!,12,0),)</f>
        <v>0</v>
      </c>
      <c r="P155" s="24">
        <f>IFERROR(VLOOKUP($D155,#REF!,14,0),)</f>
        <v>0</v>
      </c>
      <c r="Q155" s="24">
        <f>IFERROR(VLOOKUP($D155,#REF!,15,0),)</f>
        <v>0</v>
      </c>
      <c r="R155" s="24">
        <f>IFERROR(VLOOKUP($D155,#REF!,16,0),)</f>
        <v>0</v>
      </c>
      <c r="S155" s="24">
        <f>IFERROR(VLOOKUP($D155,#REF!,16,0),)</f>
        <v>0</v>
      </c>
      <c r="T155" s="24">
        <f>IFERROR(VLOOKUP($D155,#REF!,17,0),)</f>
        <v>0</v>
      </c>
      <c r="U155" s="24">
        <f>IFERROR(VLOOKUP($D155,#REF!,19,0),)</f>
        <v>0</v>
      </c>
      <c r="V155" s="24">
        <f>IFERROR(VLOOKUP($D155,#REF!,20,0),)</f>
        <v>0</v>
      </c>
      <c r="W155" s="24">
        <f>IFERROR(VLOOKUP($D155,#REF!,21,0),)</f>
        <v>0</v>
      </c>
      <c r="X155" s="24">
        <f>IFERROR(VLOOKUP($D155,#REF!,22,0),)</f>
        <v>0</v>
      </c>
      <c r="Y155" s="24">
        <f>IFERROR(VLOOKUP($D155,#REF!,23,0),)</f>
        <v>0</v>
      </c>
      <c r="Z155" s="24">
        <f>IFERROR(VLOOKUP($D155,#REF!,24,0),)</f>
        <v>0</v>
      </c>
      <c r="AA155" s="24">
        <f>IFERROR(VLOOKUP($D155,#REF!,25,0),)</f>
        <v>0</v>
      </c>
      <c r="AB155" s="24">
        <f>IFERROR(VLOOKUP($D155,#REF!,26,0),)</f>
        <v>0</v>
      </c>
      <c r="AC155" s="24">
        <f>IFERROR(VLOOKUP($D155,#REF!,27,0),)</f>
        <v>0</v>
      </c>
      <c r="AD155" s="24">
        <f>IFERROR(VLOOKUP($D155,#REF!,28,0),)</f>
        <v>0</v>
      </c>
      <c r="AE155" s="24">
        <f>IFERROR(VLOOKUP($D155,#REF!,29,0),)</f>
        <v>0</v>
      </c>
      <c r="AF155" s="24">
        <f>IFERROR(VLOOKUP($D155,#REF!,30,0),)</f>
        <v>0</v>
      </c>
      <c r="AG155" s="24">
        <f>IFERROR(VLOOKUP($D155,#REF!,31,0),)</f>
        <v>0</v>
      </c>
      <c r="AH155" s="24">
        <f>IFERROR(VLOOKUP($D155,#REF!,32,0),)</f>
        <v>0</v>
      </c>
      <c r="AI155" s="24">
        <f>IFERROR(VLOOKUP($D155,#REF!,33,0),)</f>
        <v>0</v>
      </c>
      <c r="AJ155" s="24">
        <f>IFERROR(VLOOKUP($D155,#REF!,34,0),)</f>
        <v>0</v>
      </c>
      <c r="AK155" s="24">
        <f>IFERROR(VLOOKUP($D155,#REF!,35,0),)</f>
        <v>0</v>
      </c>
      <c r="AL155" s="24">
        <f>IFERROR(VLOOKUP($D155,#REF!,36,0),)</f>
        <v>0</v>
      </c>
    </row>
    <row r="156" spans="1:38" x14ac:dyDescent="0.25">
      <c r="B156" s="8" t="str">
        <f t="shared" si="47"/>
        <v>Подрядные работы051-2001219</v>
      </c>
      <c r="C156" s="33" t="s">
        <v>2</v>
      </c>
      <c r="D156" s="33" t="s">
        <v>80</v>
      </c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</row>
    <row r="157" spans="1:38" x14ac:dyDescent="0.25">
      <c r="B157" s="8" t="str">
        <f t="shared" ref="B157:B167" si="51">CONCATENATE(C157,D157)</f>
        <v>Газстройпром051-2001219</v>
      </c>
      <c r="C157" s="40" t="s">
        <v>990</v>
      </c>
      <c r="D157" s="40" t="s">
        <v>80</v>
      </c>
      <c r="E157" s="20">
        <v>10227.280000000001</v>
      </c>
      <c r="F157" s="20">
        <v>0</v>
      </c>
      <c r="G157" s="20"/>
      <c r="H157" s="20"/>
      <c r="I157" s="20"/>
      <c r="J157" s="20"/>
      <c r="K157" s="20"/>
      <c r="L157" s="20"/>
      <c r="M157" s="20"/>
      <c r="N157" s="20"/>
      <c r="O157" s="20">
        <f>U157+Y157+AC157+AG157</f>
        <v>26077.65</v>
      </c>
      <c r="P157" s="20">
        <f>V157+Z157+AD157+AH157</f>
        <v>0</v>
      </c>
      <c r="Q157" s="20">
        <f>W157+AA157+AE157+AI157</f>
        <v>0</v>
      </c>
      <c r="R157" s="20">
        <f>X157+AB157+AF157+AJ157</f>
        <v>26077.65</v>
      </c>
      <c r="S157" s="20"/>
      <c r="T157" s="20"/>
      <c r="U157" s="20">
        <f>V157+W157+X157</f>
        <v>629.21</v>
      </c>
      <c r="V157" s="20">
        <v>0</v>
      </c>
      <c r="W157" s="20">
        <v>0</v>
      </c>
      <c r="X157" s="20">
        <v>629.21</v>
      </c>
      <c r="Y157" s="20">
        <f>Z157+AA157+AB157</f>
        <v>10863.41</v>
      </c>
      <c r="Z157" s="20"/>
      <c r="AA157" s="20"/>
      <c r="AB157" s="20">
        <f>13410.91-2547.5</f>
        <v>10863.41</v>
      </c>
      <c r="AC157" s="20">
        <f>AD157+AE157+AF157</f>
        <v>3205.43</v>
      </c>
      <c r="AD157" s="20"/>
      <c r="AE157" s="20"/>
      <c r="AF157" s="20">
        <v>3205.43</v>
      </c>
      <c r="AG157" s="20">
        <f>AH157+AI157+AJ157</f>
        <v>11379.6</v>
      </c>
      <c r="AH157" s="20"/>
      <c r="AI157" s="20"/>
      <c r="AJ157" s="20">
        <v>11379.6</v>
      </c>
      <c r="AK157" s="20"/>
      <c r="AL157" s="20"/>
    </row>
    <row r="158" spans="1:38" x14ac:dyDescent="0.25">
      <c r="B158" s="8" t="str">
        <f t="shared" si="51"/>
        <v>ООО "Красноярск нефтегазпроект"051-2001219</v>
      </c>
      <c r="C158" s="40" t="s">
        <v>994</v>
      </c>
      <c r="D158" s="40" t="s">
        <v>80</v>
      </c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>
        <f t="shared" ref="O158" si="52">U158+Y158+AC158+AG158</f>
        <v>2547.5</v>
      </c>
      <c r="P158" s="20">
        <f t="shared" ref="P158" si="53">V158+Z158+AD158+AH158</f>
        <v>0</v>
      </c>
      <c r="Q158" s="20">
        <f t="shared" ref="Q158" si="54">W158+AA158+AE158+AI158</f>
        <v>0</v>
      </c>
      <c r="R158" s="20">
        <f t="shared" ref="R158" si="55">X158+AB158+AF158+AJ158</f>
        <v>2547.5</v>
      </c>
      <c r="S158" s="20"/>
      <c r="T158" s="20"/>
      <c r="U158" s="20"/>
      <c r="V158" s="20"/>
      <c r="W158" s="20"/>
      <c r="X158" s="20"/>
      <c r="Y158" s="20">
        <f>Z158+AA158+AB158</f>
        <v>2547.5</v>
      </c>
      <c r="Z158" s="20"/>
      <c r="AA158" s="20"/>
      <c r="AB158" s="37">
        <v>2547.5</v>
      </c>
      <c r="AC158" s="20">
        <f>AD158+AE158+AF158</f>
        <v>0</v>
      </c>
      <c r="AD158" s="20"/>
      <c r="AE158" s="20"/>
      <c r="AF158" s="20"/>
      <c r="AG158" s="20">
        <f>AH158+AI158+AJ158</f>
        <v>0</v>
      </c>
      <c r="AH158" s="20"/>
      <c r="AI158" s="20"/>
      <c r="AJ158" s="20"/>
      <c r="AK158" s="20"/>
      <c r="AL158" s="20"/>
    </row>
    <row r="159" spans="1:38" x14ac:dyDescent="0.25">
      <c r="A159" s="8" t="s">
        <v>989</v>
      </c>
      <c r="B159" s="8" t="str">
        <f t="shared" si="51"/>
        <v>Строительство в г. Новый Уренгой учебного полигона051-2001220</v>
      </c>
      <c r="C159" s="23" t="s">
        <v>626</v>
      </c>
      <c r="D159" s="23" t="s">
        <v>81</v>
      </c>
      <c r="E159" s="24">
        <f>IFERROR(VLOOKUP(D159,#REF!,2,0),)</f>
        <v>0</v>
      </c>
      <c r="F159" s="24">
        <f>IFERROR(VLOOKUP(D159,#REF!,3,0),)</f>
        <v>0</v>
      </c>
      <c r="G159" s="24">
        <f>IFERROR(VLOOKUP(D159,#REF!,4,0),)</f>
        <v>0</v>
      </c>
      <c r="H159" s="24">
        <f>IFERROR(VLOOKUP($D159,#REF!,5,0),)</f>
        <v>0</v>
      </c>
      <c r="I159" s="24">
        <f>IFERROR(VLOOKUP($D159,#REF!,6,0),)</f>
        <v>0</v>
      </c>
      <c r="J159" s="24">
        <f>IFERROR(VLOOKUP($D159,#REF!,7,0),)</f>
        <v>0</v>
      </c>
      <c r="K159" s="24">
        <f>IFERROR(VLOOKUP($D159,#REF!,8,0),)</f>
        <v>0</v>
      </c>
      <c r="L159" s="24">
        <f>IFERROR(VLOOKUP($D159,#REF!,9,0),)</f>
        <v>0</v>
      </c>
      <c r="M159" s="24">
        <f>IFERROR(VLOOKUP($D159,#REF!,10,0),)</f>
        <v>0</v>
      </c>
      <c r="N159" s="24">
        <f>IFERROR(VLOOKUP($D159,#REF!,11,0),)</f>
        <v>0</v>
      </c>
      <c r="O159" s="24">
        <f>IFERROR(VLOOKUP($D159,#REF!,12,0),)</f>
        <v>0</v>
      </c>
      <c r="P159" s="24">
        <f>IFERROR(VLOOKUP($D159,#REF!,14,0),)</f>
        <v>0</v>
      </c>
      <c r="Q159" s="24">
        <f>IFERROR(VLOOKUP($D159,#REF!,15,0),)</f>
        <v>0</v>
      </c>
      <c r="R159" s="24">
        <f>IFERROR(VLOOKUP($D159,#REF!,16,0),)</f>
        <v>0</v>
      </c>
      <c r="S159" s="24">
        <f>IFERROR(VLOOKUP($D159,#REF!,16,0),)</f>
        <v>0</v>
      </c>
      <c r="T159" s="24">
        <f>IFERROR(VLOOKUP($D159,#REF!,17,0),)</f>
        <v>0</v>
      </c>
      <c r="U159" s="24">
        <f>IFERROR(VLOOKUP($D159,#REF!,19,0),)</f>
        <v>0</v>
      </c>
      <c r="V159" s="24">
        <f>IFERROR(VLOOKUP($D159,#REF!,20,0),)</f>
        <v>0</v>
      </c>
      <c r="W159" s="24">
        <f>IFERROR(VLOOKUP($D159,#REF!,21,0),)</f>
        <v>0</v>
      </c>
      <c r="X159" s="24">
        <f>IFERROR(VLOOKUP($D159,#REF!,22,0),)</f>
        <v>0</v>
      </c>
      <c r="Y159" s="24">
        <f>IFERROR(VLOOKUP($D159,#REF!,23,0),)</f>
        <v>0</v>
      </c>
      <c r="Z159" s="24">
        <f>IFERROR(VLOOKUP($D159,#REF!,24,0),)</f>
        <v>0</v>
      </c>
      <c r="AA159" s="24">
        <f>IFERROR(VLOOKUP($D159,#REF!,25,0),)</f>
        <v>0</v>
      </c>
      <c r="AB159" s="24">
        <f>IFERROR(VLOOKUP($D159,#REF!,26,0),)</f>
        <v>0</v>
      </c>
      <c r="AC159" s="24">
        <f>IFERROR(VLOOKUP($D159,#REF!,27,0),)</f>
        <v>0</v>
      </c>
      <c r="AD159" s="24">
        <f>IFERROR(VLOOKUP($D159,#REF!,28,0),)</f>
        <v>0</v>
      </c>
      <c r="AE159" s="24">
        <f>IFERROR(VLOOKUP($D159,#REF!,29,0),)</f>
        <v>0</v>
      </c>
      <c r="AF159" s="24">
        <f>IFERROR(VLOOKUP($D159,#REF!,30,0),)</f>
        <v>0</v>
      </c>
      <c r="AG159" s="24">
        <f>IFERROR(VLOOKUP($D159,#REF!,31,0),)</f>
        <v>0</v>
      </c>
      <c r="AH159" s="24">
        <f>IFERROR(VLOOKUP($D159,#REF!,32,0),)</f>
        <v>0</v>
      </c>
      <c r="AI159" s="24">
        <f>IFERROR(VLOOKUP($D159,#REF!,33,0),)</f>
        <v>0</v>
      </c>
      <c r="AJ159" s="24">
        <f>IFERROR(VLOOKUP($D159,#REF!,34,0),)</f>
        <v>0</v>
      </c>
      <c r="AK159" s="24">
        <f>IFERROR(VLOOKUP($D159,#REF!,35,0),)</f>
        <v>0</v>
      </c>
      <c r="AL159" s="24">
        <f>IFERROR(VLOOKUP($D159,#REF!,36,0),)</f>
        <v>0</v>
      </c>
    </row>
    <row r="160" spans="1:38" x14ac:dyDescent="0.25">
      <c r="A160" s="8" t="s">
        <v>989</v>
      </c>
      <c r="B160" s="8" t="str">
        <f t="shared" si="51"/>
        <v>Реконструкция и модернизация Ямбургского ГКМ051-2001230</v>
      </c>
      <c r="C160" s="23" t="s">
        <v>627</v>
      </c>
      <c r="D160" s="23" t="s">
        <v>82</v>
      </c>
      <c r="E160" s="24">
        <f>IFERROR(VLOOKUP(D160,#REF!,2,0),)</f>
        <v>0</v>
      </c>
      <c r="F160" s="24">
        <f>IFERROR(VLOOKUP(D160,#REF!,3,0),)</f>
        <v>0</v>
      </c>
      <c r="G160" s="24">
        <f>IFERROR(VLOOKUP(D160,#REF!,4,0),)</f>
        <v>0</v>
      </c>
      <c r="H160" s="24">
        <f>IFERROR(VLOOKUP($D160,#REF!,5,0),)</f>
        <v>0</v>
      </c>
      <c r="I160" s="24">
        <f>IFERROR(VLOOKUP($D160,#REF!,6,0),)</f>
        <v>0</v>
      </c>
      <c r="J160" s="24">
        <f>IFERROR(VLOOKUP($D160,#REF!,7,0),)</f>
        <v>0</v>
      </c>
      <c r="K160" s="24">
        <f>IFERROR(VLOOKUP($D160,#REF!,8,0),)</f>
        <v>0</v>
      </c>
      <c r="L160" s="24">
        <f>IFERROR(VLOOKUP($D160,#REF!,9,0),)</f>
        <v>0</v>
      </c>
      <c r="M160" s="24">
        <f>IFERROR(VLOOKUP($D160,#REF!,10,0),)</f>
        <v>0</v>
      </c>
      <c r="N160" s="24">
        <f>IFERROR(VLOOKUP($D160,#REF!,11,0),)</f>
        <v>0</v>
      </c>
      <c r="O160" s="24">
        <f>IFERROR(VLOOKUP($D160,#REF!,12,0),)</f>
        <v>0</v>
      </c>
      <c r="P160" s="24">
        <f>IFERROR(VLOOKUP($D160,#REF!,14,0),)</f>
        <v>0</v>
      </c>
      <c r="Q160" s="24">
        <f>IFERROR(VLOOKUP($D160,#REF!,15,0),)</f>
        <v>0</v>
      </c>
      <c r="R160" s="24">
        <f>IFERROR(VLOOKUP($D160,#REF!,16,0),)</f>
        <v>0</v>
      </c>
      <c r="S160" s="24">
        <f>IFERROR(VLOOKUP($D160,#REF!,16,0),)</f>
        <v>0</v>
      </c>
      <c r="T160" s="24">
        <f>IFERROR(VLOOKUP($D160,#REF!,17,0),)</f>
        <v>0</v>
      </c>
      <c r="U160" s="24">
        <f>IFERROR(VLOOKUP($D160,#REF!,19,0),)</f>
        <v>0</v>
      </c>
      <c r="V160" s="24">
        <f>IFERROR(VLOOKUP($D160,#REF!,20,0),)</f>
        <v>0</v>
      </c>
      <c r="W160" s="24">
        <f>IFERROR(VLOOKUP($D160,#REF!,21,0),)</f>
        <v>0</v>
      </c>
      <c r="X160" s="24">
        <f>IFERROR(VLOOKUP($D160,#REF!,22,0),)</f>
        <v>0</v>
      </c>
      <c r="Y160" s="24">
        <f>IFERROR(VLOOKUP($D160,#REF!,23,0),)</f>
        <v>0</v>
      </c>
      <c r="Z160" s="24">
        <f>IFERROR(VLOOKUP($D160,#REF!,24,0),)</f>
        <v>0</v>
      </c>
      <c r="AA160" s="24">
        <f>IFERROR(VLOOKUP($D160,#REF!,25,0),)</f>
        <v>0</v>
      </c>
      <c r="AB160" s="24">
        <f>IFERROR(VLOOKUP($D160,#REF!,26,0),)</f>
        <v>0</v>
      </c>
      <c r="AC160" s="24">
        <f>IFERROR(VLOOKUP($D160,#REF!,27,0),)</f>
        <v>0</v>
      </c>
      <c r="AD160" s="24">
        <f>IFERROR(VLOOKUP($D160,#REF!,28,0),)</f>
        <v>0</v>
      </c>
      <c r="AE160" s="24">
        <f>IFERROR(VLOOKUP($D160,#REF!,29,0),)</f>
        <v>0</v>
      </c>
      <c r="AF160" s="24">
        <f>IFERROR(VLOOKUP($D160,#REF!,30,0),)</f>
        <v>0</v>
      </c>
      <c r="AG160" s="24">
        <f>IFERROR(VLOOKUP($D160,#REF!,31,0),)</f>
        <v>0</v>
      </c>
      <c r="AH160" s="24">
        <f>IFERROR(VLOOKUP($D160,#REF!,32,0),)</f>
        <v>0</v>
      </c>
      <c r="AI160" s="24">
        <f>IFERROR(VLOOKUP($D160,#REF!,33,0),)</f>
        <v>0</v>
      </c>
      <c r="AJ160" s="24">
        <f>IFERROR(VLOOKUP($D160,#REF!,34,0),)</f>
        <v>0</v>
      </c>
      <c r="AK160" s="24">
        <f>IFERROR(VLOOKUP($D160,#REF!,35,0),)</f>
        <v>0</v>
      </c>
      <c r="AL160" s="24">
        <f>IFERROR(VLOOKUP($D160,#REF!,36,0),)</f>
        <v>0</v>
      </c>
    </row>
    <row r="161" spans="1:38" x14ac:dyDescent="0.25">
      <c r="A161" s="8" t="s">
        <v>989</v>
      </c>
      <c r="B161" s="8" t="str">
        <f t="shared" si="51"/>
        <v>Обустройство газоконденсатных залежей Заполярного НГКМ051-2001233</v>
      </c>
      <c r="C161" s="23" t="s">
        <v>628</v>
      </c>
      <c r="D161" s="23" t="s">
        <v>83</v>
      </c>
      <c r="E161" s="24">
        <f>IFERROR(VLOOKUP(D161,#REF!,2,0),)</f>
        <v>0</v>
      </c>
      <c r="F161" s="24">
        <f>IFERROR(VLOOKUP(D161,#REF!,3,0),)</f>
        <v>0</v>
      </c>
      <c r="G161" s="24">
        <f>IFERROR(VLOOKUP(D161,#REF!,4,0),)</f>
        <v>0</v>
      </c>
      <c r="H161" s="24">
        <f>IFERROR(VLOOKUP($D161,#REF!,5,0),)</f>
        <v>0</v>
      </c>
      <c r="I161" s="24">
        <f>IFERROR(VLOOKUP($D161,#REF!,6,0),)</f>
        <v>0</v>
      </c>
      <c r="J161" s="24">
        <f>IFERROR(VLOOKUP($D161,#REF!,7,0),)</f>
        <v>0</v>
      </c>
      <c r="K161" s="24">
        <f>IFERROR(VLOOKUP($D161,#REF!,8,0),)</f>
        <v>0</v>
      </c>
      <c r="L161" s="24">
        <f>IFERROR(VLOOKUP($D161,#REF!,9,0),)</f>
        <v>0</v>
      </c>
      <c r="M161" s="24">
        <f>IFERROR(VLOOKUP($D161,#REF!,10,0),)</f>
        <v>0</v>
      </c>
      <c r="N161" s="24">
        <f>IFERROR(VLOOKUP($D161,#REF!,11,0),)</f>
        <v>0</v>
      </c>
      <c r="O161" s="24">
        <f>IFERROR(VLOOKUP($D161,#REF!,12,0),)</f>
        <v>0</v>
      </c>
      <c r="P161" s="24">
        <f>IFERROR(VLOOKUP($D161,#REF!,14,0),)</f>
        <v>0</v>
      </c>
      <c r="Q161" s="24">
        <f>IFERROR(VLOOKUP($D161,#REF!,15,0),)</f>
        <v>0</v>
      </c>
      <c r="R161" s="24">
        <f>IFERROR(VLOOKUP($D161,#REF!,16,0),)</f>
        <v>0</v>
      </c>
      <c r="S161" s="24">
        <f>IFERROR(VLOOKUP($D161,#REF!,16,0),)</f>
        <v>0</v>
      </c>
      <c r="T161" s="24">
        <f>IFERROR(VLOOKUP($D161,#REF!,17,0),)</f>
        <v>0</v>
      </c>
      <c r="U161" s="24">
        <f>IFERROR(VLOOKUP($D161,#REF!,19,0),)</f>
        <v>0</v>
      </c>
      <c r="V161" s="24">
        <f>IFERROR(VLOOKUP($D161,#REF!,20,0),)</f>
        <v>0</v>
      </c>
      <c r="W161" s="24">
        <f>IFERROR(VLOOKUP($D161,#REF!,21,0),)</f>
        <v>0</v>
      </c>
      <c r="X161" s="24">
        <f>IFERROR(VLOOKUP($D161,#REF!,22,0),)</f>
        <v>0</v>
      </c>
      <c r="Y161" s="24">
        <f>IFERROR(VLOOKUP($D161,#REF!,23,0),)</f>
        <v>0</v>
      </c>
      <c r="Z161" s="24">
        <f>IFERROR(VLOOKUP($D161,#REF!,24,0),)</f>
        <v>0</v>
      </c>
      <c r="AA161" s="24">
        <f>IFERROR(VLOOKUP($D161,#REF!,25,0),)</f>
        <v>0</v>
      </c>
      <c r="AB161" s="24">
        <f>IFERROR(VLOOKUP($D161,#REF!,26,0),)</f>
        <v>0</v>
      </c>
      <c r="AC161" s="24">
        <f>IFERROR(VLOOKUP($D161,#REF!,27,0),)</f>
        <v>0</v>
      </c>
      <c r="AD161" s="24">
        <f>IFERROR(VLOOKUP($D161,#REF!,28,0),)</f>
        <v>0</v>
      </c>
      <c r="AE161" s="24">
        <f>IFERROR(VLOOKUP($D161,#REF!,29,0),)</f>
        <v>0</v>
      </c>
      <c r="AF161" s="24">
        <f>IFERROR(VLOOKUP($D161,#REF!,30,0),)</f>
        <v>0</v>
      </c>
      <c r="AG161" s="24">
        <f>IFERROR(VLOOKUP($D161,#REF!,31,0),)</f>
        <v>0</v>
      </c>
      <c r="AH161" s="24">
        <f>IFERROR(VLOOKUP($D161,#REF!,32,0),)</f>
        <v>0</v>
      </c>
      <c r="AI161" s="24">
        <f>IFERROR(VLOOKUP($D161,#REF!,33,0),)</f>
        <v>0</v>
      </c>
      <c r="AJ161" s="24">
        <f>IFERROR(VLOOKUP($D161,#REF!,34,0),)</f>
        <v>0</v>
      </c>
      <c r="AK161" s="24">
        <f>IFERROR(VLOOKUP($D161,#REF!,35,0),)</f>
        <v>0</v>
      </c>
      <c r="AL161" s="24">
        <f>IFERROR(VLOOKUP($D161,#REF!,36,0),)</f>
        <v>0</v>
      </c>
    </row>
    <row r="162" spans="1:38" x14ac:dyDescent="0.25">
      <c r="A162" s="8" t="s">
        <v>989</v>
      </c>
      <c r="B162" s="8" t="str">
        <f t="shared" si="51"/>
        <v>Обустройство Ямбургского ГКМ051-2001235</v>
      </c>
      <c r="C162" s="23" t="s">
        <v>84</v>
      </c>
      <c r="D162" s="23" t="s">
        <v>85</v>
      </c>
      <c r="E162" s="24">
        <f>IFERROR(VLOOKUP(D162,#REF!,2,0),)</f>
        <v>0</v>
      </c>
      <c r="F162" s="24">
        <f>IFERROR(VLOOKUP(D162,#REF!,3,0),)</f>
        <v>0</v>
      </c>
      <c r="G162" s="24">
        <f>IFERROR(VLOOKUP(D162,#REF!,4,0),)</f>
        <v>0</v>
      </c>
      <c r="H162" s="24">
        <f>IFERROR(VLOOKUP($D162,#REF!,5,0),)</f>
        <v>0</v>
      </c>
      <c r="I162" s="24">
        <f>IFERROR(VLOOKUP($D162,#REF!,6,0),)</f>
        <v>0</v>
      </c>
      <c r="J162" s="24">
        <f>IFERROR(VLOOKUP($D162,#REF!,7,0),)</f>
        <v>0</v>
      </c>
      <c r="K162" s="24">
        <f>IFERROR(VLOOKUP($D162,#REF!,8,0),)</f>
        <v>0</v>
      </c>
      <c r="L162" s="24">
        <f>IFERROR(VLOOKUP($D162,#REF!,9,0),)</f>
        <v>0</v>
      </c>
      <c r="M162" s="24">
        <f>IFERROR(VLOOKUP($D162,#REF!,10,0),)</f>
        <v>0</v>
      </c>
      <c r="N162" s="24">
        <f>IFERROR(VLOOKUP($D162,#REF!,11,0),)</f>
        <v>0</v>
      </c>
      <c r="O162" s="24">
        <f>IFERROR(VLOOKUP($D162,#REF!,12,0),)</f>
        <v>0</v>
      </c>
      <c r="P162" s="24">
        <f>IFERROR(VLOOKUP($D162,#REF!,14,0),)</f>
        <v>0</v>
      </c>
      <c r="Q162" s="24">
        <f>IFERROR(VLOOKUP($D162,#REF!,15,0),)</f>
        <v>0</v>
      </c>
      <c r="R162" s="24">
        <f>IFERROR(VLOOKUP($D162,#REF!,16,0),)</f>
        <v>0</v>
      </c>
      <c r="S162" s="24">
        <f>IFERROR(VLOOKUP($D162,#REF!,16,0),)</f>
        <v>0</v>
      </c>
      <c r="T162" s="24">
        <f>IFERROR(VLOOKUP($D162,#REF!,17,0),)</f>
        <v>0</v>
      </c>
      <c r="U162" s="24">
        <f>IFERROR(VLOOKUP($D162,#REF!,19,0),)</f>
        <v>0</v>
      </c>
      <c r="V162" s="24">
        <f>IFERROR(VLOOKUP($D162,#REF!,20,0),)</f>
        <v>0</v>
      </c>
      <c r="W162" s="24">
        <f>IFERROR(VLOOKUP($D162,#REF!,21,0),)</f>
        <v>0</v>
      </c>
      <c r="X162" s="24">
        <f>IFERROR(VLOOKUP($D162,#REF!,22,0),)</f>
        <v>0</v>
      </c>
      <c r="Y162" s="24">
        <f>IFERROR(VLOOKUP($D162,#REF!,23,0),)</f>
        <v>0</v>
      </c>
      <c r="Z162" s="24">
        <f>IFERROR(VLOOKUP($D162,#REF!,24,0),)</f>
        <v>0</v>
      </c>
      <c r="AA162" s="24">
        <f>IFERROR(VLOOKUP($D162,#REF!,25,0),)</f>
        <v>0</v>
      </c>
      <c r="AB162" s="24">
        <f>IFERROR(VLOOKUP($D162,#REF!,26,0),)</f>
        <v>0</v>
      </c>
      <c r="AC162" s="24">
        <f>IFERROR(VLOOKUP($D162,#REF!,27,0),)</f>
        <v>0</v>
      </c>
      <c r="AD162" s="24">
        <f>IFERROR(VLOOKUP($D162,#REF!,28,0),)</f>
        <v>0</v>
      </c>
      <c r="AE162" s="24">
        <f>IFERROR(VLOOKUP($D162,#REF!,29,0),)</f>
        <v>0</v>
      </c>
      <c r="AF162" s="24">
        <f>IFERROR(VLOOKUP($D162,#REF!,30,0),)</f>
        <v>0</v>
      </c>
      <c r="AG162" s="24">
        <f>IFERROR(VLOOKUP($D162,#REF!,31,0),)</f>
        <v>0</v>
      </c>
      <c r="AH162" s="24">
        <f>IFERROR(VLOOKUP($D162,#REF!,32,0),)</f>
        <v>0</v>
      </c>
      <c r="AI162" s="24">
        <f>IFERROR(VLOOKUP($D162,#REF!,33,0),)</f>
        <v>0</v>
      </c>
      <c r="AJ162" s="24">
        <f>IFERROR(VLOOKUP($D162,#REF!,34,0),)</f>
        <v>0</v>
      </c>
      <c r="AK162" s="24">
        <f>IFERROR(VLOOKUP($D162,#REF!,35,0),)</f>
        <v>0</v>
      </c>
      <c r="AL162" s="24">
        <f>IFERROR(VLOOKUP($D162,#REF!,36,0),)</f>
        <v>0</v>
      </c>
    </row>
    <row r="163" spans="1:38" x14ac:dyDescent="0.25">
      <c r="A163" s="8" t="s">
        <v>989</v>
      </c>
      <c r="B163" s="8" t="str">
        <f t="shared" si="51"/>
        <v>Обустройство Заполярного ГНКМ051-2001236</v>
      </c>
      <c r="C163" s="23" t="s">
        <v>86</v>
      </c>
      <c r="D163" s="23" t="s">
        <v>87</v>
      </c>
      <c r="E163" s="24">
        <f>IFERROR(VLOOKUP(D163,#REF!,2,0),)</f>
        <v>0</v>
      </c>
      <c r="F163" s="24">
        <f>IFERROR(VLOOKUP(D163,#REF!,3,0),)</f>
        <v>0</v>
      </c>
      <c r="G163" s="24">
        <f>IFERROR(VLOOKUP(D163,#REF!,4,0),)</f>
        <v>0</v>
      </c>
      <c r="H163" s="24">
        <f>IFERROR(VLOOKUP($D163,#REF!,5,0),)</f>
        <v>0</v>
      </c>
      <c r="I163" s="24"/>
      <c r="J163" s="24">
        <f>IFERROR(VLOOKUP($D163,#REF!,7,0),)</f>
        <v>0</v>
      </c>
      <c r="K163" s="24">
        <f>IFERROR(VLOOKUP($D163,#REF!,8,0),)</f>
        <v>0</v>
      </c>
      <c r="L163" s="24">
        <f>IFERROR(VLOOKUP($D163,#REF!,9,0),)</f>
        <v>0</v>
      </c>
      <c r="M163" s="24">
        <f>IFERROR(VLOOKUP($D163,#REF!,10,0),)</f>
        <v>0</v>
      </c>
      <c r="N163" s="24">
        <f>IFERROR(VLOOKUP($D163,#REF!,11,0),)</f>
        <v>0</v>
      </c>
      <c r="O163" s="24">
        <f>IFERROR(VLOOKUP($D163,#REF!,12,0),)</f>
        <v>0</v>
      </c>
      <c r="P163" s="24">
        <f>IFERROR(VLOOKUP($D163,#REF!,14,0),)</f>
        <v>0</v>
      </c>
      <c r="Q163" s="24">
        <f>IFERROR(VLOOKUP($D163,#REF!,15,0),)</f>
        <v>0</v>
      </c>
      <c r="R163" s="24">
        <f>IFERROR(VLOOKUP($D163,#REF!,16,0),)</f>
        <v>0</v>
      </c>
      <c r="S163" s="24">
        <f>IFERROR(VLOOKUP($D163,#REF!,16,0),)</f>
        <v>0</v>
      </c>
      <c r="T163" s="24">
        <f>IFERROR(VLOOKUP($D163,#REF!,17,0),)</f>
        <v>0</v>
      </c>
      <c r="U163" s="24">
        <f>IFERROR(VLOOKUP($D163,#REF!,19,0),)</f>
        <v>0</v>
      </c>
      <c r="V163" s="24">
        <f>IFERROR(VLOOKUP($D163,#REF!,20,0),)</f>
        <v>0</v>
      </c>
      <c r="W163" s="24">
        <f>IFERROR(VLOOKUP($D163,#REF!,21,0),)</f>
        <v>0</v>
      </c>
      <c r="X163" s="24">
        <f>IFERROR(VLOOKUP($D163,#REF!,22,0),)</f>
        <v>0</v>
      </c>
      <c r="Y163" s="24">
        <f>IFERROR(VLOOKUP($D163,#REF!,23,0),)</f>
        <v>0</v>
      </c>
      <c r="Z163" s="24">
        <f>IFERROR(VLOOKUP($D163,#REF!,24,0),)</f>
        <v>0</v>
      </c>
      <c r="AA163" s="24">
        <f>IFERROR(VLOOKUP($D163,#REF!,25,0),)</f>
        <v>0</v>
      </c>
      <c r="AB163" s="24">
        <f>IFERROR(VLOOKUP($D163,#REF!,26,0),)</f>
        <v>0</v>
      </c>
      <c r="AC163" s="24">
        <f>IFERROR(VLOOKUP($D163,#REF!,27,0),)</f>
        <v>0</v>
      </c>
      <c r="AD163" s="24">
        <f>IFERROR(VLOOKUP($D163,#REF!,28,0),)</f>
        <v>0</v>
      </c>
      <c r="AE163" s="24">
        <f>IFERROR(VLOOKUP($D163,#REF!,29,0),)</f>
        <v>0</v>
      </c>
      <c r="AF163" s="24">
        <f>IFERROR(VLOOKUP($D163,#REF!,30,0),)</f>
        <v>0</v>
      </c>
      <c r="AG163" s="24">
        <f>IFERROR(VLOOKUP($D163,#REF!,31,0),)</f>
        <v>0</v>
      </c>
      <c r="AH163" s="24">
        <f>IFERROR(VLOOKUP($D163,#REF!,32,0),)</f>
        <v>0</v>
      </c>
      <c r="AI163" s="24">
        <f>IFERROR(VLOOKUP($D163,#REF!,33,0),)</f>
        <v>0</v>
      </c>
      <c r="AJ163" s="24">
        <f>IFERROR(VLOOKUP($D163,#REF!,34,0),)</f>
        <v>0</v>
      </c>
      <c r="AK163" s="24">
        <f>IFERROR(VLOOKUP($D163,#REF!,35,0),)</f>
        <v>0</v>
      </c>
      <c r="AL163" s="24">
        <f>IFERROR(VLOOKUP($D163,#REF!,36,0),)</f>
        <v>0</v>
      </c>
    </row>
    <row r="164" spans="1:38" x14ac:dyDescent="0.25">
      <c r="A164" s="8" t="s">
        <v>989</v>
      </c>
      <c r="B164" s="8" t="str">
        <f t="shared" si="51"/>
        <v>Дожимная компрессорная станция на УКПГ-2С Заполярного НГКМ (2 очередь)051-2001243</v>
      </c>
      <c r="C164" s="23" t="s">
        <v>629</v>
      </c>
      <c r="D164" s="23" t="s">
        <v>392</v>
      </c>
      <c r="E164" s="24">
        <f>IFERROR(VLOOKUP(D164,#REF!,2,0),)</f>
        <v>0</v>
      </c>
      <c r="F164" s="24">
        <f>IFERROR(VLOOKUP(D164,#REF!,3,0),)</f>
        <v>0</v>
      </c>
      <c r="G164" s="24">
        <f>IFERROR(VLOOKUP(D164,#REF!,4,0),)</f>
        <v>0</v>
      </c>
      <c r="H164" s="24">
        <f>IFERROR(VLOOKUP($D164,#REF!,5,0),)</f>
        <v>0</v>
      </c>
      <c r="I164" s="24">
        <v>0</v>
      </c>
      <c r="J164" s="24">
        <f>IFERROR(VLOOKUP($D164,#REF!,7,0),)</f>
        <v>0</v>
      </c>
      <c r="K164" s="24">
        <f>IFERROR(VLOOKUP($D164,#REF!,8,0),)</f>
        <v>0</v>
      </c>
      <c r="L164" s="24">
        <f>IFERROR(VLOOKUP($D164,#REF!,9,0),)</f>
        <v>0</v>
      </c>
      <c r="M164" s="24">
        <f>IFERROR(VLOOKUP($D164,#REF!,10,0),)</f>
        <v>0</v>
      </c>
      <c r="N164" s="24">
        <f>IFERROR(VLOOKUP($D164,#REF!,11,0),)</f>
        <v>0</v>
      </c>
      <c r="O164" s="24">
        <f>IFERROR(VLOOKUP($D164,#REF!,12,0),)</f>
        <v>0</v>
      </c>
      <c r="P164" s="24">
        <f>IFERROR(VLOOKUP($D164,#REF!,14,0),)</f>
        <v>0</v>
      </c>
      <c r="Q164" s="24">
        <f>IFERROR(VLOOKUP($D164,#REF!,15,0),)</f>
        <v>0</v>
      </c>
      <c r="R164" s="24">
        <f>IFERROR(VLOOKUP($D164,#REF!,16,0),)</f>
        <v>0</v>
      </c>
      <c r="S164" s="24">
        <f>IFERROR(VLOOKUP($D164,#REF!,16,0),)</f>
        <v>0</v>
      </c>
      <c r="T164" s="24">
        <f>IFERROR(VLOOKUP($D164,#REF!,17,0),)</f>
        <v>0</v>
      </c>
      <c r="U164" s="24">
        <f>IFERROR(VLOOKUP($D164,#REF!,19,0),)</f>
        <v>0</v>
      </c>
      <c r="V164" s="24">
        <f>IFERROR(VLOOKUP($D164,#REF!,20,0),)</f>
        <v>0</v>
      </c>
      <c r="W164" s="24">
        <f>IFERROR(VLOOKUP($D164,#REF!,21,0),)</f>
        <v>0</v>
      </c>
      <c r="X164" s="24">
        <f>IFERROR(VLOOKUP($D164,#REF!,22,0),)</f>
        <v>0</v>
      </c>
      <c r="Y164" s="24">
        <f>IFERROR(VLOOKUP($D164,#REF!,23,0),)</f>
        <v>0</v>
      </c>
      <c r="Z164" s="24">
        <f>IFERROR(VLOOKUP($D164,#REF!,24,0),)</f>
        <v>0</v>
      </c>
      <c r="AA164" s="24">
        <f>IFERROR(VLOOKUP($D164,#REF!,25,0),)</f>
        <v>0</v>
      </c>
      <c r="AB164" s="24">
        <f>IFERROR(VLOOKUP($D164,#REF!,26,0),)</f>
        <v>0</v>
      </c>
      <c r="AC164" s="24">
        <f>IFERROR(VLOOKUP($D164,#REF!,27,0),)</f>
        <v>0</v>
      </c>
      <c r="AD164" s="24">
        <f>IFERROR(VLOOKUP($D164,#REF!,28,0),)</f>
        <v>0</v>
      </c>
      <c r="AE164" s="24">
        <f>IFERROR(VLOOKUP($D164,#REF!,29,0),)</f>
        <v>0</v>
      </c>
      <c r="AF164" s="24">
        <f>IFERROR(VLOOKUP($D164,#REF!,30,0),)</f>
        <v>0</v>
      </c>
      <c r="AG164" s="24">
        <f>IFERROR(VLOOKUP($D164,#REF!,31,0),)</f>
        <v>0</v>
      </c>
      <c r="AH164" s="24">
        <f>IFERROR(VLOOKUP($D164,#REF!,32,0),)</f>
        <v>0</v>
      </c>
      <c r="AI164" s="24">
        <f>IFERROR(VLOOKUP($D164,#REF!,33,0),)</f>
        <v>0</v>
      </c>
      <c r="AJ164" s="24">
        <f>IFERROR(VLOOKUP($D164,#REF!,34,0),)</f>
        <v>0</v>
      </c>
      <c r="AK164" s="24">
        <f>IFERROR(VLOOKUP($D164,#REF!,35,0),)</f>
        <v>0</v>
      </c>
      <c r="AL164" s="24">
        <f>IFERROR(VLOOKUP($D164,#REF!,36,0),)</f>
        <v>0</v>
      </c>
    </row>
    <row r="165" spans="1:38" x14ac:dyDescent="0.25">
      <c r="A165" s="8" t="s">
        <v>989</v>
      </c>
      <c r="B165" s="8" t="str">
        <f t="shared" si="51"/>
        <v>Дожимная компрессорная станция на УКПГ-3С Заполярного НГКМ (2 очередь)051-2001244</v>
      </c>
      <c r="C165" s="23" t="s">
        <v>630</v>
      </c>
      <c r="D165" s="23" t="s">
        <v>88</v>
      </c>
      <c r="E165" s="24">
        <f>IFERROR(VLOOKUP(D165,#REF!,2,0),)</f>
        <v>0</v>
      </c>
      <c r="F165" s="24">
        <f>IFERROR(VLOOKUP(D165,#REF!,3,0),)</f>
        <v>0</v>
      </c>
      <c r="G165" s="24">
        <f>IFERROR(VLOOKUP(D165,#REF!,4,0),)</f>
        <v>0</v>
      </c>
      <c r="H165" s="24">
        <f>IFERROR(VLOOKUP($D165,#REF!,5,0),)</f>
        <v>0</v>
      </c>
      <c r="I165" s="24">
        <v>3564.14</v>
      </c>
      <c r="J165" s="24">
        <f>IFERROR(VLOOKUP($D165,#REF!,7,0),)</f>
        <v>0</v>
      </c>
      <c r="K165" s="24">
        <f>IFERROR(VLOOKUP($D165,#REF!,8,0),)</f>
        <v>0</v>
      </c>
      <c r="L165" s="24">
        <f>IFERROR(VLOOKUP($D165,#REF!,9,0),)</f>
        <v>0</v>
      </c>
      <c r="M165" s="24">
        <f>IFERROR(VLOOKUP($D165,#REF!,10,0),)</f>
        <v>0</v>
      </c>
      <c r="N165" s="24">
        <f>IFERROR(VLOOKUP($D165,#REF!,11,0),)</f>
        <v>0</v>
      </c>
      <c r="O165" s="24">
        <f>IFERROR(VLOOKUP($D165,#REF!,12,0),)</f>
        <v>0</v>
      </c>
      <c r="P165" s="24">
        <f>IFERROR(VLOOKUP($D165,#REF!,14,0),)</f>
        <v>0</v>
      </c>
      <c r="Q165" s="24">
        <f>IFERROR(VLOOKUP($D165,#REF!,15,0),)</f>
        <v>0</v>
      </c>
      <c r="R165" s="24">
        <f>IFERROR(VLOOKUP($D165,#REF!,16,0),)</f>
        <v>0</v>
      </c>
      <c r="S165" s="24">
        <f>IFERROR(VLOOKUP($D165,#REF!,16,0),)</f>
        <v>0</v>
      </c>
      <c r="T165" s="24">
        <f>IFERROR(VLOOKUP($D165,#REF!,17,0),)</f>
        <v>0</v>
      </c>
      <c r="U165" s="24">
        <f>IFERROR(VLOOKUP($D165,#REF!,19,0),)</f>
        <v>0</v>
      </c>
      <c r="V165" s="24">
        <f>IFERROR(VLOOKUP($D165,#REF!,20,0),)</f>
        <v>0</v>
      </c>
      <c r="W165" s="24">
        <f>IFERROR(VLOOKUP($D165,#REF!,21,0),)</f>
        <v>0</v>
      </c>
      <c r="X165" s="24">
        <f>IFERROR(VLOOKUP($D165,#REF!,22,0),)</f>
        <v>0</v>
      </c>
      <c r="Y165" s="24">
        <f>IFERROR(VLOOKUP($D165,#REF!,23,0),)</f>
        <v>0</v>
      </c>
      <c r="Z165" s="24">
        <f>IFERROR(VLOOKUP($D165,#REF!,24,0),)</f>
        <v>0</v>
      </c>
      <c r="AA165" s="24">
        <f>IFERROR(VLOOKUP($D165,#REF!,25,0),)</f>
        <v>0</v>
      </c>
      <c r="AB165" s="24">
        <f>IFERROR(VLOOKUP($D165,#REF!,26,0),)</f>
        <v>0</v>
      </c>
      <c r="AC165" s="24">
        <f>IFERROR(VLOOKUP($D165,#REF!,27,0),)</f>
        <v>0</v>
      </c>
      <c r="AD165" s="24">
        <f>IFERROR(VLOOKUP($D165,#REF!,28,0),)</f>
        <v>0</v>
      </c>
      <c r="AE165" s="24">
        <f>IFERROR(VLOOKUP($D165,#REF!,29,0),)</f>
        <v>0</v>
      </c>
      <c r="AF165" s="24">
        <f>IFERROR(VLOOKUP($D165,#REF!,30,0),)</f>
        <v>0</v>
      </c>
      <c r="AG165" s="24">
        <f>IFERROR(VLOOKUP($D165,#REF!,31,0),)</f>
        <v>0</v>
      </c>
      <c r="AH165" s="24">
        <f>IFERROR(VLOOKUP($D165,#REF!,32,0),)</f>
        <v>0</v>
      </c>
      <c r="AI165" s="24">
        <f>IFERROR(VLOOKUP($D165,#REF!,33,0),)</f>
        <v>0</v>
      </c>
      <c r="AJ165" s="24">
        <f>IFERROR(VLOOKUP($D165,#REF!,34,0),)</f>
        <v>0</v>
      </c>
      <c r="AK165" s="24">
        <f>IFERROR(VLOOKUP($D165,#REF!,35,0),)</f>
        <v>0</v>
      </c>
      <c r="AL165" s="24">
        <f>IFERROR(VLOOKUP($D165,#REF!,36,0),)</f>
        <v>0</v>
      </c>
    </row>
    <row r="166" spans="1:38" x14ac:dyDescent="0.25">
      <c r="C166" s="33" t="s">
        <v>2</v>
      </c>
      <c r="D166" s="33" t="s">
        <v>88</v>
      </c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</row>
    <row r="167" spans="1:38" x14ac:dyDescent="0.25">
      <c r="B167" s="8" t="str">
        <f t="shared" si="51"/>
        <v>АО  "ЯМАЛТРАНССТРОЙ"051-2001244</v>
      </c>
      <c r="C167" s="40" t="s">
        <v>993</v>
      </c>
      <c r="D167" s="40" t="s">
        <v>88</v>
      </c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>
        <f>U167+Y167+AC167+AG167</f>
        <v>2458.5</v>
      </c>
      <c r="P167" s="20">
        <f>V167+Z167+AD167+AH167</f>
        <v>0</v>
      </c>
      <c r="Q167" s="20">
        <f>W167+AA167+AE167+AI167</f>
        <v>685.01</v>
      </c>
      <c r="R167" s="20">
        <f>X167+AB167+AF167+AJ167</f>
        <v>1773.49</v>
      </c>
      <c r="S167" s="20"/>
      <c r="T167" s="20"/>
      <c r="U167" s="20">
        <f>V167+W167+X167</f>
        <v>2458.5</v>
      </c>
      <c r="V167" s="20"/>
      <c r="W167" s="20">
        <v>685.01</v>
      </c>
      <c r="X167" s="20">
        <v>1773.49</v>
      </c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</row>
    <row r="168" spans="1:38" x14ac:dyDescent="0.25">
      <c r="A168" s="8" t="s">
        <v>989</v>
      </c>
      <c r="B168" s="8" t="str">
        <f t="shared" ref="B168:B237" si="56">CONCATENATE(C168,D168)</f>
        <v>Обустройство Киринского ГКМ051-2001292</v>
      </c>
      <c r="C168" s="23" t="s">
        <v>89</v>
      </c>
      <c r="D168" s="23" t="s">
        <v>90</v>
      </c>
      <c r="E168" s="24">
        <f>IFERROR(VLOOKUP(D168,#REF!,2,0),)</f>
        <v>0</v>
      </c>
      <c r="F168" s="24">
        <f>IFERROR(VLOOKUP(D168,#REF!,3,0),)</f>
        <v>0</v>
      </c>
      <c r="G168" s="24">
        <f>IFERROR(VLOOKUP(D168,#REF!,4,0),)</f>
        <v>0</v>
      </c>
      <c r="H168" s="24">
        <f>IFERROR(VLOOKUP($D168,#REF!,5,0),)</f>
        <v>0</v>
      </c>
      <c r="I168" s="24">
        <f>IFERROR(VLOOKUP($D168,#REF!,6,0),)</f>
        <v>0</v>
      </c>
      <c r="J168" s="24">
        <f>IFERROR(VLOOKUP($D168,#REF!,7,0),)</f>
        <v>0</v>
      </c>
      <c r="K168" s="24">
        <f>IFERROR(VLOOKUP($D168,#REF!,8,0),)</f>
        <v>0</v>
      </c>
      <c r="L168" s="24">
        <f>IFERROR(VLOOKUP($D168,#REF!,9,0),)</f>
        <v>0</v>
      </c>
      <c r="M168" s="24">
        <f>IFERROR(VLOOKUP($D168,#REF!,10,0),)</f>
        <v>0</v>
      </c>
      <c r="N168" s="24">
        <f>IFERROR(VLOOKUP($D168,#REF!,11,0),)</f>
        <v>0</v>
      </c>
      <c r="O168" s="24">
        <f>IFERROR(VLOOKUP($D168,#REF!,12,0),)</f>
        <v>0</v>
      </c>
      <c r="P168" s="24">
        <f>IFERROR(VLOOKUP($D168,#REF!,14,0),)</f>
        <v>0</v>
      </c>
      <c r="Q168" s="24">
        <f>IFERROR(VLOOKUP($D168,#REF!,15,0),)</f>
        <v>0</v>
      </c>
      <c r="R168" s="24">
        <f>IFERROR(VLOOKUP($D168,#REF!,16,0),)</f>
        <v>0</v>
      </c>
      <c r="S168" s="24">
        <f>IFERROR(VLOOKUP($D168,#REF!,16,0),)</f>
        <v>0</v>
      </c>
      <c r="T168" s="24">
        <f>IFERROR(VLOOKUP($D168,#REF!,17,0),)</f>
        <v>0</v>
      </c>
      <c r="U168" s="24">
        <f>IFERROR(VLOOKUP($D168,#REF!,19,0),)</f>
        <v>0</v>
      </c>
      <c r="V168" s="24">
        <f>IFERROR(VLOOKUP($D168,#REF!,20,0),)</f>
        <v>0</v>
      </c>
      <c r="W168" s="24">
        <f>IFERROR(VLOOKUP($D168,#REF!,21,0),)</f>
        <v>0</v>
      </c>
      <c r="X168" s="24">
        <f>IFERROR(VLOOKUP($D168,#REF!,22,0),)</f>
        <v>0</v>
      </c>
      <c r="Y168" s="24">
        <f>IFERROR(VLOOKUP($D168,#REF!,23,0),)</f>
        <v>0</v>
      </c>
      <c r="Z168" s="24">
        <f>IFERROR(VLOOKUP($D168,#REF!,24,0),)</f>
        <v>0</v>
      </c>
      <c r="AA168" s="24">
        <f>IFERROR(VLOOKUP($D168,#REF!,25,0),)</f>
        <v>0</v>
      </c>
      <c r="AB168" s="24">
        <f>IFERROR(VLOOKUP($D168,#REF!,26,0),)</f>
        <v>0</v>
      </c>
      <c r="AC168" s="24">
        <f>IFERROR(VLOOKUP($D168,#REF!,27,0),)</f>
        <v>0</v>
      </c>
      <c r="AD168" s="24">
        <f>IFERROR(VLOOKUP($D168,#REF!,28,0),)</f>
        <v>0</v>
      </c>
      <c r="AE168" s="24">
        <f>IFERROR(VLOOKUP($D168,#REF!,29,0),)</f>
        <v>0</v>
      </c>
      <c r="AF168" s="24">
        <f>IFERROR(VLOOKUP($D168,#REF!,30,0),)</f>
        <v>0</v>
      </c>
      <c r="AG168" s="24">
        <f>IFERROR(VLOOKUP($D168,#REF!,31,0),)</f>
        <v>0</v>
      </c>
      <c r="AH168" s="24">
        <f>IFERROR(VLOOKUP($D168,#REF!,32,0),)</f>
        <v>0</v>
      </c>
      <c r="AI168" s="24">
        <f>IFERROR(VLOOKUP($D168,#REF!,33,0),)</f>
        <v>0</v>
      </c>
      <c r="AJ168" s="24">
        <f>IFERROR(VLOOKUP($D168,#REF!,34,0),)</f>
        <v>0</v>
      </c>
      <c r="AK168" s="24">
        <f>IFERROR(VLOOKUP($D168,#REF!,35,0),)</f>
        <v>0</v>
      </c>
      <c r="AL168" s="24">
        <f>IFERROR(VLOOKUP($D168,#REF!,36,0),)</f>
        <v>0</v>
      </c>
    </row>
    <row r="169" spans="1:38" x14ac:dyDescent="0.25">
      <c r="A169" s="8" t="s">
        <v>989</v>
      </c>
      <c r="B169" s="8" t="str">
        <f t="shared" si="56"/>
        <v>Обустройство Южно-Киринского месторождения051-2001297</v>
      </c>
      <c r="C169" s="23" t="s">
        <v>631</v>
      </c>
      <c r="D169" s="23" t="s">
        <v>393</v>
      </c>
      <c r="E169" s="24">
        <f>IFERROR(VLOOKUP(D169,#REF!,2,0),)</f>
        <v>0</v>
      </c>
      <c r="F169" s="24">
        <f>IFERROR(VLOOKUP(D169,#REF!,3,0),)</f>
        <v>0</v>
      </c>
      <c r="G169" s="24">
        <f>IFERROR(VLOOKUP(D169,#REF!,4,0),)</f>
        <v>0</v>
      </c>
      <c r="H169" s="24">
        <f>IFERROR(VLOOKUP($D169,#REF!,5,0),)</f>
        <v>0</v>
      </c>
      <c r="I169" s="24">
        <v>0</v>
      </c>
      <c r="J169" s="24">
        <f>IFERROR(VLOOKUP($D169,#REF!,7,0),)</f>
        <v>0</v>
      </c>
      <c r="K169" s="24">
        <f>IFERROR(VLOOKUP($D169,#REF!,8,0),)</f>
        <v>0</v>
      </c>
      <c r="L169" s="24">
        <f>IFERROR(VLOOKUP($D169,#REF!,9,0),)</f>
        <v>0</v>
      </c>
      <c r="M169" s="24">
        <f>IFERROR(VLOOKUP($D169,#REF!,10,0),)</f>
        <v>0</v>
      </c>
      <c r="N169" s="24">
        <f>IFERROR(VLOOKUP($D169,#REF!,11,0),)</f>
        <v>0</v>
      </c>
      <c r="O169" s="24">
        <f>IFERROR(VLOOKUP($D169,#REF!,12,0),)</f>
        <v>0</v>
      </c>
      <c r="P169" s="24">
        <f>IFERROR(VLOOKUP($D169,#REF!,14,0),)</f>
        <v>0</v>
      </c>
      <c r="Q169" s="24">
        <f>IFERROR(VLOOKUP($D169,#REF!,15,0),)</f>
        <v>0</v>
      </c>
      <c r="R169" s="24">
        <f>IFERROR(VLOOKUP($D169,#REF!,16,0),)</f>
        <v>0</v>
      </c>
      <c r="S169" s="24">
        <f>IFERROR(VLOOKUP($D169,#REF!,16,0),)</f>
        <v>0</v>
      </c>
      <c r="T169" s="24">
        <f>IFERROR(VLOOKUP($D169,#REF!,17,0),)</f>
        <v>0</v>
      </c>
      <c r="U169" s="24">
        <f>IFERROR(VLOOKUP($D169,#REF!,19,0),)</f>
        <v>0</v>
      </c>
      <c r="V169" s="24">
        <f>IFERROR(VLOOKUP($D169,#REF!,20,0),)</f>
        <v>0</v>
      </c>
      <c r="W169" s="24">
        <f>IFERROR(VLOOKUP($D169,#REF!,21,0),)</f>
        <v>0</v>
      </c>
      <c r="X169" s="24">
        <f>IFERROR(VLOOKUP($D169,#REF!,22,0),)</f>
        <v>0</v>
      </c>
      <c r="Y169" s="24">
        <f>IFERROR(VLOOKUP($D169,#REF!,23,0),)</f>
        <v>0</v>
      </c>
      <c r="Z169" s="24">
        <f>IFERROR(VLOOKUP($D169,#REF!,24,0),)</f>
        <v>0</v>
      </c>
      <c r="AA169" s="24">
        <f>IFERROR(VLOOKUP($D169,#REF!,25,0),)</f>
        <v>0</v>
      </c>
      <c r="AB169" s="24">
        <f>IFERROR(VLOOKUP($D169,#REF!,26,0),)</f>
        <v>0</v>
      </c>
      <c r="AC169" s="24">
        <f>IFERROR(VLOOKUP($D169,#REF!,27,0),)</f>
        <v>0</v>
      </c>
      <c r="AD169" s="24">
        <f>IFERROR(VLOOKUP($D169,#REF!,28,0),)</f>
        <v>0</v>
      </c>
      <c r="AE169" s="24">
        <f>IFERROR(VLOOKUP($D169,#REF!,29,0),)</f>
        <v>0</v>
      </c>
      <c r="AF169" s="24">
        <f>IFERROR(VLOOKUP($D169,#REF!,30,0),)</f>
        <v>0</v>
      </c>
      <c r="AG169" s="24">
        <f>IFERROR(VLOOKUP($D169,#REF!,31,0),)</f>
        <v>0</v>
      </c>
      <c r="AH169" s="24">
        <f>IFERROR(VLOOKUP($D169,#REF!,32,0),)</f>
        <v>0</v>
      </c>
      <c r="AI169" s="24">
        <f>IFERROR(VLOOKUP($D169,#REF!,33,0),)</f>
        <v>0</v>
      </c>
      <c r="AJ169" s="24">
        <f>IFERROR(VLOOKUP($D169,#REF!,34,0),)</f>
        <v>0</v>
      </c>
      <c r="AK169" s="24">
        <f>IFERROR(VLOOKUP($D169,#REF!,35,0),)</f>
        <v>0</v>
      </c>
      <c r="AL169" s="24">
        <f>IFERROR(VLOOKUP($D169,#REF!,36,0),)</f>
        <v>0</v>
      </c>
    </row>
    <row r="170" spans="1:38" x14ac:dyDescent="0.25">
      <c r="A170" s="8" t="s">
        <v>989</v>
      </c>
      <c r="B170" s="8" t="str">
        <f t="shared" si="56"/>
        <v>Реконструкция объектов Александровогайского ЛПУМГ051-2001305</v>
      </c>
      <c r="C170" s="23" t="s">
        <v>632</v>
      </c>
      <c r="D170" s="23" t="s">
        <v>91</v>
      </c>
      <c r="E170" s="24">
        <f>IFERROR(VLOOKUP(D170,#REF!,2,0),)</f>
        <v>0</v>
      </c>
      <c r="F170" s="24">
        <f>IFERROR(VLOOKUP(D170,#REF!,3,0),)</f>
        <v>0</v>
      </c>
      <c r="G170" s="24">
        <f>IFERROR(VLOOKUP(D170,#REF!,4,0),)</f>
        <v>0</v>
      </c>
      <c r="H170" s="24">
        <f>IFERROR(VLOOKUP($D170,#REF!,5,0),)</f>
        <v>0</v>
      </c>
      <c r="I170" s="24">
        <v>1.1200000000000001</v>
      </c>
      <c r="J170" s="24">
        <f>IFERROR(VLOOKUP($D170,#REF!,7,0),)</f>
        <v>0</v>
      </c>
      <c r="K170" s="24">
        <f>IFERROR(VLOOKUP($D170,#REF!,8,0),)</f>
        <v>0</v>
      </c>
      <c r="L170" s="24">
        <f>IFERROR(VLOOKUP($D170,#REF!,9,0),)</f>
        <v>0</v>
      </c>
      <c r="M170" s="24">
        <f>IFERROR(VLOOKUP($D170,#REF!,10,0),)</f>
        <v>0</v>
      </c>
      <c r="N170" s="24">
        <f>IFERROR(VLOOKUP($D170,#REF!,11,0),)</f>
        <v>0</v>
      </c>
      <c r="O170" s="24">
        <f>IFERROR(VLOOKUP($D170,#REF!,12,0),)</f>
        <v>0</v>
      </c>
      <c r="P170" s="24">
        <f>IFERROR(VLOOKUP($D170,#REF!,14,0),)</f>
        <v>0</v>
      </c>
      <c r="Q170" s="24">
        <f>IFERROR(VLOOKUP($D170,#REF!,15,0),)</f>
        <v>0</v>
      </c>
      <c r="R170" s="24">
        <f>IFERROR(VLOOKUP($D170,#REF!,16,0),)</f>
        <v>0</v>
      </c>
      <c r="S170" s="24">
        <f>IFERROR(VLOOKUP($D170,#REF!,16,0),)</f>
        <v>0</v>
      </c>
      <c r="T170" s="24">
        <f>IFERROR(VLOOKUP($D170,#REF!,17,0),)</f>
        <v>0</v>
      </c>
      <c r="U170" s="24">
        <f>IFERROR(VLOOKUP($D170,#REF!,19,0),)</f>
        <v>0</v>
      </c>
      <c r="V170" s="24">
        <f>IFERROR(VLOOKUP($D170,#REF!,20,0),)</f>
        <v>0</v>
      </c>
      <c r="W170" s="24">
        <f>IFERROR(VLOOKUP($D170,#REF!,21,0),)</f>
        <v>0</v>
      </c>
      <c r="X170" s="24">
        <f>IFERROR(VLOOKUP($D170,#REF!,22,0),)</f>
        <v>0</v>
      </c>
      <c r="Y170" s="24">
        <f>IFERROR(VLOOKUP($D170,#REF!,23,0),)</f>
        <v>0</v>
      </c>
      <c r="Z170" s="24">
        <f>IFERROR(VLOOKUP($D170,#REF!,24,0),)</f>
        <v>0</v>
      </c>
      <c r="AA170" s="24">
        <f>IFERROR(VLOOKUP($D170,#REF!,25,0),)</f>
        <v>0</v>
      </c>
      <c r="AB170" s="24">
        <f>IFERROR(VLOOKUP($D170,#REF!,26,0),)</f>
        <v>0</v>
      </c>
      <c r="AC170" s="24">
        <f>IFERROR(VLOOKUP($D170,#REF!,27,0),)</f>
        <v>0</v>
      </c>
      <c r="AD170" s="24">
        <f>IFERROR(VLOOKUP($D170,#REF!,28,0),)</f>
        <v>0</v>
      </c>
      <c r="AE170" s="24">
        <f>IFERROR(VLOOKUP($D170,#REF!,29,0),)</f>
        <v>0</v>
      </c>
      <c r="AF170" s="24">
        <f>IFERROR(VLOOKUP($D170,#REF!,30,0),)</f>
        <v>0</v>
      </c>
      <c r="AG170" s="24">
        <f>IFERROR(VLOOKUP($D170,#REF!,31,0),)</f>
        <v>0</v>
      </c>
      <c r="AH170" s="24">
        <f>IFERROR(VLOOKUP($D170,#REF!,32,0),)</f>
        <v>0</v>
      </c>
      <c r="AI170" s="24">
        <f>IFERROR(VLOOKUP($D170,#REF!,33,0),)</f>
        <v>0</v>
      </c>
      <c r="AJ170" s="24">
        <f>IFERROR(VLOOKUP($D170,#REF!,34,0),)</f>
        <v>0</v>
      </c>
      <c r="AK170" s="24">
        <f>IFERROR(VLOOKUP($D170,#REF!,35,0),)</f>
        <v>0</v>
      </c>
      <c r="AL170" s="24">
        <f>IFERROR(VLOOKUP($D170,#REF!,36,0),)</f>
        <v>0</v>
      </c>
    </row>
    <row r="171" spans="1:38" x14ac:dyDescent="0.25">
      <c r="A171" s="8" t="s">
        <v>989</v>
      </c>
      <c r="B171" s="8" t="str">
        <f t="shared" si="56"/>
        <v>Удмуртский резервирующий комплекс ПХГ051-2001311</v>
      </c>
      <c r="C171" s="23" t="s">
        <v>633</v>
      </c>
      <c r="D171" s="23" t="s">
        <v>394</v>
      </c>
      <c r="E171" s="24">
        <f>IFERROR(VLOOKUP(D171,#REF!,2,0),)</f>
        <v>0</v>
      </c>
      <c r="F171" s="24">
        <f>IFERROR(VLOOKUP(D171,#REF!,3,0),)</f>
        <v>0</v>
      </c>
      <c r="G171" s="24">
        <f>IFERROR(VLOOKUP(D171,#REF!,4,0),)</f>
        <v>0</v>
      </c>
      <c r="H171" s="24">
        <f>IFERROR(VLOOKUP($D171,#REF!,5,0),)</f>
        <v>0</v>
      </c>
      <c r="I171" s="24">
        <v>147.56</v>
      </c>
      <c r="J171" s="24">
        <f>IFERROR(VLOOKUP($D171,#REF!,7,0),)</f>
        <v>0</v>
      </c>
      <c r="K171" s="24">
        <f>IFERROR(VLOOKUP($D171,#REF!,8,0),)</f>
        <v>0</v>
      </c>
      <c r="L171" s="24">
        <f>IFERROR(VLOOKUP($D171,#REF!,9,0),)</f>
        <v>0</v>
      </c>
      <c r="M171" s="24">
        <f>IFERROR(VLOOKUP($D171,#REF!,10,0),)</f>
        <v>0</v>
      </c>
      <c r="N171" s="24">
        <f>IFERROR(VLOOKUP($D171,#REF!,11,0),)</f>
        <v>0</v>
      </c>
      <c r="O171" s="24">
        <f>IFERROR(VLOOKUP($D171,#REF!,12,0),)</f>
        <v>0</v>
      </c>
      <c r="P171" s="24">
        <f>IFERROR(VLOOKUP($D171,#REF!,14,0),)</f>
        <v>0</v>
      </c>
      <c r="Q171" s="24">
        <f>IFERROR(VLOOKUP($D171,#REF!,15,0),)</f>
        <v>0</v>
      </c>
      <c r="R171" s="24">
        <f>IFERROR(VLOOKUP($D171,#REF!,16,0),)</f>
        <v>0</v>
      </c>
      <c r="S171" s="24">
        <f>IFERROR(VLOOKUP($D171,#REF!,16,0),)</f>
        <v>0</v>
      </c>
      <c r="T171" s="24">
        <f>IFERROR(VLOOKUP($D171,#REF!,17,0),)</f>
        <v>0</v>
      </c>
      <c r="U171" s="24">
        <f>IFERROR(VLOOKUP($D171,#REF!,19,0),)</f>
        <v>0</v>
      </c>
      <c r="V171" s="24">
        <f>IFERROR(VLOOKUP($D171,#REF!,20,0),)</f>
        <v>0</v>
      </c>
      <c r="W171" s="24">
        <f>IFERROR(VLOOKUP($D171,#REF!,21,0),)</f>
        <v>0</v>
      </c>
      <c r="X171" s="24">
        <f>IFERROR(VLOOKUP($D171,#REF!,22,0),)</f>
        <v>0</v>
      </c>
      <c r="Y171" s="24">
        <f>IFERROR(VLOOKUP($D171,#REF!,23,0),)</f>
        <v>0</v>
      </c>
      <c r="Z171" s="24">
        <f>IFERROR(VLOOKUP($D171,#REF!,24,0),)</f>
        <v>0</v>
      </c>
      <c r="AA171" s="24">
        <f>IFERROR(VLOOKUP($D171,#REF!,25,0),)</f>
        <v>0</v>
      </c>
      <c r="AB171" s="24">
        <f>IFERROR(VLOOKUP($D171,#REF!,26,0),)</f>
        <v>0</v>
      </c>
      <c r="AC171" s="24">
        <f>IFERROR(VLOOKUP($D171,#REF!,27,0),)</f>
        <v>0</v>
      </c>
      <c r="AD171" s="24">
        <f>IFERROR(VLOOKUP($D171,#REF!,28,0),)</f>
        <v>0</v>
      </c>
      <c r="AE171" s="24">
        <f>IFERROR(VLOOKUP($D171,#REF!,29,0),)</f>
        <v>0</v>
      </c>
      <c r="AF171" s="24">
        <f>IFERROR(VLOOKUP($D171,#REF!,30,0),)</f>
        <v>0</v>
      </c>
      <c r="AG171" s="24">
        <f>IFERROR(VLOOKUP($D171,#REF!,31,0),)</f>
        <v>0</v>
      </c>
      <c r="AH171" s="24">
        <f>IFERROR(VLOOKUP($D171,#REF!,32,0),)</f>
        <v>0</v>
      </c>
      <c r="AI171" s="24">
        <f>IFERROR(VLOOKUP($D171,#REF!,33,0),)</f>
        <v>0</v>
      </c>
      <c r="AJ171" s="24">
        <f>IFERROR(VLOOKUP($D171,#REF!,34,0),)</f>
        <v>0</v>
      </c>
      <c r="AK171" s="24">
        <f>IFERROR(VLOOKUP($D171,#REF!,35,0),)</f>
        <v>0</v>
      </c>
      <c r="AL171" s="24">
        <f>IFERROR(VLOOKUP($D171,#REF!,36,0),)</f>
        <v>0</v>
      </c>
    </row>
    <row r="172" spans="1:38" x14ac:dyDescent="0.25">
      <c r="A172" s="8" t="s">
        <v>989</v>
      </c>
      <c r="B172" s="8" t="str">
        <f t="shared" si="56"/>
        <v>Техперевооружение Московского УПХГ051-2001314</v>
      </c>
      <c r="C172" s="23" t="s">
        <v>634</v>
      </c>
      <c r="D172" s="23" t="s">
        <v>395</v>
      </c>
      <c r="E172" s="24">
        <f>IFERROR(VLOOKUP(D172,#REF!,2,0),)</f>
        <v>0</v>
      </c>
      <c r="F172" s="24">
        <f>IFERROR(VLOOKUP(D172,#REF!,3,0),)</f>
        <v>0</v>
      </c>
      <c r="G172" s="24">
        <f>IFERROR(VLOOKUP(D172,#REF!,4,0),)</f>
        <v>0</v>
      </c>
      <c r="H172" s="24">
        <f>IFERROR(VLOOKUP($D172,#REF!,5,0),)</f>
        <v>0</v>
      </c>
      <c r="I172" s="24">
        <v>881.44</v>
      </c>
      <c r="J172" s="24">
        <f>IFERROR(VLOOKUP($D172,#REF!,7,0),)</f>
        <v>0</v>
      </c>
      <c r="K172" s="24">
        <f>IFERROR(VLOOKUP($D172,#REF!,8,0),)</f>
        <v>0</v>
      </c>
      <c r="L172" s="24">
        <f>IFERROR(VLOOKUP($D172,#REF!,9,0),)</f>
        <v>0</v>
      </c>
      <c r="M172" s="24">
        <f>IFERROR(VLOOKUP($D172,#REF!,10,0),)</f>
        <v>0</v>
      </c>
      <c r="N172" s="24">
        <f>IFERROR(VLOOKUP($D172,#REF!,11,0),)</f>
        <v>0</v>
      </c>
      <c r="O172" s="24">
        <f>IFERROR(VLOOKUP($D172,#REF!,12,0),)</f>
        <v>0</v>
      </c>
      <c r="P172" s="24">
        <f>IFERROR(VLOOKUP($D172,#REF!,14,0),)</f>
        <v>0</v>
      </c>
      <c r="Q172" s="24">
        <f>IFERROR(VLOOKUP($D172,#REF!,15,0),)</f>
        <v>0</v>
      </c>
      <c r="R172" s="24">
        <f>IFERROR(VLOOKUP($D172,#REF!,16,0),)</f>
        <v>0</v>
      </c>
      <c r="S172" s="24">
        <f>IFERROR(VLOOKUP($D172,#REF!,16,0),)</f>
        <v>0</v>
      </c>
      <c r="T172" s="24">
        <f>IFERROR(VLOOKUP($D172,#REF!,17,0),)</f>
        <v>0</v>
      </c>
      <c r="U172" s="24">
        <f>IFERROR(VLOOKUP($D172,#REF!,19,0),)</f>
        <v>0</v>
      </c>
      <c r="V172" s="24">
        <f>IFERROR(VLOOKUP($D172,#REF!,20,0),)</f>
        <v>0</v>
      </c>
      <c r="W172" s="24">
        <f>IFERROR(VLOOKUP($D172,#REF!,21,0),)</f>
        <v>0</v>
      </c>
      <c r="X172" s="24">
        <f>IFERROR(VLOOKUP($D172,#REF!,22,0),)</f>
        <v>0</v>
      </c>
      <c r="Y172" s="24">
        <f>IFERROR(VLOOKUP($D172,#REF!,23,0),)</f>
        <v>0</v>
      </c>
      <c r="Z172" s="24">
        <f>IFERROR(VLOOKUP($D172,#REF!,24,0),)</f>
        <v>0</v>
      </c>
      <c r="AA172" s="24">
        <f>IFERROR(VLOOKUP($D172,#REF!,25,0),)</f>
        <v>0</v>
      </c>
      <c r="AB172" s="24">
        <f>IFERROR(VLOOKUP($D172,#REF!,26,0),)</f>
        <v>0</v>
      </c>
      <c r="AC172" s="24">
        <f>IFERROR(VLOOKUP($D172,#REF!,27,0),)</f>
        <v>0</v>
      </c>
      <c r="AD172" s="24">
        <f>IFERROR(VLOOKUP($D172,#REF!,28,0),)</f>
        <v>0</v>
      </c>
      <c r="AE172" s="24">
        <f>IFERROR(VLOOKUP($D172,#REF!,29,0),)</f>
        <v>0</v>
      </c>
      <c r="AF172" s="24">
        <f>IFERROR(VLOOKUP($D172,#REF!,30,0),)</f>
        <v>0</v>
      </c>
      <c r="AG172" s="24">
        <f>IFERROR(VLOOKUP($D172,#REF!,31,0),)</f>
        <v>0</v>
      </c>
      <c r="AH172" s="24">
        <f>IFERROR(VLOOKUP($D172,#REF!,32,0),)</f>
        <v>0</v>
      </c>
      <c r="AI172" s="24">
        <f>IFERROR(VLOOKUP($D172,#REF!,33,0),)</f>
        <v>0</v>
      </c>
      <c r="AJ172" s="24">
        <f>IFERROR(VLOOKUP($D172,#REF!,34,0),)</f>
        <v>0</v>
      </c>
      <c r="AK172" s="24">
        <f>IFERROR(VLOOKUP($D172,#REF!,35,0),)</f>
        <v>0</v>
      </c>
      <c r="AL172" s="24">
        <f>IFERROR(VLOOKUP($D172,#REF!,36,0),)</f>
        <v>0</v>
      </c>
    </row>
    <row r="173" spans="1:38" x14ac:dyDescent="0.25">
      <c r="B173" s="8" t="str">
        <f t="shared" si="56"/>
        <v>Подрядные работы051-2001314</v>
      </c>
      <c r="C173" s="33" t="s">
        <v>2</v>
      </c>
      <c r="D173" s="33" t="s">
        <v>395</v>
      </c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</row>
    <row r="174" spans="1:38" x14ac:dyDescent="0.25">
      <c r="B174" s="8" t="str">
        <f t="shared" si="56"/>
        <v>Газстройпром051-2001314</v>
      </c>
      <c r="C174" s="40" t="s">
        <v>990</v>
      </c>
      <c r="D174" s="40" t="s">
        <v>395</v>
      </c>
      <c r="E174" s="20">
        <v>0</v>
      </c>
      <c r="F174" s="20">
        <v>0</v>
      </c>
      <c r="G174" s="20"/>
      <c r="H174" s="20"/>
      <c r="I174" s="20"/>
      <c r="J174" s="20"/>
      <c r="K174" s="20"/>
      <c r="L174" s="20"/>
      <c r="M174" s="20"/>
      <c r="N174" s="20"/>
      <c r="O174" s="20">
        <f>U174+Y174+AC174+AG174</f>
        <v>384.3</v>
      </c>
      <c r="P174" s="20">
        <f>V174+Z174+AD174+AH174</f>
        <v>0</v>
      </c>
      <c r="Q174" s="20">
        <f>W174+AA174+AE174+AI174</f>
        <v>200.71</v>
      </c>
      <c r="R174" s="20">
        <f>X174+AB174+AF174+AJ174</f>
        <v>183.59</v>
      </c>
      <c r="S174" s="20"/>
      <c r="T174" s="20"/>
      <c r="U174" s="20">
        <f>V174+W174+X174</f>
        <v>0</v>
      </c>
      <c r="V174" s="20">
        <v>0</v>
      </c>
      <c r="W174" s="20">
        <v>0</v>
      </c>
      <c r="X174" s="20">
        <v>0</v>
      </c>
      <c r="Y174" s="20">
        <f>Z174+AA174+AB174</f>
        <v>384.3</v>
      </c>
      <c r="Z174" s="20"/>
      <c r="AA174" s="20">
        <v>200.71</v>
      </c>
      <c r="AB174" s="20">
        <v>183.59</v>
      </c>
      <c r="AC174" s="20">
        <f>AD174+AE174+AF174</f>
        <v>0</v>
      </c>
      <c r="AD174" s="20"/>
      <c r="AE174" s="20"/>
      <c r="AF174" s="20"/>
      <c r="AG174" s="20">
        <f>AH174+AI174+AJ174</f>
        <v>0</v>
      </c>
      <c r="AH174" s="20"/>
      <c r="AI174" s="20"/>
      <c r="AJ174" s="20"/>
      <c r="AK174" s="20"/>
      <c r="AL174" s="20"/>
    </row>
    <row r="175" spans="1:38" x14ac:dyDescent="0.25">
      <c r="A175" s="8" t="s">
        <v>989</v>
      </c>
      <c r="B175" s="8" t="str">
        <f t="shared" si="56"/>
        <v>Техническое перевооружение и реконструкция объектов добычи газа ОНГКМ051-2001315</v>
      </c>
      <c r="C175" s="23" t="s">
        <v>635</v>
      </c>
      <c r="D175" s="23" t="s">
        <v>92</v>
      </c>
      <c r="E175" s="24">
        <f>IFERROR(VLOOKUP(D175,#REF!,2,0),)</f>
        <v>0</v>
      </c>
      <c r="F175" s="24">
        <f>IFERROR(VLOOKUP(D175,#REF!,3,0),)</f>
        <v>0</v>
      </c>
      <c r="G175" s="24">
        <f>IFERROR(VLOOKUP(D175,#REF!,4,0),)</f>
        <v>0</v>
      </c>
      <c r="H175" s="24">
        <f>IFERROR(VLOOKUP($D175,#REF!,5,0),)</f>
        <v>0</v>
      </c>
      <c r="I175" s="24">
        <v>820.59</v>
      </c>
      <c r="J175" s="24">
        <f>IFERROR(VLOOKUP($D175,#REF!,7,0),)</f>
        <v>0</v>
      </c>
      <c r="K175" s="24">
        <f>IFERROR(VLOOKUP($D175,#REF!,8,0),)</f>
        <v>0</v>
      </c>
      <c r="L175" s="24">
        <f>IFERROR(VLOOKUP($D175,#REF!,9,0),)</f>
        <v>0</v>
      </c>
      <c r="M175" s="24">
        <f>IFERROR(VLOOKUP($D175,#REF!,10,0),)</f>
        <v>0</v>
      </c>
      <c r="N175" s="24">
        <f>IFERROR(VLOOKUP($D175,#REF!,11,0),)</f>
        <v>0</v>
      </c>
      <c r="O175" s="24">
        <f>IFERROR(VLOOKUP($D175,#REF!,12,0),)</f>
        <v>0</v>
      </c>
      <c r="P175" s="24">
        <f>IFERROR(VLOOKUP($D175,#REF!,14,0),)</f>
        <v>0</v>
      </c>
      <c r="Q175" s="24">
        <f>IFERROR(VLOOKUP($D175,#REF!,15,0),)</f>
        <v>0</v>
      </c>
      <c r="R175" s="24">
        <f>IFERROR(VLOOKUP($D175,#REF!,16,0),)</f>
        <v>0</v>
      </c>
      <c r="S175" s="24">
        <f>IFERROR(VLOOKUP($D175,#REF!,16,0),)</f>
        <v>0</v>
      </c>
      <c r="T175" s="24">
        <f>IFERROR(VLOOKUP($D175,#REF!,17,0),)</f>
        <v>0</v>
      </c>
      <c r="U175" s="24">
        <f>IFERROR(VLOOKUP($D175,#REF!,19,0),)</f>
        <v>0</v>
      </c>
      <c r="V175" s="24">
        <f>IFERROR(VLOOKUP($D175,#REF!,20,0),)</f>
        <v>0</v>
      </c>
      <c r="W175" s="24">
        <f>IFERROR(VLOOKUP($D175,#REF!,21,0),)</f>
        <v>0</v>
      </c>
      <c r="X175" s="24">
        <f>IFERROR(VLOOKUP($D175,#REF!,22,0),)</f>
        <v>0</v>
      </c>
      <c r="Y175" s="24">
        <f>IFERROR(VLOOKUP($D175,#REF!,23,0),)</f>
        <v>0</v>
      </c>
      <c r="Z175" s="24">
        <f>IFERROR(VLOOKUP($D175,#REF!,24,0),)</f>
        <v>0</v>
      </c>
      <c r="AA175" s="24">
        <f>IFERROR(VLOOKUP($D175,#REF!,25,0),)</f>
        <v>0</v>
      </c>
      <c r="AB175" s="24">
        <f>IFERROR(VLOOKUP($D175,#REF!,26,0),)</f>
        <v>0</v>
      </c>
      <c r="AC175" s="24">
        <f>IFERROR(VLOOKUP($D175,#REF!,27,0),)</f>
        <v>0</v>
      </c>
      <c r="AD175" s="24">
        <f>IFERROR(VLOOKUP($D175,#REF!,28,0),)</f>
        <v>0</v>
      </c>
      <c r="AE175" s="24">
        <f>IFERROR(VLOOKUP($D175,#REF!,29,0),)</f>
        <v>0</v>
      </c>
      <c r="AF175" s="24">
        <f>IFERROR(VLOOKUP($D175,#REF!,30,0),)</f>
        <v>0</v>
      </c>
      <c r="AG175" s="24">
        <f>IFERROR(VLOOKUP($D175,#REF!,31,0),)</f>
        <v>0</v>
      </c>
      <c r="AH175" s="24">
        <f>IFERROR(VLOOKUP($D175,#REF!,32,0),)</f>
        <v>0</v>
      </c>
      <c r="AI175" s="24">
        <f>IFERROR(VLOOKUP($D175,#REF!,33,0),)</f>
        <v>0</v>
      </c>
      <c r="AJ175" s="24">
        <f>IFERROR(VLOOKUP($D175,#REF!,34,0),)</f>
        <v>0</v>
      </c>
      <c r="AK175" s="24">
        <f>IFERROR(VLOOKUP($D175,#REF!,35,0),)</f>
        <v>0</v>
      </c>
      <c r="AL175" s="24">
        <f>IFERROR(VLOOKUP($D175,#REF!,36,0),)</f>
        <v>0</v>
      </c>
    </row>
    <row r="176" spans="1:38" x14ac:dyDescent="0.25">
      <c r="A176" s="8" t="s">
        <v>989</v>
      </c>
      <c r="B176" s="8" t="str">
        <f t="shared" si="56"/>
        <v>Реконструкция промысловых объектов ООО "Астраханьгазпром"051-2001317</v>
      </c>
      <c r="C176" s="23" t="s">
        <v>636</v>
      </c>
      <c r="D176" s="23" t="s">
        <v>548</v>
      </c>
      <c r="E176" s="24">
        <f>IFERROR(VLOOKUP(D176,#REF!,2,0),)</f>
        <v>0</v>
      </c>
      <c r="F176" s="24">
        <f>IFERROR(VLOOKUP(D176,#REF!,3,0),)</f>
        <v>0</v>
      </c>
      <c r="G176" s="24">
        <f>IFERROR(VLOOKUP(D176,#REF!,4,0),)</f>
        <v>0</v>
      </c>
      <c r="H176" s="24">
        <f>IFERROR(VLOOKUP($D176,#REF!,5,0),)</f>
        <v>0</v>
      </c>
      <c r="I176" s="24">
        <v>0</v>
      </c>
      <c r="J176" s="24">
        <f>IFERROR(VLOOKUP($D176,#REF!,7,0),)</f>
        <v>0</v>
      </c>
      <c r="K176" s="24">
        <f>IFERROR(VLOOKUP($D176,#REF!,8,0),)</f>
        <v>0</v>
      </c>
      <c r="L176" s="24">
        <f>IFERROR(VLOOKUP($D176,#REF!,9,0),)</f>
        <v>0</v>
      </c>
      <c r="M176" s="24">
        <f>IFERROR(VLOOKUP($D176,#REF!,10,0),)</f>
        <v>0</v>
      </c>
      <c r="N176" s="24">
        <f>IFERROR(VLOOKUP($D176,#REF!,11,0),)</f>
        <v>0</v>
      </c>
      <c r="O176" s="24">
        <f>IFERROR(VLOOKUP($D176,#REF!,12,0),)</f>
        <v>0</v>
      </c>
      <c r="P176" s="24">
        <f>IFERROR(VLOOKUP($D176,#REF!,14,0),)</f>
        <v>0</v>
      </c>
      <c r="Q176" s="24">
        <f>IFERROR(VLOOKUP($D176,#REF!,15,0),)</f>
        <v>0</v>
      </c>
      <c r="R176" s="24">
        <f>IFERROR(VLOOKUP($D176,#REF!,16,0),)</f>
        <v>0</v>
      </c>
      <c r="S176" s="24">
        <f>IFERROR(VLOOKUP($D176,#REF!,16,0),)</f>
        <v>0</v>
      </c>
      <c r="T176" s="24">
        <f>IFERROR(VLOOKUP($D176,#REF!,17,0),)</f>
        <v>0</v>
      </c>
      <c r="U176" s="24">
        <f>IFERROR(VLOOKUP($D176,#REF!,19,0),)</f>
        <v>0</v>
      </c>
      <c r="V176" s="24">
        <f>IFERROR(VLOOKUP($D176,#REF!,20,0),)</f>
        <v>0</v>
      </c>
      <c r="W176" s="24">
        <f>IFERROR(VLOOKUP($D176,#REF!,21,0),)</f>
        <v>0</v>
      </c>
      <c r="X176" s="24">
        <f>IFERROR(VLOOKUP($D176,#REF!,22,0),)</f>
        <v>0</v>
      </c>
      <c r="Y176" s="24">
        <f>IFERROR(VLOOKUP($D176,#REF!,23,0),)</f>
        <v>0</v>
      </c>
      <c r="Z176" s="24">
        <f>IFERROR(VLOOKUP($D176,#REF!,24,0),)</f>
        <v>0</v>
      </c>
      <c r="AA176" s="24">
        <f>IFERROR(VLOOKUP($D176,#REF!,25,0),)</f>
        <v>0</v>
      </c>
      <c r="AB176" s="24">
        <f>IFERROR(VLOOKUP($D176,#REF!,26,0),)</f>
        <v>0</v>
      </c>
      <c r="AC176" s="24">
        <f>IFERROR(VLOOKUP($D176,#REF!,27,0),)</f>
        <v>0</v>
      </c>
      <c r="AD176" s="24">
        <f>IFERROR(VLOOKUP($D176,#REF!,28,0),)</f>
        <v>0</v>
      </c>
      <c r="AE176" s="24">
        <f>IFERROR(VLOOKUP($D176,#REF!,29,0),)</f>
        <v>0</v>
      </c>
      <c r="AF176" s="24">
        <f>IFERROR(VLOOKUP($D176,#REF!,30,0),)</f>
        <v>0</v>
      </c>
      <c r="AG176" s="24">
        <f>IFERROR(VLOOKUP($D176,#REF!,31,0),)</f>
        <v>0</v>
      </c>
      <c r="AH176" s="24">
        <f>IFERROR(VLOOKUP($D176,#REF!,32,0),)</f>
        <v>0</v>
      </c>
      <c r="AI176" s="24">
        <f>IFERROR(VLOOKUP($D176,#REF!,33,0),)</f>
        <v>0</v>
      </c>
      <c r="AJ176" s="24">
        <f>IFERROR(VLOOKUP($D176,#REF!,34,0),)</f>
        <v>0</v>
      </c>
      <c r="AK176" s="24">
        <f>IFERROR(VLOOKUP($D176,#REF!,35,0),)</f>
        <v>0</v>
      </c>
      <c r="AL176" s="24">
        <f>IFERROR(VLOOKUP($D176,#REF!,36,0),)</f>
        <v>0</v>
      </c>
    </row>
    <row r="177" spans="1:38" x14ac:dyDescent="0.25">
      <c r="A177" s="8" t="s">
        <v>989</v>
      </c>
      <c r="B177" s="8" t="str">
        <f t="shared" si="56"/>
        <v>Реконструкция линейной части системы МГ Средняя Азия-Центр на участке ООО "Волгоградтрансгаз"051-2001319</v>
      </c>
      <c r="C177" s="23" t="s">
        <v>637</v>
      </c>
      <c r="D177" s="23" t="s">
        <v>93</v>
      </c>
      <c r="E177" s="24">
        <f>IFERROR(VLOOKUP(D177,#REF!,2,0),)</f>
        <v>0</v>
      </c>
      <c r="F177" s="24">
        <f>IFERROR(VLOOKUP(D177,#REF!,3,0),)</f>
        <v>0</v>
      </c>
      <c r="G177" s="24">
        <f>IFERROR(VLOOKUP(D177,#REF!,4,0),)</f>
        <v>0</v>
      </c>
      <c r="H177" s="24">
        <f>IFERROR(VLOOKUP($D177,#REF!,5,0),)</f>
        <v>0</v>
      </c>
      <c r="I177" s="24">
        <v>3.79</v>
      </c>
      <c r="J177" s="24">
        <f>IFERROR(VLOOKUP($D177,#REF!,7,0),)</f>
        <v>0</v>
      </c>
      <c r="K177" s="24">
        <f>IFERROR(VLOOKUP($D177,#REF!,8,0),)</f>
        <v>0</v>
      </c>
      <c r="L177" s="24">
        <f>IFERROR(VLOOKUP($D177,#REF!,9,0),)</f>
        <v>0</v>
      </c>
      <c r="M177" s="24">
        <f>IFERROR(VLOOKUP($D177,#REF!,10,0),)</f>
        <v>0</v>
      </c>
      <c r="N177" s="24">
        <f>IFERROR(VLOOKUP($D177,#REF!,11,0),)</f>
        <v>0</v>
      </c>
      <c r="O177" s="24">
        <f>IFERROR(VLOOKUP($D177,#REF!,12,0),)</f>
        <v>0</v>
      </c>
      <c r="P177" s="24">
        <f>IFERROR(VLOOKUP($D177,#REF!,14,0),)</f>
        <v>0</v>
      </c>
      <c r="Q177" s="24">
        <f>IFERROR(VLOOKUP($D177,#REF!,15,0),)</f>
        <v>0</v>
      </c>
      <c r="R177" s="24">
        <f>IFERROR(VLOOKUP($D177,#REF!,16,0),)</f>
        <v>0</v>
      </c>
      <c r="S177" s="24">
        <f>IFERROR(VLOOKUP($D177,#REF!,16,0),)</f>
        <v>0</v>
      </c>
      <c r="T177" s="24">
        <f>IFERROR(VLOOKUP($D177,#REF!,17,0),)</f>
        <v>0</v>
      </c>
      <c r="U177" s="24">
        <f>IFERROR(VLOOKUP($D177,#REF!,19,0),)</f>
        <v>0</v>
      </c>
      <c r="V177" s="24">
        <f>IFERROR(VLOOKUP($D177,#REF!,20,0),)</f>
        <v>0</v>
      </c>
      <c r="W177" s="24">
        <f>IFERROR(VLOOKUP($D177,#REF!,21,0),)</f>
        <v>0</v>
      </c>
      <c r="X177" s="24">
        <f>IFERROR(VLOOKUP($D177,#REF!,22,0),)</f>
        <v>0</v>
      </c>
      <c r="Y177" s="24">
        <f>IFERROR(VLOOKUP($D177,#REF!,23,0),)</f>
        <v>0</v>
      </c>
      <c r="Z177" s="24">
        <f>IFERROR(VLOOKUP($D177,#REF!,24,0),)</f>
        <v>0</v>
      </c>
      <c r="AA177" s="24">
        <f>IFERROR(VLOOKUP($D177,#REF!,25,0),)</f>
        <v>0</v>
      </c>
      <c r="AB177" s="24">
        <f>IFERROR(VLOOKUP($D177,#REF!,26,0),)</f>
        <v>0</v>
      </c>
      <c r="AC177" s="24">
        <f>IFERROR(VLOOKUP($D177,#REF!,27,0),)</f>
        <v>0</v>
      </c>
      <c r="AD177" s="24">
        <f>IFERROR(VLOOKUP($D177,#REF!,28,0),)</f>
        <v>0</v>
      </c>
      <c r="AE177" s="24">
        <f>IFERROR(VLOOKUP($D177,#REF!,29,0),)</f>
        <v>0</v>
      </c>
      <c r="AF177" s="24">
        <f>IFERROR(VLOOKUP($D177,#REF!,30,0),)</f>
        <v>0</v>
      </c>
      <c r="AG177" s="24">
        <f>IFERROR(VLOOKUP($D177,#REF!,31,0),)</f>
        <v>0</v>
      </c>
      <c r="AH177" s="24">
        <f>IFERROR(VLOOKUP($D177,#REF!,32,0),)</f>
        <v>0</v>
      </c>
      <c r="AI177" s="24">
        <f>IFERROR(VLOOKUP($D177,#REF!,33,0),)</f>
        <v>0</v>
      </c>
      <c r="AJ177" s="24">
        <f>IFERROR(VLOOKUP($D177,#REF!,34,0),)</f>
        <v>0</v>
      </c>
      <c r="AK177" s="24">
        <f>IFERROR(VLOOKUP($D177,#REF!,35,0),)</f>
        <v>0</v>
      </c>
      <c r="AL177" s="24">
        <f>IFERROR(VLOOKUP($D177,#REF!,36,0),)</f>
        <v>0</v>
      </c>
    </row>
    <row r="178" spans="1:38" x14ac:dyDescent="0.25">
      <c r="A178" s="8" t="s">
        <v>989</v>
      </c>
      <c r="B178" s="8" t="str">
        <f t="shared" si="56"/>
        <v>Реконструкция ДКС-1,2 на Оренбургском НГКМ051-2001320</v>
      </c>
      <c r="C178" s="23" t="s">
        <v>638</v>
      </c>
      <c r="D178" s="23" t="s">
        <v>94</v>
      </c>
      <c r="E178" s="24">
        <f>IFERROR(VLOOKUP(D178,#REF!,2,0),)</f>
        <v>0</v>
      </c>
      <c r="F178" s="24">
        <f>IFERROR(VLOOKUP(D178,#REF!,3,0),)</f>
        <v>0</v>
      </c>
      <c r="G178" s="24">
        <f>IFERROR(VLOOKUP(D178,#REF!,4,0),)</f>
        <v>0</v>
      </c>
      <c r="H178" s="24">
        <f>IFERROR(VLOOKUP($D178,#REF!,5,0),)</f>
        <v>0</v>
      </c>
      <c r="I178" s="24">
        <v>3843.96</v>
      </c>
      <c r="J178" s="24">
        <f>IFERROR(VLOOKUP($D178,#REF!,7,0),)</f>
        <v>0</v>
      </c>
      <c r="K178" s="24">
        <f>IFERROR(VLOOKUP($D178,#REF!,8,0),)</f>
        <v>0</v>
      </c>
      <c r="L178" s="24">
        <f>IFERROR(VLOOKUP($D178,#REF!,9,0),)</f>
        <v>0</v>
      </c>
      <c r="M178" s="24">
        <f>IFERROR(VLOOKUP($D178,#REF!,10,0),)</f>
        <v>0</v>
      </c>
      <c r="N178" s="24">
        <f>IFERROR(VLOOKUP($D178,#REF!,11,0),)</f>
        <v>0</v>
      </c>
      <c r="O178" s="24">
        <f>IFERROR(VLOOKUP($D178,#REF!,12,0),)</f>
        <v>0</v>
      </c>
      <c r="P178" s="24">
        <f>IFERROR(VLOOKUP($D178,#REF!,14,0),)</f>
        <v>0</v>
      </c>
      <c r="Q178" s="24">
        <f>IFERROR(VLOOKUP($D178,#REF!,15,0),)</f>
        <v>0</v>
      </c>
      <c r="R178" s="24">
        <f>IFERROR(VLOOKUP($D178,#REF!,16,0),)</f>
        <v>0</v>
      </c>
      <c r="S178" s="24">
        <f>IFERROR(VLOOKUP($D178,#REF!,16,0),)</f>
        <v>0</v>
      </c>
      <c r="T178" s="24">
        <f>IFERROR(VLOOKUP($D178,#REF!,17,0),)</f>
        <v>0</v>
      </c>
      <c r="U178" s="24">
        <f>IFERROR(VLOOKUP($D178,#REF!,19,0),)</f>
        <v>0</v>
      </c>
      <c r="V178" s="24">
        <f>IFERROR(VLOOKUP($D178,#REF!,20,0),)</f>
        <v>0</v>
      </c>
      <c r="W178" s="24">
        <f>IFERROR(VLOOKUP($D178,#REF!,21,0),)</f>
        <v>0</v>
      </c>
      <c r="X178" s="24">
        <f>IFERROR(VLOOKUP($D178,#REF!,22,0),)</f>
        <v>0</v>
      </c>
      <c r="Y178" s="24">
        <f>IFERROR(VLOOKUP($D178,#REF!,23,0),)</f>
        <v>0</v>
      </c>
      <c r="Z178" s="24">
        <f>IFERROR(VLOOKUP($D178,#REF!,24,0),)</f>
        <v>0</v>
      </c>
      <c r="AA178" s="24">
        <f>IFERROR(VLOOKUP($D178,#REF!,25,0),)</f>
        <v>0</v>
      </c>
      <c r="AB178" s="24">
        <f>IFERROR(VLOOKUP($D178,#REF!,26,0),)</f>
        <v>0</v>
      </c>
      <c r="AC178" s="24">
        <f>IFERROR(VLOOKUP($D178,#REF!,27,0),)</f>
        <v>0</v>
      </c>
      <c r="AD178" s="24">
        <f>IFERROR(VLOOKUP($D178,#REF!,28,0),)</f>
        <v>0</v>
      </c>
      <c r="AE178" s="24">
        <f>IFERROR(VLOOKUP($D178,#REF!,29,0),)</f>
        <v>0</v>
      </c>
      <c r="AF178" s="24">
        <f>IFERROR(VLOOKUP($D178,#REF!,30,0),)</f>
        <v>0</v>
      </c>
      <c r="AG178" s="24">
        <f>IFERROR(VLOOKUP($D178,#REF!,31,0),)</f>
        <v>0</v>
      </c>
      <c r="AH178" s="24">
        <f>IFERROR(VLOOKUP($D178,#REF!,32,0),)</f>
        <v>0</v>
      </c>
      <c r="AI178" s="24">
        <f>IFERROR(VLOOKUP($D178,#REF!,33,0),)</f>
        <v>0</v>
      </c>
      <c r="AJ178" s="24">
        <f>IFERROR(VLOOKUP($D178,#REF!,34,0),)</f>
        <v>0</v>
      </c>
      <c r="AK178" s="24">
        <f>IFERROR(VLOOKUP($D178,#REF!,35,0),)</f>
        <v>0</v>
      </c>
      <c r="AL178" s="24">
        <f>IFERROR(VLOOKUP($D178,#REF!,36,0),)</f>
        <v>0</v>
      </c>
    </row>
    <row r="179" spans="1:38" x14ac:dyDescent="0.25">
      <c r="A179" s="8" t="s">
        <v>989</v>
      </c>
      <c r="B179" s="8" t="str">
        <f t="shared" si="56"/>
        <v>Техперевооружение I, II, III очередей гелиевого завода051-2001323</v>
      </c>
      <c r="C179" s="23" t="s">
        <v>639</v>
      </c>
      <c r="D179" s="23" t="s">
        <v>95</v>
      </c>
      <c r="E179" s="24">
        <f>IFERROR(VLOOKUP(D179,#REF!,2,0),)</f>
        <v>0</v>
      </c>
      <c r="F179" s="24">
        <f>IFERROR(VLOOKUP(D179,#REF!,3,0),)</f>
        <v>0</v>
      </c>
      <c r="G179" s="24">
        <f>IFERROR(VLOOKUP(D179,#REF!,4,0),)</f>
        <v>0</v>
      </c>
      <c r="H179" s="24">
        <f>IFERROR(VLOOKUP($D179,#REF!,5,0),)</f>
        <v>0</v>
      </c>
      <c r="I179" s="24">
        <v>4.34</v>
      </c>
      <c r="J179" s="24">
        <f>IFERROR(VLOOKUP($D179,#REF!,7,0),)</f>
        <v>0</v>
      </c>
      <c r="K179" s="24">
        <f>IFERROR(VLOOKUP($D179,#REF!,8,0),)</f>
        <v>0</v>
      </c>
      <c r="L179" s="24">
        <f>IFERROR(VLOOKUP($D179,#REF!,9,0),)</f>
        <v>0</v>
      </c>
      <c r="M179" s="24">
        <f>IFERROR(VLOOKUP($D179,#REF!,10,0),)</f>
        <v>0</v>
      </c>
      <c r="N179" s="24">
        <f>IFERROR(VLOOKUP($D179,#REF!,11,0),)</f>
        <v>0</v>
      </c>
      <c r="O179" s="24">
        <f>IFERROR(VLOOKUP($D179,#REF!,12,0),)</f>
        <v>0</v>
      </c>
      <c r="P179" s="24">
        <f>IFERROR(VLOOKUP($D179,#REF!,14,0),)</f>
        <v>0</v>
      </c>
      <c r="Q179" s="24">
        <f>IFERROR(VLOOKUP($D179,#REF!,15,0),)</f>
        <v>0</v>
      </c>
      <c r="R179" s="24">
        <f>IFERROR(VLOOKUP($D179,#REF!,16,0),)</f>
        <v>0</v>
      </c>
      <c r="S179" s="24">
        <f>IFERROR(VLOOKUP($D179,#REF!,16,0),)</f>
        <v>0</v>
      </c>
      <c r="T179" s="24">
        <f>IFERROR(VLOOKUP($D179,#REF!,17,0),)</f>
        <v>0</v>
      </c>
      <c r="U179" s="24">
        <f>IFERROR(VLOOKUP($D179,#REF!,19,0),)</f>
        <v>0</v>
      </c>
      <c r="V179" s="24">
        <f>IFERROR(VLOOKUP($D179,#REF!,20,0),)</f>
        <v>0</v>
      </c>
      <c r="W179" s="24">
        <f>IFERROR(VLOOKUP($D179,#REF!,21,0),)</f>
        <v>0</v>
      </c>
      <c r="X179" s="24">
        <f>IFERROR(VLOOKUP($D179,#REF!,22,0),)</f>
        <v>0</v>
      </c>
      <c r="Y179" s="24">
        <f>IFERROR(VLOOKUP($D179,#REF!,23,0),)</f>
        <v>0</v>
      </c>
      <c r="Z179" s="24">
        <f>IFERROR(VLOOKUP($D179,#REF!,24,0),)</f>
        <v>0</v>
      </c>
      <c r="AA179" s="24">
        <f>IFERROR(VLOOKUP($D179,#REF!,25,0),)</f>
        <v>0</v>
      </c>
      <c r="AB179" s="24">
        <f>IFERROR(VLOOKUP($D179,#REF!,26,0),)</f>
        <v>0</v>
      </c>
      <c r="AC179" s="24">
        <f>IFERROR(VLOOKUP($D179,#REF!,27,0),)</f>
        <v>0</v>
      </c>
      <c r="AD179" s="24">
        <f>IFERROR(VLOOKUP($D179,#REF!,28,0),)</f>
        <v>0</v>
      </c>
      <c r="AE179" s="24">
        <f>IFERROR(VLOOKUP($D179,#REF!,29,0),)</f>
        <v>0</v>
      </c>
      <c r="AF179" s="24">
        <f>IFERROR(VLOOKUP($D179,#REF!,30,0),)</f>
        <v>0</v>
      </c>
      <c r="AG179" s="24">
        <f>IFERROR(VLOOKUP($D179,#REF!,31,0),)</f>
        <v>0</v>
      </c>
      <c r="AH179" s="24">
        <f>IFERROR(VLOOKUP($D179,#REF!,32,0),)</f>
        <v>0</v>
      </c>
      <c r="AI179" s="24">
        <f>IFERROR(VLOOKUP($D179,#REF!,33,0),)</f>
        <v>0</v>
      </c>
      <c r="AJ179" s="24">
        <f>IFERROR(VLOOKUP($D179,#REF!,34,0),)</f>
        <v>0</v>
      </c>
      <c r="AK179" s="24">
        <f>IFERROR(VLOOKUP($D179,#REF!,35,0),)</f>
        <v>0</v>
      </c>
      <c r="AL179" s="24">
        <f>IFERROR(VLOOKUP($D179,#REF!,36,0),)</f>
        <v>0</v>
      </c>
    </row>
    <row r="180" spans="1:38" x14ac:dyDescent="0.25">
      <c r="A180" s="8" t="s">
        <v>989</v>
      </c>
      <c r="B180" s="8" t="str">
        <f t="shared" si="56"/>
        <v>Реконструкция газопровода КГМО-1 на участке КС Воскресенск - КС Серпухов051-2001361</v>
      </c>
      <c r="C180" s="23" t="s">
        <v>640</v>
      </c>
      <c r="D180" s="23" t="s">
        <v>96</v>
      </c>
      <c r="E180" s="24">
        <f>IFERROR(VLOOKUP(D180,#REF!,2,0),)</f>
        <v>0</v>
      </c>
      <c r="F180" s="24">
        <f>IFERROR(VLOOKUP(D180,#REF!,3,0),)</f>
        <v>0</v>
      </c>
      <c r="G180" s="24">
        <f>IFERROR(VLOOKUP(D180,#REF!,4,0),)</f>
        <v>0</v>
      </c>
      <c r="H180" s="24">
        <f>IFERROR(VLOOKUP($D180,#REF!,5,0),)</f>
        <v>0</v>
      </c>
      <c r="I180" s="24">
        <v>20.62</v>
      </c>
      <c r="J180" s="24">
        <f>IFERROR(VLOOKUP($D180,#REF!,7,0),)</f>
        <v>0</v>
      </c>
      <c r="K180" s="24">
        <f>IFERROR(VLOOKUP($D180,#REF!,8,0),)</f>
        <v>0</v>
      </c>
      <c r="L180" s="24">
        <f>IFERROR(VLOOKUP($D180,#REF!,9,0),)</f>
        <v>0</v>
      </c>
      <c r="M180" s="24">
        <f>IFERROR(VLOOKUP($D180,#REF!,10,0),)</f>
        <v>0</v>
      </c>
      <c r="N180" s="24">
        <f>IFERROR(VLOOKUP($D180,#REF!,11,0),)</f>
        <v>0</v>
      </c>
      <c r="O180" s="24">
        <f>IFERROR(VLOOKUP($D180,#REF!,12,0),)</f>
        <v>0</v>
      </c>
      <c r="P180" s="24">
        <f>IFERROR(VLOOKUP($D180,#REF!,14,0),)</f>
        <v>0</v>
      </c>
      <c r="Q180" s="24">
        <f>IFERROR(VLOOKUP($D180,#REF!,15,0),)</f>
        <v>0</v>
      </c>
      <c r="R180" s="24">
        <f>IFERROR(VLOOKUP($D180,#REF!,16,0),)</f>
        <v>0</v>
      </c>
      <c r="S180" s="24">
        <f>IFERROR(VLOOKUP($D180,#REF!,16,0),)</f>
        <v>0</v>
      </c>
      <c r="T180" s="24">
        <f>IFERROR(VLOOKUP($D180,#REF!,17,0),)</f>
        <v>0</v>
      </c>
      <c r="U180" s="24">
        <f>IFERROR(VLOOKUP($D180,#REF!,19,0),)</f>
        <v>0</v>
      </c>
      <c r="V180" s="24">
        <f>IFERROR(VLOOKUP($D180,#REF!,20,0),)</f>
        <v>0</v>
      </c>
      <c r="W180" s="24">
        <f>IFERROR(VLOOKUP($D180,#REF!,21,0),)</f>
        <v>0</v>
      </c>
      <c r="X180" s="24">
        <f>IFERROR(VLOOKUP($D180,#REF!,22,0),)</f>
        <v>0</v>
      </c>
      <c r="Y180" s="24">
        <f>IFERROR(VLOOKUP($D180,#REF!,23,0),)</f>
        <v>0</v>
      </c>
      <c r="Z180" s="24">
        <f>IFERROR(VLOOKUP($D180,#REF!,24,0),)</f>
        <v>0</v>
      </c>
      <c r="AA180" s="24">
        <f>IFERROR(VLOOKUP($D180,#REF!,25,0),)</f>
        <v>0</v>
      </c>
      <c r="AB180" s="24">
        <f>IFERROR(VLOOKUP($D180,#REF!,26,0),)</f>
        <v>0</v>
      </c>
      <c r="AC180" s="24">
        <f>IFERROR(VLOOKUP($D180,#REF!,27,0),)</f>
        <v>0</v>
      </c>
      <c r="AD180" s="24">
        <f>IFERROR(VLOOKUP($D180,#REF!,28,0),)</f>
        <v>0</v>
      </c>
      <c r="AE180" s="24">
        <f>IFERROR(VLOOKUP($D180,#REF!,29,0),)</f>
        <v>0</v>
      </c>
      <c r="AF180" s="24">
        <f>IFERROR(VLOOKUP($D180,#REF!,30,0),)</f>
        <v>0</v>
      </c>
      <c r="AG180" s="24">
        <f>IFERROR(VLOOKUP($D180,#REF!,31,0),)</f>
        <v>0</v>
      </c>
      <c r="AH180" s="24">
        <f>IFERROR(VLOOKUP($D180,#REF!,32,0),)</f>
        <v>0</v>
      </c>
      <c r="AI180" s="24">
        <f>IFERROR(VLOOKUP($D180,#REF!,33,0),)</f>
        <v>0</v>
      </c>
      <c r="AJ180" s="24">
        <f>IFERROR(VLOOKUP($D180,#REF!,34,0),)</f>
        <v>0</v>
      </c>
      <c r="AK180" s="24">
        <f>IFERROR(VLOOKUP($D180,#REF!,35,0),)</f>
        <v>0</v>
      </c>
      <c r="AL180" s="24">
        <f>IFERROR(VLOOKUP($D180,#REF!,36,0),)</f>
        <v>0</v>
      </c>
    </row>
    <row r="181" spans="1:38" x14ac:dyDescent="0.25">
      <c r="A181" s="8" t="s">
        <v>989</v>
      </c>
      <c r="B181" s="8" t="str">
        <f t="shared" si="56"/>
        <v>Лупинг Ду 1400 газопроводов Ужгородского коридора на участке 2049 - 2142 км051-2001368</v>
      </c>
      <c r="C181" s="23" t="s">
        <v>641</v>
      </c>
      <c r="D181" s="23" t="s">
        <v>97</v>
      </c>
      <c r="E181" s="24">
        <f>IFERROR(VLOOKUP(D181,#REF!,2,0),)</f>
        <v>0</v>
      </c>
      <c r="F181" s="24">
        <f>IFERROR(VLOOKUP(D181,#REF!,3,0),)</f>
        <v>0</v>
      </c>
      <c r="G181" s="24">
        <f>IFERROR(VLOOKUP(D181,#REF!,4,0),)</f>
        <v>0</v>
      </c>
      <c r="H181" s="24">
        <f>IFERROR(VLOOKUP($D181,#REF!,5,0),)</f>
        <v>0</v>
      </c>
      <c r="I181" s="24">
        <v>2.72</v>
      </c>
      <c r="J181" s="24">
        <f>IFERROR(VLOOKUP($D181,#REF!,7,0),)</f>
        <v>0</v>
      </c>
      <c r="K181" s="24">
        <f>IFERROR(VLOOKUP($D181,#REF!,8,0),)</f>
        <v>0</v>
      </c>
      <c r="L181" s="24">
        <f>IFERROR(VLOOKUP($D181,#REF!,9,0),)</f>
        <v>0</v>
      </c>
      <c r="M181" s="24">
        <f>IFERROR(VLOOKUP($D181,#REF!,10,0),)</f>
        <v>0</v>
      </c>
      <c r="N181" s="24">
        <f>IFERROR(VLOOKUP($D181,#REF!,11,0),)</f>
        <v>0</v>
      </c>
      <c r="O181" s="24">
        <f>IFERROR(VLOOKUP($D181,#REF!,12,0),)</f>
        <v>0</v>
      </c>
      <c r="P181" s="24">
        <f>IFERROR(VLOOKUP($D181,#REF!,14,0),)</f>
        <v>0</v>
      </c>
      <c r="Q181" s="24">
        <f>IFERROR(VLOOKUP($D181,#REF!,15,0),)</f>
        <v>0</v>
      </c>
      <c r="R181" s="24">
        <f>IFERROR(VLOOKUP($D181,#REF!,16,0),)</f>
        <v>0</v>
      </c>
      <c r="S181" s="24">
        <f>IFERROR(VLOOKUP($D181,#REF!,16,0),)</f>
        <v>0</v>
      </c>
      <c r="T181" s="24">
        <f>IFERROR(VLOOKUP($D181,#REF!,17,0),)</f>
        <v>0</v>
      </c>
      <c r="U181" s="24">
        <f>IFERROR(VLOOKUP($D181,#REF!,19,0),)</f>
        <v>0</v>
      </c>
      <c r="V181" s="24">
        <f>IFERROR(VLOOKUP($D181,#REF!,20,0),)</f>
        <v>0</v>
      </c>
      <c r="W181" s="24">
        <f>IFERROR(VLOOKUP($D181,#REF!,21,0),)</f>
        <v>0</v>
      </c>
      <c r="X181" s="24">
        <f>IFERROR(VLOOKUP($D181,#REF!,22,0),)</f>
        <v>0</v>
      </c>
      <c r="Y181" s="24">
        <f>IFERROR(VLOOKUP($D181,#REF!,23,0),)</f>
        <v>0</v>
      </c>
      <c r="Z181" s="24">
        <f>IFERROR(VLOOKUP($D181,#REF!,24,0),)</f>
        <v>0</v>
      </c>
      <c r="AA181" s="24">
        <f>IFERROR(VLOOKUP($D181,#REF!,25,0),)</f>
        <v>0</v>
      </c>
      <c r="AB181" s="24">
        <f>IFERROR(VLOOKUP($D181,#REF!,26,0),)</f>
        <v>0</v>
      </c>
      <c r="AC181" s="24">
        <f>IFERROR(VLOOKUP($D181,#REF!,27,0),)</f>
        <v>0</v>
      </c>
      <c r="AD181" s="24">
        <f>IFERROR(VLOOKUP($D181,#REF!,28,0),)</f>
        <v>0</v>
      </c>
      <c r="AE181" s="24">
        <f>IFERROR(VLOOKUP($D181,#REF!,29,0),)</f>
        <v>0</v>
      </c>
      <c r="AF181" s="24">
        <f>IFERROR(VLOOKUP($D181,#REF!,30,0),)</f>
        <v>0</v>
      </c>
      <c r="AG181" s="24">
        <f>IFERROR(VLOOKUP($D181,#REF!,31,0),)</f>
        <v>0</v>
      </c>
      <c r="AH181" s="24">
        <f>IFERROR(VLOOKUP($D181,#REF!,32,0),)</f>
        <v>0</v>
      </c>
      <c r="AI181" s="24">
        <f>IFERROR(VLOOKUP($D181,#REF!,33,0),)</f>
        <v>0</v>
      </c>
      <c r="AJ181" s="24">
        <f>IFERROR(VLOOKUP($D181,#REF!,34,0),)</f>
        <v>0</v>
      </c>
      <c r="AK181" s="24">
        <f>IFERROR(VLOOKUP($D181,#REF!,35,0),)</f>
        <v>0</v>
      </c>
      <c r="AL181" s="24">
        <f>IFERROR(VLOOKUP($D181,#REF!,36,0),)</f>
        <v>0</v>
      </c>
    </row>
    <row r="182" spans="1:38" x14ac:dyDescent="0.25">
      <c r="A182" s="8" t="s">
        <v>989</v>
      </c>
      <c r="B182" s="8" t="str">
        <f t="shared" si="56"/>
        <v>Реконструкция КС Помарская газопроводов Н.Тура-Пермь-Горький1,2. Замена ГПА-Ц-6,3 на агрегаты 6,3-8МВт051-2001375</v>
      </c>
      <c r="C182" s="23" t="s">
        <v>642</v>
      </c>
      <c r="D182" s="23" t="s">
        <v>98</v>
      </c>
      <c r="E182" s="24">
        <f>IFERROR(VLOOKUP(D182,#REF!,2,0),)</f>
        <v>0</v>
      </c>
      <c r="F182" s="24">
        <f>IFERROR(VLOOKUP(D182,#REF!,3,0),)</f>
        <v>0</v>
      </c>
      <c r="G182" s="24">
        <f>IFERROR(VLOOKUP(D182,#REF!,4,0),)</f>
        <v>0</v>
      </c>
      <c r="H182" s="24">
        <f>IFERROR(VLOOKUP($D182,#REF!,5,0),)</f>
        <v>0</v>
      </c>
      <c r="I182" s="24">
        <v>8.9</v>
      </c>
      <c r="J182" s="24">
        <f>IFERROR(VLOOKUP($D182,#REF!,7,0),)</f>
        <v>0</v>
      </c>
      <c r="K182" s="24">
        <f>IFERROR(VLOOKUP($D182,#REF!,8,0),)</f>
        <v>0</v>
      </c>
      <c r="L182" s="24">
        <f>IFERROR(VLOOKUP($D182,#REF!,9,0),)</f>
        <v>0</v>
      </c>
      <c r="M182" s="24">
        <f>IFERROR(VLOOKUP($D182,#REF!,10,0),)</f>
        <v>0</v>
      </c>
      <c r="N182" s="24">
        <f>IFERROR(VLOOKUP($D182,#REF!,11,0),)</f>
        <v>0</v>
      </c>
      <c r="O182" s="24">
        <f>IFERROR(VLOOKUP($D182,#REF!,12,0),)</f>
        <v>0</v>
      </c>
      <c r="P182" s="24">
        <f>IFERROR(VLOOKUP($D182,#REF!,14,0),)</f>
        <v>0</v>
      </c>
      <c r="Q182" s="24">
        <f>IFERROR(VLOOKUP($D182,#REF!,15,0),)</f>
        <v>0</v>
      </c>
      <c r="R182" s="24">
        <f>IFERROR(VLOOKUP($D182,#REF!,16,0),)</f>
        <v>0</v>
      </c>
      <c r="S182" s="24">
        <f>IFERROR(VLOOKUP($D182,#REF!,16,0),)</f>
        <v>0</v>
      </c>
      <c r="T182" s="24">
        <f>IFERROR(VLOOKUP($D182,#REF!,17,0),)</f>
        <v>0</v>
      </c>
      <c r="U182" s="24">
        <f>IFERROR(VLOOKUP($D182,#REF!,19,0),)</f>
        <v>0</v>
      </c>
      <c r="V182" s="24">
        <f>IFERROR(VLOOKUP($D182,#REF!,20,0),)</f>
        <v>0</v>
      </c>
      <c r="W182" s="24">
        <f>IFERROR(VLOOKUP($D182,#REF!,21,0),)</f>
        <v>0</v>
      </c>
      <c r="X182" s="24">
        <f>IFERROR(VLOOKUP($D182,#REF!,22,0),)</f>
        <v>0</v>
      </c>
      <c r="Y182" s="24">
        <f>IFERROR(VLOOKUP($D182,#REF!,23,0),)</f>
        <v>0</v>
      </c>
      <c r="Z182" s="24">
        <f>IFERROR(VLOOKUP($D182,#REF!,24,0),)</f>
        <v>0</v>
      </c>
      <c r="AA182" s="24">
        <f>IFERROR(VLOOKUP($D182,#REF!,25,0),)</f>
        <v>0</v>
      </c>
      <c r="AB182" s="24">
        <f>IFERROR(VLOOKUP($D182,#REF!,26,0),)</f>
        <v>0</v>
      </c>
      <c r="AC182" s="24">
        <f>IFERROR(VLOOKUP($D182,#REF!,27,0),)</f>
        <v>0</v>
      </c>
      <c r="AD182" s="24">
        <f>IFERROR(VLOOKUP($D182,#REF!,28,0),)</f>
        <v>0</v>
      </c>
      <c r="AE182" s="24">
        <f>IFERROR(VLOOKUP($D182,#REF!,29,0),)</f>
        <v>0</v>
      </c>
      <c r="AF182" s="24">
        <f>IFERROR(VLOOKUP($D182,#REF!,30,0),)</f>
        <v>0</v>
      </c>
      <c r="AG182" s="24">
        <f>IFERROR(VLOOKUP($D182,#REF!,31,0),)</f>
        <v>0</v>
      </c>
      <c r="AH182" s="24">
        <f>IFERROR(VLOOKUP($D182,#REF!,32,0),)</f>
        <v>0</v>
      </c>
      <c r="AI182" s="24">
        <f>IFERROR(VLOOKUP($D182,#REF!,33,0),)</f>
        <v>0</v>
      </c>
      <c r="AJ182" s="24">
        <f>IFERROR(VLOOKUP($D182,#REF!,34,0),)</f>
        <v>0</v>
      </c>
      <c r="AK182" s="24">
        <f>IFERROR(VLOOKUP($D182,#REF!,35,0),)</f>
        <v>0</v>
      </c>
      <c r="AL182" s="24">
        <f>IFERROR(VLOOKUP($D182,#REF!,36,0),)</f>
        <v>0</v>
      </c>
    </row>
    <row r="183" spans="1:38" x14ac:dyDescent="0.25">
      <c r="A183" s="8" t="s">
        <v>989</v>
      </c>
      <c r="B183" s="8" t="str">
        <f t="shared" si="56"/>
        <v>Газопровод-отвод и ГРС к п. Иваново Ковровского района Владимирской области051-2001385</v>
      </c>
      <c r="C183" s="23" t="s">
        <v>643</v>
      </c>
      <c r="D183" s="23" t="s">
        <v>99</v>
      </c>
      <c r="E183" s="24">
        <f>IFERROR(VLOOKUP(D183,#REF!,2,0),)</f>
        <v>0</v>
      </c>
      <c r="F183" s="24">
        <f>IFERROR(VLOOKUP(D183,#REF!,3,0),)</f>
        <v>0</v>
      </c>
      <c r="G183" s="24">
        <f>IFERROR(VLOOKUP(D183,#REF!,4,0),)</f>
        <v>0</v>
      </c>
      <c r="H183" s="24">
        <f>IFERROR(VLOOKUP($D183,#REF!,5,0),)</f>
        <v>0</v>
      </c>
      <c r="I183" s="24">
        <v>0</v>
      </c>
      <c r="J183" s="24">
        <f>IFERROR(VLOOKUP($D183,#REF!,7,0),)</f>
        <v>0</v>
      </c>
      <c r="K183" s="24">
        <f>IFERROR(VLOOKUP($D183,#REF!,8,0),)</f>
        <v>0</v>
      </c>
      <c r="L183" s="24">
        <f>IFERROR(VLOOKUP($D183,#REF!,9,0),)</f>
        <v>0</v>
      </c>
      <c r="M183" s="24">
        <f>IFERROR(VLOOKUP($D183,#REF!,10,0),)</f>
        <v>0</v>
      </c>
      <c r="N183" s="24">
        <f>IFERROR(VLOOKUP($D183,#REF!,11,0),)</f>
        <v>0</v>
      </c>
      <c r="O183" s="24">
        <f>IFERROR(VLOOKUP($D183,#REF!,12,0),)</f>
        <v>0</v>
      </c>
      <c r="P183" s="24">
        <f>IFERROR(VLOOKUP($D183,#REF!,14,0),)</f>
        <v>0</v>
      </c>
      <c r="Q183" s="24">
        <f>IFERROR(VLOOKUP($D183,#REF!,15,0),)</f>
        <v>0</v>
      </c>
      <c r="R183" s="24">
        <f>IFERROR(VLOOKUP($D183,#REF!,16,0),)</f>
        <v>0</v>
      </c>
      <c r="S183" s="24">
        <f>IFERROR(VLOOKUP($D183,#REF!,16,0),)</f>
        <v>0</v>
      </c>
      <c r="T183" s="24">
        <f>IFERROR(VLOOKUP($D183,#REF!,17,0),)</f>
        <v>0</v>
      </c>
      <c r="U183" s="24">
        <f>IFERROR(VLOOKUP($D183,#REF!,19,0),)</f>
        <v>0</v>
      </c>
      <c r="V183" s="24">
        <f>IFERROR(VLOOKUP($D183,#REF!,20,0),)</f>
        <v>0</v>
      </c>
      <c r="W183" s="24">
        <f>IFERROR(VLOOKUP($D183,#REF!,21,0),)</f>
        <v>0</v>
      </c>
      <c r="X183" s="24">
        <f>IFERROR(VLOOKUP($D183,#REF!,22,0),)</f>
        <v>0</v>
      </c>
      <c r="Y183" s="24">
        <f>IFERROR(VLOOKUP($D183,#REF!,23,0),)</f>
        <v>0</v>
      </c>
      <c r="Z183" s="24">
        <f>IFERROR(VLOOKUP($D183,#REF!,24,0),)</f>
        <v>0</v>
      </c>
      <c r="AA183" s="24">
        <f>IFERROR(VLOOKUP($D183,#REF!,25,0),)</f>
        <v>0</v>
      </c>
      <c r="AB183" s="24">
        <f>IFERROR(VLOOKUP($D183,#REF!,26,0),)</f>
        <v>0</v>
      </c>
      <c r="AC183" s="24">
        <f>IFERROR(VLOOKUP($D183,#REF!,27,0),)</f>
        <v>0</v>
      </c>
      <c r="AD183" s="24">
        <f>IFERROR(VLOOKUP($D183,#REF!,28,0),)</f>
        <v>0</v>
      </c>
      <c r="AE183" s="24">
        <f>IFERROR(VLOOKUP($D183,#REF!,29,0),)</f>
        <v>0</v>
      </c>
      <c r="AF183" s="24">
        <f>IFERROR(VLOOKUP($D183,#REF!,30,0),)</f>
        <v>0</v>
      </c>
      <c r="AG183" s="24">
        <f>IFERROR(VLOOKUP($D183,#REF!,31,0),)</f>
        <v>0</v>
      </c>
      <c r="AH183" s="24">
        <f>IFERROR(VLOOKUP($D183,#REF!,32,0),)</f>
        <v>0</v>
      </c>
      <c r="AI183" s="24">
        <f>IFERROR(VLOOKUP($D183,#REF!,33,0),)</f>
        <v>0</v>
      </c>
      <c r="AJ183" s="24">
        <f>IFERROR(VLOOKUP($D183,#REF!,34,0),)</f>
        <v>0</v>
      </c>
      <c r="AK183" s="24">
        <f>IFERROR(VLOOKUP($D183,#REF!,35,0),)</f>
        <v>0</v>
      </c>
      <c r="AL183" s="24">
        <f>IFERROR(VLOOKUP($D183,#REF!,36,0),)</f>
        <v>0</v>
      </c>
    </row>
    <row r="184" spans="1:38" x14ac:dyDescent="0.25">
      <c r="A184" s="8" t="s">
        <v>989</v>
      </c>
      <c r="B184" s="8" t="str">
        <f t="shared" si="56"/>
        <v>Реконструкция магистрального газопровода ШБКБ на участке 120-160 км051-2001401</v>
      </c>
      <c r="C184" s="23" t="s">
        <v>644</v>
      </c>
      <c r="D184" s="23" t="s">
        <v>396</v>
      </c>
      <c r="E184" s="24">
        <f>IFERROR(VLOOKUP(D184,#REF!,2,0),)</f>
        <v>0</v>
      </c>
      <c r="F184" s="24">
        <f>IFERROR(VLOOKUP(D184,#REF!,3,0),)</f>
        <v>0</v>
      </c>
      <c r="G184" s="24">
        <f>IFERROR(VLOOKUP(D184,#REF!,4,0),)</f>
        <v>0</v>
      </c>
      <c r="H184" s="24">
        <f>IFERROR(VLOOKUP($D184,#REF!,5,0),)</f>
        <v>0</v>
      </c>
      <c r="I184" s="24">
        <v>461.84</v>
      </c>
      <c r="J184" s="24">
        <f>IFERROR(VLOOKUP($D184,#REF!,7,0),)</f>
        <v>0</v>
      </c>
      <c r="K184" s="24">
        <f>IFERROR(VLOOKUP($D184,#REF!,8,0),)</f>
        <v>0</v>
      </c>
      <c r="L184" s="24">
        <f>IFERROR(VLOOKUP($D184,#REF!,9,0),)</f>
        <v>0</v>
      </c>
      <c r="M184" s="24">
        <f>IFERROR(VLOOKUP($D184,#REF!,10,0),)</f>
        <v>0</v>
      </c>
      <c r="N184" s="24">
        <f>IFERROR(VLOOKUP($D184,#REF!,11,0),)</f>
        <v>0</v>
      </c>
      <c r="O184" s="24">
        <f>IFERROR(VLOOKUP($D184,#REF!,12,0),)</f>
        <v>0</v>
      </c>
      <c r="P184" s="24">
        <f>IFERROR(VLOOKUP($D184,#REF!,14,0),)</f>
        <v>0</v>
      </c>
      <c r="Q184" s="24">
        <f>IFERROR(VLOOKUP($D184,#REF!,15,0),)</f>
        <v>0</v>
      </c>
      <c r="R184" s="24">
        <f>IFERROR(VLOOKUP($D184,#REF!,16,0),)</f>
        <v>0</v>
      </c>
      <c r="S184" s="24">
        <f>IFERROR(VLOOKUP($D184,#REF!,16,0),)</f>
        <v>0</v>
      </c>
      <c r="T184" s="24">
        <f>IFERROR(VLOOKUP($D184,#REF!,17,0),)</f>
        <v>0</v>
      </c>
      <c r="U184" s="24">
        <f>IFERROR(VLOOKUP($D184,#REF!,19,0),)</f>
        <v>0</v>
      </c>
      <c r="V184" s="24">
        <f>IFERROR(VLOOKUP($D184,#REF!,20,0),)</f>
        <v>0</v>
      </c>
      <c r="W184" s="24">
        <f>IFERROR(VLOOKUP($D184,#REF!,21,0),)</f>
        <v>0</v>
      </c>
      <c r="X184" s="24">
        <f>IFERROR(VLOOKUP($D184,#REF!,22,0),)</f>
        <v>0</v>
      </c>
      <c r="Y184" s="24">
        <f>IFERROR(VLOOKUP($D184,#REF!,23,0),)</f>
        <v>0</v>
      </c>
      <c r="Z184" s="24">
        <f>IFERROR(VLOOKUP($D184,#REF!,24,0),)</f>
        <v>0</v>
      </c>
      <c r="AA184" s="24">
        <f>IFERROR(VLOOKUP($D184,#REF!,25,0),)</f>
        <v>0</v>
      </c>
      <c r="AB184" s="24">
        <f>IFERROR(VLOOKUP($D184,#REF!,26,0),)</f>
        <v>0</v>
      </c>
      <c r="AC184" s="24">
        <f>IFERROR(VLOOKUP($D184,#REF!,27,0),)</f>
        <v>0</v>
      </c>
      <c r="AD184" s="24">
        <f>IFERROR(VLOOKUP($D184,#REF!,28,0),)</f>
        <v>0</v>
      </c>
      <c r="AE184" s="24">
        <f>IFERROR(VLOOKUP($D184,#REF!,29,0),)</f>
        <v>0</v>
      </c>
      <c r="AF184" s="24">
        <f>IFERROR(VLOOKUP($D184,#REF!,30,0),)</f>
        <v>0</v>
      </c>
      <c r="AG184" s="24">
        <f>IFERROR(VLOOKUP($D184,#REF!,31,0),)</f>
        <v>0</v>
      </c>
      <c r="AH184" s="24">
        <f>IFERROR(VLOOKUP($D184,#REF!,32,0),)</f>
        <v>0</v>
      </c>
      <c r="AI184" s="24">
        <f>IFERROR(VLOOKUP($D184,#REF!,33,0),)</f>
        <v>0</v>
      </c>
      <c r="AJ184" s="24">
        <f>IFERROR(VLOOKUP($D184,#REF!,34,0),)</f>
        <v>0</v>
      </c>
      <c r="AK184" s="24">
        <f>IFERROR(VLOOKUP($D184,#REF!,35,0),)</f>
        <v>0</v>
      </c>
      <c r="AL184" s="24">
        <f>IFERROR(VLOOKUP($D184,#REF!,36,0),)</f>
        <v>0</v>
      </c>
    </row>
    <row r="185" spans="1:38" x14ac:dyDescent="0.25">
      <c r="B185" s="8" t="str">
        <f t="shared" si="56"/>
        <v>Подрядные работы051-2001401</v>
      </c>
      <c r="C185" s="33" t="s">
        <v>2</v>
      </c>
      <c r="D185" s="33" t="s">
        <v>396</v>
      </c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</row>
    <row r="186" spans="1:38" x14ac:dyDescent="0.25">
      <c r="B186" s="8" t="str">
        <f t="shared" si="56"/>
        <v>Газстройпроект051-2001401</v>
      </c>
      <c r="C186" s="40" t="s">
        <v>1001</v>
      </c>
      <c r="D186" s="40" t="s">
        <v>396</v>
      </c>
      <c r="E186" s="20">
        <v>753.41</v>
      </c>
      <c r="F186" s="20">
        <v>150.66</v>
      </c>
      <c r="G186" s="20"/>
      <c r="H186" s="20"/>
      <c r="I186" s="20"/>
      <c r="J186" s="20"/>
      <c r="K186" s="20"/>
      <c r="L186" s="20"/>
      <c r="M186" s="20"/>
      <c r="N186" s="20"/>
      <c r="O186" s="20">
        <f t="shared" ref="O186:R187" si="57">U186+Y186+AC186+AG186</f>
        <v>150.66</v>
      </c>
      <c r="P186" s="20">
        <f t="shared" si="57"/>
        <v>150.66</v>
      </c>
      <c r="Q186" s="20">
        <f t="shared" si="57"/>
        <v>0</v>
      </c>
      <c r="R186" s="20">
        <f t="shared" si="57"/>
        <v>0</v>
      </c>
      <c r="S186" s="20"/>
      <c r="T186" s="20"/>
      <c r="U186" s="20">
        <f>V186+W186+X186</f>
        <v>150.66</v>
      </c>
      <c r="V186" s="20">
        <v>150.66</v>
      </c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</row>
    <row r="187" spans="1:38" x14ac:dyDescent="0.25">
      <c r="B187" s="8" t="str">
        <f t="shared" si="56"/>
        <v>СГМ051-2001401</v>
      </c>
      <c r="C187" s="40" t="s">
        <v>991</v>
      </c>
      <c r="D187" s="40" t="s">
        <v>396</v>
      </c>
      <c r="E187" s="20">
        <v>0</v>
      </c>
      <c r="F187" s="20">
        <v>490.57</v>
      </c>
      <c r="G187" s="20"/>
      <c r="H187" s="20"/>
      <c r="I187" s="20"/>
      <c r="J187" s="20"/>
      <c r="K187" s="20"/>
      <c r="L187" s="20"/>
      <c r="M187" s="20"/>
      <c r="N187" s="20"/>
      <c r="O187" s="20">
        <f t="shared" si="57"/>
        <v>1087.7</v>
      </c>
      <c r="P187" s="20">
        <f t="shared" si="57"/>
        <v>490.57</v>
      </c>
      <c r="Q187" s="20">
        <f t="shared" si="57"/>
        <v>597.13</v>
      </c>
      <c r="R187" s="20">
        <f t="shared" si="57"/>
        <v>0</v>
      </c>
      <c r="S187" s="20"/>
      <c r="T187" s="20"/>
      <c r="U187" s="20">
        <f>V187+W187+X187</f>
        <v>490.57</v>
      </c>
      <c r="V187" s="20">
        <v>490.57</v>
      </c>
      <c r="W187" s="20">
        <v>0</v>
      </c>
      <c r="X187" s="20">
        <v>0</v>
      </c>
      <c r="Y187" s="20">
        <f>Z187+AA187+AB187</f>
        <v>597.13</v>
      </c>
      <c r="Z187" s="20"/>
      <c r="AA187" s="20">
        <v>597.13</v>
      </c>
      <c r="AB187" s="20"/>
      <c r="AC187" s="20">
        <f>AD187+AE187+AF187</f>
        <v>0</v>
      </c>
      <c r="AD187" s="20"/>
      <c r="AE187" s="20"/>
      <c r="AF187" s="20"/>
      <c r="AG187" s="20">
        <f>AH187+AI187+AJ187</f>
        <v>0</v>
      </c>
      <c r="AH187" s="20"/>
      <c r="AI187" s="20"/>
      <c r="AJ187" s="20"/>
      <c r="AK187" s="20"/>
      <c r="AL187" s="20"/>
    </row>
    <row r="188" spans="1:38" x14ac:dyDescent="0.25">
      <c r="A188" s="8" t="s">
        <v>989</v>
      </c>
      <c r="B188" s="8" t="str">
        <f t="shared" si="56"/>
        <v>Реконструкция КС Ишлей-Покровская газопроводов Н.Тура-Пермь-Горький1,2. Замена ГПА-Ц-6,3 на агрегаты 6,3-8МВт051-2001402</v>
      </c>
      <c r="C188" s="23" t="s">
        <v>645</v>
      </c>
      <c r="D188" s="23" t="s">
        <v>100</v>
      </c>
      <c r="E188" s="24">
        <f>IFERROR(VLOOKUP(D188,#REF!,2,0),)</f>
        <v>0</v>
      </c>
      <c r="F188" s="24">
        <f>IFERROR(VLOOKUP(D188,#REF!,3,0),)</f>
        <v>0</v>
      </c>
      <c r="G188" s="24">
        <f>IFERROR(VLOOKUP(D188,#REF!,4,0),)</f>
        <v>0</v>
      </c>
      <c r="H188" s="24">
        <f>IFERROR(VLOOKUP($D188,#REF!,5,0),)</f>
        <v>0</v>
      </c>
      <c r="I188" s="24">
        <v>14.02</v>
      </c>
      <c r="J188" s="24">
        <f>IFERROR(VLOOKUP($D188,#REF!,7,0),)</f>
        <v>0</v>
      </c>
      <c r="K188" s="24">
        <f>IFERROR(VLOOKUP($D188,#REF!,8,0),)</f>
        <v>0</v>
      </c>
      <c r="L188" s="24">
        <f>IFERROR(VLOOKUP($D188,#REF!,9,0),)</f>
        <v>0</v>
      </c>
      <c r="M188" s="24">
        <f>IFERROR(VLOOKUP($D188,#REF!,10,0),)</f>
        <v>0</v>
      </c>
      <c r="N188" s="24">
        <f>IFERROR(VLOOKUP($D188,#REF!,11,0),)</f>
        <v>0</v>
      </c>
      <c r="O188" s="24">
        <f>IFERROR(VLOOKUP($D188,#REF!,12,0),)</f>
        <v>0</v>
      </c>
      <c r="P188" s="24">
        <f>IFERROR(VLOOKUP($D188,#REF!,14,0),)</f>
        <v>0</v>
      </c>
      <c r="Q188" s="24">
        <f>IFERROR(VLOOKUP($D188,#REF!,15,0),)</f>
        <v>0</v>
      </c>
      <c r="R188" s="24">
        <f>IFERROR(VLOOKUP($D188,#REF!,16,0),)</f>
        <v>0</v>
      </c>
      <c r="S188" s="24">
        <f>IFERROR(VLOOKUP($D188,#REF!,16,0),)</f>
        <v>0</v>
      </c>
      <c r="T188" s="24">
        <f>IFERROR(VLOOKUP($D188,#REF!,17,0),)</f>
        <v>0</v>
      </c>
      <c r="U188" s="24">
        <f>IFERROR(VLOOKUP($D188,#REF!,19,0),)</f>
        <v>0</v>
      </c>
      <c r="V188" s="24">
        <f>IFERROR(VLOOKUP($D188,#REF!,20,0),)</f>
        <v>0</v>
      </c>
      <c r="W188" s="24">
        <f>IFERROR(VLOOKUP($D188,#REF!,21,0),)</f>
        <v>0</v>
      </c>
      <c r="X188" s="24">
        <f>IFERROR(VLOOKUP($D188,#REF!,22,0),)</f>
        <v>0</v>
      </c>
      <c r="Y188" s="24">
        <f>IFERROR(VLOOKUP($D188,#REF!,23,0),)</f>
        <v>0</v>
      </c>
      <c r="Z188" s="24">
        <f>IFERROR(VLOOKUP($D188,#REF!,24,0),)</f>
        <v>0</v>
      </c>
      <c r="AA188" s="24">
        <f>IFERROR(VLOOKUP($D188,#REF!,25,0),)</f>
        <v>0</v>
      </c>
      <c r="AB188" s="24">
        <f>IFERROR(VLOOKUP($D188,#REF!,26,0),)</f>
        <v>0</v>
      </c>
      <c r="AC188" s="24">
        <f>IFERROR(VLOOKUP($D188,#REF!,27,0),)</f>
        <v>0</v>
      </c>
      <c r="AD188" s="24">
        <f>IFERROR(VLOOKUP($D188,#REF!,28,0),)</f>
        <v>0</v>
      </c>
      <c r="AE188" s="24">
        <f>IFERROR(VLOOKUP($D188,#REF!,29,0),)</f>
        <v>0</v>
      </c>
      <c r="AF188" s="24">
        <f>IFERROR(VLOOKUP($D188,#REF!,30,0),)</f>
        <v>0</v>
      </c>
      <c r="AG188" s="24">
        <f>IFERROR(VLOOKUP($D188,#REF!,31,0),)</f>
        <v>0</v>
      </c>
      <c r="AH188" s="24">
        <f>IFERROR(VLOOKUP($D188,#REF!,32,0),)</f>
        <v>0</v>
      </c>
      <c r="AI188" s="24">
        <f>IFERROR(VLOOKUP($D188,#REF!,33,0),)</f>
        <v>0</v>
      </c>
      <c r="AJ188" s="24">
        <f>IFERROR(VLOOKUP($D188,#REF!,34,0),)</f>
        <v>0</v>
      </c>
      <c r="AK188" s="24">
        <f>IFERROR(VLOOKUP($D188,#REF!,35,0),)</f>
        <v>0</v>
      </c>
      <c r="AL188" s="24">
        <f>IFERROR(VLOOKUP($D188,#REF!,36,0),)</f>
        <v>0</v>
      </c>
    </row>
    <row r="189" spans="1:38" x14ac:dyDescent="0.25">
      <c r="A189" s="8" t="s">
        <v>989</v>
      </c>
      <c r="B189" s="8" t="str">
        <f t="shared" si="56"/>
        <v>Реконструкция магистрального газопровода Уренгой-Новопсков. КПЗОУ, 2058 км051-2001406</v>
      </c>
      <c r="C189" s="23" t="s">
        <v>646</v>
      </c>
      <c r="D189" s="23" t="s">
        <v>101</v>
      </c>
      <c r="E189" s="24">
        <f>IFERROR(VLOOKUP(D189,#REF!,2,0),)</f>
        <v>0</v>
      </c>
      <c r="F189" s="24">
        <f>IFERROR(VLOOKUP(D189,#REF!,3,0),)</f>
        <v>0</v>
      </c>
      <c r="G189" s="24">
        <f>IFERROR(VLOOKUP(D189,#REF!,4,0),)</f>
        <v>0</v>
      </c>
      <c r="H189" s="24">
        <f>IFERROR(VLOOKUP($D189,#REF!,5,0),)</f>
        <v>0</v>
      </c>
      <c r="I189" s="24">
        <v>1.64</v>
      </c>
      <c r="J189" s="24">
        <f>IFERROR(VLOOKUP($D189,#REF!,7,0),)</f>
        <v>0</v>
      </c>
      <c r="K189" s="24">
        <f>IFERROR(VLOOKUP($D189,#REF!,8,0),)</f>
        <v>0</v>
      </c>
      <c r="L189" s="24">
        <f>IFERROR(VLOOKUP($D189,#REF!,9,0),)</f>
        <v>0</v>
      </c>
      <c r="M189" s="24">
        <f>IFERROR(VLOOKUP($D189,#REF!,10,0),)</f>
        <v>0</v>
      </c>
      <c r="N189" s="24">
        <f>IFERROR(VLOOKUP($D189,#REF!,11,0),)</f>
        <v>0</v>
      </c>
      <c r="O189" s="24">
        <f>IFERROR(VLOOKUP($D189,#REF!,12,0),)</f>
        <v>0</v>
      </c>
      <c r="P189" s="24">
        <f>IFERROR(VLOOKUP($D189,#REF!,14,0),)</f>
        <v>0</v>
      </c>
      <c r="Q189" s="24">
        <f>IFERROR(VLOOKUP($D189,#REF!,15,0),)</f>
        <v>0</v>
      </c>
      <c r="R189" s="24">
        <f>IFERROR(VLOOKUP($D189,#REF!,16,0),)</f>
        <v>0</v>
      </c>
      <c r="S189" s="24">
        <f>IFERROR(VLOOKUP($D189,#REF!,16,0),)</f>
        <v>0</v>
      </c>
      <c r="T189" s="24">
        <f>IFERROR(VLOOKUP($D189,#REF!,17,0),)</f>
        <v>0</v>
      </c>
      <c r="U189" s="24">
        <f>IFERROR(VLOOKUP($D189,#REF!,19,0),)</f>
        <v>0</v>
      </c>
      <c r="V189" s="24">
        <f>IFERROR(VLOOKUP($D189,#REF!,20,0),)</f>
        <v>0</v>
      </c>
      <c r="W189" s="24">
        <f>IFERROR(VLOOKUP($D189,#REF!,21,0),)</f>
        <v>0</v>
      </c>
      <c r="X189" s="24">
        <f>IFERROR(VLOOKUP($D189,#REF!,22,0),)</f>
        <v>0</v>
      </c>
      <c r="Y189" s="24">
        <f>IFERROR(VLOOKUP($D189,#REF!,23,0),)</f>
        <v>0</v>
      </c>
      <c r="Z189" s="24">
        <f>IFERROR(VLOOKUP($D189,#REF!,24,0),)</f>
        <v>0</v>
      </c>
      <c r="AA189" s="24">
        <f>IFERROR(VLOOKUP($D189,#REF!,25,0),)</f>
        <v>0</v>
      </c>
      <c r="AB189" s="24">
        <f>IFERROR(VLOOKUP($D189,#REF!,26,0),)</f>
        <v>0</v>
      </c>
      <c r="AC189" s="24">
        <f>IFERROR(VLOOKUP($D189,#REF!,27,0),)</f>
        <v>0</v>
      </c>
      <c r="AD189" s="24">
        <f>IFERROR(VLOOKUP($D189,#REF!,28,0),)</f>
        <v>0</v>
      </c>
      <c r="AE189" s="24">
        <f>IFERROR(VLOOKUP($D189,#REF!,29,0),)</f>
        <v>0</v>
      </c>
      <c r="AF189" s="24">
        <f>IFERROR(VLOOKUP($D189,#REF!,30,0),)</f>
        <v>0</v>
      </c>
      <c r="AG189" s="24">
        <f>IFERROR(VLOOKUP($D189,#REF!,31,0),)</f>
        <v>0</v>
      </c>
      <c r="AH189" s="24">
        <f>IFERROR(VLOOKUP($D189,#REF!,32,0),)</f>
        <v>0</v>
      </c>
      <c r="AI189" s="24">
        <f>IFERROR(VLOOKUP($D189,#REF!,33,0),)</f>
        <v>0</v>
      </c>
      <c r="AJ189" s="24">
        <f>IFERROR(VLOOKUP($D189,#REF!,34,0),)</f>
        <v>0</v>
      </c>
      <c r="AK189" s="24">
        <f>IFERROR(VLOOKUP($D189,#REF!,35,0),)</f>
        <v>0</v>
      </c>
      <c r="AL189" s="24">
        <f>IFERROR(VLOOKUP($D189,#REF!,36,0),)</f>
        <v>0</v>
      </c>
    </row>
    <row r="190" spans="1:38" x14ac:dyDescent="0.25">
      <c r="A190" s="8" t="s">
        <v>989</v>
      </c>
      <c r="B190" s="8" t="str">
        <f t="shared" si="56"/>
        <v>Реконструкция газопровода- перемычки между газопроводом "Челябинск - Петровск" и действующими газопроводами "Баштрансгаз"051-2001408</v>
      </c>
      <c r="C190" s="23" t="s">
        <v>647</v>
      </c>
      <c r="D190" s="23" t="s">
        <v>102</v>
      </c>
      <c r="E190" s="24">
        <f>IFERROR(VLOOKUP(D190,#REF!,2,0),)</f>
        <v>0</v>
      </c>
      <c r="F190" s="24">
        <f>IFERROR(VLOOKUP(D190,#REF!,3,0),)</f>
        <v>0</v>
      </c>
      <c r="G190" s="24">
        <f>IFERROR(VLOOKUP(D190,#REF!,4,0),)</f>
        <v>0</v>
      </c>
      <c r="H190" s="24">
        <f>IFERROR(VLOOKUP($D190,#REF!,5,0),)</f>
        <v>0</v>
      </c>
      <c r="I190" s="24">
        <v>270.5</v>
      </c>
      <c r="J190" s="24">
        <f>IFERROR(VLOOKUP($D190,#REF!,7,0),)</f>
        <v>0</v>
      </c>
      <c r="K190" s="24">
        <f>IFERROR(VLOOKUP($D190,#REF!,8,0),)</f>
        <v>0</v>
      </c>
      <c r="L190" s="24">
        <f>IFERROR(VLOOKUP($D190,#REF!,9,0),)</f>
        <v>0</v>
      </c>
      <c r="M190" s="24">
        <f>IFERROR(VLOOKUP($D190,#REF!,10,0),)</f>
        <v>0</v>
      </c>
      <c r="N190" s="24">
        <f>IFERROR(VLOOKUP($D190,#REF!,11,0),)</f>
        <v>0</v>
      </c>
      <c r="O190" s="24">
        <f>IFERROR(VLOOKUP($D190,#REF!,12,0),)</f>
        <v>0</v>
      </c>
      <c r="P190" s="24">
        <f>IFERROR(VLOOKUP($D190,#REF!,14,0),)</f>
        <v>0</v>
      </c>
      <c r="Q190" s="24">
        <f>IFERROR(VLOOKUP($D190,#REF!,15,0),)</f>
        <v>0</v>
      </c>
      <c r="R190" s="24">
        <f>IFERROR(VLOOKUP($D190,#REF!,16,0),)</f>
        <v>0</v>
      </c>
      <c r="S190" s="24">
        <f>IFERROR(VLOOKUP($D190,#REF!,16,0),)</f>
        <v>0</v>
      </c>
      <c r="T190" s="24">
        <f>IFERROR(VLOOKUP($D190,#REF!,17,0),)</f>
        <v>0</v>
      </c>
      <c r="U190" s="24">
        <f>IFERROR(VLOOKUP($D190,#REF!,19,0),)</f>
        <v>0</v>
      </c>
      <c r="V190" s="24">
        <f>IFERROR(VLOOKUP($D190,#REF!,20,0),)</f>
        <v>0</v>
      </c>
      <c r="W190" s="24">
        <f>IFERROR(VLOOKUP($D190,#REF!,21,0),)</f>
        <v>0</v>
      </c>
      <c r="X190" s="24">
        <f>IFERROR(VLOOKUP($D190,#REF!,22,0),)</f>
        <v>0</v>
      </c>
      <c r="Y190" s="24">
        <f>IFERROR(VLOOKUP($D190,#REF!,23,0),)</f>
        <v>0</v>
      </c>
      <c r="Z190" s="24">
        <f>IFERROR(VLOOKUP($D190,#REF!,24,0),)</f>
        <v>0</v>
      </c>
      <c r="AA190" s="24">
        <f>IFERROR(VLOOKUP($D190,#REF!,25,0),)</f>
        <v>0</v>
      </c>
      <c r="AB190" s="24">
        <f>IFERROR(VLOOKUP($D190,#REF!,26,0),)</f>
        <v>0</v>
      </c>
      <c r="AC190" s="24">
        <f>IFERROR(VLOOKUP($D190,#REF!,27,0),)</f>
        <v>0</v>
      </c>
      <c r="AD190" s="24">
        <f>IFERROR(VLOOKUP($D190,#REF!,28,0),)</f>
        <v>0</v>
      </c>
      <c r="AE190" s="24">
        <f>IFERROR(VLOOKUP($D190,#REF!,29,0),)</f>
        <v>0</v>
      </c>
      <c r="AF190" s="24">
        <f>IFERROR(VLOOKUP($D190,#REF!,30,0),)</f>
        <v>0</v>
      </c>
      <c r="AG190" s="24">
        <f>IFERROR(VLOOKUP($D190,#REF!,31,0),)</f>
        <v>0</v>
      </c>
      <c r="AH190" s="24">
        <f>IFERROR(VLOOKUP($D190,#REF!,32,0),)</f>
        <v>0</v>
      </c>
      <c r="AI190" s="24">
        <f>IFERROR(VLOOKUP($D190,#REF!,33,0),)</f>
        <v>0</v>
      </c>
      <c r="AJ190" s="24">
        <f>IFERROR(VLOOKUP($D190,#REF!,34,0),)</f>
        <v>0</v>
      </c>
      <c r="AK190" s="24">
        <f>IFERROR(VLOOKUP($D190,#REF!,35,0),)</f>
        <v>0</v>
      </c>
      <c r="AL190" s="24">
        <f>IFERROR(VLOOKUP($D190,#REF!,36,0),)</f>
        <v>0</v>
      </c>
    </row>
    <row r="191" spans="1:38" x14ac:dyDescent="0.25">
      <c r="A191" s="8" t="s">
        <v>989</v>
      </c>
      <c r="B191" s="8" t="str">
        <f t="shared" si="56"/>
        <v>Газопровод-отвод и ГРС Горбатовка051-2001411</v>
      </c>
      <c r="C191" s="23" t="s">
        <v>648</v>
      </c>
      <c r="D191" s="23" t="s">
        <v>103</v>
      </c>
      <c r="E191" s="24">
        <f>IFERROR(VLOOKUP(D191,#REF!,2,0),)</f>
        <v>0</v>
      </c>
      <c r="F191" s="24">
        <f>IFERROR(VLOOKUP(D191,#REF!,3,0),)</f>
        <v>0</v>
      </c>
      <c r="G191" s="24">
        <f>IFERROR(VLOOKUP(D191,#REF!,4,0),)</f>
        <v>0</v>
      </c>
      <c r="H191" s="24">
        <f>IFERROR(VLOOKUP($D191,#REF!,5,0),)</f>
        <v>0</v>
      </c>
      <c r="I191" s="24">
        <v>117.64</v>
      </c>
      <c r="J191" s="24">
        <f>IFERROR(VLOOKUP($D191,#REF!,7,0),)</f>
        <v>0</v>
      </c>
      <c r="K191" s="24">
        <f>IFERROR(VLOOKUP($D191,#REF!,8,0),)</f>
        <v>0</v>
      </c>
      <c r="L191" s="24">
        <f>IFERROR(VLOOKUP($D191,#REF!,9,0),)</f>
        <v>0</v>
      </c>
      <c r="M191" s="24">
        <f>IFERROR(VLOOKUP($D191,#REF!,10,0),)</f>
        <v>0</v>
      </c>
      <c r="N191" s="24">
        <f>IFERROR(VLOOKUP($D191,#REF!,11,0),)</f>
        <v>0</v>
      </c>
      <c r="O191" s="24">
        <f>IFERROR(VLOOKUP($D191,#REF!,12,0),)</f>
        <v>0</v>
      </c>
      <c r="P191" s="24">
        <f>IFERROR(VLOOKUP($D191,#REF!,14,0),)</f>
        <v>0</v>
      </c>
      <c r="Q191" s="24">
        <f>IFERROR(VLOOKUP($D191,#REF!,15,0),)</f>
        <v>0</v>
      </c>
      <c r="R191" s="24">
        <f>IFERROR(VLOOKUP($D191,#REF!,16,0),)</f>
        <v>0</v>
      </c>
      <c r="S191" s="24">
        <f>IFERROR(VLOOKUP($D191,#REF!,16,0),)</f>
        <v>0</v>
      </c>
      <c r="T191" s="24">
        <f>IFERROR(VLOOKUP($D191,#REF!,17,0),)</f>
        <v>0</v>
      </c>
      <c r="U191" s="24">
        <f>IFERROR(VLOOKUP($D191,#REF!,19,0),)</f>
        <v>0</v>
      </c>
      <c r="V191" s="24">
        <f>IFERROR(VLOOKUP($D191,#REF!,20,0),)</f>
        <v>0</v>
      </c>
      <c r="W191" s="24">
        <f>IFERROR(VLOOKUP($D191,#REF!,21,0),)</f>
        <v>0</v>
      </c>
      <c r="X191" s="24">
        <f>IFERROR(VLOOKUP($D191,#REF!,22,0),)</f>
        <v>0</v>
      </c>
      <c r="Y191" s="24">
        <f>IFERROR(VLOOKUP($D191,#REF!,23,0),)</f>
        <v>0</v>
      </c>
      <c r="Z191" s="24">
        <f>IFERROR(VLOOKUP($D191,#REF!,24,0),)</f>
        <v>0</v>
      </c>
      <c r="AA191" s="24">
        <f>IFERROR(VLOOKUP($D191,#REF!,25,0),)</f>
        <v>0</v>
      </c>
      <c r="AB191" s="24">
        <f>IFERROR(VLOOKUP($D191,#REF!,26,0),)</f>
        <v>0</v>
      </c>
      <c r="AC191" s="24">
        <f>IFERROR(VLOOKUP($D191,#REF!,27,0),)</f>
        <v>0</v>
      </c>
      <c r="AD191" s="24">
        <f>IFERROR(VLOOKUP($D191,#REF!,28,0),)</f>
        <v>0</v>
      </c>
      <c r="AE191" s="24">
        <f>IFERROR(VLOOKUP($D191,#REF!,29,0),)</f>
        <v>0</v>
      </c>
      <c r="AF191" s="24">
        <f>IFERROR(VLOOKUP($D191,#REF!,30,0),)</f>
        <v>0</v>
      </c>
      <c r="AG191" s="24">
        <f>IFERROR(VLOOKUP($D191,#REF!,31,0),)</f>
        <v>0</v>
      </c>
      <c r="AH191" s="24">
        <f>IFERROR(VLOOKUP($D191,#REF!,32,0),)</f>
        <v>0</v>
      </c>
      <c r="AI191" s="24">
        <f>IFERROR(VLOOKUP($D191,#REF!,33,0),)</f>
        <v>0</v>
      </c>
      <c r="AJ191" s="24">
        <f>IFERROR(VLOOKUP($D191,#REF!,34,0),)</f>
        <v>0</v>
      </c>
      <c r="AK191" s="24">
        <f>IFERROR(VLOOKUP($D191,#REF!,35,0),)</f>
        <v>0</v>
      </c>
      <c r="AL191" s="24">
        <f>IFERROR(VLOOKUP($D191,#REF!,36,0),)</f>
        <v>0</v>
      </c>
    </row>
    <row r="192" spans="1:38" x14ac:dyDescent="0.25">
      <c r="A192" s="8" t="s">
        <v>989</v>
      </c>
      <c r="B192" s="8" t="str">
        <f t="shared" si="56"/>
        <v>Реконструкция узла редуцирования на сбросе газа с Ужгородского коридора в Елецком УМГ051-2001415</v>
      </c>
      <c r="C192" s="23" t="s">
        <v>649</v>
      </c>
      <c r="D192" s="23" t="s">
        <v>104</v>
      </c>
      <c r="E192" s="24">
        <f>IFERROR(VLOOKUP(D192,#REF!,2,0),)</f>
        <v>0</v>
      </c>
      <c r="F192" s="24">
        <f>IFERROR(VLOOKUP(D192,#REF!,3,0),)</f>
        <v>0</v>
      </c>
      <c r="G192" s="24">
        <f>IFERROR(VLOOKUP(D192,#REF!,4,0),)</f>
        <v>0</v>
      </c>
      <c r="H192" s="24">
        <f>IFERROR(VLOOKUP($D192,#REF!,5,0),)</f>
        <v>0</v>
      </c>
      <c r="I192" s="24">
        <v>432</v>
      </c>
      <c r="J192" s="24">
        <f>IFERROR(VLOOKUP($D192,#REF!,7,0),)</f>
        <v>0</v>
      </c>
      <c r="K192" s="24">
        <f>IFERROR(VLOOKUP($D192,#REF!,8,0),)</f>
        <v>0</v>
      </c>
      <c r="L192" s="24">
        <f>IFERROR(VLOOKUP($D192,#REF!,9,0),)</f>
        <v>0</v>
      </c>
      <c r="M192" s="24">
        <f>IFERROR(VLOOKUP($D192,#REF!,10,0),)</f>
        <v>0</v>
      </c>
      <c r="N192" s="24">
        <f>IFERROR(VLOOKUP($D192,#REF!,11,0),)</f>
        <v>0</v>
      </c>
      <c r="O192" s="24">
        <f>IFERROR(VLOOKUP($D192,#REF!,12,0),)</f>
        <v>0</v>
      </c>
      <c r="P192" s="24">
        <f>IFERROR(VLOOKUP($D192,#REF!,14,0),)</f>
        <v>0</v>
      </c>
      <c r="Q192" s="24">
        <f>IFERROR(VLOOKUP($D192,#REF!,15,0),)</f>
        <v>0</v>
      </c>
      <c r="R192" s="24">
        <f>IFERROR(VLOOKUP($D192,#REF!,16,0),)</f>
        <v>0</v>
      </c>
      <c r="S192" s="24">
        <f>IFERROR(VLOOKUP($D192,#REF!,16,0),)</f>
        <v>0</v>
      </c>
      <c r="T192" s="24">
        <f>IFERROR(VLOOKUP($D192,#REF!,17,0),)</f>
        <v>0</v>
      </c>
      <c r="U192" s="24">
        <f>IFERROR(VLOOKUP($D192,#REF!,19,0),)</f>
        <v>0</v>
      </c>
      <c r="V192" s="24">
        <f>IFERROR(VLOOKUP($D192,#REF!,20,0),)</f>
        <v>0</v>
      </c>
      <c r="W192" s="24">
        <f>IFERROR(VLOOKUP($D192,#REF!,21,0),)</f>
        <v>0</v>
      </c>
      <c r="X192" s="24">
        <f>IFERROR(VLOOKUP($D192,#REF!,22,0),)</f>
        <v>0</v>
      </c>
      <c r="Y192" s="24">
        <f>IFERROR(VLOOKUP($D192,#REF!,23,0),)</f>
        <v>0</v>
      </c>
      <c r="Z192" s="24">
        <f>IFERROR(VLOOKUP($D192,#REF!,24,0),)</f>
        <v>0</v>
      </c>
      <c r="AA192" s="24">
        <f>IFERROR(VLOOKUP($D192,#REF!,25,0),)</f>
        <v>0</v>
      </c>
      <c r="AB192" s="24">
        <f>IFERROR(VLOOKUP($D192,#REF!,26,0),)</f>
        <v>0</v>
      </c>
      <c r="AC192" s="24">
        <f>IFERROR(VLOOKUP($D192,#REF!,27,0),)</f>
        <v>0</v>
      </c>
      <c r="AD192" s="24">
        <f>IFERROR(VLOOKUP($D192,#REF!,28,0),)</f>
        <v>0</v>
      </c>
      <c r="AE192" s="24">
        <f>IFERROR(VLOOKUP($D192,#REF!,29,0),)</f>
        <v>0</v>
      </c>
      <c r="AF192" s="24">
        <f>IFERROR(VLOOKUP($D192,#REF!,30,0),)</f>
        <v>0</v>
      </c>
      <c r="AG192" s="24">
        <f>IFERROR(VLOOKUP($D192,#REF!,31,0),)</f>
        <v>0</v>
      </c>
      <c r="AH192" s="24">
        <f>IFERROR(VLOOKUP($D192,#REF!,32,0),)</f>
        <v>0</v>
      </c>
      <c r="AI192" s="24">
        <f>IFERROR(VLOOKUP($D192,#REF!,33,0),)</f>
        <v>0</v>
      </c>
      <c r="AJ192" s="24">
        <f>IFERROR(VLOOKUP($D192,#REF!,34,0),)</f>
        <v>0</v>
      </c>
      <c r="AK192" s="24">
        <f>IFERROR(VLOOKUP($D192,#REF!,35,0),)</f>
        <v>0</v>
      </c>
      <c r="AL192" s="24">
        <f>IFERROR(VLOOKUP($D192,#REF!,36,0),)</f>
        <v>0</v>
      </c>
    </row>
    <row r="193" spans="1:38" x14ac:dyDescent="0.25">
      <c r="B193" s="8" t="str">
        <f t="shared" si="56"/>
        <v>Подрядные работы051-2001415</v>
      </c>
      <c r="C193" s="33" t="s">
        <v>2</v>
      </c>
      <c r="D193" s="33" t="s">
        <v>104</v>
      </c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</row>
    <row r="194" spans="1:38" x14ac:dyDescent="0.25">
      <c r="B194" s="8" t="str">
        <f t="shared" si="56"/>
        <v>Газстройпром051-2001415</v>
      </c>
      <c r="C194" s="40" t="s">
        <v>990</v>
      </c>
      <c r="D194" s="40" t="s">
        <v>104</v>
      </c>
      <c r="E194" s="20">
        <v>0</v>
      </c>
      <c r="F194" s="20">
        <v>0</v>
      </c>
      <c r="G194" s="20"/>
      <c r="H194" s="20"/>
      <c r="I194" s="20"/>
      <c r="J194" s="20"/>
      <c r="K194" s="20"/>
      <c r="L194" s="20"/>
      <c r="M194" s="20"/>
      <c r="N194" s="20"/>
      <c r="O194" s="20">
        <f>U194+Y194+AC194+AG194</f>
        <v>455.7</v>
      </c>
      <c r="P194" s="20">
        <f>V194+Z194+AD194+AH194</f>
        <v>0</v>
      </c>
      <c r="Q194" s="20">
        <f>W194+AA194+AE194+AI194</f>
        <v>0</v>
      </c>
      <c r="R194" s="20">
        <f>X194+AB194+AF194+AJ194</f>
        <v>455.7</v>
      </c>
      <c r="S194" s="20"/>
      <c r="T194" s="20"/>
      <c r="U194" s="20">
        <f>V194+W194+X194</f>
        <v>0</v>
      </c>
      <c r="V194" s="20">
        <v>0</v>
      </c>
      <c r="W194" s="20">
        <v>0</v>
      </c>
      <c r="X194" s="20">
        <v>0</v>
      </c>
      <c r="Y194" s="20">
        <f>Z194+AA194+AB194</f>
        <v>0</v>
      </c>
      <c r="Z194" s="20"/>
      <c r="AA194" s="20"/>
      <c r="AB194" s="20"/>
      <c r="AC194" s="20">
        <f>AD194+AE194+AF194</f>
        <v>0</v>
      </c>
      <c r="AD194" s="20"/>
      <c r="AE194" s="20"/>
      <c r="AF194" s="20"/>
      <c r="AG194" s="20">
        <f>AH194+AI194+AJ194</f>
        <v>455.7</v>
      </c>
      <c r="AH194" s="20"/>
      <c r="AI194" s="20"/>
      <c r="AJ194" s="37">
        <v>455.7</v>
      </c>
      <c r="AK194" s="20"/>
      <c r="AL194" s="20"/>
    </row>
    <row r="195" spans="1:38" x14ac:dyDescent="0.25">
      <c r="A195" s="8" t="s">
        <v>989</v>
      </c>
      <c r="B195" s="8" t="str">
        <f t="shared" si="56"/>
        <v>Реконструкция АГРС 1/3 "Динамо"051-2001437</v>
      </c>
      <c r="C195" s="23" t="s">
        <v>650</v>
      </c>
      <c r="D195" s="23" t="s">
        <v>105</v>
      </c>
      <c r="E195" s="24">
        <f>IFERROR(VLOOKUP(D195,#REF!,2,0),)</f>
        <v>0</v>
      </c>
      <c r="F195" s="24">
        <f>IFERROR(VLOOKUP(D195,#REF!,3,0),)</f>
        <v>0</v>
      </c>
      <c r="G195" s="24">
        <f>IFERROR(VLOOKUP(D195,#REF!,4,0),)</f>
        <v>0</v>
      </c>
      <c r="H195" s="24">
        <f>IFERROR(VLOOKUP($D195,#REF!,5,0),)</f>
        <v>0</v>
      </c>
      <c r="I195" s="24">
        <v>0.14000000000000001</v>
      </c>
      <c r="J195" s="24">
        <f>IFERROR(VLOOKUP($D195,#REF!,7,0),)</f>
        <v>0</v>
      </c>
      <c r="K195" s="24">
        <f>IFERROR(VLOOKUP($D195,#REF!,8,0),)</f>
        <v>0</v>
      </c>
      <c r="L195" s="24">
        <f>IFERROR(VLOOKUP($D195,#REF!,9,0),)</f>
        <v>0</v>
      </c>
      <c r="M195" s="24">
        <f>IFERROR(VLOOKUP($D195,#REF!,10,0),)</f>
        <v>0</v>
      </c>
      <c r="N195" s="24">
        <f>IFERROR(VLOOKUP($D195,#REF!,11,0),)</f>
        <v>0</v>
      </c>
      <c r="O195" s="24">
        <f>IFERROR(VLOOKUP($D195,#REF!,12,0),)</f>
        <v>0</v>
      </c>
      <c r="P195" s="24">
        <f>IFERROR(VLOOKUP($D195,#REF!,14,0),)</f>
        <v>0</v>
      </c>
      <c r="Q195" s="24">
        <f>IFERROR(VLOOKUP($D195,#REF!,15,0),)</f>
        <v>0</v>
      </c>
      <c r="R195" s="24">
        <f>IFERROR(VLOOKUP($D195,#REF!,16,0),)</f>
        <v>0</v>
      </c>
      <c r="S195" s="24">
        <f>IFERROR(VLOOKUP($D195,#REF!,16,0),)</f>
        <v>0</v>
      </c>
      <c r="T195" s="24">
        <f>IFERROR(VLOOKUP($D195,#REF!,17,0),)</f>
        <v>0</v>
      </c>
      <c r="U195" s="24">
        <f>IFERROR(VLOOKUP($D195,#REF!,19,0),)</f>
        <v>0</v>
      </c>
      <c r="V195" s="24">
        <f>IFERROR(VLOOKUP($D195,#REF!,20,0),)</f>
        <v>0</v>
      </c>
      <c r="W195" s="24">
        <f>IFERROR(VLOOKUP($D195,#REF!,21,0),)</f>
        <v>0</v>
      </c>
      <c r="X195" s="24">
        <f>IFERROR(VLOOKUP($D195,#REF!,22,0),)</f>
        <v>0</v>
      </c>
      <c r="Y195" s="24">
        <f>IFERROR(VLOOKUP($D195,#REF!,23,0),)</f>
        <v>0</v>
      </c>
      <c r="Z195" s="24">
        <f>IFERROR(VLOOKUP($D195,#REF!,24,0),)</f>
        <v>0</v>
      </c>
      <c r="AA195" s="24">
        <f>IFERROR(VLOOKUP($D195,#REF!,25,0),)</f>
        <v>0</v>
      </c>
      <c r="AB195" s="24">
        <f>IFERROR(VLOOKUP($D195,#REF!,26,0),)</f>
        <v>0</v>
      </c>
      <c r="AC195" s="24">
        <f>IFERROR(VLOOKUP($D195,#REF!,27,0),)</f>
        <v>0</v>
      </c>
      <c r="AD195" s="24">
        <f>IFERROR(VLOOKUP($D195,#REF!,28,0),)</f>
        <v>0</v>
      </c>
      <c r="AE195" s="24">
        <f>IFERROR(VLOOKUP($D195,#REF!,29,0),)</f>
        <v>0</v>
      </c>
      <c r="AF195" s="24">
        <f>IFERROR(VLOOKUP($D195,#REF!,30,0),)</f>
        <v>0</v>
      </c>
      <c r="AG195" s="24">
        <f>IFERROR(VLOOKUP($D195,#REF!,31,0),)</f>
        <v>0</v>
      </c>
      <c r="AH195" s="24">
        <f>IFERROR(VLOOKUP($D195,#REF!,32,0),)</f>
        <v>0</v>
      </c>
      <c r="AI195" s="24">
        <f>IFERROR(VLOOKUP($D195,#REF!,33,0),)</f>
        <v>0</v>
      </c>
      <c r="AJ195" s="24">
        <f>IFERROR(VLOOKUP($D195,#REF!,34,0),)</f>
        <v>0</v>
      </c>
      <c r="AK195" s="24">
        <f>IFERROR(VLOOKUP($D195,#REF!,35,0),)</f>
        <v>0</v>
      </c>
      <c r="AL195" s="24">
        <f>IFERROR(VLOOKUP($D195,#REF!,36,0),)</f>
        <v>0</v>
      </c>
    </row>
    <row r="196" spans="1:38" x14ac:dyDescent="0.25">
      <c r="A196" s="8" t="s">
        <v>989</v>
      </c>
      <c r="B196" s="8" t="str">
        <f t="shared" si="56"/>
        <v>Реконструкция АГРС Урюпинск051-2001438</v>
      </c>
      <c r="C196" s="23" t="s">
        <v>651</v>
      </c>
      <c r="D196" s="23" t="s">
        <v>106</v>
      </c>
      <c r="E196" s="24">
        <f>IFERROR(VLOOKUP(D196,#REF!,2,0),)</f>
        <v>0</v>
      </c>
      <c r="F196" s="24">
        <f>IFERROR(VLOOKUP(D196,#REF!,3,0),)</f>
        <v>0</v>
      </c>
      <c r="G196" s="24">
        <f>IFERROR(VLOOKUP(D196,#REF!,4,0),)</f>
        <v>0</v>
      </c>
      <c r="H196" s="24">
        <f>IFERROR(VLOOKUP($D196,#REF!,5,0),)</f>
        <v>0</v>
      </c>
      <c r="I196" s="24">
        <v>0.08</v>
      </c>
      <c r="J196" s="24">
        <f>IFERROR(VLOOKUP($D196,#REF!,7,0),)</f>
        <v>0</v>
      </c>
      <c r="K196" s="24">
        <f>IFERROR(VLOOKUP($D196,#REF!,8,0),)</f>
        <v>0</v>
      </c>
      <c r="L196" s="24">
        <f>IFERROR(VLOOKUP($D196,#REF!,9,0),)</f>
        <v>0</v>
      </c>
      <c r="M196" s="24">
        <f>IFERROR(VLOOKUP($D196,#REF!,10,0),)</f>
        <v>0</v>
      </c>
      <c r="N196" s="24">
        <f>IFERROR(VLOOKUP($D196,#REF!,11,0),)</f>
        <v>0</v>
      </c>
      <c r="O196" s="24">
        <f>IFERROR(VLOOKUP($D196,#REF!,12,0),)</f>
        <v>0</v>
      </c>
      <c r="P196" s="24">
        <f>IFERROR(VLOOKUP($D196,#REF!,14,0),)</f>
        <v>0</v>
      </c>
      <c r="Q196" s="24">
        <f>IFERROR(VLOOKUP($D196,#REF!,15,0),)</f>
        <v>0</v>
      </c>
      <c r="R196" s="24">
        <f>IFERROR(VLOOKUP($D196,#REF!,16,0),)</f>
        <v>0</v>
      </c>
      <c r="S196" s="24">
        <f>IFERROR(VLOOKUP($D196,#REF!,16,0),)</f>
        <v>0</v>
      </c>
      <c r="T196" s="24">
        <f>IFERROR(VLOOKUP($D196,#REF!,17,0),)</f>
        <v>0</v>
      </c>
      <c r="U196" s="24">
        <f>IFERROR(VLOOKUP($D196,#REF!,19,0),)</f>
        <v>0</v>
      </c>
      <c r="V196" s="24">
        <f>IFERROR(VLOOKUP($D196,#REF!,20,0),)</f>
        <v>0</v>
      </c>
      <c r="W196" s="24">
        <f>IFERROR(VLOOKUP($D196,#REF!,21,0),)</f>
        <v>0</v>
      </c>
      <c r="X196" s="24">
        <f>IFERROR(VLOOKUP($D196,#REF!,22,0),)</f>
        <v>0</v>
      </c>
      <c r="Y196" s="24">
        <f>IFERROR(VLOOKUP($D196,#REF!,23,0),)</f>
        <v>0</v>
      </c>
      <c r="Z196" s="24">
        <f>IFERROR(VLOOKUP($D196,#REF!,24,0),)</f>
        <v>0</v>
      </c>
      <c r="AA196" s="24">
        <f>IFERROR(VLOOKUP($D196,#REF!,25,0),)</f>
        <v>0</v>
      </c>
      <c r="AB196" s="24">
        <f>IFERROR(VLOOKUP($D196,#REF!,26,0),)</f>
        <v>0</v>
      </c>
      <c r="AC196" s="24">
        <f>IFERROR(VLOOKUP($D196,#REF!,27,0),)</f>
        <v>0</v>
      </c>
      <c r="AD196" s="24">
        <f>IFERROR(VLOOKUP($D196,#REF!,28,0),)</f>
        <v>0</v>
      </c>
      <c r="AE196" s="24">
        <f>IFERROR(VLOOKUP($D196,#REF!,29,0),)</f>
        <v>0</v>
      </c>
      <c r="AF196" s="24">
        <f>IFERROR(VLOOKUP($D196,#REF!,30,0),)</f>
        <v>0</v>
      </c>
      <c r="AG196" s="24">
        <f>IFERROR(VLOOKUP($D196,#REF!,31,0),)</f>
        <v>0</v>
      </c>
      <c r="AH196" s="24">
        <f>IFERROR(VLOOKUP($D196,#REF!,32,0),)</f>
        <v>0</v>
      </c>
      <c r="AI196" s="24">
        <f>IFERROR(VLOOKUP($D196,#REF!,33,0),)</f>
        <v>0</v>
      </c>
      <c r="AJ196" s="24">
        <f>IFERROR(VLOOKUP($D196,#REF!,34,0),)</f>
        <v>0</v>
      </c>
      <c r="AK196" s="24">
        <f>IFERROR(VLOOKUP($D196,#REF!,35,0),)</f>
        <v>0</v>
      </c>
      <c r="AL196" s="24">
        <f>IFERROR(VLOOKUP($D196,#REF!,36,0),)</f>
        <v>0</v>
      </c>
    </row>
    <row r="197" spans="1:38" x14ac:dyDescent="0.25">
      <c r="A197" s="8" t="s">
        <v>989</v>
      </c>
      <c r="B197" s="8" t="str">
        <f t="shared" si="56"/>
        <v>Реконструкция Совхозного ПХГ051-2001439</v>
      </c>
      <c r="C197" s="23" t="s">
        <v>652</v>
      </c>
      <c r="D197" s="23" t="s">
        <v>107</v>
      </c>
      <c r="E197" s="24">
        <f>IFERROR(VLOOKUP(D197,#REF!,2,0),)</f>
        <v>0</v>
      </c>
      <c r="F197" s="24">
        <f>IFERROR(VLOOKUP(D197,#REF!,3,0),)</f>
        <v>0</v>
      </c>
      <c r="G197" s="24">
        <f>IFERROR(VLOOKUP(D197,#REF!,4,0),)</f>
        <v>0</v>
      </c>
      <c r="H197" s="24">
        <f>IFERROR(VLOOKUP($D197,#REF!,5,0),)</f>
        <v>0</v>
      </c>
      <c r="I197" s="24">
        <v>29</v>
      </c>
      <c r="J197" s="24">
        <f>IFERROR(VLOOKUP($D197,#REF!,7,0),)</f>
        <v>0</v>
      </c>
      <c r="K197" s="24">
        <f>IFERROR(VLOOKUP($D197,#REF!,8,0),)</f>
        <v>0</v>
      </c>
      <c r="L197" s="24">
        <f>IFERROR(VLOOKUP($D197,#REF!,9,0),)</f>
        <v>0</v>
      </c>
      <c r="M197" s="24">
        <f>IFERROR(VLOOKUP($D197,#REF!,10,0),)</f>
        <v>0</v>
      </c>
      <c r="N197" s="24">
        <f>IFERROR(VLOOKUP($D197,#REF!,11,0),)</f>
        <v>0</v>
      </c>
      <c r="O197" s="24">
        <f>IFERROR(VLOOKUP($D197,#REF!,12,0),)</f>
        <v>0</v>
      </c>
      <c r="P197" s="24">
        <f>IFERROR(VLOOKUP($D197,#REF!,14,0),)</f>
        <v>0</v>
      </c>
      <c r="Q197" s="24">
        <f>IFERROR(VLOOKUP($D197,#REF!,15,0),)</f>
        <v>0</v>
      </c>
      <c r="R197" s="24">
        <f>IFERROR(VLOOKUP($D197,#REF!,16,0),)</f>
        <v>0</v>
      </c>
      <c r="S197" s="24">
        <f>IFERROR(VLOOKUP($D197,#REF!,16,0),)</f>
        <v>0</v>
      </c>
      <c r="T197" s="24">
        <f>IFERROR(VLOOKUP($D197,#REF!,17,0),)</f>
        <v>0</v>
      </c>
      <c r="U197" s="24">
        <f>IFERROR(VLOOKUP($D197,#REF!,19,0),)</f>
        <v>0</v>
      </c>
      <c r="V197" s="24">
        <f>IFERROR(VLOOKUP($D197,#REF!,20,0),)</f>
        <v>0</v>
      </c>
      <c r="W197" s="24">
        <f>IFERROR(VLOOKUP($D197,#REF!,21,0),)</f>
        <v>0</v>
      </c>
      <c r="X197" s="24">
        <f>IFERROR(VLOOKUP($D197,#REF!,22,0),)</f>
        <v>0</v>
      </c>
      <c r="Y197" s="24">
        <f>IFERROR(VLOOKUP($D197,#REF!,23,0),)</f>
        <v>0</v>
      </c>
      <c r="Z197" s="24">
        <f>IFERROR(VLOOKUP($D197,#REF!,24,0),)</f>
        <v>0</v>
      </c>
      <c r="AA197" s="24">
        <f>IFERROR(VLOOKUP($D197,#REF!,25,0),)</f>
        <v>0</v>
      </c>
      <c r="AB197" s="24">
        <f>IFERROR(VLOOKUP($D197,#REF!,26,0),)</f>
        <v>0</v>
      </c>
      <c r="AC197" s="24">
        <f>IFERROR(VLOOKUP($D197,#REF!,27,0),)</f>
        <v>0</v>
      </c>
      <c r="AD197" s="24">
        <f>IFERROR(VLOOKUP($D197,#REF!,28,0),)</f>
        <v>0</v>
      </c>
      <c r="AE197" s="24">
        <f>IFERROR(VLOOKUP($D197,#REF!,29,0),)</f>
        <v>0</v>
      </c>
      <c r="AF197" s="24">
        <f>IFERROR(VLOOKUP($D197,#REF!,30,0),)</f>
        <v>0</v>
      </c>
      <c r="AG197" s="24">
        <f>IFERROR(VLOOKUP($D197,#REF!,31,0),)</f>
        <v>0</v>
      </c>
      <c r="AH197" s="24">
        <f>IFERROR(VLOOKUP($D197,#REF!,32,0),)</f>
        <v>0</v>
      </c>
      <c r="AI197" s="24">
        <f>IFERROR(VLOOKUP($D197,#REF!,33,0),)</f>
        <v>0</v>
      </c>
      <c r="AJ197" s="24">
        <f>IFERROR(VLOOKUP($D197,#REF!,34,0),)</f>
        <v>0</v>
      </c>
      <c r="AK197" s="24">
        <f>IFERROR(VLOOKUP($D197,#REF!,35,0),)</f>
        <v>0</v>
      </c>
      <c r="AL197" s="24">
        <f>IFERROR(VLOOKUP($D197,#REF!,36,0),)</f>
        <v>0</v>
      </c>
    </row>
    <row r="198" spans="1:38" x14ac:dyDescent="0.25">
      <c r="A198" s="8" t="s">
        <v>989</v>
      </c>
      <c r="B198" s="8" t="str">
        <f t="shared" si="56"/>
        <v>Отраслевой метрологический расходоизмерительный центр (ОМРИЦ) в г.Щелково Московской области051-2001482</v>
      </c>
      <c r="C198" s="23" t="s">
        <v>653</v>
      </c>
      <c r="D198" s="23" t="s">
        <v>108</v>
      </c>
      <c r="E198" s="24">
        <f>IFERROR(VLOOKUP(D198,#REF!,2,0),)</f>
        <v>0</v>
      </c>
      <c r="F198" s="24">
        <f>IFERROR(VLOOKUP(D198,#REF!,3,0),)</f>
        <v>0</v>
      </c>
      <c r="G198" s="24">
        <f>IFERROR(VLOOKUP(D198,#REF!,4,0),)</f>
        <v>0</v>
      </c>
      <c r="H198" s="24">
        <f>IFERROR(VLOOKUP($D198,#REF!,5,0),)</f>
        <v>0</v>
      </c>
      <c r="I198" s="24">
        <v>3.37</v>
      </c>
      <c r="J198" s="24">
        <f>IFERROR(VLOOKUP($D198,#REF!,7,0),)</f>
        <v>0</v>
      </c>
      <c r="K198" s="24">
        <f>IFERROR(VLOOKUP($D198,#REF!,8,0),)</f>
        <v>0</v>
      </c>
      <c r="L198" s="24">
        <f>IFERROR(VLOOKUP($D198,#REF!,9,0),)</f>
        <v>0</v>
      </c>
      <c r="M198" s="24">
        <f>IFERROR(VLOOKUP($D198,#REF!,10,0),)</f>
        <v>0</v>
      </c>
      <c r="N198" s="24">
        <f>IFERROR(VLOOKUP($D198,#REF!,11,0),)</f>
        <v>0</v>
      </c>
      <c r="O198" s="24">
        <f>IFERROR(VLOOKUP($D198,#REF!,12,0),)</f>
        <v>0</v>
      </c>
      <c r="P198" s="24">
        <f>IFERROR(VLOOKUP($D198,#REF!,14,0),)</f>
        <v>0</v>
      </c>
      <c r="Q198" s="24">
        <f>IFERROR(VLOOKUP($D198,#REF!,15,0),)</f>
        <v>0</v>
      </c>
      <c r="R198" s="24">
        <f>IFERROR(VLOOKUP($D198,#REF!,16,0),)</f>
        <v>0</v>
      </c>
      <c r="S198" s="24">
        <f>IFERROR(VLOOKUP($D198,#REF!,16,0),)</f>
        <v>0</v>
      </c>
      <c r="T198" s="24">
        <f>IFERROR(VLOOKUP($D198,#REF!,17,0),)</f>
        <v>0</v>
      </c>
      <c r="U198" s="24">
        <f>IFERROR(VLOOKUP($D198,#REF!,19,0),)</f>
        <v>0</v>
      </c>
      <c r="V198" s="24">
        <f>IFERROR(VLOOKUP($D198,#REF!,20,0),)</f>
        <v>0</v>
      </c>
      <c r="W198" s="24">
        <f>IFERROR(VLOOKUP($D198,#REF!,21,0),)</f>
        <v>0</v>
      </c>
      <c r="X198" s="24">
        <f>IFERROR(VLOOKUP($D198,#REF!,22,0),)</f>
        <v>0</v>
      </c>
      <c r="Y198" s="24">
        <f>IFERROR(VLOOKUP($D198,#REF!,23,0),)</f>
        <v>0</v>
      </c>
      <c r="Z198" s="24">
        <f>IFERROR(VLOOKUP($D198,#REF!,24,0),)</f>
        <v>0</v>
      </c>
      <c r="AA198" s="24">
        <f>IFERROR(VLOOKUP($D198,#REF!,25,0),)</f>
        <v>0</v>
      </c>
      <c r="AB198" s="24">
        <f>IFERROR(VLOOKUP($D198,#REF!,26,0),)</f>
        <v>0</v>
      </c>
      <c r="AC198" s="24">
        <f>IFERROR(VLOOKUP($D198,#REF!,27,0),)</f>
        <v>0</v>
      </c>
      <c r="AD198" s="24">
        <f>IFERROR(VLOOKUP($D198,#REF!,28,0),)</f>
        <v>0</v>
      </c>
      <c r="AE198" s="24">
        <f>IFERROR(VLOOKUP($D198,#REF!,29,0),)</f>
        <v>0</v>
      </c>
      <c r="AF198" s="24">
        <f>IFERROR(VLOOKUP($D198,#REF!,30,0),)</f>
        <v>0</v>
      </c>
      <c r="AG198" s="24">
        <f>IFERROR(VLOOKUP($D198,#REF!,31,0),)</f>
        <v>0</v>
      </c>
      <c r="AH198" s="24">
        <f>IFERROR(VLOOKUP($D198,#REF!,32,0),)</f>
        <v>0</v>
      </c>
      <c r="AI198" s="24">
        <f>IFERROR(VLOOKUP($D198,#REF!,33,0),)</f>
        <v>0</v>
      </c>
      <c r="AJ198" s="24">
        <f>IFERROR(VLOOKUP($D198,#REF!,34,0),)</f>
        <v>0</v>
      </c>
      <c r="AK198" s="24">
        <f>IFERROR(VLOOKUP($D198,#REF!,35,0),)</f>
        <v>0</v>
      </c>
      <c r="AL198" s="24">
        <f>IFERROR(VLOOKUP($D198,#REF!,36,0),)</f>
        <v>0</v>
      </c>
    </row>
    <row r="199" spans="1:38" x14ac:dyDescent="0.25">
      <c r="A199" s="8" t="s">
        <v>989</v>
      </c>
      <c r="B199" s="8" t="str">
        <f t="shared" si="56"/>
        <v>Беднодемьяновское ПХГ051-2001505</v>
      </c>
      <c r="C199" s="23" t="s">
        <v>654</v>
      </c>
      <c r="D199" s="23" t="s">
        <v>397</v>
      </c>
      <c r="E199" s="24">
        <f>IFERROR(VLOOKUP(D199,#REF!,2,0),)</f>
        <v>0</v>
      </c>
      <c r="F199" s="24">
        <f>IFERROR(VLOOKUP(D199,#REF!,3,0),)</f>
        <v>0</v>
      </c>
      <c r="G199" s="24">
        <f>IFERROR(VLOOKUP(D199,#REF!,4,0),)</f>
        <v>0</v>
      </c>
      <c r="H199" s="24">
        <f>IFERROR(VLOOKUP($D199,#REF!,5,0),)</f>
        <v>0</v>
      </c>
      <c r="I199" s="24">
        <v>111.94</v>
      </c>
      <c r="J199" s="24">
        <f>IFERROR(VLOOKUP($D199,#REF!,7,0),)</f>
        <v>0</v>
      </c>
      <c r="K199" s="24">
        <f>IFERROR(VLOOKUP($D199,#REF!,8,0),)</f>
        <v>0</v>
      </c>
      <c r="L199" s="24">
        <f>IFERROR(VLOOKUP($D199,#REF!,9,0),)</f>
        <v>0</v>
      </c>
      <c r="M199" s="24">
        <f>IFERROR(VLOOKUP($D199,#REF!,10,0),)</f>
        <v>0</v>
      </c>
      <c r="N199" s="24">
        <f>IFERROR(VLOOKUP($D199,#REF!,11,0),)</f>
        <v>0</v>
      </c>
      <c r="O199" s="24">
        <f>IFERROR(VLOOKUP($D199,#REF!,12,0),)</f>
        <v>0</v>
      </c>
      <c r="P199" s="24">
        <f>IFERROR(VLOOKUP($D199,#REF!,14,0),)</f>
        <v>0</v>
      </c>
      <c r="Q199" s="24">
        <f>IFERROR(VLOOKUP($D199,#REF!,15,0),)</f>
        <v>0</v>
      </c>
      <c r="R199" s="24">
        <f>IFERROR(VLOOKUP($D199,#REF!,16,0),)</f>
        <v>0</v>
      </c>
      <c r="S199" s="24">
        <f>IFERROR(VLOOKUP($D199,#REF!,16,0),)</f>
        <v>0</v>
      </c>
      <c r="T199" s="24">
        <f>IFERROR(VLOOKUP($D199,#REF!,17,0),)</f>
        <v>0</v>
      </c>
      <c r="U199" s="24">
        <f>IFERROR(VLOOKUP($D199,#REF!,19,0),)</f>
        <v>0</v>
      </c>
      <c r="V199" s="24">
        <f>IFERROR(VLOOKUP($D199,#REF!,20,0),)</f>
        <v>0</v>
      </c>
      <c r="W199" s="24">
        <f>IFERROR(VLOOKUP($D199,#REF!,21,0),)</f>
        <v>0</v>
      </c>
      <c r="X199" s="24">
        <f>IFERROR(VLOOKUP($D199,#REF!,22,0),)</f>
        <v>0</v>
      </c>
      <c r="Y199" s="24">
        <f>IFERROR(VLOOKUP($D199,#REF!,23,0),)</f>
        <v>0</v>
      </c>
      <c r="Z199" s="24">
        <f>IFERROR(VLOOKUP($D199,#REF!,24,0),)</f>
        <v>0</v>
      </c>
      <c r="AA199" s="24">
        <f>IFERROR(VLOOKUP($D199,#REF!,25,0),)</f>
        <v>0</v>
      </c>
      <c r="AB199" s="24">
        <f>IFERROR(VLOOKUP($D199,#REF!,26,0),)</f>
        <v>0</v>
      </c>
      <c r="AC199" s="24">
        <f>IFERROR(VLOOKUP($D199,#REF!,27,0),)</f>
        <v>0</v>
      </c>
      <c r="AD199" s="24">
        <f>IFERROR(VLOOKUP($D199,#REF!,28,0),)</f>
        <v>0</v>
      </c>
      <c r="AE199" s="24">
        <f>IFERROR(VLOOKUP($D199,#REF!,29,0),)</f>
        <v>0</v>
      </c>
      <c r="AF199" s="24">
        <f>IFERROR(VLOOKUP($D199,#REF!,30,0),)</f>
        <v>0</v>
      </c>
      <c r="AG199" s="24">
        <f>IFERROR(VLOOKUP($D199,#REF!,31,0),)</f>
        <v>0</v>
      </c>
      <c r="AH199" s="24">
        <f>IFERROR(VLOOKUP($D199,#REF!,32,0),)</f>
        <v>0</v>
      </c>
      <c r="AI199" s="24">
        <f>IFERROR(VLOOKUP($D199,#REF!,33,0),)</f>
        <v>0</v>
      </c>
      <c r="AJ199" s="24">
        <f>IFERROR(VLOOKUP($D199,#REF!,34,0),)</f>
        <v>0</v>
      </c>
      <c r="AK199" s="24">
        <f>IFERROR(VLOOKUP($D199,#REF!,35,0),)</f>
        <v>0</v>
      </c>
      <c r="AL199" s="24">
        <f>IFERROR(VLOOKUP($D199,#REF!,36,0),)</f>
        <v>0</v>
      </c>
    </row>
    <row r="200" spans="1:38" x14ac:dyDescent="0.25">
      <c r="A200" s="8" t="s">
        <v>989</v>
      </c>
      <c r="B200" s="8" t="str">
        <f t="shared" si="56"/>
        <v>Реконструкция скважин подземных хранилищ газа, расположенных в зоне деятельности ООО «Газпром трансгаз Москва»051-2001506</v>
      </c>
      <c r="C200" s="23" t="s">
        <v>364</v>
      </c>
      <c r="D200" s="23" t="s">
        <v>109</v>
      </c>
      <c r="E200" s="24">
        <f>IFERROR(VLOOKUP(D200,#REF!,2,0),)</f>
        <v>0</v>
      </c>
      <c r="F200" s="24">
        <f>IFERROR(VLOOKUP(D200,#REF!,3,0),)</f>
        <v>0</v>
      </c>
      <c r="G200" s="24">
        <f>IFERROR(VLOOKUP(D200,#REF!,4,0),)</f>
        <v>0</v>
      </c>
      <c r="H200" s="24">
        <f>IFERROR(VLOOKUP($D200,#REF!,5,0),)</f>
        <v>0</v>
      </c>
      <c r="I200" s="24">
        <f>IFERROR(VLOOKUP($D200,#REF!,6,0),)</f>
        <v>0</v>
      </c>
      <c r="J200" s="24">
        <f>IFERROR(VLOOKUP($D200,#REF!,7,0),)</f>
        <v>0</v>
      </c>
      <c r="K200" s="24">
        <f>IFERROR(VLOOKUP($D200,#REF!,8,0),)</f>
        <v>0</v>
      </c>
      <c r="L200" s="24">
        <f>IFERROR(VLOOKUP($D200,#REF!,9,0),)</f>
        <v>0</v>
      </c>
      <c r="M200" s="24">
        <f>IFERROR(VLOOKUP($D200,#REF!,10,0),)</f>
        <v>0</v>
      </c>
      <c r="N200" s="24">
        <f>IFERROR(VLOOKUP($D200,#REF!,11,0),)</f>
        <v>0</v>
      </c>
      <c r="O200" s="24">
        <f>IFERROR(VLOOKUP($D200,#REF!,12,0),)</f>
        <v>0</v>
      </c>
      <c r="P200" s="24">
        <f>IFERROR(VLOOKUP($D200,#REF!,14,0),)</f>
        <v>0</v>
      </c>
      <c r="Q200" s="24">
        <f>IFERROR(VLOOKUP($D200,#REF!,15,0),)</f>
        <v>0</v>
      </c>
      <c r="R200" s="24">
        <f>IFERROR(VLOOKUP($D200,#REF!,16,0),)</f>
        <v>0</v>
      </c>
      <c r="S200" s="24">
        <f>IFERROR(VLOOKUP($D200,#REF!,16,0),)</f>
        <v>0</v>
      </c>
      <c r="T200" s="24">
        <f>IFERROR(VLOOKUP($D200,#REF!,17,0),)</f>
        <v>0</v>
      </c>
      <c r="U200" s="24">
        <f>IFERROR(VLOOKUP($D200,#REF!,19,0),)</f>
        <v>0</v>
      </c>
      <c r="V200" s="24">
        <f>IFERROR(VLOOKUP($D200,#REF!,20,0),)</f>
        <v>0</v>
      </c>
      <c r="W200" s="24">
        <f>IFERROR(VLOOKUP($D200,#REF!,21,0),)</f>
        <v>0</v>
      </c>
      <c r="X200" s="24">
        <f>IFERROR(VLOOKUP($D200,#REF!,22,0),)</f>
        <v>0</v>
      </c>
      <c r="Y200" s="24">
        <f>IFERROR(VLOOKUP($D200,#REF!,23,0),)</f>
        <v>0</v>
      </c>
      <c r="Z200" s="24">
        <f>IFERROR(VLOOKUP($D200,#REF!,24,0),)</f>
        <v>0</v>
      </c>
      <c r="AA200" s="24">
        <f>IFERROR(VLOOKUP($D200,#REF!,25,0),)</f>
        <v>0</v>
      </c>
      <c r="AB200" s="24">
        <f>IFERROR(VLOOKUP($D200,#REF!,26,0),)</f>
        <v>0</v>
      </c>
      <c r="AC200" s="24">
        <f>IFERROR(VLOOKUP($D200,#REF!,27,0),)</f>
        <v>0</v>
      </c>
      <c r="AD200" s="24">
        <f>IFERROR(VLOOKUP($D200,#REF!,28,0),)</f>
        <v>0</v>
      </c>
      <c r="AE200" s="24">
        <f>IFERROR(VLOOKUP($D200,#REF!,29,0),)</f>
        <v>0</v>
      </c>
      <c r="AF200" s="24">
        <f>IFERROR(VLOOKUP($D200,#REF!,30,0),)</f>
        <v>0</v>
      </c>
      <c r="AG200" s="24">
        <f>IFERROR(VLOOKUP($D200,#REF!,31,0),)</f>
        <v>0</v>
      </c>
      <c r="AH200" s="24">
        <f>IFERROR(VLOOKUP($D200,#REF!,32,0),)</f>
        <v>0</v>
      </c>
      <c r="AI200" s="24">
        <f>IFERROR(VLOOKUP($D200,#REF!,33,0),)</f>
        <v>0</v>
      </c>
      <c r="AJ200" s="24">
        <f>IFERROR(VLOOKUP($D200,#REF!,34,0),)</f>
        <v>0</v>
      </c>
      <c r="AK200" s="24">
        <f>IFERROR(VLOOKUP($D200,#REF!,35,0),)</f>
        <v>0</v>
      </c>
      <c r="AL200" s="24">
        <f>IFERROR(VLOOKUP($D200,#REF!,36,0),)</f>
        <v>0</v>
      </c>
    </row>
    <row r="201" spans="1:38" x14ac:dyDescent="0.25">
      <c r="B201" s="8" t="str">
        <f t="shared" si="56"/>
        <v>Подрядные работы051-2001506</v>
      </c>
      <c r="C201" s="33" t="s">
        <v>2</v>
      </c>
      <c r="D201" s="33" t="s">
        <v>109</v>
      </c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</row>
    <row r="202" spans="1:38" x14ac:dyDescent="0.25">
      <c r="B202" s="8" t="str">
        <f t="shared" si="56"/>
        <v>Газстройпром051-2001506</v>
      </c>
      <c r="C202" s="40" t="s">
        <v>990</v>
      </c>
      <c r="D202" s="40" t="s">
        <v>109</v>
      </c>
      <c r="E202" s="20">
        <v>0</v>
      </c>
      <c r="F202" s="20">
        <v>253.88</v>
      </c>
      <c r="G202" s="20"/>
      <c r="H202" s="20"/>
      <c r="I202" s="20"/>
      <c r="J202" s="20"/>
      <c r="K202" s="20"/>
      <c r="L202" s="20"/>
      <c r="M202" s="20"/>
      <c r="N202" s="20"/>
      <c r="O202" s="20">
        <f>U202+Y202+AC202+AG202</f>
        <v>253.88</v>
      </c>
      <c r="P202" s="20">
        <f>V202+Z202+AD202+AH202</f>
        <v>253.88</v>
      </c>
      <c r="Q202" s="20">
        <f>W202+AA202+AE202+AI202</f>
        <v>0</v>
      </c>
      <c r="R202" s="20">
        <f>X202+AB202+AF202+AJ202</f>
        <v>0</v>
      </c>
      <c r="S202" s="20"/>
      <c r="T202" s="20"/>
      <c r="U202" s="20">
        <f>V202+W202+X202</f>
        <v>253.88</v>
      </c>
      <c r="V202" s="20">
        <v>253.88</v>
      </c>
      <c r="W202" s="20">
        <v>0</v>
      </c>
      <c r="X202" s="20">
        <v>0</v>
      </c>
      <c r="Y202" s="20">
        <f>Z202+AA202+AB202</f>
        <v>0</v>
      </c>
      <c r="Z202" s="20"/>
      <c r="AA202" s="20"/>
      <c r="AB202" s="20"/>
      <c r="AC202" s="20">
        <f>AD202+AE202+AF202</f>
        <v>0</v>
      </c>
      <c r="AD202" s="20"/>
      <c r="AE202" s="20"/>
      <c r="AF202" s="20"/>
      <c r="AG202" s="20">
        <f>AH202+AI202+AJ202</f>
        <v>0</v>
      </c>
      <c r="AH202" s="20"/>
      <c r="AI202" s="20"/>
      <c r="AJ202" s="20"/>
      <c r="AK202" s="20"/>
      <c r="AL202" s="20"/>
    </row>
    <row r="203" spans="1:38" x14ac:dyDescent="0.25">
      <c r="A203" s="8" t="s">
        <v>989</v>
      </c>
      <c r="B203" s="8" t="str">
        <f t="shared" si="56"/>
        <v>Реконструкция скважин подземных хранилищ газа, расположенных в зоне деятельности ООО "Газпром трансгаз Саратов"051-2001507</v>
      </c>
      <c r="C203" s="23" t="s">
        <v>655</v>
      </c>
      <c r="D203" s="23" t="s">
        <v>110</v>
      </c>
      <c r="E203" s="24">
        <f>IFERROR(VLOOKUP(D203,#REF!,2,0),)</f>
        <v>0</v>
      </c>
      <c r="F203" s="24">
        <f>IFERROR(VLOOKUP(D203,#REF!,3,0),)</f>
        <v>0</v>
      </c>
      <c r="G203" s="24">
        <f>IFERROR(VLOOKUP(D203,#REF!,4,0),)</f>
        <v>0</v>
      </c>
      <c r="H203" s="24">
        <f>IFERROR(VLOOKUP($D203,#REF!,5,0),)</f>
        <v>0</v>
      </c>
      <c r="I203" s="24">
        <v>191.23</v>
      </c>
      <c r="J203" s="24">
        <f>IFERROR(VLOOKUP($D203,#REF!,7,0),)</f>
        <v>0</v>
      </c>
      <c r="K203" s="24">
        <f>IFERROR(VLOOKUP($D203,#REF!,8,0),)</f>
        <v>0</v>
      </c>
      <c r="L203" s="24">
        <f>IFERROR(VLOOKUP($D203,#REF!,9,0),)</f>
        <v>0</v>
      </c>
      <c r="M203" s="24">
        <f>IFERROR(VLOOKUP($D203,#REF!,10,0),)</f>
        <v>0</v>
      </c>
      <c r="N203" s="24">
        <f>IFERROR(VLOOKUP($D203,#REF!,11,0),)</f>
        <v>0</v>
      </c>
      <c r="O203" s="24">
        <f>IFERROR(VLOOKUP($D203,#REF!,12,0),)</f>
        <v>0</v>
      </c>
      <c r="P203" s="24">
        <f>IFERROR(VLOOKUP($D203,#REF!,14,0),)</f>
        <v>0</v>
      </c>
      <c r="Q203" s="24">
        <f>IFERROR(VLOOKUP($D203,#REF!,15,0),)</f>
        <v>0</v>
      </c>
      <c r="R203" s="24">
        <f>IFERROR(VLOOKUP($D203,#REF!,16,0),)</f>
        <v>0</v>
      </c>
      <c r="S203" s="24">
        <f>IFERROR(VLOOKUP($D203,#REF!,16,0),)</f>
        <v>0</v>
      </c>
      <c r="T203" s="24">
        <f>IFERROR(VLOOKUP($D203,#REF!,17,0),)</f>
        <v>0</v>
      </c>
      <c r="U203" s="24">
        <f>IFERROR(VLOOKUP($D203,#REF!,19,0),)</f>
        <v>0</v>
      </c>
      <c r="V203" s="24">
        <f>IFERROR(VLOOKUP($D203,#REF!,20,0),)</f>
        <v>0</v>
      </c>
      <c r="W203" s="24">
        <f>IFERROR(VLOOKUP($D203,#REF!,21,0),)</f>
        <v>0</v>
      </c>
      <c r="X203" s="24">
        <f>IFERROR(VLOOKUP($D203,#REF!,22,0),)</f>
        <v>0</v>
      </c>
      <c r="Y203" s="24">
        <f>IFERROR(VLOOKUP($D203,#REF!,23,0),)</f>
        <v>0</v>
      </c>
      <c r="Z203" s="24">
        <f>IFERROR(VLOOKUP($D203,#REF!,24,0),)</f>
        <v>0</v>
      </c>
      <c r="AA203" s="24">
        <f>IFERROR(VLOOKUP($D203,#REF!,25,0),)</f>
        <v>0</v>
      </c>
      <c r="AB203" s="24">
        <f>IFERROR(VLOOKUP($D203,#REF!,26,0),)</f>
        <v>0</v>
      </c>
      <c r="AC203" s="24">
        <f>IFERROR(VLOOKUP($D203,#REF!,27,0),)</f>
        <v>0</v>
      </c>
      <c r="AD203" s="24">
        <f>IFERROR(VLOOKUP($D203,#REF!,28,0),)</f>
        <v>0</v>
      </c>
      <c r="AE203" s="24">
        <f>IFERROR(VLOOKUP($D203,#REF!,29,0),)</f>
        <v>0</v>
      </c>
      <c r="AF203" s="24">
        <f>IFERROR(VLOOKUP($D203,#REF!,30,0),)</f>
        <v>0</v>
      </c>
      <c r="AG203" s="24">
        <f>IFERROR(VLOOKUP($D203,#REF!,31,0),)</f>
        <v>0</v>
      </c>
      <c r="AH203" s="24">
        <f>IFERROR(VLOOKUP($D203,#REF!,32,0),)</f>
        <v>0</v>
      </c>
      <c r="AI203" s="24">
        <f>IFERROR(VLOOKUP($D203,#REF!,33,0),)</f>
        <v>0</v>
      </c>
      <c r="AJ203" s="24">
        <f>IFERROR(VLOOKUP($D203,#REF!,34,0),)</f>
        <v>0</v>
      </c>
      <c r="AK203" s="24">
        <f>IFERROR(VLOOKUP($D203,#REF!,35,0),)</f>
        <v>0</v>
      </c>
      <c r="AL203" s="24">
        <f>IFERROR(VLOOKUP($D203,#REF!,36,0),)</f>
        <v>0</v>
      </c>
    </row>
    <row r="204" spans="1:38" x14ac:dyDescent="0.25">
      <c r="B204" s="8" t="str">
        <f t="shared" si="56"/>
        <v>Подрядные работы051-2001507</v>
      </c>
      <c r="C204" s="33" t="s">
        <v>2</v>
      </c>
      <c r="D204" s="33" t="s">
        <v>110</v>
      </c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</row>
    <row r="205" spans="1:38" x14ac:dyDescent="0.25">
      <c r="B205" s="8" t="str">
        <f t="shared" si="56"/>
        <v>Газстройпром051-2001507</v>
      </c>
      <c r="C205" s="40" t="s">
        <v>990</v>
      </c>
      <c r="D205" s="40" t="s">
        <v>110</v>
      </c>
      <c r="E205" s="20">
        <v>0</v>
      </c>
      <c r="F205" s="20">
        <v>577.21</v>
      </c>
      <c r="G205" s="20"/>
      <c r="H205" s="20"/>
      <c r="I205" s="20"/>
      <c r="J205" s="20"/>
      <c r="K205" s="20"/>
      <c r="L205" s="20"/>
      <c r="M205" s="20"/>
      <c r="N205" s="20"/>
      <c r="O205" s="20">
        <f>U205+Y205+AC205+AG205</f>
        <v>577.21</v>
      </c>
      <c r="P205" s="20">
        <f>V205+Z205+AD205+AH205</f>
        <v>577.21</v>
      </c>
      <c r="Q205" s="20">
        <f>W205+AA205+AE205+AI205</f>
        <v>0</v>
      </c>
      <c r="R205" s="20">
        <f>X205+AB205+AF205+AJ205</f>
        <v>0</v>
      </c>
      <c r="S205" s="20"/>
      <c r="T205" s="20"/>
      <c r="U205" s="20">
        <f>V205+W205+X205</f>
        <v>577.21</v>
      </c>
      <c r="V205" s="20">
        <v>577.21</v>
      </c>
      <c r="W205" s="20">
        <v>0</v>
      </c>
      <c r="X205" s="20">
        <v>0</v>
      </c>
      <c r="Y205" s="20">
        <f>Z205+AA205+AB205</f>
        <v>0</v>
      </c>
      <c r="Z205" s="20"/>
      <c r="AA205" s="20"/>
      <c r="AB205" s="20"/>
      <c r="AC205" s="20">
        <f>AD205+AE205+AF205</f>
        <v>0</v>
      </c>
      <c r="AD205" s="20"/>
      <c r="AE205" s="20"/>
      <c r="AF205" s="20"/>
      <c r="AG205" s="20">
        <f>AH205+AI205+AJ205</f>
        <v>0</v>
      </c>
      <c r="AH205" s="20"/>
      <c r="AI205" s="20"/>
      <c r="AJ205" s="20"/>
      <c r="AK205" s="20"/>
      <c r="AL205" s="20"/>
    </row>
    <row r="206" spans="1:38" x14ac:dyDescent="0.25">
      <c r="A206" s="8" t="s">
        <v>989</v>
      </c>
      <c r="B206" s="8" t="str">
        <f t="shared" si="56"/>
        <v>Реконструкция объектов Сторожевского ЛПУМГ051-2001517</v>
      </c>
      <c r="C206" s="23" t="s">
        <v>656</v>
      </c>
      <c r="D206" s="23" t="s">
        <v>111</v>
      </c>
      <c r="E206" s="24">
        <f>IFERROR(VLOOKUP(D206,#REF!,2,0),)</f>
        <v>0</v>
      </c>
      <c r="F206" s="24">
        <f>IFERROR(VLOOKUP(D206,#REF!,3,0),)</f>
        <v>0</v>
      </c>
      <c r="G206" s="24">
        <f>IFERROR(VLOOKUP(D206,#REF!,4,0),)</f>
        <v>0</v>
      </c>
      <c r="H206" s="24">
        <f>IFERROR(VLOOKUP($D206,#REF!,5,0),)</f>
        <v>0</v>
      </c>
      <c r="I206" s="24">
        <v>0.34</v>
      </c>
      <c r="J206" s="24">
        <f>IFERROR(VLOOKUP($D206,#REF!,7,0),)</f>
        <v>0</v>
      </c>
      <c r="K206" s="24">
        <f>IFERROR(VLOOKUP($D206,#REF!,8,0),)</f>
        <v>0</v>
      </c>
      <c r="L206" s="24">
        <f>IFERROR(VLOOKUP($D206,#REF!,9,0),)</f>
        <v>0</v>
      </c>
      <c r="M206" s="24">
        <f>IFERROR(VLOOKUP($D206,#REF!,10,0),)</f>
        <v>0</v>
      </c>
      <c r="N206" s="24">
        <f>IFERROR(VLOOKUP($D206,#REF!,11,0),)</f>
        <v>0</v>
      </c>
      <c r="O206" s="24">
        <f>IFERROR(VLOOKUP($D206,#REF!,12,0),)</f>
        <v>0</v>
      </c>
      <c r="P206" s="24">
        <f>IFERROR(VLOOKUP($D206,#REF!,14,0),)</f>
        <v>0</v>
      </c>
      <c r="Q206" s="24">
        <f>IFERROR(VLOOKUP($D206,#REF!,15,0),)</f>
        <v>0</v>
      </c>
      <c r="R206" s="24">
        <f>IFERROR(VLOOKUP($D206,#REF!,16,0),)</f>
        <v>0</v>
      </c>
      <c r="S206" s="24">
        <f>IFERROR(VLOOKUP($D206,#REF!,16,0),)</f>
        <v>0</v>
      </c>
      <c r="T206" s="24">
        <f>IFERROR(VLOOKUP($D206,#REF!,17,0),)</f>
        <v>0</v>
      </c>
      <c r="U206" s="24">
        <f>IFERROR(VLOOKUP($D206,#REF!,19,0),)</f>
        <v>0</v>
      </c>
      <c r="V206" s="24">
        <f>IFERROR(VLOOKUP($D206,#REF!,20,0),)</f>
        <v>0</v>
      </c>
      <c r="W206" s="24">
        <f>IFERROR(VLOOKUP($D206,#REF!,21,0),)</f>
        <v>0</v>
      </c>
      <c r="X206" s="24">
        <f>IFERROR(VLOOKUP($D206,#REF!,22,0),)</f>
        <v>0</v>
      </c>
      <c r="Y206" s="24">
        <f>IFERROR(VLOOKUP($D206,#REF!,23,0),)</f>
        <v>0</v>
      </c>
      <c r="Z206" s="24">
        <f>IFERROR(VLOOKUP($D206,#REF!,24,0),)</f>
        <v>0</v>
      </c>
      <c r="AA206" s="24">
        <f>IFERROR(VLOOKUP($D206,#REF!,25,0),)</f>
        <v>0</v>
      </c>
      <c r="AB206" s="24">
        <f>IFERROR(VLOOKUP($D206,#REF!,26,0),)</f>
        <v>0</v>
      </c>
      <c r="AC206" s="24">
        <f>IFERROR(VLOOKUP($D206,#REF!,27,0),)</f>
        <v>0</v>
      </c>
      <c r="AD206" s="24">
        <f>IFERROR(VLOOKUP($D206,#REF!,28,0),)</f>
        <v>0</v>
      </c>
      <c r="AE206" s="24">
        <f>IFERROR(VLOOKUP($D206,#REF!,29,0),)</f>
        <v>0</v>
      </c>
      <c r="AF206" s="24">
        <f>IFERROR(VLOOKUP($D206,#REF!,30,0),)</f>
        <v>0</v>
      </c>
      <c r="AG206" s="24">
        <f>IFERROR(VLOOKUP($D206,#REF!,31,0),)</f>
        <v>0</v>
      </c>
      <c r="AH206" s="24">
        <f>IFERROR(VLOOKUP($D206,#REF!,32,0),)</f>
        <v>0</v>
      </c>
      <c r="AI206" s="24">
        <f>IFERROR(VLOOKUP($D206,#REF!,33,0),)</f>
        <v>0</v>
      </c>
      <c r="AJ206" s="24">
        <f>IFERROR(VLOOKUP($D206,#REF!,34,0),)</f>
        <v>0</v>
      </c>
      <c r="AK206" s="24">
        <f>IFERROR(VLOOKUP($D206,#REF!,35,0),)</f>
        <v>0</v>
      </c>
      <c r="AL206" s="24">
        <f>IFERROR(VLOOKUP($D206,#REF!,36,0),)</f>
        <v>0</v>
      </c>
    </row>
    <row r="207" spans="1:38" x14ac:dyDescent="0.25">
      <c r="A207" s="8" t="s">
        <v>989</v>
      </c>
      <c r="B207" s="8" t="str">
        <f t="shared" si="56"/>
        <v>Создание систем оповещения на объектах ООО "Газпром трансгаз Волгоград"051-2001521</v>
      </c>
      <c r="C207" s="23" t="s">
        <v>657</v>
      </c>
      <c r="D207" s="23" t="s">
        <v>398</v>
      </c>
      <c r="E207" s="24">
        <f>IFERROR(VLOOKUP(D207,#REF!,2,0),)</f>
        <v>0</v>
      </c>
      <c r="F207" s="24">
        <f>IFERROR(VLOOKUP(D207,#REF!,3,0),)</f>
        <v>0</v>
      </c>
      <c r="G207" s="24">
        <f>IFERROR(VLOOKUP(D207,#REF!,4,0),)</f>
        <v>0</v>
      </c>
      <c r="H207" s="24">
        <f>IFERROR(VLOOKUP($D207,#REF!,5,0),)</f>
        <v>0</v>
      </c>
      <c r="I207" s="24">
        <v>0</v>
      </c>
      <c r="J207" s="24">
        <f>IFERROR(VLOOKUP($D207,#REF!,7,0),)</f>
        <v>0</v>
      </c>
      <c r="K207" s="24">
        <f>IFERROR(VLOOKUP($D207,#REF!,8,0),)</f>
        <v>0</v>
      </c>
      <c r="L207" s="24">
        <f>IFERROR(VLOOKUP($D207,#REF!,9,0),)</f>
        <v>0</v>
      </c>
      <c r="M207" s="24">
        <f>IFERROR(VLOOKUP($D207,#REF!,10,0),)</f>
        <v>0</v>
      </c>
      <c r="N207" s="24">
        <f>IFERROR(VLOOKUP($D207,#REF!,11,0),)</f>
        <v>0</v>
      </c>
      <c r="O207" s="24">
        <f>IFERROR(VLOOKUP($D207,#REF!,12,0),)</f>
        <v>0</v>
      </c>
      <c r="P207" s="24">
        <f>IFERROR(VLOOKUP($D207,#REF!,14,0),)</f>
        <v>0</v>
      </c>
      <c r="Q207" s="24">
        <f>IFERROR(VLOOKUP($D207,#REF!,15,0),)</f>
        <v>0</v>
      </c>
      <c r="R207" s="24">
        <f>IFERROR(VLOOKUP($D207,#REF!,16,0),)</f>
        <v>0</v>
      </c>
      <c r="S207" s="24">
        <f>IFERROR(VLOOKUP($D207,#REF!,16,0),)</f>
        <v>0</v>
      </c>
      <c r="T207" s="24">
        <f>IFERROR(VLOOKUP($D207,#REF!,17,0),)</f>
        <v>0</v>
      </c>
      <c r="U207" s="24">
        <f>IFERROR(VLOOKUP($D207,#REF!,19,0),)</f>
        <v>0</v>
      </c>
      <c r="V207" s="24">
        <f>IFERROR(VLOOKUP($D207,#REF!,20,0),)</f>
        <v>0</v>
      </c>
      <c r="W207" s="24">
        <f>IFERROR(VLOOKUP($D207,#REF!,21,0),)</f>
        <v>0</v>
      </c>
      <c r="X207" s="24">
        <f>IFERROR(VLOOKUP($D207,#REF!,22,0),)</f>
        <v>0</v>
      </c>
      <c r="Y207" s="24">
        <f>IFERROR(VLOOKUP($D207,#REF!,23,0),)</f>
        <v>0</v>
      </c>
      <c r="Z207" s="24">
        <f>IFERROR(VLOOKUP($D207,#REF!,24,0),)</f>
        <v>0</v>
      </c>
      <c r="AA207" s="24">
        <f>IFERROR(VLOOKUP($D207,#REF!,25,0),)</f>
        <v>0</v>
      </c>
      <c r="AB207" s="24">
        <f>IFERROR(VLOOKUP($D207,#REF!,26,0),)</f>
        <v>0</v>
      </c>
      <c r="AC207" s="24">
        <f>IFERROR(VLOOKUP($D207,#REF!,27,0),)</f>
        <v>0</v>
      </c>
      <c r="AD207" s="24">
        <f>IFERROR(VLOOKUP($D207,#REF!,28,0),)</f>
        <v>0</v>
      </c>
      <c r="AE207" s="24">
        <f>IFERROR(VLOOKUP($D207,#REF!,29,0),)</f>
        <v>0</v>
      </c>
      <c r="AF207" s="24">
        <f>IFERROR(VLOOKUP($D207,#REF!,30,0),)</f>
        <v>0</v>
      </c>
      <c r="AG207" s="24">
        <f>IFERROR(VLOOKUP($D207,#REF!,31,0),)</f>
        <v>0</v>
      </c>
      <c r="AH207" s="24">
        <f>IFERROR(VLOOKUP($D207,#REF!,32,0),)</f>
        <v>0</v>
      </c>
      <c r="AI207" s="24">
        <f>IFERROR(VLOOKUP($D207,#REF!,33,0),)</f>
        <v>0</v>
      </c>
      <c r="AJ207" s="24">
        <f>IFERROR(VLOOKUP($D207,#REF!,34,0),)</f>
        <v>0</v>
      </c>
      <c r="AK207" s="24">
        <f>IFERROR(VLOOKUP($D207,#REF!,35,0),)</f>
        <v>0</v>
      </c>
      <c r="AL207" s="24">
        <f>IFERROR(VLOOKUP($D207,#REF!,36,0),)</f>
        <v>0</v>
      </c>
    </row>
    <row r="208" spans="1:38" x14ac:dyDescent="0.25">
      <c r="A208" s="8" t="s">
        <v>989</v>
      </c>
      <c r="B208" s="8" t="str">
        <f t="shared" si="56"/>
        <v>Реконструкция ГРС-3 р.п. Киквидзе051-2001522</v>
      </c>
      <c r="C208" s="23" t="s">
        <v>658</v>
      </c>
      <c r="D208" s="23" t="s">
        <v>112</v>
      </c>
      <c r="E208" s="24">
        <f>IFERROR(VLOOKUP(D208,#REF!,2,0),)</f>
        <v>0</v>
      </c>
      <c r="F208" s="24">
        <f>IFERROR(VLOOKUP(D208,#REF!,3,0),)</f>
        <v>0</v>
      </c>
      <c r="G208" s="24">
        <f>IFERROR(VLOOKUP(D208,#REF!,4,0),)</f>
        <v>0</v>
      </c>
      <c r="H208" s="24">
        <f>IFERROR(VLOOKUP($D208,#REF!,5,0),)</f>
        <v>0</v>
      </c>
      <c r="I208" s="24">
        <v>0.3</v>
      </c>
      <c r="J208" s="24">
        <f>IFERROR(VLOOKUP($D208,#REF!,7,0),)</f>
        <v>0</v>
      </c>
      <c r="K208" s="24">
        <f>IFERROR(VLOOKUP($D208,#REF!,8,0),)</f>
        <v>0</v>
      </c>
      <c r="L208" s="24">
        <f>IFERROR(VLOOKUP($D208,#REF!,9,0),)</f>
        <v>0</v>
      </c>
      <c r="M208" s="24">
        <f>IFERROR(VLOOKUP($D208,#REF!,10,0),)</f>
        <v>0</v>
      </c>
      <c r="N208" s="24">
        <f>IFERROR(VLOOKUP($D208,#REF!,11,0),)</f>
        <v>0</v>
      </c>
      <c r="O208" s="24">
        <f>IFERROR(VLOOKUP($D208,#REF!,12,0),)</f>
        <v>0</v>
      </c>
      <c r="P208" s="24">
        <f>IFERROR(VLOOKUP($D208,#REF!,14,0),)</f>
        <v>0</v>
      </c>
      <c r="Q208" s="24">
        <f>IFERROR(VLOOKUP($D208,#REF!,15,0),)</f>
        <v>0</v>
      </c>
      <c r="R208" s="24">
        <f>IFERROR(VLOOKUP($D208,#REF!,16,0),)</f>
        <v>0</v>
      </c>
      <c r="S208" s="24">
        <f>IFERROR(VLOOKUP($D208,#REF!,16,0),)</f>
        <v>0</v>
      </c>
      <c r="T208" s="24">
        <f>IFERROR(VLOOKUP($D208,#REF!,17,0),)</f>
        <v>0</v>
      </c>
      <c r="U208" s="24">
        <f>IFERROR(VLOOKUP($D208,#REF!,19,0),)</f>
        <v>0</v>
      </c>
      <c r="V208" s="24">
        <f>IFERROR(VLOOKUP($D208,#REF!,20,0),)</f>
        <v>0</v>
      </c>
      <c r="W208" s="24">
        <f>IFERROR(VLOOKUP($D208,#REF!,21,0),)</f>
        <v>0</v>
      </c>
      <c r="X208" s="24">
        <f>IFERROR(VLOOKUP($D208,#REF!,22,0),)</f>
        <v>0</v>
      </c>
      <c r="Y208" s="24">
        <f>IFERROR(VLOOKUP($D208,#REF!,23,0),)</f>
        <v>0</v>
      </c>
      <c r="Z208" s="24">
        <f>IFERROR(VLOOKUP($D208,#REF!,24,0),)</f>
        <v>0</v>
      </c>
      <c r="AA208" s="24">
        <f>IFERROR(VLOOKUP($D208,#REF!,25,0),)</f>
        <v>0</v>
      </c>
      <c r="AB208" s="24">
        <f>IFERROR(VLOOKUP($D208,#REF!,26,0),)</f>
        <v>0</v>
      </c>
      <c r="AC208" s="24">
        <f>IFERROR(VLOOKUP($D208,#REF!,27,0),)</f>
        <v>0</v>
      </c>
      <c r="AD208" s="24">
        <f>IFERROR(VLOOKUP($D208,#REF!,28,0),)</f>
        <v>0</v>
      </c>
      <c r="AE208" s="24">
        <f>IFERROR(VLOOKUP($D208,#REF!,29,0),)</f>
        <v>0</v>
      </c>
      <c r="AF208" s="24">
        <f>IFERROR(VLOOKUP($D208,#REF!,30,0),)</f>
        <v>0</v>
      </c>
      <c r="AG208" s="24">
        <f>IFERROR(VLOOKUP($D208,#REF!,31,0),)</f>
        <v>0</v>
      </c>
      <c r="AH208" s="24">
        <f>IFERROR(VLOOKUP($D208,#REF!,32,0),)</f>
        <v>0</v>
      </c>
      <c r="AI208" s="24">
        <f>IFERROR(VLOOKUP($D208,#REF!,33,0),)</f>
        <v>0</v>
      </c>
      <c r="AJ208" s="24">
        <f>IFERROR(VLOOKUP($D208,#REF!,34,0),)</f>
        <v>0</v>
      </c>
      <c r="AK208" s="24">
        <f>IFERROR(VLOOKUP($D208,#REF!,35,0),)</f>
        <v>0</v>
      </c>
      <c r="AL208" s="24">
        <f>IFERROR(VLOOKUP($D208,#REF!,36,0),)</f>
        <v>0</v>
      </c>
    </row>
    <row r="209" spans="1:38" x14ac:dyDescent="0.25">
      <c r="A209" s="8" t="s">
        <v>989</v>
      </c>
      <c r="B209" s="8" t="str">
        <f t="shared" si="56"/>
        <v>Реконструкция АГРС - 1/3 Арчединская051-2001523</v>
      </c>
      <c r="C209" s="23" t="s">
        <v>659</v>
      </c>
      <c r="D209" s="23" t="s">
        <v>113</v>
      </c>
      <c r="E209" s="24">
        <f>IFERROR(VLOOKUP(D209,#REF!,2,0),)</f>
        <v>0</v>
      </c>
      <c r="F209" s="24">
        <f>IFERROR(VLOOKUP(D209,#REF!,3,0),)</f>
        <v>0</v>
      </c>
      <c r="G209" s="24">
        <f>IFERROR(VLOOKUP(D209,#REF!,4,0),)</f>
        <v>0</v>
      </c>
      <c r="H209" s="24">
        <f>IFERROR(VLOOKUP($D209,#REF!,5,0),)</f>
        <v>0</v>
      </c>
      <c r="I209" s="24">
        <v>0.02</v>
      </c>
      <c r="J209" s="24">
        <f>IFERROR(VLOOKUP($D209,#REF!,7,0),)</f>
        <v>0</v>
      </c>
      <c r="K209" s="24">
        <f>IFERROR(VLOOKUP($D209,#REF!,8,0),)</f>
        <v>0</v>
      </c>
      <c r="L209" s="24">
        <f>IFERROR(VLOOKUP($D209,#REF!,9,0),)</f>
        <v>0</v>
      </c>
      <c r="M209" s="24">
        <f>IFERROR(VLOOKUP($D209,#REF!,10,0),)</f>
        <v>0</v>
      </c>
      <c r="N209" s="24">
        <f>IFERROR(VLOOKUP($D209,#REF!,11,0),)</f>
        <v>0</v>
      </c>
      <c r="O209" s="24">
        <f>IFERROR(VLOOKUP($D209,#REF!,12,0),)</f>
        <v>0</v>
      </c>
      <c r="P209" s="24">
        <f>IFERROR(VLOOKUP($D209,#REF!,14,0),)</f>
        <v>0</v>
      </c>
      <c r="Q209" s="24">
        <f>IFERROR(VLOOKUP($D209,#REF!,15,0),)</f>
        <v>0</v>
      </c>
      <c r="R209" s="24">
        <f>IFERROR(VLOOKUP($D209,#REF!,16,0),)</f>
        <v>0</v>
      </c>
      <c r="S209" s="24">
        <f>IFERROR(VLOOKUP($D209,#REF!,16,0),)</f>
        <v>0</v>
      </c>
      <c r="T209" s="24">
        <f>IFERROR(VLOOKUP($D209,#REF!,17,0),)</f>
        <v>0</v>
      </c>
      <c r="U209" s="24">
        <f>IFERROR(VLOOKUP($D209,#REF!,19,0),)</f>
        <v>0</v>
      </c>
      <c r="V209" s="24">
        <f>IFERROR(VLOOKUP($D209,#REF!,20,0),)</f>
        <v>0</v>
      </c>
      <c r="W209" s="24">
        <f>IFERROR(VLOOKUP($D209,#REF!,21,0),)</f>
        <v>0</v>
      </c>
      <c r="X209" s="24">
        <f>IFERROR(VLOOKUP($D209,#REF!,22,0),)</f>
        <v>0</v>
      </c>
      <c r="Y209" s="24">
        <f>IFERROR(VLOOKUP($D209,#REF!,23,0),)</f>
        <v>0</v>
      </c>
      <c r="Z209" s="24">
        <f>IFERROR(VLOOKUP($D209,#REF!,24,0),)</f>
        <v>0</v>
      </c>
      <c r="AA209" s="24">
        <f>IFERROR(VLOOKUP($D209,#REF!,25,0),)</f>
        <v>0</v>
      </c>
      <c r="AB209" s="24">
        <f>IFERROR(VLOOKUP($D209,#REF!,26,0),)</f>
        <v>0</v>
      </c>
      <c r="AC209" s="24">
        <f>IFERROR(VLOOKUP($D209,#REF!,27,0),)</f>
        <v>0</v>
      </c>
      <c r="AD209" s="24">
        <f>IFERROR(VLOOKUP($D209,#REF!,28,0),)</f>
        <v>0</v>
      </c>
      <c r="AE209" s="24">
        <f>IFERROR(VLOOKUP($D209,#REF!,29,0),)</f>
        <v>0</v>
      </c>
      <c r="AF209" s="24">
        <f>IFERROR(VLOOKUP($D209,#REF!,30,0),)</f>
        <v>0</v>
      </c>
      <c r="AG209" s="24">
        <f>IFERROR(VLOOKUP($D209,#REF!,31,0),)</f>
        <v>0</v>
      </c>
      <c r="AH209" s="24">
        <f>IFERROR(VLOOKUP($D209,#REF!,32,0),)</f>
        <v>0</v>
      </c>
      <c r="AI209" s="24">
        <f>IFERROR(VLOOKUP($D209,#REF!,33,0),)</f>
        <v>0</v>
      </c>
      <c r="AJ209" s="24">
        <f>IFERROR(VLOOKUP($D209,#REF!,34,0),)</f>
        <v>0</v>
      </c>
      <c r="AK209" s="24">
        <f>IFERROR(VLOOKUP($D209,#REF!,35,0),)</f>
        <v>0</v>
      </c>
      <c r="AL209" s="24">
        <f>IFERROR(VLOOKUP($D209,#REF!,36,0),)</f>
        <v>0</v>
      </c>
    </row>
    <row r="210" spans="1:38" x14ac:dyDescent="0.25">
      <c r="A210" s="8" t="s">
        <v>989</v>
      </c>
      <c r="B210" s="8" t="str">
        <f t="shared" si="56"/>
        <v>Реконструкция АГРС Отрадное051-2001524</v>
      </c>
      <c r="C210" s="23" t="s">
        <v>660</v>
      </c>
      <c r="D210" s="23" t="s">
        <v>114</v>
      </c>
      <c r="E210" s="24">
        <f>IFERROR(VLOOKUP(D210,#REF!,2,0),)</f>
        <v>0</v>
      </c>
      <c r="F210" s="24">
        <f>IFERROR(VLOOKUP(D210,#REF!,3,0),)</f>
        <v>0</v>
      </c>
      <c r="G210" s="24">
        <f>IFERROR(VLOOKUP(D210,#REF!,4,0),)</f>
        <v>0</v>
      </c>
      <c r="H210" s="24">
        <f>IFERROR(VLOOKUP($D210,#REF!,5,0),)</f>
        <v>0</v>
      </c>
      <c r="I210" s="24">
        <v>0</v>
      </c>
      <c r="J210" s="24">
        <f>IFERROR(VLOOKUP($D210,#REF!,7,0),)</f>
        <v>0</v>
      </c>
      <c r="K210" s="24">
        <f>IFERROR(VLOOKUP($D210,#REF!,8,0),)</f>
        <v>0</v>
      </c>
      <c r="L210" s="24">
        <f>IFERROR(VLOOKUP($D210,#REF!,9,0),)</f>
        <v>0</v>
      </c>
      <c r="M210" s="24">
        <f>IFERROR(VLOOKUP($D210,#REF!,10,0),)</f>
        <v>0</v>
      </c>
      <c r="N210" s="24">
        <f>IFERROR(VLOOKUP($D210,#REF!,11,0),)</f>
        <v>0</v>
      </c>
      <c r="O210" s="24">
        <f>IFERROR(VLOOKUP($D210,#REF!,12,0),)</f>
        <v>0</v>
      </c>
      <c r="P210" s="24">
        <f>IFERROR(VLOOKUP($D210,#REF!,14,0),)</f>
        <v>0</v>
      </c>
      <c r="Q210" s="24">
        <f>IFERROR(VLOOKUP($D210,#REF!,15,0),)</f>
        <v>0</v>
      </c>
      <c r="R210" s="24">
        <f>IFERROR(VLOOKUP($D210,#REF!,16,0),)</f>
        <v>0</v>
      </c>
      <c r="S210" s="24">
        <f>IFERROR(VLOOKUP($D210,#REF!,16,0),)</f>
        <v>0</v>
      </c>
      <c r="T210" s="24">
        <f>IFERROR(VLOOKUP($D210,#REF!,17,0),)</f>
        <v>0</v>
      </c>
      <c r="U210" s="24">
        <f>IFERROR(VLOOKUP($D210,#REF!,19,0),)</f>
        <v>0</v>
      </c>
      <c r="V210" s="24">
        <f>IFERROR(VLOOKUP($D210,#REF!,20,0),)</f>
        <v>0</v>
      </c>
      <c r="W210" s="24">
        <f>IFERROR(VLOOKUP($D210,#REF!,21,0),)</f>
        <v>0</v>
      </c>
      <c r="X210" s="24">
        <f>IFERROR(VLOOKUP($D210,#REF!,22,0),)</f>
        <v>0</v>
      </c>
      <c r="Y210" s="24">
        <f>IFERROR(VLOOKUP($D210,#REF!,23,0),)</f>
        <v>0</v>
      </c>
      <c r="Z210" s="24">
        <f>IFERROR(VLOOKUP($D210,#REF!,24,0),)</f>
        <v>0</v>
      </c>
      <c r="AA210" s="24">
        <f>IFERROR(VLOOKUP($D210,#REF!,25,0),)</f>
        <v>0</v>
      </c>
      <c r="AB210" s="24">
        <f>IFERROR(VLOOKUP($D210,#REF!,26,0),)</f>
        <v>0</v>
      </c>
      <c r="AC210" s="24">
        <f>IFERROR(VLOOKUP($D210,#REF!,27,0),)</f>
        <v>0</v>
      </c>
      <c r="AD210" s="24">
        <f>IFERROR(VLOOKUP($D210,#REF!,28,0),)</f>
        <v>0</v>
      </c>
      <c r="AE210" s="24">
        <f>IFERROR(VLOOKUP($D210,#REF!,29,0),)</f>
        <v>0</v>
      </c>
      <c r="AF210" s="24">
        <f>IFERROR(VLOOKUP($D210,#REF!,30,0),)</f>
        <v>0</v>
      </c>
      <c r="AG210" s="24">
        <f>IFERROR(VLOOKUP($D210,#REF!,31,0),)</f>
        <v>0</v>
      </c>
      <c r="AH210" s="24">
        <f>IFERROR(VLOOKUP($D210,#REF!,32,0),)</f>
        <v>0</v>
      </c>
      <c r="AI210" s="24">
        <f>IFERROR(VLOOKUP($D210,#REF!,33,0),)</f>
        <v>0</v>
      </c>
      <c r="AJ210" s="24">
        <f>IFERROR(VLOOKUP($D210,#REF!,34,0),)</f>
        <v>0</v>
      </c>
      <c r="AK210" s="24">
        <f>IFERROR(VLOOKUP($D210,#REF!,35,0),)</f>
        <v>0</v>
      </c>
      <c r="AL210" s="24">
        <f>IFERROR(VLOOKUP($D210,#REF!,36,0),)</f>
        <v>0</v>
      </c>
    </row>
    <row r="211" spans="1:38" x14ac:dyDescent="0.25">
      <c r="A211" s="8" t="s">
        <v>989</v>
      </c>
      <c r="B211" s="8" t="str">
        <f t="shared" si="56"/>
        <v>Реконструкция АГРС - 1/3 Лесхоз051-2001525</v>
      </c>
      <c r="C211" s="23" t="s">
        <v>661</v>
      </c>
      <c r="D211" s="23" t="s">
        <v>115</v>
      </c>
      <c r="E211" s="24">
        <f>IFERROR(VLOOKUP(D211,#REF!,2,0),)</f>
        <v>0</v>
      </c>
      <c r="F211" s="24">
        <f>IFERROR(VLOOKUP(D211,#REF!,3,0),)</f>
        <v>0</v>
      </c>
      <c r="G211" s="24">
        <f>IFERROR(VLOOKUP(D211,#REF!,4,0),)</f>
        <v>0</v>
      </c>
      <c r="H211" s="24">
        <f>IFERROR(VLOOKUP($D211,#REF!,5,0),)</f>
        <v>0</v>
      </c>
      <c r="I211" s="24">
        <v>0</v>
      </c>
      <c r="J211" s="24">
        <f>IFERROR(VLOOKUP($D211,#REF!,7,0),)</f>
        <v>0</v>
      </c>
      <c r="K211" s="24">
        <f>IFERROR(VLOOKUP($D211,#REF!,8,0),)</f>
        <v>0</v>
      </c>
      <c r="L211" s="24">
        <f>IFERROR(VLOOKUP($D211,#REF!,9,0),)</f>
        <v>0</v>
      </c>
      <c r="M211" s="24">
        <f>IFERROR(VLOOKUP($D211,#REF!,10,0),)</f>
        <v>0</v>
      </c>
      <c r="N211" s="24">
        <f>IFERROR(VLOOKUP($D211,#REF!,11,0),)</f>
        <v>0</v>
      </c>
      <c r="O211" s="24">
        <f>IFERROR(VLOOKUP($D211,#REF!,12,0),)</f>
        <v>0</v>
      </c>
      <c r="P211" s="24">
        <f>IFERROR(VLOOKUP($D211,#REF!,14,0),)</f>
        <v>0</v>
      </c>
      <c r="Q211" s="24">
        <f>IFERROR(VLOOKUP($D211,#REF!,15,0),)</f>
        <v>0</v>
      </c>
      <c r="R211" s="24">
        <f>IFERROR(VLOOKUP($D211,#REF!,16,0),)</f>
        <v>0</v>
      </c>
      <c r="S211" s="24">
        <f>IFERROR(VLOOKUP($D211,#REF!,16,0),)</f>
        <v>0</v>
      </c>
      <c r="T211" s="24">
        <f>IFERROR(VLOOKUP($D211,#REF!,17,0),)</f>
        <v>0</v>
      </c>
      <c r="U211" s="24">
        <f>IFERROR(VLOOKUP($D211,#REF!,19,0),)</f>
        <v>0</v>
      </c>
      <c r="V211" s="24">
        <f>IFERROR(VLOOKUP($D211,#REF!,20,0),)</f>
        <v>0</v>
      </c>
      <c r="W211" s="24">
        <f>IFERROR(VLOOKUP($D211,#REF!,21,0),)</f>
        <v>0</v>
      </c>
      <c r="X211" s="24">
        <f>IFERROR(VLOOKUP($D211,#REF!,22,0),)</f>
        <v>0</v>
      </c>
      <c r="Y211" s="24">
        <f>IFERROR(VLOOKUP($D211,#REF!,23,0),)</f>
        <v>0</v>
      </c>
      <c r="Z211" s="24">
        <f>IFERROR(VLOOKUP($D211,#REF!,24,0),)</f>
        <v>0</v>
      </c>
      <c r="AA211" s="24">
        <f>IFERROR(VLOOKUP($D211,#REF!,25,0),)</f>
        <v>0</v>
      </c>
      <c r="AB211" s="24">
        <f>IFERROR(VLOOKUP($D211,#REF!,26,0),)</f>
        <v>0</v>
      </c>
      <c r="AC211" s="24">
        <f>IFERROR(VLOOKUP($D211,#REF!,27,0),)</f>
        <v>0</v>
      </c>
      <c r="AD211" s="24">
        <f>IFERROR(VLOOKUP($D211,#REF!,28,0),)</f>
        <v>0</v>
      </c>
      <c r="AE211" s="24">
        <f>IFERROR(VLOOKUP($D211,#REF!,29,0),)</f>
        <v>0</v>
      </c>
      <c r="AF211" s="24">
        <f>IFERROR(VLOOKUP($D211,#REF!,30,0),)</f>
        <v>0</v>
      </c>
      <c r="AG211" s="24">
        <f>IFERROR(VLOOKUP($D211,#REF!,31,0),)</f>
        <v>0</v>
      </c>
      <c r="AH211" s="24">
        <f>IFERROR(VLOOKUP($D211,#REF!,32,0),)</f>
        <v>0</v>
      </c>
      <c r="AI211" s="24">
        <f>IFERROR(VLOOKUP($D211,#REF!,33,0),)</f>
        <v>0</v>
      </c>
      <c r="AJ211" s="24">
        <f>IFERROR(VLOOKUP($D211,#REF!,34,0),)</f>
        <v>0</v>
      </c>
      <c r="AK211" s="24">
        <f>IFERROR(VLOOKUP($D211,#REF!,35,0),)</f>
        <v>0</v>
      </c>
      <c r="AL211" s="24">
        <f>IFERROR(VLOOKUP($D211,#REF!,36,0),)</f>
        <v>0</v>
      </c>
    </row>
    <row r="212" spans="1:38" x14ac:dyDescent="0.25">
      <c r="A212" s="8" t="s">
        <v>989</v>
      </c>
      <c r="B212" s="8" t="str">
        <f t="shared" si="56"/>
        <v>Реконструкция газопроводов-отводов Чусовой-Березники-Соликамск 1,2051-2001534</v>
      </c>
      <c r="C212" s="23" t="s">
        <v>662</v>
      </c>
      <c r="D212" s="23" t="s">
        <v>116</v>
      </c>
      <c r="E212" s="24">
        <f>IFERROR(VLOOKUP(D212,#REF!,2,0),)</f>
        <v>0</v>
      </c>
      <c r="F212" s="24">
        <f>IFERROR(VLOOKUP(D212,#REF!,3,0),)</f>
        <v>0</v>
      </c>
      <c r="G212" s="24">
        <f>IFERROR(VLOOKUP(D212,#REF!,4,0),)</f>
        <v>0</v>
      </c>
      <c r="H212" s="24">
        <f>IFERROR(VLOOKUP($D212,#REF!,5,0),)</f>
        <v>0</v>
      </c>
      <c r="I212" s="24">
        <v>0</v>
      </c>
      <c r="J212" s="24">
        <f>IFERROR(VLOOKUP($D212,#REF!,7,0),)</f>
        <v>0</v>
      </c>
      <c r="K212" s="24">
        <f>IFERROR(VLOOKUP($D212,#REF!,8,0),)</f>
        <v>0</v>
      </c>
      <c r="L212" s="24">
        <f>IFERROR(VLOOKUP($D212,#REF!,9,0),)</f>
        <v>0</v>
      </c>
      <c r="M212" s="24">
        <f>IFERROR(VLOOKUP($D212,#REF!,10,0),)</f>
        <v>0</v>
      </c>
      <c r="N212" s="24">
        <f>IFERROR(VLOOKUP($D212,#REF!,11,0),)</f>
        <v>0</v>
      </c>
      <c r="O212" s="24">
        <f>IFERROR(VLOOKUP($D212,#REF!,12,0),)</f>
        <v>0</v>
      </c>
      <c r="P212" s="24">
        <f>IFERROR(VLOOKUP($D212,#REF!,14,0),)</f>
        <v>0</v>
      </c>
      <c r="Q212" s="24">
        <f>IFERROR(VLOOKUP($D212,#REF!,15,0),)</f>
        <v>0</v>
      </c>
      <c r="R212" s="24">
        <f>IFERROR(VLOOKUP($D212,#REF!,16,0),)</f>
        <v>0</v>
      </c>
      <c r="S212" s="24">
        <f>IFERROR(VLOOKUP($D212,#REF!,16,0),)</f>
        <v>0</v>
      </c>
      <c r="T212" s="24">
        <f>IFERROR(VLOOKUP($D212,#REF!,17,0),)</f>
        <v>0</v>
      </c>
      <c r="U212" s="24">
        <f>IFERROR(VLOOKUP($D212,#REF!,19,0),)</f>
        <v>0</v>
      </c>
      <c r="V212" s="24">
        <f>IFERROR(VLOOKUP($D212,#REF!,20,0),)</f>
        <v>0</v>
      </c>
      <c r="W212" s="24">
        <f>IFERROR(VLOOKUP($D212,#REF!,21,0),)</f>
        <v>0</v>
      </c>
      <c r="X212" s="24">
        <f>IFERROR(VLOOKUP($D212,#REF!,22,0),)</f>
        <v>0</v>
      </c>
      <c r="Y212" s="24">
        <f>IFERROR(VLOOKUP($D212,#REF!,23,0),)</f>
        <v>0</v>
      </c>
      <c r="Z212" s="24">
        <f>IFERROR(VLOOKUP($D212,#REF!,24,0),)</f>
        <v>0</v>
      </c>
      <c r="AA212" s="24">
        <f>IFERROR(VLOOKUP($D212,#REF!,25,0),)</f>
        <v>0</v>
      </c>
      <c r="AB212" s="24">
        <f>IFERROR(VLOOKUP($D212,#REF!,26,0),)</f>
        <v>0</v>
      </c>
      <c r="AC212" s="24">
        <f>IFERROR(VLOOKUP($D212,#REF!,27,0),)</f>
        <v>0</v>
      </c>
      <c r="AD212" s="24">
        <f>IFERROR(VLOOKUP($D212,#REF!,28,0),)</f>
        <v>0</v>
      </c>
      <c r="AE212" s="24">
        <f>IFERROR(VLOOKUP($D212,#REF!,29,0),)</f>
        <v>0</v>
      </c>
      <c r="AF212" s="24">
        <f>IFERROR(VLOOKUP($D212,#REF!,30,0),)</f>
        <v>0</v>
      </c>
      <c r="AG212" s="24">
        <f>IFERROR(VLOOKUP($D212,#REF!,31,0),)</f>
        <v>0</v>
      </c>
      <c r="AH212" s="24">
        <f>IFERROR(VLOOKUP($D212,#REF!,32,0),)</f>
        <v>0</v>
      </c>
      <c r="AI212" s="24">
        <f>IFERROR(VLOOKUP($D212,#REF!,33,0),)</f>
        <v>0</v>
      </c>
      <c r="AJ212" s="24">
        <f>IFERROR(VLOOKUP($D212,#REF!,34,0),)</f>
        <v>0</v>
      </c>
      <c r="AK212" s="24">
        <f>IFERROR(VLOOKUP($D212,#REF!,35,0),)</f>
        <v>0</v>
      </c>
      <c r="AL212" s="24">
        <f>IFERROR(VLOOKUP($D212,#REF!,36,0),)</f>
        <v>0</v>
      </c>
    </row>
    <row r="213" spans="1:38" x14ac:dyDescent="0.25">
      <c r="A213" s="8" t="s">
        <v>989</v>
      </c>
      <c r="B213" s="8" t="str">
        <f t="shared" si="56"/>
        <v>Реконструкция котельной на КС "Яхрома" Крюковского УМГ051-2001543</v>
      </c>
      <c r="C213" s="23" t="s">
        <v>663</v>
      </c>
      <c r="D213" s="23" t="s">
        <v>117</v>
      </c>
      <c r="E213" s="24">
        <f>IFERROR(VLOOKUP(D213,#REF!,2,0),)</f>
        <v>0</v>
      </c>
      <c r="F213" s="24">
        <f>IFERROR(VLOOKUP(D213,#REF!,3,0),)</f>
        <v>0</v>
      </c>
      <c r="G213" s="24">
        <f>IFERROR(VLOOKUP(D213,#REF!,4,0),)</f>
        <v>0</v>
      </c>
      <c r="H213" s="24">
        <f>IFERROR(VLOOKUP($D213,#REF!,5,0),)</f>
        <v>0</v>
      </c>
      <c r="I213" s="24">
        <v>0.14000000000000001</v>
      </c>
      <c r="J213" s="24">
        <f>IFERROR(VLOOKUP($D213,#REF!,7,0),)</f>
        <v>0</v>
      </c>
      <c r="K213" s="24">
        <f>IFERROR(VLOOKUP($D213,#REF!,8,0),)</f>
        <v>0</v>
      </c>
      <c r="L213" s="24">
        <f>IFERROR(VLOOKUP($D213,#REF!,9,0),)</f>
        <v>0</v>
      </c>
      <c r="M213" s="24">
        <f>IFERROR(VLOOKUP($D213,#REF!,10,0),)</f>
        <v>0</v>
      </c>
      <c r="N213" s="24">
        <f>IFERROR(VLOOKUP($D213,#REF!,11,0),)</f>
        <v>0</v>
      </c>
      <c r="O213" s="24">
        <f>IFERROR(VLOOKUP($D213,#REF!,12,0),)</f>
        <v>0</v>
      </c>
      <c r="P213" s="24">
        <f>IFERROR(VLOOKUP($D213,#REF!,14,0),)</f>
        <v>0</v>
      </c>
      <c r="Q213" s="24">
        <f>IFERROR(VLOOKUP($D213,#REF!,15,0),)</f>
        <v>0</v>
      </c>
      <c r="R213" s="24">
        <f>IFERROR(VLOOKUP($D213,#REF!,16,0),)</f>
        <v>0</v>
      </c>
      <c r="S213" s="24">
        <f>IFERROR(VLOOKUP($D213,#REF!,16,0),)</f>
        <v>0</v>
      </c>
      <c r="T213" s="24">
        <f>IFERROR(VLOOKUP($D213,#REF!,17,0),)</f>
        <v>0</v>
      </c>
      <c r="U213" s="24">
        <f>IFERROR(VLOOKUP($D213,#REF!,19,0),)</f>
        <v>0</v>
      </c>
      <c r="V213" s="24">
        <f>IFERROR(VLOOKUP($D213,#REF!,20,0),)</f>
        <v>0</v>
      </c>
      <c r="W213" s="24">
        <f>IFERROR(VLOOKUP($D213,#REF!,21,0),)</f>
        <v>0</v>
      </c>
      <c r="X213" s="24">
        <f>IFERROR(VLOOKUP($D213,#REF!,22,0),)</f>
        <v>0</v>
      </c>
      <c r="Y213" s="24">
        <f>IFERROR(VLOOKUP($D213,#REF!,23,0),)</f>
        <v>0</v>
      </c>
      <c r="Z213" s="24">
        <f>IFERROR(VLOOKUP($D213,#REF!,24,0),)</f>
        <v>0</v>
      </c>
      <c r="AA213" s="24">
        <f>IFERROR(VLOOKUP($D213,#REF!,25,0),)</f>
        <v>0</v>
      </c>
      <c r="AB213" s="24">
        <f>IFERROR(VLOOKUP($D213,#REF!,26,0),)</f>
        <v>0</v>
      </c>
      <c r="AC213" s="24">
        <f>IFERROR(VLOOKUP($D213,#REF!,27,0),)</f>
        <v>0</v>
      </c>
      <c r="AD213" s="24">
        <f>IFERROR(VLOOKUP($D213,#REF!,28,0),)</f>
        <v>0</v>
      </c>
      <c r="AE213" s="24">
        <f>IFERROR(VLOOKUP($D213,#REF!,29,0),)</f>
        <v>0</v>
      </c>
      <c r="AF213" s="24">
        <f>IFERROR(VLOOKUP($D213,#REF!,30,0),)</f>
        <v>0</v>
      </c>
      <c r="AG213" s="24">
        <f>IFERROR(VLOOKUP($D213,#REF!,31,0),)</f>
        <v>0</v>
      </c>
      <c r="AH213" s="24">
        <f>IFERROR(VLOOKUP($D213,#REF!,32,0),)</f>
        <v>0</v>
      </c>
      <c r="AI213" s="24">
        <f>IFERROR(VLOOKUP($D213,#REF!,33,0),)</f>
        <v>0</v>
      </c>
      <c r="AJ213" s="24">
        <f>IFERROR(VLOOKUP($D213,#REF!,34,0),)</f>
        <v>0</v>
      </c>
      <c r="AK213" s="24">
        <f>IFERROR(VLOOKUP($D213,#REF!,35,0),)</f>
        <v>0</v>
      </c>
      <c r="AL213" s="24">
        <f>IFERROR(VLOOKUP($D213,#REF!,36,0),)</f>
        <v>0</v>
      </c>
    </row>
    <row r="214" spans="1:38" x14ac:dyDescent="0.25">
      <c r="A214" s="8" t="s">
        <v>989</v>
      </c>
      <c r="B214" s="8" t="str">
        <f t="shared" si="56"/>
        <v>ГРС ст. Привольная051-2001589</v>
      </c>
      <c r="C214" s="23" t="s">
        <v>664</v>
      </c>
      <c r="D214" s="23" t="s">
        <v>118</v>
      </c>
      <c r="E214" s="24">
        <f>IFERROR(VLOOKUP(D214,#REF!,2,0),)</f>
        <v>0</v>
      </c>
      <c r="F214" s="24">
        <f>IFERROR(VLOOKUP(D214,#REF!,3,0),)</f>
        <v>0</v>
      </c>
      <c r="G214" s="24">
        <f>IFERROR(VLOOKUP(D214,#REF!,4,0),)</f>
        <v>0</v>
      </c>
      <c r="H214" s="24">
        <f>IFERROR(VLOOKUP($D214,#REF!,5,0),)</f>
        <v>0</v>
      </c>
      <c r="I214" s="24">
        <v>0</v>
      </c>
      <c r="J214" s="24">
        <f>IFERROR(VLOOKUP($D214,#REF!,7,0),)</f>
        <v>0</v>
      </c>
      <c r="K214" s="24">
        <f>IFERROR(VLOOKUP($D214,#REF!,8,0),)</f>
        <v>0</v>
      </c>
      <c r="L214" s="24">
        <f>IFERROR(VLOOKUP($D214,#REF!,9,0),)</f>
        <v>0</v>
      </c>
      <c r="M214" s="24">
        <f>IFERROR(VLOOKUP($D214,#REF!,10,0),)</f>
        <v>0</v>
      </c>
      <c r="N214" s="24">
        <f>IFERROR(VLOOKUP($D214,#REF!,11,0),)</f>
        <v>0</v>
      </c>
      <c r="O214" s="24">
        <f>IFERROR(VLOOKUP($D214,#REF!,12,0),)</f>
        <v>0</v>
      </c>
      <c r="P214" s="24">
        <f>IFERROR(VLOOKUP($D214,#REF!,14,0),)</f>
        <v>0</v>
      </c>
      <c r="Q214" s="24">
        <f>IFERROR(VLOOKUP($D214,#REF!,15,0),)</f>
        <v>0</v>
      </c>
      <c r="R214" s="24">
        <f>IFERROR(VLOOKUP($D214,#REF!,16,0),)</f>
        <v>0</v>
      </c>
      <c r="S214" s="24">
        <f>IFERROR(VLOOKUP($D214,#REF!,16,0),)</f>
        <v>0</v>
      </c>
      <c r="T214" s="24">
        <f>IFERROR(VLOOKUP($D214,#REF!,17,0),)</f>
        <v>0</v>
      </c>
      <c r="U214" s="24">
        <f>IFERROR(VLOOKUP($D214,#REF!,19,0),)</f>
        <v>0</v>
      </c>
      <c r="V214" s="24">
        <f>IFERROR(VLOOKUP($D214,#REF!,20,0),)</f>
        <v>0</v>
      </c>
      <c r="W214" s="24">
        <f>IFERROR(VLOOKUP($D214,#REF!,21,0),)</f>
        <v>0</v>
      </c>
      <c r="X214" s="24">
        <f>IFERROR(VLOOKUP($D214,#REF!,22,0),)</f>
        <v>0</v>
      </c>
      <c r="Y214" s="24">
        <f>IFERROR(VLOOKUP($D214,#REF!,23,0),)</f>
        <v>0</v>
      </c>
      <c r="Z214" s="24">
        <f>IFERROR(VLOOKUP($D214,#REF!,24,0),)</f>
        <v>0</v>
      </c>
      <c r="AA214" s="24">
        <f>IFERROR(VLOOKUP($D214,#REF!,25,0),)</f>
        <v>0</v>
      </c>
      <c r="AB214" s="24">
        <f>IFERROR(VLOOKUP($D214,#REF!,26,0),)</f>
        <v>0</v>
      </c>
      <c r="AC214" s="24">
        <f>IFERROR(VLOOKUP($D214,#REF!,27,0),)</f>
        <v>0</v>
      </c>
      <c r="AD214" s="24">
        <f>IFERROR(VLOOKUP($D214,#REF!,28,0),)</f>
        <v>0</v>
      </c>
      <c r="AE214" s="24">
        <f>IFERROR(VLOOKUP($D214,#REF!,29,0),)</f>
        <v>0</v>
      </c>
      <c r="AF214" s="24">
        <f>IFERROR(VLOOKUP($D214,#REF!,30,0),)</f>
        <v>0</v>
      </c>
      <c r="AG214" s="24">
        <f>IFERROR(VLOOKUP($D214,#REF!,31,0),)</f>
        <v>0</v>
      </c>
      <c r="AH214" s="24">
        <f>IFERROR(VLOOKUP($D214,#REF!,32,0),)</f>
        <v>0</v>
      </c>
      <c r="AI214" s="24">
        <f>IFERROR(VLOOKUP($D214,#REF!,33,0),)</f>
        <v>0</v>
      </c>
      <c r="AJ214" s="24">
        <f>IFERROR(VLOOKUP($D214,#REF!,34,0),)</f>
        <v>0</v>
      </c>
      <c r="AK214" s="24">
        <f>IFERROR(VLOOKUP($D214,#REF!,35,0),)</f>
        <v>0</v>
      </c>
      <c r="AL214" s="24">
        <f>IFERROR(VLOOKUP($D214,#REF!,36,0),)</f>
        <v>0</v>
      </c>
    </row>
    <row r="215" spans="1:38" x14ac:dyDescent="0.25">
      <c r="A215" s="8" t="s">
        <v>989</v>
      </c>
      <c r="B215" s="8" t="str">
        <f t="shared" si="56"/>
        <v>Реконструкция кабельной линии и аппаратуры связи газопровода Петровск-Новопсков (участок Бубновка-Калач-Писаревка)051-2001590</v>
      </c>
      <c r="C215" s="23" t="s">
        <v>665</v>
      </c>
      <c r="D215" s="23" t="s">
        <v>119</v>
      </c>
      <c r="E215" s="24">
        <f>IFERROR(VLOOKUP(D215,#REF!,2,0),)</f>
        <v>0</v>
      </c>
      <c r="F215" s="24">
        <f>IFERROR(VLOOKUP(D215,#REF!,3,0),)</f>
        <v>0</v>
      </c>
      <c r="G215" s="24">
        <f>IFERROR(VLOOKUP(D215,#REF!,4,0),)</f>
        <v>0</v>
      </c>
      <c r="H215" s="24">
        <f>IFERROR(VLOOKUP($D215,#REF!,5,0),)</f>
        <v>0</v>
      </c>
      <c r="I215" s="24">
        <v>100</v>
      </c>
      <c r="J215" s="24">
        <f>IFERROR(VLOOKUP($D215,#REF!,7,0),)</f>
        <v>0</v>
      </c>
      <c r="K215" s="24">
        <f>IFERROR(VLOOKUP($D215,#REF!,8,0),)</f>
        <v>0</v>
      </c>
      <c r="L215" s="24">
        <f>IFERROR(VLOOKUP($D215,#REF!,9,0),)</f>
        <v>0</v>
      </c>
      <c r="M215" s="24">
        <f>IFERROR(VLOOKUP($D215,#REF!,10,0),)</f>
        <v>0</v>
      </c>
      <c r="N215" s="24">
        <f>IFERROR(VLOOKUP($D215,#REF!,11,0),)</f>
        <v>0</v>
      </c>
      <c r="O215" s="24">
        <f>IFERROR(VLOOKUP($D215,#REF!,12,0),)</f>
        <v>0</v>
      </c>
      <c r="P215" s="24">
        <f>IFERROR(VLOOKUP($D215,#REF!,14,0),)</f>
        <v>0</v>
      </c>
      <c r="Q215" s="24">
        <f>IFERROR(VLOOKUP($D215,#REF!,15,0),)</f>
        <v>0</v>
      </c>
      <c r="R215" s="24">
        <f>IFERROR(VLOOKUP($D215,#REF!,16,0),)</f>
        <v>0</v>
      </c>
      <c r="S215" s="24">
        <f>IFERROR(VLOOKUP($D215,#REF!,16,0),)</f>
        <v>0</v>
      </c>
      <c r="T215" s="24">
        <f>IFERROR(VLOOKUP($D215,#REF!,17,0),)</f>
        <v>0</v>
      </c>
      <c r="U215" s="24">
        <f>IFERROR(VLOOKUP($D215,#REF!,19,0),)</f>
        <v>0</v>
      </c>
      <c r="V215" s="24">
        <f>IFERROR(VLOOKUP($D215,#REF!,20,0),)</f>
        <v>0</v>
      </c>
      <c r="W215" s="24">
        <f>IFERROR(VLOOKUP($D215,#REF!,21,0),)</f>
        <v>0</v>
      </c>
      <c r="X215" s="24">
        <f>IFERROR(VLOOKUP($D215,#REF!,22,0),)</f>
        <v>0</v>
      </c>
      <c r="Y215" s="24">
        <f>IFERROR(VLOOKUP($D215,#REF!,23,0),)</f>
        <v>0</v>
      </c>
      <c r="Z215" s="24">
        <f>IFERROR(VLOOKUP($D215,#REF!,24,0),)</f>
        <v>0</v>
      </c>
      <c r="AA215" s="24">
        <f>IFERROR(VLOOKUP($D215,#REF!,25,0),)</f>
        <v>0</v>
      </c>
      <c r="AB215" s="24">
        <f>IFERROR(VLOOKUP($D215,#REF!,26,0),)</f>
        <v>0</v>
      </c>
      <c r="AC215" s="24">
        <f>IFERROR(VLOOKUP($D215,#REF!,27,0),)</f>
        <v>0</v>
      </c>
      <c r="AD215" s="24">
        <f>IFERROR(VLOOKUP($D215,#REF!,28,0),)</f>
        <v>0</v>
      </c>
      <c r="AE215" s="24">
        <f>IFERROR(VLOOKUP($D215,#REF!,29,0),)</f>
        <v>0</v>
      </c>
      <c r="AF215" s="24">
        <f>IFERROR(VLOOKUP($D215,#REF!,30,0),)</f>
        <v>0</v>
      </c>
      <c r="AG215" s="24">
        <f>IFERROR(VLOOKUP($D215,#REF!,31,0),)</f>
        <v>0</v>
      </c>
      <c r="AH215" s="24">
        <f>IFERROR(VLOOKUP($D215,#REF!,32,0),)</f>
        <v>0</v>
      </c>
      <c r="AI215" s="24">
        <f>IFERROR(VLOOKUP($D215,#REF!,33,0),)</f>
        <v>0</v>
      </c>
      <c r="AJ215" s="24">
        <f>IFERROR(VLOOKUP($D215,#REF!,34,0),)</f>
        <v>0</v>
      </c>
      <c r="AK215" s="24">
        <f>IFERROR(VLOOKUP($D215,#REF!,35,0),)</f>
        <v>0</v>
      </c>
      <c r="AL215" s="24">
        <f>IFERROR(VLOOKUP($D215,#REF!,36,0),)</f>
        <v>0</v>
      </c>
    </row>
    <row r="216" spans="1:38" x14ac:dyDescent="0.25">
      <c r="A216" s="8" t="s">
        <v>989</v>
      </c>
      <c r="B216" s="8" t="str">
        <f t="shared" si="56"/>
        <v>Реконструкция газопровода-отвода и ГРС №6 г. Краснодара051-2001617</v>
      </c>
      <c r="C216" s="23" t="s">
        <v>666</v>
      </c>
      <c r="D216" s="23" t="s">
        <v>120</v>
      </c>
      <c r="E216" s="24">
        <f>IFERROR(VLOOKUP(D216,#REF!,2,0),)</f>
        <v>0</v>
      </c>
      <c r="F216" s="24">
        <f>IFERROR(VLOOKUP(D216,#REF!,3,0),)</f>
        <v>0</v>
      </c>
      <c r="G216" s="24">
        <f>IFERROR(VLOOKUP(D216,#REF!,4,0),)</f>
        <v>0</v>
      </c>
      <c r="H216" s="24">
        <f>IFERROR(VLOOKUP($D216,#REF!,5,0),)</f>
        <v>0</v>
      </c>
      <c r="I216" s="24">
        <v>0.04</v>
      </c>
      <c r="J216" s="24">
        <f>IFERROR(VLOOKUP($D216,#REF!,7,0),)</f>
        <v>0</v>
      </c>
      <c r="K216" s="24">
        <f>IFERROR(VLOOKUP($D216,#REF!,8,0),)</f>
        <v>0</v>
      </c>
      <c r="L216" s="24">
        <f>IFERROR(VLOOKUP($D216,#REF!,9,0),)</f>
        <v>0</v>
      </c>
      <c r="M216" s="24">
        <f>IFERROR(VLOOKUP($D216,#REF!,10,0),)</f>
        <v>0</v>
      </c>
      <c r="N216" s="24">
        <f>IFERROR(VLOOKUP($D216,#REF!,11,0),)</f>
        <v>0</v>
      </c>
      <c r="O216" s="24">
        <f>IFERROR(VLOOKUP($D216,#REF!,12,0),)</f>
        <v>0</v>
      </c>
      <c r="P216" s="24">
        <f>IFERROR(VLOOKUP($D216,#REF!,14,0),)</f>
        <v>0</v>
      </c>
      <c r="Q216" s="24">
        <f>IFERROR(VLOOKUP($D216,#REF!,15,0),)</f>
        <v>0</v>
      </c>
      <c r="R216" s="24">
        <f>IFERROR(VLOOKUP($D216,#REF!,16,0),)</f>
        <v>0</v>
      </c>
      <c r="S216" s="24">
        <f>IFERROR(VLOOKUP($D216,#REF!,16,0),)</f>
        <v>0</v>
      </c>
      <c r="T216" s="24">
        <f>IFERROR(VLOOKUP($D216,#REF!,17,0),)</f>
        <v>0</v>
      </c>
      <c r="U216" s="24">
        <f>IFERROR(VLOOKUP($D216,#REF!,19,0),)</f>
        <v>0</v>
      </c>
      <c r="V216" s="24">
        <f>IFERROR(VLOOKUP($D216,#REF!,20,0),)</f>
        <v>0</v>
      </c>
      <c r="W216" s="24">
        <f>IFERROR(VLOOKUP($D216,#REF!,21,0),)</f>
        <v>0</v>
      </c>
      <c r="X216" s="24">
        <f>IFERROR(VLOOKUP($D216,#REF!,22,0),)</f>
        <v>0</v>
      </c>
      <c r="Y216" s="24">
        <f>IFERROR(VLOOKUP($D216,#REF!,23,0),)</f>
        <v>0</v>
      </c>
      <c r="Z216" s="24">
        <f>IFERROR(VLOOKUP($D216,#REF!,24,0),)</f>
        <v>0</v>
      </c>
      <c r="AA216" s="24">
        <f>IFERROR(VLOOKUP($D216,#REF!,25,0),)</f>
        <v>0</v>
      </c>
      <c r="AB216" s="24">
        <f>IFERROR(VLOOKUP($D216,#REF!,26,0),)</f>
        <v>0</v>
      </c>
      <c r="AC216" s="24">
        <f>IFERROR(VLOOKUP($D216,#REF!,27,0),)</f>
        <v>0</v>
      </c>
      <c r="AD216" s="24">
        <f>IFERROR(VLOOKUP($D216,#REF!,28,0),)</f>
        <v>0</v>
      </c>
      <c r="AE216" s="24">
        <f>IFERROR(VLOOKUP($D216,#REF!,29,0),)</f>
        <v>0</v>
      </c>
      <c r="AF216" s="24">
        <f>IFERROR(VLOOKUP($D216,#REF!,30,0),)</f>
        <v>0</v>
      </c>
      <c r="AG216" s="24">
        <f>IFERROR(VLOOKUP($D216,#REF!,31,0),)</f>
        <v>0</v>
      </c>
      <c r="AH216" s="24">
        <f>IFERROR(VLOOKUP($D216,#REF!,32,0),)</f>
        <v>0</v>
      </c>
      <c r="AI216" s="24">
        <f>IFERROR(VLOOKUP($D216,#REF!,33,0),)</f>
        <v>0</v>
      </c>
      <c r="AJ216" s="24">
        <f>IFERROR(VLOOKUP($D216,#REF!,34,0),)</f>
        <v>0</v>
      </c>
      <c r="AK216" s="24">
        <f>IFERROR(VLOOKUP($D216,#REF!,35,0),)</f>
        <v>0</v>
      </c>
      <c r="AL216" s="24">
        <f>IFERROR(VLOOKUP($D216,#REF!,36,0),)</f>
        <v>0</v>
      </c>
    </row>
    <row r="217" spans="1:38" x14ac:dyDescent="0.25">
      <c r="A217" s="8" t="s">
        <v>989</v>
      </c>
      <c r="B217" s="8" t="str">
        <f t="shared" si="56"/>
        <v>Реконструкция газопровода Миннибаево-Казань на участке 220-285 км051-2001649</v>
      </c>
      <c r="C217" s="23" t="s">
        <v>667</v>
      </c>
      <c r="D217" s="23" t="s">
        <v>121</v>
      </c>
      <c r="E217" s="24">
        <f>IFERROR(VLOOKUP(D217,#REF!,2,0),)</f>
        <v>0</v>
      </c>
      <c r="F217" s="24">
        <f>IFERROR(VLOOKUP(D217,#REF!,3,0),)</f>
        <v>0</v>
      </c>
      <c r="G217" s="24">
        <f>IFERROR(VLOOKUP(D217,#REF!,4,0),)</f>
        <v>0</v>
      </c>
      <c r="H217" s="24">
        <f>IFERROR(VLOOKUP($D217,#REF!,5,0),)</f>
        <v>0</v>
      </c>
      <c r="I217" s="24">
        <v>67.14</v>
      </c>
      <c r="J217" s="24">
        <f>IFERROR(VLOOKUP($D217,#REF!,7,0),)</f>
        <v>0</v>
      </c>
      <c r="K217" s="24">
        <f>IFERROR(VLOOKUP($D217,#REF!,8,0),)</f>
        <v>0</v>
      </c>
      <c r="L217" s="24">
        <f>IFERROR(VLOOKUP($D217,#REF!,9,0),)</f>
        <v>0</v>
      </c>
      <c r="M217" s="24">
        <f>IFERROR(VLOOKUP($D217,#REF!,10,0),)</f>
        <v>0</v>
      </c>
      <c r="N217" s="24">
        <f>IFERROR(VLOOKUP($D217,#REF!,11,0),)</f>
        <v>0</v>
      </c>
      <c r="O217" s="24">
        <f>IFERROR(VLOOKUP($D217,#REF!,12,0),)</f>
        <v>0</v>
      </c>
      <c r="P217" s="24">
        <f>IFERROR(VLOOKUP($D217,#REF!,14,0),)</f>
        <v>0</v>
      </c>
      <c r="Q217" s="24">
        <f>IFERROR(VLOOKUP($D217,#REF!,15,0),)</f>
        <v>0</v>
      </c>
      <c r="R217" s="24">
        <f>IFERROR(VLOOKUP($D217,#REF!,16,0),)</f>
        <v>0</v>
      </c>
      <c r="S217" s="24">
        <f>IFERROR(VLOOKUP($D217,#REF!,16,0),)</f>
        <v>0</v>
      </c>
      <c r="T217" s="24">
        <f>IFERROR(VLOOKUP($D217,#REF!,17,0),)</f>
        <v>0</v>
      </c>
      <c r="U217" s="24">
        <f>IFERROR(VLOOKUP($D217,#REF!,19,0),)</f>
        <v>0</v>
      </c>
      <c r="V217" s="24">
        <f>IFERROR(VLOOKUP($D217,#REF!,20,0),)</f>
        <v>0</v>
      </c>
      <c r="W217" s="24">
        <f>IFERROR(VLOOKUP($D217,#REF!,21,0),)</f>
        <v>0</v>
      </c>
      <c r="X217" s="24">
        <f>IFERROR(VLOOKUP($D217,#REF!,22,0),)</f>
        <v>0</v>
      </c>
      <c r="Y217" s="24">
        <f>IFERROR(VLOOKUP($D217,#REF!,23,0),)</f>
        <v>0</v>
      </c>
      <c r="Z217" s="24">
        <f>IFERROR(VLOOKUP($D217,#REF!,24,0),)</f>
        <v>0</v>
      </c>
      <c r="AA217" s="24">
        <f>IFERROR(VLOOKUP($D217,#REF!,25,0),)</f>
        <v>0</v>
      </c>
      <c r="AB217" s="24">
        <f>IFERROR(VLOOKUP($D217,#REF!,26,0),)</f>
        <v>0</v>
      </c>
      <c r="AC217" s="24">
        <f>IFERROR(VLOOKUP($D217,#REF!,27,0),)</f>
        <v>0</v>
      </c>
      <c r="AD217" s="24">
        <f>IFERROR(VLOOKUP($D217,#REF!,28,0),)</f>
        <v>0</v>
      </c>
      <c r="AE217" s="24">
        <f>IFERROR(VLOOKUP($D217,#REF!,29,0),)</f>
        <v>0</v>
      </c>
      <c r="AF217" s="24">
        <f>IFERROR(VLOOKUP($D217,#REF!,30,0),)</f>
        <v>0</v>
      </c>
      <c r="AG217" s="24">
        <f>IFERROR(VLOOKUP($D217,#REF!,31,0),)</f>
        <v>0</v>
      </c>
      <c r="AH217" s="24">
        <f>IFERROR(VLOOKUP($D217,#REF!,32,0),)</f>
        <v>0</v>
      </c>
      <c r="AI217" s="24">
        <f>IFERROR(VLOOKUP($D217,#REF!,33,0),)</f>
        <v>0</v>
      </c>
      <c r="AJ217" s="24">
        <f>IFERROR(VLOOKUP($D217,#REF!,34,0),)</f>
        <v>0</v>
      </c>
      <c r="AK217" s="24">
        <f>IFERROR(VLOOKUP($D217,#REF!,35,0),)</f>
        <v>0</v>
      </c>
      <c r="AL217" s="24">
        <f>IFERROR(VLOOKUP($D217,#REF!,36,0),)</f>
        <v>0</v>
      </c>
    </row>
    <row r="218" spans="1:38" x14ac:dyDescent="0.25">
      <c r="A218" s="8" t="s">
        <v>989</v>
      </c>
      <c r="B218" s="8" t="str">
        <f t="shared" si="56"/>
        <v>Реконструкция компрессорных станций системы газопроводов Северный Кавказ-Центр на участке Привольное - Моздок051-2001660</v>
      </c>
      <c r="C218" s="23" t="s">
        <v>668</v>
      </c>
      <c r="D218" s="23" t="s">
        <v>122</v>
      </c>
      <c r="E218" s="24">
        <f>IFERROR(VLOOKUP(D218,#REF!,2,0),)</f>
        <v>0</v>
      </c>
      <c r="F218" s="24">
        <f>IFERROR(VLOOKUP(D218,#REF!,3,0),)</f>
        <v>0</v>
      </c>
      <c r="G218" s="24">
        <f>IFERROR(VLOOKUP(D218,#REF!,4,0),)</f>
        <v>0</v>
      </c>
      <c r="H218" s="24">
        <f>IFERROR(VLOOKUP($D218,#REF!,5,0),)</f>
        <v>0</v>
      </c>
      <c r="I218" s="24">
        <v>21.82</v>
      </c>
      <c r="J218" s="24">
        <f>IFERROR(VLOOKUP($D218,#REF!,7,0),)</f>
        <v>0</v>
      </c>
      <c r="K218" s="24">
        <f>IFERROR(VLOOKUP($D218,#REF!,8,0),)</f>
        <v>0</v>
      </c>
      <c r="L218" s="24">
        <f>IFERROR(VLOOKUP($D218,#REF!,9,0),)</f>
        <v>0</v>
      </c>
      <c r="M218" s="24">
        <f>IFERROR(VLOOKUP($D218,#REF!,10,0),)</f>
        <v>0</v>
      </c>
      <c r="N218" s="24">
        <f>IFERROR(VLOOKUP($D218,#REF!,11,0),)</f>
        <v>0</v>
      </c>
      <c r="O218" s="24">
        <f>IFERROR(VLOOKUP($D218,#REF!,12,0),)</f>
        <v>0</v>
      </c>
      <c r="P218" s="24">
        <f>IFERROR(VLOOKUP($D218,#REF!,14,0),)</f>
        <v>0</v>
      </c>
      <c r="Q218" s="24">
        <f>IFERROR(VLOOKUP($D218,#REF!,15,0),)</f>
        <v>0</v>
      </c>
      <c r="R218" s="24">
        <f>IFERROR(VLOOKUP($D218,#REF!,16,0),)</f>
        <v>0</v>
      </c>
      <c r="S218" s="24">
        <f>IFERROR(VLOOKUP($D218,#REF!,16,0),)</f>
        <v>0</v>
      </c>
      <c r="T218" s="24">
        <f>IFERROR(VLOOKUP($D218,#REF!,17,0),)</f>
        <v>0</v>
      </c>
      <c r="U218" s="24">
        <f>IFERROR(VLOOKUP($D218,#REF!,19,0),)</f>
        <v>0</v>
      </c>
      <c r="V218" s="24">
        <f>IFERROR(VLOOKUP($D218,#REF!,20,0),)</f>
        <v>0</v>
      </c>
      <c r="W218" s="24">
        <f>IFERROR(VLOOKUP($D218,#REF!,21,0),)</f>
        <v>0</v>
      </c>
      <c r="X218" s="24">
        <f>IFERROR(VLOOKUP($D218,#REF!,22,0),)</f>
        <v>0</v>
      </c>
      <c r="Y218" s="24">
        <f>IFERROR(VLOOKUP($D218,#REF!,23,0),)</f>
        <v>0</v>
      </c>
      <c r="Z218" s="24">
        <f>IFERROR(VLOOKUP($D218,#REF!,24,0),)</f>
        <v>0</v>
      </c>
      <c r="AA218" s="24">
        <f>IFERROR(VLOOKUP($D218,#REF!,25,0),)</f>
        <v>0</v>
      </c>
      <c r="AB218" s="24">
        <f>IFERROR(VLOOKUP($D218,#REF!,26,0),)</f>
        <v>0</v>
      </c>
      <c r="AC218" s="24">
        <f>IFERROR(VLOOKUP($D218,#REF!,27,0),)</f>
        <v>0</v>
      </c>
      <c r="AD218" s="24">
        <f>IFERROR(VLOOKUP($D218,#REF!,28,0),)</f>
        <v>0</v>
      </c>
      <c r="AE218" s="24">
        <f>IFERROR(VLOOKUP($D218,#REF!,29,0),)</f>
        <v>0</v>
      </c>
      <c r="AF218" s="24">
        <f>IFERROR(VLOOKUP($D218,#REF!,30,0),)</f>
        <v>0</v>
      </c>
      <c r="AG218" s="24">
        <f>IFERROR(VLOOKUP($D218,#REF!,31,0),)</f>
        <v>0</v>
      </c>
      <c r="AH218" s="24">
        <f>IFERROR(VLOOKUP($D218,#REF!,32,0),)</f>
        <v>0</v>
      </c>
      <c r="AI218" s="24">
        <f>IFERROR(VLOOKUP($D218,#REF!,33,0),)</f>
        <v>0</v>
      </c>
      <c r="AJ218" s="24">
        <f>IFERROR(VLOOKUP($D218,#REF!,34,0),)</f>
        <v>0</v>
      </c>
      <c r="AK218" s="24">
        <f>IFERROR(VLOOKUP($D218,#REF!,35,0),)</f>
        <v>0</v>
      </c>
      <c r="AL218" s="24">
        <f>IFERROR(VLOOKUP($D218,#REF!,36,0),)</f>
        <v>0</v>
      </c>
    </row>
    <row r="219" spans="1:38" x14ac:dyDescent="0.25">
      <c r="A219" s="8" t="s">
        <v>989</v>
      </c>
      <c r="B219" s="8" t="str">
        <f t="shared" si="56"/>
        <v>Реконструкция газопровода "Кореновск-Динская"051-2001692</v>
      </c>
      <c r="C219" s="23" t="s">
        <v>669</v>
      </c>
      <c r="D219" s="23" t="s">
        <v>123</v>
      </c>
      <c r="E219" s="24">
        <f>IFERROR(VLOOKUP(D219,#REF!,2,0),)</f>
        <v>0</v>
      </c>
      <c r="F219" s="24">
        <f>IFERROR(VLOOKUP(D219,#REF!,3,0),)</f>
        <v>0</v>
      </c>
      <c r="G219" s="24">
        <f>IFERROR(VLOOKUP(D219,#REF!,4,0),)</f>
        <v>0</v>
      </c>
      <c r="H219" s="24">
        <f>IFERROR(VLOOKUP($D219,#REF!,5,0),)</f>
        <v>0</v>
      </c>
      <c r="I219" s="24">
        <v>2.27</v>
      </c>
      <c r="J219" s="24">
        <f>IFERROR(VLOOKUP($D219,#REF!,7,0),)</f>
        <v>0</v>
      </c>
      <c r="K219" s="24">
        <f>IFERROR(VLOOKUP($D219,#REF!,8,0),)</f>
        <v>0</v>
      </c>
      <c r="L219" s="24">
        <f>IFERROR(VLOOKUP($D219,#REF!,9,0),)</f>
        <v>0</v>
      </c>
      <c r="M219" s="24">
        <f>IFERROR(VLOOKUP($D219,#REF!,10,0),)</f>
        <v>0</v>
      </c>
      <c r="N219" s="24">
        <f>IFERROR(VLOOKUP($D219,#REF!,11,0),)</f>
        <v>0</v>
      </c>
      <c r="O219" s="24">
        <f>IFERROR(VLOOKUP($D219,#REF!,12,0),)</f>
        <v>0</v>
      </c>
      <c r="P219" s="24">
        <f>IFERROR(VLOOKUP($D219,#REF!,14,0),)</f>
        <v>0</v>
      </c>
      <c r="Q219" s="24">
        <f>IFERROR(VLOOKUP($D219,#REF!,15,0),)</f>
        <v>0</v>
      </c>
      <c r="R219" s="24">
        <f>IFERROR(VLOOKUP($D219,#REF!,16,0),)</f>
        <v>0</v>
      </c>
      <c r="S219" s="24">
        <f>IFERROR(VLOOKUP($D219,#REF!,16,0),)</f>
        <v>0</v>
      </c>
      <c r="T219" s="24">
        <f>IFERROR(VLOOKUP($D219,#REF!,17,0),)</f>
        <v>0</v>
      </c>
      <c r="U219" s="24">
        <f>IFERROR(VLOOKUP($D219,#REF!,19,0),)</f>
        <v>0</v>
      </c>
      <c r="V219" s="24">
        <f>IFERROR(VLOOKUP($D219,#REF!,20,0),)</f>
        <v>0</v>
      </c>
      <c r="W219" s="24">
        <f>IFERROR(VLOOKUP($D219,#REF!,21,0),)</f>
        <v>0</v>
      </c>
      <c r="X219" s="24">
        <f>IFERROR(VLOOKUP($D219,#REF!,22,0),)</f>
        <v>0</v>
      </c>
      <c r="Y219" s="24">
        <f>IFERROR(VLOOKUP($D219,#REF!,23,0),)</f>
        <v>0</v>
      </c>
      <c r="Z219" s="24">
        <f>IFERROR(VLOOKUP($D219,#REF!,24,0),)</f>
        <v>0</v>
      </c>
      <c r="AA219" s="24">
        <f>IFERROR(VLOOKUP($D219,#REF!,25,0),)</f>
        <v>0</v>
      </c>
      <c r="AB219" s="24">
        <f>IFERROR(VLOOKUP($D219,#REF!,26,0),)</f>
        <v>0</v>
      </c>
      <c r="AC219" s="24">
        <f>IFERROR(VLOOKUP($D219,#REF!,27,0),)</f>
        <v>0</v>
      </c>
      <c r="AD219" s="24">
        <f>IFERROR(VLOOKUP($D219,#REF!,28,0),)</f>
        <v>0</v>
      </c>
      <c r="AE219" s="24">
        <f>IFERROR(VLOOKUP($D219,#REF!,29,0),)</f>
        <v>0</v>
      </c>
      <c r="AF219" s="24">
        <f>IFERROR(VLOOKUP($D219,#REF!,30,0),)</f>
        <v>0</v>
      </c>
      <c r="AG219" s="24">
        <f>IFERROR(VLOOKUP($D219,#REF!,31,0),)</f>
        <v>0</v>
      </c>
      <c r="AH219" s="24">
        <f>IFERROR(VLOOKUP($D219,#REF!,32,0),)</f>
        <v>0</v>
      </c>
      <c r="AI219" s="24">
        <f>IFERROR(VLOOKUP($D219,#REF!,33,0),)</f>
        <v>0</v>
      </c>
      <c r="AJ219" s="24">
        <f>IFERROR(VLOOKUP($D219,#REF!,34,0),)</f>
        <v>0</v>
      </c>
      <c r="AK219" s="24">
        <f>IFERROR(VLOOKUP($D219,#REF!,35,0),)</f>
        <v>0</v>
      </c>
      <c r="AL219" s="24">
        <f>IFERROR(VLOOKUP($D219,#REF!,36,0),)</f>
        <v>0</v>
      </c>
    </row>
    <row r="220" spans="1:38" x14ac:dyDescent="0.25">
      <c r="A220" s="8" t="s">
        <v>989</v>
      </c>
      <c r="B220" s="8" t="str">
        <f t="shared" si="56"/>
        <v>Реконструкция газопромысловых и компрессорных сооружений Елшанской станции подземного хранения газа051-2001795</v>
      </c>
      <c r="C220" s="23" t="s">
        <v>670</v>
      </c>
      <c r="D220" s="23" t="s">
        <v>399</v>
      </c>
      <c r="E220" s="24">
        <f>IFERROR(VLOOKUP(D220,#REF!,2,0),)</f>
        <v>0</v>
      </c>
      <c r="F220" s="24">
        <f>IFERROR(VLOOKUP(D220,#REF!,3,0),)</f>
        <v>0</v>
      </c>
      <c r="G220" s="24">
        <f>IFERROR(VLOOKUP(D220,#REF!,4,0),)</f>
        <v>0</v>
      </c>
      <c r="H220" s="24">
        <f>IFERROR(VLOOKUP($D220,#REF!,5,0),)</f>
        <v>0</v>
      </c>
      <c r="I220" s="24">
        <v>841.04</v>
      </c>
      <c r="J220" s="24">
        <f>IFERROR(VLOOKUP($D220,#REF!,7,0),)</f>
        <v>0</v>
      </c>
      <c r="K220" s="24">
        <f>IFERROR(VLOOKUP($D220,#REF!,8,0),)</f>
        <v>0</v>
      </c>
      <c r="L220" s="24">
        <f>IFERROR(VLOOKUP($D220,#REF!,9,0),)</f>
        <v>0</v>
      </c>
      <c r="M220" s="24">
        <f>IFERROR(VLOOKUP($D220,#REF!,10,0),)</f>
        <v>0</v>
      </c>
      <c r="N220" s="24">
        <f>IFERROR(VLOOKUP($D220,#REF!,11,0),)</f>
        <v>0</v>
      </c>
      <c r="O220" s="24">
        <f>IFERROR(VLOOKUP($D220,#REF!,12,0),)</f>
        <v>0</v>
      </c>
      <c r="P220" s="24">
        <f>IFERROR(VLOOKUP($D220,#REF!,14,0),)</f>
        <v>0</v>
      </c>
      <c r="Q220" s="24">
        <f>IFERROR(VLOOKUP($D220,#REF!,15,0),)</f>
        <v>0</v>
      </c>
      <c r="R220" s="24">
        <f>IFERROR(VLOOKUP($D220,#REF!,16,0),)</f>
        <v>0</v>
      </c>
      <c r="S220" s="24">
        <f>IFERROR(VLOOKUP($D220,#REF!,16,0),)</f>
        <v>0</v>
      </c>
      <c r="T220" s="24">
        <f>IFERROR(VLOOKUP($D220,#REF!,17,0),)</f>
        <v>0</v>
      </c>
      <c r="U220" s="24">
        <f>IFERROR(VLOOKUP($D220,#REF!,19,0),)</f>
        <v>0</v>
      </c>
      <c r="V220" s="24">
        <f>IFERROR(VLOOKUP($D220,#REF!,20,0),)</f>
        <v>0</v>
      </c>
      <c r="W220" s="24">
        <f>IFERROR(VLOOKUP($D220,#REF!,21,0),)</f>
        <v>0</v>
      </c>
      <c r="X220" s="24">
        <f>IFERROR(VLOOKUP($D220,#REF!,22,0),)</f>
        <v>0</v>
      </c>
      <c r="Y220" s="24">
        <f>IFERROR(VLOOKUP($D220,#REF!,23,0),)</f>
        <v>0</v>
      </c>
      <c r="Z220" s="24">
        <f>IFERROR(VLOOKUP($D220,#REF!,24,0),)</f>
        <v>0</v>
      </c>
      <c r="AA220" s="24">
        <f>IFERROR(VLOOKUP($D220,#REF!,25,0),)</f>
        <v>0</v>
      </c>
      <c r="AB220" s="24">
        <f>IFERROR(VLOOKUP($D220,#REF!,26,0),)</f>
        <v>0</v>
      </c>
      <c r="AC220" s="24">
        <f>IFERROR(VLOOKUP($D220,#REF!,27,0),)</f>
        <v>0</v>
      </c>
      <c r="AD220" s="24">
        <f>IFERROR(VLOOKUP($D220,#REF!,28,0),)</f>
        <v>0</v>
      </c>
      <c r="AE220" s="24">
        <f>IFERROR(VLOOKUP($D220,#REF!,29,0),)</f>
        <v>0</v>
      </c>
      <c r="AF220" s="24">
        <f>IFERROR(VLOOKUP($D220,#REF!,30,0),)</f>
        <v>0</v>
      </c>
      <c r="AG220" s="24">
        <f>IFERROR(VLOOKUP($D220,#REF!,31,0),)</f>
        <v>0</v>
      </c>
      <c r="AH220" s="24">
        <f>IFERROR(VLOOKUP($D220,#REF!,32,0),)</f>
        <v>0</v>
      </c>
      <c r="AI220" s="24">
        <f>IFERROR(VLOOKUP($D220,#REF!,33,0),)</f>
        <v>0</v>
      </c>
      <c r="AJ220" s="24">
        <f>IFERROR(VLOOKUP($D220,#REF!,34,0),)</f>
        <v>0</v>
      </c>
      <c r="AK220" s="24">
        <f>IFERROR(VLOOKUP($D220,#REF!,35,0),)</f>
        <v>0</v>
      </c>
      <c r="AL220" s="24">
        <f>IFERROR(VLOOKUP($D220,#REF!,36,0),)</f>
        <v>0</v>
      </c>
    </row>
    <row r="221" spans="1:38" x14ac:dyDescent="0.25">
      <c r="A221" s="8" t="s">
        <v>989</v>
      </c>
      <c r="B221" s="8" t="str">
        <f t="shared" si="56"/>
        <v>Реконструкция газопромысловых сооружений Песчано-Уметской станции подземного хранения газа051-2001816</v>
      </c>
      <c r="C221" s="23" t="s">
        <v>124</v>
      </c>
      <c r="D221" s="23" t="s">
        <v>125</v>
      </c>
      <c r="E221" s="24">
        <f>IFERROR(VLOOKUP(D221,#REF!,2,0),)</f>
        <v>0</v>
      </c>
      <c r="F221" s="24">
        <f>IFERROR(VLOOKUP(D221,#REF!,3,0),)</f>
        <v>0</v>
      </c>
      <c r="G221" s="24">
        <f>IFERROR(VLOOKUP(D221,#REF!,4,0),)</f>
        <v>0</v>
      </c>
      <c r="H221" s="24">
        <f>IFERROR(VLOOKUP($D221,#REF!,5,0),)</f>
        <v>0</v>
      </c>
      <c r="I221" s="24">
        <f>IFERROR(VLOOKUP($D221,#REF!,6,0),)</f>
        <v>0</v>
      </c>
      <c r="J221" s="24">
        <f>IFERROR(VLOOKUP($D221,#REF!,7,0),)</f>
        <v>0</v>
      </c>
      <c r="K221" s="24">
        <f>IFERROR(VLOOKUP($D221,#REF!,8,0),)</f>
        <v>0</v>
      </c>
      <c r="L221" s="24">
        <f>IFERROR(VLOOKUP($D221,#REF!,9,0),)</f>
        <v>0</v>
      </c>
      <c r="M221" s="24">
        <f>IFERROR(VLOOKUP($D221,#REF!,10,0),)</f>
        <v>0</v>
      </c>
      <c r="N221" s="24">
        <f>IFERROR(VLOOKUP($D221,#REF!,11,0),)</f>
        <v>0</v>
      </c>
      <c r="O221" s="24">
        <f>IFERROR(VLOOKUP($D221,#REF!,12,0),)</f>
        <v>0</v>
      </c>
      <c r="P221" s="24">
        <f>IFERROR(VLOOKUP($D221,#REF!,14,0),)</f>
        <v>0</v>
      </c>
      <c r="Q221" s="24">
        <f>IFERROR(VLOOKUP($D221,#REF!,15,0),)</f>
        <v>0</v>
      </c>
      <c r="R221" s="24">
        <f>IFERROR(VLOOKUP($D221,#REF!,16,0),)</f>
        <v>0</v>
      </c>
      <c r="S221" s="24">
        <f>IFERROR(VLOOKUP($D221,#REF!,16,0),)</f>
        <v>0</v>
      </c>
      <c r="T221" s="24">
        <f>IFERROR(VLOOKUP($D221,#REF!,17,0),)</f>
        <v>0</v>
      </c>
      <c r="U221" s="24">
        <f>IFERROR(VLOOKUP($D221,#REF!,19,0),)</f>
        <v>0</v>
      </c>
      <c r="V221" s="24">
        <f>IFERROR(VLOOKUP($D221,#REF!,20,0),)</f>
        <v>0</v>
      </c>
      <c r="W221" s="24">
        <f>IFERROR(VLOOKUP($D221,#REF!,21,0),)</f>
        <v>0</v>
      </c>
      <c r="X221" s="24">
        <f>IFERROR(VLOOKUP($D221,#REF!,22,0),)</f>
        <v>0</v>
      </c>
      <c r="Y221" s="24">
        <f>IFERROR(VLOOKUP($D221,#REF!,23,0),)</f>
        <v>0</v>
      </c>
      <c r="Z221" s="24">
        <f>IFERROR(VLOOKUP($D221,#REF!,24,0),)</f>
        <v>0</v>
      </c>
      <c r="AA221" s="24">
        <f>IFERROR(VLOOKUP($D221,#REF!,25,0),)</f>
        <v>0</v>
      </c>
      <c r="AB221" s="24">
        <f>IFERROR(VLOOKUP($D221,#REF!,26,0),)</f>
        <v>0</v>
      </c>
      <c r="AC221" s="24">
        <f>IFERROR(VLOOKUP($D221,#REF!,27,0),)</f>
        <v>0</v>
      </c>
      <c r="AD221" s="24">
        <f>IFERROR(VLOOKUP($D221,#REF!,28,0),)</f>
        <v>0</v>
      </c>
      <c r="AE221" s="24">
        <f>IFERROR(VLOOKUP($D221,#REF!,29,0),)</f>
        <v>0</v>
      </c>
      <c r="AF221" s="24">
        <f>IFERROR(VLOOKUP($D221,#REF!,30,0),)</f>
        <v>0</v>
      </c>
      <c r="AG221" s="24">
        <f>IFERROR(VLOOKUP($D221,#REF!,31,0),)</f>
        <v>0</v>
      </c>
      <c r="AH221" s="24">
        <f>IFERROR(VLOOKUP($D221,#REF!,32,0),)</f>
        <v>0</v>
      </c>
      <c r="AI221" s="24">
        <f>IFERROR(VLOOKUP($D221,#REF!,33,0),)</f>
        <v>0</v>
      </c>
      <c r="AJ221" s="24">
        <f>IFERROR(VLOOKUP($D221,#REF!,34,0),)</f>
        <v>0</v>
      </c>
      <c r="AK221" s="24">
        <f>IFERROR(VLOOKUP($D221,#REF!,35,0),)</f>
        <v>0</v>
      </c>
      <c r="AL221" s="24">
        <f>IFERROR(VLOOKUP($D221,#REF!,36,0),)</f>
        <v>0</v>
      </c>
    </row>
    <row r="222" spans="1:38" x14ac:dyDescent="0.25">
      <c r="A222" s="8" t="s">
        <v>989</v>
      </c>
      <c r="B222" s="8" t="str">
        <f t="shared" si="56"/>
        <v>Реконструкция МГ/п Челябинск-Петровск 1036-1130 км с установкой вдольтрассовой ЛЭП 10 кВ. Павловское ЛПУ МГ051-2001844</v>
      </c>
      <c r="C222" s="23" t="s">
        <v>671</v>
      </c>
      <c r="D222" s="23" t="s">
        <v>126</v>
      </c>
      <c r="E222" s="24">
        <f>IFERROR(VLOOKUP(D222,#REF!,2,0),)</f>
        <v>0</v>
      </c>
      <c r="F222" s="24">
        <f>IFERROR(VLOOKUP(D222,#REF!,3,0),)</f>
        <v>0</v>
      </c>
      <c r="G222" s="24">
        <f>IFERROR(VLOOKUP(D222,#REF!,4,0),)</f>
        <v>0</v>
      </c>
      <c r="H222" s="24">
        <f>IFERROR(VLOOKUP($D222,#REF!,5,0),)</f>
        <v>0</v>
      </c>
      <c r="I222" s="24">
        <v>0.02</v>
      </c>
      <c r="J222" s="24">
        <f>IFERROR(VLOOKUP($D222,#REF!,7,0),)</f>
        <v>0</v>
      </c>
      <c r="K222" s="24">
        <f>IFERROR(VLOOKUP($D222,#REF!,8,0),)</f>
        <v>0</v>
      </c>
      <c r="L222" s="24">
        <f>IFERROR(VLOOKUP($D222,#REF!,9,0),)</f>
        <v>0</v>
      </c>
      <c r="M222" s="24">
        <f>IFERROR(VLOOKUP($D222,#REF!,10,0),)</f>
        <v>0</v>
      </c>
      <c r="N222" s="24">
        <f>IFERROR(VLOOKUP($D222,#REF!,11,0),)</f>
        <v>0</v>
      </c>
      <c r="O222" s="24">
        <f>IFERROR(VLOOKUP($D222,#REF!,12,0),)</f>
        <v>0</v>
      </c>
      <c r="P222" s="24">
        <f>IFERROR(VLOOKUP($D222,#REF!,14,0),)</f>
        <v>0</v>
      </c>
      <c r="Q222" s="24">
        <f>IFERROR(VLOOKUP($D222,#REF!,15,0),)</f>
        <v>0</v>
      </c>
      <c r="R222" s="24">
        <f>IFERROR(VLOOKUP($D222,#REF!,16,0),)</f>
        <v>0</v>
      </c>
      <c r="S222" s="24">
        <f>IFERROR(VLOOKUP($D222,#REF!,16,0),)</f>
        <v>0</v>
      </c>
      <c r="T222" s="24">
        <f>IFERROR(VLOOKUP($D222,#REF!,17,0),)</f>
        <v>0</v>
      </c>
      <c r="U222" s="24">
        <f>IFERROR(VLOOKUP($D222,#REF!,19,0),)</f>
        <v>0</v>
      </c>
      <c r="V222" s="24">
        <f>IFERROR(VLOOKUP($D222,#REF!,20,0),)</f>
        <v>0</v>
      </c>
      <c r="W222" s="24">
        <f>IFERROR(VLOOKUP($D222,#REF!,21,0),)</f>
        <v>0</v>
      </c>
      <c r="X222" s="24">
        <f>IFERROR(VLOOKUP($D222,#REF!,22,0),)</f>
        <v>0</v>
      </c>
      <c r="Y222" s="24">
        <f>IFERROR(VLOOKUP($D222,#REF!,23,0),)</f>
        <v>0</v>
      </c>
      <c r="Z222" s="24">
        <f>IFERROR(VLOOKUP($D222,#REF!,24,0),)</f>
        <v>0</v>
      </c>
      <c r="AA222" s="24">
        <f>IFERROR(VLOOKUP($D222,#REF!,25,0),)</f>
        <v>0</v>
      </c>
      <c r="AB222" s="24">
        <f>IFERROR(VLOOKUP($D222,#REF!,26,0),)</f>
        <v>0</v>
      </c>
      <c r="AC222" s="24">
        <f>IFERROR(VLOOKUP($D222,#REF!,27,0),)</f>
        <v>0</v>
      </c>
      <c r="AD222" s="24">
        <f>IFERROR(VLOOKUP($D222,#REF!,28,0),)</f>
        <v>0</v>
      </c>
      <c r="AE222" s="24">
        <f>IFERROR(VLOOKUP($D222,#REF!,29,0),)</f>
        <v>0</v>
      </c>
      <c r="AF222" s="24">
        <f>IFERROR(VLOOKUP($D222,#REF!,30,0),)</f>
        <v>0</v>
      </c>
      <c r="AG222" s="24">
        <f>IFERROR(VLOOKUP($D222,#REF!,31,0),)</f>
        <v>0</v>
      </c>
      <c r="AH222" s="24">
        <f>IFERROR(VLOOKUP($D222,#REF!,32,0),)</f>
        <v>0</v>
      </c>
      <c r="AI222" s="24">
        <f>IFERROR(VLOOKUP($D222,#REF!,33,0),)</f>
        <v>0</v>
      </c>
      <c r="AJ222" s="24">
        <f>IFERROR(VLOOKUP($D222,#REF!,34,0),)</f>
        <v>0</v>
      </c>
      <c r="AK222" s="24">
        <f>IFERROR(VLOOKUP($D222,#REF!,35,0),)</f>
        <v>0</v>
      </c>
      <c r="AL222" s="24">
        <f>IFERROR(VLOOKUP($D222,#REF!,36,0),)</f>
        <v>0</v>
      </c>
    </row>
    <row r="223" spans="1:38" x14ac:dyDescent="0.25">
      <c r="A223" s="8" t="s">
        <v>989</v>
      </c>
      <c r="B223" s="8" t="str">
        <f t="shared" si="56"/>
        <v>Реконструкция ГИС Ново-Филя051-2001891</v>
      </c>
      <c r="C223" s="23" t="s">
        <v>672</v>
      </c>
      <c r="D223" s="23" t="s">
        <v>127</v>
      </c>
      <c r="E223" s="24">
        <f>IFERROR(VLOOKUP(D223,#REF!,2,0),)</f>
        <v>0</v>
      </c>
      <c r="F223" s="24">
        <f>IFERROR(VLOOKUP(D223,#REF!,3,0),)</f>
        <v>0</v>
      </c>
      <c r="G223" s="24">
        <f>IFERROR(VLOOKUP(D223,#REF!,4,0),)</f>
        <v>0</v>
      </c>
      <c r="H223" s="24">
        <f>IFERROR(VLOOKUP($D223,#REF!,5,0),)</f>
        <v>0</v>
      </c>
      <c r="I223" s="24">
        <v>3.63</v>
      </c>
      <c r="J223" s="24">
        <f>IFERROR(VLOOKUP($D223,#REF!,7,0),)</f>
        <v>0</v>
      </c>
      <c r="K223" s="24">
        <f>IFERROR(VLOOKUP($D223,#REF!,8,0),)</f>
        <v>0</v>
      </c>
      <c r="L223" s="24">
        <f>IFERROR(VLOOKUP($D223,#REF!,9,0),)</f>
        <v>0</v>
      </c>
      <c r="M223" s="24">
        <f>IFERROR(VLOOKUP($D223,#REF!,10,0),)</f>
        <v>0</v>
      </c>
      <c r="N223" s="24">
        <f>IFERROR(VLOOKUP($D223,#REF!,11,0),)</f>
        <v>0</v>
      </c>
      <c r="O223" s="24">
        <f>IFERROR(VLOOKUP($D223,#REF!,12,0),)</f>
        <v>0</v>
      </c>
      <c r="P223" s="24">
        <f>IFERROR(VLOOKUP($D223,#REF!,14,0),)</f>
        <v>0</v>
      </c>
      <c r="Q223" s="24">
        <f>IFERROR(VLOOKUP($D223,#REF!,15,0),)</f>
        <v>0</v>
      </c>
      <c r="R223" s="24">
        <f>IFERROR(VLOOKUP($D223,#REF!,16,0),)</f>
        <v>0</v>
      </c>
      <c r="S223" s="24">
        <f>IFERROR(VLOOKUP($D223,#REF!,16,0),)</f>
        <v>0</v>
      </c>
      <c r="T223" s="24">
        <f>IFERROR(VLOOKUP($D223,#REF!,17,0),)</f>
        <v>0</v>
      </c>
      <c r="U223" s="24">
        <f>IFERROR(VLOOKUP($D223,#REF!,19,0),)</f>
        <v>0</v>
      </c>
      <c r="V223" s="24">
        <f>IFERROR(VLOOKUP($D223,#REF!,20,0),)</f>
        <v>0</v>
      </c>
      <c r="W223" s="24">
        <f>IFERROR(VLOOKUP($D223,#REF!,21,0),)</f>
        <v>0</v>
      </c>
      <c r="X223" s="24">
        <f>IFERROR(VLOOKUP($D223,#REF!,22,0),)</f>
        <v>0</v>
      </c>
      <c r="Y223" s="24">
        <f>IFERROR(VLOOKUP($D223,#REF!,23,0),)</f>
        <v>0</v>
      </c>
      <c r="Z223" s="24">
        <f>IFERROR(VLOOKUP($D223,#REF!,24,0),)</f>
        <v>0</v>
      </c>
      <c r="AA223" s="24">
        <f>IFERROR(VLOOKUP($D223,#REF!,25,0),)</f>
        <v>0</v>
      </c>
      <c r="AB223" s="24">
        <f>IFERROR(VLOOKUP($D223,#REF!,26,0),)</f>
        <v>0</v>
      </c>
      <c r="AC223" s="24">
        <f>IFERROR(VLOOKUP($D223,#REF!,27,0),)</f>
        <v>0</v>
      </c>
      <c r="AD223" s="24">
        <f>IFERROR(VLOOKUP($D223,#REF!,28,0),)</f>
        <v>0</v>
      </c>
      <c r="AE223" s="24">
        <f>IFERROR(VLOOKUP($D223,#REF!,29,0),)</f>
        <v>0</v>
      </c>
      <c r="AF223" s="24">
        <f>IFERROR(VLOOKUP($D223,#REF!,30,0),)</f>
        <v>0</v>
      </c>
      <c r="AG223" s="24">
        <f>IFERROR(VLOOKUP($D223,#REF!,31,0),)</f>
        <v>0</v>
      </c>
      <c r="AH223" s="24">
        <f>IFERROR(VLOOKUP($D223,#REF!,32,0),)</f>
        <v>0</v>
      </c>
      <c r="AI223" s="24">
        <f>IFERROR(VLOOKUP($D223,#REF!,33,0),)</f>
        <v>0</v>
      </c>
      <c r="AJ223" s="24">
        <f>IFERROR(VLOOKUP($D223,#REF!,34,0),)</f>
        <v>0</v>
      </c>
      <c r="AK223" s="24">
        <f>IFERROR(VLOOKUP($D223,#REF!,35,0),)</f>
        <v>0</v>
      </c>
      <c r="AL223" s="24">
        <f>IFERROR(VLOOKUP($D223,#REF!,36,0),)</f>
        <v>0</v>
      </c>
    </row>
    <row r="224" spans="1:38" x14ac:dyDescent="0.25">
      <c r="A224" s="8" t="s">
        <v>989</v>
      </c>
      <c r="B224" s="8" t="str">
        <f t="shared" si="56"/>
        <v>Реконструкция ГРС "Ясногорск"051-2001893</v>
      </c>
      <c r="C224" s="23" t="s">
        <v>673</v>
      </c>
      <c r="D224" s="23" t="s">
        <v>128</v>
      </c>
      <c r="E224" s="24">
        <f>IFERROR(VLOOKUP(D224,#REF!,2,0),)</f>
        <v>0</v>
      </c>
      <c r="F224" s="24">
        <f>IFERROR(VLOOKUP(D224,#REF!,3,0),)</f>
        <v>0</v>
      </c>
      <c r="G224" s="24">
        <f>IFERROR(VLOOKUP(D224,#REF!,4,0),)</f>
        <v>0</v>
      </c>
      <c r="H224" s="24">
        <f>IFERROR(VLOOKUP($D224,#REF!,5,0),)</f>
        <v>0</v>
      </c>
      <c r="I224" s="24">
        <v>206.81</v>
      </c>
      <c r="J224" s="24">
        <f>IFERROR(VLOOKUP($D224,#REF!,7,0),)</f>
        <v>0</v>
      </c>
      <c r="K224" s="24">
        <f>IFERROR(VLOOKUP($D224,#REF!,8,0),)</f>
        <v>0</v>
      </c>
      <c r="L224" s="24">
        <f>IFERROR(VLOOKUP($D224,#REF!,9,0),)</f>
        <v>0</v>
      </c>
      <c r="M224" s="24">
        <f>IFERROR(VLOOKUP($D224,#REF!,10,0),)</f>
        <v>0</v>
      </c>
      <c r="N224" s="24">
        <f>IFERROR(VLOOKUP($D224,#REF!,11,0),)</f>
        <v>0</v>
      </c>
      <c r="O224" s="24">
        <f>IFERROR(VLOOKUP($D224,#REF!,12,0),)</f>
        <v>0</v>
      </c>
      <c r="P224" s="24">
        <f>IFERROR(VLOOKUP($D224,#REF!,14,0),)</f>
        <v>0</v>
      </c>
      <c r="Q224" s="24">
        <f>IFERROR(VLOOKUP($D224,#REF!,15,0),)</f>
        <v>0</v>
      </c>
      <c r="R224" s="24">
        <f>IFERROR(VLOOKUP($D224,#REF!,16,0),)</f>
        <v>0</v>
      </c>
      <c r="S224" s="24">
        <f>IFERROR(VLOOKUP($D224,#REF!,16,0),)</f>
        <v>0</v>
      </c>
      <c r="T224" s="24">
        <f>IFERROR(VLOOKUP($D224,#REF!,17,0),)</f>
        <v>0</v>
      </c>
      <c r="U224" s="24">
        <f>IFERROR(VLOOKUP($D224,#REF!,19,0),)</f>
        <v>0</v>
      </c>
      <c r="V224" s="24">
        <f>IFERROR(VLOOKUP($D224,#REF!,20,0),)</f>
        <v>0</v>
      </c>
      <c r="W224" s="24">
        <f>IFERROR(VLOOKUP($D224,#REF!,21,0),)</f>
        <v>0</v>
      </c>
      <c r="X224" s="24">
        <f>IFERROR(VLOOKUP($D224,#REF!,22,0),)</f>
        <v>0</v>
      </c>
      <c r="Y224" s="24">
        <f>IFERROR(VLOOKUP($D224,#REF!,23,0),)</f>
        <v>0</v>
      </c>
      <c r="Z224" s="24">
        <f>IFERROR(VLOOKUP($D224,#REF!,24,0),)</f>
        <v>0</v>
      </c>
      <c r="AA224" s="24">
        <f>IFERROR(VLOOKUP($D224,#REF!,25,0),)</f>
        <v>0</v>
      </c>
      <c r="AB224" s="24">
        <f>IFERROR(VLOOKUP($D224,#REF!,26,0),)</f>
        <v>0</v>
      </c>
      <c r="AC224" s="24">
        <f>IFERROR(VLOOKUP($D224,#REF!,27,0),)</f>
        <v>0</v>
      </c>
      <c r="AD224" s="24">
        <f>IFERROR(VLOOKUP($D224,#REF!,28,0),)</f>
        <v>0</v>
      </c>
      <c r="AE224" s="24">
        <f>IFERROR(VLOOKUP($D224,#REF!,29,0),)</f>
        <v>0</v>
      </c>
      <c r="AF224" s="24">
        <f>IFERROR(VLOOKUP($D224,#REF!,30,0),)</f>
        <v>0</v>
      </c>
      <c r="AG224" s="24">
        <f>IFERROR(VLOOKUP($D224,#REF!,31,0),)</f>
        <v>0</v>
      </c>
      <c r="AH224" s="24">
        <f>IFERROR(VLOOKUP($D224,#REF!,32,0),)</f>
        <v>0</v>
      </c>
      <c r="AI224" s="24">
        <f>IFERROR(VLOOKUP($D224,#REF!,33,0),)</f>
        <v>0</v>
      </c>
      <c r="AJ224" s="24">
        <f>IFERROR(VLOOKUP($D224,#REF!,34,0),)</f>
        <v>0</v>
      </c>
      <c r="AK224" s="24">
        <f>IFERROR(VLOOKUP($D224,#REF!,35,0),)</f>
        <v>0</v>
      </c>
      <c r="AL224" s="24">
        <f>IFERROR(VLOOKUP($D224,#REF!,36,0),)</f>
        <v>0</v>
      </c>
    </row>
    <row r="225" spans="1:38" x14ac:dyDescent="0.25">
      <c r="A225" s="8" t="s">
        <v>989</v>
      </c>
      <c r="B225" s="8" t="str">
        <f t="shared" si="56"/>
        <v>Реконструкция ГРС Северо-Задонская051-2001894</v>
      </c>
      <c r="C225" s="23" t="s">
        <v>674</v>
      </c>
      <c r="D225" s="23" t="s">
        <v>129</v>
      </c>
      <c r="E225" s="24">
        <f>IFERROR(VLOOKUP(D225,#REF!,2,0),)</f>
        <v>0</v>
      </c>
      <c r="F225" s="24">
        <f>IFERROR(VLOOKUP(D225,#REF!,3,0),)</f>
        <v>0</v>
      </c>
      <c r="G225" s="24">
        <f>IFERROR(VLOOKUP(D225,#REF!,4,0),)</f>
        <v>0</v>
      </c>
      <c r="H225" s="24">
        <f>IFERROR(VLOOKUP($D225,#REF!,5,0),)</f>
        <v>0</v>
      </c>
      <c r="I225" s="24">
        <v>115.62</v>
      </c>
      <c r="J225" s="24">
        <f>IFERROR(VLOOKUP($D225,#REF!,7,0),)</f>
        <v>0</v>
      </c>
      <c r="K225" s="24">
        <f>IFERROR(VLOOKUP($D225,#REF!,8,0),)</f>
        <v>0</v>
      </c>
      <c r="L225" s="24">
        <f>IFERROR(VLOOKUP($D225,#REF!,9,0),)</f>
        <v>0</v>
      </c>
      <c r="M225" s="24">
        <f>IFERROR(VLOOKUP($D225,#REF!,10,0),)</f>
        <v>0</v>
      </c>
      <c r="N225" s="24">
        <f>IFERROR(VLOOKUP($D225,#REF!,11,0),)</f>
        <v>0</v>
      </c>
      <c r="O225" s="24">
        <f>IFERROR(VLOOKUP($D225,#REF!,12,0),)</f>
        <v>0</v>
      </c>
      <c r="P225" s="24">
        <f>IFERROR(VLOOKUP($D225,#REF!,14,0),)</f>
        <v>0</v>
      </c>
      <c r="Q225" s="24">
        <f>IFERROR(VLOOKUP($D225,#REF!,15,0),)</f>
        <v>0</v>
      </c>
      <c r="R225" s="24">
        <f>IFERROR(VLOOKUP($D225,#REF!,16,0),)</f>
        <v>0</v>
      </c>
      <c r="S225" s="24">
        <f>IFERROR(VLOOKUP($D225,#REF!,16,0),)</f>
        <v>0</v>
      </c>
      <c r="T225" s="24">
        <f>IFERROR(VLOOKUP($D225,#REF!,17,0),)</f>
        <v>0</v>
      </c>
      <c r="U225" s="24">
        <f>IFERROR(VLOOKUP($D225,#REF!,19,0),)</f>
        <v>0</v>
      </c>
      <c r="V225" s="24">
        <f>IFERROR(VLOOKUP($D225,#REF!,20,0),)</f>
        <v>0</v>
      </c>
      <c r="W225" s="24">
        <f>IFERROR(VLOOKUP($D225,#REF!,21,0),)</f>
        <v>0</v>
      </c>
      <c r="X225" s="24">
        <f>IFERROR(VLOOKUP($D225,#REF!,22,0),)</f>
        <v>0</v>
      </c>
      <c r="Y225" s="24">
        <f>IFERROR(VLOOKUP($D225,#REF!,23,0),)</f>
        <v>0</v>
      </c>
      <c r="Z225" s="24">
        <f>IFERROR(VLOOKUP($D225,#REF!,24,0),)</f>
        <v>0</v>
      </c>
      <c r="AA225" s="24">
        <f>IFERROR(VLOOKUP($D225,#REF!,25,0),)</f>
        <v>0</v>
      </c>
      <c r="AB225" s="24">
        <f>IFERROR(VLOOKUP($D225,#REF!,26,0),)</f>
        <v>0</v>
      </c>
      <c r="AC225" s="24">
        <f>IFERROR(VLOOKUP($D225,#REF!,27,0),)</f>
        <v>0</v>
      </c>
      <c r="AD225" s="24">
        <f>IFERROR(VLOOKUP($D225,#REF!,28,0),)</f>
        <v>0</v>
      </c>
      <c r="AE225" s="24">
        <f>IFERROR(VLOOKUP($D225,#REF!,29,0),)</f>
        <v>0</v>
      </c>
      <c r="AF225" s="24">
        <f>IFERROR(VLOOKUP($D225,#REF!,30,0),)</f>
        <v>0</v>
      </c>
      <c r="AG225" s="24">
        <f>IFERROR(VLOOKUP($D225,#REF!,31,0),)</f>
        <v>0</v>
      </c>
      <c r="AH225" s="24">
        <f>IFERROR(VLOOKUP($D225,#REF!,32,0),)</f>
        <v>0</v>
      </c>
      <c r="AI225" s="24">
        <f>IFERROR(VLOOKUP($D225,#REF!,33,0),)</f>
        <v>0</v>
      </c>
      <c r="AJ225" s="24">
        <f>IFERROR(VLOOKUP($D225,#REF!,34,0),)</f>
        <v>0</v>
      </c>
      <c r="AK225" s="24">
        <f>IFERROR(VLOOKUP($D225,#REF!,35,0),)</f>
        <v>0</v>
      </c>
      <c r="AL225" s="24">
        <f>IFERROR(VLOOKUP($D225,#REF!,36,0),)</f>
        <v>0</v>
      </c>
    </row>
    <row r="226" spans="1:38" x14ac:dyDescent="0.25">
      <c r="A226" s="8" t="s">
        <v>989</v>
      </c>
      <c r="B226" s="8" t="str">
        <f t="shared" si="56"/>
        <v>Реконструкция КС-3 "Красноармейская"051-2001896</v>
      </c>
      <c r="C226" s="23" t="s">
        <v>675</v>
      </c>
      <c r="D226" s="23" t="s">
        <v>130</v>
      </c>
      <c r="E226" s="24">
        <f>IFERROR(VLOOKUP(D226,#REF!,2,0),)</f>
        <v>0</v>
      </c>
      <c r="F226" s="24">
        <f>IFERROR(VLOOKUP(D226,#REF!,3,0),)</f>
        <v>0</v>
      </c>
      <c r="G226" s="24">
        <f>IFERROR(VLOOKUP(D226,#REF!,4,0),)</f>
        <v>0</v>
      </c>
      <c r="H226" s="24">
        <f>IFERROR(VLOOKUP($D226,#REF!,5,0),)</f>
        <v>0</v>
      </c>
      <c r="I226" s="24">
        <v>118.1</v>
      </c>
      <c r="J226" s="24">
        <f>IFERROR(VLOOKUP($D226,#REF!,7,0),)</f>
        <v>0</v>
      </c>
      <c r="K226" s="24">
        <f>IFERROR(VLOOKUP($D226,#REF!,8,0),)</f>
        <v>0</v>
      </c>
      <c r="L226" s="24">
        <f>IFERROR(VLOOKUP($D226,#REF!,9,0),)</f>
        <v>0</v>
      </c>
      <c r="M226" s="24">
        <f>IFERROR(VLOOKUP($D226,#REF!,10,0),)</f>
        <v>0</v>
      </c>
      <c r="N226" s="24">
        <f>IFERROR(VLOOKUP($D226,#REF!,11,0),)</f>
        <v>0</v>
      </c>
      <c r="O226" s="24">
        <f>IFERROR(VLOOKUP($D226,#REF!,12,0),)</f>
        <v>0</v>
      </c>
      <c r="P226" s="24">
        <f>IFERROR(VLOOKUP($D226,#REF!,14,0),)</f>
        <v>0</v>
      </c>
      <c r="Q226" s="24">
        <f>IFERROR(VLOOKUP($D226,#REF!,15,0),)</f>
        <v>0</v>
      </c>
      <c r="R226" s="24">
        <f>IFERROR(VLOOKUP($D226,#REF!,16,0),)</f>
        <v>0</v>
      </c>
      <c r="S226" s="24">
        <f>IFERROR(VLOOKUP($D226,#REF!,16,0),)</f>
        <v>0</v>
      </c>
      <c r="T226" s="24">
        <f>IFERROR(VLOOKUP($D226,#REF!,17,0),)</f>
        <v>0</v>
      </c>
      <c r="U226" s="24">
        <f>IFERROR(VLOOKUP($D226,#REF!,19,0),)</f>
        <v>0</v>
      </c>
      <c r="V226" s="24">
        <f>IFERROR(VLOOKUP($D226,#REF!,20,0),)</f>
        <v>0</v>
      </c>
      <c r="W226" s="24">
        <f>IFERROR(VLOOKUP($D226,#REF!,21,0),)</f>
        <v>0</v>
      </c>
      <c r="X226" s="24">
        <f>IFERROR(VLOOKUP($D226,#REF!,22,0),)</f>
        <v>0</v>
      </c>
      <c r="Y226" s="24">
        <f>IFERROR(VLOOKUP($D226,#REF!,23,0),)</f>
        <v>0</v>
      </c>
      <c r="Z226" s="24">
        <f>IFERROR(VLOOKUP($D226,#REF!,24,0),)</f>
        <v>0</v>
      </c>
      <c r="AA226" s="24">
        <f>IFERROR(VLOOKUP($D226,#REF!,25,0),)</f>
        <v>0</v>
      </c>
      <c r="AB226" s="24">
        <f>IFERROR(VLOOKUP($D226,#REF!,26,0),)</f>
        <v>0</v>
      </c>
      <c r="AC226" s="24">
        <f>IFERROR(VLOOKUP($D226,#REF!,27,0),)</f>
        <v>0</v>
      </c>
      <c r="AD226" s="24">
        <f>IFERROR(VLOOKUP($D226,#REF!,28,0),)</f>
        <v>0</v>
      </c>
      <c r="AE226" s="24">
        <f>IFERROR(VLOOKUP($D226,#REF!,29,0),)</f>
        <v>0</v>
      </c>
      <c r="AF226" s="24">
        <f>IFERROR(VLOOKUP($D226,#REF!,30,0),)</f>
        <v>0</v>
      </c>
      <c r="AG226" s="24">
        <f>IFERROR(VLOOKUP($D226,#REF!,31,0),)</f>
        <v>0</v>
      </c>
      <c r="AH226" s="24">
        <f>IFERROR(VLOOKUP($D226,#REF!,32,0),)</f>
        <v>0</v>
      </c>
      <c r="AI226" s="24">
        <f>IFERROR(VLOOKUP($D226,#REF!,33,0),)</f>
        <v>0</v>
      </c>
      <c r="AJ226" s="24">
        <f>IFERROR(VLOOKUP($D226,#REF!,34,0),)</f>
        <v>0</v>
      </c>
      <c r="AK226" s="24">
        <f>IFERROR(VLOOKUP($D226,#REF!,35,0),)</f>
        <v>0</v>
      </c>
      <c r="AL226" s="24">
        <f>IFERROR(VLOOKUP($D226,#REF!,36,0),)</f>
        <v>0</v>
      </c>
    </row>
    <row r="227" spans="1:38" x14ac:dyDescent="0.25">
      <c r="B227" s="8" t="str">
        <f t="shared" si="56"/>
        <v>Подрядные работы051-2001896</v>
      </c>
      <c r="C227" s="33" t="s">
        <v>2</v>
      </c>
      <c r="D227" s="33" t="s">
        <v>130</v>
      </c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</row>
    <row r="228" spans="1:38" x14ac:dyDescent="0.25">
      <c r="B228" s="8" t="str">
        <f t="shared" si="56"/>
        <v>ООО "ГЭС-УРАЛ"051-2001896</v>
      </c>
      <c r="C228" s="40" t="s">
        <v>999</v>
      </c>
      <c r="D228" s="40" t="s">
        <v>130</v>
      </c>
      <c r="E228" s="20"/>
      <c r="F228" s="20">
        <v>53.58</v>
      </c>
      <c r="G228" s="20"/>
      <c r="H228" s="20"/>
      <c r="I228" s="20"/>
      <c r="J228" s="20"/>
      <c r="K228" s="20"/>
      <c r="L228" s="20"/>
      <c r="M228" s="20"/>
      <c r="N228" s="20"/>
      <c r="O228" s="20">
        <f t="shared" ref="O228:R229" si="58">U228+Y228+AC228+AG228</f>
        <v>157.91</v>
      </c>
      <c r="P228" s="20">
        <f t="shared" si="58"/>
        <v>53.58</v>
      </c>
      <c r="Q228" s="20">
        <f t="shared" si="58"/>
        <v>104.33</v>
      </c>
      <c r="R228" s="20">
        <f t="shared" si="58"/>
        <v>0</v>
      </c>
      <c r="S228" s="20"/>
      <c r="T228" s="20"/>
      <c r="U228" s="20">
        <f>V228+W228+X228</f>
        <v>157.91</v>
      </c>
      <c r="V228" s="20">
        <v>53.58</v>
      </c>
      <c r="W228" s="20">
        <v>104.33</v>
      </c>
      <c r="X228" s="20"/>
      <c r="Y228" s="20">
        <f>Z228+AA228+AB228</f>
        <v>0</v>
      </c>
      <c r="Z228" s="20"/>
      <c r="AA228" s="20"/>
      <c r="AB228" s="20"/>
      <c r="AC228" s="20">
        <f>AD228+AE228+AF228</f>
        <v>0</v>
      </c>
      <c r="AD228" s="20"/>
      <c r="AE228" s="20"/>
      <c r="AF228" s="20"/>
      <c r="AG228" s="20"/>
      <c r="AH228" s="20"/>
      <c r="AI228" s="20"/>
      <c r="AJ228" s="20"/>
      <c r="AK228" s="20"/>
      <c r="AL228" s="20"/>
    </row>
    <row r="229" spans="1:38" x14ac:dyDescent="0.25">
      <c r="B229" s="8" t="str">
        <f t="shared" si="56"/>
        <v>СГМ051-2001896</v>
      </c>
      <c r="C229" s="40" t="s">
        <v>991</v>
      </c>
      <c r="D229" s="40" t="s">
        <v>130</v>
      </c>
      <c r="E229" s="20"/>
      <c r="F229" s="20">
        <v>3.09</v>
      </c>
      <c r="G229" s="20"/>
      <c r="H229" s="20"/>
      <c r="I229" s="20"/>
      <c r="J229" s="20"/>
      <c r="K229" s="20"/>
      <c r="L229" s="20"/>
      <c r="M229" s="20"/>
      <c r="N229" s="20"/>
      <c r="O229" s="20">
        <f t="shared" si="58"/>
        <v>3.09</v>
      </c>
      <c r="P229" s="20">
        <f t="shared" si="58"/>
        <v>3.09</v>
      </c>
      <c r="Q229" s="20">
        <f t="shared" si="58"/>
        <v>0</v>
      </c>
      <c r="R229" s="20">
        <f t="shared" si="58"/>
        <v>0</v>
      </c>
      <c r="S229" s="20"/>
      <c r="T229" s="20"/>
      <c r="U229" s="20">
        <f>V229+W229+X229</f>
        <v>3.09</v>
      </c>
      <c r="V229" s="20">
        <v>3.09</v>
      </c>
      <c r="W229" s="20">
        <v>0</v>
      </c>
      <c r="X229" s="20">
        <v>0</v>
      </c>
      <c r="Y229" s="20">
        <f>Z229+AA229+AB229</f>
        <v>0</v>
      </c>
      <c r="Z229" s="20"/>
      <c r="AA229" s="20"/>
      <c r="AB229" s="20"/>
      <c r="AC229" s="20">
        <f>AD229+AE229+AF229</f>
        <v>0</v>
      </c>
      <c r="AD229" s="20"/>
      <c r="AE229" s="20"/>
      <c r="AF229" s="20"/>
      <c r="AG229" s="20">
        <f>AH229+AI229+AJ229</f>
        <v>0</v>
      </c>
      <c r="AH229" s="20"/>
      <c r="AI229" s="20"/>
      <c r="AJ229" s="20"/>
      <c r="AK229" s="20"/>
      <c r="AL229" s="20"/>
    </row>
    <row r="230" spans="1:38" x14ac:dyDescent="0.25">
      <c r="A230" s="8" t="s">
        <v>989</v>
      </c>
      <c r="B230" s="8" t="str">
        <f t="shared" si="56"/>
        <v>Реконструкция магистрального газопровода "Кази-Магомед-Моздок" на участке 600-610 км051-2001936</v>
      </c>
      <c r="C230" s="23" t="s">
        <v>676</v>
      </c>
      <c r="D230" s="23" t="s">
        <v>131</v>
      </c>
      <c r="E230" s="24">
        <f>IFERROR(VLOOKUP(D230,#REF!,2,0),)</f>
        <v>0</v>
      </c>
      <c r="F230" s="24">
        <f>IFERROR(VLOOKUP(D230,#REF!,3,0),)</f>
        <v>0</v>
      </c>
      <c r="G230" s="24">
        <f>IFERROR(VLOOKUP(D230,#REF!,4,0),)</f>
        <v>0</v>
      </c>
      <c r="H230" s="24">
        <f>IFERROR(VLOOKUP($D230,#REF!,5,0),)</f>
        <v>0</v>
      </c>
      <c r="I230" s="24">
        <v>28.19</v>
      </c>
      <c r="J230" s="24">
        <f>IFERROR(VLOOKUP($D230,#REF!,7,0),)</f>
        <v>0</v>
      </c>
      <c r="K230" s="24">
        <f>IFERROR(VLOOKUP($D230,#REF!,8,0),)</f>
        <v>0</v>
      </c>
      <c r="L230" s="24">
        <f>IFERROR(VLOOKUP($D230,#REF!,9,0),)</f>
        <v>0</v>
      </c>
      <c r="M230" s="24">
        <f>IFERROR(VLOOKUP($D230,#REF!,10,0),)</f>
        <v>0</v>
      </c>
      <c r="N230" s="24">
        <f>IFERROR(VLOOKUP($D230,#REF!,11,0),)</f>
        <v>0</v>
      </c>
      <c r="O230" s="24">
        <f>IFERROR(VLOOKUP($D230,#REF!,12,0),)</f>
        <v>0</v>
      </c>
      <c r="P230" s="24">
        <f>IFERROR(VLOOKUP($D230,#REF!,14,0),)</f>
        <v>0</v>
      </c>
      <c r="Q230" s="24">
        <f>IFERROR(VLOOKUP($D230,#REF!,15,0),)</f>
        <v>0</v>
      </c>
      <c r="R230" s="24">
        <f>IFERROR(VLOOKUP($D230,#REF!,16,0),)</f>
        <v>0</v>
      </c>
      <c r="S230" s="24">
        <f>IFERROR(VLOOKUP($D230,#REF!,16,0),)</f>
        <v>0</v>
      </c>
      <c r="T230" s="24">
        <f>IFERROR(VLOOKUP($D230,#REF!,17,0),)</f>
        <v>0</v>
      </c>
      <c r="U230" s="24">
        <f>IFERROR(VLOOKUP($D230,#REF!,19,0),)</f>
        <v>0</v>
      </c>
      <c r="V230" s="24">
        <f>IFERROR(VLOOKUP($D230,#REF!,20,0),)</f>
        <v>0</v>
      </c>
      <c r="W230" s="24">
        <f>IFERROR(VLOOKUP($D230,#REF!,21,0),)</f>
        <v>0</v>
      </c>
      <c r="X230" s="24">
        <f>IFERROR(VLOOKUP($D230,#REF!,22,0),)</f>
        <v>0</v>
      </c>
      <c r="Y230" s="24">
        <f>IFERROR(VLOOKUP($D230,#REF!,23,0),)</f>
        <v>0</v>
      </c>
      <c r="Z230" s="24">
        <f>IFERROR(VLOOKUP($D230,#REF!,24,0),)</f>
        <v>0</v>
      </c>
      <c r="AA230" s="24">
        <f>IFERROR(VLOOKUP($D230,#REF!,25,0),)</f>
        <v>0</v>
      </c>
      <c r="AB230" s="24">
        <f>IFERROR(VLOOKUP($D230,#REF!,26,0),)</f>
        <v>0</v>
      </c>
      <c r="AC230" s="24">
        <f>IFERROR(VLOOKUP($D230,#REF!,27,0),)</f>
        <v>0</v>
      </c>
      <c r="AD230" s="24">
        <f>IFERROR(VLOOKUP($D230,#REF!,28,0),)</f>
        <v>0</v>
      </c>
      <c r="AE230" s="24">
        <f>IFERROR(VLOOKUP($D230,#REF!,29,0),)</f>
        <v>0</v>
      </c>
      <c r="AF230" s="24">
        <f>IFERROR(VLOOKUP($D230,#REF!,30,0),)</f>
        <v>0</v>
      </c>
      <c r="AG230" s="24">
        <f>IFERROR(VLOOKUP($D230,#REF!,31,0),)</f>
        <v>0</v>
      </c>
      <c r="AH230" s="24">
        <f>IFERROR(VLOOKUP($D230,#REF!,32,0),)</f>
        <v>0</v>
      </c>
      <c r="AI230" s="24">
        <f>IFERROR(VLOOKUP($D230,#REF!,33,0),)</f>
        <v>0</v>
      </c>
      <c r="AJ230" s="24">
        <f>IFERROR(VLOOKUP($D230,#REF!,34,0),)</f>
        <v>0</v>
      </c>
      <c r="AK230" s="24">
        <f>IFERROR(VLOOKUP($D230,#REF!,35,0),)</f>
        <v>0</v>
      </c>
      <c r="AL230" s="24">
        <f>IFERROR(VLOOKUP($D230,#REF!,36,0),)</f>
        <v>0</v>
      </c>
    </row>
    <row r="231" spans="1:38" x14ac:dyDescent="0.25">
      <c r="B231" s="8" t="str">
        <f t="shared" si="56"/>
        <v>Подрядные работы051-2001936</v>
      </c>
      <c r="C231" s="33" t="s">
        <v>2</v>
      </c>
      <c r="D231" s="33" t="s">
        <v>131</v>
      </c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</row>
    <row r="232" spans="1:38" x14ac:dyDescent="0.25">
      <c r="B232" s="8" t="str">
        <f t="shared" si="56"/>
        <v>Газстройпром051-2001936</v>
      </c>
      <c r="C232" s="40" t="s">
        <v>990</v>
      </c>
      <c r="D232" s="40" t="s">
        <v>131</v>
      </c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>
        <f>U232+Y232+AC232+AG232</f>
        <v>596.5</v>
      </c>
      <c r="P232" s="20">
        <f>V232+Z232+AD232+AH232</f>
        <v>0</v>
      </c>
      <c r="Q232" s="20">
        <f>W232+AA232+AE232+AI232</f>
        <v>50</v>
      </c>
      <c r="R232" s="20">
        <f>X232+AB232+AF232+AJ232</f>
        <v>546.5</v>
      </c>
      <c r="S232" s="20"/>
      <c r="T232" s="20"/>
      <c r="U232" s="20">
        <f>V232+W232+X232</f>
        <v>0</v>
      </c>
      <c r="V232" s="20"/>
      <c r="W232" s="20"/>
      <c r="X232" s="20"/>
      <c r="Y232" s="20">
        <f>Z232+AA232+AB232</f>
        <v>596.5</v>
      </c>
      <c r="Z232" s="20"/>
      <c r="AA232" s="20">
        <v>50</v>
      </c>
      <c r="AB232" s="20">
        <v>546.5</v>
      </c>
      <c r="AC232" s="20"/>
      <c r="AD232" s="20"/>
      <c r="AE232" s="20"/>
      <c r="AF232" s="20"/>
      <c r="AG232" s="20">
        <f>AH232+AI232+AJ232</f>
        <v>0</v>
      </c>
      <c r="AH232" s="20"/>
      <c r="AI232" s="20"/>
      <c r="AJ232" s="20"/>
      <c r="AK232" s="20"/>
      <c r="AL232" s="20"/>
    </row>
    <row r="233" spans="1:38" x14ac:dyDescent="0.25">
      <c r="A233" s="8" t="s">
        <v>989</v>
      </c>
      <c r="B233" s="8" t="str">
        <f t="shared" si="56"/>
        <v>Газопровод-отвод Мишкино-Юргамыш-Курган с отводом на Куртамыш051-2002045</v>
      </c>
      <c r="C233" s="23" t="s">
        <v>677</v>
      </c>
      <c r="D233" s="23" t="s">
        <v>132</v>
      </c>
      <c r="E233" s="24">
        <f>IFERROR(VLOOKUP(D233,#REF!,2,0),)</f>
        <v>0</v>
      </c>
      <c r="F233" s="24">
        <f>IFERROR(VLOOKUP(D233,#REF!,3,0),)</f>
        <v>0</v>
      </c>
      <c r="G233" s="24">
        <f>IFERROR(VLOOKUP(D233,#REF!,4,0),)</f>
        <v>0</v>
      </c>
      <c r="H233" s="24">
        <f>IFERROR(VLOOKUP($D233,#REF!,5,0),)</f>
        <v>0</v>
      </c>
      <c r="I233" s="24">
        <v>349.21</v>
      </c>
      <c r="J233" s="24">
        <f>IFERROR(VLOOKUP($D233,#REF!,7,0),)</f>
        <v>0</v>
      </c>
      <c r="K233" s="24">
        <f>IFERROR(VLOOKUP($D233,#REF!,8,0),)</f>
        <v>0</v>
      </c>
      <c r="L233" s="24">
        <f>IFERROR(VLOOKUP($D233,#REF!,9,0),)</f>
        <v>0</v>
      </c>
      <c r="M233" s="24">
        <f>IFERROR(VLOOKUP($D233,#REF!,10,0),)</f>
        <v>0</v>
      </c>
      <c r="N233" s="24">
        <f>IFERROR(VLOOKUP($D233,#REF!,11,0),)</f>
        <v>0</v>
      </c>
      <c r="O233" s="24">
        <f>IFERROR(VLOOKUP($D233,#REF!,12,0),)</f>
        <v>0</v>
      </c>
      <c r="P233" s="24">
        <f>IFERROR(VLOOKUP($D233,#REF!,14,0),)</f>
        <v>0</v>
      </c>
      <c r="Q233" s="24">
        <f>IFERROR(VLOOKUP($D233,#REF!,15,0),)</f>
        <v>0</v>
      </c>
      <c r="R233" s="24">
        <f>IFERROR(VLOOKUP($D233,#REF!,16,0),)</f>
        <v>0</v>
      </c>
      <c r="S233" s="24">
        <f>IFERROR(VLOOKUP($D233,#REF!,16,0),)</f>
        <v>0</v>
      </c>
      <c r="T233" s="24">
        <f>IFERROR(VLOOKUP($D233,#REF!,17,0),)</f>
        <v>0</v>
      </c>
      <c r="U233" s="24">
        <f>IFERROR(VLOOKUP($D233,#REF!,19,0),)</f>
        <v>0</v>
      </c>
      <c r="V233" s="24">
        <f>IFERROR(VLOOKUP($D233,#REF!,20,0),)</f>
        <v>0</v>
      </c>
      <c r="W233" s="24">
        <f>IFERROR(VLOOKUP($D233,#REF!,21,0),)</f>
        <v>0</v>
      </c>
      <c r="X233" s="24">
        <f>IFERROR(VLOOKUP($D233,#REF!,22,0),)</f>
        <v>0</v>
      </c>
      <c r="Y233" s="24">
        <f>IFERROR(VLOOKUP($D233,#REF!,23,0),)</f>
        <v>0</v>
      </c>
      <c r="Z233" s="24">
        <f>IFERROR(VLOOKUP($D233,#REF!,24,0),)</f>
        <v>0</v>
      </c>
      <c r="AA233" s="24">
        <f>IFERROR(VLOOKUP($D233,#REF!,25,0),)</f>
        <v>0</v>
      </c>
      <c r="AB233" s="24">
        <f>IFERROR(VLOOKUP($D233,#REF!,26,0),)</f>
        <v>0</v>
      </c>
      <c r="AC233" s="24">
        <f>IFERROR(VLOOKUP($D233,#REF!,27,0),)</f>
        <v>0</v>
      </c>
      <c r="AD233" s="24">
        <f>IFERROR(VLOOKUP($D233,#REF!,28,0),)</f>
        <v>0</v>
      </c>
      <c r="AE233" s="24">
        <f>IFERROR(VLOOKUP($D233,#REF!,29,0),)</f>
        <v>0</v>
      </c>
      <c r="AF233" s="24">
        <f>IFERROR(VLOOKUP($D233,#REF!,30,0),)</f>
        <v>0</v>
      </c>
      <c r="AG233" s="24">
        <f>IFERROR(VLOOKUP($D233,#REF!,31,0),)</f>
        <v>0</v>
      </c>
      <c r="AH233" s="24">
        <f>IFERROR(VLOOKUP($D233,#REF!,32,0),)</f>
        <v>0</v>
      </c>
      <c r="AI233" s="24">
        <f>IFERROR(VLOOKUP($D233,#REF!,33,0),)</f>
        <v>0</v>
      </c>
      <c r="AJ233" s="24">
        <f>IFERROR(VLOOKUP($D233,#REF!,34,0),)</f>
        <v>0</v>
      </c>
      <c r="AK233" s="24">
        <f>IFERROR(VLOOKUP($D233,#REF!,35,0),)</f>
        <v>0</v>
      </c>
      <c r="AL233" s="24">
        <f>IFERROR(VLOOKUP($D233,#REF!,36,0),)</f>
        <v>0</v>
      </c>
    </row>
    <row r="234" spans="1:38" x14ac:dyDescent="0.25">
      <c r="B234" s="8" t="str">
        <f t="shared" si="56"/>
        <v>Подрядные работы051-2002045</v>
      </c>
      <c r="C234" s="33" t="s">
        <v>2</v>
      </c>
      <c r="D234" s="33" t="s">
        <v>132</v>
      </c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</row>
    <row r="235" spans="1:38" x14ac:dyDescent="0.25">
      <c r="B235" s="8" t="str">
        <f t="shared" si="56"/>
        <v>Газстройпром051-2002045</v>
      </c>
      <c r="C235" s="40" t="s">
        <v>990</v>
      </c>
      <c r="D235" s="40" t="s">
        <v>132</v>
      </c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>
        <f>U235+Y235+AC235+AG235</f>
        <v>309.75</v>
      </c>
      <c r="P235" s="20">
        <f>V235+Z235+AD235+AH235</f>
        <v>0</v>
      </c>
      <c r="Q235" s="20">
        <f>W235+AA235+AE235+AI235</f>
        <v>309.75</v>
      </c>
      <c r="R235" s="20">
        <f>X235+AB235+AF235+AJ235</f>
        <v>0</v>
      </c>
      <c r="S235" s="20"/>
      <c r="T235" s="20"/>
      <c r="U235" s="20">
        <f>V235+W235+X235</f>
        <v>0</v>
      </c>
      <c r="V235" s="20"/>
      <c r="W235" s="20"/>
      <c r="X235" s="20"/>
      <c r="Y235" s="20">
        <f>Z235+AA235+AB235</f>
        <v>309.75</v>
      </c>
      <c r="Z235" s="20"/>
      <c r="AA235" s="20">
        <v>309.75</v>
      </c>
      <c r="AB235" s="20"/>
      <c r="AC235" s="20"/>
      <c r="AD235" s="20"/>
      <c r="AE235" s="20"/>
      <c r="AF235" s="20"/>
      <c r="AG235" s="20">
        <f>AH235+AI235+AJ235</f>
        <v>0</v>
      </c>
      <c r="AH235" s="20"/>
      <c r="AI235" s="20"/>
      <c r="AJ235" s="20"/>
      <c r="AK235" s="20"/>
      <c r="AL235" s="20"/>
    </row>
    <row r="236" spans="1:38" x14ac:dyDescent="0.25">
      <c r="A236" s="8" t="s">
        <v>989</v>
      </c>
      <c r="B236" s="8" t="str">
        <f t="shared" si="56"/>
        <v>Реконструкция ГРС "Пушкино"051-2002069</v>
      </c>
      <c r="C236" s="23" t="s">
        <v>678</v>
      </c>
      <c r="D236" s="23" t="s">
        <v>133</v>
      </c>
      <c r="E236" s="24">
        <f>IFERROR(VLOOKUP(D236,#REF!,2,0),)</f>
        <v>0</v>
      </c>
      <c r="F236" s="24">
        <f>IFERROR(VLOOKUP(D236,#REF!,3,0),)</f>
        <v>0</v>
      </c>
      <c r="G236" s="24">
        <f>IFERROR(VLOOKUP(D236,#REF!,4,0),)</f>
        <v>0</v>
      </c>
      <c r="H236" s="24">
        <f>IFERROR(VLOOKUP($D236,#REF!,5,0),)</f>
        <v>0</v>
      </c>
      <c r="I236" s="24">
        <v>248.09</v>
      </c>
      <c r="J236" s="24">
        <f>IFERROR(VLOOKUP($D236,#REF!,7,0),)</f>
        <v>0</v>
      </c>
      <c r="K236" s="24">
        <f>IFERROR(VLOOKUP($D236,#REF!,8,0),)</f>
        <v>0</v>
      </c>
      <c r="L236" s="24">
        <f>IFERROR(VLOOKUP($D236,#REF!,9,0),)</f>
        <v>0</v>
      </c>
      <c r="M236" s="24">
        <f>IFERROR(VLOOKUP($D236,#REF!,10,0),)</f>
        <v>0</v>
      </c>
      <c r="N236" s="24">
        <f>IFERROR(VLOOKUP($D236,#REF!,11,0),)</f>
        <v>0</v>
      </c>
      <c r="O236" s="24">
        <f>IFERROR(VLOOKUP($D236,#REF!,12,0),)</f>
        <v>0</v>
      </c>
      <c r="P236" s="24">
        <f>IFERROR(VLOOKUP($D236,#REF!,14,0),)</f>
        <v>0</v>
      </c>
      <c r="Q236" s="24">
        <f>IFERROR(VLOOKUP($D236,#REF!,15,0),)</f>
        <v>0</v>
      </c>
      <c r="R236" s="24">
        <f>IFERROR(VLOOKUP($D236,#REF!,16,0),)</f>
        <v>0</v>
      </c>
      <c r="S236" s="24">
        <f>IFERROR(VLOOKUP($D236,#REF!,16,0),)</f>
        <v>0</v>
      </c>
      <c r="T236" s="24">
        <f>IFERROR(VLOOKUP($D236,#REF!,17,0),)</f>
        <v>0</v>
      </c>
      <c r="U236" s="24">
        <f>IFERROR(VLOOKUP($D236,#REF!,19,0),)</f>
        <v>0</v>
      </c>
      <c r="V236" s="24">
        <f>IFERROR(VLOOKUP($D236,#REF!,20,0),)</f>
        <v>0</v>
      </c>
      <c r="W236" s="24">
        <f>IFERROR(VLOOKUP($D236,#REF!,21,0),)</f>
        <v>0</v>
      </c>
      <c r="X236" s="24">
        <f>IFERROR(VLOOKUP($D236,#REF!,22,0),)</f>
        <v>0</v>
      </c>
      <c r="Y236" s="24">
        <f>IFERROR(VLOOKUP($D236,#REF!,23,0),)</f>
        <v>0</v>
      </c>
      <c r="Z236" s="24">
        <f>IFERROR(VLOOKUP($D236,#REF!,24,0),)</f>
        <v>0</v>
      </c>
      <c r="AA236" s="24">
        <f>IFERROR(VLOOKUP($D236,#REF!,25,0),)</f>
        <v>0</v>
      </c>
      <c r="AB236" s="24">
        <f>IFERROR(VLOOKUP($D236,#REF!,26,0),)</f>
        <v>0</v>
      </c>
      <c r="AC236" s="24">
        <f>IFERROR(VLOOKUP($D236,#REF!,27,0),)</f>
        <v>0</v>
      </c>
      <c r="AD236" s="24">
        <f>IFERROR(VLOOKUP($D236,#REF!,28,0),)</f>
        <v>0</v>
      </c>
      <c r="AE236" s="24">
        <f>IFERROR(VLOOKUP($D236,#REF!,29,0),)</f>
        <v>0</v>
      </c>
      <c r="AF236" s="24">
        <f>IFERROR(VLOOKUP($D236,#REF!,30,0),)</f>
        <v>0</v>
      </c>
      <c r="AG236" s="24">
        <f>IFERROR(VLOOKUP($D236,#REF!,31,0),)</f>
        <v>0</v>
      </c>
      <c r="AH236" s="24">
        <f>IFERROR(VLOOKUP($D236,#REF!,32,0),)</f>
        <v>0</v>
      </c>
      <c r="AI236" s="24">
        <f>IFERROR(VLOOKUP($D236,#REF!,33,0),)</f>
        <v>0</v>
      </c>
      <c r="AJ236" s="24">
        <f>IFERROR(VLOOKUP($D236,#REF!,34,0),)</f>
        <v>0</v>
      </c>
      <c r="AK236" s="24">
        <f>IFERROR(VLOOKUP($D236,#REF!,35,0),)</f>
        <v>0</v>
      </c>
      <c r="AL236" s="24">
        <f>IFERROR(VLOOKUP($D236,#REF!,36,0),)</f>
        <v>0</v>
      </c>
    </row>
    <row r="237" spans="1:38" x14ac:dyDescent="0.25">
      <c r="A237" s="8" t="s">
        <v>989</v>
      </c>
      <c r="B237" s="8" t="str">
        <f t="shared" si="56"/>
        <v>Арбузовское ПХГ в Республике Татарстан051-2002076</v>
      </c>
      <c r="C237" s="23" t="s">
        <v>679</v>
      </c>
      <c r="D237" s="23" t="s">
        <v>551</v>
      </c>
      <c r="E237" s="24">
        <f>IFERROR(VLOOKUP(D237,#REF!,2,0),)</f>
        <v>0</v>
      </c>
      <c r="F237" s="24">
        <f>IFERROR(VLOOKUP(D237,#REF!,3,0),)</f>
        <v>0</v>
      </c>
      <c r="G237" s="24">
        <f>IFERROR(VLOOKUP(D237,#REF!,4,0),)</f>
        <v>0</v>
      </c>
      <c r="H237" s="24">
        <f>IFERROR(VLOOKUP($D237,#REF!,5,0),)</f>
        <v>0</v>
      </c>
      <c r="I237" s="24">
        <v>0</v>
      </c>
      <c r="J237" s="24">
        <f>IFERROR(VLOOKUP($D237,#REF!,7,0),)</f>
        <v>0</v>
      </c>
      <c r="K237" s="24">
        <f>IFERROR(VLOOKUP($D237,#REF!,8,0),)</f>
        <v>0</v>
      </c>
      <c r="L237" s="24">
        <f>IFERROR(VLOOKUP($D237,#REF!,9,0),)</f>
        <v>0</v>
      </c>
      <c r="M237" s="24">
        <f>IFERROR(VLOOKUP($D237,#REF!,10,0),)</f>
        <v>0</v>
      </c>
      <c r="N237" s="24">
        <f>IFERROR(VLOOKUP($D237,#REF!,11,0),)</f>
        <v>0</v>
      </c>
      <c r="O237" s="24">
        <f>IFERROR(VLOOKUP($D237,#REF!,12,0),)</f>
        <v>0</v>
      </c>
      <c r="P237" s="24">
        <f>IFERROR(VLOOKUP($D237,#REF!,14,0),)</f>
        <v>0</v>
      </c>
      <c r="Q237" s="24">
        <f>IFERROR(VLOOKUP($D237,#REF!,15,0),)</f>
        <v>0</v>
      </c>
      <c r="R237" s="24">
        <f>IFERROR(VLOOKUP($D237,#REF!,16,0),)</f>
        <v>0</v>
      </c>
      <c r="S237" s="24">
        <f>IFERROR(VLOOKUP($D237,#REF!,16,0),)</f>
        <v>0</v>
      </c>
      <c r="T237" s="24">
        <f>IFERROR(VLOOKUP($D237,#REF!,17,0),)</f>
        <v>0</v>
      </c>
      <c r="U237" s="24">
        <f>IFERROR(VLOOKUP($D237,#REF!,19,0),)</f>
        <v>0</v>
      </c>
      <c r="V237" s="24">
        <f>IFERROR(VLOOKUP($D237,#REF!,20,0),)</f>
        <v>0</v>
      </c>
      <c r="W237" s="24">
        <f>IFERROR(VLOOKUP($D237,#REF!,21,0),)</f>
        <v>0</v>
      </c>
      <c r="X237" s="24">
        <f>IFERROR(VLOOKUP($D237,#REF!,22,0),)</f>
        <v>0</v>
      </c>
      <c r="Y237" s="24">
        <f>IFERROR(VLOOKUP($D237,#REF!,23,0),)</f>
        <v>0</v>
      </c>
      <c r="Z237" s="24">
        <f>IFERROR(VLOOKUP($D237,#REF!,24,0),)</f>
        <v>0</v>
      </c>
      <c r="AA237" s="24">
        <f>IFERROR(VLOOKUP($D237,#REF!,25,0),)</f>
        <v>0</v>
      </c>
      <c r="AB237" s="24">
        <f>IFERROR(VLOOKUP($D237,#REF!,26,0),)</f>
        <v>0</v>
      </c>
      <c r="AC237" s="24">
        <f>IFERROR(VLOOKUP($D237,#REF!,27,0),)</f>
        <v>0</v>
      </c>
      <c r="AD237" s="24">
        <f>IFERROR(VLOOKUP($D237,#REF!,28,0),)</f>
        <v>0</v>
      </c>
      <c r="AE237" s="24">
        <f>IFERROR(VLOOKUP($D237,#REF!,29,0),)</f>
        <v>0</v>
      </c>
      <c r="AF237" s="24">
        <f>IFERROR(VLOOKUP($D237,#REF!,30,0),)</f>
        <v>0</v>
      </c>
      <c r="AG237" s="24">
        <f>IFERROR(VLOOKUP($D237,#REF!,31,0),)</f>
        <v>0</v>
      </c>
      <c r="AH237" s="24">
        <f>IFERROR(VLOOKUP($D237,#REF!,32,0),)</f>
        <v>0</v>
      </c>
      <c r="AI237" s="24">
        <f>IFERROR(VLOOKUP($D237,#REF!,33,0),)</f>
        <v>0</v>
      </c>
      <c r="AJ237" s="24">
        <f>IFERROR(VLOOKUP($D237,#REF!,34,0),)</f>
        <v>0</v>
      </c>
      <c r="AK237" s="24">
        <f>IFERROR(VLOOKUP($D237,#REF!,35,0),)</f>
        <v>0</v>
      </c>
      <c r="AL237" s="24">
        <f>IFERROR(VLOOKUP($D237,#REF!,36,0),)</f>
        <v>0</v>
      </c>
    </row>
    <row r="238" spans="1:38" x14ac:dyDescent="0.25">
      <c r="A238" s="8" t="s">
        <v>989</v>
      </c>
      <c r="B238" s="8" t="str">
        <f t="shared" ref="B238:B297" si="59">CONCATENATE(C238,D238)</f>
        <v>Реконструкция газопровода "Ростов - Майкоп" I и II нитка051-2002079</v>
      </c>
      <c r="C238" s="23" t="s">
        <v>680</v>
      </c>
      <c r="D238" s="23" t="s">
        <v>134</v>
      </c>
      <c r="E238" s="24">
        <f>IFERROR(VLOOKUP(D238,#REF!,2,0),)</f>
        <v>0</v>
      </c>
      <c r="F238" s="24">
        <f>IFERROR(VLOOKUP(D238,#REF!,3,0),)</f>
        <v>0</v>
      </c>
      <c r="G238" s="24">
        <f>IFERROR(VLOOKUP(D238,#REF!,4,0),)</f>
        <v>0</v>
      </c>
      <c r="H238" s="24">
        <f>IFERROR(VLOOKUP($D238,#REF!,5,0),)</f>
        <v>0</v>
      </c>
      <c r="I238" s="24">
        <v>5.84</v>
      </c>
      <c r="J238" s="24">
        <f>IFERROR(VLOOKUP($D238,#REF!,7,0),)</f>
        <v>0</v>
      </c>
      <c r="K238" s="24">
        <f>IFERROR(VLOOKUP($D238,#REF!,8,0),)</f>
        <v>0</v>
      </c>
      <c r="L238" s="24">
        <f>IFERROR(VLOOKUP($D238,#REF!,9,0),)</f>
        <v>0</v>
      </c>
      <c r="M238" s="24">
        <f>IFERROR(VLOOKUP($D238,#REF!,10,0),)</f>
        <v>0</v>
      </c>
      <c r="N238" s="24">
        <f>IFERROR(VLOOKUP($D238,#REF!,11,0),)</f>
        <v>0</v>
      </c>
      <c r="O238" s="24">
        <f>IFERROR(VLOOKUP($D238,#REF!,12,0),)</f>
        <v>0</v>
      </c>
      <c r="P238" s="24">
        <f>IFERROR(VLOOKUP($D238,#REF!,14,0),)</f>
        <v>0</v>
      </c>
      <c r="Q238" s="24">
        <f>IFERROR(VLOOKUP($D238,#REF!,15,0),)</f>
        <v>0</v>
      </c>
      <c r="R238" s="24">
        <f>IFERROR(VLOOKUP($D238,#REF!,16,0),)</f>
        <v>0</v>
      </c>
      <c r="S238" s="24">
        <f>IFERROR(VLOOKUP($D238,#REF!,16,0),)</f>
        <v>0</v>
      </c>
      <c r="T238" s="24">
        <f>IFERROR(VLOOKUP($D238,#REF!,17,0),)</f>
        <v>0</v>
      </c>
      <c r="U238" s="24">
        <f>IFERROR(VLOOKUP($D238,#REF!,19,0),)</f>
        <v>0</v>
      </c>
      <c r="V238" s="24">
        <f>IFERROR(VLOOKUP($D238,#REF!,20,0),)</f>
        <v>0</v>
      </c>
      <c r="W238" s="24">
        <f>IFERROR(VLOOKUP($D238,#REF!,21,0),)</f>
        <v>0</v>
      </c>
      <c r="X238" s="24">
        <f>IFERROR(VLOOKUP($D238,#REF!,22,0),)</f>
        <v>0</v>
      </c>
      <c r="Y238" s="24">
        <f>IFERROR(VLOOKUP($D238,#REF!,23,0),)</f>
        <v>0</v>
      </c>
      <c r="Z238" s="24">
        <f>IFERROR(VLOOKUP($D238,#REF!,24,0),)</f>
        <v>0</v>
      </c>
      <c r="AA238" s="24">
        <f>IFERROR(VLOOKUP($D238,#REF!,25,0),)</f>
        <v>0</v>
      </c>
      <c r="AB238" s="24">
        <f>IFERROR(VLOOKUP($D238,#REF!,26,0),)</f>
        <v>0</v>
      </c>
      <c r="AC238" s="24">
        <f>IFERROR(VLOOKUP($D238,#REF!,27,0),)</f>
        <v>0</v>
      </c>
      <c r="AD238" s="24">
        <f>IFERROR(VLOOKUP($D238,#REF!,28,0),)</f>
        <v>0</v>
      </c>
      <c r="AE238" s="24">
        <f>IFERROR(VLOOKUP($D238,#REF!,29,0),)</f>
        <v>0</v>
      </c>
      <c r="AF238" s="24">
        <f>IFERROR(VLOOKUP($D238,#REF!,30,0),)</f>
        <v>0</v>
      </c>
      <c r="AG238" s="24">
        <f>IFERROR(VLOOKUP($D238,#REF!,31,0),)</f>
        <v>0</v>
      </c>
      <c r="AH238" s="24">
        <f>IFERROR(VLOOKUP($D238,#REF!,32,0),)</f>
        <v>0</v>
      </c>
      <c r="AI238" s="24">
        <f>IFERROR(VLOOKUP($D238,#REF!,33,0),)</f>
        <v>0</v>
      </c>
      <c r="AJ238" s="24">
        <f>IFERROR(VLOOKUP($D238,#REF!,34,0),)</f>
        <v>0</v>
      </c>
      <c r="AK238" s="24">
        <f>IFERROR(VLOOKUP($D238,#REF!,35,0),)</f>
        <v>0</v>
      </c>
      <c r="AL238" s="24">
        <f>IFERROR(VLOOKUP($D238,#REF!,36,0),)</f>
        <v>0</v>
      </c>
    </row>
    <row r="239" spans="1:38" x14ac:dyDescent="0.25">
      <c r="A239" s="8" t="s">
        <v>989</v>
      </c>
      <c r="B239" s="8" t="str">
        <f t="shared" si="59"/>
        <v>Реконструкция МГ на участке Северо-Ставропольское ПХГ - Октябрьская - Сохрановка051-2002080</v>
      </c>
      <c r="C239" s="23" t="s">
        <v>681</v>
      </c>
      <c r="D239" s="23" t="s">
        <v>400</v>
      </c>
      <c r="E239" s="24">
        <f>IFERROR(VLOOKUP(D239,#REF!,2,0),)</f>
        <v>0</v>
      </c>
      <c r="F239" s="24">
        <f>IFERROR(VLOOKUP(D239,#REF!,3,0),)</f>
        <v>0</v>
      </c>
      <c r="G239" s="24">
        <f>IFERROR(VLOOKUP(D239,#REF!,4,0),)</f>
        <v>0</v>
      </c>
      <c r="H239" s="24">
        <f>IFERROR(VLOOKUP($D239,#REF!,5,0),)</f>
        <v>0</v>
      </c>
      <c r="I239" s="24">
        <v>204.23</v>
      </c>
      <c r="J239" s="24">
        <f>IFERROR(VLOOKUP($D239,#REF!,7,0),)</f>
        <v>0</v>
      </c>
      <c r="K239" s="24">
        <f>IFERROR(VLOOKUP($D239,#REF!,8,0),)</f>
        <v>0</v>
      </c>
      <c r="L239" s="24">
        <f>IFERROR(VLOOKUP($D239,#REF!,9,0),)</f>
        <v>0</v>
      </c>
      <c r="M239" s="24">
        <f>IFERROR(VLOOKUP($D239,#REF!,10,0),)</f>
        <v>0</v>
      </c>
      <c r="N239" s="24">
        <f>IFERROR(VLOOKUP($D239,#REF!,11,0),)</f>
        <v>0</v>
      </c>
      <c r="O239" s="24">
        <f>IFERROR(VLOOKUP($D239,#REF!,12,0),)</f>
        <v>0</v>
      </c>
      <c r="P239" s="24">
        <f>IFERROR(VLOOKUP($D239,#REF!,14,0),)</f>
        <v>0</v>
      </c>
      <c r="Q239" s="24">
        <f>IFERROR(VLOOKUP($D239,#REF!,15,0),)</f>
        <v>0</v>
      </c>
      <c r="R239" s="24">
        <f>IFERROR(VLOOKUP($D239,#REF!,16,0),)</f>
        <v>0</v>
      </c>
      <c r="S239" s="24">
        <f>IFERROR(VLOOKUP($D239,#REF!,16,0),)</f>
        <v>0</v>
      </c>
      <c r="T239" s="24">
        <f>IFERROR(VLOOKUP($D239,#REF!,17,0),)</f>
        <v>0</v>
      </c>
      <c r="U239" s="24">
        <f>IFERROR(VLOOKUP($D239,#REF!,19,0),)</f>
        <v>0</v>
      </c>
      <c r="V239" s="24">
        <f>IFERROR(VLOOKUP($D239,#REF!,20,0),)</f>
        <v>0</v>
      </c>
      <c r="W239" s="24">
        <f>IFERROR(VLOOKUP($D239,#REF!,21,0),)</f>
        <v>0</v>
      </c>
      <c r="X239" s="24">
        <f>IFERROR(VLOOKUP($D239,#REF!,22,0),)</f>
        <v>0</v>
      </c>
      <c r="Y239" s="24">
        <f>IFERROR(VLOOKUP($D239,#REF!,23,0),)</f>
        <v>0</v>
      </c>
      <c r="Z239" s="24">
        <f>IFERROR(VLOOKUP($D239,#REF!,24,0),)</f>
        <v>0</v>
      </c>
      <c r="AA239" s="24">
        <f>IFERROR(VLOOKUP($D239,#REF!,25,0),)</f>
        <v>0</v>
      </c>
      <c r="AB239" s="24">
        <f>IFERROR(VLOOKUP($D239,#REF!,26,0),)</f>
        <v>0</v>
      </c>
      <c r="AC239" s="24">
        <f>IFERROR(VLOOKUP($D239,#REF!,27,0),)</f>
        <v>0</v>
      </c>
      <c r="AD239" s="24">
        <f>IFERROR(VLOOKUP($D239,#REF!,28,0),)</f>
        <v>0</v>
      </c>
      <c r="AE239" s="24">
        <f>IFERROR(VLOOKUP($D239,#REF!,29,0),)</f>
        <v>0</v>
      </c>
      <c r="AF239" s="24">
        <f>IFERROR(VLOOKUP($D239,#REF!,30,0),)</f>
        <v>0</v>
      </c>
      <c r="AG239" s="24">
        <f>IFERROR(VLOOKUP($D239,#REF!,31,0),)</f>
        <v>0</v>
      </c>
      <c r="AH239" s="24">
        <f>IFERROR(VLOOKUP($D239,#REF!,32,0),)</f>
        <v>0</v>
      </c>
      <c r="AI239" s="24">
        <f>IFERROR(VLOOKUP($D239,#REF!,33,0),)</f>
        <v>0</v>
      </c>
      <c r="AJ239" s="24">
        <f>IFERROR(VLOOKUP($D239,#REF!,34,0),)</f>
        <v>0</v>
      </c>
      <c r="AK239" s="24">
        <f>IFERROR(VLOOKUP($D239,#REF!,35,0),)</f>
        <v>0</v>
      </c>
      <c r="AL239" s="24">
        <f>IFERROR(VLOOKUP($D239,#REF!,36,0),)</f>
        <v>0</v>
      </c>
    </row>
    <row r="240" spans="1:38" x14ac:dyDescent="0.25">
      <c r="A240" s="8" t="s">
        <v>989</v>
      </c>
      <c r="B240" s="8" t="str">
        <f t="shared" si="59"/>
        <v>Реконструкция газопровода-отвода и ГРС "Малоярославец"051-2002090</v>
      </c>
      <c r="C240" s="23" t="s">
        <v>682</v>
      </c>
      <c r="D240" s="23" t="s">
        <v>135</v>
      </c>
      <c r="E240" s="24">
        <f>IFERROR(VLOOKUP(D240,#REF!,2,0),)</f>
        <v>0</v>
      </c>
      <c r="F240" s="24">
        <f>IFERROR(VLOOKUP(D240,#REF!,3,0),)</f>
        <v>0</v>
      </c>
      <c r="G240" s="24">
        <f>IFERROR(VLOOKUP(D240,#REF!,4,0),)</f>
        <v>0</v>
      </c>
      <c r="H240" s="24">
        <f>IFERROR(VLOOKUP($D240,#REF!,5,0),)</f>
        <v>0</v>
      </c>
      <c r="I240" s="24">
        <v>115.54</v>
      </c>
      <c r="J240" s="24">
        <f>IFERROR(VLOOKUP($D240,#REF!,7,0),)</f>
        <v>0</v>
      </c>
      <c r="K240" s="24">
        <f>IFERROR(VLOOKUP($D240,#REF!,8,0),)</f>
        <v>0</v>
      </c>
      <c r="L240" s="24">
        <f>IFERROR(VLOOKUP($D240,#REF!,9,0),)</f>
        <v>0</v>
      </c>
      <c r="M240" s="24">
        <f>IFERROR(VLOOKUP($D240,#REF!,10,0),)</f>
        <v>0</v>
      </c>
      <c r="N240" s="24">
        <f>IFERROR(VLOOKUP($D240,#REF!,11,0),)</f>
        <v>0</v>
      </c>
      <c r="O240" s="24">
        <f>IFERROR(VLOOKUP($D240,#REF!,12,0),)</f>
        <v>0</v>
      </c>
      <c r="P240" s="24">
        <f>IFERROR(VLOOKUP($D240,#REF!,14,0),)</f>
        <v>0</v>
      </c>
      <c r="Q240" s="24">
        <f>IFERROR(VLOOKUP($D240,#REF!,15,0),)</f>
        <v>0</v>
      </c>
      <c r="R240" s="24">
        <f>IFERROR(VLOOKUP($D240,#REF!,16,0),)</f>
        <v>0</v>
      </c>
      <c r="S240" s="24">
        <f>IFERROR(VLOOKUP($D240,#REF!,16,0),)</f>
        <v>0</v>
      </c>
      <c r="T240" s="24">
        <f>IFERROR(VLOOKUP($D240,#REF!,17,0),)</f>
        <v>0</v>
      </c>
      <c r="U240" s="24">
        <f>IFERROR(VLOOKUP($D240,#REF!,19,0),)</f>
        <v>0</v>
      </c>
      <c r="V240" s="24">
        <f>IFERROR(VLOOKUP($D240,#REF!,20,0),)</f>
        <v>0</v>
      </c>
      <c r="W240" s="24">
        <f>IFERROR(VLOOKUP($D240,#REF!,21,0),)</f>
        <v>0</v>
      </c>
      <c r="X240" s="24">
        <f>IFERROR(VLOOKUP($D240,#REF!,22,0),)</f>
        <v>0</v>
      </c>
      <c r="Y240" s="24">
        <f>IFERROR(VLOOKUP($D240,#REF!,23,0),)</f>
        <v>0</v>
      </c>
      <c r="Z240" s="24">
        <f>IFERROR(VLOOKUP($D240,#REF!,24,0),)</f>
        <v>0</v>
      </c>
      <c r="AA240" s="24">
        <f>IFERROR(VLOOKUP($D240,#REF!,25,0),)</f>
        <v>0</v>
      </c>
      <c r="AB240" s="24">
        <f>IFERROR(VLOOKUP($D240,#REF!,26,0),)</f>
        <v>0</v>
      </c>
      <c r="AC240" s="24">
        <f>IFERROR(VLOOKUP($D240,#REF!,27,0),)</f>
        <v>0</v>
      </c>
      <c r="AD240" s="24">
        <f>IFERROR(VLOOKUP($D240,#REF!,28,0),)</f>
        <v>0</v>
      </c>
      <c r="AE240" s="24">
        <f>IFERROR(VLOOKUP($D240,#REF!,29,0),)</f>
        <v>0</v>
      </c>
      <c r="AF240" s="24">
        <f>IFERROR(VLOOKUP($D240,#REF!,30,0),)</f>
        <v>0</v>
      </c>
      <c r="AG240" s="24">
        <f>IFERROR(VLOOKUP($D240,#REF!,31,0),)</f>
        <v>0</v>
      </c>
      <c r="AH240" s="24">
        <f>IFERROR(VLOOKUP($D240,#REF!,32,0),)</f>
        <v>0</v>
      </c>
      <c r="AI240" s="24">
        <f>IFERROR(VLOOKUP($D240,#REF!,33,0),)</f>
        <v>0</v>
      </c>
      <c r="AJ240" s="24">
        <f>IFERROR(VLOOKUP($D240,#REF!,34,0),)</f>
        <v>0</v>
      </c>
      <c r="AK240" s="24">
        <f>IFERROR(VLOOKUP($D240,#REF!,35,0),)</f>
        <v>0</v>
      </c>
      <c r="AL240" s="24">
        <f>IFERROR(VLOOKUP($D240,#REF!,36,0),)</f>
        <v>0</v>
      </c>
    </row>
    <row r="241" spans="1:38" x14ac:dyDescent="0.25">
      <c r="A241" s="8" t="s">
        <v>989</v>
      </c>
      <c r="B241" s="8" t="str">
        <f t="shared" si="59"/>
        <v>Реконструкция Кирюшкинского ПХГ с расширением на активный объем 0,29 млрд. м3051-2002108</v>
      </c>
      <c r="C241" s="23" t="s">
        <v>683</v>
      </c>
      <c r="D241" s="23" t="s">
        <v>136</v>
      </c>
      <c r="E241" s="24">
        <f>IFERROR(VLOOKUP(D241,#REF!,2,0),)</f>
        <v>0</v>
      </c>
      <c r="F241" s="24">
        <f>IFERROR(VLOOKUP(D241,#REF!,3,0),)</f>
        <v>0</v>
      </c>
      <c r="G241" s="24">
        <f>IFERROR(VLOOKUP(D241,#REF!,4,0),)</f>
        <v>0</v>
      </c>
      <c r="H241" s="24">
        <f>IFERROR(VLOOKUP($D241,#REF!,5,0),)</f>
        <v>0</v>
      </c>
      <c r="I241" s="24">
        <v>2.81</v>
      </c>
      <c r="J241" s="24">
        <f>IFERROR(VLOOKUP($D241,#REF!,7,0),)</f>
        <v>0</v>
      </c>
      <c r="K241" s="24">
        <f>IFERROR(VLOOKUP($D241,#REF!,8,0),)</f>
        <v>0</v>
      </c>
      <c r="L241" s="24">
        <f>IFERROR(VLOOKUP($D241,#REF!,9,0),)</f>
        <v>0</v>
      </c>
      <c r="M241" s="24">
        <f>IFERROR(VLOOKUP($D241,#REF!,10,0),)</f>
        <v>0</v>
      </c>
      <c r="N241" s="24">
        <f>IFERROR(VLOOKUP($D241,#REF!,11,0),)</f>
        <v>0</v>
      </c>
      <c r="O241" s="24">
        <f>IFERROR(VLOOKUP($D241,#REF!,12,0),)</f>
        <v>0</v>
      </c>
      <c r="P241" s="24">
        <f>IFERROR(VLOOKUP($D241,#REF!,14,0),)</f>
        <v>0</v>
      </c>
      <c r="Q241" s="24">
        <f>IFERROR(VLOOKUP($D241,#REF!,15,0),)</f>
        <v>0</v>
      </c>
      <c r="R241" s="24">
        <f>IFERROR(VLOOKUP($D241,#REF!,16,0),)</f>
        <v>0</v>
      </c>
      <c r="S241" s="24">
        <f>IFERROR(VLOOKUP($D241,#REF!,16,0),)</f>
        <v>0</v>
      </c>
      <c r="T241" s="24">
        <f>IFERROR(VLOOKUP($D241,#REF!,17,0),)</f>
        <v>0</v>
      </c>
      <c r="U241" s="24">
        <f>IFERROR(VLOOKUP($D241,#REF!,19,0),)</f>
        <v>0</v>
      </c>
      <c r="V241" s="24">
        <f>IFERROR(VLOOKUP($D241,#REF!,20,0),)</f>
        <v>0</v>
      </c>
      <c r="W241" s="24">
        <f>IFERROR(VLOOKUP($D241,#REF!,21,0),)</f>
        <v>0</v>
      </c>
      <c r="X241" s="24">
        <f>IFERROR(VLOOKUP($D241,#REF!,22,0),)</f>
        <v>0</v>
      </c>
      <c r="Y241" s="24">
        <f>IFERROR(VLOOKUP($D241,#REF!,23,0),)</f>
        <v>0</v>
      </c>
      <c r="Z241" s="24">
        <f>IFERROR(VLOOKUP($D241,#REF!,24,0),)</f>
        <v>0</v>
      </c>
      <c r="AA241" s="24">
        <f>IFERROR(VLOOKUP($D241,#REF!,25,0),)</f>
        <v>0</v>
      </c>
      <c r="AB241" s="24">
        <f>IFERROR(VLOOKUP($D241,#REF!,26,0),)</f>
        <v>0</v>
      </c>
      <c r="AC241" s="24">
        <f>IFERROR(VLOOKUP($D241,#REF!,27,0),)</f>
        <v>0</v>
      </c>
      <c r="AD241" s="24">
        <f>IFERROR(VLOOKUP($D241,#REF!,28,0),)</f>
        <v>0</v>
      </c>
      <c r="AE241" s="24">
        <f>IFERROR(VLOOKUP($D241,#REF!,29,0),)</f>
        <v>0</v>
      </c>
      <c r="AF241" s="24">
        <f>IFERROR(VLOOKUP($D241,#REF!,30,0),)</f>
        <v>0</v>
      </c>
      <c r="AG241" s="24">
        <f>IFERROR(VLOOKUP($D241,#REF!,31,0),)</f>
        <v>0</v>
      </c>
      <c r="AH241" s="24">
        <f>IFERROR(VLOOKUP($D241,#REF!,32,0),)</f>
        <v>0</v>
      </c>
      <c r="AI241" s="24">
        <f>IFERROR(VLOOKUP($D241,#REF!,33,0),)</f>
        <v>0</v>
      </c>
      <c r="AJ241" s="24">
        <f>IFERROR(VLOOKUP($D241,#REF!,34,0),)</f>
        <v>0</v>
      </c>
      <c r="AK241" s="24">
        <f>IFERROR(VLOOKUP($D241,#REF!,35,0),)</f>
        <v>0</v>
      </c>
      <c r="AL241" s="24">
        <f>IFERROR(VLOOKUP($D241,#REF!,36,0),)</f>
        <v>0</v>
      </c>
    </row>
    <row r="242" spans="1:38" x14ac:dyDescent="0.25">
      <c r="A242" s="8" t="s">
        <v>989</v>
      </c>
      <c r="B242" s="8" t="str">
        <f t="shared" si="59"/>
        <v>Реконструкция газопровода-отвода и ГРС Алексеевская051-2002127</v>
      </c>
      <c r="C242" s="23" t="s">
        <v>684</v>
      </c>
      <c r="D242" s="23" t="s">
        <v>137</v>
      </c>
      <c r="E242" s="24">
        <f>IFERROR(VLOOKUP(D242,#REF!,2,0),)</f>
        <v>0</v>
      </c>
      <c r="F242" s="24">
        <f>IFERROR(VLOOKUP(D242,#REF!,3,0),)</f>
        <v>0</v>
      </c>
      <c r="G242" s="24">
        <f>IFERROR(VLOOKUP(D242,#REF!,4,0),)</f>
        <v>0</v>
      </c>
      <c r="H242" s="24">
        <f>IFERROR(VLOOKUP($D242,#REF!,5,0),)</f>
        <v>0</v>
      </c>
      <c r="I242" s="24">
        <v>2.8</v>
      </c>
      <c r="J242" s="24">
        <f>IFERROR(VLOOKUP($D242,#REF!,7,0),)</f>
        <v>0</v>
      </c>
      <c r="K242" s="24">
        <f>IFERROR(VLOOKUP($D242,#REF!,8,0),)</f>
        <v>0</v>
      </c>
      <c r="L242" s="24">
        <f>IFERROR(VLOOKUP($D242,#REF!,9,0),)</f>
        <v>0</v>
      </c>
      <c r="M242" s="24">
        <f>IFERROR(VLOOKUP($D242,#REF!,10,0),)</f>
        <v>0</v>
      </c>
      <c r="N242" s="24">
        <f>IFERROR(VLOOKUP($D242,#REF!,11,0),)</f>
        <v>0</v>
      </c>
      <c r="O242" s="24">
        <f>IFERROR(VLOOKUP($D242,#REF!,12,0),)</f>
        <v>0</v>
      </c>
      <c r="P242" s="24">
        <f>IFERROR(VLOOKUP($D242,#REF!,14,0),)</f>
        <v>0</v>
      </c>
      <c r="Q242" s="24">
        <f>IFERROR(VLOOKUP($D242,#REF!,15,0),)</f>
        <v>0</v>
      </c>
      <c r="R242" s="24">
        <f>IFERROR(VLOOKUP($D242,#REF!,16,0),)</f>
        <v>0</v>
      </c>
      <c r="S242" s="24">
        <f>IFERROR(VLOOKUP($D242,#REF!,16,0),)</f>
        <v>0</v>
      </c>
      <c r="T242" s="24">
        <f>IFERROR(VLOOKUP($D242,#REF!,17,0),)</f>
        <v>0</v>
      </c>
      <c r="U242" s="24">
        <f>IFERROR(VLOOKUP($D242,#REF!,19,0),)</f>
        <v>0</v>
      </c>
      <c r="V242" s="24">
        <f>IFERROR(VLOOKUP($D242,#REF!,20,0),)</f>
        <v>0</v>
      </c>
      <c r="W242" s="24">
        <f>IFERROR(VLOOKUP($D242,#REF!,21,0),)</f>
        <v>0</v>
      </c>
      <c r="X242" s="24">
        <f>IFERROR(VLOOKUP($D242,#REF!,22,0),)</f>
        <v>0</v>
      </c>
      <c r="Y242" s="24">
        <f>IFERROR(VLOOKUP($D242,#REF!,23,0),)</f>
        <v>0</v>
      </c>
      <c r="Z242" s="24">
        <f>IFERROR(VLOOKUP($D242,#REF!,24,0),)</f>
        <v>0</v>
      </c>
      <c r="AA242" s="24">
        <f>IFERROR(VLOOKUP($D242,#REF!,25,0),)</f>
        <v>0</v>
      </c>
      <c r="AB242" s="24">
        <f>IFERROR(VLOOKUP($D242,#REF!,26,0),)</f>
        <v>0</v>
      </c>
      <c r="AC242" s="24">
        <f>IFERROR(VLOOKUP($D242,#REF!,27,0),)</f>
        <v>0</v>
      </c>
      <c r="AD242" s="24">
        <f>IFERROR(VLOOKUP($D242,#REF!,28,0),)</f>
        <v>0</v>
      </c>
      <c r="AE242" s="24">
        <f>IFERROR(VLOOKUP($D242,#REF!,29,0),)</f>
        <v>0</v>
      </c>
      <c r="AF242" s="24">
        <f>IFERROR(VLOOKUP($D242,#REF!,30,0),)</f>
        <v>0</v>
      </c>
      <c r="AG242" s="24">
        <f>IFERROR(VLOOKUP($D242,#REF!,31,0),)</f>
        <v>0</v>
      </c>
      <c r="AH242" s="24">
        <f>IFERROR(VLOOKUP($D242,#REF!,32,0),)</f>
        <v>0</v>
      </c>
      <c r="AI242" s="24">
        <f>IFERROR(VLOOKUP($D242,#REF!,33,0),)</f>
        <v>0</v>
      </c>
      <c r="AJ242" s="24">
        <f>IFERROR(VLOOKUP($D242,#REF!,34,0),)</f>
        <v>0</v>
      </c>
      <c r="AK242" s="24">
        <f>IFERROR(VLOOKUP($D242,#REF!,35,0),)</f>
        <v>0</v>
      </c>
      <c r="AL242" s="24">
        <f>IFERROR(VLOOKUP($D242,#REF!,36,0),)</f>
        <v>0</v>
      </c>
    </row>
    <row r="243" spans="1:38" x14ac:dyDescent="0.25">
      <c r="A243" s="8" t="s">
        <v>989</v>
      </c>
      <c r="B243" s="8" t="str">
        <f t="shared" si="59"/>
        <v>Реконструкция ГРС Кузнецы051-2002130</v>
      </c>
      <c r="C243" s="23" t="s">
        <v>685</v>
      </c>
      <c r="D243" s="23" t="s">
        <v>138</v>
      </c>
      <c r="E243" s="24">
        <f>IFERROR(VLOOKUP(D243,#REF!,2,0),)</f>
        <v>0</v>
      </c>
      <c r="F243" s="24">
        <f>IFERROR(VLOOKUP(D243,#REF!,3,0),)</f>
        <v>0</v>
      </c>
      <c r="G243" s="24">
        <f>IFERROR(VLOOKUP(D243,#REF!,4,0),)</f>
        <v>0</v>
      </c>
      <c r="H243" s="24">
        <f>IFERROR(VLOOKUP($D243,#REF!,5,0),)</f>
        <v>0</v>
      </c>
      <c r="I243" s="24">
        <v>0.6</v>
      </c>
      <c r="J243" s="24">
        <f>IFERROR(VLOOKUP($D243,#REF!,7,0),)</f>
        <v>0</v>
      </c>
      <c r="K243" s="24">
        <f>IFERROR(VLOOKUP($D243,#REF!,8,0),)</f>
        <v>0</v>
      </c>
      <c r="L243" s="24">
        <f>IFERROR(VLOOKUP($D243,#REF!,9,0),)</f>
        <v>0</v>
      </c>
      <c r="M243" s="24">
        <f>IFERROR(VLOOKUP($D243,#REF!,10,0),)</f>
        <v>0</v>
      </c>
      <c r="N243" s="24">
        <f>IFERROR(VLOOKUP($D243,#REF!,11,0),)</f>
        <v>0</v>
      </c>
      <c r="O243" s="24">
        <f>IFERROR(VLOOKUP($D243,#REF!,12,0),)</f>
        <v>0</v>
      </c>
      <c r="P243" s="24">
        <f>IFERROR(VLOOKUP($D243,#REF!,14,0),)</f>
        <v>0</v>
      </c>
      <c r="Q243" s="24">
        <f>IFERROR(VLOOKUP($D243,#REF!,15,0),)</f>
        <v>0</v>
      </c>
      <c r="R243" s="24">
        <f>IFERROR(VLOOKUP($D243,#REF!,16,0),)</f>
        <v>0</v>
      </c>
      <c r="S243" s="24">
        <f>IFERROR(VLOOKUP($D243,#REF!,16,0),)</f>
        <v>0</v>
      </c>
      <c r="T243" s="24">
        <f>IFERROR(VLOOKUP($D243,#REF!,17,0),)</f>
        <v>0</v>
      </c>
      <c r="U243" s="24">
        <f>IFERROR(VLOOKUP($D243,#REF!,19,0),)</f>
        <v>0</v>
      </c>
      <c r="V243" s="24">
        <f>IFERROR(VLOOKUP($D243,#REF!,20,0),)</f>
        <v>0</v>
      </c>
      <c r="W243" s="24">
        <f>IFERROR(VLOOKUP($D243,#REF!,21,0),)</f>
        <v>0</v>
      </c>
      <c r="X243" s="24">
        <f>IFERROR(VLOOKUP($D243,#REF!,22,0),)</f>
        <v>0</v>
      </c>
      <c r="Y243" s="24">
        <f>IFERROR(VLOOKUP($D243,#REF!,23,0),)</f>
        <v>0</v>
      </c>
      <c r="Z243" s="24">
        <f>IFERROR(VLOOKUP($D243,#REF!,24,0),)</f>
        <v>0</v>
      </c>
      <c r="AA243" s="24">
        <f>IFERROR(VLOOKUP($D243,#REF!,25,0),)</f>
        <v>0</v>
      </c>
      <c r="AB243" s="24">
        <f>IFERROR(VLOOKUP($D243,#REF!,26,0),)</f>
        <v>0</v>
      </c>
      <c r="AC243" s="24">
        <f>IFERROR(VLOOKUP($D243,#REF!,27,0),)</f>
        <v>0</v>
      </c>
      <c r="AD243" s="24">
        <f>IFERROR(VLOOKUP($D243,#REF!,28,0),)</f>
        <v>0</v>
      </c>
      <c r="AE243" s="24">
        <f>IFERROR(VLOOKUP($D243,#REF!,29,0),)</f>
        <v>0</v>
      </c>
      <c r="AF243" s="24">
        <f>IFERROR(VLOOKUP($D243,#REF!,30,0),)</f>
        <v>0</v>
      </c>
      <c r="AG243" s="24">
        <f>IFERROR(VLOOKUP($D243,#REF!,31,0),)</f>
        <v>0</v>
      </c>
      <c r="AH243" s="24">
        <f>IFERROR(VLOOKUP($D243,#REF!,32,0),)</f>
        <v>0</v>
      </c>
      <c r="AI243" s="24">
        <f>IFERROR(VLOOKUP($D243,#REF!,33,0),)</f>
        <v>0</v>
      </c>
      <c r="AJ243" s="24">
        <f>IFERROR(VLOOKUP($D243,#REF!,34,0),)</f>
        <v>0</v>
      </c>
      <c r="AK243" s="24">
        <f>IFERROR(VLOOKUP($D243,#REF!,35,0),)</f>
        <v>0</v>
      </c>
      <c r="AL243" s="24">
        <f>IFERROR(VLOOKUP($D243,#REF!,36,0),)</f>
        <v>0</v>
      </c>
    </row>
    <row r="244" spans="1:38" x14ac:dyDescent="0.25">
      <c r="A244" s="8" t="s">
        <v>989</v>
      </c>
      <c r="B244" s="8" t="str">
        <f t="shared" si="59"/>
        <v>Реконструкция ГРС Липовка051-2002137</v>
      </c>
      <c r="C244" s="23" t="s">
        <v>686</v>
      </c>
      <c r="D244" s="23" t="s">
        <v>139</v>
      </c>
      <c r="E244" s="24">
        <f>IFERROR(VLOOKUP(D244,#REF!,2,0),)</f>
        <v>0</v>
      </c>
      <c r="F244" s="24">
        <f>IFERROR(VLOOKUP(D244,#REF!,3,0),)</f>
        <v>0</v>
      </c>
      <c r="G244" s="24">
        <f>IFERROR(VLOOKUP(D244,#REF!,4,0),)</f>
        <v>0</v>
      </c>
      <c r="H244" s="24">
        <f>IFERROR(VLOOKUP($D244,#REF!,5,0),)</f>
        <v>0</v>
      </c>
      <c r="I244" s="24">
        <v>0.02</v>
      </c>
      <c r="J244" s="24">
        <f>IFERROR(VLOOKUP($D244,#REF!,7,0),)</f>
        <v>0</v>
      </c>
      <c r="K244" s="24">
        <f>IFERROR(VLOOKUP($D244,#REF!,8,0),)</f>
        <v>0</v>
      </c>
      <c r="L244" s="24">
        <f>IFERROR(VLOOKUP($D244,#REF!,9,0),)</f>
        <v>0</v>
      </c>
      <c r="M244" s="24">
        <f>IFERROR(VLOOKUP($D244,#REF!,10,0),)</f>
        <v>0</v>
      </c>
      <c r="N244" s="24">
        <f>IFERROR(VLOOKUP($D244,#REF!,11,0),)</f>
        <v>0</v>
      </c>
      <c r="O244" s="24">
        <f>IFERROR(VLOOKUP($D244,#REF!,12,0),)</f>
        <v>0</v>
      </c>
      <c r="P244" s="24">
        <f>IFERROR(VLOOKUP($D244,#REF!,14,0),)</f>
        <v>0</v>
      </c>
      <c r="Q244" s="24">
        <f>IFERROR(VLOOKUP($D244,#REF!,15,0),)</f>
        <v>0</v>
      </c>
      <c r="R244" s="24">
        <f>IFERROR(VLOOKUP($D244,#REF!,16,0),)</f>
        <v>0</v>
      </c>
      <c r="S244" s="24">
        <f>IFERROR(VLOOKUP($D244,#REF!,16,0),)</f>
        <v>0</v>
      </c>
      <c r="T244" s="24">
        <f>IFERROR(VLOOKUP($D244,#REF!,17,0),)</f>
        <v>0</v>
      </c>
      <c r="U244" s="24">
        <f>IFERROR(VLOOKUP($D244,#REF!,19,0),)</f>
        <v>0</v>
      </c>
      <c r="V244" s="24">
        <f>IFERROR(VLOOKUP($D244,#REF!,20,0),)</f>
        <v>0</v>
      </c>
      <c r="W244" s="24">
        <f>IFERROR(VLOOKUP($D244,#REF!,21,0),)</f>
        <v>0</v>
      </c>
      <c r="X244" s="24">
        <f>IFERROR(VLOOKUP($D244,#REF!,22,0),)</f>
        <v>0</v>
      </c>
      <c r="Y244" s="24">
        <f>IFERROR(VLOOKUP($D244,#REF!,23,0),)</f>
        <v>0</v>
      </c>
      <c r="Z244" s="24">
        <f>IFERROR(VLOOKUP($D244,#REF!,24,0),)</f>
        <v>0</v>
      </c>
      <c r="AA244" s="24">
        <f>IFERROR(VLOOKUP($D244,#REF!,25,0),)</f>
        <v>0</v>
      </c>
      <c r="AB244" s="24">
        <f>IFERROR(VLOOKUP($D244,#REF!,26,0),)</f>
        <v>0</v>
      </c>
      <c r="AC244" s="24">
        <f>IFERROR(VLOOKUP($D244,#REF!,27,0),)</f>
        <v>0</v>
      </c>
      <c r="AD244" s="24">
        <f>IFERROR(VLOOKUP($D244,#REF!,28,0),)</f>
        <v>0</v>
      </c>
      <c r="AE244" s="24">
        <f>IFERROR(VLOOKUP($D244,#REF!,29,0),)</f>
        <v>0</v>
      </c>
      <c r="AF244" s="24">
        <f>IFERROR(VLOOKUP($D244,#REF!,30,0),)</f>
        <v>0</v>
      </c>
      <c r="AG244" s="24">
        <f>IFERROR(VLOOKUP($D244,#REF!,31,0),)</f>
        <v>0</v>
      </c>
      <c r="AH244" s="24">
        <f>IFERROR(VLOOKUP($D244,#REF!,32,0),)</f>
        <v>0</v>
      </c>
      <c r="AI244" s="24">
        <f>IFERROR(VLOOKUP($D244,#REF!,33,0),)</f>
        <v>0</v>
      </c>
      <c r="AJ244" s="24">
        <f>IFERROR(VLOOKUP($D244,#REF!,34,0),)</f>
        <v>0</v>
      </c>
      <c r="AK244" s="24">
        <f>IFERROR(VLOOKUP($D244,#REF!,35,0),)</f>
        <v>0</v>
      </c>
      <c r="AL244" s="24">
        <f>IFERROR(VLOOKUP($D244,#REF!,36,0),)</f>
        <v>0</v>
      </c>
    </row>
    <row r="245" spans="1:38" x14ac:dyDescent="0.25">
      <c r="A245" s="8" t="s">
        <v>989</v>
      </c>
      <c r="B245" s="8" t="str">
        <f t="shared" si="59"/>
        <v>Реконструкция газопровода-отвода и ГРС Елань051-2002142</v>
      </c>
      <c r="C245" s="23" t="s">
        <v>687</v>
      </c>
      <c r="D245" s="23" t="s">
        <v>140</v>
      </c>
      <c r="E245" s="24">
        <f>IFERROR(VLOOKUP(D245,#REF!,2,0),)</f>
        <v>0</v>
      </c>
      <c r="F245" s="24">
        <f>IFERROR(VLOOKUP(D245,#REF!,3,0),)</f>
        <v>0</v>
      </c>
      <c r="G245" s="24">
        <f>IFERROR(VLOOKUP(D245,#REF!,4,0),)</f>
        <v>0</v>
      </c>
      <c r="H245" s="24">
        <f>IFERROR(VLOOKUP($D245,#REF!,5,0),)</f>
        <v>0</v>
      </c>
      <c r="I245" s="24">
        <v>2.8</v>
      </c>
      <c r="J245" s="24">
        <f>IFERROR(VLOOKUP($D245,#REF!,7,0),)</f>
        <v>0</v>
      </c>
      <c r="K245" s="24">
        <f>IFERROR(VLOOKUP($D245,#REF!,8,0),)</f>
        <v>0</v>
      </c>
      <c r="L245" s="24">
        <f>IFERROR(VLOOKUP($D245,#REF!,9,0),)</f>
        <v>0</v>
      </c>
      <c r="M245" s="24">
        <f>IFERROR(VLOOKUP($D245,#REF!,10,0),)</f>
        <v>0</v>
      </c>
      <c r="N245" s="24">
        <f>IFERROR(VLOOKUP($D245,#REF!,11,0),)</f>
        <v>0</v>
      </c>
      <c r="O245" s="24">
        <f>IFERROR(VLOOKUP($D245,#REF!,12,0),)</f>
        <v>0</v>
      </c>
      <c r="P245" s="24">
        <f>IFERROR(VLOOKUP($D245,#REF!,14,0),)</f>
        <v>0</v>
      </c>
      <c r="Q245" s="24">
        <f>IFERROR(VLOOKUP($D245,#REF!,15,0),)</f>
        <v>0</v>
      </c>
      <c r="R245" s="24">
        <f>IFERROR(VLOOKUP($D245,#REF!,16,0),)</f>
        <v>0</v>
      </c>
      <c r="S245" s="24">
        <f>IFERROR(VLOOKUP($D245,#REF!,16,0),)</f>
        <v>0</v>
      </c>
      <c r="T245" s="24">
        <f>IFERROR(VLOOKUP($D245,#REF!,17,0),)</f>
        <v>0</v>
      </c>
      <c r="U245" s="24">
        <f>IFERROR(VLOOKUP($D245,#REF!,19,0),)</f>
        <v>0</v>
      </c>
      <c r="V245" s="24">
        <f>IFERROR(VLOOKUP($D245,#REF!,20,0),)</f>
        <v>0</v>
      </c>
      <c r="W245" s="24">
        <f>IFERROR(VLOOKUP($D245,#REF!,21,0),)</f>
        <v>0</v>
      </c>
      <c r="X245" s="24">
        <f>IFERROR(VLOOKUP($D245,#REF!,22,0),)</f>
        <v>0</v>
      </c>
      <c r="Y245" s="24">
        <f>IFERROR(VLOOKUP($D245,#REF!,23,0),)</f>
        <v>0</v>
      </c>
      <c r="Z245" s="24">
        <f>IFERROR(VLOOKUP($D245,#REF!,24,0),)</f>
        <v>0</v>
      </c>
      <c r="AA245" s="24">
        <f>IFERROR(VLOOKUP($D245,#REF!,25,0),)</f>
        <v>0</v>
      </c>
      <c r="AB245" s="24">
        <f>IFERROR(VLOOKUP($D245,#REF!,26,0),)</f>
        <v>0</v>
      </c>
      <c r="AC245" s="24">
        <f>IFERROR(VLOOKUP($D245,#REF!,27,0),)</f>
        <v>0</v>
      </c>
      <c r="AD245" s="24">
        <f>IFERROR(VLOOKUP($D245,#REF!,28,0),)</f>
        <v>0</v>
      </c>
      <c r="AE245" s="24">
        <f>IFERROR(VLOOKUP($D245,#REF!,29,0),)</f>
        <v>0</v>
      </c>
      <c r="AF245" s="24">
        <f>IFERROR(VLOOKUP($D245,#REF!,30,0),)</f>
        <v>0</v>
      </c>
      <c r="AG245" s="24">
        <f>IFERROR(VLOOKUP($D245,#REF!,31,0),)</f>
        <v>0</v>
      </c>
      <c r="AH245" s="24">
        <f>IFERROR(VLOOKUP($D245,#REF!,32,0),)</f>
        <v>0</v>
      </c>
      <c r="AI245" s="24">
        <f>IFERROR(VLOOKUP($D245,#REF!,33,0),)</f>
        <v>0</v>
      </c>
      <c r="AJ245" s="24">
        <f>IFERROR(VLOOKUP($D245,#REF!,34,0),)</f>
        <v>0</v>
      </c>
      <c r="AK245" s="24">
        <f>IFERROR(VLOOKUP($D245,#REF!,35,0),)</f>
        <v>0</v>
      </c>
      <c r="AL245" s="24">
        <f>IFERROR(VLOOKUP($D245,#REF!,36,0),)</f>
        <v>0</v>
      </c>
    </row>
    <row r="246" spans="1:38" x14ac:dyDescent="0.25">
      <c r="A246" s="8" t="s">
        <v>989</v>
      </c>
      <c r="B246" s="8" t="str">
        <f t="shared" si="59"/>
        <v>Реконструкция ГРС-9 г. Волгоград051-2002143</v>
      </c>
      <c r="C246" s="23" t="s">
        <v>688</v>
      </c>
      <c r="D246" s="23" t="s">
        <v>141</v>
      </c>
      <c r="E246" s="24">
        <f>IFERROR(VLOOKUP(D246,#REF!,2,0),)</f>
        <v>0</v>
      </c>
      <c r="F246" s="24">
        <f>IFERROR(VLOOKUP(D246,#REF!,3,0),)</f>
        <v>0</v>
      </c>
      <c r="G246" s="24">
        <f>IFERROR(VLOOKUP(D246,#REF!,4,0),)</f>
        <v>0</v>
      </c>
      <c r="H246" s="24">
        <f>IFERROR(VLOOKUP($D246,#REF!,5,0),)</f>
        <v>0</v>
      </c>
      <c r="I246" s="24">
        <v>0.02</v>
      </c>
      <c r="J246" s="24">
        <f>IFERROR(VLOOKUP($D246,#REF!,7,0),)</f>
        <v>0</v>
      </c>
      <c r="K246" s="24">
        <f>IFERROR(VLOOKUP($D246,#REF!,8,0),)</f>
        <v>0</v>
      </c>
      <c r="L246" s="24">
        <f>IFERROR(VLOOKUP($D246,#REF!,9,0),)</f>
        <v>0</v>
      </c>
      <c r="M246" s="24">
        <f>IFERROR(VLOOKUP($D246,#REF!,10,0),)</f>
        <v>0</v>
      </c>
      <c r="N246" s="24">
        <f>IFERROR(VLOOKUP($D246,#REF!,11,0),)</f>
        <v>0</v>
      </c>
      <c r="O246" s="24">
        <f>IFERROR(VLOOKUP($D246,#REF!,12,0),)</f>
        <v>0</v>
      </c>
      <c r="P246" s="24">
        <f>IFERROR(VLOOKUP($D246,#REF!,14,0),)</f>
        <v>0</v>
      </c>
      <c r="Q246" s="24">
        <f>IFERROR(VLOOKUP($D246,#REF!,15,0),)</f>
        <v>0</v>
      </c>
      <c r="R246" s="24">
        <f>IFERROR(VLOOKUP($D246,#REF!,16,0),)</f>
        <v>0</v>
      </c>
      <c r="S246" s="24">
        <f>IFERROR(VLOOKUP($D246,#REF!,16,0),)</f>
        <v>0</v>
      </c>
      <c r="T246" s="24">
        <f>IFERROR(VLOOKUP($D246,#REF!,17,0),)</f>
        <v>0</v>
      </c>
      <c r="U246" s="24">
        <f>IFERROR(VLOOKUP($D246,#REF!,19,0),)</f>
        <v>0</v>
      </c>
      <c r="V246" s="24">
        <f>IFERROR(VLOOKUP($D246,#REF!,20,0),)</f>
        <v>0</v>
      </c>
      <c r="W246" s="24">
        <f>IFERROR(VLOOKUP($D246,#REF!,21,0),)</f>
        <v>0</v>
      </c>
      <c r="X246" s="24">
        <f>IFERROR(VLOOKUP($D246,#REF!,22,0),)</f>
        <v>0</v>
      </c>
      <c r="Y246" s="24">
        <f>IFERROR(VLOOKUP($D246,#REF!,23,0),)</f>
        <v>0</v>
      </c>
      <c r="Z246" s="24">
        <f>IFERROR(VLOOKUP($D246,#REF!,24,0),)</f>
        <v>0</v>
      </c>
      <c r="AA246" s="24">
        <f>IFERROR(VLOOKUP($D246,#REF!,25,0),)</f>
        <v>0</v>
      </c>
      <c r="AB246" s="24">
        <f>IFERROR(VLOOKUP($D246,#REF!,26,0),)</f>
        <v>0</v>
      </c>
      <c r="AC246" s="24">
        <f>IFERROR(VLOOKUP($D246,#REF!,27,0),)</f>
        <v>0</v>
      </c>
      <c r="AD246" s="24">
        <f>IFERROR(VLOOKUP($D246,#REF!,28,0),)</f>
        <v>0</v>
      </c>
      <c r="AE246" s="24">
        <f>IFERROR(VLOOKUP($D246,#REF!,29,0),)</f>
        <v>0</v>
      </c>
      <c r="AF246" s="24">
        <f>IFERROR(VLOOKUP($D246,#REF!,30,0),)</f>
        <v>0</v>
      </c>
      <c r="AG246" s="24">
        <f>IFERROR(VLOOKUP($D246,#REF!,31,0),)</f>
        <v>0</v>
      </c>
      <c r="AH246" s="24">
        <f>IFERROR(VLOOKUP($D246,#REF!,32,0),)</f>
        <v>0</v>
      </c>
      <c r="AI246" s="24">
        <f>IFERROR(VLOOKUP($D246,#REF!,33,0),)</f>
        <v>0</v>
      </c>
      <c r="AJ246" s="24">
        <f>IFERROR(VLOOKUP($D246,#REF!,34,0),)</f>
        <v>0</v>
      </c>
      <c r="AK246" s="24">
        <f>IFERROR(VLOOKUP($D246,#REF!,35,0),)</f>
        <v>0</v>
      </c>
      <c r="AL246" s="24">
        <f>IFERROR(VLOOKUP($D246,#REF!,36,0),)</f>
        <v>0</v>
      </c>
    </row>
    <row r="247" spans="1:38" x14ac:dyDescent="0.25">
      <c r="A247" s="8" t="s">
        <v>989</v>
      </c>
      <c r="B247" s="8" t="str">
        <f t="shared" si="59"/>
        <v>Реконструкция ГРС-1 г. Волгоград051-2002145</v>
      </c>
      <c r="C247" s="23" t="s">
        <v>689</v>
      </c>
      <c r="D247" s="23" t="s">
        <v>142</v>
      </c>
      <c r="E247" s="24">
        <f>IFERROR(VLOOKUP(D247,#REF!,2,0),)</f>
        <v>0</v>
      </c>
      <c r="F247" s="24">
        <f>IFERROR(VLOOKUP(D247,#REF!,3,0),)</f>
        <v>0</v>
      </c>
      <c r="G247" s="24">
        <f>IFERROR(VLOOKUP(D247,#REF!,4,0),)</f>
        <v>0</v>
      </c>
      <c r="H247" s="24">
        <f>IFERROR(VLOOKUP($D247,#REF!,5,0),)</f>
        <v>0</v>
      </c>
      <c r="I247" s="24">
        <v>1.08</v>
      </c>
      <c r="J247" s="24">
        <f>IFERROR(VLOOKUP($D247,#REF!,7,0),)</f>
        <v>0</v>
      </c>
      <c r="K247" s="24">
        <f>IFERROR(VLOOKUP($D247,#REF!,8,0),)</f>
        <v>0</v>
      </c>
      <c r="L247" s="24">
        <f>IFERROR(VLOOKUP($D247,#REF!,9,0),)</f>
        <v>0</v>
      </c>
      <c r="M247" s="24">
        <f>IFERROR(VLOOKUP($D247,#REF!,10,0),)</f>
        <v>0</v>
      </c>
      <c r="N247" s="24">
        <f>IFERROR(VLOOKUP($D247,#REF!,11,0),)</f>
        <v>0</v>
      </c>
      <c r="O247" s="24">
        <f>IFERROR(VLOOKUP($D247,#REF!,12,0),)</f>
        <v>0</v>
      </c>
      <c r="P247" s="24">
        <f>IFERROR(VLOOKUP($D247,#REF!,14,0),)</f>
        <v>0</v>
      </c>
      <c r="Q247" s="24">
        <f>IFERROR(VLOOKUP($D247,#REF!,15,0),)</f>
        <v>0</v>
      </c>
      <c r="R247" s="24">
        <f>IFERROR(VLOOKUP($D247,#REF!,16,0),)</f>
        <v>0</v>
      </c>
      <c r="S247" s="24">
        <f>IFERROR(VLOOKUP($D247,#REF!,16,0),)</f>
        <v>0</v>
      </c>
      <c r="T247" s="24">
        <f>IFERROR(VLOOKUP($D247,#REF!,17,0),)</f>
        <v>0</v>
      </c>
      <c r="U247" s="24">
        <f>IFERROR(VLOOKUP($D247,#REF!,19,0),)</f>
        <v>0</v>
      </c>
      <c r="V247" s="24">
        <f>IFERROR(VLOOKUP($D247,#REF!,20,0),)</f>
        <v>0</v>
      </c>
      <c r="W247" s="24">
        <f>IFERROR(VLOOKUP($D247,#REF!,21,0),)</f>
        <v>0</v>
      </c>
      <c r="X247" s="24">
        <f>IFERROR(VLOOKUP($D247,#REF!,22,0),)</f>
        <v>0</v>
      </c>
      <c r="Y247" s="24">
        <f>IFERROR(VLOOKUP($D247,#REF!,23,0),)</f>
        <v>0</v>
      </c>
      <c r="Z247" s="24">
        <f>IFERROR(VLOOKUP($D247,#REF!,24,0),)</f>
        <v>0</v>
      </c>
      <c r="AA247" s="24">
        <f>IFERROR(VLOOKUP($D247,#REF!,25,0),)</f>
        <v>0</v>
      </c>
      <c r="AB247" s="24">
        <f>IFERROR(VLOOKUP($D247,#REF!,26,0),)</f>
        <v>0</v>
      </c>
      <c r="AC247" s="24">
        <f>IFERROR(VLOOKUP($D247,#REF!,27,0),)</f>
        <v>0</v>
      </c>
      <c r="AD247" s="24">
        <f>IFERROR(VLOOKUP($D247,#REF!,28,0),)</f>
        <v>0</v>
      </c>
      <c r="AE247" s="24">
        <f>IFERROR(VLOOKUP($D247,#REF!,29,0),)</f>
        <v>0</v>
      </c>
      <c r="AF247" s="24">
        <f>IFERROR(VLOOKUP($D247,#REF!,30,0),)</f>
        <v>0</v>
      </c>
      <c r="AG247" s="24">
        <f>IFERROR(VLOOKUP($D247,#REF!,31,0),)</f>
        <v>0</v>
      </c>
      <c r="AH247" s="24">
        <f>IFERROR(VLOOKUP($D247,#REF!,32,0),)</f>
        <v>0</v>
      </c>
      <c r="AI247" s="24">
        <f>IFERROR(VLOOKUP($D247,#REF!,33,0),)</f>
        <v>0</v>
      </c>
      <c r="AJ247" s="24">
        <f>IFERROR(VLOOKUP($D247,#REF!,34,0),)</f>
        <v>0</v>
      </c>
      <c r="AK247" s="24">
        <f>IFERROR(VLOOKUP($D247,#REF!,35,0),)</f>
        <v>0</v>
      </c>
      <c r="AL247" s="24">
        <f>IFERROR(VLOOKUP($D247,#REF!,36,0),)</f>
        <v>0</v>
      </c>
    </row>
    <row r="248" spans="1:38" x14ac:dyDescent="0.25">
      <c r="A248" s="8" t="s">
        <v>989</v>
      </c>
      <c r="B248" s="8" t="str">
        <f t="shared" si="59"/>
        <v>Реконструкция ГРС Племхоз051-2002146</v>
      </c>
      <c r="C248" s="23" t="s">
        <v>690</v>
      </c>
      <c r="D248" s="23" t="s">
        <v>143</v>
      </c>
      <c r="E248" s="24">
        <f>IFERROR(VLOOKUP(D248,#REF!,2,0),)</f>
        <v>0</v>
      </c>
      <c r="F248" s="24">
        <f>IFERROR(VLOOKUP(D248,#REF!,3,0),)</f>
        <v>0</v>
      </c>
      <c r="G248" s="24">
        <f>IFERROR(VLOOKUP(D248,#REF!,4,0),)</f>
        <v>0</v>
      </c>
      <c r="H248" s="24">
        <f>IFERROR(VLOOKUP($D248,#REF!,5,0),)</f>
        <v>0</v>
      </c>
      <c r="I248" s="24">
        <v>0.06</v>
      </c>
      <c r="J248" s="24">
        <f>IFERROR(VLOOKUP($D248,#REF!,7,0),)</f>
        <v>0</v>
      </c>
      <c r="K248" s="24">
        <f>IFERROR(VLOOKUP($D248,#REF!,8,0),)</f>
        <v>0</v>
      </c>
      <c r="L248" s="24">
        <f>IFERROR(VLOOKUP($D248,#REF!,9,0),)</f>
        <v>0</v>
      </c>
      <c r="M248" s="24">
        <f>IFERROR(VLOOKUP($D248,#REF!,10,0),)</f>
        <v>0</v>
      </c>
      <c r="N248" s="24">
        <f>IFERROR(VLOOKUP($D248,#REF!,11,0),)</f>
        <v>0</v>
      </c>
      <c r="O248" s="24">
        <f>IFERROR(VLOOKUP($D248,#REF!,12,0),)</f>
        <v>0</v>
      </c>
      <c r="P248" s="24">
        <f>IFERROR(VLOOKUP($D248,#REF!,14,0),)</f>
        <v>0</v>
      </c>
      <c r="Q248" s="24">
        <f>IFERROR(VLOOKUP($D248,#REF!,15,0),)</f>
        <v>0</v>
      </c>
      <c r="R248" s="24">
        <f>IFERROR(VLOOKUP($D248,#REF!,16,0),)</f>
        <v>0</v>
      </c>
      <c r="S248" s="24">
        <f>IFERROR(VLOOKUP($D248,#REF!,16,0),)</f>
        <v>0</v>
      </c>
      <c r="T248" s="24">
        <f>IFERROR(VLOOKUP($D248,#REF!,17,0),)</f>
        <v>0</v>
      </c>
      <c r="U248" s="24">
        <f>IFERROR(VLOOKUP($D248,#REF!,19,0),)</f>
        <v>0</v>
      </c>
      <c r="V248" s="24">
        <f>IFERROR(VLOOKUP($D248,#REF!,20,0),)</f>
        <v>0</v>
      </c>
      <c r="W248" s="24">
        <f>IFERROR(VLOOKUP($D248,#REF!,21,0),)</f>
        <v>0</v>
      </c>
      <c r="X248" s="24">
        <f>IFERROR(VLOOKUP($D248,#REF!,22,0),)</f>
        <v>0</v>
      </c>
      <c r="Y248" s="24">
        <f>IFERROR(VLOOKUP($D248,#REF!,23,0),)</f>
        <v>0</v>
      </c>
      <c r="Z248" s="24">
        <f>IFERROR(VLOOKUP($D248,#REF!,24,0),)</f>
        <v>0</v>
      </c>
      <c r="AA248" s="24">
        <f>IFERROR(VLOOKUP($D248,#REF!,25,0),)</f>
        <v>0</v>
      </c>
      <c r="AB248" s="24">
        <f>IFERROR(VLOOKUP($D248,#REF!,26,0),)</f>
        <v>0</v>
      </c>
      <c r="AC248" s="24">
        <f>IFERROR(VLOOKUP($D248,#REF!,27,0),)</f>
        <v>0</v>
      </c>
      <c r="AD248" s="24">
        <f>IFERROR(VLOOKUP($D248,#REF!,28,0),)</f>
        <v>0</v>
      </c>
      <c r="AE248" s="24">
        <f>IFERROR(VLOOKUP($D248,#REF!,29,0),)</f>
        <v>0</v>
      </c>
      <c r="AF248" s="24">
        <f>IFERROR(VLOOKUP($D248,#REF!,30,0),)</f>
        <v>0</v>
      </c>
      <c r="AG248" s="24">
        <f>IFERROR(VLOOKUP($D248,#REF!,31,0),)</f>
        <v>0</v>
      </c>
      <c r="AH248" s="24">
        <f>IFERROR(VLOOKUP($D248,#REF!,32,0),)</f>
        <v>0</v>
      </c>
      <c r="AI248" s="24">
        <f>IFERROR(VLOOKUP($D248,#REF!,33,0),)</f>
        <v>0</v>
      </c>
      <c r="AJ248" s="24">
        <f>IFERROR(VLOOKUP($D248,#REF!,34,0),)</f>
        <v>0</v>
      </c>
      <c r="AK248" s="24">
        <f>IFERROR(VLOOKUP($D248,#REF!,35,0),)</f>
        <v>0</v>
      </c>
      <c r="AL248" s="24">
        <f>IFERROR(VLOOKUP($D248,#REF!,36,0),)</f>
        <v>0</v>
      </c>
    </row>
    <row r="249" spans="1:38" x14ac:dyDescent="0.25">
      <c r="A249" s="8" t="s">
        <v>989</v>
      </c>
      <c r="B249" s="8" t="str">
        <f t="shared" si="59"/>
        <v>Реконструкция газопровода-отвода и ГРС Петрунино051-2002149</v>
      </c>
      <c r="C249" s="23" t="s">
        <v>691</v>
      </c>
      <c r="D249" s="23" t="s">
        <v>144</v>
      </c>
      <c r="E249" s="24">
        <f>IFERROR(VLOOKUP(D249,#REF!,2,0),)</f>
        <v>0</v>
      </c>
      <c r="F249" s="24">
        <f>IFERROR(VLOOKUP(D249,#REF!,3,0),)</f>
        <v>0</v>
      </c>
      <c r="G249" s="24">
        <f>IFERROR(VLOOKUP(D249,#REF!,4,0),)</f>
        <v>0</v>
      </c>
      <c r="H249" s="24">
        <f>IFERROR(VLOOKUP($D249,#REF!,5,0),)</f>
        <v>0</v>
      </c>
      <c r="I249" s="24">
        <v>0.06</v>
      </c>
      <c r="J249" s="24">
        <f>IFERROR(VLOOKUP($D249,#REF!,7,0),)</f>
        <v>0</v>
      </c>
      <c r="K249" s="24">
        <f>IFERROR(VLOOKUP($D249,#REF!,8,0),)</f>
        <v>0</v>
      </c>
      <c r="L249" s="24">
        <f>IFERROR(VLOOKUP($D249,#REF!,9,0),)</f>
        <v>0</v>
      </c>
      <c r="M249" s="24">
        <f>IFERROR(VLOOKUP($D249,#REF!,10,0),)</f>
        <v>0</v>
      </c>
      <c r="N249" s="24">
        <f>IFERROR(VLOOKUP($D249,#REF!,11,0),)</f>
        <v>0</v>
      </c>
      <c r="O249" s="24">
        <f>IFERROR(VLOOKUP($D249,#REF!,12,0),)</f>
        <v>0</v>
      </c>
      <c r="P249" s="24">
        <f>IFERROR(VLOOKUP($D249,#REF!,14,0),)</f>
        <v>0</v>
      </c>
      <c r="Q249" s="24">
        <f>IFERROR(VLOOKUP($D249,#REF!,15,0),)</f>
        <v>0</v>
      </c>
      <c r="R249" s="24">
        <f>IFERROR(VLOOKUP($D249,#REF!,16,0),)</f>
        <v>0</v>
      </c>
      <c r="S249" s="24">
        <f>IFERROR(VLOOKUP($D249,#REF!,16,0),)</f>
        <v>0</v>
      </c>
      <c r="T249" s="24">
        <f>IFERROR(VLOOKUP($D249,#REF!,17,0),)</f>
        <v>0</v>
      </c>
      <c r="U249" s="24">
        <f>IFERROR(VLOOKUP($D249,#REF!,19,0),)</f>
        <v>0</v>
      </c>
      <c r="V249" s="24">
        <f>IFERROR(VLOOKUP($D249,#REF!,20,0),)</f>
        <v>0</v>
      </c>
      <c r="W249" s="24">
        <f>IFERROR(VLOOKUP($D249,#REF!,21,0),)</f>
        <v>0</v>
      </c>
      <c r="X249" s="24">
        <f>IFERROR(VLOOKUP($D249,#REF!,22,0),)</f>
        <v>0</v>
      </c>
      <c r="Y249" s="24">
        <f>IFERROR(VLOOKUP($D249,#REF!,23,0),)</f>
        <v>0</v>
      </c>
      <c r="Z249" s="24">
        <f>IFERROR(VLOOKUP($D249,#REF!,24,0),)</f>
        <v>0</v>
      </c>
      <c r="AA249" s="24">
        <f>IFERROR(VLOOKUP($D249,#REF!,25,0),)</f>
        <v>0</v>
      </c>
      <c r="AB249" s="24">
        <f>IFERROR(VLOOKUP($D249,#REF!,26,0),)</f>
        <v>0</v>
      </c>
      <c r="AC249" s="24">
        <f>IFERROR(VLOOKUP($D249,#REF!,27,0),)</f>
        <v>0</v>
      </c>
      <c r="AD249" s="24">
        <f>IFERROR(VLOOKUP($D249,#REF!,28,0),)</f>
        <v>0</v>
      </c>
      <c r="AE249" s="24">
        <f>IFERROR(VLOOKUP($D249,#REF!,29,0),)</f>
        <v>0</v>
      </c>
      <c r="AF249" s="24">
        <f>IFERROR(VLOOKUP($D249,#REF!,30,0),)</f>
        <v>0</v>
      </c>
      <c r="AG249" s="24">
        <f>IFERROR(VLOOKUP($D249,#REF!,31,0),)</f>
        <v>0</v>
      </c>
      <c r="AH249" s="24">
        <f>IFERROR(VLOOKUP($D249,#REF!,32,0),)</f>
        <v>0</v>
      </c>
      <c r="AI249" s="24">
        <f>IFERROR(VLOOKUP($D249,#REF!,33,0),)</f>
        <v>0</v>
      </c>
      <c r="AJ249" s="24">
        <f>IFERROR(VLOOKUP($D249,#REF!,34,0),)</f>
        <v>0</v>
      </c>
      <c r="AK249" s="24">
        <f>IFERROR(VLOOKUP($D249,#REF!,35,0),)</f>
        <v>0</v>
      </c>
      <c r="AL249" s="24">
        <f>IFERROR(VLOOKUP($D249,#REF!,36,0),)</f>
        <v>0</v>
      </c>
    </row>
    <row r="250" spans="1:38" x14ac:dyDescent="0.25">
      <c r="A250" s="8" t="s">
        <v>989</v>
      </c>
      <c r="B250" s="8" t="str">
        <f t="shared" si="59"/>
        <v>Реконструкция ГРС Нежинский051-2002154</v>
      </c>
      <c r="C250" s="23" t="s">
        <v>692</v>
      </c>
      <c r="D250" s="23" t="s">
        <v>145</v>
      </c>
      <c r="E250" s="24">
        <f>IFERROR(VLOOKUP(D250,#REF!,2,0),)</f>
        <v>0</v>
      </c>
      <c r="F250" s="24">
        <f>IFERROR(VLOOKUP(D250,#REF!,3,0),)</f>
        <v>0</v>
      </c>
      <c r="G250" s="24">
        <f>IFERROR(VLOOKUP(D250,#REF!,4,0),)</f>
        <v>0</v>
      </c>
      <c r="H250" s="24">
        <f>IFERROR(VLOOKUP($D250,#REF!,5,0),)</f>
        <v>0</v>
      </c>
      <c r="I250" s="24">
        <v>0.02</v>
      </c>
      <c r="J250" s="24">
        <f>IFERROR(VLOOKUP($D250,#REF!,7,0),)</f>
        <v>0</v>
      </c>
      <c r="K250" s="24">
        <f>IFERROR(VLOOKUP($D250,#REF!,8,0),)</f>
        <v>0</v>
      </c>
      <c r="L250" s="24">
        <f>IFERROR(VLOOKUP($D250,#REF!,9,0),)</f>
        <v>0</v>
      </c>
      <c r="M250" s="24">
        <f>IFERROR(VLOOKUP($D250,#REF!,10,0),)</f>
        <v>0</v>
      </c>
      <c r="N250" s="24">
        <f>IFERROR(VLOOKUP($D250,#REF!,11,0),)</f>
        <v>0</v>
      </c>
      <c r="O250" s="24">
        <f>IFERROR(VLOOKUP($D250,#REF!,12,0),)</f>
        <v>0</v>
      </c>
      <c r="P250" s="24">
        <f>IFERROR(VLOOKUP($D250,#REF!,14,0),)</f>
        <v>0</v>
      </c>
      <c r="Q250" s="24">
        <f>IFERROR(VLOOKUP($D250,#REF!,15,0),)</f>
        <v>0</v>
      </c>
      <c r="R250" s="24">
        <f>IFERROR(VLOOKUP($D250,#REF!,16,0),)</f>
        <v>0</v>
      </c>
      <c r="S250" s="24">
        <f>IFERROR(VLOOKUP($D250,#REF!,16,0),)</f>
        <v>0</v>
      </c>
      <c r="T250" s="24">
        <f>IFERROR(VLOOKUP($D250,#REF!,17,0),)</f>
        <v>0</v>
      </c>
      <c r="U250" s="24">
        <f>IFERROR(VLOOKUP($D250,#REF!,19,0),)</f>
        <v>0</v>
      </c>
      <c r="V250" s="24">
        <f>IFERROR(VLOOKUP($D250,#REF!,20,0),)</f>
        <v>0</v>
      </c>
      <c r="W250" s="24">
        <f>IFERROR(VLOOKUP($D250,#REF!,21,0),)</f>
        <v>0</v>
      </c>
      <c r="X250" s="24">
        <f>IFERROR(VLOOKUP($D250,#REF!,22,0),)</f>
        <v>0</v>
      </c>
      <c r="Y250" s="24">
        <f>IFERROR(VLOOKUP($D250,#REF!,23,0),)</f>
        <v>0</v>
      </c>
      <c r="Z250" s="24">
        <f>IFERROR(VLOOKUP($D250,#REF!,24,0),)</f>
        <v>0</v>
      </c>
      <c r="AA250" s="24">
        <f>IFERROR(VLOOKUP($D250,#REF!,25,0),)</f>
        <v>0</v>
      </c>
      <c r="AB250" s="24">
        <f>IFERROR(VLOOKUP($D250,#REF!,26,0),)</f>
        <v>0</v>
      </c>
      <c r="AC250" s="24">
        <f>IFERROR(VLOOKUP($D250,#REF!,27,0),)</f>
        <v>0</v>
      </c>
      <c r="AD250" s="24">
        <f>IFERROR(VLOOKUP($D250,#REF!,28,0),)</f>
        <v>0</v>
      </c>
      <c r="AE250" s="24">
        <f>IFERROR(VLOOKUP($D250,#REF!,29,0),)</f>
        <v>0</v>
      </c>
      <c r="AF250" s="24">
        <f>IFERROR(VLOOKUP($D250,#REF!,30,0),)</f>
        <v>0</v>
      </c>
      <c r="AG250" s="24">
        <f>IFERROR(VLOOKUP($D250,#REF!,31,0),)</f>
        <v>0</v>
      </c>
      <c r="AH250" s="24">
        <f>IFERROR(VLOOKUP($D250,#REF!,32,0),)</f>
        <v>0</v>
      </c>
      <c r="AI250" s="24">
        <f>IFERROR(VLOOKUP($D250,#REF!,33,0),)</f>
        <v>0</v>
      </c>
      <c r="AJ250" s="24">
        <f>IFERROR(VLOOKUP($D250,#REF!,34,0),)</f>
        <v>0</v>
      </c>
      <c r="AK250" s="24">
        <f>IFERROR(VLOOKUP($D250,#REF!,35,0),)</f>
        <v>0</v>
      </c>
      <c r="AL250" s="24">
        <f>IFERROR(VLOOKUP($D250,#REF!,36,0),)</f>
        <v>0</v>
      </c>
    </row>
    <row r="251" spans="1:38" x14ac:dyDescent="0.25">
      <c r="A251" s="8" t="s">
        <v>989</v>
      </c>
      <c r="B251" s="8" t="str">
        <f t="shared" si="59"/>
        <v>Реконструкция ГРС Зензеватка051-2002155</v>
      </c>
      <c r="C251" s="23" t="s">
        <v>693</v>
      </c>
      <c r="D251" s="23" t="s">
        <v>146</v>
      </c>
      <c r="E251" s="24">
        <f>IFERROR(VLOOKUP(D251,#REF!,2,0),)</f>
        <v>0</v>
      </c>
      <c r="F251" s="24">
        <f>IFERROR(VLOOKUP(D251,#REF!,3,0),)</f>
        <v>0</v>
      </c>
      <c r="G251" s="24">
        <f>IFERROR(VLOOKUP(D251,#REF!,4,0),)</f>
        <v>0</v>
      </c>
      <c r="H251" s="24">
        <f>IFERROR(VLOOKUP($D251,#REF!,5,0),)</f>
        <v>0</v>
      </c>
      <c r="I251" s="24">
        <v>0.1</v>
      </c>
      <c r="J251" s="24">
        <f>IFERROR(VLOOKUP($D251,#REF!,7,0),)</f>
        <v>0</v>
      </c>
      <c r="K251" s="24">
        <f>IFERROR(VLOOKUP($D251,#REF!,8,0),)</f>
        <v>0</v>
      </c>
      <c r="L251" s="24">
        <f>IFERROR(VLOOKUP($D251,#REF!,9,0),)</f>
        <v>0</v>
      </c>
      <c r="M251" s="24">
        <f>IFERROR(VLOOKUP($D251,#REF!,10,0),)</f>
        <v>0</v>
      </c>
      <c r="N251" s="24">
        <f>IFERROR(VLOOKUP($D251,#REF!,11,0),)</f>
        <v>0</v>
      </c>
      <c r="O251" s="24">
        <f>IFERROR(VLOOKUP($D251,#REF!,12,0),)</f>
        <v>0</v>
      </c>
      <c r="P251" s="24">
        <f>IFERROR(VLOOKUP($D251,#REF!,14,0),)</f>
        <v>0</v>
      </c>
      <c r="Q251" s="24">
        <f>IFERROR(VLOOKUP($D251,#REF!,15,0),)</f>
        <v>0</v>
      </c>
      <c r="R251" s="24">
        <f>IFERROR(VLOOKUP($D251,#REF!,16,0),)</f>
        <v>0</v>
      </c>
      <c r="S251" s="24">
        <f>IFERROR(VLOOKUP($D251,#REF!,16,0),)</f>
        <v>0</v>
      </c>
      <c r="T251" s="24">
        <f>IFERROR(VLOOKUP($D251,#REF!,17,0),)</f>
        <v>0</v>
      </c>
      <c r="U251" s="24">
        <f>IFERROR(VLOOKUP($D251,#REF!,19,0),)</f>
        <v>0</v>
      </c>
      <c r="V251" s="24">
        <f>IFERROR(VLOOKUP($D251,#REF!,20,0),)</f>
        <v>0</v>
      </c>
      <c r="W251" s="24">
        <f>IFERROR(VLOOKUP($D251,#REF!,21,0),)</f>
        <v>0</v>
      </c>
      <c r="X251" s="24">
        <f>IFERROR(VLOOKUP($D251,#REF!,22,0),)</f>
        <v>0</v>
      </c>
      <c r="Y251" s="24">
        <f>IFERROR(VLOOKUP($D251,#REF!,23,0),)</f>
        <v>0</v>
      </c>
      <c r="Z251" s="24">
        <f>IFERROR(VLOOKUP($D251,#REF!,24,0),)</f>
        <v>0</v>
      </c>
      <c r="AA251" s="24">
        <f>IFERROR(VLOOKUP($D251,#REF!,25,0),)</f>
        <v>0</v>
      </c>
      <c r="AB251" s="24">
        <f>IFERROR(VLOOKUP($D251,#REF!,26,0),)</f>
        <v>0</v>
      </c>
      <c r="AC251" s="24">
        <f>IFERROR(VLOOKUP($D251,#REF!,27,0),)</f>
        <v>0</v>
      </c>
      <c r="AD251" s="24">
        <f>IFERROR(VLOOKUP($D251,#REF!,28,0),)</f>
        <v>0</v>
      </c>
      <c r="AE251" s="24">
        <f>IFERROR(VLOOKUP($D251,#REF!,29,0),)</f>
        <v>0</v>
      </c>
      <c r="AF251" s="24">
        <f>IFERROR(VLOOKUP($D251,#REF!,30,0),)</f>
        <v>0</v>
      </c>
      <c r="AG251" s="24">
        <f>IFERROR(VLOOKUP($D251,#REF!,31,0),)</f>
        <v>0</v>
      </c>
      <c r="AH251" s="24">
        <f>IFERROR(VLOOKUP($D251,#REF!,32,0),)</f>
        <v>0</v>
      </c>
      <c r="AI251" s="24">
        <f>IFERROR(VLOOKUP($D251,#REF!,33,0),)</f>
        <v>0</v>
      </c>
      <c r="AJ251" s="24">
        <f>IFERROR(VLOOKUP($D251,#REF!,34,0),)</f>
        <v>0</v>
      </c>
      <c r="AK251" s="24">
        <f>IFERROR(VLOOKUP($D251,#REF!,35,0),)</f>
        <v>0</v>
      </c>
      <c r="AL251" s="24">
        <f>IFERROR(VLOOKUP($D251,#REF!,36,0),)</f>
        <v>0</v>
      </c>
    </row>
    <row r="252" spans="1:38" x14ac:dyDescent="0.25">
      <c r="A252" s="8" t="s">
        <v>989</v>
      </c>
      <c r="B252" s="8" t="str">
        <f t="shared" si="59"/>
        <v>Реконструкция ГРС Мокрая Ольховка051-2002156</v>
      </c>
      <c r="C252" s="23" t="s">
        <v>694</v>
      </c>
      <c r="D252" s="23" t="s">
        <v>147</v>
      </c>
      <c r="E252" s="24">
        <f>IFERROR(VLOOKUP(D252,#REF!,2,0),)</f>
        <v>0</v>
      </c>
      <c r="F252" s="24">
        <f>IFERROR(VLOOKUP(D252,#REF!,3,0),)</f>
        <v>0</v>
      </c>
      <c r="G252" s="24">
        <f>IFERROR(VLOOKUP(D252,#REF!,4,0),)</f>
        <v>0</v>
      </c>
      <c r="H252" s="24">
        <f>IFERROR(VLOOKUP($D252,#REF!,5,0),)</f>
        <v>0</v>
      </c>
      <c r="I252" s="24">
        <v>0.64</v>
      </c>
      <c r="J252" s="24">
        <f>IFERROR(VLOOKUP($D252,#REF!,7,0),)</f>
        <v>0</v>
      </c>
      <c r="K252" s="24">
        <f>IFERROR(VLOOKUP($D252,#REF!,8,0),)</f>
        <v>0</v>
      </c>
      <c r="L252" s="24">
        <f>IFERROR(VLOOKUP($D252,#REF!,9,0),)</f>
        <v>0</v>
      </c>
      <c r="M252" s="24">
        <f>IFERROR(VLOOKUP($D252,#REF!,10,0),)</f>
        <v>0</v>
      </c>
      <c r="N252" s="24">
        <f>IFERROR(VLOOKUP($D252,#REF!,11,0),)</f>
        <v>0</v>
      </c>
      <c r="O252" s="24">
        <f>IFERROR(VLOOKUP($D252,#REF!,12,0),)</f>
        <v>0</v>
      </c>
      <c r="P252" s="24">
        <f>IFERROR(VLOOKUP($D252,#REF!,14,0),)</f>
        <v>0</v>
      </c>
      <c r="Q252" s="24">
        <f>IFERROR(VLOOKUP($D252,#REF!,15,0),)</f>
        <v>0</v>
      </c>
      <c r="R252" s="24">
        <f>IFERROR(VLOOKUP($D252,#REF!,16,0),)</f>
        <v>0</v>
      </c>
      <c r="S252" s="24">
        <f>IFERROR(VLOOKUP($D252,#REF!,16,0),)</f>
        <v>0</v>
      </c>
      <c r="T252" s="24">
        <f>IFERROR(VLOOKUP($D252,#REF!,17,0),)</f>
        <v>0</v>
      </c>
      <c r="U252" s="24">
        <f>IFERROR(VLOOKUP($D252,#REF!,19,0),)</f>
        <v>0</v>
      </c>
      <c r="V252" s="24">
        <f>IFERROR(VLOOKUP($D252,#REF!,20,0),)</f>
        <v>0</v>
      </c>
      <c r="W252" s="24">
        <f>IFERROR(VLOOKUP($D252,#REF!,21,0),)</f>
        <v>0</v>
      </c>
      <c r="X252" s="24">
        <f>IFERROR(VLOOKUP($D252,#REF!,22,0),)</f>
        <v>0</v>
      </c>
      <c r="Y252" s="24">
        <f>IFERROR(VLOOKUP($D252,#REF!,23,0),)</f>
        <v>0</v>
      </c>
      <c r="Z252" s="24">
        <f>IFERROR(VLOOKUP($D252,#REF!,24,0),)</f>
        <v>0</v>
      </c>
      <c r="AA252" s="24">
        <f>IFERROR(VLOOKUP($D252,#REF!,25,0),)</f>
        <v>0</v>
      </c>
      <c r="AB252" s="24">
        <f>IFERROR(VLOOKUP($D252,#REF!,26,0),)</f>
        <v>0</v>
      </c>
      <c r="AC252" s="24">
        <f>IFERROR(VLOOKUP($D252,#REF!,27,0),)</f>
        <v>0</v>
      </c>
      <c r="AD252" s="24">
        <f>IFERROR(VLOOKUP($D252,#REF!,28,0),)</f>
        <v>0</v>
      </c>
      <c r="AE252" s="24">
        <f>IFERROR(VLOOKUP($D252,#REF!,29,0),)</f>
        <v>0</v>
      </c>
      <c r="AF252" s="24">
        <f>IFERROR(VLOOKUP($D252,#REF!,30,0),)</f>
        <v>0</v>
      </c>
      <c r="AG252" s="24">
        <f>IFERROR(VLOOKUP($D252,#REF!,31,0),)</f>
        <v>0</v>
      </c>
      <c r="AH252" s="24">
        <f>IFERROR(VLOOKUP($D252,#REF!,32,0),)</f>
        <v>0</v>
      </c>
      <c r="AI252" s="24">
        <f>IFERROR(VLOOKUP($D252,#REF!,33,0),)</f>
        <v>0</v>
      </c>
      <c r="AJ252" s="24">
        <f>IFERROR(VLOOKUP($D252,#REF!,34,0),)</f>
        <v>0</v>
      </c>
      <c r="AK252" s="24">
        <f>IFERROR(VLOOKUP($D252,#REF!,35,0),)</f>
        <v>0</v>
      </c>
      <c r="AL252" s="24">
        <f>IFERROR(VLOOKUP($D252,#REF!,36,0),)</f>
        <v>0</v>
      </c>
    </row>
    <row r="253" spans="1:38" x14ac:dyDescent="0.25">
      <c r="A253" s="8" t="s">
        <v>989</v>
      </c>
      <c r="B253" s="8" t="str">
        <f t="shared" si="59"/>
        <v>Волгоградское ПХГ в отложениях каменной соли051-2002160</v>
      </c>
      <c r="C253" s="23" t="s">
        <v>695</v>
      </c>
      <c r="D253" s="23" t="s">
        <v>148</v>
      </c>
      <c r="E253" s="24">
        <f>IFERROR(VLOOKUP(D253,#REF!,2,0),)</f>
        <v>0</v>
      </c>
      <c r="F253" s="24">
        <f>IFERROR(VLOOKUP(D253,#REF!,3,0),)</f>
        <v>0</v>
      </c>
      <c r="G253" s="24">
        <f>IFERROR(VLOOKUP(D253,#REF!,4,0),)</f>
        <v>0</v>
      </c>
      <c r="H253" s="24">
        <f>IFERROR(VLOOKUP($D253,#REF!,5,0),)</f>
        <v>0</v>
      </c>
      <c r="I253" s="24">
        <v>46.22</v>
      </c>
      <c r="J253" s="24">
        <f>IFERROR(VLOOKUP($D253,#REF!,7,0),)</f>
        <v>0</v>
      </c>
      <c r="K253" s="24">
        <f>IFERROR(VLOOKUP($D253,#REF!,8,0),)</f>
        <v>0</v>
      </c>
      <c r="L253" s="24">
        <f>IFERROR(VLOOKUP($D253,#REF!,9,0),)</f>
        <v>0</v>
      </c>
      <c r="M253" s="24">
        <f>IFERROR(VLOOKUP($D253,#REF!,10,0),)</f>
        <v>0</v>
      </c>
      <c r="N253" s="24">
        <f>IFERROR(VLOOKUP($D253,#REF!,11,0),)</f>
        <v>0</v>
      </c>
      <c r="O253" s="24">
        <f>IFERROR(VLOOKUP($D253,#REF!,12,0),)</f>
        <v>0</v>
      </c>
      <c r="P253" s="24">
        <f>IFERROR(VLOOKUP($D253,#REF!,14,0),)</f>
        <v>0</v>
      </c>
      <c r="Q253" s="24">
        <f>IFERROR(VLOOKUP($D253,#REF!,15,0),)</f>
        <v>0</v>
      </c>
      <c r="R253" s="24">
        <f>IFERROR(VLOOKUP($D253,#REF!,16,0),)</f>
        <v>0</v>
      </c>
      <c r="S253" s="24">
        <f>IFERROR(VLOOKUP($D253,#REF!,16,0),)</f>
        <v>0</v>
      </c>
      <c r="T253" s="24">
        <f>IFERROR(VLOOKUP($D253,#REF!,17,0),)</f>
        <v>0</v>
      </c>
      <c r="U253" s="24">
        <f>IFERROR(VLOOKUP($D253,#REF!,19,0),)</f>
        <v>0</v>
      </c>
      <c r="V253" s="24">
        <f>IFERROR(VLOOKUP($D253,#REF!,20,0),)</f>
        <v>0</v>
      </c>
      <c r="W253" s="24">
        <f>IFERROR(VLOOKUP($D253,#REF!,21,0),)</f>
        <v>0</v>
      </c>
      <c r="X253" s="24">
        <f>IFERROR(VLOOKUP($D253,#REF!,22,0),)</f>
        <v>0</v>
      </c>
      <c r="Y253" s="24">
        <f>IFERROR(VLOOKUP($D253,#REF!,23,0),)</f>
        <v>0</v>
      </c>
      <c r="Z253" s="24">
        <f>IFERROR(VLOOKUP($D253,#REF!,24,0),)</f>
        <v>0</v>
      </c>
      <c r="AA253" s="24">
        <f>IFERROR(VLOOKUP($D253,#REF!,25,0),)</f>
        <v>0</v>
      </c>
      <c r="AB253" s="24">
        <f>IFERROR(VLOOKUP($D253,#REF!,26,0),)</f>
        <v>0</v>
      </c>
      <c r="AC253" s="24">
        <f>IFERROR(VLOOKUP($D253,#REF!,27,0),)</f>
        <v>0</v>
      </c>
      <c r="AD253" s="24">
        <f>IFERROR(VLOOKUP($D253,#REF!,28,0),)</f>
        <v>0</v>
      </c>
      <c r="AE253" s="24">
        <f>IFERROR(VLOOKUP($D253,#REF!,29,0),)</f>
        <v>0</v>
      </c>
      <c r="AF253" s="24">
        <f>IFERROR(VLOOKUP($D253,#REF!,30,0),)</f>
        <v>0</v>
      </c>
      <c r="AG253" s="24">
        <f>IFERROR(VLOOKUP($D253,#REF!,31,0),)</f>
        <v>0</v>
      </c>
      <c r="AH253" s="24">
        <f>IFERROR(VLOOKUP($D253,#REF!,32,0),)</f>
        <v>0</v>
      </c>
      <c r="AI253" s="24">
        <f>IFERROR(VLOOKUP($D253,#REF!,33,0),)</f>
        <v>0</v>
      </c>
      <c r="AJ253" s="24">
        <f>IFERROR(VLOOKUP($D253,#REF!,34,0),)</f>
        <v>0</v>
      </c>
      <c r="AK253" s="24">
        <f>IFERROR(VLOOKUP($D253,#REF!,35,0),)</f>
        <v>0</v>
      </c>
      <c r="AL253" s="24">
        <f>IFERROR(VLOOKUP($D253,#REF!,36,0),)</f>
        <v>0</v>
      </c>
    </row>
    <row r="254" spans="1:38" x14ac:dyDescent="0.25">
      <c r="A254" s="8" t="s">
        <v>989</v>
      </c>
      <c r="B254" s="8" t="str">
        <f t="shared" si="59"/>
        <v>Реконструкция ГИС Шаран051-2002161</v>
      </c>
      <c r="C254" s="23" t="s">
        <v>696</v>
      </c>
      <c r="D254" s="23" t="s">
        <v>149</v>
      </c>
      <c r="E254" s="24">
        <f>IFERROR(VLOOKUP(D254,#REF!,2,0),)</f>
        <v>0</v>
      </c>
      <c r="F254" s="24">
        <f>IFERROR(VLOOKUP(D254,#REF!,3,0),)</f>
        <v>0</v>
      </c>
      <c r="G254" s="24">
        <f>IFERROR(VLOOKUP(D254,#REF!,4,0),)</f>
        <v>0</v>
      </c>
      <c r="H254" s="24">
        <f>IFERROR(VLOOKUP($D254,#REF!,5,0),)</f>
        <v>0</v>
      </c>
      <c r="I254" s="24">
        <v>41.89</v>
      </c>
      <c r="J254" s="24">
        <f>IFERROR(VLOOKUP($D254,#REF!,7,0),)</f>
        <v>0</v>
      </c>
      <c r="K254" s="24">
        <f>IFERROR(VLOOKUP($D254,#REF!,8,0),)</f>
        <v>0</v>
      </c>
      <c r="L254" s="24">
        <f>IFERROR(VLOOKUP($D254,#REF!,9,0),)</f>
        <v>0</v>
      </c>
      <c r="M254" s="24">
        <f>IFERROR(VLOOKUP($D254,#REF!,10,0),)</f>
        <v>0</v>
      </c>
      <c r="N254" s="24">
        <f>IFERROR(VLOOKUP($D254,#REF!,11,0),)</f>
        <v>0</v>
      </c>
      <c r="O254" s="24">
        <f>IFERROR(VLOOKUP($D254,#REF!,12,0),)</f>
        <v>0</v>
      </c>
      <c r="P254" s="24">
        <f>IFERROR(VLOOKUP($D254,#REF!,14,0),)</f>
        <v>0</v>
      </c>
      <c r="Q254" s="24">
        <f>IFERROR(VLOOKUP($D254,#REF!,15,0),)</f>
        <v>0</v>
      </c>
      <c r="R254" s="24">
        <f>IFERROR(VLOOKUP($D254,#REF!,16,0),)</f>
        <v>0</v>
      </c>
      <c r="S254" s="24">
        <f>IFERROR(VLOOKUP($D254,#REF!,16,0),)</f>
        <v>0</v>
      </c>
      <c r="T254" s="24">
        <f>IFERROR(VLOOKUP($D254,#REF!,17,0),)</f>
        <v>0</v>
      </c>
      <c r="U254" s="24">
        <f>IFERROR(VLOOKUP($D254,#REF!,19,0),)</f>
        <v>0</v>
      </c>
      <c r="V254" s="24">
        <f>IFERROR(VLOOKUP($D254,#REF!,20,0),)</f>
        <v>0</v>
      </c>
      <c r="W254" s="24">
        <f>IFERROR(VLOOKUP($D254,#REF!,21,0),)</f>
        <v>0</v>
      </c>
      <c r="X254" s="24">
        <f>IFERROR(VLOOKUP($D254,#REF!,22,0),)</f>
        <v>0</v>
      </c>
      <c r="Y254" s="24">
        <f>IFERROR(VLOOKUP($D254,#REF!,23,0),)</f>
        <v>0</v>
      </c>
      <c r="Z254" s="24">
        <f>IFERROR(VLOOKUP($D254,#REF!,24,0),)</f>
        <v>0</v>
      </c>
      <c r="AA254" s="24">
        <f>IFERROR(VLOOKUP($D254,#REF!,25,0),)</f>
        <v>0</v>
      </c>
      <c r="AB254" s="24">
        <f>IFERROR(VLOOKUP($D254,#REF!,26,0),)</f>
        <v>0</v>
      </c>
      <c r="AC254" s="24">
        <f>IFERROR(VLOOKUP($D254,#REF!,27,0),)</f>
        <v>0</v>
      </c>
      <c r="AD254" s="24">
        <f>IFERROR(VLOOKUP($D254,#REF!,28,0),)</f>
        <v>0</v>
      </c>
      <c r="AE254" s="24">
        <f>IFERROR(VLOOKUP($D254,#REF!,29,0),)</f>
        <v>0</v>
      </c>
      <c r="AF254" s="24">
        <f>IFERROR(VLOOKUP($D254,#REF!,30,0),)</f>
        <v>0</v>
      </c>
      <c r="AG254" s="24">
        <f>IFERROR(VLOOKUP($D254,#REF!,31,0),)</f>
        <v>0</v>
      </c>
      <c r="AH254" s="24">
        <f>IFERROR(VLOOKUP($D254,#REF!,32,0),)</f>
        <v>0</v>
      </c>
      <c r="AI254" s="24">
        <f>IFERROR(VLOOKUP($D254,#REF!,33,0),)</f>
        <v>0</v>
      </c>
      <c r="AJ254" s="24">
        <f>IFERROR(VLOOKUP($D254,#REF!,34,0),)</f>
        <v>0</v>
      </c>
      <c r="AK254" s="24">
        <f>IFERROR(VLOOKUP($D254,#REF!,35,0),)</f>
        <v>0</v>
      </c>
      <c r="AL254" s="24">
        <f>IFERROR(VLOOKUP($D254,#REF!,36,0),)</f>
        <v>0</v>
      </c>
    </row>
    <row r="255" spans="1:38" x14ac:dyDescent="0.25">
      <c r="A255" s="8" t="s">
        <v>989</v>
      </c>
      <c r="B255" s="8" t="str">
        <f t="shared" si="59"/>
        <v>Реконструкция газопроводов Н.Тура-Пермь-1,2н (с км 224-р. Сылва) и Пермь-Горький 1,2н (по 47,84 км - узел подключения КС Оханская)051-2002171</v>
      </c>
      <c r="C255" s="23" t="s">
        <v>697</v>
      </c>
      <c r="D255" s="23" t="s">
        <v>150</v>
      </c>
      <c r="E255" s="24">
        <f>IFERROR(VLOOKUP(D255,#REF!,2,0),)</f>
        <v>0</v>
      </c>
      <c r="F255" s="24">
        <f>IFERROR(VLOOKUP(D255,#REF!,3,0),)</f>
        <v>0</v>
      </c>
      <c r="G255" s="24">
        <f>IFERROR(VLOOKUP(D255,#REF!,4,0),)</f>
        <v>0</v>
      </c>
      <c r="H255" s="24">
        <f>IFERROR(VLOOKUP($D255,#REF!,5,0),)</f>
        <v>0</v>
      </c>
      <c r="I255" s="24">
        <v>0.55000000000000004</v>
      </c>
      <c r="J255" s="24">
        <f>IFERROR(VLOOKUP($D255,#REF!,7,0),)</f>
        <v>0</v>
      </c>
      <c r="K255" s="24">
        <f>IFERROR(VLOOKUP($D255,#REF!,8,0),)</f>
        <v>0</v>
      </c>
      <c r="L255" s="24">
        <f>IFERROR(VLOOKUP($D255,#REF!,9,0),)</f>
        <v>0</v>
      </c>
      <c r="M255" s="24">
        <f>IFERROR(VLOOKUP($D255,#REF!,10,0),)</f>
        <v>0</v>
      </c>
      <c r="N255" s="24">
        <f>IFERROR(VLOOKUP($D255,#REF!,11,0),)</f>
        <v>0</v>
      </c>
      <c r="O255" s="24">
        <f>IFERROR(VLOOKUP($D255,#REF!,12,0),)</f>
        <v>0</v>
      </c>
      <c r="P255" s="24">
        <f>IFERROR(VLOOKUP($D255,#REF!,14,0),)</f>
        <v>0</v>
      </c>
      <c r="Q255" s="24">
        <f>IFERROR(VLOOKUP($D255,#REF!,15,0),)</f>
        <v>0</v>
      </c>
      <c r="R255" s="24">
        <f>IFERROR(VLOOKUP($D255,#REF!,16,0),)</f>
        <v>0</v>
      </c>
      <c r="S255" s="24">
        <f>IFERROR(VLOOKUP($D255,#REF!,16,0),)</f>
        <v>0</v>
      </c>
      <c r="T255" s="24">
        <f>IFERROR(VLOOKUP($D255,#REF!,17,0),)</f>
        <v>0</v>
      </c>
      <c r="U255" s="24">
        <f>IFERROR(VLOOKUP($D255,#REF!,19,0),)</f>
        <v>0</v>
      </c>
      <c r="V255" s="24">
        <f>IFERROR(VLOOKUP($D255,#REF!,20,0),)</f>
        <v>0</v>
      </c>
      <c r="W255" s="24">
        <f>IFERROR(VLOOKUP($D255,#REF!,21,0),)</f>
        <v>0</v>
      </c>
      <c r="X255" s="24">
        <f>IFERROR(VLOOKUP($D255,#REF!,22,0),)</f>
        <v>0</v>
      </c>
      <c r="Y255" s="24">
        <f>IFERROR(VLOOKUP($D255,#REF!,23,0),)</f>
        <v>0</v>
      </c>
      <c r="Z255" s="24">
        <f>IFERROR(VLOOKUP($D255,#REF!,24,0),)</f>
        <v>0</v>
      </c>
      <c r="AA255" s="24">
        <f>IFERROR(VLOOKUP($D255,#REF!,25,0),)</f>
        <v>0</v>
      </c>
      <c r="AB255" s="24">
        <f>IFERROR(VLOOKUP($D255,#REF!,26,0),)</f>
        <v>0</v>
      </c>
      <c r="AC255" s="24">
        <f>IFERROR(VLOOKUP($D255,#REF!,27,0),)</f>
        <v>0</v>
      </c>
      <c r="AD255" s="24">
        <f>IFERROR(VLOOKUP($D255,#REF!,28,0),)</f>
        <v>0</v>
      </c>
      <c r="AE255" s="24">
        <f>IFERROR(VLOOKUP($D255,#REF!,29,0),)</f>
        <v>0</v>
      </c>
      <c r="AF255" s="24">
        <f>IFERROR(VLOOKUP($D255,#REF!,30,0),)</f>
        <v>0</v>
      </c>
      <c r="AG255" s="24">
        <f>IFERROR(VLOOKUP($D255,#REF!,31,0),)</f>
        <v>0</v>
      </c>
      <c r="AH255" s="24">
        <f>IFERROR(VLOOKUP($D255,#REF!,32,0),)</f>
        <v>0</v>
      </c>
      <c r="AI255" s="24">
        <f>IFERROR(VLOOKUP($D255,#REF!,33,0),)</f>
        <v>0</v>
      </c>
      <c r="AJ255" s="24">
        <f>IFERROR(VLOOKUP($D255,#REF!,34,0),)</f>
        <v>0</v>
      </c>
      <c r="AK255" s="24">
        <f>IFERROR(VLOOKUP($D255,#REF!,35,0),)</f>
        <v>0</v>
      </c>
      <c r="AL255" s="24">
        <f>IFERROR(VLOOKUP($D255,#REF!,36,0),)</f>
        <v>0</v>
      </c>
    </row>
    <row r="256" spans="1:38" x14ac:dyDescent="0.25">
      <c r="A256" s="8" t="s">
        <v>989</v>
      </c>
      <c r="B256" s="8" t="str">
        <f t="shared" si="59"/>
        <v>Реконструкция газопромысловых сооружений Степновской СПХГ051-2002172</v>
      </c>
      <c r="C256" s="23" t="s">
        <v>698</v>
      </c>
      <c r="D256" s="23" t="s">
        <v>151</v>
      </c>
      <c r="E256" s="24">
        <f>IFERROR(VLOOKUP(D256,#REF!,2,0),)</f>
        <v>0</v>
      </c>
      <c r="F256" s="24">
        <f>IFERROR(VLOOKUP(D256,#REF!,3,0),)</f>
        <v>0</v>
      </c>
      <c r="G256" s="24">
        <f>IFERROR(VLOOKUP(D256,#REF!,4,0),)</f>
        <v>0</v>
      </c>
      <c r="H256" s="24">
        <f>IFERROR(VLOOKUP($D256,#REF!,5,0),)</f>
        <v>0</v>
      </c>
      <c r="I256" s="24">
        <v>66.95</v>
      </c>
      <c r="J256" s="24">
        <f>IFERROR(VLOOKUP($D256,#REF!,7,0),)</f>
        <v>0</v>
      </c>
      <c r="K256" s="24">
        <f>IFERROR(VLOOKUP($D256,#REF!,8,0),)</f>
        <v>0</v>
      </c>
      <c r="L256" s="24">
        <f>IFERROR(VLOOKUP($D256,#REF!,9,0),)</f>
        <v>0</v>
      </c>
      <c r="M256" s="24">
        <f>IFERROR(VLOOKUP($D256,#REF!,10,0),)</f>
        <v>0</v>
      </c>
      <c r="N256" s="24">
        <f>IFERROR(VLOOKUP($D256,#REF!,11,0),)</f>
        <v>0</v>
      </c>
      <c r="O256" s="24">
        <f>IFERROR(VLOOKUP($D256,#REF!,12,0),)</f>
        <v>0</v>
      </c>
      <c r="P256" s="24">
        <f>IFERROR(VLOOKUP($D256,#REF!,14,0),)</f>
        <v>0</v>
      </c>
      <c r="Q256" s="24">
        <f>IFERROR(VLOOKUP($D256,#REF!,15,0),)</f>
        <v>0</v>
      </c>
      <c r="R256" s="24">
        <f>IFERROR(VLOOKUP($D256,#REF!,16,0),)</f>
        <v>0</v>
      </c>
      <c r="S256" s="24">
        <f>IFERROR(VLOOKUP($D256,#REF!,16,0),)</f>
        <v>0</v>
      </c>
      <c r="T256" s="24">
        <f>IFERROR(VLOOKUP($D256,#REF!,17,0),)</f>
        <v>0</v>
      </c>
      <c r="U256" s="24">
        <f>IFERROR(VLOOKUP($D256,#REF!,19,0),)</f>
        <v>0</v>
      </c>
      <c r="V256" s="24">
        <f>IFERROR(VLOOKUP($D256,#REF!,20,0),)</f>
        <v>0</v>
      </c>
      <c r="W256" s="24">
        <f>IFERROR(VLOOKUP($D256,#REF!,21,0),)</f>
        <v>0</v>
      </c>
      <c r="X256" s="24">
        <f>IFERROR(VLOOKUP($D256,#REF!,22,0),)</f>
        <v>0</v>
      </c>
      <c r="Y256" s="24">
        <f>IFERROR(VLOOKUP($D256,#REF!,23,0),)</f>
        <v>0</v>
      </c>
      <c r="Z256" s="24">
        <f>IFERROR(VLOOKUP($D256,#REF!,24,0),)</f>
        <v>0</v>
      </c>
      <c r="AA256" s="24">
        <f>IFERROR(VLOOKUP($D256,#REF!,25,0),)</f>
        <v>0</v>
      </c>
      <c r="AB256" s="24">
        <f>IFERROR(VLOOKUP($D256,#REF!,26,0),)</f>
        <v>0</v>
      </c>
      <c r="AC256" s="24">
        <f>IFERROR(VLOOKUP($D256,#REF!,27,0),)</f>
        <v>0</v>
      </c>
      <c r="AD256" s="24">
        <f>IFERROR(VLOOKUP($D256,#REF!,28,0),)</f>
        <v>0</v>
      </c>
      <c r="AE256" s="24">
        <f>IFERROR(VLOOKUP($D256,#REF!,29,0),)</f>
        <v>0</v>
      </c>
      <c r="AF256" s="24">
        <f>IFERROR(VLOOKUP($D256,#REF!,30,0),)</f>
        <v>0</v>
      </c>
      <c r="AG256" s="24">
        <f>IFERROR(VLOOKUP($D256,#REF!,31,0),)</f>
        <v>0</v>
      </c>
      <c r="AH256" s="24">
        <f>IFERROR(VLOOKUP($D256,#REF!,32,0),)</f>
        <v>0</v>
      </c>
      <c r="AI256" s="24">
        <f>IFERROR(VLOOKUP($D256,#REF!,33,0),)</f>
        <v>0</v>
      </c>
      <c r="AJ256" s="24">
        <f>IFERROR(VLOOKUP($D256,#REF!,34,0),)</f>
        <v>0</v>
      </c>
      <c r="AK256" s="24">
        <f>IFERROR(VLOOKUP($D256,#REF!,35,0),)</f>
        <v>0</v>
      </c>
      <c r="AL256" s="24">
        <f>IFERROR(VLOOKUP($D256,#REF!,36,0),)</f>
        <v>0</v>
      </c>
    </row>
    <row r="257" spans="1:38" x14ac:dyDescent="0.25">
      <c r="A257" s="8" t="s">
        <v>989</v>
      </c>
      <c r="B257" s="8" t="str">
        <f t="shared" si="59"/>
        <v>ГРС-7 г. Саратов051-2002173</v>
      </c>
      <c r="C257" s="23" t="s">
        <v>699</v>
      </c>
      <c r="D257" s="23" t="s">
        <v>152</v>
      </c>
      <c r="E257" s="24">
        <f>IFERROR(VLOOKUP(D257,#REF!,2,0),)</f>
        <v>0</v>
      </c>
      <c r="F257" s="24">
        <f>IFERROR(VLOOKUP(D257,#REF!,3,0),)</f>
        <v>0</v>
      </c>
      <c r="G257" s="24">
        <f>IFERROR(VLOOKUP(D257,#REF!,4,0),)</f>
        <v>0</v>
      </c>
      <c r="H257" s="24">
        <f>IFERROR(VLOOKUP($D257,#REF!,5,0),)</f>
        <v>0</v>
      </c>
      <c r="I257" s="24">
        <v>422.38</v>
      </c>
      <c r="J257" s="24">
        <f>IFERROR(VLOOKUP($D257,#REF!,7,0),)</f>
        <v>0</v>
      </c>
      <c r="K257" s="24">
        <f>IFERROR(VLOOKUP($D257,#REF!,8,0),)</f>
        <v>0</v>
      </c>
      <c r="L257" s="24">
        <f>IFERROR(VLOOKUP($D257,#REF!,9,0),)</f>
        <v>0</v>
      </c>
      <c r="M257" s="24">
        <f>IFERROR(VLOOKUP($D257,#REF!,10,0),)</f>
        <v>0</v>
      </c>
      <c r="N257" s="24">
        <f>IFERROR(VLOOKUP($D257,#REF!,11,0),)</f>
        <v>0</v>
      </c>
      <c r="O257" s="24">
        <f>IFERROR(VLOOKUP($D257,#REF!,12,0),)</f>
        <v>0</v>
      </c>
      <c r="P257" s="24">
        <f>IFERROR(VLOOKUP($D257,#REF!,14,0),)</f>
        <v>0</v>
      </c>
      <c r="Q257" s="24">
        <f>IFERROR(VLOOKUP($D257,#REF!,15,0),)</f>
        <v>0</v>
      </c>
      <c r="R257" s="24">
        <f>IFERROR(VLOOKUP($D257,#REF!,16,0),)</f>
        <v>0</v>
      </c>
      <c r="S257" s="24">
        <f>IFERROR(VLOOKUP($D257,#REF!,16,0),)</f>
        <v>0</v>
      </c>
      <c r="T257" s="24">
        <f>IFERROR(VLOOKUP($D257,#REF!,17,0),)</f>
        <v>0</v>
      </c>
      <c r="U257" s="24">
        <f>IFERROR(VLOOKUP($D257,#REF!,19,0),)</f>
        <v>0</v>
      </c>
      <c r="V257" s="24">
        <f>IFERROR(VLOOKUP($D257,#REF!,20,0),)</f>
        <v>0</v>
      </c>
      <c r="W257" s="24">
        <f>IFERROR(VLOOKUP($D257,#REF!,21,0),)</f>
        <v>0</v>
      </c>
      <c r="X257" s="24">
        <f>IFERROR(VLOOKUP($D257,#REF!,22,0),)</f>
        <v>0</v>
      </c>
      <c r="Y257" s="24">
        <f>IFERROR(VLOOKUP($D257,#REF!,23,0),)</f>
        <v>0</v>
      </c>
      <c r="Z257" s="24">
        <f>IFERROR(VLOOKUP($D257,#REF!,24,0),)</f>
        <v>0</v>
      </c>
      <c r="AA257" s="24">
        <f>IFERROR(VLOOKUP($D257,#REF!,25,0),)</f>
        <v>0</v>
      </c>
      <c r="AB257" s="24">
        <f>IFERROR(VLOOKUP($D257,#REF!,26,0),)</f>
        <v>0</v>
      </c>
      <c r="AC257" s="24">
        <f>IFERROR(VLOOKUP($D257,#REF!,27,0),)</f>
        <v>0</v>
      </c>
      <c r="AD257" s="24">
        <f>IFERROR(VLOOKUP($D257,#REF!,28,0),)</f>
        <v>0</v>
      </c>
      <c r="AE257" s="24">
        <f>IFERROR(VLOOKUP($D257,#REF!,29,0),)</f>
        <v>0</v>
      </c>
      <c r="AF257" s="24">
        <f>IFERROR(VLOOKUP($D257,#REF!,30,0),)</f>
        <v>0</v>
      </c>
      <c r="AG257" s="24">
        <f>IFERROR(VLOOKUP($D257,#REF!,31,0),)</f>
        <v>0</v>
      </c>
      <c r="AH257" s="24">
        <f>IFERROR(VLOOKUP($D257,#REF!,32,0),)</f>
        <v>0</v>
      </c>
      <c r="AI257" s="24">
        <f>IFERROR(VLOOKUP($D257,#REF!,33,0),)</f>
        <v>0</v>
      </c>
      <c r="AJ257" s="24">
        <f>IFERROR(VLOOKUP($D257,#REF!,34,0),)</f>
        <v>0</v>
      </c>
      <c r="AK257" s="24">
        <f>IFERROR(VLOOKUP($D257,#REF!,35,0),)</f>
        <v>0</v>
      </c>
      <c r="AL257" s="24">
        <f>IFERROR(VLOOKUP($D257,#REF!,36,0),)</f>
        <v>0</v>
      </c>
    </row>
    <row r="258" spans="1:38" x14ac:dyDescent="0.25">
      <c r="A258" s="8" t="s">
        <v>989</v>
      </c>
      <c r="B258" s="8" t="str">
        <f t="shared" si="59"/>
        <v>Реконструкция газопровода-отвода и ГРС Безымянский051-2002181</v>
      </c>
      <c r="C258" s="23" t="s">
        <v>700</v>
      </c>
      <c r="D258" s="23" t="s">
        <v>153</v>
      </c>
      <c r="E258" s="24">
        <f>IFERROR(VLOOKUP(D258,#REF!,2,0),)</f>
        <v>0</v>
      </c>
      <c r="F258" s="24">
        <f>IFERROR(VLOOKUP(D258,#REF!,3,0),)</f>
        <v>0</v>
      </c>
      <c r="G258" s="24">
        <f>IFERROR(VLOOKUP(D258,#REF!,4,0),)</f>
        <v>0</v>
      </c>
      <c r="H258" s="24">
        <f>IFERROR(VLOOKUP($D258,#REF!,5,0),)</f>
        <v>0</v>
      </c>
      <c r="I258" s="24">
        <v>3.26</v>
      </c>
      <c r="J258" s="24">
        <f>IFERROR(VLOOKUP($D258,#REF!,7,0),)</f>
        <v>0</v>
      </c>
      <c r="K258" s="24">
        <f>IFERROR(VLOOKUP($D258,#REF!,8,0),)</f>
        <v>0</v>
      </c>
      <c r="L258" s="24">
        <f>IFERROR(VLOOKUP($D258,#REF!,9,0),)</f>
        <v>0</v>
      </c>
      <c r="M258" s="24">
        <f>IFERROR(VLOOKUP($D258,#REF!,10,0),)</f>
        <v>0</v>
      </c>
      <c r="N258" s="24">
        <f>IFERROR(VLOOKUP($D258,#REF!,11,0),)</f>
        <v>0</v>
      </c>
      <c r="O258" s="24">
        <f>IFERROR(VLOOKUP($D258,#REF!,12,0),)</f>
        <v>0</v>
      </c>
      <c r="P258" s="24">
        <f>IFERROR(VLOOKUP($D258,#REF!,14,0),)</f>
        <v>0</v>
      </c>
      <c r="Q258" s="24">
        <f>IFERROR(VLOOKUP($D258,#REF!,15,0),)</f>
        <v>0</v>
      </c>
      <c r="R258" s="24">
        <f>IFERROR(VLOOKUP($D258,#REF!,16,0),)</f>
        <v>0</v>
      </c>
      <c r="S258" s="24">
        <f>IFERROR(VLOOKUP($D258,#REF!,16,0),)</f>
        <v>0</v>
      </c>
      <c r="T258" s="24">
        <f>IFERROR(VLOOKUP($D258,#REF!,17,0),)</f>
        <v>0</v>
      </c>
      <c r="U258" s="24">
        <f>IFERROR(VLOOKUP($D258,#REF!,19,0),)</f>
        <v>0</v>
      </c>
      <c r="V258" s="24">
        <f>IFERROR(VLOOKUP($D258,#REF!,20,0),)</f>
        <v>0</v>
      </c>
      <c r="W258" s="24">
        <f>IFERROR(VLOOKUP($D258,#REF!,21,0),)</f>
        <v>0</v>
      </c>
      <c r="X258" s="24">
        <f>IFERROR(VLOOKUP($D258,#REF!,22,0),)</f>
        <v>0</v>
      </c>
      <c r="Y258" s="24">
        <f>IFERROR(VLOOKUP($D258,#REF!,23,0),)</f>
        <v>0</v>
      </c>
      <c r="Z258" s="24">
        <f>IFERROR(VLOOKUP($D258,#REF!,24,0),)</f>
        <v>0</v>
      </c>
      <c r="AA258" s="24">
        <f>IFERROR(VLOOKUP($D258,#REF!,25,0),)</f>
        <v>0</v>
      </c>
      <c r="AB258" s="24">
        <f>IFERROR(VLOOKUP($D258,#REF!,26,0),)</f>
        <v>0</v>
      </c>
      <c r="AC258" s="24">
        <f>IFERROR(VLOOKUP($D258,#REF!,27,0),)</f>
        <v>0</v>
      </c>
      <c r="AD258" s="24">
        <f>IFERROR(VLOOKUP($D258,#REF!,28,0),)</f>
        <v>0</v>
      </c>
      <c r="AE258" s="24">
        <f>IFERROR(VLOOKUP($D258,#REF!,29,0),)</f>
        <v>0</v>
      </c>
      <c r="AF258" s="24">
        <f>IFERROR(VLOOKUP($D258,#REF!,30,0),)</f>
        <v>0</v>
      </c>
      <c r="AG258" s="24">
        <f>IFERROR(VLOOKUP($D258,#REF!,31,0),)</f>
        <v>0</v>
      </c>
      <c r="AH258" s="24">
        <f>IFERROR(VLOOKUP($D258,#REF!,32,0),)</f>
        <v>0</v>
      </c>
      <c r="AI258" s="24">
        <f>IFERROR(VLOOKUP($D258,#REF!,33,0),)</f>
        <v>0</v>
      </c>
      <c r="AJ258" s="24">
        <f>IFERROR(VLOOKUP($D258,#REF!,34,0),)</f>
        <v>0</v>
      </c>
      <c r="AK258" s="24">
        <f>IFERROR(VLOOKUP($D258,#REF!,35,0),)</f>
        <v>0</v>
      </c>
      <c r="AL258" s="24">
        <f>IFERROR(VLOOKUP($D258,#REF!,36,0),)</f>
        <v>0</v>
      </c>
    </row>
    <row r="259" spans="1:38" x14ac:dyDescent="0.25">
      <c r="A259" s="8" t="s">
        <v>989</v>
      </c>
      <c r="B259" s="8" t="str">
        <f t="shared" si="59"/>
        <v>Факельный коллектор кислых газов низкого давления 1 и 2 очередей АГПЗ051-2002183</v>
      </c>
      <c r="C259" s="23" t="s">
        <v>701</v>
      </c>
      <c r="D259" s="23" t="s">
        <v>401</v>
      </c>
      <c r="E259" s="24">
        <f>IFERROR(VLOOKUP(D259,#REF!,2,0),)</f>
        <v>0</v>
      </c>
      <c r="F259" s="24">
        <f>IFERROR(VLOOKUP(D259,#REF!,3,0),)</f>
        <v>0</v>
      </c>
      <c r="G259" s="24">
        <f>IFERROR(VLOOKUP(D259,#REF!,4,0),)</f>
        <v>0</v>
      </c>
      <c r="H259" s="24">
        <f>IFERROR(VLOOKUP($D259,#REF!,5,0),)</f>
        <v>0</v>
      </c>
      <c r="I259" s="24">
        <v>0.01</v>
      </c>
      <c r="J259" s="24">
        <f>IFERROR(VLOOKUP($D259,#REF!,7,0),)</f>
        <v>0</v>
      </c>
      <c r="K259" s="24">
        <f>IFERROR(VLOOKUP($D259,#REF!,8,0),)</f>
        <v>0</v>
      </c>
      <c r="L259" s="24">
        <f>IFERROR(VLOOKUP($D259,#REF!,9,0),)</f>
        <v>0</v>
      </c>
      <c r="M259" s="24">
        <f>IFERROR(VLOOKUP($D259,#REF!,10,0),)</f>
        <v>0</v>
      </c>
      <c r="N259" s="24">
        <f>IFERROR(VLOOKUP($D259,#REF!,11,0),)</f>
        <v>0</v>
      </c>
      <c r="O259" s="24">
        <f>IFERROR(VLOOKUP($D259,#REF!,12,0),)</f>
        <v>0</v>
      </c>
      <c r="P259" s="24">
        <f>IFERROR(VLOOKUP($D259,#REF!,14,0),)</f>
        <v>0</v>
      </c>
      <c r="Q259" s="24">
        <f>IFERROR(VLOOKUP($D259,#REF!,15,0),)</f>
        <v>0</v>
      </c>
      <c r="R259" s="24">
        <f>IFERROR(VLOOKUP($D259,#REF!,16,0),)</f>
        <v>0</v>
      </c>
      <c r="S259" s="24">
        <f>IFERROR(VLOOKUP($D259,#REF!,16,0),)</f>
        <v>0</v>
      </c>
      <c r="T259" s="24">
        <f>IFERROR(VLOOKUP($D259,#REF!,17,0),)</f>
        <v>0</v>
      </c>
      <c r="U259" s="24">
        <f>IFERROR(VLOOKUP($D259,#REF!,19,0),)</f>
        <v>0</v>
      </c>
      <c r="V259" s="24">
        <f>IFERROR(VLOOKUP($D259,#REF!,20,0),)</f>
        <v>0</v>
      </c>
      <c r="W259" s="24">
        <f>IFERROR(VLOOKUP($D259,#REF!,21,0),)</f>
        <v>0</v>
      </c>
      <c r="X259" s="24">
        <f>IFERROR(VLOOKUP($D259,#REF!,22,0),)</f>
        <v>0</v>
      </c>
      <c r="Y259" s="24">
        <f>IFERROR(VLOOKUP($D259,#REF!,23,0),)</f>
        <v>0</v>
      </c>
      <c r="Z259" s="24">
        <f>IFERROR(VLOOKUP($D259,#REF!,24,0),)</f>
        <v>0</v>
      </c>
      <c r="AA259" s="24">
        <f>IFERROR(VLOOKUP($D259,#REF!,25,0),)</f>
        <v>0</v>
      </c>
      <c r="AB259" s="24">
        <f>IFERROR(VLOOKUP($D259,#REF!,26,0),)</f>
        <v>0</v>
      </c>
      <c r="AC259" s="24">
        <f>IFERROR(VLOOKUP($D259,#REF!,27,0),)</f>
        <v>0</v>
      </c>
      <c r="AD259" s="24">
        <f>IFERROR(VLOOKUP($D259,#REF!,28,0),)</f>
        <v>0</v>
      </c>
      <c r="AE259" s="24">
        <f>IFERROR(VLOOKUP($D259,#REF!,29,0),)</f>
        <v>0</v>
      </c>
      <c r="AF259" s="24">
        <f>IFERROR(VLOOKUP($D259,#REF!,30,0),)</f>
        <v>0</v>
      </c>
      <c r="AG259" s="24">
        <f>IFERROR(VLOOKUP($D259,#REF!,31,0),)</f>
        <v>0</v>
      </c>
      <c r="AH259" s="24">
        <f>IFERROR(VLOOKUP($D259,#REF!,32,0),)</f>
        <v>0</v>
      </c>
      <c r="AI259" s="24">
        <f>IFERROR(VLOOKUP($D259,#REF!,33,0),)</f>
        <v>0</v>
      </c>
      <c r="AJ259" s="24">
        <f>IFERROR(VLOOKUP($D259,#REF!,34,0),)</f>
        <v>0</v>
      </c>
      <c r="AK259" s="24">
        <f>IFERROR(VLOOKUP($D259,#REF!,35,0),)</f>
        <v>0</v>
      </c>
      <c r="AL259" s="24">
        <f>IFERROR(VLOOKUP($D259,#REF!,36,0),)</f>
        <v>0</v>
      </c>
    </row>
    <row r="260" spans="1:38" x14ac:dyDescent="0.25">
      <c r="A260" s="8" t="s">
        <v>989</v>
      </c>
      <c r="B260" s="8" t="str">
        <f t="shared" si="59"/>
        <v>Реконструкция газопровода-отвода "Оханск-Киров"051-2002186</v>
      </c>
      <c r="C260" s="23" t="s">
        <v>702</v>
      </c>
      <c r="D260" s="23" t="s">
        <v>154</v>
      </c>
      <c r="E260" s="24">
        <f>IFERROR(VLOOKUP(D260,#REF!,2,0),)</f>
        <v>0</v>
      </c>
      <c r="F260" s="24">
        <f>IFERROR(VLOOKUP(D260,#REF!,3,0),)</f>
        <v>0</v>
      </c>
      <c r="G260" s="24">
        <f>IFERROR(VLOOKUP(D260,#REF!,4,0),)</f>
        <v>0</v>
      </c>
      <c r="H260" s="24">
        <f>IFERROR(VLOOKUP($D260,#REF!,5,0),)</f>
        <v>0</v>
      </c>
      <c r="I260" s="24">
        <v>0</v>
      </c>
      <c r="J260" s="24">
        <f>IFERROR(VLOOKUP($D260,#REF!,7,0),)</f>
        <v>0</v>
      </c>
      <c r="K260" s="24">
        <f>IFERROR(VLOOKUP($D260,#REF!,8,0),)</f>
        <v>0</v>
      </c>
      <c r="L260" s="24">
        <f>IFERROR(VLOOKUP($D260,#REF!,9,0),)</f>
        <v>0</v>
      </c>
      <c r="M260" s="24">
        <f>IFERROR(VLOOKUP($D260,#REF!,10,0),)</f>
        <v>0</v>
      </c>
      <c r="N260" s="24">
        <f>IFERROR(VLOOKUP($D260,#REF!,11,0),)</f>
        <v>0</v>
      </c>
      <c r="O260" s="24">
        <f>IFERROR(VLOOKUP($D260,#REF!,12,0),)</f>
        <v>0</v>
      </c>
      <c r="P260" s="24">
        <f>IFERROR(VLOOKUP($D260,#REF!,14,0),)</f>
        <v>0</v>
      </c>
      <c r="Q260" s="24">
        <f>IFERROR(VLOOKUP($D260,#REF!,15,0),)</f>
        <v>0</v>
      </c>
      <c r="R260" s="24">
        <f>IFERROR(VLOOKUP($D260,#REF!,16,0),)</f>
        <v>0</v>
      </c>
      <c r="S260" s="24">
        <f>IFERROR(VLOOKUP($D260,#REF!,16,0),)</f>
        <v>0</v>
      </c>
      <c r="T260" s="24">
        <f>IFERROR(VLOOKUP($D260,#REF!,17,0),)</f>
        <v>0</v>
      </c>
      <c r="U260" s="24">
        <f>IFERROR(VLOOKUP($D260,#REF!,19,0),)</f>
        <v>0</v>
      </c>
      <c r="V260" s="24">
        <f>IFERROR(VLOOKUP($D260,#REF!,20,0),)</f>
        <v>0</v>
      </c>
      <c r="W260" s="24">
        <f>IFERROR(VLOOKUP($D260,#REF!,21,0),)</f>
        <v>0</v>
      </c>
      <c r="X260" s="24">
        <f>IFERROR(VLOOKUP($D260,#REF!,22,0),)</f>
        <v>0</v>
      </c>
      <c r="Y260" s="24">
        <f>IFERROR(VLOOKUP($D260,#REF!,23,0),)</f>
        <v>0</v>
      </c>
      <c r="Z260" s="24">
        <f>IFERROR(VLOOKUP($D260,#REF!,24,0),)</f>
        <v>0</v>
      </c>
      <c r="AA260" s="24">
        <f>IFERROR(VLOOKUP($D260,#REF!,25,0),)</f>
        <v>0</v>
      </c>
      <c r="AB260" s="24">
        <f>IFERROR(VLOOKUP($D260,#REF!,26,0),)</f>
        <v>0</v>
      </c>
      <c r="AC260" s="24">
        <f>IFERROR(VLOOKUP($D260,#REF!,27,0),)</f>
        <v>0</v>
      </c>
      <c r="AD260" s="24">
        <f>IFERROR(VLOOKUP($D260,#REF!,28,0),)</f>
        <v>0</v>
      </c>
      <c r="AE260" s="24">
        <f>IFERROR(VLOOKUP($D260,#REF!,29,0),)</f>
        <v>0</v>
      </c>
      <c r="AF260" s="24">
        <f>IFERROR(VLOOKUP($D260,#REF!,30,0),)</f>
        <v>0</v>
      </c>
      <c r="AG260" s="24">
        <f>IFERROR(VLOOKUP($D260,#REF!,31,0),)</f>
        <v>0</v>
      </c>
      <c r="AH260" s="24">
        <f>IFERROR(VLOOKUP($D260,#REF!,32,0),)</f>
        <v>0</v>
      </c>
      <c r="AI260" s="24">
        <f>IFERROR(VLOOKUP($D260,#REF!,33,0),)</f>
        <v>0</v>
      </c>
      <c r="AJ260" s="24">
        <f>IFERROR(VLOOKUP($D260,#REF!,34,0),)</f>
        <v>0</v>
      </c>
      <c r="AK260" s="24">
        <f>IFERROR(VLOOKUP($D260,#REF!,35,0),)</f>
        <v>0</v>
      </c>
      <c r="AL260" s="24">
        <f>IFERROR(VLOOKUP($D260,#REF!,36,0),)</f>
        <v>0</v>
      </c>
    </row>
    <row r="261" spans="1:38" x14ac:dyDescent="0.25">
      <c r="B261" s="8" t="str">
        <f t="shared" si="59"/>
        <v>Подрядные работы051-2002186</v>
      </c>
      <c r="C261" s="33" t="s">
        <v>2</v>
      </c>
      <c r="D261" s="33" t="s">
        <v>154</v>
      </c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</row>
    <row r="262" spans="1:38" x14ac:dyDescent="0.25">
      <c r="B262" s="8" t="str">
        <f t="shared" si="59"/>
        <v>СГМ051-2002186</v>
      </c>
      <c r="C262" s="40" t="s">
        <v>991</v>
      </c>
      <c r="D262" s="40" t="s">
        <v>154</v>
      </c>
      <c r="E262" s="20">
        <v>0</v>
      </c>
      <c r="F262" s="20">
        <v>8.76</v>
      </c>
      <c r="G262" s="20"/>
      <c r="H262" s="20"/>
      <c r="I262" s="20"/>
      <c r="J262" s="20"/>
      <c r="K262" s="20"/>
      <c r="L262" s="20"/>
      <c r="M262" s="20"/>
      <c r="N262" s="20"/>
      <c r="O262" s="20">
        <f>U262+Y262+AC262+AG262</f>
        <v>8.76</v>
      </c>
      <c r="P262" s="20">
        <f>V262+Z262+AD262+AH262</f>
        <v>8.76</v>
      </c>
      <c r="Q262" s="20">
        <f>W262+AA262+AE262+AI262</f>
        <v>0</v>
      </c>
      <c r="R262" s="20">
        <f>X262+AB262+AF262+AJ262</f>
        <v>0</v>
      </c>
      <c r="S262" s="20"/>
      <c r="T262" s="20"/>
      <c r="U262" s="20">
        <f>V262+W262+X262</f>
        <v>8.76</v>
      </c>
      <c r="V262" s="20">
        <v>8.76</v>
      </c>
      <c r="W262" s="20">
        <v>0</v>
      </c>
      <c r="X262" s="20">
        <v>0</v>
      </c>
      <c r="Y262" s="20">
        <f>Z262+AA262+AB262</f>
        <v>0</v>
      </c>
      <c r="Z262" s="20"/>
      <c r="AA262" s="20"/>
      <c r="AB262" s="20"/>
      <c r="AC262" s="20">
        <f>AD262+AE262+AF262</f>
        <v>0</v>
      </c>
      <c r="AD262" s="20"/>
      <c r="AE262" s="20"/>
      <c r="AF262" s="20"/>
      <c r="AG262" s="20">
        <f>AH262+AI262+AJ262</f>
        <v>0</v>
      </c>
      <c r="AH262" s="20"/>
      <c r="AI262" s="20"/>
      <c r="AJ262" s="20"/>
      <c r="AK262" s="20"/>
      <c r="AL262" s="20"/>
    </row>
    <row r="263" spans="1:38" x14ac:dyDescent="0.25">
      <c r="A263" s="8" t="s">
        <v>989</v>
      </c>
      <c r="B263" s="8" t="str">
        <f t="shared" si="59"/>
        <v>Техперевооружение газопроводов СКЦ на участке Елец-Щекино051-2002187</v>
      </c>
      <c r="C263" s="23" t="s">
        <v>703</v>
      </c>
      <c r="D263" s="23" t="s">
        <v>155</v>
      </c>
      <c r="E263" s="24">
        <f>IFERROR(VLOOKUP(D263,#REF!,2,0),)</f>
        <v>0</v>
      </c>
      <c r="F263" s="24">
        <f>IFERROR(VLOOKUP(D263,#REF!,3,0),)</f>
        <v>0</v>
      </c>
      <c r="G263" s="24">
        <f>IFERROR(VLOOKUP(D263,#REF!,4,0),)</f>
        <v>0</v>
      </c>
      <c r="H263" s="24">
        <f>IFERROR(VLOOKUP($D263,#REF!,5,0),)</f>
        <v>0</v>
      </c>
      <c r="I263" s="24">
        <v>7.16</v>
      </c>
      <c r="J263" s="24">
        <f>IFERROR(VLOOKUP($D263,#REF!,7,0),)</f>
        <v>0</v>
      </c>
      <c r="K263" s="24">
        <f>IFERROR(VLOOKUP($D263,#REF!,8,0),)</f>
        <v>0</v>
      </c>
      <c r="L263" s="24">
        <f>IFERROR(VLOOKUP($D263,#REF!,9,0),)</f>
        <v>0</v>
      </c>
      <c r="M263" s="24">
        <f>IFERROR(VLOOKUP($D263,#REF!,10,0),)</f>
        <v>0</v>
      </c>
      <c r="N263" s="24">
        <f>IFERROR(VLOOKUP($D263,#REF!,11,0),)</f>
        <v>0</v>
      </c>
      <c r="O263" s="24">
        <f>IFERROR(VLOOKUP($D263,#REF!,12,0),)</f>
        <v>0</v>
      </c>
      <c r="P263" s="24">
        <f>IFERROR(VLOOKUP($D263,#REF!,14,0),)</f>
        <v>0</v>
      </c>
      <c r="Q263" s="24">
        <f>IFERROR(VLOOKUP($D263,#REF!,15,0),)</f>
        <v>0</v>
      </c>
      <c r="R263" s="24">
        <f>IFERROR(VLOOKUP($D263,#REF!,16,0),)</f>
        <v>0</v>
      </c>
      <c r="S263" s="24">
        <f>IFERROR(VLOOKUP($D263,#REF!,16,0),)</f>
        <v>0</v>
      </c>
      <c r="T263" s="24">
        <f>IFERROR(VLOOKUP($D263,#REF!,17,0),)</f>
        <v>0</v>
      </c>
      <c r="U263" s="24">
        <f>IFERROR(VLOOKUP($D263,#REF!,19,0),)</f>
        <v>0</v>
      </c>
      <c r="V263" s="24">
        <f>IFERROR(VLOOKUP($D263,#REF!,20,0),)</f>
        <v>0</v>
      </c>
      <c r="W263" s="24">
        <f>IFERROR(VLOOKUP($D263,#REF!,21,0),)</f>
        <v>0</v>
      </c>
      <c r="X263" s="24">
        <f>IFERROR(VLOOKUP($D263,#REF!,22,0),)</f>
        <v>0</v>
      </c>
      <c r="Y263" s="24">
        <f>IFERROR(VLOOKUP($D263,#REF!,23,0),)</f>
        <v>0</v>
      </c>
      <c r="Z263" s="24">
        <f>IFERROR(VLOOKUP($D263,#REF!,24,0),)</f>
        <v>0</v>
      </c>
      <c r="AA263" s="24">
        <f>IFERROR(VLOOKUP($D263,#REF!,25,0),)</f>
        <v>0</v>
      </c>
      <c r="AB263" s="24">
        <f>IFERROR(VLOOKUP($D263,#REF!,26,0),)</f>
        <v>0</v>
      </c>
      <c r="AC263" s="24">
        <f>IFERROR(VLOOKUP($D263,#REF!,27,0),)</f>
        <v>0</v>
      </c>
      <c r="AD263" s="24">
        <f>IFERROR(VLOOKUP($D263,#REF!,28,0),)</f>
        <v>0</v>
      </c>
      <c r="AE263" s="24">
        <f>IFERROR(VLOOKUP($D263,#REF!,29,0),)</f>
        <v>0</v>
      </c>
      <c r="AF263" s="24">
        <f>IFERROR(VLOOKUP($D263,#REF!,30,0),)</f>
        <v>0</v>
      </c>
      <c r="AG263" s="24">
        <f>IFERROR(VLOOKUP($D263,#REF!,31,0),)</f>
        <v>0</v>
      </c>
      <c r="AH263" s="24">
        <f>IFERROR(VLOOKUP($D263,#REF!,32,0),)</f>
        <v>0</v>
      </c>
      <c r="AI263" s="24">
        <f>IFERROR(VLOOKUP($D263,#REF!,33,0),)</f>
        <v>0</v>
      </c>
      <c r="AJ263" s="24">
        <f>IFERROR(VLOOKUP($D263,#REF!,34,0),)</f>
        <v>0</v>
      </c>
      <c r="AK263" s="24">
        <f>IFERROR(VLOOKUP($D263,#REF!,35,0),)</f>
        <v>0</v>
      </c>
      <c r="AL263" s="24">
        <f>IFERROR(VLOOKUP($D263,#REF!,36,0),)</f>
        <v>0</v>
      </c>
    </row>
    <row r="264" spans="1:38" x14ac:dyDescent="0.25">
      <c r="A264" s="8" t="s">
        <v>989</v>
      </c>
      <c r="B264" s="8" t="str">
        <f t="shared" si="59"/>
        <v>Реконструкция III очереди (ГСП-4,5,6,7) Касимовского ПХГ051-2002194</v>
      </c>
      <c r="C264" s="23" t="s">
        <v>704</v>
      </c>
      <c r="D264" s="23" t="s">
        <v>156</v>
      </c>
      <c r="E264" s="24">
        <f>IFERROR(VLOOKUP(D264,#REF!,2,0),)</f>
        <v>0</v>
      </c>
      <c r="F264" s="24">
        <f>IFERROR(VLOOKUP(D264,#REF!,3,0),)</f>
        <v>0</v>
      </c>
      <c r="G264" s="24">
        <f>IFERROR(VLOOKUP(D264,#REF!,4,0),)</f>
        <v>0</v>
      </c>
      <c r="H264" s="24">
        <f>IFERROR(VLOOKUP($D264,#REF!,5,0),)</f>
        <v>0</v>
      </c>
      <c r="I264" s="24">
        <v>1.1599999999999999</v>
      </c>
      <c r="J264" s="24">
        <f>IFERROR(VLOOKUP($D264,#REF!,7,0),)</f>
        <v>0</v>
      </c>
      <c r="K264" s="24">
        <f>IFERROR(VLOOKUP($D264,#REF!,8,0),)</f>
        <v>0</v>
      </c>
      <c r="L264" s="24">
        <f>IFERROR(VLOOKUP($D264,#REF!,9,0),)</f>
        <v>0</v>
      </c>
      <c r="M264" s="24">
        <f>IFERROR(VLOOKUP($D264,#REF!,10,0),)</f>
        <v>0</v>
      </c>
      <c r="N264" s="24">
        <f>IFERROR(VLOOKUP($D264,#REF!,11,0),)</f>
        <v>0</v>
      </c>
      <c r="O264" s="24">
        <f>IFERROR(VLOOKUP($D264,#REF!,12,0),)</f>
        <v>0</v>
      </c>
      <c r="P264" s="24">
        <f>IFERROR(VLOOKUP($D264,#REF!,14,0),)</f>
        <v>0</v>
      </c>
      <c r="Q264" s="24">
        <f>IFERROR(VLOOKUP($D264,#REF!,15,0),)</f>
        <v>0</v>
      </c>
      <c r="R264" s="24">
        <f>IFERROR(VLOOKUP($D264,#REF!,16,0),)</f>
        <v>0</v>
      </c>
      <c r="S264" s="24">
        <f>IFERROR(VLOOKUP($D264,#REF!,16,0),)</f>
        <v>0</v>
      </c>
      <c r="T264" s="24">
        <f>IFERROR(VLOOKUP($D264,#REF!,17,0),)</f>
        <v>0</v>
      </c>
      <c r="U264" s="24">
        <f>IFERROR(VLOOKUP($D264,#REF!,19,0),)</f>
        <v>0</v>
      </c>
      <c r="V264" s="24">
        <f>IFERROR(VLOOKUP($D264,#REF!,20,0),)</f>
        <v>0</v>
      </c>
      <c r="W264" s="24">
        <f>IFERROR(VLOOKUP($D264,#REF!,21,0),)</f>
        <v>0</v>
      </c>
      <c r="X264" s="24">
        <f>IFERROR(VLOOKUP($D264,#REF!,22,0),)</f>
        <v>0</v>
      </c>
      <c r="Y264" s="24">
        <f>IFERROR(VLOOKUP($D264,#REF!,23,0),)</f>
        <v>0</v>
      </c>
      <c r="Z264" s="24">
        <f>IFERROR(VLOOKUP($D264,#REF!,24,0),)</f>
        <v>0</v>
      </c>
      <c r="AA264" s="24">
        <f>IFERROR(VLOOKUP($D264,#REF!,25,0),)</f>
        <v>0</v>
      </c>
      <c r="AB264" s="24">
        <f>IFERROR(VLOOKUP($D264,#REF!,26,0),)</f>
        <v>0</v>
      </c>
      <c r="AC264" s="24">
        <f>IFERROR(VLOOKUP($D264,#REF!,27,0),)</f>
        <v>0</v>
      </c>
      <c r="AD264" s="24">
        <f>IFERROR(VLOOKUP($D264,#REF!,28,0),)</f>
        <v>0</v>
      </c>
      <c r="AE264" s="24">
        <f>IFERROR(VLOOKUP($D264,#REF!,29,0),)</f>
        <v>0</v>
      </c>
      <c r="AF264" s="24">
        <f>IFERROR(VLOOKUP($D264,#REF!,30,0),)</f>
        <v>0</v>
      </c>
      <c r="AG264" s="24">
        <f>IFERROR(VLOOKUP($D264,#REF!,31,0),)</f>
        <v>0</v>
      </c>
      <c r="AH264" s="24">
        <f>IFERROR(VLOOKUP($D264,#REF!,32,0),)</f>
        <v>0</v>
      </c>
      <c r="AI264" s="24">
        <f>IFERROR(VLOOKUP($D264,#REF!,33,0),)</f>
        <v>0</v>
      </c>
      <c r="AJ264" s="24">
        <f>IFERROR(VLOOKUP($D264,#REF!,34,0),)</f>
        <v>0</v>
      </c>
      <c r="AK264" s="24">
        <f>IFERROR(VLOOKUP($D264,#REF!,35,0),)</f>
        <v>0</v>
      </c>
      <c r="AL264" s="24">
        <f>IFERROR(VLOOKUP($D264,#REF!,36,0),)</f>
        <v>0</v>
      </c>
    </row>
    <row r="265" spans="1:38" x14ac:dyDescent="0.25">
      <c r="A265" s="8" t="s">
        <v>989</v>
      </c>
      <c r="B265" s="8" t="str">
        <f t="shared" si="59"/>
        <v>Реконструкция газопровода-отвода и ГРС Тростянка051-2002196</v>
      </c>
      <c r="C265" s="23" t="s">
        <v>705</v>
      </c>
      <c r="D265" s="23" t="s">
        <v>157</v>
      </c>
      <c r="E265" s="24">
        <f>IFERROR(VLOOKUP(D265,#REF!,2,0),)</f>
        <v>0</v>
      </c>
      <c r="F265" s="24">
        <f>IFERROR(VLOOKUP(D265,#REF!,3,0),)</f>
        <v>0</v>
      </c>
      <c r="G265" s="24">
        <f>IFERROR(VLOOKUP(D265,#REF!,4,0),)</f>
        <v>0</v>
      </c>
      <c r="H265" s="24">
        <f>IFERROR(VLOOKUP($D265,#REF!,5,0),)</f>
        <v>0</v>
      </c>
      <c r="I265" s="24">
        <v>0.46</v>
      </c>
      <c r="J265" s="24">
        <f>IFERROR(VLOOKUP($D265,#REF!,7,0),)</f>
        <v>0</v>
      </c>
      <c r="K265" s="24">
        <f>IFERROR(VLOOKUP($D265,#REF!,8,0),)</f>
        <v>0</v>
      </c>
      <c r="L265" s="24">
        <f>IFERROR(VLOOKUP($D265,#REF!,9,0),)</f>
        <v>0</v>
      </c>
      <c r="M265" s="24">
        <f>IFERROR(VLOOKUP($D265,#REF!,10,0),)</f>
        <v>0</v>
      </c>
      <c r="N265" s="24">
        <f>IFERROR(VLOOKUP($D265,#REF!,11,0),)</f>
        <v>0</v>
      </c>
      <c r="O265" s="24">
        <f>IFERROR(VLOOKUP($D265,#REF!,12,0),)</f>
        <v>0</v>
      </c>
      <c r="P265" s="24">
        <f>IFERROR(VLOOKUP($D265,#REF!,14,0),)</f>
        <v>0</v>
      </c>
      <c r="Q265" s="24">
        <f>IFERROR(VLOOKUP($D265,#REF!,15,0),)</f>
        <v>0</v>
      </c>
      <c r="R265" s="24">
        <f>IFERROR(VLOOKUP($D265,#REF!,16,0),)</f>
        <v>0</v>
      </c>
      <c r="S265" s="24">
        <f>IFERROR(VLOOKUP($D265,#REF!,16,0),)</f>
        <v>0</v>
      </c>
      <c r="T265" s="24">
        <f>IFERROR(VLOOKUP($D265,#REF!,17,0),)</f>
        <v>0</v>
      </c>
      <c r="U265" s="24">
        <f>IFERROR(VLOOKUP($D265,#REF!,19,0),)</f>
        <v>0</v>
      </c>
      <c r="V265" s="24">
        <f>IFERROR(VLOOKUP($D265,#REF!,20,0),)</f>
        <v>0</v>
      </c>
      <c r="W265" s="24">
        <f>IFERROR(VLOOKUP($D265,#REF!,21,0),)</f>
        <v>0</v>
      </c>
      <c r="X265" s="24">
        <f>IFERROR(VLOOKUP($D265,#REF!,22,0),)</f>
        <v>0</v>
      </c>
      <c r="Y265" s="24">
        <f>IFERROR(VLOOKUP($D265,#REF!,23,0),)</f>
        <v>0</v>
      </c>
      <c r="Z265" s="24">
        <f>IFERROR(VLOOKUP($D265,#REF!,24,0),)</f>
        <v>0</v>
      </c>
      <c r="AA265" s="24">
        <f>IFERROR(VLOOKUP($D265,#REF!,25,0),)</f>
        <v>0</v>
      </c>
      <c r="AB265" s="24">
        <f>IFERROR(VLOOKUP($D265,#REF!,26,0),)</f>
        <v>0</v>
      </c>
      <c r="AC265" s="24">
        <f>IFERROR(VLOOKUP($D265,#REF!,27,0),)</f>
        <v>0</v>
      </c>
      <c r="AD265" s="24">
        <f>IFERROR(VLOOKUP($D265,#REF!,28,0),)</f>
        <v>0</v>
      </c>
      <c r="AE265" s="24">
        <f>IFERROR(VLOOKUP($D265,#REF!,29,0),)</f>
        <v>0</v>
      </c>
      <c r="AF265" s="24">
        <f>IFERROR(VLOOKUP($D265,#REF!,30,0),)</f>
        <v>0</v>
      </c>
      <c r="AG265" s="24">
        <f>IFERROR(VLOOKUP($D265,#REF!,31,0),)</f>
        <v>0</v>
      </c>
      <c r="AH265" s="24">
        <f>IFERROR(VLOOKUP($D265,#REF!,32,0),)</f>
        <v>0</v>
      </c>
      <c r="AI265" s="24">
        <f>IFERROR(VLOOKUP($D265,#REF!,33,0),)</f>
        <v>0</v>
      </c>
      <c r="AJ265" s="24">
        <f>IFERROR(VLOOKUP($D265,#REF!,34,0),)</f>
        <v>0</v>
      </c>
      <c r="AK265" s="24">
        <f>IFERROR(VLOOKUP($D265,#REF!,35,0),)</f>
        <v>0</v>
      </c>
      <c r="AL265" s="24">
        <f>IFERROR(VLOOKUP($D265,#REF!,36,0),)</f>
        <v>0</v>
      </c>
    </row>
    <row r="266" spans="1:38" x14ac:dyDescent="0.25">
      <c r="A266" s="8" t="s">
        <v>989</v>
      </c>
      <c r="B266" s="8" t="str">
        <f t="shared" si="59"/>
        <v>Реконструкция газопромысловых сооружений и АСУТП Северо-Ставропольского ПХГ ООО "Кавказтрансгаз"051-2002200</v>
      </c>
      <c r="C266" s="23" t="s">
        <v>706</v>
      </c>
      <c r="D266" s="23" t="s">
        <v>158</v>
      </c>
      <c r="E266" s="24">
        <f>IFERROR(VLOOKUP(D266,#REF!,2,0),)</f>
        <v>0</v>
      </c>
      <c r="F266" s="24">
        <f>IFERROR(VLOOKUP(D266,#REF!,3,0),)</f>
        <v>0</v>
      </c>
      <c r="G266" s="24">
        <f>IFERROR(VLOOKUP(D266,#REF!,4,0),)</f>
        <v>0</v>
      </c>
      <c r="H266" s="24">
        <f>IFERROR(VLOOKUP($D266,#REF!,5,0),)</f>
        <v>0</v>
      </c>
      <c r="I266" s="24">
        <v>459.31</v>
      </c>
      <c r="J266" s="24">
        <f>IFERROR(VLOOKUP($D266,#REF!,7,0),)</f>
        <v>0</v>
      </c>
      <c r="K266" s="24">
        <f>IFERROR(VLOOKUP($D266,#REF!,8,0),)</f>
        <v>0</v>
      </c>
      <c r="L266" s="24">
        <f>IFERROR(VLOOKUP($D266,#REF!,9,0),)</f>
        <v>0</v>
      </c>
      <c r="M266" s="24">
        <f>IFERROR(VLOOKUP($D266,#REF!,10,0),)</f>
        <v>0</v>
      </c>
      <c r="N266" s="24">
        <f>IFERROR(VLOOKUP($D266,#REF!,11,0),)</f>
        <v>0</v>
      </c>
      <c r="O266" s="24">
        <f>IFERROR(VLOOKUP($D266,#REF!,12,0),)</f>
        <v>0</v>
      </c>
      <c r="P266" s="24">
        <f>IFERROR(VLOOKUP($D266,#REF!,14,0),)</f>
        <v>0</v>
      </c>
      <c r="Q266" s="24">
        <f>IFERROR(VLOOKUP($D266,#REF!,15,0),)</f>
        <v>0</v>
      </c>
      <c r="R266" s="24">
        <f>IFERROR(VLOOKUP($D266,#REF!,16,0),)</f>
        <v>0</v>
      </c>
      <c r="S266" s="24">
        <f>IFERROR(VLOOKUP($D266,#REF!,16,0),)</f>
        <v>0</v>
      </c>
      <c r="T266" s="24">
        <f>IFERROR(VLOOKUP($D266,#REF!,17,0),)</f>
        <v>0</v>
      </c>
      <c r="U266" s="24">
        <f>IFERROR(VLOOKUP($D266,#REF!,19,0),)</f>
        <v>0</v>
      </c>
      <c r="V266" s="24">
        <f>IFERROR(VLOOKUP($D266,#REF!,20,0),)</f>
        <v>0</v>
      </c>
      <c r="W266" s="24">
        <f>IFERROR(VLOOKUP($D266,#REF!,21,0),)</f>
        <v>0</v>
      </c>
      <c r="X266" s="24">
        <f>IFERROR(VLOOKUP($D266,#REF!,22,0),)</f>
        <v>0</v>
      </c>
      <c r="Y266" s="24">
        <f>IFERROR(VLOOKUP($D266,#REF!,23,0),)</f>
        <v>0</v>
      </c>
      <c r="Z266" s="24">
        <f>IFERROR(VLOOKUP($D266,#REF!,24,0),)</f>
        <v>0</v>
      </c>
      <c r="AA266" s="24">
        <f>IFERROR(VLOOKUP($D266,#REF!,25,0),)</f>
        <v>0</v>
      </c>
      <c r="AB266" s="24">
        <f>IFERROR(VLOOKUP($D266,#REF!,26,0),)</f>
        <v>0</v>
      </c>
      <c r="AC266" s="24">
        <f>IFERROR(VLOOKUP($D266,#REF!,27,0),)</f>
        <v>0</v>
      </c>
      <c r="AD266" s="24">
        <f>IFERROR(VLOOKUP($D266,#REF!,28,0),)</f>
        <v>0</v>
      </c>
      <c r="AE266" s="24">
        <f>IFERROR(VLOOKUP($D266,#REF!,29,0),)</f>
        <v>0</v>
      </c>
      <c r="AF266" s="24">
        <f>IFERROR(VLOOKUP($D266,#REF!,30,0),)</f>
        <v>0</v>
      </c>
      <c r="AG266" s="24">
        <f>IFERROR(VLOOKUP($D266,#REF!,31,0),)</f>
        <v>0</v>
      </c>
      <c r="AH266" s="24">
        <f>IFERROR(VLOOKUP($D266,#REF!,32,0),)</f>
        <v>0</v>
      </c>
      <c r="AI266" s="24">
        <f>IFERROR(VLOOKUP($D266,#REF!,33,0),)</f>
        <v>0</v>
      </c>
      <c r="AJ266" s="24">
        <f>IFERROR(VLOOKUP($D266,#REF!,34,0),)</f>
        <v>0</v>
      </c>
      <c r="AK266" s="24">
        <f>IFERROR(VLOOKUP($D266,#REF!,35,0),)</f>
        <v>0</v>
      </c>
      <c r="AL266" s="24">
        <f>IFERROR(VLOOKUP($D266,#REF!,36,0),)</f>
        <v>0</v>
      </c>
    </row>
    <row r="267" spans="1:38" x14ac:dyDescent="0.25">
      <c r="B267" s="8" t="str">
        <f t="shared" si="59"/>
        <v>Подрядные работы051-2002200</v>
      </c>
      <c r="C267" s="33" t="s">
        <v>2</v>
      </c>
      <c r="D267" s="33" t="s">
        <v>158</v>
      </c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</row>
    <row r="268" spans="1:38" x14ac:dyDescent="0.25">
      <c r="B268" s="8" t="str">
        <f t="shared" si="59"/>
        <v>Газстройпром051-2002200</v>
      </c>
      <c r="C268" s="40" t="s">
        <v>990</v>
      </c>
      <c r="D268" s="40" t="s">
        <v>158</v>
      </c>
      <c r="E268" s="20">
        <v>317.39</v>
      </c>
      <c r="F268" s="20">
        <v>0</v>
      </c>
      <c r="G268" s="20"/>
      <c r="H268" s="20"/>
      <c r="I268" s="20"/>
      <c r="J268" s="20"/>
      <c r="K268" s="20"/>
      <c r="L268" s="20"/>
      <c r="M268" s="20"/>
      <c r="N268" s="20"/>
      <c r="O268" s="20">
        <f>U268+Y268+AC268+AG268</f>
        <v>0</v>
      </c>
      <c r="P268" s="20">
        <f>V268+Z268+AD268+AH268</f>
        <v>0</v>
      </c>
      <c r="Q268" s="20">
        <f>W268+AA268+AE268+AI268</f>
        <v>0</v>
      </c>
      <c r="R268" s="20">
        <f>X268+AB268+AF268+AJ268</f>
        <v>0</v>
      </c>
      <c r="S268" s="20"/>
      <c r="T268" s="20"/>
      <c r="U268" s="20">
        <f>V268+W268+X268</f>
        <v>0</v>
      </c>
      <c r="V268" s="20">
        <v>0</v>
      </c>
      <c r="W268" s="20">
        <v>0</v>
      </c>
      <c r="X268" s="20">
        <v>0</v>
      </c>
      <c r="Y268" s="20">
        <f>Z268+AA268+AB268</f>
        <v>0</v>
      </c>
      <c r="Z268" s="20"/>
      <c r="AA268" s="20"/>
      <c r="AB268" s="20"/>
      <c r="AC268" s="20">
        <f>AD268+AE268+AF268</f>
        <v>0</v>
      </c>
      <c r="AD268" s="20"/>
      <c r="AE268" s="20"/>
      <c r="AF268" s="20"/>
      <c r="AG268" s="20">
        <f>AH268+AI268+AJ268</f>
        <v>0</v>
      </c>
      <c r="AH268" s="20"/>
      <c r="AI268" s="20"/>
      <c r="AJ268" s="20"/>
      <c r="AK268" s="20"/>
      <c r="AL268" s="20"/>
    </row>
    <row r="269" spans="1:38" x14ac:dyDescent="0.25">
      <c r="A269" s="8" t="s">
        <v>989</v>
      </c>
      <c r="B269" s="8" t="str">
        <f t="shared" si="59"/>
        <v>Подключение дополнительных скважин к существующим мощностям I и II очередей АГКМ (этап 2)051-2002202</v>
      </c>
      <c r="C269" s="23" t="s">
        <v>707</v>
      </c>
      <c r="D269" s="23" t="s">
        <v>402</v>
      </c>
      <c r="E269" s="24">
        <f>IFERROR(VLOOKUP(D269,#REF!,2,0),)</f>
        <v>0</v>
      </c>
      <c r="F269" s="24">
        <f>IFERROR(VLOOKUP(D269,#REF!,3,0),)</f>
        <v>0</v>
      </c>
      <c r="G269" s="24">
        <f>IFERROR(VLOOKUP(D269,#REF!,4,0),)</f>
        <v>0</v>
      </c>
      <c r="H269" s="24">
        <f>IFERROR(VLOOKUP($D269,#REF!,5,0),)</f>
        <v>0</v>
      </c>
      <c r="I269" s="24">
        <v>0</v>
      </c>
      <c r="J269" s="24">
        <f>IFERROR(VLOOKUP($D269,#REF!,7,0),)</f>
        <v>0</v>
      </c>
      <c r="K269" s="24">
        <f>IFERROR(VLOOKUP($D269,#REF!,8,0),)</f>
        <v>0</v>
      </c>
      <c r="L269" s="24">
        <f>IFERROR(VLOOKUP($D269,#REF!,9,0),)</f>
        <v>0</v>
      </c>
      <c r="M269" s="24">
        <f>IFERROR(VLOOKUP($D269,#REF!,10,0),)</f>
        <v>0</v>
      </c>
      <c r="N269" s="24">
        <f>IFERROR(VLOOKUP($D269,#REF!,11,0),)</f>
        <v>0</v>
      </c>
      <c r="O269" s="24">
        <f>IFERROR(VLOOKUP($D269,#REF!,12,0),)</f>
        <v>0</v>
      </c>
      <c r="P269" s="24">
        <f>IFERROR(VLOOKUP($D269,#REF!,14,0),)</f>
        <v>0</v>
      </c>
      <c r="Q269" s="24">
        <f>IFERROR(VLOOKUP($D269,#REF!,15,0),)</f>
        <v>0</v>
      </c>
      <c r="R269" s="24">
        <f>IFERROR(VLOOKUP($D269,#REF!,16,0),)</f>
        <v>0</v>
      </c>
      <c r="S269" s="24">
        <f>IFERROR(VLOOKUP($D269,#REF!,16,0),)</f>
        <v>0</v>
      </c>
      <c r="T269" s="24">
        <f>IFERROR(VLOOKUP($D269,#REF!,17,0),)</f>
        <v>0</v>
      </c>
      <c r="U269" s="24">
        <f>IFERROR(VLOOKUP($D269,#REF!,19,0),)</f>
        <v>0</v>
      </c>
      <c r="V269" s="24">
        <f>IFERROR(VLOOKUP($D269,#REF!,20,0),)</f>
        <v>0</v>
      </c>
      <c r="W269" s="24">
        <f>IFERROR(VLOOKUP($D269,#REF!,21,0),)</f>
        <v>0</v>
      </c>
      <c r="X269" s="24">
        <f>IFERROR(VLOOKUP($D269,#REF!,22,0),)</f>
        <v>0</v>
      </c>
      <c r="Y269" s="24">
        <f>IFERROR(VLOOKUP($D269,#REF!,23,0),)</f>
        <v>0</v>
      </c>
      <c r="Z269" s="24">
        <f>IFERROR(VLOOKUP($D269,#REF!,24,0),)</f>
        <v>0</v>
      </c>
      <c r="AA269" s="24">
        <f>IFERROR(VLOOKUP($D269,#REF!,25,0),)</f>
        <v>0</v>
      </c>
      <c r="AB269" s="24">
        <f>IFERROR(VLOOKUP($D269,#REF!,26,0),)</f>
        <v>0</v>
      </c>
      <c r="AC269" s="24">
        <f>IFERROR(VLOOKUP($D269,#REF!,27,0),)</f>
        <v>0</v>
      </c>
      <c r="AD269" s="24">
        <f>IFERROR(VLOOKUP($D269,#REF!,28,0),)</f>
        <v>0</v>
      </c>
      <c r="AE269" s="24">
        <f>IFERROR(VLOOKUP($D269,#REF!,29,0),)</f>
        <v>0</v>
      </c>
      <c r="AF269" s="24">
        <f>IFERROR(VLOOKUP($D269,#REF!,30,0),)</f>
        <v>0</v>
      </c>
      <c r="AG269" s="24">
        <f>IFERROR(VLOOKUP($D269,#REF!,31,0),)</f>
        <v>0</v>
      </c>
      <c r="AH269" s="24">
        <f>IFERROR(VLOOKUP($D269,#REF!,32,0),)</f>
        <v>0</v>
      </c>
      <c r="AI269" s="24">
        <f>IFERROR(VLOOKUP($D269,#REF!,33,0),)</f>
        <v>0</v>
      </c>
      <c r="AJ269" s="24">
        <f>IFERROR(VLOOKUP($D269,#REF!,34,0),)</f>
        <v>0</v>
      </c>
      <c r="AK269" s="24">
        <f>IFERROR(VLOOKUP($D269,#REF!,35,0),)</f>
        <v>0</v>
      </c>
      <c r="AL269" s="24">
        <f>IFERROR(VLOOKUP($D269,#REF!,36,0),)</f>
        <v>0</v>
      </c>
    </row>
    <row r="270" spans="1:38" x14ac:dyDescent="0.25">
      <c r="A270" s="8" t="s">
        <v>989</v>
      </c>
      <c r="B270" s="8" t="str">
        <f t="shared" si="59"/>
        <v>Реконструкция I и II очередей Астраханского газового комплекса (АГК), как единого промышленного объекта051-2002203</v>
      </c>
      <c r="C270" s="23" t="s">
        <v>708</v>
      </c>
      <c r="D270" s="23" t="s">
        <v>403</v>
      </c>
      <c r="E270" s="24">
        <f>IFERROR(VLOOKUP(D270,#REF!,2,0),)</f>
        <v>0</v>
      </c>
      <c r="F270" s="24">
        <f>IFERROR(VLOOKUP(D270,#REF!,3,0),)</f>
        <v>0</v>
      </c>
      <c r="G270" s="24">
        <f>IFERROR(VLOOKUP(D270,#REF!,4,0),)</f>
        <v>0</v>
      </c>
      <c r="H270" s="24">
        <f>IFERROR(VLOOKUP($D270,#REF!,5,0),)</f>
        <v>0</v>
      </c>
      <c r="I270" s="24">
        <v>244.2</v>
      </c>
      <c r="J270" s="24">
        <f>IFERROR(VLOOKUP($D270,#REF!,7,0),)</f>
        <v>0</v>
      </c>
      <c r="K270" s="24">
        <f>IFERROR(VLOOKUP($D270,#REF!,8,0),)</f>
        <v>0</v>
      </c>
      <c r="L270" s="24">
        <f>IFERROR(VLOOKUP($D270,#REF!,9,0),)</f>
        <v>0</v>
      </c>
      <c r="M270" s="24">
        <f>IFERROR(VLOOKUP($D270,#REF!,10,0),)</f>
        <v>0</v>
      </c>
      <c r="N270" s="24">
        <f>IFERROR(VLOOKUP($D270,#REF!,11,0),)</f>
        <v>0</v>
      </c>
      <c r="O270" s="24">
        <f>IFERROR(VLOOKUP($D270,#REF!,12,0),)</f>
        <v>0</v>
      </c>
      <c r="P270" s="24">
        <f>IFERROR(VLOOKUP($D270,#REF!,14,0),)</f>
        <v>0</v>
      </c>
      <c r="Q270" s="24">
        <f>IFERROR(VLOOKUP($D270,#REF!,15,0),)</f>
        <v>0</v>
      </c>
      <c r="R270" s="24">
        <f>IFERROR(VLOOKUP($D270,#REF!,16,0),)</f>
        <v>0</v>
      </c>
      <c r="S270" s="24">
        <f>IFERROR(VLOOKUP($D270,#REF!,16,0),)</f>
        <v>0</v>
      </c>
      <c r="T270" s="24">
        <f>IFERROR(VLOOKUP($D270,#REF!,17,0),)</f>
        <v>0</v>
      </c>
      <c r="U270" s="24">
        <f>IFERROR(VLOOKUP($D270,#REF!,19,0),)</f>
        <v>0</v>
      </c>
      <c r="V270" s="24">
        <f>IFERROR(VLOOKUP($D270,#REF!,20,0),)</f>
        <v>0</v>
      </c>
      <c r="W270" s="24">
        <f>IFERROR(VLOOKUP($D270,#REF!,21,0),)</f>
        <v>0</v>
      </c>
      <c r="X270" s="24">
        <f>IFERROR(VLOOKUP($D270,#REF!,22,0),)</f>
        <v>0</v>
      </c>
      <c r="Y270" s="24">
        <f>IFERROR(VLOOKUP($D270,#REF!,23,0),)</f>
        <v>0</v>
      </c>
      <c r="Z270" s="24">
        <f>IFERROR(VLOOKUP($D270,#REF!,24,0),)</f>
        <v>0</v>
      </c>
      <c r="AA270" s="24">
        <f>IFERROR(VLOOKUP($D270,#REF!,25,0),)</f>
        <v>0</v>
      </c>
      <c r="AB270" s="24">
        <f>IFERROR(VLOOKUP($D270,#REF!,26,0),)</f>
        <v>0</v>
      </c>
      <c r="AC270" s="24">
        <f>IFERROR(VLOOKUP($D270,#REF!,27,0),)</f>
        <v>0</v>
      </c>
      <c r="AD270" s="24">
        <f>IFERROR(VLOOKUP($D270,#REF!,28,0),)</f>
        <v>0</v>
      </c>
      <c r="AE270" s="24">
        <f>IFERROR(VLOOKUP($D270,#REF!,29,0),)</f>
        <v>0</v>
      </c>
      <c r="AF270" s="24">
        <f>IFERROR(VLOOKUP($D270,#REF!,30,0),)</f>
        <v>0</v>
      </c>
      <c r="AG270" s="24">
        <f>IFERROR(VLOOKUP($D270,#REF!,31,0),)</f>
        <v>0</v>
      </c>
      <c r="AH270" s="24">
        <f>IFERROR(VLOOKUP($D270,#REF!,32,0),)</f>
        <v>0</v>
      </c>
      <c r="AI270" s="24">
        <f>IFERROR(VLOOKUP($D270,#REF!,33,0),)</f>
        <v>0</v>
      </c>
      <c r="AJ270" s="24">
        <f>IFERROR(VLOOKUP($D270,#REF!,34,0),)</f>
        <v>0</v>
      </c>
      <c r="AK270" s="24">
        <f>IFERROR(VLOOKUP($D270,#REF!,35,0),)</f>
        <v>0</v>
      </c>
      <c r="AL270" s="24">
        <f>IFERROR(VLOOKUP($D270,#REF!,36,0),)</f>
        <v>0</v>
      </c>
    </row>
    <row r="271" spans="1:38" x14ac:dyDescent="0.25">
      <c r="A271" s="8" t="s">
        <v>989</v>
      </c>
      <c r="B271" s="8" t="str">
        <f t="shared" si="59"/>
        <v>Реконструкция объектов связи ООО "Пермтрансгаз"051-2002208</v>
      </c>
      <c r="C271" s="23" t="s">
        <v>709</v>
      </c>
      <c r="D271" s="23" t="s">
        <v>159</v>
      </c>
      <c r="E271" s="24">
        <f>IFERROR(VLOOKUP(D271,#REF!,2,0),)</f>
        <v>0</v>
      </c>
      <c r="F271" s="24">
        <f>IFERROR(VLOOKUP(D271,#REF!,3,0),)</f>
        <v>0</v>
      </c>
      <c r="G271" s="24">
        <f>IFERROR(VLOOKUP(D271,#REF!,4,0),)</f>
        <v>0</v>
      </c>
      <c r="H271" s="24">
        <f>IFERROR(VLOOKUP($D271,#REF!,5,0),)</f>
        <v>0</v>
      </c>
      <c r="I271" s="24">
        <v>104.67</v>
      </c>
      <c r="J271" s="24">
        <f>IFERROR(VLOOKUP($D271,#REF!,7,0),)</f>
        <v>0</v>
      </c>
      <c r="K271" s="24">
        <f>IFERROR(VLOOKUP($D271,#REF!,8,0),)</f>
        <v>0</v>
      </c>
      <c r="L271" s="24">
        <f>IFERROR(VLOOKUP($D271,#REF!,9,0),)</f>
        <v>0</v>
      </c>
      <c r="M271" s="24">
        <f>IFERROR(VLOOKUP($D271,#REF!,10,0),)</f>
        <v>0</v>
      </c>
      <c r="N271" s="24">
        <f>IFERROR(VLOOKUP($D271,#REF!,11,0),)</f>
        <v>0</v>
      </c>
      <c r="O271" s="24">
        <f>IFERROR(VLOOKUP($D271,#REF!,12,0),)</f>
        <v>0</v>
      </c>
      <c r="P271" s="24">
        <f>IFERROR(VLOOKUP($D271,#REF!,14,0),)</f>
        <v>0</v>
      </c>
      <c r="Q271" s="24">
        <f>IFERROR(VLOOKUP($D271,#REF!,15,0),)</f>
        <v>0</v>
      </c>
      <c r="R271" s="24">
        <f>IFERROR(VLOOKUP($D271,#REF!,16,0),)</f>
        <v>0</v>
      </c>
      <c r="S271" s="24">
        <f>IFERROR(VLOOKUP($D271,#REF!,16,0),)</f>
        <v>0</v>
      </c>
      <c r="T271" s="24">
        <f>IFERROR(VLOOKUP($D271,#REF!,17,0),)</f>
        <v>0</v>
      </c>
      <c r="U271" s="24">
        <f>IFERROR(VLOOKUP($D271,#REF!,19,0),)</f>
        <v>0</v>
      </c>
      <c r="V271" s="24">
        <f>IFERROR(VLOOKUP($D271,#REF!,20,0),)</f>
        <v>0</v>
      </c>
      <c r="W271" s="24">
        <f>IFERROR(VLOOKUP($D271,#REF!,21,0),)</f>
        <v>0</v>
      </c>
      <c r="X271" s="24">
        <f>IFERROR(VLOOKUP($D271,#REF!,22,0),)</f>
        <v>0</v>
      </c>
      <c r="Y271" s="24">
        <f>IFERROR(VLOOKUP($D271,#REF!,23,0),)</f>
        <v>0</v>
      </c>
      <c r="Z271" s="24">
        <f>IFERROR(VLOOKUP($D271,#REF!,24,0),)</f>
        <v>0</v>
      </c>
      <c r="AA271" s="24">
        <f>IFERROR(VLOOKUP($D271,#REF!,25,0),)</f>
        <v>0</v>
      </c>
      <c r="AB271" s="24">
        <f>IFERROR(VLOOKUP($D271,#REF!,26,0),)</f>
        <v>0</v>
      </c>
      <c r="AC271" s="24">
        <f>IFERROR(VLOOKUP($D271,#REF!,27,0),)</f>
        <v>0</v>
      </c>
      <c r="AD271" s="24">
        <f>IFERROR(VLOOKUP($D271,#REF!,28,0),)</f>
        <v>0</v>
      </c>
      <c r="AE271" s="24">
        <f>IFERROR(VLOOKUP($D271,#REF!,29,0),)</f>
        <v>0</v>
      </c>
      <c r="AF271" s="24">
        <f>IFERROR(VLOOKUP($D271,#REF!,30,0),)</f>
        <v>0</v>
      </c>
      <c r="AG271" s="24">
        <f>IFERROR(VLOOKUP($D271,#REF!,31,0),)</f>
        <v>0</v>
      </c>
      <c r="AH271" s="24">
        <f>IFERROR(VLOOKUP($D271,#REF!,32,0),)</f>
        <v>0</v>
      </c>
      <c r="AI271" s="24">
        <f>IFERROR(VLOOKUP($D271,#REF!,33,0),)</f>
        <v>0</v>
      </c>
      <c r="AJ271" s="24">
        <f>IFERROR(VLOOKUP($D271,#REF!,34,0),)</f>
        <v>0</v>
      </c>
      <c r="AK271" s="24">
        <f>IFERROR(VLOOKUP($D271,#REF!,35,0),)</f>
        <v>0</v>
      </c>
      <c r="AL271" s="24">
        <f>IFERROR(VLOOKUP($D271,#REF!,36,0),)</f>
        <v>0</v>
      </c>
    </row>
    <row r="272" spans="1:38" x14ac:dyDescent="0.25">
      <c r="A272" s="8" t="s">
        <v>989</v>
      </c>
      <c r="B272" s="8" t="str">
        <f t="shared" si="59"/>
        <v>Реконструкция ЗРУ 6-10 кВ ООО "Астраханьгазпром" (с заменой ячеек)051-2002216</v>
      </c>
      <c r="C272" s="23" t="s">
        <v>710</v>
      </c>
      <c r="D272" s="23" t="s">
        <v>160</v>
      </c>
      <c r="E272" s="24">
        <f>IFERROR(VLOOKUP(D272,#REF!,2,0),)</f>
        <v>0</v>
      </c>
      <c r="F272" s="24">
        <f>IFERROR(VLOOKUP(D272,#REF!,3,0),)</f>
        <v>0</v>
      </c>
      <c r="G272" s="24">
        <f>IFERROR(VLOOKUP(D272,#REF!,4,0),)</f>
        <v>0</v>
      </c>
      <c r="H272" s="24">
        <f>IFERROR(VLOOKUP($D272,#REF!,5,0),)</f>
        <v>0</v>
      </c>
      <c r="I272" s="24">
        <v>1.22</v>
      </c>
      <c r="J272" s="24">
        <f>IFERROR(VLOOKUP($D272,#REF!,7,0),)</f>
        <v>0</v>
      </c>
      <c r="K272" s="24">
        <f>IFERROR(VLOOKUP($D272,#REF!,8,0),)</f>
        <v>0</v>
      </c>
      <c r="L272" s="24">
        <f>IFERROR(VLOOKUP($D272,#REF!,9,0),)</f>
        <v>0</v>
      </c>
      <c r="M272" s="24">
        <f>IFERROR(VLOOKUP($D272,#REF!,10,0),)</f>
        <v>0</v>
      </c>
      <c r="N272" s="24">
        <f>IFERROR(VLOOKUP($D272,#REF!,11,0),)</f>
        <v>0</v>
      </c>
      <c r="O272" s="24">
        <f>IFERROR(VLOOKUP($D272,#REF!,12,0),)</f>
        <v>0</v>
      </c>
      <c r="P272" s="24">
        <f>IFERROR(VLOOKUP($D272,#REF!,14,0),)</f>
        <v>0</v>
      </c>
      <c r="Q272" s="24">
        <f>IFERROR(VLOOKUP($D272,#REF!,15,0),)</f>
        <v>0</v>
      </c>
      <c r="R272" s="24">
        <f>IFERROR(VLOOKUP($D272,#REF!,16,0),)</f>
        <v>0</v>
      </c>
      <c r="S272" s="24">
        <f>IFERROR(VLOOKUP($D272,#REF!,16,0),)</f>
        <v>0</v>
      </c>
      <c r="T272" s="24">
        <f>IFERROR(VLOOKUP($D272,#REF!,17,0),)</f>
        <v>0</v>
      </c>
      <c r="U272" s="24">
        <f>IFERROR(VLOOKUP($D272,#REF!,19,0),)</f>
        <v>0</v>
      </c>
      <c r="V272" s="24">
        <f>IFERROR(VLOOKUP($D272,#REF!,20,0),)</f>
        <v>0</v>
      </c>
      <c r="W272" s="24">
        <f>IFERROR(VLOOKUP($D272,#REF!,21,0),)</f>
        <v>0</v>
      </c>
      <c r="X272" s="24">
        <f>IFERROR(VLOOKUP($D272,#REF!,22,0),)</f>
        <v>0</v>
      </c>
      <c r="Y272" s="24">
        <f>IFERROR(VLOOKUP($D272,#REF!,23,0),)</f>
        <v>0</v>
      </c>
      <c r="Z272" s="24">
        <f>IFERROR(VLOOKUP($D272,#REF!,24,0),)</f>
        <v>0</v>
      </c>
      <c r="AA272" s="24">
        <f>IFERROR(VLOOKUP($D272,#REF!,25,0),)</f>
        <v>0</v>
      </c>
      <c r="AB272" s="24">
        <f>IFERROR(VLOOKUP($D272,#REF!,26,0),)</f>
        <v>0</v>
      </c>
      <c r="AC272" s="24">
        <f>IFERROR(VLOOKUP($D272,#REF!,27,0),)</f>
        <v>0</v>
      </c>
      <c r="AD272" s="24">
        <f>IFERROR(VLOOKUP($D272,#REF!,28,0),)</f>
        <v>0</v>
      </c>
      <c r="AE272" s="24">
        <f>IFERROR(VLOOKUP($D272,#REF!,29,0),)</f>
        <v>0</v>
      </c>
      <c r="AF272" s="24">
        <f>IFERROR(VLOOKUP($D272,#REF!,30,0),)</f>
        <v>0</v>
      </c>
      <c r="AG272" s="24">
        <f>IFERROR(VLOOKUP($D272,#REF!,31,0),)</f>
        <v>0</v>
      </c>
      <c r="AH272" s="24">
        <f>IFERROR(VLOOKUP($D272,#REF!,32,0),)</f>
        <v>0</v>
      </c>
      <c r="AI272" s="24">
        <f>IFERROR(VLOOKUP($D272,#REF!,33,0),)</f>
        <v>0</v>
      </c>
      <c r="AJ272" s="24">
        <f>IFERROR(VLOOKUP($D272,#REF!,34,0),)</f>
        <v>0</v>
      </c>
      <c r="AK272" s="24">
        <f>IFERROR(VLOOKUP($D272,#REF!,35,0),)</f>
        <v>0</v>
      </c>
      <c r="AL272" s="24">
        <f>IFERROR(VLOOKUP($D272,#REF!,36,0),)</f>
        <v>0</v>
      </c>
    </row>
    <row r="273" spans="1:38" x14ac:dyDescent="0.25">
      <c r="A273" s="8" t="s">
        <v>989</v>
      </c>
      <c r="B273" s="8" t="str">
        <f t="shared" si="59"/>
        <v>Реконструкция системы противокоррозионной защиты газопроводов ООО "Уралтрансгаз" с применением системы "Пульсар" (Свердловской области)051-2002237</v>
      </c>
      <c r="C273" s="23" t="s">
        <v>711</v>
      </c>
      <c r="D273" s="23" t="s">
        <v>161</v>
      </c>
      <c r="E273" s="24">
        <f>IFERROR(VLOOKUP(D273,#REF!,2,0),)</f>
        <v>0</v>
      </c>
      <c r="F273" s="24">
        <f>IFERROR(VLOOKUP(D273,#REF!,3,0),)</f>
        <v>0</v>
      </c>
      <c r="G273" s="24">
        <f>IFERROR(VLOOKUP(D273,#REF!,4,0),)</f>
        <v>0</v>
      </c>
      <c r="H273" s="24">
        <f>IFERROR(VLOOKUP($D273,#REF!,5,0),)</f>
        <v>0</v>
      </c>
      <c r="I273" s="24">
        <v>0.55000000000000004</v>
      </c>
      <c r="J273" s="24">
        <f>IFERROR(VLOOKUP($D273,#REF!,7,0),)</f>
        <v>0</v>
      </c>
      <c r="K273" s="24">
        <f>IFERROR(VLOOKUP($D273,#REF!,8,0),)</f>
        <v>0</v>
      </c>
      <c r="L273" s="24">
        <f>IFERROR(VLOOKUP($D273,#REF!,9,0),)</f>
        <v>0</v>
      </c>
      <c r="M273" s="24">
        <f>IFERROR(VLOOKUP($D273,#REF!,10,0),)</f>
        <v>0</v>
      </c>
      <c r="N273" s="24">
        <f>IFERROR(VLOOKUP($D273,#REF!,11,0),)</f>
        <v>0</v>
      </c>
      <c r="O273" s="24">
        <f>IFERROR(VLOOKUP($D273,#REF!,12,0),)</f>
        <v>0</v>
      </c>
      <c r="P273" s="24">
        <f>IFERROR(VLOOKUP($D273,#REF!,14,0),)</f>
        <v>0</v>
      </c>
      <c r="Q273" s="24">
        <f>IFERROR(VLOOKUP($D273,#REF!,15,0),)</f>
        <v>0</v>
      </c>
      <c r="R273" s="24">
        <f>IFERROR(VLOOKUP($D273,#REF!,16,0),)</f>
        <v>0</v>
      </c>
      <c r="S273" s="24">
        <f>IFERROR(VLOOKUP($D273,#REF!,16,0),)</f>
        <v>0</v>
      </c>
      <c r="T273" s="24">
        <f>IFERROR(VLOOKUP($D273,#REF!,17,0),)</f>
        <v>0</v>
      </c>
      <c r="U273" s="24">
        <f>IFERROR(VLOOKUP($D273,#REF!,19,0),)</f>
        <v>0</v>
      </c>
      <c r="V273" s="24">
        <f>IFERROR(VLOOKUP($D273,#REF!,20,0),)</f>
        <v>0</v>
      </c>
      <c r="W273" s="24">
        <f>IFERROR(VLOOKUP($D273,#REF!,21,0),)</f>
        <v>0</v>
      </c>
      <c r="X273" s="24">
        <f>IFERROR(VLOOKUP($D273,#REF!,22,0),)</f>
        <v>0</v>
      </c>
      <c r="Y273" s="24">
        <f>IFERROR(VLOOKUP($D273,#REF!,23,0),)</f>
        <v>0</v>
      </c>
      <c r="Z273" s="24">
        <f>IFERROR(VLOOKUP($D273,#REF!,24,0),)</f>
        <v>0</v>
      </c>
      <c r="AA273" s="24">
        <f>IFERROR(VLOOKUP($D273,#REF!,25,0),)</f>
        <v>0</v>
      </c>
      <c r="AB273" s="24">
        <f>IFERROR(VLOOKUP($D273,#REF!,26,0),)</f>
        <v>0</v>
      </c>
      <c r="AC273" s="24">
        <f>IFERROR(VLOOKUP($D273,#REF!,27,0),)</f>
        <v>0</v>
      </c>
      <c r="AD273" s="24">
        <f>IFERROR(VLOOKUP($D273,#REF!,28,0),)</f>
        <v>0</v>
      </c>
      <c r="AE273" s="24">
        <f>IFERROR(VLOOKUP($D273,#REF!,29,0),)</f>
        <v>0</v>
      </c>
      <c r="AF273" s="24">
        <f>IFERROR(VLOOKUP($D273,#REF!,30,0),)</f>
        <v>0</v>
      </c>
      <c r="AG273" s="24">
        <f>IFERROR(VLOOKUP($D273,#REF!,31,0),)</f>
        <v>0</v>
      </c>
      <c r="AH273" s="24">
        <f>IFERROR(VLOOKUP($D273,#REF!,32,0),)</f>
        <v>0</v>
      </c>
      <c r="AI273" s="24">
        <f>IFERROR(VLOOKUP($D273,#REF!,33,0),)</f>
        <v>0</v>
      </c>
      <c r="AJ273" s="24">
        <f>IFERROR(VLOOKUP($D273,#REF!,34,0),)</f>
        <v>0</v>
      </c>
      <c r="AK273" s="24">
        <f>IFERROR(VLOOKUP($D273,#REF!,35,0),)</f>
        <v>0</v>
      </c>
      <c r="AL273" s="24">
        <f>IFERROR(VLOOKUP($D273,#REF!,36,0),)</f>
        <v>0</v>
      </c>
    </row>
    <row r="274" spans="1:38" x14ac:dyDescent="0.25">
      <c r="A274" s="8" t="s">
        <v>989</v>
      </c>
      <c r="B274" s="8" t="str">
        <f t="shared" si="59"/>
        <v>Техперевооружение на КС Курск051-2002241</v>
      </c>
      <c r="C274" s="23" t="s">
        <v>712</v>
      </c>
      <c r="D274" s="23" t="s">
        <v>162</v>
      </c>
      <c r="E274" s="24">
        <f>IFERROR(VLOOKUP(D274,#REF!,2,0),)</f>
        <v>0</v>
      </c>
      <c r="F274" s="24">
        <f>IFERROR(VLOOKUP(D274,#REF!,3,0),)</f>
        <v>0</v>
      </c>
      <c r="G274" s="24">
        <f>IFERROR(VLOOKUP(D274,#REF!,4,0),)</f>
        <v>0</v>
      </c>
      <c r="H274" s="24">
        <f>IFERROR(VLOOKUP($D274,#REF!,5,0),)</f>
        <v>0</v>
      </c>
      <c r="I274" s="24">
        <v>8.81</v>
      </c>
      <c r="J274" s="24">
        <f>IFERROR(VLOOKUP($D274,#REF!,7,0),)</f>
        <v>0</v>
      </c>
      <c r="K274" s="24">
        <f>IFERROR(VLOOKUP($D274,#REF!,8,0),)</f>
        <v>0</v>
      </c>
      <c r="L274" s="24">
        <f>IFERROR(VLOOKUP($D274,#REF!,9,0),)</f>
        <v>0</v>
      </c>
      <c r="M274" s="24">
        <f>IFERROR(VLOOKUP($D274,#REF!,10,0),)</f>
        <v>0</v>
      </c>
      <c r="N274" s="24">
        <f>IFERROR(VLOOKUP($D274,#REF!,11,0),)</f>
        <v>0</v>
      </c>
      <c r="O274" s="24">
        <f>IFERROR(VLOOKUP($D274,#REF!,12,0),)</f>
        <v>0</v>
      </c>
      <c r="P274" s="24">
        <f>IFERROR(VLOOKUP($D274,#REF!,14,0),)</f>
        <v>0</v>
      </c>
      <c r="Q274" s="24">
        <f>IFERROR(VLOOKUP($D274,#REF!,15,0),)</f>
        <v>0</v>
      </c>
      <c r="R274" s="24">
        <f>IFERROR(VLOOKUP($D274,#REF!,16,0),)</f>
        <v>0</v>
      </c>
      <c r="S274" s="24">
        <f>IFERROR(VLOOKUP($D274,#REF!,16,0),)</f>
        <v>0</v>
      </c>
      <c r="T274" s="24">
        <f>IFERROR(VLOOKUP($D274,#REF!,17,0),)</f>
        <v>0</v>
      </c>
      <c r="U274" s="24">
        <f>IFERROR(VLOOKUP($D274,#REF!,19,0),)</f>
        <v>0</v>
      </c>
      <c r="V274" s="24">
        <f>IFERROR(VLOOKUP($D274,#REF!,20,0),)</f>
        <v>0</v>
      </c>
      <c r="W274" s="24">
        <f>IFERROR(VLOOKUP($D274,#REF!,21,0),)</f>
        <v>0</v>
      </c>
      <c r="X274" s="24">
        <f>IFERROR(VLOOKUP($D274,#REF!,22,0),)</f>
        <v>0</v>
      </c>
      <c r="Y274" s="24">
        <f>IFERROR(VLOOKUP($D274,#REF!,23,0),)</f>
        <v>0</v>
      </c>
      <c r="Z274" s="24">
        <f>IFERROR(VLOOKUP($D274,#REF!,24,0),)</f>
        <v>0</v>
      </c>
      <c r="AA274" s="24">
        <f>IFERROR(VLOOKUP($D274,#REF!,25,0),)</f>
        <v>0</v>
      </c>
      <c r="AB274" s="24">
        <f>IFERROR(VLOOKUP($D274,#REF!,26,0),)</f>
        <v>0</v>
      </c>
      <c r="AC274" s="24">
        <f>IFERROR(VLOOKUP($D274,#REF!,27,0),)</f>
        <v>0</v>
      </c>
      <c r="AD274" s="24">
        <f>IFERROR(VLOOKUP($D274,#REF!,28,0),)</f>
        <v>0</v>
      </c>
      <c r="AE274" s="24">
        <f>IFERROR(VLOOKUP($D274,#REF!,29,0),)</f>
        <v>0</v>
      </c>
      <c r="AF274" s="24">
        <f>IFERROR(VLOOKUP($D274,#REF!,30,0),)</f>
        <v>0</v>
      </c>
      <c r="AG274" s="24">
        <f>IFERROR(VLOOKUP($D274,#REF!,31,0),)</f>
        <v>0</v>
      </c>
      <c r="AH274" s="24">
        <f>IFERROR(VLOOKUP($D274,#REF!,32,0),)</f>
        <v>0</v>
      </c>
      <c r="AI274" s="24">
        <f>IFERROR(VLOOKUP($D274,#REF!,33,0),)</f>
        <v>0</v>
      </c>
      <c r="AJ274" s="24">
        <f>IFERROR(VLOOKUP($D274,#REF!,34,0),)</f>
        <v>0</v>
      </c>
      <c r="AK274" s="24">
        <f>IFERROR(VLOOKUP($D274,#REF!,35,0),)</f>
        <v>0</v>
      </c>
      <c r="AL274" s="24">
        <f>IFERROR(VLOOKUP($D274,#REF!,36,0),)</f>
        <v>0</v>
      </c>
    </row>
    <row r="275" spans="1:38" x14ac:dyDescent="0.25">
      <c r="A275" s="8" t="s">
        <v>989</v>
      </c>
      <c r="B275" s="8" t="str">
        <f t="shared" si="59"/>
        <v>Астраханский газоперерабатывающий завод (I очередь строительства)051-2002246</v>
      </c>
      <c r="C275" s="23" t="s">
        <v>713</v>
      </c>
      <c r="D275" s="23" t="s">
        <v>404</v>
      </c>
      <c r="E275" s="24">
        <f>IFERROR(VLOOKUP(D275,#REF!,2,0),)</f>
        <v>0</v>
      </c>
      <c r="F275" s="24">
        <f>IFERROR(VLOOKUP(D275,#REF!,3,0),)</f>
        <v>0</v>
      </c>
      <c r="G275" s="24">
        <f>IFERROR(VLOOKUP(D275,#REF!,4,0),)</f>
        <v>0</v>
      </c>
      <c r="H275" s="24">
        <f>IFERROR(VLOOKUP($D275,#REF!,5,0),)</f>
        <v>0</v>
      </c>
      <c r="I275" s="24">
        <v>3.57</v>
      </c>
      <c r="J275" s="24">
        <f>IFERROR(VLOOKUP($D275,#REF!,7,0),)</f>
        <v>0</v>
      </c>
      <c r="K275" s="24">
        <f>IFERROR(VLOOKUP($D275,#REF!,8,0),)</f>
        <v>0</v>
      </c>
      <c r="L275" s="24">
        <f>IFERROR(VLOOKUP($D275,#REF!,9,0),)</f>
        <v>0</v>
      </c>
      <c r="M275" s="24">
        <f>IFERROR(VLOOKUP($D275,#REF!,10,0),)</f>
        <v>0</v>
      </c>
      <c r="N275" s="24">
        <f>IFERROR(VLOOKUP($D275,#REF!,11,0),)</f>
        <v>0</v>
      </c>
      <c r="O275" s="24">
        <f>IFERROR(VLOOKUP($D275,#REF!,12,0),)</f>
        <v>0</v>
      </c>
      <c r="P275" s="24">
        <f>IFERROR(VLOOKUP($D275,#REF!,14,0),)</f>
        <v>0</v>
      </c>
      <c r="Q275" s="24">
        <f>IFERROR(VLOOKUP($D275,#REF!,15,0),)</f>
        <v>0</v>
      </c>
      <c r="R275" s="24">
        <f>IFERROR(VLOOKUP($D275,#REF!,16,0),)</f>
        <v>0</v>
      </c>
      <c r="S275" s="24">
        <f>IFERROR(VLOOKUP($D275,#REF!,16,0),)</f>
        <v>0</v>
      </c>
      <c r="T275" s="24">
        <f>IFERROR(VLOOKUP($D275,#REF!,17,0),)</f>
        <v>0</v>
      </c>
      <c r="U275" s="24">
        <f>IFERROR(VLOOKUP($D275,#REF!,19,0),)</f>
        <v>0</v>
      </c>
      <c r="V275" s="24">
        <f>IFERROR(VLOOKUP($D275,#REF!,20,0),)</f>
        <v>0</v>
      </c>
      <c r="W275" s="24">
        <f>IFERROR(VLOOKUP($D275,#REF!,21,0),)</f>
        <v>0</v>
      </c>
      <c r="X275" s="24">
        <f>IFERROR(VLOOKUP($D275,#REF!,22,0),)</f>
        <v>0</v>
      </c>
      <c r="Y275" s="24">
        <f>IFERROR(VLOOKUP($D275,#REF!,23,0),)</f>
        <v>0</v>
      </c>
      <c r="Z275" s="24">
        <f>IFERROR(VLOOKUP($D275,#REF!,24,0),)</f>
        <v>0</v>
      </c>
      <c r="AA275" s="24">
        <f>IFERROR(VLOOKUP($D275,#REF!,25,0),)</f>
        <v>0</v>
      </c>
      <c r="AB275" s="24">
        <f>IFERROR(VLOOKUP($D275,#REF!,26,0),)</f>
        <v>0</v>
      </c>
      <c r="AC275" s="24">
        <f>IFERROR(VLOOKUP($D275,#REF!,27,0),)</f>
        <v>0</v>
      </c>
      <c r="AD275" s="24">
        <f>IFERROR(VLOOKUP($D275,#REF!,28,0),)</f>
        <v>0</v>
      </c>
      <c r="AE275" s="24">
        <f>IFERROR(VLOOKUP($D275,#REF!,29,0),)</f>
        <v>0</v>
      </c>
      <c r="AF275" s="24">
        <f>IFERROR(VLOOKUP($D275,#REF!,30,0),)</f>
        <v>0</v>
      </c>
      <c r="AG275" s="24">
        <f>IFERROR(VLOOKUP($D275,#REF!,31,0),)</f>
        <v>0</v>
      </c>
      <c r="AH275" s="24">
        <f>IFERROR(VLOOKUP($D275,#REF!,32,0),)</f>
        <v>0</v>
      </c>
      <c r="AI275" s="24">
        <f>IFERROR(VLOOKUP($D275,#REF!,33,0),)</f>
        <v>0</v>
      </c>
      <c r="AJ275" s="24">
        <f>IFERROR(VLOOKUP($D275,#REF!,34,0),)</f>
        <v>0</v>
      </c>
      <c r="AK275" s="24">
        <f>IFERROR(VLOOKUP($D275,#REF!,35,0),)</f>
        <v>0</v>
      </c>
      <c r="AL275" s="24">
        <f>IFERROR(VLOOKUP($D275,#REF!,36,0),)</f>
        <v>0</v>
      </c>
    </row>
    <row r="276" spans="1:38" x14ac:dyDescent="0.25">
      <c r="A276" s="8" t="s">
        <v>989</v>
      </c>
      <c r="B276" s="8" t="str">
        <f t="shared" si="59"/>
        <v>Астраханский газоперерабатывающий завод (II очередь)051-2002247</v>
      </c>
      <c r="C276" s="23" t="s">
        <v>714</v>
      </c>
      <c r="D276" s="23" t="s">
        <v>405</v>
      </c>
      <c r="E276" s="24">
        <f>IFERROR(VLOOKUP(D276,#REF!,2,0),)</f>
        <v>0</v>
      </c>
      <c r="F276" s="24">
        <f>IFERROR(VLOOKUP(D276,#REF!,3,0),)</f>
        <v>0</v>
      </c>
      <c r="G276" s="24">
        <f>IFERROR(VLOOKUP(D276,#REF!,4,0),)</f>
        <v>0</v>
      </c>
      <c r="H276" s="24">
        <f>IFERROR(VLOOKUP($D276,#REF!,5,0),)</f>
        <v>0</v>
      </c>
      <c r="I276" s="24">
        <v>3.2</v>
      </c>
      <c r="J276" s="24">
        <f>IFERROR(VLOOKUP($D276,#REF!,7,0),)</f>
        <v>0</v>
      </c>
      <c r="K276" s="24">
        <f>IFERROR(VLOOKUP($D276,#REF!,8,0),)</f>
        <v>0</v>
      </c>
      <c r="L276" s="24">
        <f>IFERROR(VLOOKUP($D276,#REF!,9,0),)</f>
        <v>0</v>
      </c>
      <c r="M276" s="24">
        <f>IFERROR(VLOOKUP($D276,#REF!,10,0),)</f>
        <v>0</v>
      </c>
      <c r="N276" s="24">
        <f>IFERROR(VLOOKUP($D276,#REF!,11,0),)</f>
        <v>0</v>
      </c>
      <c r="O276" s="24">
        <f>IFERROR(VLOOKUP($D276,#REF!,12,0),)</f>
        <v>0</v>
      </c>
      <c r="P276" s="24">
        <f>IFERROR(VLOOKUP($D276,#REF!,14,0),)</f>
        <v>0</v>
      </c>
      <c r="Q276" s="24">
        <f>IFERROR(VLOOKUP($D276,#REF!,15,0),)</f>
        <v>0</v>
      </c>
      <c r="R276" s="24">
        <f>IFERROR(VLOOKUP($D276,#REF!,16,0),)</f>
        <v>0</v>
      </c>
      <c r="S276" s="24">
        <f>IFERROR(VLOOKUP($D276,#REF!,16,0),)</f>
        <v>0</v>
      </c>
      <c r="T276" s="24">
        <f>IFERROR(VLOOKUP($D276,#REF!,17,0),)</f>
        <v>0</v>
      </c>
      <c r="U276" s="24">
        <f>IFERROR(VLOOKUP($D276,#REF!,19,0),)</f>
        <v>0</v>
      </c>
      <c r="V276" s="24">
        <f>IFERROR(VLOOKUP($D276,#REF!,20,0),)</f>
        <v>0</v>
      </c>
      <c r="W276" s="24">
        <f>IFERROR(VLOOKUP($D276,#REF!,21,0),)</f>
        <v>0</v>
      </c>
      <c r="X276" s="24">
        <f>IFERROR(VLOOKUP($D276,#REF!,22,0),)</f>
        <v>0</v>
      </c>
      <c r="Y276" s="24">
        <f>IFERROR(VLOOKUP($D276,#REF!,23,0),)</f>
        <v>0</v>
      </c>
      <c r="Z276" s="24">
        <f>IFERROR(VLOOKUP($D276,#REF!,24,0),)</f>
        <v>0</v>
      </c>
      <c r="AA276" s="24">
        <f>IFERROR(VLOOKUP($D276,#REF!,25,0),)</f>
        <v>0</v>
      </c>
      <c r="AB276" s="24">
        <f>IFERROR(VLOOKUP($D276,#REF!,26,0),)</f>
        <v>0</v>
      </c>
      <c r="AC276" s="24">
        <f>IFERROR(VLOOKUP($D276,#REF!,27,0),)</f>
        <v>0</v>
      </c>
      <c r="AD276" s="24">
        <f>IFERROR(VLOOKUP($D276,#REF!,28,0),)</f>
        <v>0</v>
      </c>
      <c r="AE276" s="24">
        <f>IFERROR(VLOOKUP($D276,#REF!,29,0),)</f>
        <v>0</v>
      </c>
      <c r="AF276" s="24">
        <f>IFERROR(VLOOKUP($D276,#REF!,30,0),)</f>
        <v>0</v>
      </c>
      <c r="AG276" s="24">
        <f>IFERROR(VLOOKUP($D276,#REF!,31,0),)</f>
        <v>0</v>
      </c>
      <c r="AH276" s="24">
        <f>IFERROR(VLOOKUP($D276,#REF!,32,0),)</f>
        <v>0</v>
      </c>
      <c r="AI276" s="24">
        <f>IFERROR(VLOOKUP($D276,#REF!,33,0),)</f>
        <v>0</v>
      </c>
      <c r="AJ276" s="24">
        <f>IFERROR(VLOOKUP($D276,#REF!,34,0),)</f>
        <v>0</v>
      </c>
      <c r="AK276" s="24">
        <f>IFERROR(VLOOKUP($D276,#REF!,35,0),)</f>
        <v>0</v>
      </c>
      <c r="AL276" s="24">
        <f>IFERROR(VLOOKUP($D276,#REF!,36,0),)</f>
        <v>0</v>
      </c>
    </row>
    <row r="277" spans="1:38" x14ac:dyDescent="0.25">
      <c r="A277" s="8" t="s">
        <v>989</v>
      </c>
      <c r="B277" s="8" t="str">
        <f t="shared" si="59"/>
        <v>Газотурбинная электростанция (ГТЭС) Северо-Ставропольского ПХГ051-2002248</v>
      </c>
      <c r="C277" s="23" t="s">
        <v>715</v>
      </c>
      <c r="D277" s="23" t="s">
        <v>163</v>
      </c>
      <c r="E277" s="24">
        <f>IFERROR(VLOOKUP(D277,#REF!,2,0),)</f>
        <v>0</v>
      </c>
      <c r="F277" s="24">
        <f>IFERROR(VLOOKUP(D277,#REF!,3,0),)</f>
        <v>0</v>
      </c>
      <c r="G277" s="24">
        <f>IFERROR(VLOOKUP(D277,#REF!,4,0),)</f>
        <v>0</v>
      </c>
      <c r="H277" s="24">
        <f>IFERROR(VLOOKUP($D277,#REF!,5,0),)</f>
        <v>0</v>
      </c>
      <c r="I277" s="24">
        <v>0</v>
      </c>
      <c r="J277" s="24">
        <f>IFERROR(VLOOKUP($D277,#REF!,7,0),)</f>
        <v>0</v>
      </c>
      <c r="K277" s="24">
        <f>IFERROR(VLOOKUP($D277,#REF!,8,0),)</f>
        <v>0</v>
      </c>
      <c r="L277" s="24">
        <f>IFERROR(VLOOKUP($D277,#REF!,9,0),)</f>
        <v>0</v>
      </c>
      <c r="M277" s="24">
        <f>IFERROR(VLOOKUP($D277,#REF!,10,0),)</f>
        <v>0</v>
      </c>
      <c r="N277" s="24">
        <f>IFERROR(VLOOKUP($D277,#REF!,11,0),)</f>
        <v>0</v>
      </c>
      <c r="O277" s="24">
        <f>IFERROR(VLOOKUP($D277,#REF!,12,0),)</f>
        <v>0</v>
      </c>
      <c r="P277" s="24">
        <f>IFERROR(VLOOKUP($D277,#REF!,14,0),)</f>
        <v>0</v>
      </c>
      <c r="Q277" s="24">
        <f>IFERROR(VLOOKUP($D277,#REF!,15,0),)</f>
        <v>0</v>
      </c>
      <c r="R277" s="24">
        <f>IFERROR(VLOOKUP($D277,#REF!,16,0),)</f>
        <v>0</v>
      </c>
      <c r="S277" s="24">
        <f>IFERROR(VLOOKUP($D277,#REF!,16,0),)</f>
        <v>0</v>
      </c>
      <c r="T277" s="24">
        <f>IFERROR(VLOOKUP($D277,#REF!,17,0),)</f>
        <v>0</v>
      </c>
      <c r="U277" s="24">
        <f>IFERROR(VLOOKUP($D277,#REF!,19,0),)</f>
        <v>0</v>
      </c>
      <c r="V277" s="24">
        <f>IFERROR(VLOOKUP($D277,#REF!,20,0),)</f>
        <v>0</v>
      </c>
      <c r="W277" s="24">
        <f>IFERROR(VLOOKUP($D277,#REF!,21,0),)</f>
        <v>0</v>
      </c>
      <c r="X277" s="24">
        <f>IFERROR(VLOOKUP($D277,#REF!,22,0),)</f>
        <v>0</v>
      </c>
      <c r="Y277" s="24">
        <f>IFERROR(VLOOKUP($D277,#REF!,23,0),)</f>
        <v>0</v>
      </c>
      <c r="Z277" s="24">
        <f>IFERROR(VLOOKUP($D277,#REF!,24,0),)</f>
        <v>0</v>
      </c>
      <c r="AA277" s="24">
        <f>IFERROR(VLOOKUP($D277,#REF!,25,0),)</f>
        <v>0</v>
      </c>
      <c r="AB277" s="24">
        <f>IFERROR(VLOOKUP($D277,#REF!,26,0),)</f>
        <v>0</v>
      </c>
      <c r="AC277" s="24">
        <f>IFERROR(VLOOKUP($D277,#REF!,27,0),)</f>
        <v>0</v>
      </c>
      <c r="AD277" s="24">
        <f>IFERROR(VLOOKUP($D277,#REF!,28,0),)</f>
        <v>0</v>
      </c>
      <c r="AE277" s="24">
        <f>IFERROR(VLOOKUP($D277,#REF!,29,0),)</f>
        <v>0</v>
      </c>
      <c r="AF277" s="24">
        <f>IFERROR(VLOOKUP($D277,#REF!,30,0),)</f>
        <v>0</v>
      </c>
      <c r="AG277" s="24">
        <f>IFERROR(VLOOKUP($D277,#REF!,31,0),)</f>
        <v>0</v>
      </c>
      <c r="AH277" s="24">
        <f>IFERROR(VLOOKUP($D277,#REF!,32,0),)</f>
        <v>0</v>
      </c>
      <c r="AI277" s="24">
        <f>IFERROR(VLOOKUP($D277,#REF!,33,0),)</f>
        <v>0</v>
      </c>
      <c r="AJ277" s="24">
        <f>IFERROR(VLOOKUP($D277,#REF!,34,0),)</f>
        <v>0</v>
      </c>
      <c r="AK277" s="24">
        <f>IFERROR(VLOOKUP($D277,#REF!,35,0),)</f>
        <v>0</v>
      </c>
      <c r="AL277" s="24">
        <f>IFERROR(VLOOKUP($D277,#REF!,36,0),)</f>
        <v>0</v>
      </c>
    </row>
    <row r="278" spans="1:38" x14ac:dyDescent="0.25">
      <c r="A278" s="8" t="s">
        <v>989</v>
      </c>
      <c r="B278" s="8" t="str">
        <f t="shared" si="59"/>
        <v>Реконструкция системы электрохимической защиты коммуникаций ГКС с применением гибких анодов пром. площадок ООО "Уралтрансгаз"051-2002321</v>
      </c>
      <c r="C278" s="23" t="s">
        <v>716</v>
      </c>
      <c r="D278" s="23" t="s">
        <v>164</v>
      </c>
      <c r="E278" s="24">
        <f>IFERROR(VLOOKUP(D278,#REF!,2,0),)</f>
        <v>0</v>
      </c>
      <c r="F278" s="24">
        <f>IFERROR(VLOOKUP(D278,#REF!,3,0),)</f>
        <v>0</v>
      </c>
      <c r="G278" s="24">
        <f>IFERROR(VLOOKUP(D278,#REF!,4,0),)</f>
        <v>0</v>
      </c>
      <c r="H278" s="24">
        <f>IFERROR(VLOOKUP($D278,#REF!,5,0),)</f>
        <v>0</v>
      </c>
      <c r="I278" s="24">
        <v>0.46</v>
      </c>
      <c r="J278" s="24">
        <f>IFERROR(VLOOKUP($D278,#REF!,7,0),)</f>
        <v>0</v>
      </c>
      <c r="K278" s="24">
        <f>IFERROR(VLOOKUP($D278,#REF!,8,0),)</f>
        <v>0</v>
      </c>
      <c r="L278" s="24">
        <f>IFERROR(VLOOKUP($D278,#REF!,9,0),)</f>
        <v>0</v>
      </c>
      <c r="M278" s="24">
        <f>IFERROR(VLOOKUP($D278,#REF!,10,0),)</f>
        <v>0</v>
      </c>
      <c r="N278" s="24">
        <f>IFERROR(VLOOKUP($D278,#REF!,11,0),)</f>
        <v>0</v>
      </c>
      <c r="O278" s="24">
        <f>IFERROR(VLOOKUP($D278,#REF!,12,0),)</f>
        <v>0</v>
      </c>
      <c r="P278" s="24">
        <f>IFERROR(VLOOKUP($D278,#REF!,14,0),)</f>
        <v>0</v>
      </c>
      <c r="Q278" s="24">
        <f>IFERROR(VLOOKUP($D278,#REF!,15,0),)</f>
        <v>0</v>
      </c>
      <c r="R278" s="24">
        <f>IFERROR(VLOOKUP($D278,#REF!,16,0),)</f>
        <v>0</v>
      </c>
      <c r="S278" s="24">
        <f>IFERROR(VLOOKUP($D278,#REF!,16,0),)</f>
        <v>0</v>
      </c>
      <c r="T278" s="24">
        <f>IFERROR(VLOOKUP($D278,#REF!,17,0),)</f>
        <v>0</v>
      </c>
      <c r="U278" s="24">
        <f>IFERROR(VLOOKUP($D278,#REF!,19,0),)</f>
        <v>0</v>
      </c>
      <c r="V278" s="24">
        <f>IFERROR(VLOOKUP($D278,#REF!,20,0),)</f>
        <v>0</v>
      </c>
      <c r="W278" s="24">
        <f>IFERROR(VLOOKUP($D278,#REF!,21,0),)</f>
        <v>0</v>
      </c>
      <c r="X278" s="24">
        <f>IFERROR(VLOOKUP($D278,#REF!,22,0),)</f>
        <v>0</v>
      </c>
      <c r="Y278" s="24">
        <f>IFERROR(VLOOKUP($D278,#REF!,23,0),)</f>
        <v>0</v>
      </c>
      <c r="Z278" s="24">
        <f>IFERROR(VLOOKUP($D278,#REF!,24,0),)</f>
        <v>0</v>
      </c>
      <c r="AA278" s="24">
        <f>IFERROR(VLOOKUP($D278,#REF!,25,0),)</f>
        <v>0</v>
      </c>
      <c r="AB278" s="24">
        <f>IFERROR(VLOOKUP($D278,#REF!,26,0),)</f>
        <v>0</v>
      </c>
      <c r="AC278" s="24">
        <f>IFERROR(VLOOKUP($D278,#REF!,27,0),)</f>
        <v>0</v>
      </c>
      <c r="AD278" s="24">
        <f>IFERROR(VLOOKUP($D278,#REF!,28,0),)</f>
        <v>0</v>
      </c>
      <c r="AE278" s="24">
        <f>IFERROR(VLOOKUP($D278,#REF!,29,0),)</f>
        <v>0</v>
      </c>
      <c r="AF278" s="24">
        <f>IFERROR(VLOOKUP($D278,#REF!,30,0),)</f>
        <v>0</v>
      </c>
      <c r="AG278" s="24">
        <f>IFERROR(VLOOKUP($D278,#REF!,31,0),)</f>
        <v>0</v>
      </c>
      <c r="AH278" s="24">
        <f>IFERROR(VLOOKUP($D278,#REF!,32,0),)</f>
        <v>0</v>
      </c>
      <c r="AI278" s="24">
        <f>IFERROR(VLOOKUP($D278,#REF!,33,0),)</f>
        <v>0</v>
      </c>
      <c r="AJ278" s="24">
        <f>IFERROR(VLOOKUP($D278,#REF!,34,0),)</f>
        <v>0</v>
      </c>
      <c r="AK278" s="24">
        <f>IFERROR(VLOOKUP($D278,#REF!,35,0),)</f>
        <v>0</v>
      </c>
      <c r="AL278" s="24">
        <f>IFERROR(VLOOKUP($D278,#REF!,36,0),)</f>
        <v>0</v>
      </c>
    </row>
    <row r="279" spans="1:38" x14ac:dyDescent="0.25">
      <c r="A279" s="8" t="s">
        <v>989</v>
      </c>
      <c r="B279" s="8" t="str">
        <f t="shared" si="59"/>
        <v>Реконструкция КГМО-1 на участке КС Ногинск - КС Яхрома051-2002324</v>
      </c>
      <c r="C279" s="23" t="s">
        <v>717</v>
      </c>
      <c r="D279" s="23" t="s">
        <v>319</v>
      </c>
      <c r="E279" s="24">
        <f>IFERROR(VLOOKUP(D279,#REF!,2,0),)</f>
        <v>0</v>
      </c>
      <c r="F279" s="24">
        <f>IFERROR(VLOOKUP(D279,#REF!,3,0),)</f>
        <v>0</v>
      </c>
      <c r="G279" s="24">
        <f>IFERROR(VLOOKUP(D279,#REF!,4,0),)</f>
        <v>0</v>
      </c>
      <c r="H279" s="24">
        <f>IFERROR(VLOOKUP($D279,#REF!,5,0),)</f>
        <v>0</v>
      </c>
      <c r="I279" s="24">
        <v>0</v>
      </c>
      <c r="J279" s="24">
        <f>IFERROR(VLOOKUP($D279,#REF!,7,0),)</f>
        <v>0</v>
      </c>
      <c r="K279" s="24">
        <f>IFERROR(VLOOKUP($D279,#REF!,8,0),)</f>
        <v>0</v>
      </c>
      <c r="L279" s="24">
        <f>IFERROR(VLOOKUP($D279,#REF!,9,0),)</f>
        <v>0</v>
      </c>
      <c r="M279" s="24">
        <f>IFERROR(VLOOKUP($D279,#REF!,10,0),)</f>
        <v>0</v>
      </c>
      <c r="N279" s="24">
        <f>IFERROR(VLOOKUP($D279,#REF!,11,0),)</f>
        <v>0</v>
      </c>
      <c r="O279" s="24">
        <f>IFERROR(VLOOKUP($D279,#REF!,12,0),)</f>
        <v>0</v>
      </c>
      <c r="P279" s="24">
        <f>IFERROR(VLOOKUP($D279,#REF!,14,0),)</f>
        <v>0</v>
      </c>
      <c r="Q279" s="24">
        <f>IFERROR(VLOOKUP($D279,#REF!,15,0),)</f>
        <v>0</v>
      </c>
      <c r="R279" s="24">
        <f>IFERROR(VLOOKUP($D279,#REF!,16,0),)</f>
        <v>0</v>
      </c>
      <c r="S279" s="24">
        <f>IFERROR(VLOOKUP($D279,#REF!,16,0),)</f>
        <v>0</v>
      </c>
      <c r="T279" s="24">
        <f>IFERROR(VLOOKUP($D279,#REF!,17,0),)</f>
        <v>0</v>
      </c>
      <c r="U279" s="24">
        <f>IFERROR(VLOOKUP($D279,#REF!,19,0),)</f>
        <v>0</v>
      </c>
      <c r="V279" s="24">
        <f>IFERROR(VLOOKUP($D279,#REF!,20,0),)</f>
        <v>0</v>
      </c>
      <c r="W279" s="24">
        <f>IFERROR(VLOOKUP($D279,#REF!,21,0),)</f>
        <v>0</v>
      </c>
      <c r="X279" s="24">
        <f>IFERROR(VLOOKUP($D279,#REF!,22,0),)</f>
        <v>0</v>
      </c>
      <c r="Y279" s="24">
        <f>IFERROR(VLOOKUP($D279,#REF!,23,0),)</f>
        <v>0</v>
      </c>
      <c r="Z279" s="24">
        <f>IFERROR(VLOOKUP($D279,#REF!,24,0),)</f>
        <v>0</v>
      </c>
      <c r="AA279" s="24">
        <f>IFERROR(VLOOKUP($D279,#REF!,25,0),)</f>
        <v>0</v>
      </c>
      <c r="AB279" s="24">
        <f>IFERROR(VLOOKUP($D279,#REF!,26,0),)</f>
        <v>0</v>
      </c>
      <c r="AC279" s="24">
        <f>IFERROR(VLOOKUP($D279,#REF!,27,0),)</f>
        <v>0</v>
      </c>
      <c r="AD279" s="24">
        <f>IFERROR(VLOOKUP($D279,#REF!,28,0),)</f>
        <v>0</v>
      </c>
      <c r="AE279" s="24">
        <f>IFERROR(VLOOKUP($D279,#REF!,29,0),)</f>
        <v>0</v>
      </c>
      <c r="AF279" s="24">
        <f>IFERROR(VLOOKUP($D279,#REF!,30,0),)</f>
        <v>0</v>
      </c>
      <c r="AG279" s="24">
        <f>IFERROR(VLOOKUP($D279,#REF!,31,0),)</f>
        <v>0</v>
      </c>
      <c r="AH279" s="24">
        <f>IFERROR(VLOOKUP($D279,#REF!,32,0),)</f>
        <v>0</v>
      </c>
      <c r="AI279" s="24">
        <f>IFERROR(VLOOKUP($D279,#REF!,33,0),)</f>
        <v>0</v>
      </c>
      <c r="AJ279" s="24">
        <f>IFERROR(VLOOKUP($D279,#REF!,34,0),)</f>
        <v>0</v>
      </c>
      <c r="AK279" s="24">
        <f>IFERROR(VLOOKUP($D279,#REF!,35,0),)</f>
        <v>0</v>
      </c>
      <c r="AL279" s="24">
        <f>IFERROR(VLOOKUP($D279,#REF!,36,0),)</f>
        <v>0</v>
      </c>
    </row>
    <row r="280" spans="1:38" x14ac:dyDescent="0.25">
      <c r="A280" s="8" t="s">
        <v>989</v>
      </c>
      <c r="B280" s="8" t="str">
        <f t="shared" si="59"/>
        <v>Автозимник продленного действия станция Обская # км 193051-2002339</v>
      </c>
      <c r="C280" s="23" t="s">
        <v>718</v>
      </c>
      <c r="D280" s="23" t="s">
        <v>165</v>
      </c>
      <c r="E280" s="24">
        <f>IFERROR(VLOOKUP(D280,#REF!,2,0),)</f>
        <v>0</v>
      </c>
      <c r="F280" s="24">
        <f>IFERROR(VLOOKUP(D280,#REF!,3,0),)</f>
        <v>0</v>
      </c>
      <c r="G280" s="24">
        <f>IFERROR(VLOOKUP(D280,#REF!,4,0),)</f>
        <v>0</v>
      </c>
      <c r="H280" s="24">
        <f>IFERROR(VLOOKUP($D280,#REF!,5,0),)</f>
        <v>0</v>
      </c>
      <c r="I280" s="24">
        <v>0</v>
      </c>
      <c r="J280" s="24">
        <f>IFERROR(VLOOKUP($D280,#REF!,7,0),)</f>
        <v>0</v>
      </c>
      <c r="K280" s="24">
        <f>IFERROR(VLOOKUP($D280,#REF!,8,0),)</f>
        <v>0</v>
      </c>
      <c r="L280" s="24">
        <f>IFERROR(VLOOKUP($D280,#REF!,9,0),)</f>
        <v>0</v>
      </c>
      <c r="M280" s="24">
        <f>IFERROR(VLOOKUP($D280,#REF!,10,0),)</f>
        <v>0</v>
      </c>
      <c r="N280" s="24">
        <f>IFERROR(VLOOKUP($D280,#REF!,11,0),)</f>
        <v>0</v>
      </c>
      <c r="O280" s="24">
        <f>IFERROR(VLOOKUP($D280,#REF!,12,0),)</f>
        <v>0</v>
      </c>
      <c r="P280" s="24">
        <f>IFERROR(VLOOKUP($D280,#REF!,14,0),)</f>
        <v>0</v>
      </c>
      <c r="Q280" s="24">
        <f>IFERROR(VLOOKUP($D280,#REF!,15,0),)</f>
        <v>0</v>
      </c>
      <c r="R280" s="24">
        <f>IFERROR(VLOOKUP($D280,#REF!,16,0),)</f>
        <v>0</v>
      </c>
      <c r="S280" s="24">
        <f>IFERROR(VLOOKUP($D280,#REF!,16,0),)</f>
        <v>0</v>
      </c>
      <c r="T280" s="24">
        <f>IFERROR(VLOOKUP($D280,#REF!,17,0),)</f>
        <v>0</v>
      </c>
      <c r="U280" s="24">
        <f>IFERROR(VLOOKUP($D280,#REF!,19,0),)</f>
        <v>0</v>
      </c>
      <c r="V280" s="24">
        <f>IFERROR(VLOOKUP($D280,#REF!,20,0),)</f>
        <v>0</v>
      </c>
      <c r="W280" s="24">
        <f>IFERROR(VLOOKUP($D280,#REF!,21,0),)</f>
        <v>0</v>
      </c>
      <c r="X280" s="24">
        <f>IFERROR(VLOOKUP($D280,#REF!,22,0),)</f>
        <v>0</v>
      </c>
      <c r="Y280" s="24">
        <f>IFERROR(VLOOKUP($D280,#REF!,23,0),)</f>
        <v>0</v>
      </c>
      <c r="Z280" s="24">
        <f>IFERROR(VLOOKUP($D280,#REF!,24,0),)</f>
        <v>0</v>
      </c>
      <c r="AA280" s="24">
        <f>IFERROR(VLOOKUP($D280,#REF!,25,0),)</f>
        <v>0</v>
      </c>
      <c r="AB280" s="24">
        <f>IFERROR(VLOOKUP($D280,#REF!,26,0),)</f>
        <v>0</v>
      </c>
      <c r="AC280" s="24">
        <f>IFERROR(VLOOKUP($D280,#REF!,27,0),)</f>
        <v>0</v>
      </c>
      <c r="AD280" s="24">
        <f>IFERROR(VLOOKUP($D280,#REF!,28,0),)</f>
        <v>0</v>
      </c>
      <c r="AE280" s="24">
        <f>IFERROR(VLOOKUP($D280,#REF!,29,0),)</f>
        <v>0</v>
      </c>
      <c r="AF280" s="24">
        <f>IFERROR(VLOOKUP($D280,#REF!,30,0),)</f>
        <v>0</v>
      </c>
      <c r="AG280" s="24">
        <f>IFERROR(VLOOKUP($D280,#REF!,31,0),)</f>
        <v>0</v>
      </c>
      <c r="AH280" s="24">
        <f>IFERROR(VLOOKUP($D280,#REF!,32,0),)</f>
        <v>0</v>
      </c>
      <c r="AI280" s="24">
        <f>IFERROR(VLOOKUP($D280,#REF!,33,0),)</f>
        <v>0</v>
      </c>
      <c r="AJ280" s="24">
        <f>IFERROR(VLOOKUP($D280,#REF!,34,0),)</f>
        <v>0</v>
      </c>
      <c r="AK280" s="24">
        <f>IFERROR(VLOOKUP($D280,#REF!,35,0),)</f>
        <v>0</v>
      </c>
      <c r="AL280" s="24">
        <f>IFERROR(VLOOKUP($D280,#REF!,36,0),)</f>
        <v>0</v>
      </c>
    </row>
    <row r="281" spans="1:38" x14ac:dyDescent="0.25">
      <c r="B281" s="8" t="str">
        <f t="shared" si="59"/>
        <v>Подрядные работы051-2002339</v>
      </c>
      <c r="C281" s="33" t="s">
        <v>2</v>
      </c>
      <c r="D281" s="33" t="s">
        <v>165</v>
      </c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</row>
    <row r="282" spans="1:38" x14ac:dyDescent="0.25">
      <c r="B282" s="8" t="str">
        <f t="shared" si="59"/>
        <v>Газстройпром051-2002339</v>
      </c>
      <c r="C282" s="40" t="s">
        <v>990</v>
      </c>
      <c r="D282" s="40" t="s">
        <v>165</v>
      </c>
      <c r="E282" s="20">
        <v>303.54000000000002</v>
      </c>
      <c r="F282" s="20">
        <v>0</v>
      </c>
      <c r="G282" s="20"/>
      <c r="H282" s="20"/>
      <c r="I282" s="20"/>
      <c r="J282" s="20"/>
      <c r="K282" s="20"/>
      <c r="L282" s="20"/>
      <c r="M282" s="20"/>
      <c r="N282" s="20"/>
      <c r="O282" s="20">
        <f t="shared" ref="O282:R283" si="60">U282+Y282+AC282+AG282</f>
        <v>0</v>
      </c>
      <c r="P282" s="20">
        <f t="shared" si="60"/>
        <v>0</v>
      </c>
      <c r="Q282" s="20">
        <f t="shared" si="60"/>
        <v>0</v>
      </c>
      <c r="R282" s="20">
        <f t="shared" si="60"/>
        <v>0</v>
      </c>
      <c r="S282" s="20"/>
      <c r="T282" s="20"/>
      <c r="U282" s="20">
        <f>V282+W282+X282</f>
        <v>0</v>
      </c>
      <c r="V282" s="20">
        <v>0</v>
      </c>
      <c r="W282" s="20">
        <v>0</v>
      </c>
      <c r="X282" s="20">
        <v>0</v>
      </c>
      <c r="Y282" s="20">
        <f>Z282+AA282+AB282</f>
        <v>0</v>
      </c>
      <c r="Z282" s="20"/>
      <c r="AA282" s="20"/>
      <c r="AB282" s="20"/>
      <c r="AC282" s="20">
        <f>AD282+AE282+AF282</f>
        <v>0</v>
      </c>
      <c r="AD282" s="20"/>
      <c r="AE282" s="20"/>
      <c r="AF282" s="20"/>
      <c r="AG282" s="20">
        <f>AH282+AI282+AJ282</f>
        <v>0</v>
      </c>
      <c r="AH282" s="20"/>
      <c r="AI282" s="20"/>
      <c r="AJ282" s="20"/>
      <c r="AK282" s="20"/>
      <c r="AL282" s="20"/>
    </row>
    <row r="283" spans="1:38" x14ac:dyDescent="0.25">
      <c r="B283" s="8" t="str">
        <f t="shared" si="59"/>
        <v>АО  "ЯМАЛТРАНССТРОЙ"051-2002339</v>
      </c>
      <c r="C283" s="40" t="s">
        <v>993</v>
      </c>
      <c r="D283" s="40" t="s">
        <v>165</v>
      </c>
      <c r="E283" s="20">
        <v>3941.78</v>
      </c>
      <c r="F283" s="20">
        <v>1666.7</v>
      </c>
      <c r="G283" s="20"/>
      <c r="H283" s="20"/>
      <c r="I283" s="20"/>
      <c r="J283" s="20"/>
      <c r="K283" s="20"/>
      <c r="L283" s="20"/>
      <c r="M283" s="20"/>
      <c r="N283" s="20"/>
      <c r="O283" s="20">
        <f t="shared" si="60"/>
        <v>1777.94</v>
      </c>
      <c r="P283" s="20">
        <f t="shared" si="60"/>
        <v>1666.7</v>
      </c>
      <c r="Q283" s="20">
        <f t="shared" si="60"/>
        <v>0</v>
      </c>
      <c r="R283" s="20">
        <f t="shared" si="60"/>
        <v>0</v>
      </c>
      <c r="S283" s="20"/>
      <c r="T283" s="20"/>
      <c r="U283" s="20">
        <v>1777.94</v>
      </c>
      <c r="V283" s="20">
        <v>1666.7</v>
      </c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</row>
    <row r="284" spans="1:38" x14ac:dyDescent="0.25">
      <c r="A284" s="8" t="s">
        <v>989</v>
      </c>
      <c r="B284" s="8" t="str">
        <f t="shared" si="59"/>
        <v>Реконструкция КС Пикалево газопровода Грязовец-Ленинград (1 нитка)051-2002369</v>
      </c>
      <c r="C284" s="23" t="s">
        <v>719</v>
      </c>
      <c r="D284" s="23" t="s">
        <v>166</v>
      </c>
      <c r="E284" s="24">
        <f>IFERROR(VLOOKUP(D284,#REF!,2,0),)</f>
        <v>0</v>
      </c>
      <c r="F284" s="24">
        <f>IFERROR(VLOOKUP(D284,#REF!,3,0),)</f>
        <v>0</v>
      </c>
      <c r="G284" s="24">
        <f>IFERROR(VLOOKUP(D284,#REF!,4,0),)</f>
        <v>0</v>
      </c>
      <c r="H284" s="24">
        <f>IFERROR(VLOOKUP($D284,#REF!,5,0),)</f>
        <v>0</v>
      </c>
      <c r="I284" s="24">
        <v>14.98</v>
      </c>
      <c r="J284" s="24">
        <f>IFERROR(VLOOKUP($D284,#REF!,7,0),)</f>
        <v>0</v>
      </c>
      <c r="K284" s="24">
        <f>IFERROR(VLOOKUP($D284,#REF!,8,0),)</f>
        <v>0</v>
      </c>
      <c r="L284" s="24">
        <f>IFERROR(VLOOKUP($D284,#REF!,9,0),)</f>
        <v>0</v>
      </c>
      <c r="M284" s="24">
        <f>IFERROR(VLOOKUP($D284,#REF!,10,0),)</f>
        <v>0</v>
      </c>
      <c r="N284" s="24">
        <f>IFERROR(VLOOKUP($D284,#REF!,11,0),)</f>
        <v>0</v>
      </c>
      <c r="O284" s="24">
        <f>IFERROR(VLOOKUP($D284,#REF!,12,0),)</f>
        <v>0</v>
      </c>
      <c r="P284" s="24">
        <f>IFERROR(VLOOKUP($D284,#REF!,14,0),)</f>
        <v>0</v>
      </c>
      <c r="Q284" s="24">
        <f>IFERROR(VLOOKUP($D284,#REF!,15,0),)</f>
        <v>0</v>
      </c>
      <c r="R284" s="24">
        <f>IFERROR(VLOOKUP($D284,#REF!,16,0),)</f>
        <v>0</v>
      </c>
      <c r="S284" s="24">
        <f>IFERROR(VLOOKUP($D284,#REF!,16,0),)</f>
        <v>0</v>
      </c>
      <c r="T284" s="24">
        <f>IFERROR(VLOOKUP($D284,#REF!,17,0),)</f>
        <v>0</v>
      </c>
      <c r="U284" s="24">
        <f>IFERROR(VLOOKUP($D284,#REF!,19,0),)</f>
        <v>0</v>
      </c>
      <c r="V284" s="24">
        <f>IFERROR(VLOOKUP($D284,#REF!,20,0),)</f>
        <v>0</v>
      </c>
      <c r="W284" s="24">
        <f>IFERROR(VLOOKUP($D284,#REF!,21,0),)</f>
        <v>0</v>
      </c>
      <c r="X284" s="24">
        <f>IFERROR(VLOOKUP($D284,#REF!,22,0),)</f>
        <v>0</v>
      </c>
      <c r="Y284" s="24">
        <f>IFERROR(VLOOKUP($D284,#REF!,23,0),)</f>
        <v>0</v>
      </c>
      <c r="Z284" s="24">
        <f>IFERROR(VLOOKUP($D284,#REF!,24,0),)</f>
        <v>0</v>
      </c>
      <c r="AA284" s="24">
        <f>IFERROR(VLOOKUP($D284,#REF!,25,0),)</f>
        <v>0</v>
      </c>
      <c r="AB284" s="24">
        <f>IFERROR(VLOOKUP($D284,#REF!,26,0),)</f>
        <v>0</v>
      </c>
      <c r="AC284" s="24">
        <f>IFERROR(VLOOKUP($D284,#REF!,27,0),)</f>
        <v>0</v>
      </c>
      <c r="AD284" s="24">
        <f>IFERROR(VLOOKUP($D284,#REF!,28,0),)</f>
        <v>0</v>
      </c>
      <c r="AE284" s="24">
        <f>IFERROR(VLOOKUP($D284,#REF!,29,0),)</f>
        <v>0</v>
      </c>
      <c r="AF284" s="24">
        <f>IFERROR(VLOOKUP($D284,#REF!,30,0),)</f>
        <v>0</v>
      </c>
      <c r="AG284" s="24">
        <f>IFERROR(VLOOKUP($D284,#REF!,31,0),)</f>
        <v>0</v>
      </c>
      <c r="AH284" s="24">
        <f>IFERROR(VLOOKUP($D284,#REF!,32,0),)</f>
        <v>0</v>
      </c>
      <c r="AI284" s="24">
        <f>IFERROR(VLOOKUP($D284,#REF!,33,0),)</f>
        <v>0</v>
      </c>
      <c r="AJ284" s="24">
        <f>IFERROR(VLOOKUP($D284,#REF!,34,0),)</f>
        <v>0</v>
      </c>
      <c r="AK284" s="24">
        <f>IFERROR(VLOOKUP($D284,#REF!,35,0),)</f>
        <v>0</v>
      </c>
      <c r="AL284" s="24">
        <f>IFERROR(VLOOKUP($D284,#REF!,36,0),)</f>
        <v>0</v>
      </c>
    </row>
    <row r="285" spans="1:38" x14ac:dyDescent="0.25">
      <c r="A285" s="8" t="s">
        <v>989</v>
      </c>
      <c r="B285" s="8" t="str">
        <f t="shared" si="59"/>
        <v>Реконструкция ГРС Ильичево Ленинградской области051-2002380</v>
      </c>
      <c r="C285" s="23" t="s">
        <v>720</v>
      </c>
      <c r="D285" s="23" t="s">
        <v>167</v>
      </c>
      <c r="E285" s="24">
        <f>IFERROR(VLOOKUP(D285,#REF!,2,0),)</f>
        <v>0</v>
      </c>
      <c r="F285" s="24">
        <f>IFERROR(VLOOKUP(D285,#REF!,3,0),)</f>
        <v>0</v>
      </c>
      <c r="G285" s="24">
        <f>IFERROR(VLOOKUP(D285,#REF!,4,0),)</f>
        <v>0</v>
      </c>
      <c r="H285" s="24">
        <f>IFERROR(VLOOKUP($D285,#REF!,5,0),)</f>
        <v>0</v>
      </c>
      <c r="I285" s="24">
        <v>16.71</v>
      </c>
      <c r="J285" s="24">
        <f>IFERROR(VLOOKUP($D285,#REF!,7,0),)</f>
        <v>0</v>
      </c>
      <c r="K285" s="24">
        <f>IFERROR(VLOOKUP($D285,#REF!,8,0),)</f>
        <v>0</v>
      </c>
      <c r="L285" s="24">
        <f>IFERROR(VLOOKUP($D285,#REF!,9,0),)</f>
        <v>0</v>
      </c>
      <c r="M285" s="24">
        <f>IFERROR(VLOOKUP($D285,#REF!,10,0),)</f>
        <v>0</v>
      </c>
      <c r="N285" s="24">
        <f>IFERROR(VLOOKUP($D285,#REF!,11,0),)</f>
        <v>0</v>
      </c>
      <c r="O285" s="24">
        <f>IFERROR(VLOOKUP($D285,#REF!,12,0),)</f>
        <v>0</v>
      </c>
      <c r="P285" s="24">
        <f>IFERROR(VLOOKUP($D285,#REF!,14,0),)</f>
        <v>0</v>
      </c>
      <c r="Q285" s="24">
        <f>IFERROR(VLOOKUP($D285,#REF!,15,0),)</f>
        <v>0</v>
      </c>
      <c r="R285" s="24">
        <f>IFERROR(VLOOKUP($D285,#REF!,16,0),)</f>
        <v>0</v>
      </c>
      <c r="S285" s="24">
        <f>IFERROR(VLOOKUP($D285,#REF!,16,0),)</f>
        <v>0</v>
      </c>
      <c r="T285" s="24">
        <f>IFERROR(VLOOKUP($D285,#REF!,17,0),)</f>
        <v>0</v>
      </c>
      <c r="U285" s="24">
        <f>IFERROR(VLOOKUP($D285,#REF!,19,0),)</f>
        <v>0</v>
      </c>
      <c r="V285" s="24">
        <f>IFERROR(VLOOKUP($D285,#REF!,20,0),)</f>
        <v>0</v>
      </c>
      <c r="W285" s="24">
        <f>IFERROR(VLOOKUP($D285,#REF!,21,0),)</f>
        <v>0</v>
      </c>
      <c r="X285" s="24">
        <f>IFERROR(VLOOKUP($D285,#REF!,22,0),)</f>
        <v>0</v>
      </c>
      <c r="Y285" s="24">
        <f>IFERROR(VLOOKUP($D285,#REF!,23,0),)</f>
        <v>0</v>
      </c>
      <c r="Z285" s="24">
        <f>IFERROR(VLOOKUP($D285,#REF!,24,0),)</f>
        <v>0</v>
      </c>
      <c r="AA285" s="24">
        <f>IFERROR(VLOOKUP($D285,#REF!,25,0),)</f>
        <v>0</v>
      </c>
      <c r="AB285" s="24">
        <f>IFERROR(VLOOKUP($D285,#REF!,26,0),)</f>
        <v>0</v>
      </c>
      <c r="AC285" s="24">
        <f>IFERROR(VLOOKUP($D285,#REF!,27,0),)</f>
        <v>0</v>
      </c>
      <c r="AD285" s="24">
        <f>IFERROR(VLOOKUP($D285,#REF!,28,0),)</f>
        <v>0</v>
      </c>
      <c r="AE285" s="24">
        <f>IFERROR(VLOOKUP($D285,#REF!,29,0),)</f>
        <v>0</v>
      </c>
      <c r="AF285" s="24">
        <f>IFERROR(VLOOKUP($D285,#REF!,30,0),)</f>
        <v>0</v>
      </c>
      <c r="AG285" s="24">
        <f>IFERROR(VLOOKUP($D285,#REF!,31,0),)</f>
        <v>0</v>
      </c>
      <c r="AH285" s="24">
        <f>IFERROR(VLOOKUP($D285,#REF!,32,0),)</f>
        <v>0</v>
      </c>
      <c r="AI285" s="24">
        <f>IFERROR(VLOOKUP($D285,#REF!,33,0),)</f>
        <v>0</v>
      </c>
      <c r="AJ285" s="24">
        <f>IFERROR(VLOOKUP($D285,#REF!,34,0),)</f>
        <v>0</v>
      </c>
      <c r="AK285" s="24">
        <f>IFERROR(VLOOKUP($D285,#REF!,35,0),)</f>
        <v>0</v>
      </c>
      <c r="AL285" s="24">
        <f>IFERROR(VLOOKUP($D285,#REF!,36,0),)</f>
        <v>0</v>
      </c>
    </row>
    <row r="286" spans="1:38" x14ac:dyDescent="0.25">
      <c r="A286" s="8" t="s">
        <v>989</v>
      </c>
      <c r="B286" s="8" t="str">
        <f t="shared" si="59"/>
        <v>Строительство ГРС Лаголово и перемычки между МГ Белоусово-Ленинград и МГ Кохтла-Ярве-Ленинград051-2002384</v>
      </c>
      <c r="C286" s="23" t="s">
        <v>721</v>
      </c>
      <c r="D286" s="23" t="s">
        <v>549</v>
      </c>
      <c r="E286" s="24">
        <f>IFERROR(VLOOKUP(D286,#REF!,2,0),)</f>
        <v>0</v>
      </c>
      <c r="F286" s="24">
        <f>IFERROR(VLOOKUP(D286,#REF!,3,0),)</f>
        <v>0</v>
      </c>
      <c r="G286" s="24">
        <f>IFERROR(VLOOKUP(D286,#REF!,4,0),)</f>
        <v>0</v>
      </c>
      <c r="H286" s="24">
        <f>IFERROR(VLOOKUP($D286,#REF!,5,0),)</f>
        <v>0</v>
      </c>
      <c r="I286" s="24">
        <v>0</v>
      </c>
      <c r="J286" s="24">
        <f>IFERROR(VLOOKUP($D286,#REF!,7,0),)</f>
        <v>0</v>
      </c>
      <c r="K286" s="24">
        <f>IFERROR(VLOOKUP($D286,#REF!,8,0),)</f>
        <v>0</v>
      </c>
      <c r="L286" s="24">
        <f>IFERROR(VLOOKUP($D286,#REF!,9,0),)</f>
        <v>0</v>
      </c>
      <c r="M286" s="24">
        <f>IFERROR(VLOOKUP($D286,#REF!,10,0),)</f>
        <v>0</v>
      </c>
      <c r="N286" s="24">
        <f>IFERROR(VLOOKUP($D286,#REF!,11,0),)</f>
        <v>0</v>
      </c>
      <c r="O286" s="24">
        <f>IFERROR(VLOOKUP($D286,#REF!,12,0),)</f>
        <v>0</v>
      </c>
      <c r="P286" s="24">
        <f>IFERROR(VLOOKUP($D286,#REF!,14,0),)</f>
        <v>0</v>
      </c>
      <c r="Q286" s="24">
        <f>IFERROR(VLOOKUP($D286,#REF!,15,0),)</f>
        <v>0</v>
      </c>
      <c r="R286" s="24">
        <f>IFERROR(VLOOKUP($D286,#REF!,16,0),)</f>
        <v>0</v>
      </c>
      <c r="S286" s="24">
        <f>IFERROR(VLOOKUP($D286,#REF!,16,0),)</f>
        <v>0</v>
      </c>
      <c r="T286" s="24">
        <f>IFERROR(VLOOKUP($D286,#REF!,17,0),)</f>
        <v>0</v>
      </c>
      <c r="U286" s="24">
        <f>IFERROR(VLOOKUP($D286,#REF!,19,0),)</f>
        <v>0</v>
      </c>
      <c r="V286" s="24">
        <f>IFERROR(VLOOKUP($D286,#REF!,20,0),)</f>
        <v>0</v>
      </c>
      <c r="W286" s="24">
        <f>IFERROR(VLOOKUP($D286,#REF!,21,0),)</f>
        <v>0</v>
      </c>
      <c r="X286" s="24">
        <f>IFERROR(VLOOKUP($D286,#REF!,22,0),)</f>
        <v>0</v>
      </c>
      <c r="Y286" s="24">
        <f>IFERROR(VLOOKUP($D286,#REF!,23,0),)</f>
        <v>0</v>
      </c>
      <c r="Z286" s="24">
        <f>IFERROR(VLOOKUP($D286,#REF!,24,0),)</f>
        <v>0</v>
      </c>
      <c r="AA286" s="24">
        <f>IFERROR(VLOOKUP($D286,#REF!,25,0),)</f>
        <v>0</v>
      </c>
      <c r="AB286" s="24">
        <f>IFERROR(VLOOKUP($D286,#REF!,26,0),)</f>
        <v>0</v>
      </c>
      <c r="AC286" s="24">
        <f>IFERROR(VLOOKUP($D286,#REF!,27,0),)</f>
        <v>0</v>
      </c>
      <c r="AD286" s="24">
        <f>IFERROR(VLOOKUP($D286,#REF!,28,0),)</f>
        <v>0</v>
      </c>
      <c r="AE286" s="24">
        <f>IFERROR(VLOOKUP($D286,#REF!,29,0),)</f>
        <v>0</v>
      </c>
      <c r="AF286" s="24">
        <f>IFERROR(VLOOKUP($D286,#REF!,30,0),)</f>
        <v>0</v>
      </c>
      <c r="AG286" s="24">
        <f>IFERROR(VLOOKUP($D286,#REF!,31,0),)</f>
        <v>0</v>
      </c>
      <c r="AH286" s="24">
        <f>IFERROR(VLOOKUP($D286,#REF!,32,0),)</f>
        <v>0</v>
      </c>
      <c r="AI286" s="24">
        <f>IFERROR(VLOOKUP($D286,#REF!,33,0),)</f>
        <v>0</v>
      </c>
      <c r="AJ286" s="24">
        <f>IFERROR(VLOOKUP($D286,#REF!,34,0),)</f>
        <v>0</v>
      </c>
      <c r="AK286" s="24">
        <f>IFERROR(VLOOKUP($D286,#REF!,35,0),)</f>
        <v>0</v>
      </c>
      <c r="AL286" s="24">
        <f>IFERROR(VLOOKUP($D286,#REF!,36,0),)</f>
        <v>0</v>
      </c>
    </row>
    <row r="287" spans="1:38" x14ac:dyDescent="0.25">
      <c r="A287" s="8" t="s">
        <v>989</v>
      </c>
      <c r="B287" s="8" t="str">
        <f t="shared" si="59"/>
        <v>Газопровод-отвод к п. Подборовье, Ленинградская область051-2002387</v>
      </c>
      <c r="C287" s="23" t="s">
        <v>722</v>
      </c>
      <c r="D287" s="23" t="s">
        <v>168</v>
      </c>
      <c r="E287" s="24">
        <f>IFERROR(VLOOKUP(D287,#REF!,2,0),)</f>
        <v>0</v>
      </c>
      <c r="F287" s="24">
        <f>IFERROR(VLOOKUP(D287,#REF!,3,0),)</f>
        <v>0</v>
      </c>
      <c r="G287" s="24">
        <f>IFERROR(VLOOKUP(D287,#REF!,4,0),)</f>
        <v>0</v>
      </c>
      <c r="H287" s="24">
        <f>IFERROR(VLOOKUP($D287,#REF!,5,0),)</f>
        <v>0</v>
      </c>
      <c r="I287" s="24">
        <v>46.14</v>
      </c>
      <c r="J287" s="24">
        <f>IFERROR(VLOOKUP($D287,#REF!,7,0),)</f>
        <v>0</v>
      </c>
      <c r="K287" s="24">
        <f>IFERROR(VLOOKUP($D287,#REF!,8,0),)</f>
        <v>0</v>
      </c>
      <c r="L287" s="24">
        <f>IFERROR(VLOOKUP($D287,#REF!,9,0),)</f>
        <v>0</v>
      </c>
      <c r="M287" s="24">
        <f>IFERROR(VLOOKUP($D287,#REF!,10,0),)</f>
        <v>0</v>
      </c>
      <c r="N287" s="24">
        <f>IFERROR(VLOOKUP($D287,#REF!,11,0),)</f>
        <v>0</v>
      </c>
      <c r="O287" s="24">
        <f>IFERROR(VLOOKUP($D287,#REF!,12,0),)</f>
        <v>0</v>
      </c>
      <c r="P287" s="24">
        <f>IFERROR(VLOOKUP($D287,#REF!,14,0),)</f>
        <v>0</v>
      </c>
      <c r="Q287" s="24">
        <f>IFERROR(VLOOKUP($D287,#REF!,15,0),)</f>
        <v>0</v>
      </c>
      <c r="R287" s="24">
        <f>IFERROR(VLOOKUP($D287,#REF!,16,0),)</f>
        <v>0</v>
      </c>
      <c r="S287" s="24">
        <f>IFERROR(VLOOKUP($D287,#REF!,16,0),)</f>
        <v>0</v>
      </c>
      <c r="T287" s="24">
        <f>IFERROR(VLOOKUP($D287,#REF!,17,0),)</f>
        <v>0</v>
      </c>
      <c r="U287" s="24">
        <f>IFERROR(VLOOKUP($D287,#REF!,19,0),)</f>
        <v>0</v>
      </c>
      <c r="V287" s="24">
        <f>IFERROR(VLOOKUP($D287,#REF!,20,0),)</f>
        <v>0</v>
      </c>
      <c r="W287" s="24">
        <f>IFERROR(VLOOKUP($D287,#REF!,21,0),)</f>
        <v>0</v>
      </c>
      <c r="X287" s="24">
        <f>IFERROR(VLOOKUP($D287,#REF!,22,0),)</f>
        <v>0</v>
      </c>
      <c r="Y287" s="24">
        <f>IFERROR(VLOOKUP($D287,#REF!,23,0),)</f>
        <v>0</v>
      </c>
      <c r="Z287" s="24">
        <f>IFERROR(VLOOKUP($D287,#REF!,24,0),)</f>
        <v>0</v>
      </c>
      <c r="AA287" s="24">
        <f>IFERROR(VLOOKUP($D287,#REF!,25,0),)</f>
        <v>0</v>
      </c>
      <c r="AB287" s="24">
        <f>IFERROR(VLOOKUP($D287,#REF!,26,0),)</f>
        <v>0</v>
      </c>
      <c r="AC287" s="24">
        <f>IFERROR(VLOOKUP($D287,#REF!,27,0),)</f>
        <v>0</v>
      </c>
      <c r="AD287" s="24">
        <f>IFERROR(VLOOKUP($D287,#REF!,28,0),)</f>
        <v>0</v>
      </c>
      <c r="AE287" s="24">
        <f>IFERROR(VLOOKUP($D287,#REF!,29,0),)</f>
        <v>0</v>
      </c>
      <c r="AF287" s="24">
        <f>IFERROR(VLOOKUP($D287,#REF!,30,0),)</f>
        <v>0</v>
      </c>
      <c r="AG287" s="24">
        <f>IFERROR(VLOOKUP($D287,#REF!,31,0),)</f>
        <v>0</v>
      </c>
      <c r="AH287" s="24">
        <f>IFERROR(VLOOKUP($D287,#REF!,32,0),)</f>
        <v>0</v>
      </c>
      <c r="AI287" s="24">
        <f>IFERROR(VLOOKUP($D287,#REF!,33,0),)</f>
        <v>0</v>
      </c>
      <c r="AJ287" s="24">
        <f>IFERROR(VLOOKUP($D287,#REF!,34,0),)</f>
        <v>0</v>
      </c>
      <c r="AK287" s="24">
        <f>IFERROR(VLOOKUP($D287,#REF!,35,0),)</f>
        <v>0</v>
      </c>
      <c r="AL287" s="24">
        <f>IFERROR(VLOOKUP($D287,#REF!,36,0),)</f>
        <v>0</v>
      </c>
    </row>
    <row r="288" spans="1:38" x14ac:dyDescent="0.25">
      <c r="A288" s="8" t="s">
        <v>989</v>
      </c>
      <c r="B288" s="8" t="str">
        <f t="shared" si="59"/>
        <v>Реконструкция МГ "Серпухов-Ленинград" и МГ "Белоусово-Ленинград"051-2002394</v>
      </c>
      <c r="C288" s="23" t="s">
        <v>723</v>
      </c>
      <c r="D288" s="23" t="s">
        <v>169</v>
      </c>
      <c r="E288" s="24">
        <f>IFERROR(VLOOKUP(D288,#REF!,2,0),)</f>
        <v>0</v>
      </c>
      <c r="F288" s="24">
        <f>IFERROR(VLOOKUP(D288,#REF!,3,0),)</f>
        <v>0</v>
      </c>
      <c r="G288" s="24">
        <f>IFERROR(VLOOKUP(D288,#REF!,4,0),)</f>
        <v>0</v>
      </c>
      <c r="H288" s="24">
        <f>IFERROR(VLOOKUP($D288,#REF!,5,0),)</f>
        <v>0</v>
      </c>
      <c r="I288" s="24">
        <v>7.24</v>
      </c>
      <c r="J288" s="24">
        <f>IFERROR(VLOOKUP($D288,#REF!,7,0),)</f>
        <v>0</v>
      </c>
      <c r="K288" s="24">
        <f>IFERROR(VLOOKUP($D288,#REF!,8,0),)</f>
        <v>0</v>
      </c>
      <c r="L288" s="24">
        <f>IFERROR(VLOOKUP($D288,#REF!,9,0),)</f>
        <v>0</v>
      </c>
      <c r="M288" s="24">
        <f>IFERROR(VLOOKUP($D288,#REF!,10,0),)</f>
        <v>0</v>
      </c>
      <c r="N288" s="24">
        <f>IFERROR(VLOOKUP($D288,#REF!,11,0),)</f>
        <v>0</v>
      </c>
      <c r="O288" s="24">
        <f>IFERROR(VLOOKUP($D288,#REF!,12,0),)</f>
        <v>0</v>
      </c>
      <c r="P288" s="24">
        <f>IFERROR(VLOOKUP($D288,#REF!,14,0),)</f>
        <v>0</v>
      </c>
      <c r="Q288" s="24">
        <f>IFERROR(VLOOKUP($D288,#REF!,15,0),)</f>
        <v>0</v>
      </c>
      <c r="R288" s="24">
        <f>IFERROR(VLOOKUP($D288,#REF!,16,0),)</f>
        <v>0</v>
      </c>
      <c r="S288" s="24">
        <f>IFERROR(VLOOKUP($D288,#REF!,16,0),)</f>
        <v>0</v>
      </c>
      <c r="T288" s="24">
        <f>IFERROR(VLOOKUP($D288,#REF!,17,0),)</f>
        <v>0</v>
      </c>
      <c r="U288" s="24">
        <f>IFERROR(VLOOKUP($D288,#REF!,19,0),)</f>
        <v>0</v>
      </c>
      <c r="V288" s="24">
        <f>IFERROR(VLOOKUP($D288,#REF!,20,0),)</f>
        <v>0</v>
      </c>
      <c r="W288" s="24">
        <f>IFERROR(VLOOKUP($D288,#REF!,21,0),)</f>
        <v>0</v>
      </c>
      <c r="X288" s="24">
        <f>IFERROR(VLOOKUP($D288,#REF!,22,0),)</f>
        <v>0</v>
      </c>
      <c r="Y288" s="24">
        <f>IFERROR(VLOOKUP($D288,#REF!,23,0),)</f>
        <v>0</v>
      </c>
      <c r="Z288" s="24">
        <f>IFERROR(VLOOKUP($D288,#REF!,24,0),)</f>
        <v>0</v>
      </c>
      <c r="AA288" s="24">
        <f>IFERROR(VLOOKUP($D288,#REF!,25,0),)</f>
        <v>0</v>
      </c>
      <c r="AB288" s="24">
        <f>IFERROR(VLOOKUP($D288,#REF!,26,0),)</f>
        <v>0</v>
      </c>
      <c r="AC288" s="24">
        <f>IFERROR(VLOOKUP($D288,#REF!,27,0),)</f>
        <v>0</v>
      </c>
      <c r="AD288" s="24">
        <f>IFERROR(VLOOKUP($D288,#REF!,28,0),)</f>
        <v>0</v>
      </c>
      <c r="AE288" s="24">
        <f>IFERROR(VLOOKUP($D288,#REF!,29,0),)</f>
        <v>0</v>
      </c>
      <c r="AF288" s="24">
        <f>IFERROR(VLOOKUP($D288,#REF!,30,0),)</f>
        <v>0</v>
      </c>
      <c r="AG288" s="24">
        <f>IFERROR(VLOOKUP($D288,#REF!,31,0),)</f>
        <v>0</v>
      </c>
      <c r="AH288" s="24">
        <f>IFERROR(VLOOKUP($D288,#REF!,32,0),)</f>
        <v>0</v>
      </c>
      <c r="AI288" s="24">
        <f>IFERROR(VLOOKUP($D288,#REF!,33,0),)</f>
        <v>0</v>
      </c>
      <c r="AJ288" s="24">
        <f>IFERROR(VLOOKUP($D288,#REF!,34,0),)</f>
        <v>0</v>
      </c>
      <c r="AK288" s="24">
        <f>IFERROR(VLOOKUP($D288,#REF!,35,0),)</f>
        <v>0</v>
      </c>
      <c r="AL288" s="24">
        <f>IFERROR(VLOOKUP($D288,#REF!,36,0),)</f>
        <v>0</v>
      </c>
    </row>
    <row r="289" spans="1:38" x14ac:dyDescent="0.25">
      <c r="A289" s="8" t="s">
        <v>989</v>
      </c>
      <c r="B289" s="8" t="str">
        <f t="shared" si="59"/>
        <v>Газопровод-отвод к г. Приозерску, Ленинградская область051-2002397</v>
      </c>
      <c r="C289" s="23" t="s">
        <v>724</v>
      </c>
      <c r="D289" s="23" t="s">
        <v>406</v>
      </c>
      <c r="E289" s="24">
        <f>IFERROR(VLOOKUP(D289,#REF!,2,0),)</f>
        <v>0</v>
      </c>
      <c r="F289" s="24">
        <f>IFERROR(VLOOKUP(D289,#REF!,3,0),)</f>
        <v>0</v>
      </c>
      <c r="G289" s="24">
        <f>IFERROR(VLOOKUP(D289,#REF!,4,0),)</f>
        <v>0</v>
      </c>
      <c r="H289" s="24">
        <f>IFERROR(VLOOKUP($D289,#REF!,5,0),)</f>
        <v>0</v>
      </c>
      <c r="I289" s="24">
        <v>0</v>
      </c>
      <c r="J289" s="24">
        <f>IFERROR(VLOOKUP($D289,#REF!,7,0),)</f>
        <v>0</v>
      </c>
      <c r="K289" s="24">
        <f>IFERROR(VLOOKUP($D289,#REF!,8,0),)</f>
        <v>0</v>
      </c>
      <c r="L289" s="24">
        <f>IFERROR(VLOOKUP($D289,#REF!,9,0),)</f>
        <v>0</v>
      </c>
      <c r="M289" s="24">
        <f>IFERROR(VLOOKUP($D289,#REF!,10,0),)</f>
        <v>0</v>
      </c>
      <c r="N289" s="24">
        <f>IFERROR(VLOOKUP($D289,#REF!,11,0),)</f>
        <v>0</v>
      </c>
      <c r="O289" s="24">
        <f>IFERROR(VLOOKUP($D289,#REF!,12,0),)</f>
        <v>0</v>
      </c>
      <c r="P289" s="24">
        <f>IFERROR(VLOOKUP($D289,#REF!,14,0),)</f>
        <v>0</v>
      </c>
      <c r="Q289" s="24">
        <f>IFERROR(VLOOKUP($D289,#REF!,15,0),)</f>
        <v>0</v>
      </c>
      <c r="R289" s="24">
        <f>IFERROR(VLOOKUP($D289,#REF!,16,0),)</f>
        <v>0</v>
      </c>
      <c r="S289" s="24">
        <f>IFERROR(VLOOKUP($D289,#REF!,16,0),)</f>
        <v>0</v>
      </c>
      <c r="T289" s="24">
        <f>IFERROR(VLOOKUP($D289,#REF!,17,0),)</f>
        <v>0</v>
      </c>
      <c r="U289" s="24">
        <f>IFERROR(VLOOKUP($D289,#REF!,19,0),)</f>
        <v>0</v>
      </c>
      <c r="V289" s="24">
        <f>IFERROR(VLOOKUP($D289,#REF!,20,0),)</f>
        <v>0</v>
      </c>
      <c r="W289" s="24">
        <f>IFERROR(VLOOKUP($D289,#REF!,21,0),)</f>
        <v>0</v>
      </c>
      <c r="X289" s="24">
        <f>IFERROR(VLOOKUP($D289,#REF!,22,0),)</f>
        <v>0</v>
      </c>
      <c r="Y289" s="24">
        <f>IFERROR(VLOOKUP($D289,#REF!,23,0),)</f>
        <v>0</v>
      </c>
      <c r="Z289" s="24">
        <f>IFERROR(VLOOKUP($D289,#REF!,24,0),)</f>
        <v>0</v>
      </c>
      <c r="AA289" s="24">
        <f>IFERROR(VLOOKUP($D289,#REF!,25,0),)</f>
        <v>0</v>
      </c>
      <c r="AB289" s="24">
        <f>IFERROR(VLOOKUP($D289,#REF!,26,0),)</f>
        <v>0</v>
      </c>
      <c r="AC289" s="24">
        <f>IFERROR(VLOOKUP($D289,#REF!,27,0),)</f>
        <v>0</v>
      </c>
      <c r="AD289" s="24">
        <f>IFERROR(VLOOKUP($D289,#REF!,28,0),)</f>
        <v>0</v>
      </c>
      <c r="AE289" s="24">
        <f>IFERROR(VLOOKUP($D289,#REF!,29,0),)</f>
        <v>0</v>
      </c>
      <c r="AF289" s="24">
        <f>IFERROR(VLOOKUP($D289,#REF!,30,0),)</f>
        <v>0</v>
      </c>
      <c r="AG289" s="24">
        <f>IFERROR(VLOOKUP($D289,#REF!,31,0),)</f>
        <v>0</v>
      </c>
      <c r="AH289" s="24">
        <f>IFERROR(VLOOKUP($D289,#REF!,32,0),)</f>
        <v>0</v>
      </c>
      <c r="AI289" s="24">
        <f>IFERROR(VLOOKUP($D289,#REF!,33,0),)</f>
        <v>0</v>
      </c>
      <c r="AJ289" s="24">
        <f>IFERROR(VLOOKUP($D289,#REF!,34,0),)</f>
        <v>0</v>
      </c>
      <c r="AK289" s="24">
        <f>IFERROR(VLOOKUP($D289,#REF!,35,0),)</f>
        <v>0</v>
      </c>
      <c r="AL289" s="24">
        <f>IFERROR(VLOOKUP($D289,#REF!,36,0),)</f>
        <v>0</v>
      </c>
    </row>
    <row r="290" spans="1:38" x14ac:dyDescent="0.25">
      <c r="A290" s="8" t="s">
        <v>989</v>
      </c>
      <c r="B290" s="8" t="str">
        <f t="shared" si="59"/>
        <v>Северо-Европейский газопровод. Участок Грязовец-Выборг, II нитка051-2002404</v>
      </c>
      <c r="C290" s="23" t="s">
        <v>725</v>
      </c>
      <c r="D290" s="23" t="s">
        <v>407</v>
      </c>
      <c r="E290" s="24">
        <f>IFERROR(VLOOKUP(D290,#REF!,2,0),)</f>
        <v>0</v>
      </c>
      <c r="F290" s="24">
        <f>IFERROR(VLOOKUP(D290,#REF!,3,0),)</f>
        <v>0</v>
      </c>
      <c r="G290" s="24">
        <f>IFERROR(VLOOKUP(D290,#REF!,4,0),)</f>
        <v>0</v>
      </c>
      <c r="H290" s="24">
        <f>IFERROR(VLOOKUP($D290,#REF!,5,0),)</f>
        <v>0</v>
      </c>
      <c r="I290" s="24">
        <v>0</v>
      </c>
      <c r="J290" s="24">
        <f>IFERROR(VLOOKUP($D290,#REF!,7,0),)</f>
        <v>0</v>
      </c>
      <c r="K290" s="24">
        <f>IFERROR(VLOOKUP($D290,#REF!,8,0),)</f>
        <v>0</v>
      </c>
      <c r="L290" s="24">
        <f>IFERROR(VLOOKUP($D290,#REF!,9,0),)</f>
        <v>0</v>
      </c>
      <c r="M290" s="24">
        <f>IFERROR(VLOOKUP($D290,#REF!,10,0),)</f>
        <v>0</v>
      </c>
      <c r="N290" s="24">
        <f>IFERROR(VLOOKUP($D290,#REF!,11,0),)</f>
        <v>0</v>
      </c>
      <c r="O290" s="24">
        <f>IFERROR(VLOOKUP($D290,#REF!,12,0),)</f>
        <v>0</v>
      </c>
      <c r="P290" s="24">
        <f>IFERROR(VLOOKUP($D290,#REF!,14,0),)</f>
        <v>0</v>
      </c>
      <c r="Q290" s="24">
        <f>IFERROR(VLOOKUP($D290,#REF!,15,0),)</f>
        <v>0</v>
      </c>
      <c r="R290" s="24">
        <f>IFERROR(VLOOKUP($D290,#REF!,16,0),)</f>
        <v>0</v>
      </c>
      <c r="S290" s="24">
        <f>IFERROR(VLOOKUP($D290,#REF!,16,0),)</f>
        <v>0</v>
      </c>
      <c r="T290" s="24">
        <f>IFERROR(VLOOKUP($D290,#REF!,17,0),)</f>
        <v>0</v>
      </c>
      <c r="U290" s="24">
        <f>IFERROR(VLOOKUP($D290,#REF!,19,0),)</f>
        <v>0</v>
      </c>
      <c r="V290" s="24">
        <f>IFERROR(VLOOKUP($D290,#REF!,20,0),)</f>
        <v>0</v>
      </c>
      <c r="W290" s="24">
        <f>IFERROR(VLOOKUP($D290,#REF!,21,0),)</f>
        <v>0</v>
      </c>
      <c r="X290" s="24">
        <f>IFERROR(VLOOKUP($D290,#REF!,22,0),)</f>
        <v>0</v>
      </c>
      <c r="Y290" s="24">
        <f>IFERROR(VLOOKUP($D290,#REF!,23,0),)</f>
        <v>0</v>
      </c>
      <c r="Z290" s="24">
        <f>IFERROR(VLOOKUP($D290,#REF!,24,0),)</f>
        <v>0</v>
      </c>
      <c r="AA290" s="24">
        <f>IFERROR(VLOOKUP($D290,#REF!,25,0),)</f>
        <v>0</v>
      </c>
      <c r="AB290" s="24">
        <f>IFERROR(VLOOKUP($D290,#REF!,26,0),)</f>
        <v>0</v>
      </c>
      <c r="AC290" s="24">
        <f>IFERROR(VLOOKUP($D290,#REF!,27,0),)</f>
        <v>0</v>
      </c>
      <c r="AD290" s="24">
        <f>IFERROR(VLOOKUP($D290,#REF!,28,0),)</f>
        <v>0</v>
      </c>
      <c r="AE290" s="24">
        <f>IFERROR(VLOOKUP($D290,#REF!,29,0),)</f>
        <v>0</v>
      </c>
      <c r="AF290" s="24">
        <f>IFERROR(VLOOKUP($D290,#REF!,30,0),)</f>
        <v>0</v>
      </c>
      <c r="AG290" s="24">
        <f>IFERROR(VLOOKUP($D290,#REF!,31,0),)</f>
        <v>0</v>
      </c>
      <c r="AH290" s="24">
        <f>IFERROR(VLOOKUP($D290,#REF!,32,0),)</f>
        <v>0</v>
      </c>
      <c r="AI290" s="24">
        <f>IFERROR(VLOOKUP($D290,#REF!,33,0),)</f>
        <v>0</v>
      </c>
      <c r="AJ290" s="24">
        <f>IFERROR(VLOOKUP($D290,#REF!,34,0),)</f>
        <v>0</v>
      </c>
      <c r="AK290" s="24">
        <f>IFERROR(VLOOKUP($D290,#REF!,35,0),)</f>
        <v>0</v>
      </c>
      <c r="AL290" s="24">
        <f>IFERROR(VLOOKUP($D290,#REF!,36,0),)</f>
        <v>0</v>
      </c>
    </row>
    <row r="291" spans="1:38" x14ac:dyDescent="0.25">
      <c r="A291" s="8" t="s">
        <v>989</v>
      </c>
      <c r="B291" s="8" t="str">
        <f t="shared" si="59"/>
        <v>Реконструкция МГ "Кохтла-Ярве-Ленинград", 1 и 2 нитки051-2002411</v>
      </c>
      <c r="C291" s="23" t="s">
        <v>726</v>
      </c>
      <c r="D291" s="23" t="s">
        <v>408</v>
      </c>
      <c r="E291" s="24">
        <f>IFERROR(VLOOKUP(D291,#REF!,2,0),)</f>
        <v>0</v>
      </c>
      <c r="F291" s="24">
        <f>IFERROR(VLOOKUP(D291,#REF!,3,0),)</f>
        <v>0</v>
      </c>
      <c r="G291" s="24">
        <f>IFERROR(VLOOKUP(D291,#REF!,4,0),)</f>
        <v>0</v>
      </c>
      <c r="H291" s="24">
        <f>IFERROR(VLOOKUP($D291,#REF!,5,0),)</f>
        <v>0</v>
      </c>
      <c r="I291" s="24">
        <v>0</v>
      </c>
      <c r="J291" s="24">
        <f>IFERROR(VLOOKUP($D291,#REF!,7,0),)</f>
        <v>0</v>
      </c>
      <c r="K291" s="24">
        <f>IFERROR(VLOOKUP($D291,#REF!,8,0),)</f>
        <v>0</v>
      </c>
      <c r="L291" s="24">
        <f>IFERROR(VLOOKUP($D291,#REF!,9,0),)</f>
        <v>0</v>
      </c>
      <c r="M291" s="24">
        <f>IFERROR(VLOOKUP($D291,#REF!,10,0),)</f>
        <v>0</v>
      </c>
      <c r="N291" s="24">
        <f>IFERROR(VLOOKUP($D291,#REF!,11,0),)</f>
        <v>0</v>
      </c>
      <c r="O291" s="24">
        <f>IFERROR(VLOOKUP($D291,#REF!,12,0),)</f>
        <v>0</v>
      </c>
      <c r="P291" s="24">
        <f>IFERROR(VLOOKUP($D291,#REF!,14,0),)</f>
        <v>0</v>
      </c>
      <c r="Q291" s="24">
        <f>IFERROR(VLOOKUP($D291,#REF!,15,0),)</f>
        <v>0</v>
      </c>
      <c r="R291" s="24">
        <f>IFERROR(VLOOKUP($D291,#REF!,16,0),)</f>
        <v>0</v>
      </c>
      <c r="S291" s="24">
        <f>IFERROR(VLOOKUP($D291,#REF!,16,0),)</f>
        <v>0</v>
      </c>
      <c r="T291" s="24">
        <f>IFERROR(VLOOKUP($D291,#REF!,17,0),)</f>
        <v>0</v>
      </c>
      <c r="U291" s="24">
        <f>IFERROR(VLOOKUP($D291,#REF!,19,0),)</f>
        <v>0</v>
      </c>
      <c r="V291" s="24">
        <f>IFERROR(VLOOKUP($D291,#REF!,20,0),)</f>
        <v>0</v>
      </c>
      <c r="W291" s="24">
        <f>IFERROR(VLOOKUP($D291,#REF!,21,0),)</f>
        <v>0</v>
      </c>
      <c r="X291" s="24">
        <f>IFERROR(VLOOKUP($D291,#REF!,22,0),)</f>
        <v>0</v>
      </c>
      <c r="Y291" s="24">
        <f>IFERROR(VLOOKUP($D291,#REF!,23,0),)</f>
        <v>0</v>
      </c>
      <c r="Z291" s="24">
        <f>IFERROR(VLOOKUP($D291,#REF!,24,0),)</f>
        <v>0</v>
      </c>
      <c r="AA291" s="24">
        <f>IFERROR(VLOOKUP($D291,#REF!,25,0),)</f>
        <v>0</v>
      </c>
      <c r="AB291" s="24">
        <f>IFERROR(VLOOKUP($D291,#REF!,26,0),)</f>
        <v>0</v>
      </c>
      <c r="AC291" s="24">
        <f>IFERROR(VLOOKUP($D291,#REF!,27,0),)</f>
        <v>0</v>
      </c>
      <c r="AD291" s="24">
        <f>IFERROR(VLOOKUP($D291,#REF!,28,0),)</f>
        <v>0</v>
      </c>
      <c r="AE291" s="24">
        <f>IFERROR(VLOOKUP($D291,#REF!,29,0),)</f>
        <v>0</v>
      </c>
      <c r="AF291" s="24">
        <f>IFERROR(VLOOKUP($D291,#REF!,30,0),)</f>
        <v>0</v>
      </c>
      <c r="AG291" s="24">
        <f>IFERROR(VLOOKUP($D291,#REF!,31,0),)</f>
        <v>0</v>
      </c>
      <c r="AH291" s="24">
        <f>IFERROR(VLOOKUP($D291,#REF!,32,0),)</f>
        <v>0</v>
      </c>
      <c r="AI291" s="24">
        <f>IFERROR(VLOOKUP($D291,#REF!,33,0),)</f>
        <v>0</v>
      </c>
      <c r="AJ291" s="24">
        <f>IFERROR(VLOOKUP($D291,#REF!,34,0),)</f>
        <v>0</v>
      </c>
      <c r="AK291" s="24">
        <f>IFERROR(VLOOKUP($D291,#REF!,35,0),)</f>
        <v>0</v>
      </c>
      <c r="AL291" s="24">
        <f>IFERROR(VLOOKUP($D291,#REF!,36,0),)</f>
        <v>0</v>
      </c>
    </row>
    <row r="292" spans="1:38" x14ac:dyDescent="0.25">
      <c r="A292" s="8" t="s">
        <v>989</v>
      </c>
      <c r="B292" s="8" t="str">
        <f t="shared" si="59"/>
        <v>Реконструкция газоизмерительных станций ООО "Севергазпром"051-2002417</v>
      </c>
      <c r="C292" s="23" t="s">
        <v>727</v>
      </c>
      <c r="D292" s="23" t="s">
        <v>170</v>
      </c>
      <c r="E292" s="24">
        <f>IFERROR(VLOOKUP(D292,#REF!,2,0),)</f>
        <v>0</v>
      </c>
      <c r="F292" s="24">
        <f>IFERROR(VLOOKUP(D292,#REF!,3,0),)</f>
        <v>0</v>
      </c>
      <c r="G292" s="24">
        <f>IFERROR(VLOOKUP(D292,#REF!,4,0),)</f>
        <v>0</v>
      </c>
      <c r="H292" s="24">
        <f>IFERROR(VLOOKUP($D292,#REF!,5,0),)</f>
        <v>0</v>
      </c>
      <c r="I292" s="24">
        <v>0</v>
      </c>
      <c r="J292" s="24">
        <f>IFERROR(VLOOKUP($D292,#REF!,7,0),)</f>
        <v>0</v>
      </c>
      <c r="K292" s="24">
        <f>IFERROR(VLOOKUP($D292,#REF!,8,0),)</f>
        <v>0</v>
      </c>
      <c r="L292" s="24">
        <f>IFERROR(VLOOKUP($D292,#REF!,9,0),)</f>
        <v>0</v>
      </c>
      <c r="M292" s="24">
        <f>IFERROR(VLOOKUP($D292,#REF!,10,0),)</f>
        <v>0</v>
      </c>
      <c r="N292" s="24">
        <f>IFERROR(VLOOKUP($D292,#REF!,11,0),)</f>
        <v>0</v>
      </c>
      <c r="O292" s="24">
        <f>IFERROR(VLOOKUP($D292,#REF!,12,0),)</f>
        <v>0</v>
      </c>
      <c r="P292" s="24">
        <f>IFERROR(VLOOKUP($D292,#REF!,14,0),)</f>
        <v>0</v>
      </c>
      <c r="Q292" s="24">
        <f>IFERROR(VLOOKUP($D292,#REF!,15,0),)</f>
        <v>0</v>
      </c>
      <c r="R292" s="24">
        <f>IFERROR(VLOOKUP($D292,#REF!,16,0),)</f>
        <v>0</v>
      </c>
      <c r="S292" s="24">
        <f>IFERROR(VLOOKUP($D292,#REF!,16,0),)</f>
        <v>0</v>
      </c>
      <c r="T292" s="24">
        <f>IFERROR(VLOOKUP($D292,#REF!,17,0),)</f>
        <v>0</v>
      </c>
      <c r="U292" s="24">
        <f>IFERROR(VLOOKUP($D292,#REF!,19,0),)</f>
        <v>0</v>
      </c>
      <c r="V292" s="24">
        <f>IFERROR(VLOOKUP($D292,#REF!,20,0),)</f>
        <v>0</v>
      </c>
      <c r="W292" s="24">
        <f>IFERROR(VLOOKUP($D292,#REF!,21,0),)</f>
        <v>0</v>
      </c>
      <c r="X292" s="24">
        <f>IFERROR(VLOOKUP($D292,#REF!,22,0),)</f>
        <v>0</v>
      </c>
      <c r="Y292" s="24">
        <f>IFERROR(VLOOKUP($D292,#REF!,23,0),)</f>
        <v>0</v>
      </c>
      <c r="Z292" s="24">
        <f>IFERROR(VLOOKUP($D292,#REF!,24,0),)</f>
        <v>0</v>
      </c>
      <c r="AA292" s="24">
        <f>IFERROR(VLOOKUP($D292,#REF!,25,0),)</f>
        <v>0</v>
      </c>
      <c r="AB292" s="24">
        <f>IFERROR(VLOOKUP($D292,#REF!,26,0),)</f>
        <v>0</v>
      </c>
      <c r="AC292" s="24">
        <f>IFERROR(VLOOKUP($D292,#REF!,27,0),)</f>
        <v>0</v>
      </c>
      <c r="AD292" s="24">
        <f>IFERROR(VLOOKUP($D292,#REF!,28,0),)</f>
        <v>0</v>
      </c>
      <c r="AE292" s="24">
        <f>IFERROR(VLOOKUP($D292,#REF!,29,0),)</f>
        <v>0</v>
      </c>
      <c r="AF292" s="24">
        <f>IFERROR(VLOOKUP($D292,#REF!,30,0),)</f>
        <v>0</v>
      </c>
      <c r="AG292" s="24">
        <f>IFERROR(VLOOKUP($D292,#REF!,31,0),)</f>
        <v>0</v>
      </c>
      <c r="AH292" s="24">
        <f>IFERROR(VLOOKUP($D292,#REF!,32,0),)</f>
        <v>0</v>
      </c>
      <c r="AI292" s="24">
        <f>IFERROR(VLOOKUP($D292,#REF!,33,0),)</f>
        <v>0</v>
      </c>
      <c r="AJ292" s="24">
        <f>IFERROR(VLOOKUP($D292,#REF!,34,0),)</f>
        <v>0</v>
      </c>
      <c r="AK292" s="24">
        <f>IFERROR(VLOOKUP($D292,#REF!,35,0),)</f>
        <v>0</v>
      </c>
      <c r="AL292" s="24">
        <f>IFERROR(VLOOKUP($D292,#REF!,36,0),)</f>
        <v>0</v>
      </c>
    </row>
    <row r="293" spans="1:38" x14ac:dyDescent="0.25">
      <c r="A293" s="8" t="s">
        <v>989</v>
      </c>
      <c r="B293" s="8" t="str">
        <f t="shared" si="59"/>
        <v>Здание производственно-диспетчерской службы Калининградского ПХГ051-2002429</v>
      </c>
      <c r="C293" s="23" t="s">
        <v>728</v>
      </c>
      <c r="D293" s="23" t="s">
        <v>409</v>
      </c>
      <c r="E293" s="24">
        <f>IFERROR(VLOOKUP(D293,#REF!,2,0),)</f>
        <v>0</v>
      </c>
      <c r="F293" s="24">
        <f>IFERROR(VLOOKUP(D293,#REF!,3,0),)</f>
        <v>0</v>
      </c>
      <c r="G293" s="24">
        <f>IFERROR(VLOOKUP(D293,#REF!,4,0),)</f>
        <v>0</v>
      </c>
      <c r="H293" s="24">
        <f>IFERROR(VLOOKUP($D293,#REF!,5,0),)</f>
        <v>0</v>
      </c>
      <c r="I293" s="24">
        <v>0</v>
      </c>
      <c r="J293" s="24">
        <f>IFERROR(VLOOKUP($D293,#REF!,7,0),)</f>
        <v>0</v>
      </c>
      <c r="K293" s="24">
        <f>IFERROR(VLOOKUP($D293,#REF!,8,0),)</f>
        <v>0</v>
      </c>
      <c r="L293" s="24">
        <f>IFERROR(VLOOKUP($D293,#REF!,9,0),)</f>
        <v>0</v>
      </c>
      <c r="M293" s="24">
        <f>IFERROR(VLOOKUP($D293,#REF!,10,0),)</f>
        <v>0</v>
      </c>
      <c r="N293" s="24">
        <f>IFERROR(VLOOKUP($D293,#REF!,11,0),)</f>
        <v>0</v>
      </c>
      <c r="O293" s="24">
        <f>IFERROR(VLOOKUP($D293,#REF!,12,0),)</f>
        <v>0</v>
      </c>
      <c r="P293" s="24">
        <f>IFERROR(VLOOKUP($D293,#REF!,14,0),)</f>
        <v>0</v>
      </c>
      <c r="Q293" s="24">
        <f>IFERROR(VLOOKUP($D293,#REF!,15,0),)</f>
        <v>0</v>
      </c>
      <c r="R293" s="24">
        <f>IFERROR(VLOOKUP($D293,#REF!,16,0),)</f>
        <v>0</v>
      </c>
      <c r="S293" s="24">
        <f>IFERROR(VLOOKUP($D293,#REF!,16,0),)</f>
        <v>0</v>
      </c>
      <c r="T293" s="24">
        <f>IFERROR(VLOOKUP($D293,#REF!,17,0),)</f>
        <v>0</v>
      </c>
      <c r="U293" s="24">
        <f>IFERROR(VLOOKUP($D293,#REF!,19,0),)</f>
        <v>0</v>
      </c>
      <c r="V293" s="24">
        <f>IFERROR(VLOOKUP($D293,#REF!,20,0),)</f>
        <v>0</v>
      </c>
      <c r="W293" s="24">
        <f>IFERROR(VLOOKUP($D293,#REF!,21,0),)</f>
        <v>0</v>
      </c>
      <c r="X293" s="24">
        <f>IFERROR(VLOOKUP($D293,#REF!,22,0),)</f>
        <v>0</v>
      </c>
      <c r="Y293" s="24">
        <f>IFERROR(VLOOKUP($D293,#REF!,23,0),)</f>
        <v>0</v>
      </c>
      <c r="Z293" s="24">
        <f>IFERROR(VLOOKUP($D293,#REF!,24,0),)</f>
        <v>0</v>
      </c>
      <c r="AA293" s="24">
        <f>IFERROR(VLOOKUP($D293,#REF!,25,0),)</f>
        <v>0</v>
      </c>
      <c r="AB293" s="24">
        <f>IFERROR(VLOOKUP($D293,#REF!,26,0),)</f>
        <v>0</v>
      </c>
      <c r="AC293" s="24">
        <f>IFERROR(VLOOKUP($D293,#REF!,27,0),)</f>
        <v>0</v>
      </c>
      <c r="AD293" s="24">
        <f>IFERROR(VLOOKUP($D293,#REF!,28,0),)</f>
        <v>0</v>
      </c>
      <c r="AE293" s="24">
        <f>IFERROR(VLOOKUP($D293,#REF!,29,0),)</f>
        <v>0</v>
      </c>
      <c r="AF293" s="24">
        <f>IFERROR(VLOOKUP($D293,#REF!,30,0),)</f>
        <v>0</v>
      </c>
      <c r="AG293" s="24">
        <f>IFERROR(VLOOKUP($D293,#REF!,31,0),)</f>
        <v>0</v>
      </c>
      <c r="AH293" s="24">
        <f>IFERROR(VLOOKUP($D293,#REF!,32,0),)</f>
        <v>0</v>
      </c>
      <c r="AI293" s="24">
        <f>IFERROR(VLOOKUP($D293,#REF!,33,0),)</f>
        <v>0</v>
      </c>
      <c r="AJ293" s="24">
        <f>IFERROR(VLOOKUP($D293,#REF!,34,0),)</f>
        <v>0</v>
      </c>
      <c r="AK293" s="24">
        <f>IFERROR(VLOOKUP($D293,#REF!,35,0),)</f>
        <v>0</v>
      </c>
      <c r="AL293" s="24">
        <f>IFERROR(VLOOKUP($D293,#REF!,36,0),)</f>
        <v>0</v>
      </c>
    </row>
    <row r="294" spans="1:38" x14ac:dyDescent="0.25">
      <c r="A294" s="8" t="s">
        <v>989</v>
      </c>
      <c r="B294" s="8" t="str">
        <f t="shared" si="59"/>
        <v>Газопровод-отвод к д.Никитино Демидовского района Смоленской области051-2002434</v>
      </c>
      <c r="C294" s="23" t="s">
        <v>729</v>
      </c>
      <c r="D294" s="23" t="s">
        <v>171</v>
      </c>
      <c r="E294" s="24">
        <f>IFERROR(VLOOKUP(D294,#REF!,2,0),)</f>
        <v>0</v>
      </c>
      <c r="F294" s="24">
        <f>IFERROR(VLOOKUP(D294,#REF!,3,0),)</f>
        <v>0</v>
      </c>
      <c r="G294" s="24">
        <f>IFERROR(VLOOKUP(D294,#REF!,4,0),)</f>
        <v>0</v>
      </c>
      <c r="H294" s="24">
        <f>IFERROR(VLOOKUP($D294,#REF!,5,0),)</f>
        <v>0</v>
      </c>
      <c r="I294" s="24">
        <v>398.62</v>
      </c>
      <c r="J294" s="24">
        <f>IFERROR(VLOOKUP($D294,#REF!,7,0),)</f>
        <v>0</v>
      </c>
      <c r="K294" s="24">
        <f>IFERROR(VLOOKUP($D294,#REF!,8,0),)</f>
        <v>0</v>
      </c>
      <c r="L294" s="24">
        <f>IFERROR(VLOOKUP($D294,#REF!,9,0),)</f>
        <v>0</v>
      </c>
      <c r="M294" s="24">
        <f>IFERROR(VLOOKUP($D294,#REF!,10,0),)</f>
        <v>0</v>
      </c>
      <c r="N294" s="24">
        <f>IFERROR(VLOOKUP($D294,#REF!,11,0),)</f>
        <v>0</v>
      </c>
      <c r="O294" s="24">
        <f>IFERROR(VLOOKUP($D294,#REF!,12,0),)</f>
        <v>0</v>
      </c>
      <c r="P294" s="24">
        <f>IFERROR(VLOOKUP($D294,#REF!,14,0),)</f>
        <v>0</v>
      </c>
      <c r="Q294" s="24">
        <f>IFERROR(VLOOKUP($D294,#REF!,15,0),)</f>
        <v>0</v>
      </c>
      <c r="R294" s="24">
        <f>IFERROR(VLOOKUP($D294,#REF!,16,0),)</f>
        <v>0</v>
      </c>
      <c r="S294" s="24">
        <f>IFERROR(VLOOKUP($D294,#REF!,16,0),)</f>
        <v>0</v>
      </c>
      <c r="T294" s="24">
        <f>IFERROR(VLOOKUP($D294,#REF!,17,0),)</f>
        <v>0</v>
      </c>
      <c r="U294" s="24">
        <f>IFERROR(VLOOKUP($D294,#REF!,19,0),)</f>
        <v>0</v>
      </c>
      <c r="V294" s="24">
        <f>IFERROR(VLOOKUP($D294,#REF!,20,0),)</f>
        <v>0</v>
      </c>
      <c r="W294" s="24">
        <f>IFERROR(VLOOKUP($D294,#REF!,21,0),)</f>
        <v>0</v>
      </c>
      <c r="X294" s="24">
        <f>IFERROR(VLOOKUP($D294,#REF!,22,0),)</f>
        <v>0</v>
      </c>
      <c r="Y294" s="24">
        <f>IFERROR(VLOOKUP($D294,#REF!,23,0),)</f>
        <v>0</v>
      </c>
      <c r="Z294" s="24">
        <f>IFERROR(VLOOKUP($D294,#REF!,24,0),)</f>
        <v>0</v>
      </c>
      <c r="AA294" s="24">
        <f>IFERROR(VLOOKUP($D294,#REF!,25,0),)</f>
        <v>0</v>
      </c>
      <c r="AB294" s="24">
        <f>IFERROR(VLOOKUP($D294,#REF!,26,0),)</f>
        <v>0</v>
      </c>
      <c r="AC294" s="24">
        <f>IFERROR(VLOOKUP($D294,#REF!,27,0),)</f>
        <v>0</v>
      </c>
      <c r="AD294" s="24">
        <f>IFERROR(VLOOKUP($D294,#REF!,28,0),)</f>
        <v>0</v>
      </c>
      <c r="AE294" s="24">
        <f>IFERROR(VLOOKUP($D294,#REF!,29,0),)</f>
        <v>0</v>
      </c>
      <c r="AF294" s="24">
        <f>IFERROR(VLOOKUP($D294,#REF!,30,0),)</f>
        <v>0</v>
      </c>
      <c r="AG294" s="24">
        <f>IFERROR(VLOOKUP($D294,#REF!,31,0),)</f>
        <v>0</v>
      </c>
      <c r="AH294" s="24">
        <f>IFERROR(VLOOKUP($D294,#REF!,32,0),)</f>
        <v>0</v>
      </c>
      <c r="AI294" s="24">
        <f>IFERROR(VLOOKUP($D294,#REF!,33,0),)</f>
        <v>0</v>
      </c>
      <c r="AJ294" s="24">
        <f>IFERROR(VLOOKUP($D294,#REF!,34,0),)</f>
        <v>0</v>
      </c>
      <c r="AK294" s="24">
        <f>IFERROR(VLOOKUP($D294,#REF!,35,0),)</f>
        <v>0</v>
      </c>
      <c r="AL294" s="24">
        <f>IFERROR(VLOOKUP($D294,#REF!,36,0),)</f>
        <v>0</v>
      </c>
    </row>
    <row r="295" spans="1:38" x14ac:dyDescent="0.25">
      <c r="A295" s="8" t="s">
        <v>989</v>
      </c>
      <c r="B295" s="8" t="str">
        <f t="shared" si="59"/>
        <v>Реконструкция систем электрохимзащиты051-2002457</v>
      </c>
      <c r="C295" s="23" t="s">
        <v>730</v>
      </c>
      <c r="D295" s="23" t="s">
        <v>172</v>
      </c>
      <c r="E295" s="24">
        <f>IFERROR(VLOOKUP(D295,#REF!,2,0),)</f>
        <v>0</v>
      </c>
      <c r="F295" s="24">
        <f>IFERROR(VLOOKUP(D295,#REF!,3,0),)</f>
        <v>0</v>
      </c>
      <c r="G295" s="24">
        <f>IFERROR(VLOOKUP(D295,#REF!,4,0),)</f>
        <v>0</v>
      </c>
      <c r="H295" s="24">
        <f>IFERROR(VLOOKUP($D295,#REF!,5,0),)</f>
        <v>0</v>
      </c>
      <c r="I295" s="24">
        <v>4.22</v>
      </c>
      <c r="J295" s="24">
        <f>IFERROR(VLOOKUP($D295,#REF!,7,0),)</f>
        <v>0</v>
      </c>
      <c r="K295" s="24">
        <f>IFERROR(VLOOKUP($D295,#REF!,8,0),)</f>
        <v>0</v>
      </c>
      <c r="L295" s="24">
        <f>IFERROR(VLOOKUP($D295,#REF!,9,0),)</f>
        <v>0</v>
      </c>
      <c r="M295" s="24">
        <f>IFERROR(VLOOKUP($D295,#REF!,10,0),)</f>
        <v>0</v>
      </c>
      <c r="N295" s="24">
        <f>IFERROR(VLOOKUP($D295,#REF!,11,0),)</f>
        <v>0</v>
      </c>
      <c r="O295" s="24">
        <f>IFERROR(VLOOKUP($D295,#REF!,12,0),)</f>
        <v>0</v>
      </c>
      <c r="P295" s="24">
        <f>IFERROR(VLOOKUP($D295,#REF!,14,0),)</f>
        <v>0</v>
      </c>
      <c r="Q295" s="24">
        <f>IFERROR(VLOOKUP($D295,#REF!,15,0),)</f>
        <v>0</v>
      </c>
      <c r="R295" s="24">
        <f>IFERROR(VLOOKUP($D295,#REF!,16,0),)</f>
        <v>0</v>
      </c>
      <c r="S295" s="24">
        <f>IFERROR(VLOOKUP($D295,#REF!,16,0),)</f>
        <v>0</v>
      </c>
      <c r="T295" s="24">
        <f>IFERROR(VLOOKUP($D295,#REF!,17,0),)</f>
        <v>0</v>
      </c>
      <c r="U295" s="24">
        <f>IFERROR(VLOOKUP($D295,#REF!,19,0),)</f>
        <v>0</v>
      </c>
      <c r="V295" s="24">
        <f>IFERROR(VLOOKUP($D295,#REF!,20,0),)</f>
        <v>0</v>
      </c>
      <c r="W295" s="24">
        <f>IFERROR(VLOOKUP($D295,#REF!,21,0),)</f>
        <v>0</v>
      </c>
      <c r="X295" s="24">
        <f>IFERROR(VLOOKUP($D295,#REF!,22,0),)</f>
        <v>0</v>
      </c>
      <c r="Y295" s="24">
        <f>IFERROR(VLOOKUP($D295,#REF!,23,0),)</f>
        <v>0</v>
      </c>
      <c r="Z295" s="24">
        <f>IFERROR(VLOOKUP($D295,#REF!,24,0),)</f>
        <v>0</v>
      </c>
      <c r="AA295" s="24">
        <f>IFERROR(VLOOKUP($D295,#REF!,25,0),)</f>
        <v>0</v>
      </c>
      <c r="AB295" s="24">
        <f>IFERROR(VLOOKUP($D295,#REF!,26,0),)</f>
        <v>0</v>
      </c>
      <c r="AC295" s="24">
        <f>IFERROR(VLOOKUP($D295,#REF!,27,0),)</f>
        <v>0</v>
      </c>
      <c r="AD295" s="24">
        <f>IFERROR(VLOOKUP($D295,#REF!,28,0),)</f>
        <v>0</v>
      </c>
      <c r="AE295" s="24">
        <f>IFERROR(VLOOKUP($D295,#REF!,29,0),)</f>
        <v>0</v>
      </c>
      <c r="AF295" s="24">
        <f>IFERROR(VLOOKUP($D295,#REF!,30,0),)</f>
        <v>0</v>
      </c>
      <c r="AG295" s="24">
        <f>IFERROR(VLOOKUP($D295,#REF!,31,0),)</f>
        <v>0</v>
      </c>
      <c r="AH295" s="24">
        <f>IFERROR(VLOOKUP($D295,#REF!,32,0),)</f>
        <v>0</v>
      </c>
      <c r="AI295" s="24">
        <f>IFERROR(VLOOKUP($D295,#REF!,33,0),)</f>
        <v>0</v>
      </c>
      <c r="AJ295" s="24">
        <f>IFERROR(VLOOKUP($D295,#REF!,34,0),)</f>
        <v>0</v>
      </c>
      <c r="AK295" s="24">
        <f>IFERROR(VLOOKUP($D295,#REF!,35,0),)</f>
        <v>0</v>
      </c>
      <c r="AL295" s="24">
        <f>IFERROR(VLOOKUP($D295,#REF!,36,0),)</f>
        <v>0</v>
      </c>
    </row>
    <row r="296" spans="1:38" x14ac:dyDescent="0.25">
      <c r="A296" s="8" t="s">
        <v>989</v>
      </c>
      <c r="B296" s="8" t="str">
        <f t="shared" si="59"/>
        <v>Северо-Европейский газопровод. Участок Грязовец-Выборг051-2002479</v>
      </c>
      <c r="C296" s="23" t="s">
        <v>731</v>
      </c>
      <c r="D296" s="23" t="s">
        <v>410</v>
      </c>
      <c r="E296" s="24">
        <f>IFERROR(VLOOKUP(D296,#REF!,2,0),)</f>
        <v>0</v>
      </c>
      <c r="F296" s="24">
        <f>IFERROR(VLOOKUP(D296,#REF!,3,0),)</f>
        <v>0</v>
      </c>
      <c r="G296" s="24">
        <f>IFERROR(VLOOKUP(D296,#REF!,4,0),)</f>
        <v>0</v>
      </c>
      <c r="H296" s="24">
        <f>IFERROR(VLOOKUP($D296,#REF!,5,0),)</f>
        <v>0</v>
      </c>
      <c r="I296" s="24">
        <v>0</v>
      </c>
      <c r="J296" s="24">
        <f>IFERROR(VLOOKUP($D296,#REF!,7,0),)</f>
        <v>0</v>
      </c>
      <c r="K296" s="24">
        <f>IFERROR(VLOOKUP($D296,#REF!,8,0),)</f>
        <v>0</v>
      </c>
      <c r="L296" s="24">
        <f>IFERROR(VLOOKUP($D296,#REF!,9,0),)</f>
        <v>0</v>
      </c>
      <c r="M296" s="24">
        <f>IFERROR(VLOOKUP($D296,#REF!,10,0),)</f>
        <v>0</v>
      </c>
      <c r="N296" s="24">
        <f>IFERROR(VLOOKUP($D296,#REF!,11,0),)</f>
        <v>0</v>
      </c>
      <c r="O296" s="24">
        <f>IFERROR(VLOOKUP($D296,#REF!,12,0),)</f>
        <v>0</v>
      </c>
      <c r="P296" s="24">
        <f>IFERROR(VLOOKUP($D296,#REF!,14,0),)</f>
        <v>0</v>
      </c>
      <c r="Q296" s="24">
        <f>IFERROR(VLOOKUP($D296,#REF!,15,0),)</f>
        <v>0</v>
      </c>
      <c r="R296" s="24">
        <f>IFERROR(VLOOKUP($D296,#REF!,16,0),)</f>
        <v>0</v>
      </c>
      <c r="S296" s="24">
        <f>IFERROR(VLOOKUP($D296,#REF!,16,0),)</f>
        <v>0</v>
      </c>
      <c r="T296" s="24">
        <f>IFERROR(VLOOKUP($D296,#REF!,17,0),)</f>
        <v>0</v>
      </c>
      <c r="U296" s="24">
        <f>IFERROR(VLOOKUP($D296,#REF!,19,0),)</f>
        <v>0</v>
      </c>
      <c r="V296" s="24">
        <f>IFERROR(VLOOKUP($D296,#REF!,20,0),)</f>
        <v>0</v>
      </c>
      <c r="W296" s="24">
        <f>IFERROR(VLOOKUP($D296,#REF!,21,0),)</f>
        <v>0</v>
      </c>
      <c r="X296" s="24">
        <f>IFERROR(VLOOKUP($D296,#REF!,22,0),)</f>
        <v>0</v>
      </c>
      <c r="Y296" s="24">
        <f>IFERROR(VLOOKUP($D296,#REF!,23,0),)</f>
        <v>0</v>
      </c>
      <c r="Z296" s="24">
        <f>IFERROR(VLOOKUP($D296,#REF!,24,0),)</f>
        <v>0</v>
      </c>
      <c r="AA296" s="24">
        <f>IFERROR(VLOOKUP($D296,#REF!,25,0),)</f>
        <v>0</v>
      </c>
      <c r="AB296" s="24">
        <f>IFERROR(VLOOKUP($D296,#REF!,26,0),)</f>
        <v>0</v>
      </c>
      <c r="AC296" s="24">
        <f>IFERROR(VLOOKUP($D296,#REF!,27,0),)</f>
        <v>0</v>
      </c>
      <c r="AD296" s="24">
        <f>IFERROR(VLOOKUP($D296,#REF!,28,0),)</f>
        <v>0</v>
      </c>
      <c r="AE296" s="24">
        <f>IFERROR(VLOOKUP($D296,#REF!,29,0),)</f>
        <v>0</v>
      </c>
      <c r="AF296" s="24">
        <f>IFERROR(VLOOKUP($D296,#REF!,30,0),)</f>
        <v>0</v>
      </c>
      <c r="AG296" s="24">
        <f>IFERROR(VLOOKUP($D296,#REF!,31,0),)</f>
        <v>0</v>
      </c>
      <c r="AH296" s="24">
        <f>IFERROR(VLOOKUP($D296,#REF!,32,0),)</f>
        <v>0</v>
      </c>
      <c r="AI296" s="24">
        <f>IFERROR(VLOOKUP($D296,#REF!,33,0),)</f>
        <v>0</v>
      </c>
      <c r="AJ296" s="24">
        <f>IFERROR(VLOOKUP($D296,#REF!,34,0),)</f>
        <v>0</v>
      </c>
      <c r="AK296" s="24">
        <f>IFERROR(VLOOKUP($D296,#REF!,35,0),)</f>
        <v>0</v>
      </c>
      <c r="AL296" s="24">
        <f>IFERROR(VLOOKUP($D296,#REF!,36,0),)</f>
        <v>0</v>
      </c>
    </row>
    <row r="297" spans="1:38" x14ac:dyDescent="0.25">
      <c r="A297" s="8" t="s">
        <v>989</v>
      </c>
      <c r="B297" s="8" t="str">
        <f t="shared" si="59"/>
        <v>Реконструкция линейной части системы газопроводов Ухта-Торжок051-2002528</v>
      </c>
      <c r="C297" s="23" t="s">
        <v>732</v>
      </c>
      <c r="D297" s="23" t="s">
        <v>173</v>
      </c>
      <c r="E297" s="24">
        <f>IFERROR(VLOOKUP(D297,#REF!,2,0),)</f>
        <v>0</v>
      </c>
      <c r="F297" s="24">
        <f>IFERROR(VLOOKUP(D297,#REF!,3,0),)</f>
        <v>0</v>
      </c>
      <c r="G297" s="24">
        <f>IFERROR(VLOOKUP(D297,#REF!,4,0),)</f>
        <v>0</v>
      </c>
      <c r="H297" s="24">
        <f>IFERROR(VLOOKUP($D297,#REF!,5,0),)</f>
        <v>0</v>
      </c>
      <c r="I297" s="24">
        <v>8.6199999999999992</v>
      </c>
      <c r="J297" s="24">
        <f>IFERROR(VLOOKUP($D297,#REF!,7,0),)</f>
        <v>0</v>
      </c>
      <c r="K297" s="24">
        <f>IFERROR(VLOOKUP($D297,#REF!,8,0),)</f>
        <v>0</v>
      </c>
      <c r="L297" s="24">
        <f>IFERROR(VLOOKUP($D297,#REF!,9,0),)</f>
        <v>0</v>
      </c>
      <c r="M297" s="24">
        <f>IFERROR(VLOOKUP($D297,#REF!,10,0),)</f>
        <v>0</v>
      </c>
      <c r="N297" s="24">
        <f>IFERROR(VLOOKUP($D297,#REF!,11,0),)</f>
        <v>0</v>
      </c>
      <c r="O297" s="24">
        <f>IFERROR(VLOOKUP($D297,#REF!,12,0),)</f>
        <v>0</v>
      </c>
      <c r="P297" s="24">
        <f>IFERROR(VLOOKUP($D297,#REF!,14,0),)</f>
        <v>0</v>
      </c>
      <c r="Q297" s="24">
        <f>IFERROR(VLOOKUP($D297,#REF!,15,0),)</f>
        <v>0</v>
      </c>
      <c r="R297" s="24">
        <f>IFERROR(VLOOKUP($D297,#REF!,16,0),)</f>
        <v>0</v>
      </c>
      <c r="S297" s="24">
        <f>IFERROR(VLOOKUP($D297,#REF!,16,0),)</f>
        <v>0</v>
      </c>
      <c r="T297" s="24">
        <f>IFERROR(VLOOKUP($D297,#REF!,17,0),)</f>
        <v>0</v>
      </c>
      <c r="U297" s="24">
        <f>IFERROR(VLOOKUP($D297,#REF!,19,0),)</f>
        <v>0</v>
      </c>
      <c r="V297" s="24">
        <f>IFERROR(VLOOKUP($D297,#REF!,20,0),)</f>
        <v>0</v>
      </c>
      <c r="W297" s="24">
        <f>IFERROR(VLOOKUP($D297,#REF!,21,0),)</f>
        <v>0</v>
      </c>
      <c r="X297" s="24">
        <f>IFERROR(VLOOKUP($D297,#REF!,22,0),)</f>
        <v>0</v>
      </c>
      <c r="Y297" s="24">
        <f>IFERROR(VLOOKUP($D297,#REF!,23,0),)</f>
        <v>0</v>
      </c>
      <c r="Z297" s="24">
        <f>IFERROR(VLOOKUP($D297,#REF!,24,0),)</f>
        <v>0</v>
      </c>
      <c r="AA297" s="24">
        <f>IFERROR(VLOOKUP($D297,#REF!,25,0),)</f>
        <v>0</v>
      </c>
      <c r="AB297" s="24">
        <f>IFERROR(VLOOKUP($D297,#REF!,26,0),)</f>
        <v>0</v>
      </c>
      <c r="AC297" s="24">
        <f>IFERROR(VLOOKUP($D297,#REF!,27,0),)</f>
        <v>0</v>
      </c>
      <c r="AD297" s="24">
        <f>IFERROR(VLOOKUP($D297,#REF!,28,0),)</f>
        <v>0</v>
      </c>
      <c r="AE297" s="24">
        <f>IFERROR(VLOOKUP($D297,#REF!,29,0),)</f>
        <v>0</v>
      </c>
      <c r="AF297" s="24">
        <f>IFERROR(VLOOKUP($D297,#REF!,30,0),)</f>
        <v>0</v>
      </c>
      <c r="AG297" s="24">
        <f>IFERROR(VLOOKUP($D297,#REF!,31,0),)</f>
        <v>0</v>
      </c>
      <c r="AH297" s="24">
        <f>IFERROR(VLOOKUP($D297,#REF!,32,0),)</f>
        <v>0</v>
      </c>
      <c r="AI297" s="24">
        <f>IFERROR(VLOOKUP($D297,#REF!,33,0),)</f>
        <v>0</v>
      </c>
      <c r="AJ297" s="24">
        <f>IFERROR(VLOOKUP($D297,#REF!,34,0),)</f>
        <v>0</v>
      </c>
      <c r="AK297" s="24">
        <f>IFERROR(VLOOKUP($D297,#REF!,35,0),)</f>
        <v>0</v>
      </c>
      <c r="AL297" s="24">
        <f>IFERROR(VLOOKUP($D297,#REF!,36,0),)</f>
        <v>0</v>
      </c>
    </row>
    <row r="298" spans="1:38" x14ac:dyDescent="0.25">
      <c r="A298" s="8" t="s">
        <v>989</v>
      </c>
      <c r="B298" s="8" t="str">
        <f t="shared" ref="B298:B355" si="61">CONCATENATE(C298,D298)</f>
        <v>Реконструкция газопровода Грязовец - Ленинград 1 нитка051-2002532</v>
      </c>
      <c r="C298" s="23" t="s">
        <v>733</v>
      </c>
      <c r="D298" s="23" t="s">
        <v>174</v>
      </c>
      <c r="E298" s="24">
        <f>IFERROR(VLOOKUP(D298,#REF!,2,0),)</f>
        <v>0</v>
      </c>
      <c r="F298" s="24">
        <f>IFERROR(VLOOKUP(D298,#REF!,3,0),)</f>
        <v>0</v>
      </c>
      <c r="G298" s="24">
        <f>IFERROR(VLOOKUP(D298,#REF!,4,0),)</f>
        <v>0</v>
      </c>
      <c r="H298" s="24">
        <f>IFERROR(VLOOKUP($D298,#REF!,5,0),)</f>
        <v>0</v>
      </c>
      <c r="I298" s="24">
        <v>3.1</v>
      </c>
      <c r="J298" s="24">
        <f>IFERROR(VLOOKUP($D298,#REF!,7,0),)</f>
        <v>0</v>
      </c>
      <c r="K298" s="24">
        <f>IFERROR(VLOOKUP($D298,#REF!,8,0),)</f>
        <v>0</v>
      </c>
      <c r="L298" s="24">
        <f>IFERROR(VLOOKUP($D298,#REF!,9,0),)</f>
        <v>0</v>
      </c>
      <c r="M298" s="24">
        <f>IFERROR(VLOOKUP($D298,#REF!,10,0),)</f>
        <v>0</v>
      </c>
      <c r="N298" s="24">
        <f>IFERROR(VLOOKUP($D298,#REF!,11,0),)</f>
        <v>0</v>
      </c>
      <c r="O298" s="24">
        <f>IFERROR(VLOOKUP($D298,#REF!,12,0),)</f>
        <v>0</v>
      </c>
      <c r="P298" s="24">
        <f>IFERROR(VLOOKUP($D298,#REF!,14,0),)</f>
        <v>0</v>
      </c>
      <c r="Q298" s="24">
        <f>IFERROR(VLOOKUP($D298,#REF!,15,0),)</f>
        <v>0</v>
      </c>
      <c r="R298" s="24">
        <f>IFERROR(VLOOKUP($D298,#REF!,16,0),)</f>
        <v>0</v>
      </c>
      <c r="S298" s="24">
        <f>IFERROR(VLOOKUP($D298,#REF!,16,0),)</f>
        <v>0</v>
      </c>
      <c r="T298" s="24">
        <f>IFERROR(VLOOKUP($D298,#REF!,17,0),)</f>
        <v>0</v>
      </c>
      <c r="U298" s="24">
        <f>IFERROR(VLOOKUP($D298,#REF!,19,0),)</f>
        <v>0</v>
      </c>
      <c r="V298" s="24">
        <f>IFERROR(VLOOKUP($D298,#REF!,20,0),)</f>
        <v>0</v>
      </c>
      <c r="W298" s="24">
        <f>IFERROR(VLOOKUP($D298,#REF!,21,0),)</f>
        <v>0</v>
      </c>
      <c r="X298" s="24">
        <f>IFERROR(VLOOKUP($D298,#REF!,22,0),)</f>
        <v>0</v>
      </c>
      <c r="Y298" s="24">
        <f>IFERROR(VLOOKUP($D298,#REF!,23,0),)</f>
        <v>0</v>
      </c>
      <c r="Z298" s="24">
        <f>IFERROR(VLOOKUP($D298,#REF!,24,0),)</f>
        <v>0</v>
      </c>
      <c r="AA298" s="24">
        <f>IFERROR(VLOOKUP($D298,#REF!,25,0),)</f>
        <v>0</v>
      </c>
      <c r="AB298" s="24">
        <f>IFERROR(VLOOKUP($D298,#REF!,26,0),)</f>
        <v>0</v>
      </c>
      <c r="AC298" s="24">
        <f>IFERROR(VLOOKUP($D298,#REF!,27,0),)</f>
        <v>0</v>
      </c>
      <c r="AD298" s="24">
        <f>IFERROR(VLOOKUP($D298,#REF!,28,0),)</f>
        <v>0</v>
      </c>
      <c r="AE298" s="24">
        <f>IFERROR(VLOOKUP($D298,#REF!,29,0),)</f>
        <v>0</v>
      </c>
      <c r="AF298" s="24">
        <f>IFERROR(VLOOKUP($D298,#REF!,30,0),)</f>
        <v>0</v>
      </c>
      <c r="AG298" s="24">
        <f>IFERROR(VLOOKUP($D298,#REF!,31,0),)</f>
        <v>0</v>
      </c>
      <c r="AH298" s="24">
        <f>IFERROR(VLOOKUP($D298,#REF!,32,0),)</f>
        <v>0</v>
      </c>
      <c r="AI298" s="24">
        <f>IFERROR(VLOOKUP($D298,#REF!,33,0),)</f>
        <v>0</v>
      </c>
      <c r="AJ298" s="24">
        <f>IFERROR(VLOOKUP($D298,#REF!,34,0),)</f>
        <v>0</v>
      </c>
      <c r="AK298" s="24">
        <f>IFERROR(VLOOKUP($D298,#REF!,35,0),)</f>
        <v>0</v>
      </c>
      <c r="AL298" s="24">
        <f>IFERROR(VLOOKUP($D298,#REF!,36,0),)</f>
        <v>0</v>
      </c>
    </row>
    <row r="299" spans="1:38" x14ac:dyDescent="0.25">
      <c r="A299" s="8" t="s">
        <v>989</v>
      </c>
      <c r="B299" s="8" t="str">
        <f t="shared" si="61"/>
        <v>Реконструкция систем охлаждения газа цехов №1 на КС газопровода Ухта-Торжок051-2002536</v>
      </c>
      <c r="C299" s="23" t="s">
        <v>734</v>
      </c>
      <c r="D299" s="23" t="s">
        <v>175</v>
      </c>
      <c r="E299" s="24">
        <f>IFERROR(VLOOKUP(D299,#REF!,2,0),)</f>
        <v>0</v>
      </c>
      <c r="F299" s="24">
        <f>IFERROR(VLOOKUP(D299,#REF!,3,0),)</f>
        <v>0</v>
      </c>
      <c r="G299" s="24">
        <f>IFERROR(VLOOKUP(D299,#REF!,4,0),)</f>
        <v>0</v>
      </c>
      <c r="H299" s="24">
        <f>IFERROR(VLOOKUP($D299,#REF!,5,0),)</f>
        <v>0</v>
      </c>
      <c r="I299" s="24">
        <v>7.18</v>
      </c>
      <c r="J299" s="24">
        <f>IFERROR(VLOOKUP($D299,#REF!,7,0),)</f>
        <v>0</v>
      </c>
      <c r="K299" s="24">
        <f>IFERROR(VLOOKUP($D299,#REF!,8,0),)</f>
        <v>0</v>
      </c>
      <c r="L299" s="24">
        <f>IFERROR(VLOOKUP($D299,#REF!,9,0),)</f>
        <v>0</v>
      </c>
      <c r="M299" s="24">
        <f>IFERROR(VLOOKUP($D299,#REF!,10,0),)</f>
        <v>0</v>
      </c>
      <c r="N299" s="24">
        <f>IFERROR(VLOOKUP($D299,#REF!,11,0),)</f>
        <v>0</v>
      </c>
      <c r="O299" s="24">
        <f>IFERROR(VLOOKUP($D299,#REF!,12,0),)</f>
        <v>0</v>
      </c>
      <c r="P299" s="24">
        <f>IFERROR(VLOOKUP($D299,#REF!,14,0),)</f>
        <v>0</v>
      </c>
      <c r="Q299" s="24">
        <f>IFERROR(VLOOKUP($D299,#REF!,15,0),)</f>
        <v>0</v>
      </c>
      <c r="R299" s="24">
        <f>IFERROR(VLOOKUP($D299,#REF!,16,0),)</f>
        <v>0</v>
      </c>
      <c r="S299" s="24">
        <f>IFERROR(VLOOKUP($D299,#REF!,16,0),)</f>
        <v>0</v>
      </c>
      <c r="T299" s="24">
        <f>IFERROR(VLOOKUP($D299,#REF!,17,0),)</f>
        <v>0</v>
      </c>
      <c r="U299" s="24">
        <f>IFERROR(VLOOKUP($D299,#REF!,19,0),)</f>
        <v>0</v>
      </c>
      <c r="V299" s="24">
        <f>IFERROR(VLOOKUP($D299,#REF!,20,0),)</f>
        <v>0</v>
      </c>
      <c r="W299" s="24">
        <f>IFERROR(VLOOKUP($D299,#REF!,21,0),)</f>
        <v>0</v>
      </c>
      <c r="X299" s="24">
        <f>IFERROR(VLOOKUP($D299,#REF!,22,0),)</f>
        <v>0</v>
      </c>
      <c r="Y299" s="24">
        <f>IFERROR(VLOOKUP($D299,#REF!,23,0),)</f>
        <v>0</v>
      </c>
      <c r="Z299" s="24">
        <f>IFERROR(VLOOKUP($D299,#REF!,24,0),)</f>
        <v>0</v>
      </c>
      <c r="AA299" s="24">
        <f>IFERROR(VLOOKUP($D299,#REF!,25,0),)</f>
        <v>0</v>
      </c>
      <c r="AB299" s="24">
        <f>IFERROR(VLOOKUP($D299,#REF!,26,0),)</f>
        <v>0</v>
      </c>
      <c r="AC299" s="24">
        <f>IFERROR(VLOOKUP($D299,#REF!,27,0),)</f>
        <v>0</v>
      </c>
      <c r="AD299" s="24">
        <f>IFERROR(VLOOKUP($D299,#REF!,28,0),)</f>
        <v>0</v>
      </c>
      <c r="AE299" s="24">
        <f>IFERROR(VLOOKUP($D299,#REF!,29,0),)</f>
        <v>0</v>
      </c>
      <c r="AF299" s="24">
        <f>IFERROR(VLOOKUP($D299,#REF!,30,0),)</f>
        <v>0</v>
      </c>
      <c r="AG299" s="24">
        <f>IFERROR(VLOOKUP($D299,#REF!,31,0),)</f>
        <v>0</v>
      </c>
      <c r="AH299" s="24">
        <f>IFERROR(VLOOKUP($D299,#REF!,32,0),)</f>
        <v>0</v>
      </c>
      <c r="AI299" s="24">
        <f>IFERROR(VLOOKUP($D299,#REF!,33,0),)</f>
        <v>0</v>
      </c>
      <c r="AJ299" s="24">
        <f>IFERROR(VLOOKUP($D299,#REF!,34,0),)</f>
        <v>0</v>
      </c>
      <c r="AK299" s="24">
        <f>IFERROR(VLOOKUP($D299,#REF!,35,0),)</f>
        <v>0</v>
      </c>
      <c r="AL299" s="24">
        <f>IFERROR(VLOOKUP($D299,#REF!,36,0),)</f>
        <v>0</v>
      </c>
    </row>
    <row r="300" spans="1:38" x14ac:dyDescent="0.25">
      <c r="A300" s="8" t="s">
        <v>989</v>
      </c>
      <c r="B300" s="8" t="str">
        <f t="shared" si="61"/>
        <v>Калининградское ПХГ (1-я очередь строительства)051-2002542</v>
      </c>
      <c r="C300" s="23" t="s">
        <v>735</v>
      </c>
      <c r="D300" s="23" t="s">
        <v>411</v>
      </c>
      <c r="E300" s="24">
        <f>IFERROR(VLOOKUP(D300,#REF!,2,0),)</f>
        <v>0</v>
      </c>
      <c r="F300" s="24">
        <f>IFERROR(VLOOKUP(D300,#REF!,3,0),)</f>
        <v>0</v>
      </c>
      <c r="G300" s="24">
        <f>IFERROR(VLOOKUP(D300,#REF!,4,0),)</f>
        <v>0</v>
      </c>
      <c r="H300" s="24">
        <f>IFERROR(VLOOKUP($D300,#REF!,5,0),)</f>
        <v>0</v>
      </c>
      <c r="I300" s="24">
        <v>14.23</v>
      </c>
      <c r="J300" s="24">
        <f>IFERROR(VLOOKUP($D300,#REF!,7,0),)</f>
        <v>0</v>
      </c>
      <c r="K300" s="24">
        <f>IFERROR(VLOOKUP($D300,#REF!,8,0),)</f>
        <v>0</v>
      </c>
      <c r="L300" s="24">
        <f>IFERROR(VLOOKUP($D300,#REF!,9,0),)</f>
        <v>0</v>
      </c>
      <c r="M300" s="24">
        <f>IFERROR(VLOOKUP($D300,#REF!,10,0),)</f>
        <v>0</v>
      </c>
      <c r="N300" s="24">
        <f>IFERROR(VLOOKUP($D300,#REF!,11,0),)</f>
        <v>0</v>
      </c>
      <c r="O300" s="24">
        <f>IFERROR(VLOOKUP($D300,#REF!,12,0),)</f>
        <v>0</v>
      </c>
      <c r="P300" s="24">
        <f>IFERROR(VLOOKUP($D300,#REF!,14,0),)</f>
        <v>0</v>
      </c>
      <c r="Q300" s="24">
        <f>IFERROR(VLOOKUP($D300,#REF!,15,0),)</f>
        <v>0</v>
      </c>
      <c r="R300" s="24">
        <f>IFERROR(VLOOKUP($D300,#REF!,16,0),)</f>
        <v>0</v>
      </c>
      <c r="S300" s="24">
        <f>IFERROR(VLOOKUP($D300,#REF!,16,0),)</f>
        <v>0</v>
      </c>
      <c r="T300" s="24">
        <f>IFERROR(VLOOKUP($D300,#REF!,17,0),)</f>
        <v>0</v>
      </c>
      <c r="U300" s="24">
        <f>IFERROR(VLOOKUP($D300,#REF!,19,0),)</f>
        <v>0</v>
      </c>
      <c r="V300" s="24">
        <f>IFERROR(VLOOKUP($D300,#REF!,20,0),)</f>
        <v>0</v>
      </c>
      <c r="W300" s="24">
        <f>IFERROR(VLOOKUP($D300,#REF!,21,0),)</f>
        <v>0</v>
      </c>
      <c r="X300" s="24">
        <f>IFERROR(VLOOKUP($D300,#REF!,22,0),)</f>
        <v>0</v>
      </c>
      <c r="Y300" s="24">
        <f>IFERROR(VLOOKUP($D300,#REF!,23,0),)</f>
        <v>0</v>
      </c>
      <c r="Z300" s="24">
        <f>IFERROR(VLOOKUP($D300,#REF!,24,0),)</f>
        <v>0</v>
      </c>
      <c r="AA300" s="24">
        <f>IFERROR(VLOOKUP($D300,#REF!,25,0),)</f>
        <v>0</v>
      </c>
      <c r="AB300" s="24">
        <f>IFERROR(VLOOKUP($D300,#REF!,26,0),)</f>
        <v>0</v>
      </c>
      <c r="AC300" s="24">
        <f>IFERROR(VLOOKUP($D300,#REF!,27,0),)</f>
        <v>0</v>
      </c>
      <c r="AD300" s="24">
        <f>IFERROR(VLOOKUP($D300,#REF!,28,0),)</f>
        <v>0</v>
      </c>
      <c r="AE300" s="24">
        <f>IFERROR(VLOOKUP($D300,#REF!,29,0),)</f>
        <v>0</v>
      </c>
      <c r="AF300" s="24">
        <f>IFERROR(VLOOKUP($D300,#REF!,30,0),)</f>
        <v>0</v>
      </c>
      <c r="AG300" s="24">
        <f>IFERROR(VLOOKUP($D300,#REF!,31,0),)</f>
        <v>0</v>
      </c>
      <c r="AH300" s="24">
        <f>IFERROR(VLOOKUP($D300,#REF!,32,0),)</f>
        <v>0</v>
      </c>
      <c r="AI300" s="24">
        <f>IFERROR(VLOOKUP($D300,#REF!,33,0),)</f>
        <v>0</v>
      </c>
      <c r="AJ300" s="24">
        <f>IFERROR(VLOOKUP($D300,#REF!,34,0),)</f>
        <v>0</v>
      </c>
      <c r="AK300" s="24">
        <f>IFERROR(VLOOKUP($D300,#REF!,35,0),)</f>
        <v>0</v>
      </c>
      <c r="AL300" s="24">
        <f>IFERROR(VLOOKUP($D300,#REF!,36,0),)</f>
        <v>0</v>
      </c>
    </row>
    <row r="301" spans="1:38" x14ac:dyDescent="0.25">
      <c r="A301" s="8" t="s">
        <v>989</v>
      </c>
      <c r="B301" s="8" t="str">
        <f t="shared" si="61"/>
        <v>Реконструкция систем пожарогазообнаружения ГПА на КС051-2002553</v>
      </c>
      <c r="C301" s="23" t="s">
        <v>736</v>
      </c>
      <c r="D301" s="23" t="s">
        <v>176</v>
      </c>
      <c r="E301" s="24">
        <f>IFERROR(VLOOKUP(D301,#REF!,2,0),)</f>
        <v>0</v>
      </c>
      <c r="F301" s="24">
        <f>IFERROR(VLOOKUP(D301,#REF!,3,0),)</f>
        <v>0</v>
      </c>
      <c r="G301" s="24">
        <f>IFERROR(VLOOKUP(D301,#REF!,4,0),)</f>
        <v>0</v>
      </c>
      <c r="H301" s="24">
        <f>IFERROR(VLOOKUP($D301,#REF!,5,0),)</f>
        <v>0</v>
      </c>
      <c r="I301" s="24">
        <v>1.9</v>
      </c>
      <c r="J301" s="24">
        <f>IFERROR(VLOOKUP($D301,#REF!,7,0),)</f>
        <v>0</v>
      </c>
      <c r="K301" s="24">
        <f>IFERROR(VLOOKUP($D301,#REF!,8,0),)</f>
        <v>0</v>
      </c>
      <c r="L301" s="24">
        <f>IFERROR(VLOOKUP($D301,#REF!,9,0),)</f>
        <v>0</v>
      </c>
      <c r="M301" s="24">
        <f>IFERROR(VLOOKUP($D301,#REF!,10,0),)</f>
        <v>0</v>
      </c>
      <c r="N301" s="24">
        <f>IFERROR(VLOOKUP($D301,#REF!,11,0),)</f>
        <v>0</v>
      </c>
      <c r="O301" s="24">
        <f>IFERROR(VLOOKUP($D301,#REF!,12,0),)</f>
        <v>0</v>
      </c>
      <c r="P301" s="24">
        <f>IFERROR(VLOOKUP($D301,#REF!,14,0),)</f>
        <v>0</v>
      </c>
      <c r="Q301" s="24">
        <f>IFERROR(VLOOKUP($D301,#REF!,15,0),)</f>
        <v>0</v>
      </c>
      <c r="R301" s="24">
        <f>IFERROR(VLOOKUP($D301,#REF!,16,0),)</f>
        <v>0</v>
      </c>
      <c r="S301" s="24">
        <f>IFERROR(VLOOKUP($D301,#REF!,16,0),)</f>
        <v>0</v>
      </c>
      <c r="T301" s="24">
        <f>IFERROR(VLOOKUP($D301,#REF!,17,0),)</f>
        <v>0</v>
      </c>
      <c r="U301" s="24">
        <f>IFERROR(VLOOKUP($D301,#REF!,19,0),)</f>
        <v>0</v>
      </c>
      <c r="V301" s="24">
        <f>IFERROR(VLOOKUP($D301,#REF!,20,0),)</f>
        <v>0</v>
      </c>
      <c r="W301" s="24">
        <f>IFERROR(VLOOKUP($D301,#REF!,21,0),)</f>
        <v>0</v>
      </c>
      <c r="X301" s="24">
        <f>IFERROR(VLOOKUP($D301,#REF!,22,0),)</f>
        <v>0</v>
      </c>
      <c r="Y301" s="24">
        <f>IFERROR(VLOOKUP($D301,#REF!,23,0),)</f>
        <v>0</v>
      </c>
      <c r="Z301" s="24">
        <f>IFERROR(VLOOKUP($D301,#REF!,24,0),)</f>
        <v>0</v>
      </c>
      <c r="AA301" s="24">
        <f>IFERROR(VLOOKUP($D301,#REF!,25,0),)</f>
        <v>0</v>
      </c>
      <c r="AB301" s="24">
        <f>IFERROR(VLOOKUP($D301,#REF!,26,0),)</f>
        <v>0</v>
      </c>
      <c r="AC301" s="24">
        <f>IFERROR(VLOOKUP($D301,#REF!,27,0),)</f>
        <v>0</v>
      </c>
      <c r="AD301" s="24">
        <f>IFERROR(VLOOKUP($D301,#REF!,28,0),)</f>
        <v>0</v>
      </c>
      <c r="AE301" s="24">
        <f>IFERROR(VLOOKUP($D301,#REF!,29,0),)</f>
        <v>0</v>
      </c>
      <c r="AF301" s="24">
        <f>IFERROR(VLOOKUP($D301,#REF!,30,0),)</f>
        <v>0</v>
      </c>
      <c r="AG301" s="24">
        <f>IFERROR(VLOOKUP($D301,#REF!,31,0),)</f>
        <v>0</v>
      </c>
      <c r="AH301" s="24">
        <f>IFERROR(VLOOKUP($D301,#REF!,32,0),)</f>
        <v>0</v>
      </c>
      <c r="AI301" s="24">
        <f>IFERROR(VLOOKUP($D301,#REF!,33,0),)</f>
        <v>0</v>
      </c>
      <c r="AJ301" s="24">
        <f>IFERROR(VLOOKUP($D301,#REF!,34,0),)</f>
        <v>0</v>
      </c>
      <c r="AK301" s="24">
        <f>IFERROR(VLOOKUP($D301,#REF!,35,0),)</f>
        <v>0</v>
      </c>
      <c r="AL301" s="24">
        <f>IFERROR(VLOOKUP($D301,#REF!,36,0),)</f>
        <v>0</v>
      </c>
    </row>
    <row r="302" spans="1:38" x14ac:dyDescent="0.25">
      <c r="A302" s="8" t="s">
        <v>989</v>
      </c>
      <c r="B302" s="8" t="str">
        <f t="shared" si="61"/>
        <v>Газопровод-отвод к п. Рассвет, Ленинградской области051-2002559</v>
      </c>
      <c r="C302" s="23" t="s">
        <v>177</v>
      </c>
      <c r="D302" s="23" t="s">
        <v>178</v>
      </c>
      <c r="E302" s="24">
        <f>IFERROR(VLOOKUP(D302,#REF!,2,0),)</f>
        <v>0</v>
      </c>
      <c r="F302" s="24">
        <f>IFERROR(VLOOKUP(D302,#REF!,3,0),)</f>
        <v>0</v>
      </c>
      <c r="G302" s="24">
        <f>IFERROR(VLOOKUP(D302,#REF!,4,0),)</f>
        <v>0</v>
      </c>
      <c r="H302" s="24">
        <f>IFERROR(VLOOKUP($D302,#REF!,5,0),)</f>
        <v>0</v>
      </c>
      <c r="I302" s="24">
        <f>IFERROR(VLOOKUP($D302,#REF!,6,0),)</f>
        <v>0</v>
      </c>
      <c r="J302" s="24">
        <f>IFERROR(VLOOKUP($D302,#REF!,7,0),)</f>
        <v>0</v>
      </c>
      <c r="K302" s="24">
        <f>IFERROR(VLOOKUP($D302,#REF!,8,0),)</f>
        <v>0</v>
      </c>
      <c r="L302" s="24">
        <f>IFERROR(VLOOKUP($D302,#REF!,9,0),)</f>
        <v>0</v>
      </c>
      <c r="M302" s="24">
        <f>IFERROR(VLOOKUP($D302,#REF!,10,0),)</f>
        <v>0</v>
      </c>
      <c r="N302" s="24">
        <f>IFERROR(VLOOKUP($D302,#REF!,11,0),)</f>
        <v>0</v>
      </c>
      <c r="O302" s="24">
        <f>IFERROR(VLOOKUP($D302,#REF!,12,0),)</f>
        <v>0</v>
      </c>
      <c r="P302" s="24">
        <f>IFERROR(VLOOKUP($D302,#REF!,14,0),)</f>
        <v>0</v>
      </c>
      <c r="Q302" s="24">
        <f>IFERROR(VLOOKUP($D302,#REF!,15,0),)</f>
        <v>0</v>
      </c>
      <c r="R302" s="24">
        <f>IFERROR(VLOOKUP($D302,#REF!,16,0),)</f>
        <v>0</v>
      </c>
      <c r="S302" s="24">
        <f>IFERROR(VLOOKUP($D302,#REF!,16,0),)</f>
        <v>0</v>
      </c>
      <c r="T302" s="24">
        <f>IFERROR(VLOOKUP($D302,#REF!,17,0),)</f>
        <v>0</v>
      </c>
      <c r="U302" s="24">
        <f>IFERROR(VLOOKUP($D302,#REF!,19,0),)</f>
        <v>0</v>
      </c>
      <c r="V302" s="24">
        <f>IFERROR(VLOOKUP($D302,#REF!,20,0),)</f>
        <v>0</v>
      </c>
      <c r="W302" s="24">
        <f>IFERROR(VLOOKUP($D302,#REF!,21,0),)</f>
        <v>0</v>
      </c>
      <c r="X302" s="24">
        <f>IFERROR(VLOOKUP($D302,#REF!,22,0),)</f>
        <v>0</v>
      </c>
      <c r="Y302" s="24">
        <f>IFERROR(VLOOKUP($D302,#REF!,23,0),)</f>
        <v>0</v>
      </c>
      <c r="Z302" s="24">
        <f>IFERROR(VLOOKUP($D302,#REF!,24,0),)</f>
        <v>0</v>
      </c>
      <c r="AA302" s="24">
        <f>IFERROR(VLOOKUP($D302,#REF!,25,0),)</f>
        <v>0</v>
      </c>
      <c r="AB302" s="24">
        <f>IFERROR(VLOOKUP($D302,#REF!,26,0),)</f>
        <v>0</v>
      </c>
      <c r="AC302" s="24">
        <f>IFERROR(VLOOKUP($D302,#REF!,27,0),)</f>
        <v>0</v>
      </c>
      <c r="AD302" s="24">
        <f>IFERROR(VLOOKUP($D302,#REF!,28,0),)</f>
        <v>0</v>
      </c>
      <c r="AE302" s="24">
        <f>IFERROR(VLOOKUP($D302,#REF!,29,0),)</f>
        <v>0</v>
      </c>
      <c r="AF302" s="24">
        <f>IFERROR(VLOOKUP($D302,#REF!,30,0),)</f>
        <v>0</v>
      </c>
      <c r="AG302" s="24">
        <f>IFERROR(VLOOKUP($D302,#REF!,31,0),)</f>
        <v>0</v>
      </c>
      <c r="AH302" s="24">
        <f>IFERROR(VLOOKUP($D302,#REF!,32,0),)</f>
        <v>0</v>
      </c>
      <c r="AI302" s="24">
        <f>IFERROR(VLOOKUP($D302,#REF!,33,0),)</f>
        <v>0</v>
      </c>
      <c r="AJ302" s="24">
        <f>IFERROR(VLOOKUP($D302,#REF!,34,0),)</f>
        <v>0</v>
      </c>
      <c r="AK302" s="24">
        <f>IFERROR(VLOOKUP($D302,#REF!,35,0),)</f>
        <v>0</v>
      </c>
      <c r="AL302" s="24">
        <f>IFERROR(VLOOKUP($D302,#REF!,36,0),)</f>
        <v>0</v>
      </c>
    </row>
    <row r="303" spans="1:38" x14ac:dyDescent="0.25">
      <c r="A303" s="8" t="s">
        <v>989</v>
      </c>
      <c r="B303" s="8" t="str">
        <f t="shared" si="61"/>
        <v>Газопровод-отвод к с. Березовая Слободка Нюксенского района051-2002565</v>
      </c>
      <c r="C303" s="23" t="s">
        <v>737</v>
      </c>
      <c r="D303" s="23" t="s">
        <v>179</v>
      </c>
      <c r="E303" s="24">
        <f>IFERROR(VLOOKUP(D303,#REF!,2,0),)</f>
        <v>0</v>
      </c>
      <c r="F303" s="24">
        <f>IFERROR(VLOOKUP(D303,#REF!,3,0),)</f>
        <v>0</v>
      </c>
      <c r="G303" s="24">
        <f>IFERROR(VLOOKUP(D303,#REF!,4,0),)</f>
        <v>0</v>
      </c>
      <c r="H303" s="24">
        <f>IFERROR(VLOOKUP($D303,#REF!,5,0),)</f>
        <v>0</v>
      </c>
      <c r="I303" s="24">
        <v>0</v>
      </c>
      <c r="J303" s="24">
        <f>IFERROR(VLOOKUP($D303,#REF!,7,0),)</f>
        <v>0</v>
      </c>
      <c r="K303" s="24">
        <f>IFERROR(VLOOKUP($D303,#REF!,8,0),)</f>
        <v>0</v>
      </c>
      <c r="L303" s="24">
        <f>IFERROR(VLOOKUP($D303,#REF!,9,0),)</f>
        <v>0</v>
      </c>
      <c r="M303" s="24">
        <f>IFERROR(VLOOKUP($D303,#REF!,10,0),)</f>
        <v>0</v>
      </c>
      <c r="N303" s="24">
        <f>IFERROR(VLOOKUP($D303,#REF!,11,0),)</f>
        <v>0</v>
      </c>
      <c r="O303" s="24">
        <f>IFERROR(VLOOKUP($D303,#REF!,12,0),)</f>
        <v>0</v>
      </c>
      <c r="P303" s="24">
        <f>IFERROR(VLOOKUP($D303,#REF!,14,0),)</f>
        <v>0</v>
      </c>
      <c r="Q303" s="24">
        <f>IFERROR(VLOOKUP($D303,#REF!,15,0),)</f>
        <v>0</v>
      </c>
      <c r="R303" s="24">
        <f>IFERROR(VLOOKUP($D303,#REF!,16,0),)</f>
        <v>0</v>
      </c>
      <c r="S303" s="24">
        <f>IFERROR(VLOOKUP($D303,#REF!,16,0),)</f>
        <v>0</v>
      </c>
      <c r="T303" s="24">
        <f>IFERROR(VLOOKUP($D303,#REF!,17,0),)</f>
        <v>0</v>
      </c>
      <c r="U303" s="24">
        <f>IFERROR(VLOOKUP($D303,#REF!,19,0),)</f>
        <v>0</v>
      </c>
      <c r="V303" s="24">
        <f>IFERROR(VLOOKUP($D303,#REF!,20,0),)</f>
        <v>0</v>
      </c>
      <c r="W303" s="24">
        <f>IFERROR(VLOOKUP($D303,#REF!,21,0),)</f>
        <v>0</v>
      </c>
      <c r="X303" s="24">
        <f>IFERROR(VLOOKUP($D303,#REF!,22,0),)</f>
        <v>0</v>
      </c>
      <c r="Y303" s="24">
        <f>IFERROR(VLOOKUP($D303,#REF!,23,0),)</f>
        <v>0</v>
      </c>
      <c r="Z303" s="24">
        <f>IFERROR(VLOOKUP($D303,#REF!,24,0),)</f>
        <v>0</v>
      </c>
      <c r="AA303" s="24">
        <f>IFERROR(VLOOKUP($D303,#REF!,25,0),)</f>
        <v>0</v>
      </c>
      <c r="AB303" s="24">
        <f>IFERROR(VLOOKUP($D303,#REF!,26,0),)</f>
        <v>0</v>
      </c>
      <c r="AC303" s="24">
        <f>IFERROR(VLOOKUP($D303,#REF!,27,0),)</f>
        <v>0</v>
      </c>
      <c r="AD303" s="24">
        <f>IFERROR(VLOOKUP($D303,#REF!,28,0),)</f>
        <v>0</v>
      </c>
      <c r="AE303" s="24">
        <f>IFERROR(VLOOKUP($D303,#REF!,29,0),)</f>
        <v>0</v>
      </c>
      <c r="AF303" s="24">
        <f>IFERROR(VLOOKUP($D303,#REF!,30,0),)</f>
        <v>0</v>
      </c>
      <c r="AG303" s="24">
        <f>IFERROR(VLOOKUP($D303,#REF!,31,0),)</f>
        <v>0</v>
      </c>
      <c r="AH303" s="24">
        <f>IFERROR(VLOOKUP($D303,#REF!,32,0),)</f>
        <v>0</v>
      </c>
      <c r="AI303" s="24">
        <f>IFERROR(VLOOKUP($D303,#REF!,33,0),)</f>
        <v>0</v>
      </c>
      <c r="AJ303" s="24">
        <f>IFERROR(VLOOKUP($D303,#REF!,34,0),)</f>
        <v>0</v>
      </c>
      <c r="AK303" s="24">
        <f>IFERROR(VLOOKUP($D303,#REF!,35,0),)</f>
        <v>0</v>
      </c>
      <c r="AL303" s="24">
        <f>IFERROR(VLOOKUP($D303,#REF!,36,0),)</f>
        <v>0</v>
      </c>
    </row>
    <row r="304" spans="1:38" x14ac:dyDescent="0.25">
      <c r="A304" s="8" t="s">
        <v>989</v>
      </c>
      <c r="B304" s="8" t="str">
        <f t="shared" si="61"/>
        <v>Газопровод-отвод к п.Туровец Междуреченского района051-2002571</v>
      </c>
      <c r="C304" s="23" t="s">
        <v>738</v>
      </c>
      <c r="D304" s="23" t="s">
        <v>180</v>
      </c>
      <c r="E304" s="24">
        <f>IFERROR(VLOOKUP(D304,#REF!,2,0),)</f>
        <v>0</v>
      </c>
      <c r="F304" s="24">
        <f>IFERROR(VLOOKUP(D304,#REF!,3,0),)</f>
        <v>0</v>
      </c>
      <c r="G304" s="24">
        <f>IFERROR(VLOOKUP(D304,#REF!,4,0),)</f>
        <v>0</v>
      </c>
      <c r="H304" s="24">
        <f>IFERROR(VLOOKUP($D304,#REF!,5,0),)</f>
        <v>0</v>
      </c>
      <c r="I304" s="24">
        <v>112.25</v>
      </c>
      <c r="J304" s="24">
        <f>IFERROR(VLOOKUP($D304,#REF!,7,0),)</f>
        <v>0</v>
      </c>
      <c r="K304" s="24">
        <f>IFERROR(VLOOKUP($D304,#REF!,8,0),)</f>
        <v>0</v>
      </c>
      <c r="L304" s="24">
        <f>IFERROR(VLOOKUP($D304,#REF!,9,0),)</f>
        <v>0</v>
      </c>
      <c r="M304" s="24">
        <f>IFERROR(VLOOKUP($D304,#REF!,10,0),)</f>
        <v>0</v>
      </c>
      <c r="N304" s="24">
        <f>IFERROR(VLOOKUP($D304,#REF!,11,0),)</f>
        <v>0</v>
      </c>
      <c r="O304" s="24">
        <f>IFERROR(VLOOKUP($D304,#REF!,12,0),)</f>
        <v>0</v>
      </c>
      <c r="P304" s="24">
        <f>IFERROR(VLOOKUP($D304,#REF!,14,0),)</f>
        <v>0</v>
      </c>
      <c r="Q304" s="24">
        <f>IFERROR(VLOOKUP($D304,#REF!,15,0),)</f>
        <v>0</v>
      </c>
      <c r="R304" s="24">
        <f>IFERROR(VLOOKUP($D304,#REF!,16,0),)</f>
        <v>0</v>
      </c>
      <c r="S304" s="24">
        <f>IFERROR(VLOOKUP($D304,#REF!,16,0),)</f>
        <v>0</v>
      </c>
      <c r="T304" s="24">
        <f>IFERROR(VLOOKUP($D304,#REF!,17,0),)</f>
        <v>0</v>
      </c>
      <c r="U304" s="24">
        <f>IFERROR(VLOOKUP($D304,#REF!,19,0),)</f>
        <v>0</v>
      </c>
      <c r="V304" s="24">
        <f>IFERROR(VLOOKUP($D304,#REF!,20,0),)</f>
        <v>0</v>
      </c>
      <c r="W304" s="24">
        <f>IFERROR(VLOOKUP($D304,#REF!,21,0),)</f>
        <v>0</v>
      </c>
      <c r="X304" s="24">
        <f>IFERROR(VLOOKUP($D304,#REF!,22,0),)</f>
        <v>0</v>
      </c>
      <c r="Y304" s="24">
        <f>IFERROR(VLOOKUP($D304,#REF!,23,0),)</f>
        <v>0</v>
      </c>
      <c r="Z304" s="24">
        <f>IFERROR(VLOOKUP($D304,#REF!,24,0),)</f>
        <v>0</v>
      </c>
      <c r="AA304" s="24">
        <f>IFERROR(VLOOKUP($D304,#REF!,25,0),)</f>
        <v>0</v>
      </c>
      <c r="AB304" s="24">
        <f>IFERROR(VLOOKUP($D304,#REF!,26,0),)</f>
        <v>0</v>
      </c>
      <c r="AC304" s="24">
        <f>IFERROR(VLOOKUP($D304,#REF!,27,0),)</f>
        <v>0</v>
      </c>
      <c r="AD304" s="24">
        <f>IFERROR(VLOOKUP($D304,#REF!,28,0),)</f>
        <v>0</v>
      </c>
      <c r="AE304" s="24">
        <f>IFERROR(VLOOKUP($D304,#REF!,29,0),)</f>
        <v>0</v>
      </c>
      <c r="AF304" s="24">
        <f>IFERROR(VLOOKUP($D304,#REF!,30,0),)</f>
        <v>0</v>
      </c>
      <c r="AG304" s="24">
        <f>IFERROR(VLOOKUP($D304,#REF!,31,0),)</f>
        <v>0</v>
      </c>
      <c r="AH304" s="24">
        <f>IFERROR(VLOOKUP($D304,#REF!,32,0),)</f>
        <v>0</v>
      </c>
      <c r="AI304" s="24">
        <f>IFERROR(VLOOKUP($D304,#REF!,33,0),)</f>
        <v>0</v>
      </c>
      <c r="AJ304" s="24">
        <f>IFERROR(VLOOKUP($D304,#REF!,34,0),)</f>
        <v>0</v>
      </c>
      <c r="AK304" s="24">
        <f>IFERROR(VLOOKUP($D304,#REF!,35,0),)</f>
        <v>0</v>
      </c>
      <c r="AL304" s="24">
        <f>IFERROR(VLOOKUP($D304,#REF!,36,0),)</f>
        <v>0</v>
      </c>
    </row>
    <row r="305" spans="1:38" x14ac:dyDescent="0.25">
      <c r="A305" s="8" t="s">
        <v>989</v>
      </c>
      <c r="B305" s="8" t="str">
        <f t="shared" si="61"/>
        <v>Реконструкция установки регенерации ДЭГ ЛенСПХГ051-2002572</v>
      </c>
      <c r="C305" s="23" t="s">
        <v>739</v>
      </c>
      <c r="D305" s="23" t="s">
        <v>181</v>
      </c>
      <c r="E305" s="24">
        <f>IFERROR(VLOOKUP(D305,#REF!,2,0),)</f>
        <v>0</v>
      </c>
      <c r="F305" s="24">
        <f>IFERROR(VLOOKUP(D305,#REF!,3,0),)</f>
        <v>0</v>
      </c>
      <c r="G305" s="24">
        <f>IFERROR(VLOOKUP(D305,#REF!,4,0),)</f>
        <v>0</v>
      </c>
      <c r="H305" s="24">
        <f>IFERROR(VLOOKUP($D305,#REF!,5,0),)</f>
        <v>0</v>
      </c>
      <c r="I305" s="24">
        <v>4.5999999999999996</v>
      </c>
      <c r="J305" s="24">
        <f>IFERROR(VLOOKUP($D305,#REF!,7,0),)</f>
        <v>0</v>
      </c>
      <c r="K305" s="24">
        <f>IFERROR(VLOOKUP($D305,#REF!,8,0),)</f>
        <v>0</v>
      </c>
      <c r="L305" s="24">
        <f>IFERROR(VLOOKUP($D305,#REF!,9,0),)</f>
        <v>0</v>
      </c>
      <c r="M305" s="24">
        <f>IFERROR(VLOOKUP($D305,#REF!,10,0),)</f>
        <v>0</v>
      </c>
      <c r="N305" s="24">
        <f>IFERROR(VLOOKUP($D305,#REF!,11,0),)</f>
        <v>0</v>
      </c>
      <c r="O305" s="24">
        <f>IFERROR(VLOOKUP($D305,#REF!,12,0),)</f>
        <v>0</v>
      </c>
      <c r="P305" s="24">
        <f>IFERROR(VLOOKUP($D305,#REF!,14,0),)</f>
        <v>0</v>
      </c>
      <c r="Q305" s="24">
        <f>IFERROR(VLOOKUP($D305,#REF!,15,0),)</f>
        <v>0</v>
      </c>
      <c r="R305" s="24">
        <f>IFERROR(VLOOKUP($D305,#REF!,16,0),)</f>
        <v>0</v>
      </c>
      <c r="S305" s="24">
        <f>IFERROR(VLOOKUP($D305,#REF!,16,0),)</f>
        <v>0</v>
      </c>
      <c r="T305" s="24">
        <f>IFERROR(VLOOKUP($D305,#REF!,17,0),)</f>
        <v>0</v>
      </c>
      <c r="U305" s="24">
        <f>IFERROR(VLOOKUP($D305,#REF!,19,0),)</f>
        <v>0</v>
      </c>
      <c r="V305" s="24">
        <f>IFERROR(VLOOKUP($D305,#REF!,20,0),)</f>
        <v>0</v>
      </c>
      <c r="W305" s="24">
        <f>IFERROR(VLOOKUP($D305,#REF!,21,0),)</f>
        <v>0</v>
      </c>
      <c r="X305" s="24">
        <f>IFERROR(VLOOKUP($D305,#REF!,22,0),)</f>
        <v>0</v>
      </c>
      <c r="Y305" s="24">
        <f>IFERROR(VLOOKUP($D305,#REF!,23,0),)</f>
        <v>0</v>
      </c>
      <c r="Z305" s="24">
        <f>IFERROR(VLOOKUP($D305,#REF!,24,0),)</f>
        <v>0</v>
      </c>
      <c r="AA305" s="24">
        <f>IFERROR(VLOOKUP($D305,#REF!,25,0),)</f>
        <v>0</v>
      </c>
      <c r="AB305" s="24">
        <f>IFERROR(VLOOKUP($D305,#REF!,26,0),)</f>
        <v>0</v>
      </c>
      <c r="AC305" s="24">
        <f>IFERROR(VLOOKUP($D305,#REF!,27,0),)</f>
        <v>0</v>
      </c>
      <c r="AD305" s="24">
        <f>IFERROR(VLOOKUP($D305,#REF!,28,0),)</f>
        <v>0</v>
      </c>
      <c r="AE305" s="24">
        <f>IFERROR(VLOOKUP($D305,#REF!,29,0),)</f>
        <v>0</v>
      </c>
      <c r="AF305" s="24">
        <f>IFERROR(VLOOKUP($D305,#REF!,30,0),)</f>
        <v>0</v>
      </c>
      <c r="AG305" s="24">
        <f>IFERROR(VLOOKUP($D305,#REF!,31,0),)</f>
        <v>0</v>
      </c>
      <c r="AH305" s="24">
        <f>IFERROR(VLOOKUP($D305,#REF!,32,0),)</f>
        <v>0</v>
      </c>
      <c r="AI305" s="24">
        <f>IFERROR(VLOOKUP($D305,#REF!,33,0),)</f>
        <v>0</v>
      </c>
      <c r="AJ305" s="24">
        <f>IFERROR(VLOOKUP($D305,#REF!,34,0),)</f>
        <v>0</v>
      </c>
      <c r="AK305" s="24">
        <f>IFERROR(VLOOKUP($D305,#REF!,35,0),)</f>
        <v>0</v>
      </c>
      <c r="AL305" s="24">
        <f>IFERROR(VLOOKUP($D305,#REF!,36,0),)</f>
        <v>0</v>
      </c>
    </row>
    <row r="306" spans="1:38" x14ac:dyDescent="0.25">
      <c r="A306" s="8" t="s">
        <v>989</v>
      </c>
      <c r="B306" s="8" t="str">
        <f t="shared" si="61"/>
        <v>Газоснабжение Сыктывкарского промузла051-2002573</v>
      </c>
      <c r="C306" s="23" t="s">
        <v>740</v>
      </c>
      <c r="D306" s="23" t="s">
        <v>182</v>
      </c>
      <c r="E306" s="24">
        <f>IFERROR(VLOOKUP(D306,#REF!,2,0),)</f>
        <v>0</v>
      </c>
      <c r="F306" s="24">
        <f>IFERROR(VLOOKUP(D306,#REF!,3,0),)</f>
        <v>0</v>
      </c>
      <c r="G306" s="24">
        <f>IFERROR(VLOOKUP(D306,#REF!,4,0),)</f>
        <v>0</v>
      </c>
      <c r="H306" s="24">
        <f>IFERROR(VLOOKUP($D306,#REF!,5,0),)</f>
        <v>0</v>
      </c>
      <c r="I306" s="24">
        <v>5.39</v>
      </c>
      <c r="J306" s="24">
        <f>IFERROR(VLOOKUP($D306,#REF!,7,0),)</f>
        <v>0</v>
      </c>
      <c r="K306" s="24">
        <f>IFERROR(VLOOKUP($D306,#REF!,8,0),)</f>
        <v>0</v>
      </c>
      <c r="L306" s="24">
        <f>IFERROR(VLOOKUP($D306,#REF!,9,0),)</f>
        <v>0</v>
      </c>
      <c r="M306" s="24">
        <f>IFERROR(VLOOKUP($D306,#REF!,10,0),)</f>
        <v>0</v>
      </c>
      <c r="N306" s="24">
        <f>IFERROR(VLOOKUP($D306,#REF!,11,0),)</f>
        <v>0</v>
      </c>
      <c r="O306" s="24">
        <f>IFERROR(VLOOKUP($D306,#REF!,12,0),)</f>
        <v>0</v>
      </c>
      <c r="P306" s="24">
        <f>IFERROR(VLOOKUP($D306,#REF!,14,0),)</f>
        <v>0</v>
      </c>
      <c r="Q306" s="24">
        <f>IFERROR(VLOOKUP($D306,#REF!,15,0),)</f>
        <v>0</v>
      </c>
      <c r="R306" s="24">
        <f>IFERROR(VLOOKUP($D306,#REF!,16,0),)</f>
        <v>0</v>
      </c>
      <c r="S306" s="24">
        <f>IFERROR(VLOOKUP($D306,#REF!,16,0),)</f>
        <v>0</v>
      </c>
      <c r="T306" s="24">
        <f>IFERROR(VLOOKUP($D306,#REF!,17,0),)</f>
        <v>0</v>
      </c>
      <c r="U306" s="24">
        <f>IFERROR(VLOOKUP($D306,#REF!,19,0),)</f>
        <v>0</v>
      </c>
      <c r="V306" s="24">
        <f>IFERROR(VLOOKUP($D306,#REF!,20,0),)</f>
        <v>0</v>
      </c>
      <c r="W306" s="24">
        <f>IFERROR(VLOOKUP($D306,#REF!,21,0),)</f>
        <v>0</v>
      </c>
      <c r="X306" s="24">
        <f>IFERROR(VLOOKUP($D306,#REF!,22,0),)</f>
        <v>0</v>
      </c>
      <c r="Y306" s="24">
        <f>IFERROR(VLOOKUP($D306,#REF!,23,0),)</f>
        <v>0</v>
      </c>
      <c r="Z306" s="24">
        <f>IFERROR(VLOOKUP($D306,#REF!,24,0),)</f>
        <v>0</v>
      </c>
      <c r="AA306" s="24">
        <f>IFERROR(VLOOKUP($D306,#REF!,25,0),)</f>
        <v>0</v>
      </c>
      <c r="AB306" s="24">
        <f>IFERROR(VLOOKUP($D306,#REF!,26,0),)</f>
        <v>0</v>
      </c>
      <c r="AC306" s="24">
        <f>IFERROR(VLOOKUP($D306,#REF!,27,0),)</f>
        <v>0</v>
      </c>
      <c r="AD306" s="24">
        <f>IFERROR(VLOOKUP($D306,#REF!,28,0),)</f>
        <v>0</v>
      </c>
      <c r="AE306" s="24">
        <f>IFERROR(VLOOKUP($D306,#REF!,29,0),)</f>
        <v>0</v>
      </c>
      <c r="AF306" s="24">
        <f>IFERROR(VLOOKUP($D306,#REF!,30,0),)</f>
        <v>0</v>
      </c>
      <c r="AG306" s="24">
        <f>IFERROR(VLOOKUP($D306,#REF!,31,0),)</f>
        <v>0</v>
      </c>
      <c r="AH306" s="24">
        <f>IFERROR(VLOOKUP($D306,#REF!,32,0),)</f>
        <v>0</v>
      </c>
      <c r="AI306" s="24">
        <f>IFERROR(VLOOKUP($D306,#REF!,33,0),)</f>
        <v>0</v>
      </c>
      <c r="AJ306" s="24">
        <f>IFERROR(VLOOKUP($D306,#REF!,34,0),)</f>
        <v>0</v>
      </c>
      <c r="AK306" s="24">
        <f>IFERROR(VLOOKUP($D306,#REF!,35,0),)</f>
        <v>0</v>
      </c>
      <c r="AL306" s="24">
        <f>IFERROR(VLOOKUP($D306,#REF!,36,0),)</f>
        <v>0</v>
      </c>
    </row>
    <row r="307" spans="1:38" x14ac:dyDescent="0.25">
      <c r="A307" s="8" t="s">
        <v>989</v>
      </c>
      <c r="B307" s="8" t="str">
        <f t="shared" si="61"/>
        <v>Газопровод-отвод к г. Устюжна, Вологодская область051-2002574</v>
      </c>
      <c r="C307" s="23" t="s">
        <v>741</v>
      </c>
      <c r="D307" s="23" t="s">
        <v>183</v>
      </c>
      <c r="E307" s="24">
        <f>IFERROR(VLOOKUP(D307,#REF!,2,0),)</f>
        <v>0</v>
      </c>
      <c r="F307" s="24">
        <f>IFERROR(VLOOKUP(D307,#REF!,3,0),)</f>
        <v>0</v>
      </c>
      <c r="G307" s="24">
        <f>IFERROR(VLOOKUP(D307,#REF!,4,0),)</f>
        <v>0</v>
      </c>
      <c r="H307" s="24">
        <f>IFERROR(VLOOKUP($D307,#REF!,5,0),)</f>
        <v>0</v>
      </c>
      <c r="I307" s="24">
        <v>119.15</v>
      </c>
      <c r="J307" s="24">
        <f>IFERROR(VLOOKUP($D307,#REF!,7,0),)</f>
        <v>0</v>
      </c>
      <c r="K307" s="24">
        <f>IFERROR(VLOOKUP($D307,#REF!,8,0),)</f>
        <v>0</v>
      </c>
      <c r="L307" s="24">
        <f>IFERROR(VLOOKUP($D307,#REF!,9,0),)</f>
        <v>0</v>
      </c>
      <c r="M307" s="24">
        <f>IFERROR(VLOOKUP($D307,#REF!,10,0),)</f>
        <v>0</v>
      </c>
      <c r="N307" s="24">
        <f>IFERROR(VLOOKUP($D307,#REF!,11,0),)</f>
        <v>0</v>
      </c>
      <c r="O307" s="24">
        <f>IFERROR(VLOOKUP($D307,#REF!,12,0),)</f>
        <v>0</v>
      </c>
      <c r="P307" s="24">
        <f>IFERROR(VLOOKUP($D307,#REF!,14,0),)</f>
        <v>0</v>
      </c>
      <c r="Q307" s="24">
        <f>IFERROR(VLOOKUP($D307,#REF!,15,0),)</f>
        <v>0</v>
      </c>
      <c r="R307" s="24">
        <f>IFERROR(VLOOKUP($D307,#REF!,16,0),)</f>
        <v>0</v>
      </c>
      <c r="S307" s="24">
        <f>IFERROR(VLOOKUP($D307,#REF!,16,0),)</f>
        <v>0</v>
      </c>
      <c r="T307" s="24">
        <f>IFERROR(VLOOKUP($D307,#REF!,17,0),)</f>
        <v>0</v>
      </c>
      <c r="U307" s="24">
        <f>IFERROR(VLOOKUP($D307,#REF!,19,0),)</f>
        <v>0</v>
      </c>
      <c r="V307" s="24">
        <f>IFERROR(VLOOKUP($D307,#REF!,20,0),)</f>
        <v>0</v>
      </c>
      <c r="W307" s="24">
        <f>IFERROR(VLOOKUP($D307,#REF!,21,0),)</f>
        <v>0</v>
      </c>
      <c r="X307" s="24">
        <f>IFERROR(VLOOKUP($D307,#REF!,22,0),)</f>
        <v>0</v>
      </c>
      <c r="Y307" s="24">
        <f>IFERROR(VLOOKUP($D307,#REF!,23,0),)</f>
        <v>0</v>
      </c>
      <c r="Z307" s="24">
        <f>IFERROR(VLOOKUP($D307,#REF!,24,0),)</f>
        <v>0</v>
      </c>
      <c r="AA307" s="24">
        <f>IFERROR(VLOOKUP($D307,#REF!,25,0),)</f>
        <v>0</v>
      </c>
      <c r="AB307" s="24">
        <f>IFERROR(VLOOKUP($D307,#REF!,26,0),)</f>
        <v>0</v>
      </c>
      <c r="AC307" s="24">
        <f>IFERROR(VLOOKUP($D307,#REF!,27,0),)</f>
        <v>0</v>
      </c>
      <c r="AD307" s="24">
        <f>IFERROR(VLOOKUP($D307,#REF!,28,0),)</f>
        <v>0</v>
      </c>
      <c r="AE307" s="24">
        <f>IFERROR(VLOOKUP($D307,#REF!,29,0),)</f>
        <v>0</v>
      </c>
      <c r="AF307" s="24">
        <f>IFERROR(VLOOKUP($D307,#REF!,30,0),)</f>
        <v>0</v>
      </c>
      <c r="AG307" s="24">
        <f>IFERROR(VLOOKUP($D307,#REF!,31,0),)</f>
        <v>0</v>
      </c>
      <c r="AH307" s="24">
        <f>IFERROR(VLOOKUP($D307,#REF!,32,0),)</f>
        <v>0</v>
      </c>
      <c r="AI307" s="24">
        <f>IFERROR(VLOOKUP($D307,#REF!,33,0),)</f>
        <v>0</v>
      </c>
      <c r="AJ307" s="24">
        <f>IFERROR(VLOOKUP($D307,#REF!,34,0),)</f>
        <v>0</v>
      </c>
      <c r="AK307" s="24">
        <f>IFERROR(VLOOKUP($D307,#REF!,35,0),)</f>
        <v>0</v>
      </c>
      <c r="AL307" s="24">
        <f>IFERROR(VLOOKUP($D307,#REF!,36,0),)</f>
        <v>0</v>
      </c>
    </row>
    <row r="308" spans="1:38" x14ac:dyDescent="0.25">
      <c r="A308" s="8" t="s">
        <v>989</v>
      </c>
      <c r="B308" s="8" t="str">
        <f t="shared" si="61"/>
        <v>Газопровод-отвод Галич-Мантурово-Шарья Костромской области051-2002591</v>
      </c>
      <c r="C308" s="23" t="s">
        <v>184</v>
      </c>
      <c r="D308" s="23" t="s">
        <v>185</v>
      </c>
      <c r="E308" s="24">
        <f>IFERROR(VLOOKUP(D308,#REF!,2,0),)</f>
        <v>0</v>
      </c>
      <c r="F308" s="24">
        <f>IFERROR(VLOOKUP(D308,#REF!,3,0),)</f>
        <v>0</v>
      </c>
      <c r="G308" s="24">
        <f>IFERROR(VLOOKUP(D308,#REF!,4,0),)</f>
        <v>0</v>
      </c>
      <c r="H308" s="24">
        <f>IFERROR(VLOOKUP($D308,#REF!,5,0),)</f>
        <v>0</v>
      </c>
      <c r="I308" s="24">
        <f>IFERROR(VLOOKUP($D308,#REF!,6,0),)</f>
        <v>0</v>
      </c>
      <c r="J308" s="24">
        <f>IFERROR(VLOOKUP($D308,#REF!,7,0),)</f>
        <v>0</v>
      </c>
      <c r="K308" s="24">
        <f>IFERROR(VLOOKUP($D308,#REF!,8,0),)</f>
        <v>0</v>
      </c>
      <c r="L308" s="24">
        <f>IFERROR(VLOOKUP($D308,#REF!,9,0),)</f>
        <v>0</v>
      </c>
      <c r="M308" s="24">
        <f>IFERROR(VLOOKUP($D308,#REF!,10,0),)</f>
        <v>0</v>
      </c>
      <c r="N308" s="24">
        <f>IFERROR(VLOOKUP($D308,#REF!,11,0),)</f>
        <v>0</v>
      </c>
      <c r="O308" s="24">
        <f>IFERROR(VLOOKUP($D308,#REF!,12,0),)</f>
        <v>0</v>
      </c>
      <c r="P308" s="24">
        <f>IFERROR(VLOOKUP($D308,#REF!,14,0),)</f>
        <v>0</v>
      </c>
      <c r="Q308" s="24">
        <f>IFERROR(VLOOKUP($D308,#REF!,15,0),)</f>
        <v>0</v>
      </c>
      <c r="R308" s="24">
        <f>IFERROR(VLOOKUP($D308,#REF!,16,0),)</f>
        <v>0</v>
      </c>
      <c r="S308" s="24">
        <f>IFERROR(VLOOKUP($D308,#REF!,16,0),)</f>
        <v>0</v>
      </c>
      <c r="T308" s="24">
        <f>IFERROR(VLOOKUP($D308,#REF!,17,0),)</f>
        <v>0</v>
      </c>
      <c r="U308" s="24">
        <f>IFERROR(VLOOKUP($D308,#REF!,19,0),)</f>
        <v>0</v>
      </c>
      <c r="V308" s="24">
        <f>IFERROR(VLOOKUP($D308,#REF!,20,0),)</f>
        <v>0</v>
      </c>
      <c r="W308" s="24">
        <f>IFERROR(VLOOKUP($D308,#REF!,21,0),)</f>
        <v>0</v>
      </c>
      <c r="X308" s="24">
        <f>IFERROR(VLOOKUP($D308,#REF!,22,0),)</f>
        <v>0</v>
      </c>
      <c r="Y308" s="24">
        <f>IFERROR(VLOOKUP($D308,#REF!,23,0),)</f>
        <v>0</v>
      </c>
      <c r="Z308" s="24">
        <f>IFERROR(VLOOKUP($D308,#REF!,24,0),)</f>
        <v>0</v>
      </c>
      <c r="AA308" s="24">
        <f>IFERROR(VLOOKUP($D308,#REF!,25,0),)</f>
        <v>0</v>
      </c>
      <c r="AB308" s="24">
        <f>IFERROR(VLOOKUP($D308,#REF!,26,0),)</f>
        <v>0</v>
      </c>
      <c r="AC308" s="24">
        <f>IFERROR(VLOOKUP($D308,#REF!,27,0),)</f>
        <v>0</v>
      </c>
      <c r="AD308" s="24">
        <f>IFERROR(VLOOKUP($D308,#REF!,28,0),)</f>
        <v>0</v>
      </c>
      <c r="AE308" s="24">
        <f>IFERROR(VLOOKUP($D308,#REF!,29,0),)</f>
        <v>0</v>
      </c>
      <c r="AF308" s="24">
        <f>IFERROR(VLOOKUP($D308,#REF!,30,0),)</f>
        <v>0</v>
      </c>
      <c r="AG308" s="24">
        <f>IFERROR(VLOOKUP($D308,#REF!,31,0),)</f>
        <v>0</v>
      </c>
      <c r="AH308" s="24">
        <f>IFERROR(VLOOKUP($D308,#REF!,32,0),)</f>
        <v>0</v>
      </c>
      <c r="AI308" s="24">
        <f>IFERROR(VLOOKUP($D308,#REF!,33,0),)</f>
        <v>0</v>
      </c>
      <c r="AJ308" s="24">
        <f>IFERROR(VLOOKUP($D308,#REF!,34,0),)</f>
        <v>0</v>
      </c>
      <c r="AK308" s="24">
        <f>IFERROR(VLOOKUP($D308,#REF!,35,0),)</f>
        <v>0</v>
      </c>
      <c r="AL308" s="24">
        <f>IFERROR(VLOOKUP($D308,#REF!,36,0),)</f>
        <v>0</v>
      </c>
    </row>
    <row r="309" spans="1:38" x14ac:dyDescent="0.25">
      <c r="A309" s="8" t="s">
        <v>989</v>
      </c>
      <c r="B309" s="8" t="str">
        <f t="shared" si="61"/>
        <v>Реконструкция газопровода Валдай-Псков -Рига051-2002594</v>
      </c>
      <c r="C309" s="23" t="s">
        <v>742</v>
      </c>
      <c r="D309" s="23" t="s">
        <v>186</v>
      </c>
      <c r="E309" s="24">
        <f>IFERROR(VLOOKUP(D309,#REF!,2,0),)</f>
        <v>0</v>
      </c>
      <c r="F309" s="24">
        <f>IFERROR(VLOOKUP(D309,#REF!,3,0),)</f>
        <v>0</v>
      </c>
      <c r="G309" s="24">
        <f>IFERROR(VLOOKUP(D309,#REF!,4,0),)</f>
        <v>0</v>
      </c>
      <c r="H309" s="24">
        <f>IFERROR(VLOOKUP($D309,#REF!,5,0),)</f>
        <v>0</v>
      </c>
      <c r="I309" s="24">
        <v>1.98</v>
      </c>
      <c r="J309" s="24">
        <f>IFERROR(VLOOKUP($D309,#REF!,7,0),)</f>
        <v>0</v>
      </c>
      <c r="K309" s="24">
        <f>IFERROR(VLOOKUP($D309,#REF!,8,0),)</f>
        <v>0</v>
      </c>
      <c r="L309" s="24">
        <f>IFERROR(VLOOKUP($D309,#REF!,9,0),)</f>
        <v>0</v>
      </c>
      <c r="M309" s="24">
        <f>IFERROR(VLOOKUP($D309,#REF!,10,0),)</f>
        <v>0</v>
      </c>
      <c r="N309" s="24">
        <f>IFERROR(VLOOKUP($D309,#REF!,11,0),)</f>
        <v>0</v>
      </c>
      <c r="O309" s="24">
        <f>IFERROR(VLOOKUP($D309,#REF!,12,0),)</f>
        <v>0</v>
      </c>
      <c r="P309" s="24">
        <f>IFERROR(VLOOKUP($D309,#REF!,14,0),)</f>
        <v>0</v>
      </c>
      <c r="Q309" s="24">
        <f>IFERROR(VLOOKUP($D309,#REF!,15,0),)</f>
        <v>0</v>
      </c>
      <c r="R309" s="24">
        <f>IFERROR(VLOOKUP($D309,#REF!,16,0),)</f>
        <v>0</v>
      </c>
      <c r="S309" s="24">
        <f>IFERROR(VLOOKUP($D309,#REF!,16,0),)</f>
        <v>0</v>
      </c>
      <c r="T309" s="24">
        <f>IFERROR(VLOOKUP($D309,#REF!,17,0),)</f>
        <v>0</v>
      </c>
      <c r="U309" s="24">
        <f>IFERROR(VLOOKUP($D309,#REF!,19,0),)</f>
        <v>0</v>
      </c>
      <c r="V309" s="24">
        <f>IFERROR(VLOOKUP($D309,#REF!,20,0),)</f>
        <v>0</v>
      </c>
      <c r="W309" s="24">
        <f>IFERROR(VLOOKUP($D309,#REF!,21,0),)</f>
        <v>0</v>
      </c>
      <c r="X309" s="24">
        <f>IFERROR(VLOOKUP($D309,#REF!,22,0),)</f>
        <v>0</v>
      </c>
      <c r="Y309" s="24">
        <f>IFERROR(VLOOKUP($D309,#REF!,23,0),)</f>
        <v>0</v>
      </c>
      <c r="Z309" s="24">
        <f>IFERROR(VLOOKUP($D309,#REF!,24,0),)</f>
        <v>0</v>
      </c>
      <c r="AA309" s="24">
        <f>IFERROR(VLOOKUP($D309,#REF!,25,0),)</f>
        <v>0</v>
      </c>
      <c r="AB309" s="24">
        <f>IFERROR(VLOOKUP($D309,#REF!,26,0),)</f>
        <v>0</v>
      </c>
      <c r="AC309" s="24">
        <f>IFERROR(VLOOKUP($D309,#REF!,27,0),)</f>
        <v>0</v>
      </c>
      <c r="AD309" s="24">
        <f>IFERROR(VLOOKUP($D309,#REF!,28,0),)</f>
        <v>0</v>
      </c>
      <c r="AE309" s="24">
        <f>IFERROR(VLOOKUP($D309,#REF!,29,0),)</f>
        <v>0</v>
      </c>
      <c r="AF309" s="24">
        <f>IFERROR(VLOOKUP($D309,#REF!,30,0),)</f>
        <v>0</v>
      </c>
      <c r="AG309" s="24">
        <f>IFERROR(VLOOKUP($D309,#REF!,31,0),)</f>
        <v>0</v>
      </c>
      <c r="AH309" s="24">
        <f>IFERROR(VLOOKUP($D309,#REF!,32,0),)</f>
        <v>0</v>
      </c>
      <c r="AI309" s="24">
        <f>IFERROR(VLOOKUP($D309,#REF!,33,0),)</f>
        <v>0</v>
      </c>
      <c r="AJ309" s="24">
        <f>IFERROR(VLOOKUP($D309,#REF!,34,0),)</f>
        <v>0</v>
      </c>
      <c r="AK309" s="24">
        <f>IFERROR(VLOOKUP($D309,#REF!,35,0),)</f>
        <v>0</v>
      </c>
      <c r="AL309" s="24">
        <f>IFERROR(VLOOKUP($D309,#REF!,36,0),)</f>
        <v>0</v>
      </c>
    </row>
    <row r="310" spans="1:38" x14ac:dyDescent="0.25">
      <c r="A310" s="8" t="s">
        <v>989</v>
      </c>
      <c r="B310" s="8" t="str">
        <f t="shared" si="61"/>
        <v>Невское ПХГ (IV очередь расширения)051-2002611</v>
      </c>
      <c r="C310" s="23" t="s">
        <v>743</v>
      </c>
      <c r="D310" s="23" t="s">
        <v>412</v>
      </c>
      <c r="E310" s="24">
        <f>IFERROR(VLOOKUP(D310,#REF!,2,0),)</f>
        <v>0</v>
      </c>
      <c r="F310" s="24">
        <f>IFERROR(VLOOKUP(D310,#REF!,3,0),)</f>
        <v>0</v>
      </c>
      <c r="G310" s="24">
        <f>IFERROR(VLOOKUP(D310,#REF!,4,0),)</f>
        <v>0</v>
      </c>
      <c r="H310" s="24">
        <f>IFERROR(VLOOKUP($D310,#REF!,5,0),)</f>
        <v>0</v>
      </c>
      <c r="I310" s="24">
        <v>0</v>
      </c>
      <c r="J310" s="24">
        <f>IFERROR(VLOOKUP($D310,#REF!,7,0),)</f>
        <v>0</v>
      </c>
      <c r="K310" s="24">
        <f>IFERROR(VLOOKUP($D310,#REF!,8,0),)</f>
        <v>0</v>
      </c>
      <c r="L310" s="24">
        <f>IFERROR(VLOOKUP($D310,#REF!,9,0),)</f>
        <v>0</v>
      </c>
      <c r="M310" s="24">
        <f>IFERROR(VLOOKUP($D310,#REF!,10,0),)</f>
        <v>0</v>
      </c>
      <c r="N310" s="24">
        <f>IFERROR(VLOOKUP($D310,#REF!,11,0),)</f>
        <v>0</v>
      </c>
      <c r="O310" s="24">
        <f>IFERROR(VLOOKUP($D310,#REF!,12,0),)</f>
        <v>0</v>
      </c>
      <c r="P310" s="24">
        <f>IFERROR(VLOOKUP($D310,#REF!,14,0),)</f>
        <v>0</v>
      </c>
      <c r="Q310" s="24">
        <f>IFERROR(VLOOKUP($D310,#REF!,15,0),)</f>
        <v>0</v>
      </c>
      <c r="R310" s="24">
        <f>IFERROR(VLOOKUP($D310,#REF!,16,0),)</f>
        <v>0</v>
      </c>
      <c r="S310" s="24">
        <f>IFERROR(VLOOKUP($D310,#REF!,16,0),)</f>
        <v>0</v>
      </c>
      <c r="T310" s="24">
        <f>IFERROR(VLOOKUP($D310,#REF!,17,0),)</f>
        <v>0</v>
      </c>
      <c r="U310" s="24">
        <f>IFERROR(VLOOKUP($D310,#REF!,19,0),)</f>
        <v>0</v>
      </c>
      <c r="V310" s="24">
        <f>IFERROR(VLOOKUP($D310,#REF!,20,0),)</f>
        <v>0</v>
      </c>
      <c r="W310" s="24">
        <f>IFERROR(VLOOKUP($D310,#REF!,21,0),)</f>
        <v>0</v>
      </c>
      <c r="X310" s="24">
        <f>IFERROR(VLOOKUP($D310,#REF!,22,0),)</f>
        <v>0</v>
      </c>
      <c r="Y310" s="24">
        <f>IFERROR(VLOOKUP($D310,#REF!,23,0),)</f>
        <v>0</v>
      </c>
      <c r="Z310" s="24">
        <f>IFERROR(VLOOKUP($D310,#REF!,24,0),)</f>
        <v>0</v>
      </c>
      <c r="AA310" s="24">
        <f>IFERROR(VLOOKUP($D310,#REF!,25,0),)</f>
        <v>0</v>
      </c>
      <c r="AB310" s="24">
        <f>IFERROR(VLOOKUP($D310,#REF!,26,0),)</f>
        <v>0</v>
      </c>
      <c r="AC310" s="24">
        <f>IFERROR(VLOOKUP($D310,#REF!,27,0),)</f>
        <v>0</v>
      </c>
      <c r="AD310" s="24">
        <f>IFERROR(VLOOKUP($D310,#REF!,28,0),)</f>
        <v>0</v>
      </c>
      <c r="AE310" s="24">
        <f>IFERROR(VLOOKUP($D310,#REF!,29,0),)</f>
        <v>0</v>
      </c>
      <c r="AF310" s="24">
        <f>IFERROR(VLOOKUP($D310,#REF!,30,0),)</f>
        <v>0</v>
      </c>
      <c r="AG310" s="24">
        <f>IFERROR(VLOOKUP($D310,#REF!,31,0),)</f>
        <v>0</v>
      </c>
      <c r="AH310" s="24">
        <f>IFERROR(VLOOKUP($D310,#REF!,32,0),)</f>
        <v>0</v>
      </c>
      <c r="AI310" s="24">
        <f>IFERROR(VLOOKUP($D310,#REF!,33,0),)</f>
        <v>0</v>
      </c>
      <c r="AJ310" s="24">
        <f>IFERROR(VLOOKUP($D310,#REF!,34,0),)</f>
        <v>0</v>
      </c>
      <c r="AK310" s="24">
        <f>IFERROR(VLOOKUP($D310,#REF!,35,0),)</f>
        <v>0</v>
      </c>
      <c r="AL310" s="24">
        <f>IFERROR(VLOOKUP($D310,#REF!,36,0),)</f>
        <v>0</v>
      </c>
    </row>
    <row r="311" spans="1:38" x14ac:dyDescent="0.25">
      <c r="A311" s="8" t="s">
        <v>989</v>
      </c>
      <c r="B311" s="8" t="str">
        <f t="shared" si="61"/>
        <v>Реконструкция систем автоматического управления ГРС газопроводов-отводов051-2002613</v>
      </c>
      <c r="C311" s="23" t="s">
        <v>744</v>
      </c>
      <c r="D311" s="23" t="s">
        <v>413</v>
      </c>
      <c r="E311" s="24">
        <f>IFERROR(VLOOKUP(D311,#REF!,2,0),)</f>
        <v>0</v>
      </c>
      <c r="F311" s="24">
        <f>IFERROR(VLOOKUP(D311,#REF!,3,0),)</f>
        <v>0</v>
      </c>
      <c r="G311" s="24">
        <f>IFERROR(VLOOKUP(D311,#REF!,4,0),)</f>
        <v>0</v>
      </c>
      <c r="H311" s="24">
        <f>IFERROR(VLOOKUP($D311,#REF!,5,0),)</f>
        <v>0</v>
      </c>
      <c r="I311" s="24">
        <v>0.16</v>
      </c>
      <c r="J311" s="24">
        <f>IFERROR(VLOOKUP($D311,#REF!,7,0),)</f>
        <v>0</v>
      </c>
      <c r="K311" s="24">
        <f>IFERROR(VLOOKUP($D311,#REF!,8,0),)</f>
        <v>0</v>
      </c>
      <c r="L311" s="24">
        <f>IFERROR(VLOOKUP($D311,#REF!,9,0),)</f>
        <v>0</v>
      </c>
      <c r="M311" s="24">
        <f>IFERROR(VLOOKUP($D311,#REF!,10,0),)</f>
        <v>0</v>
      </c>
      <c r="N311" s="24">
        <f>IFERROR(VLOOKUP($D311,#REF!,11,0),)</f>
        <v>0</v>
      </c>
      <c r="O311" s="24">
        <f>IFERROR(VLOOKUP($D311,#REF!,12,0),)</f>
        <v>0</v>
      </c>
      <c r="P311" s="24">
        <f>IFERROR(VLOOKUP($D311,#REF!,14,0),)</f>
        <v>0</v>
      </c>
      <c r="Q311" s="24">
        <f>IFERROR(VLOOKUP($D311,#REF!,15,0),)</f>
        <v>0</v>
      </c>
      <c r="R311" s="24">
        <f>IFERROR(VLOOKUP($D311,#REF!,16,0),)</f>
        <v>0</v>
      </c>
      <c r="S311" s="24">
        <f>IFERROR(VLOOKUP($D311,#REF!,16,0),)</f>
        <v>0</v>
      </c>
      <c r="T311" s="24">
        <f>IFERROR(VLOOKUP($D311,#REF!,17,0),)</f>
        <v>0</v>
      </c>
      <c r="U311" s="24">
        <f>IFERROR(VLOOKUP($D311,#REF!,19,0),)</f>
        <v>0</v>
      </c>
      <c r="V311" s="24">
        <f>IFERROR(VLOOKUP($D311,#REF!,20,0),)</f>
        <v>0</v>
      </c>
      <c r="W311" s="24">
        <f>IFERROR(VLOOKUP($D311,#REF!,21,0),)</f>
        <v>0</v>
      </c>
      <c r="X311" s="24">
        <f>IFERROR(VLOOKUP($D311,#REF!,22,0),)</f>
        <v>0</v>
      </c>
      <c r="Y311" s="24">
        <f>IFERROR(VLOOKUP($D311,#REF!,23,0),)</f>
        <v>0</v>
      </c>
      <c r="Z311" s="24">
        <f>IFERROR(VLOOKUP($D311,#REF!,24,0),)</f>
        <v>0</v>
      </c>
      <c r="AA311" s="24">
        <f>IFERROR(VLOOKUP($D311,#REF!,25,0),)</f>
        <v>0</v>
      </c>
      <c r="AB311" s="24">
        <f>IFERROR(VLOOKUP($D311,#REF!,26,0),)</f>
        <v>0</v>
      </c>
      <c r="AC311" s="24">
        <f>IFERROR(VLOOKUP($D311,#REF!,27,0),)</f>
        <v>0</v>
      </c>
      <c r="AD311" s="24">
        <f>IFERROR(VLOOKUP($D311,#REF!,28,0),)</f>
        <v>0</v>
      </c>
      <c r="AE311" s="24">
        <f>IFERROR(VLOOKUP($D311,#REF!,29,0),)</f>
        <v>0</v>
      </c>
      <c r="AF311" s="24">
        <f>IFERROR(VLOOKUP($D311,#REF!,30,0),)</f>
        <v>0</v>
      </c>
      <c r="AG311" s="24">
        <f>IFERROR(VLOOKUP($D311,#REF!,31,0),)</f>
        <v>0</v>
      </c>
      <c r="AH311" s="24">
        <f>IFERROR(VLOOKUP($D311,#REF!,32,0),)</f>
        <v>0</v>
      </c>
      <c r="AI311" s="24">
        <f>IFERROR(VLOOKUP($D311,#REF!,33,0),)</f>
        <v>0</v>
      </c>
      <c r="AJ311" s="24">
        <f>IFERROR(VLOOKUP($D311,#REF!,34,0),)</f>
        <v>0</v>
      </c>
      <c r="AK311" s="24">
        <f>IFERROR(VLOOKUP($D311,#REF!,35,0),)</f>
        <v>0</v>
      </c>
      <c r="AL311" s="24">
        <f>IFERROR(VLOOKUP($D311,#REF!,36,0),)</f>
        <v>0</v>
      </c>
    </row>
    <row r="312" spans="1:38" x14ac:dyDescent="0.25">
      <c r="A312" s="8" t="s">
        <v>989</v>
      </c>
      <c r="B312" s="8" t="str">
        <f t="shared" si="61"/>
        <v>КС "Северная" (г-д Ленинград-Выборг-Госграница)051-2002615</v>
      </c>
      <c r="C312" s="23" t="s">
        <v>745</v>
      </c>
      <c r="D312" s="23" t="s">
        <v>187</v>
      </c>
      <c r="E312" s="24">
        <f>IFERROR(VLOOKUP(D312,#REF!,2,0),)</f>
        <v>0</v>
      </c>
      <c r="F312" s="24">
        <f>IFERROR(VLOOKUP(D312,#REF!,3,0),)</f>
        <v>0</v>
      </c>
      <c r="G312" s="24">
        <f>IFERROR(VLOOKUP(D312,#REF!,4,0),)</f>
        <v>0</v>
      </c>
      <c r="H312" s="24">
        <f>IFERROR(VLOOKUP($D312,#REF!,5,0),)</f>
        <v>0</v>
      </c>
      <c r="I312" s="24">
        <v>1018.23</v>
      </c>
      <c r="J312" s="24">
        <f>IFERROR(VLOOKUP($D312,#REF!,7,0),)</f>
        <v>0</v>
      </c>
      <c r="K312" s="24">
        <f>IFERROR(VLOOKUP($D312,#REF!,8,0),)</f>
        <v>0</v>
      </c>
      <c r="L312" s="24">
        <f>IFERROR(VLOOKUP($D312,#REF!,9,0),)</f>
        <v>0</v>
      </c>
      <c r="M312" s="24">
        <f>IFERROR(VLOOKUP($D312,#REF!,10,0),)</f>
        <v>0</v>
      </c>
      <c r="N312" s="24">
        <f>IFERROR(VLOOKUP($D312,#REF!,11,0),)</f>
        <v>0</v>
      </c>
      <c r="O312" s="24">
        <f>IFERROR(VLOOKUP($D312,#REF!,12,0),)</f>
        <v>0</v>
      </c>
      <c r="P312" s="24">
        <f>IFERROR(VLOOKUP($D312,#REF!,14,0),)</f>
        <v>0</v>
      </c>
      <c r="Q312" s="24">
        <f>IFERROR(VLOOKUP($D312,#REF!,15,0),)</f>
        <v>0</v>
      </c>
      <c r="R312" s="24">
        <f>IFERROR(VLOOKUP($D312,#REF!,16,0),)</f>
        <v>0</v>
      </c>
      <c r="S312" s="24">
        <f>IFERROR(VLOOKUP($D312,#REF!,16,0),)</f>
        <v>0</v>
      </c>
      <c r="T312" s="24">
        <f>IFERROR(VLOOKUP($D312,#REF!,17,0),)</f>
        <v>0</v>
      </c>
      <c r="U312" s="24">
        <f>IFERROR(VLOOKUP($D312,#REF!,19,0),)</f>
        <v>0</v>
      </c>
      <c r="V312" s="24">
        <f>IFERROR(VLOOKUP($D312,#REF!,20,0),)</f>
        <v>0</v>
      </c>
      <c r="W312" s="24">
        <f>IFERROR(VLOOKUP($D312,#REF!,21,0),)</f>
        <v>0</v>
      </c>
      <c r="X312" s="24">
        <f>IFERROR(VLOOKUP($D312,#REF!,22,0),)</f>
        <v>0</v>
      </c>
      <c r="Y312" s="24">
        <f>IFERROR(VLOOKUP($D312,#REF!,23,0),)</f>
        <v>0</v>
      </c>
      <c r="Z312" s="24">
        <f>IFERROR(VLOOKUP($D312,#REF!,24,0),)</f>
        <v>0</v>
      </c>
      <c r="AA312" s="24">
        <f>IFERROR(VLOOKUP($D312,#REF!,25,0),)</f>
        <v>0</v>
      </c>
      <c r="AB312" s="24">
        <f>IFERROR(VLOOKUP($D312,#REF!,26,0),)</f>
        <v>0</v>
      </c>
      <c r="AC312" s="24">
        <f>IFERROR(VLOOKUP($D312,#REF!,27,0),)</f>
        <v>0</v>
      </c>
      <c r="AD312" s="24">
        <f>IFERROR(VLOOKUP($D312,#REF!,28,0),)</f>
        <v>0</v>
      </c>
      <c r="AE312" s="24">
        <f>IFERROR(VLOOKUP($D312,#REF!,29,0),)</f>
        <v>0</v>
      </c>
      <c r="AF312" s="24">
        <f>IFERROR(VLOOKUP($D312,#REF!,30,0),)</f>
        <v>0</v>
      </c>
      <c r="AG312" s="24">
        <f>IFERROR(VLOOKUP($D312,#REF!,31,0),)</f>
        <v>0</v>
      </c>
      <c r="AH312" s="24">
        <f>IFERROR(VLOOKUP($D312,#REF!,32,0),)</f>
        <v>0</v>
      </c>
      <c r="AI312" s="24">
        <f>IFERROR(VLOOKUP($D312,#REF!,33,0),)</f>
        <v>0</v>
      </c>
      <c r="AJ312" s="24">
        <f>IFERROR(VLOOKUP($D312,#REF!,34,0),)</f>
        <v>0</v>
      </c>
      <c r="AK312" s="24">
        <f>IFERROR(VLOOKUP($D312,#REF!,35,0),)</f>
        <v>0</v>
      </c>
      <c r="AL312" s="24">
        <f>IFERROR(VLOOKUP($D312,#REF!,36,0),)</f>
        <v>0</v>
      </c>
    </row>
    <row r="313" spans="1:38" x14ac:dyDescent="0.25">
      <c r="A313" s="8" t="s">
        <v>989</v>
      </c>
      <c r="B313" s="8" t="str">
        <f t="shared" si="61"/>
        <v>Расширение Невского ПХГ ( III очередь)051-2002616</v>
      </c>
      <c r="C313" s="23" t="s">
        <v>746</v>
      </c>
      <c r="D313" s="23" t="s">
        <v>414</v>
      </c>
      <c r="E313" s="24">
        <f>IFERROR(VLOOKUP(D313,#REF!,2,0),)</f>
        <v>0</v>
      </c>
      <c r="F313" s="24">
        <f>IFERROR(VLOOKUP(D313,#REF!,3,0),)</f>
        <v>0</v>
      </c>
      <c r="G313" s="24">
        <f>IFERROR(VLOOKUP(D313,#REF!,4,0),)</f>
        <v>0</v>
      </c>
      <c r="H313" s="24">
        <f>IFERROR(VLOOKUP($D313,#REF!,5,0),)</f>
        <v>0</v>
      </c>
      <c r="I313" s="24">
        <v>0</v>
      </c>
      <c r="J313" s="24">
        <f>IFERROR(VLOOKUP($D313,#REF!,7,0),)</f>
        <v>0</v>
      </c>
      <c r="K313" s="24">
        <f>IFERROR(VLOOKUP($D313,#REF!,8,0),)</f>
        <v>0</v>
      </c>
      <c r="L313" s="24">
        <f>IFERROR(VLOOKUP($D313,#REF!,9,0),)</f>
        <v>0</v>
      </c>
      <c r="M313" s="24">
        <f>IFERROR(VLOOKUP($D313,#REF!,10,0),)</f>
        <v>0</v>
      </c>
      <c r="N313" s="24">
        <f>IFERROR(VLOOKUP($D313,#REF!,11,0),)</f>
        <v>0</v>
      </c>
      <c r="O313" s="24">
        <f>IFERROR(VLOOKUP($D313,#REF!,12,0),)</f>
        <v>0</v>
      </c>
      <c r="P313" s="24">
        <f>IFERROR(VLOOKUP($D313,#REF!,14,0),)</f>
        <v>0</v>
      </c>
      <c r="Q313" s="24">
        <f>IFERROR(VLOOKUP($D313,#REF!,15,0),)</f>
        <v>0</v>
      </c>
      <c r="R313" s="24">
        <f>IFERROR(VLOOKUP($D313,#REF!,16,0),)</f>
        <v>0</v>
      </c>
      <c r="S313" s="24">
        <f>IFERROR(VLOOKUP($D313,#REF!,16,0),)</f>
        <v>0</v>
      </c>
      <c r="T313" s="24">
        <f>IFERROR(VLOOKUP($D313,#REF!,17,0),)</f>
        <v>0</v>
      </c>
      <c r="U313" s="24">
        <f>IFERROR(VLOOKUP($D313,#REF!,19,0),)</f>
        <v>0</v>
      </c>
      <c r="V313" s="24">
        <f>IFERROR(VLOOKUP($D313,#REF!,20,0),)</f>
        <v>0</v>
      </c>
      <c r="W313" s="24">
        <f>IFERROR(VLOOKUP($D313,#REF!,21,0),)</f>
        <v>0</v>
      </c>
      <c r="X313" s="24">
        <f>IFERROR(VLOOKUP($D313,#REF!,22,0),)</f>
        <v>0</v>
      </c>
      <c r="Y313" s="24">
        <f>IFERROR(VLOOKUP($D313,#REF!,23,0),)</f>
        <v>0</v>
      </c>
      <c r="Z313" s="24">
        <f>IFERROR(VLOOKUP($D313,#REF!,24,0),)</f>
        <v>0</v>
      </c>
      <c r="AA313" s="24">
        <f>IFERROR(VLOOKUP($D313,#REF!,25,0),)</f>
        <v>0</v>
      </c>
      <c r="AB313" s="24">
        <f>IFERROR(VLOOKUP($D313,#REF!,26,0),)</f>
        <v>0</v>
      </c>
      <c r="AC313" s="24">
        <f>IFERROR(VLOOKUP($D313,#REF!,27,0),)</f>
        <v>0</v>
      </c>
      <c r="AD313" s="24">
        <f>IFERROR(VLOOKUP($D313,#REF!,28,0),)</f>
        <v>0</v>
      </c>
      <c r="AE313" s="24">
        <f>IFERROR(VLOOKUP($D313,#REF!,29,0),)</f>
        <v>0</v>
      </c>
      <c r="AF313" s="24">
        <f>IFERROR(VLOOKUP($D313,#REF!,30,0),)</f>
        <v>0</v>
      </c>
      <c r="AG313" s="24">
        <f>IFERROR(VLOOKUP($D313,#REF!,31,0),)</f>
        <v>0</v>
      </c>
      <c r="AH313" s="24">
        <f>IFERROR(VLOOKUP($D313,#REF!,32,0),)</f>
        <v>0</v>
      </c>
      <c r="AI313" s="24">
        <f>IFERROR(VLOOKUP($D313,#REF!,33,0),)</f>
        <v>0</v>
      </c>
      <c r="AJ313" s="24">
        <f>IFERROR(VLOOKUP($D313,#REF!,34,0),)</f>
        <v>0</v>
      </c>
      <c r="AK313" s="24">
        <f>IFERROR(VLOOKUP($D313,#REF!,35,0),)</f>
        <v>0</v>
      </c>
      <c r="AL313" s="24">
        <f>IFERROR(VLOOKUP($D313,#REF!,36,0),)</f>
        <v>0</v>
      </c>
    </row>
    <row r="314" spans="1:38" x14ac:dyDescent="0.25">
      <c r="A314" s="8" t="s">
        <v>989</v>
      </c>
      <c r="B314" s="8" t="str">
        <f t="shared" si="61"/>
        <v>Магистральный газопровод СРТО-Торжок051-2002622</v>
      </c>
      <c r="C314" s="23" t="s">
        <v>747</v>
      </c>
      <c r="D314" s="23" t="s">
        <v>415</v>
      </c>
      <c r="E314" s="24">
        <f>IFERROR(VLOOKUP(D314,#REF!,2,0),)</f>
        <v>0</v>
      </c>
      <c r="F314" s="24">
        <f>IFERROR(VLOOKUP(D314,#REF!,3,0),)</f>
        <v>0</v>
      </c>
      <c r="G314" s="24">
        <f>IFERROR(VLOOKUP(D314,#REF!,4,0),)</f>
        <v>0</v>
      </c>
      <c r="H314" s="24">
        <f>IFERROR(VLOOKUP($D314,#REF!,5,0),)</f>
        <v>0</v>
      </c>
      <c r="I314" s="24">
        <v>0.28999999999999998</v>
      </c>
      <c r="J314" s="24">
        <f>IFERROR(VLOOKUP($D314,#REF!,7,0),)</f>
        <v>0</v>
      </c>
      <c r="K314" s="24">
        <f>IFERROR(VLOOKUP($D314,#REF!,8,0),)</f>
        <v>0</v>
      </c>
      <c r="L314" s="24">
        <f>IFERROR(VLOOKUP($D314,#REF!,9,0),)</f>
        <v>0</v>
      </c>
      <c r="M314" s="24">
        <f>IFERROR(VLOOKUP($D314,#REF!,10,0),)</f>
        <v>0</v>
      </c>
      <c r="N314" s="24">
        <f>IFERROR(VLOOKUP($D314,#REF!,11,0),)</f>
        <v>0</v>
      </c>
      <c r="O314" s="24">
        <f>IFERROR(VLOOKUP($D314,#REF!,12,0),)</f>
        <v>0</v>
      </c>
      <c r="P314" s="24">
        <f>IFERROR(VLOOKUP($D314,#REF!,14,0),)</f>
        <v>0</v>
      </c>
      <c r="Q314" s="24">
        <f>IFERROR(VLOOKUP($D314,#REF!,15,0),)</f>
        <v>0</v>
      </c>
      <c r="R314" s="24">
        <f>IFERROR(VLOOKUP($D314,#REF!,16,0),)</f>
        <v>0</v>
      </c>
      <c r="S314" s="24">
        <f>IFERROR(VLOOKUP($D314,#REF!,16,0),)</f>
        <v>0</v>
      </c>
      <c r="T314" s="24">
        <f>IFERROR(VLOOKUP($D314,#REF!,17,0),)</f>
        <v>0</v>
      </c>
      <c r="U314" s="24">
        <f>IFERROR(VLOOKUP($D314,#REF!,19,0),)</f>
        <v>0</v>
      </c>
      <c r="V314" s="24">
        <f>IFERROR(VLOOKUP($D314,#REF!,20,0),)</f>
        <v>0</v>
      </c>
      <c r="W314" s="24">
        <f>IFERROR(VLOOKUP($D314,#REF!,21,0),)</f>
        <v>0</v>
      </c>
      <c r="X314" s="24">
        <f>IFERROR(VLOOKUP($D314,#REF!,22,0),)</f>
        <v>0</v>
      </c>
      <c r="Y314" s="24">
        <f>IFERROR(VLOOKUP($D314,#REF!,23,0),)</f>
        <v>0</v>
      </c>
      <c r="Z314" s="24">
        <f>IFERROR(VLOOKUP($D314,#REF!,24,0),)</f>
        <v>0</v>
      </c>
      <c r="AA314" s="24">
        <f>IFERROR(VLOOKUP($D314,#REF!,25,0),)</f>
        <v>0</v>
      </c>
      <c r="AB314" s="24">
        <f>IFERROR(VLOOKUP($D314,#REF!,26,0),)</f>
        <v>0</v>
      </c>
      <c r="AC314" s="24">
        <f>IFERROR(VLOOKUP($D314,#REF!,27,0),)</f>
        <v>0</v>
      </c>
      <c r="AD314" s="24">
        <f>IFERROR(VLOOKUP($D314,#REF!,28,0),)</f>
        <v>0</v>
      </c>
      <c r="AE314" s="24">
        <f>IFERROR(VLOOKUP($D314,#REF!,29,0),)</f>
        <v>0</v>
      </c>
      <c r="AF314" s="24">
        <f>IFERROR(VLOOKUP($D314,#REF!,30,0),)</f>
        <v>0</v>
      </c>
      <c r="AG314" s="24">
        <f>IFERROR(VLOOKUP($D314,#REF!,31,0),)</f>
        <v>0</v>
      </c>
      <c r="AH314" s="24">
        <f>IFERROR(VLOOKUP($D314,#REF!,32,0),)</f>
        <v>0</v>
      </c>
      <c r="AI314" s="24">
        <f>IFERROR(VLOOKUP($D314,#REF!,33,0),)</f>
        <v>0</v>
      </c>
      <c r="AJ314" s="24">
        <f>IFERROR(VLOOKUP($D314,#REF!,34,0),)</f>
        <v>0</v>
      </c>
      <c r="AK314" s="24">
        <f>IFERROR(VLOOKUP($D314,#REF!,35,0),)</f>
        <v>0</v>
      </c>
      <c r="AL314" s="24">
        <f>IFERROR(VLOOKUP($D314,#REF!,36,0),)</f>
        <v>0</v>
      </c>
    </row>
    <row r="315" spans="1:38" x14ac:dyDescent="0.25">
      <c r="A315" s="8" t="s">
        <v>989</v>
      </c>
      <c r="B315" s="8" t="str">
        <f t="shared" si="61"/>
        <v>Газопровод Петрозаводск-Кондопога051-2002623</v>
      </c>
      <c r="C315" s="23" t="s">
        <v>748</v>
      </c>
      <c r="D315" s="23" t="s">
        <v>416</v>
      </c>
      <c r="E315" s="24">
        <f>IFERROR(VLOOKUP(D315,#REF!,2,0),)</f>
        <v>0</v>
      </c>
      <c r="F315" s="24">
        <f>IFERROR(VLOOKUP(D315,#REF!,3,0),)</f>
        <v>0</v>
      </c>
      <c r="G315" s="24">
        <f>IFERROR(VLOOKUP(D315,#REF!,4,0),)</f>
        <v>0</v>
      </c>
      <c r="H315" s="24">
        <f>IFERROR(VLOOKUP($D315,#REF!,5,0),)</f>
        <v>0</v>
      </c>
      <c r="I315" s="24">
        <v>0</v>
      </c>
      <c r="J315" s="24">
        <f>IFERROR(VLOOKUP($D315,#REF!,7,0),)</f>
        <v>0</v>
      </c>
      <c r="K315" s="24">
        <f>IFERROR(VLOOKUP($D315,#REF!,8,0),)</f>
        <v>0</v>
      </c>
      <c r="L315" s="24">
        <f>IFERROR(VLOOKUP($D315,#REF!,9,0),)</f>
        <v>0</v>
      </c>
      <c r="M315" s="24">
        <f>IFERROR(VLOOKUP($D315,#REF!,10,0),)</f>
        <v>0</v>
      </c>
      <c r="N315" s="24">
        <f>IFERROR(VLOOKUP($D315,#REF!,11,0),)</f>
        <v>0</v>
      </c>
      <c r="O315" s="24">
        <f>IFERROR(VLOOKUP($D315,#REF!,12,0),)</f>
        <v>0</v>
      </c>
      <c r="P315" s="24">
        <f>IFERROR(VLOOKUP($D315,#REF!,14,0),)</f>
        <v>0</v>
      </c>
      <c r="Q315" s="24">
        <f>IFERROR(VLOOKUP($D315,#REF!,15,0),)</f>
        <v>0</v>
      </c>
      <c r="R315" s="24">
        <f>IFERROR(VLOOKUP($D315,#REF!,16,0),)</f>
        <v>0</v>
      </c>
      <c r="S315" s="24">
        <f>IFERROR(VLOOKUP($D315,#REF!,16,0),)</f>
        <v>0</v>
      </c>
      <c r="T315" s="24">
        <f>IFERROR(VLOOKUP($D315,#REF!,17,0),)</f>
        <v>0</v>
      </c>
      <c r="U315" s="24">
        <f>IFERROR(VLOOKUP($D315,#REF!,19,0),)</f>
        <v>0</v>
      </c>
      <c r="V315" s="24">
        <f>IFERROR(VLOOKUP($D315,#REF!,20,0),)</f>
        <v>0</v>
      </c>
      <c r="W315" s="24">
        <f>IFERROR(VLOOKUP($D315,#REF!,21,0),)</f>
        <v>0</v>
      </c>
      <c r="X315" s="24">
        <f>IFERROR(VLOOKUP($D315,#REF!,22,0),)</f>
        <v>0</v>
      </c>
      <c r="Y315" s="24">
        <f>IFERROR(VLOOKUP($D315,#REF!,23,0),)</f>
        <v>0</v>
      </c>
      <c r="Z315" s="24">
        <f>IFERROR(VLOOKUP($D315,#REF!,24,0),)</f>
        <v>0</v>
      </c>
      <c r="AA315" s="24">
        <f>IFERROR(VLOOKUP($D315,#REF!,25,0),)</f>
        <v>0</v>
      </c>
      <c r="AB315" s="24">
        <f>IFERROR(VLOOKUP($D315,#REF!,26,0),)</f>
        <v>0</v>
      </c>
      <c r="AC315" s="24">
        <f>IFERROR(VLOOKUP($D315,#REF!,27,0),)</f>
        <v>0</v>
      </c>
      <c r="AD315" s="24">
        <f>IFERROR(VLOOKUP($D315,#REF!,28,0),)</f>
        <v>0</v>
      </c>
      <c r="AE315" s="24">
        <f>IFERROR(VLOOKUP($D315,#REF!,29,0),)</f>
        <v>0</v>
      </c>
      <c r="AF315" s="24">
        <f>IFERROR(VLOOKUP($D315,#REF!,30,0),)</f>
        <v>0</v>
      </c>
      <c r="AG315" s="24">
        <f>IFERROR(VLOOKUP($D315,#REF!,31,0),)</f>
        <v>0</v>
      </c>
      <c r="AH315" s="24">
        <f>IFERROR(VLOOKUP($D315,#REF!,32,0),)</f>
        <v>0</v>
      </c>
      <c r="AI315" s="24">
        <f>IFERROR(VLOOKUP($D315,#REF!,33,0),)</f>
        <v>0</v>
      </c>
      <c r="AJ315" s="24">
        <f>IFERROR(VLOOKUP($D315,#REF!,34,0),)</f>
        <v>0</v>
      </c>
      <c r="AK315" s="24">
        <f>IFERROR(VLOOKUP($D315,#REF!,35,0),)</f>
        <v>0</v>
      </c>
      <c r="AL315" s="24">
        <f>IFERROR(VLOOKUP($D315,#REF!,36,0),)</f>
        <v>0</v>
      </c>
    </row>
    <row r="316" spans="1:38" x14ac:dyDescent="0.25">
      <c r="A316" s="8" t="s">
        <v>989</v>
      </c>
      <c r="B316" s="8" t="str">
        <f t="shared" si="61"/>
        <v>Газопpовод-отвод к г.г. Архангельск, Севеpодвинск051-2002624</v>
      </c>
      <c r="C316" s="23" t="s">
        <v>749</v>
      </c>
      <c r="D316" s="23" t="s">
        <v>188</v>
      </c>
      <c r="E316" s="24">
        <f>IFERROR(VLOOKUP(D316,#REF!,2,0),)</f>
        <v>0</v>
      </c>
      <c r="F316" s="24">
        <f>IFERROR(VLOOKUP(D316,#REF!,3,0),)</f>
        <v>0</v>
      </c>
      <c r="G316" s="24">
        <f>IFERROR(VLOOKUP(D316,#REF!,4,0),)</f>
        <v>0</v>
      </c>
      <c r="H316" s="24">
        <f>IFERROR(VLOOKUP($D316,#REF!,5,0),)</f>
        <v>0</v>
      </c>
      <c r="I316" s="24">
        <v>0.02</v>
      </c>
      <c r="J316" s="24">
        <f>IFERROR(VLOOKUP($D316,#REF!,7,0),)</f>
        <v>0</v>
      </c>
      <c r="K316" s="24">
        <f>IFERROR(VLOOKUP($D316,#REF!,8,0),)</f>
        <v>0</v>
      </c>
      <c r="L316" s="24">
        <f>IFERROR(VLOOKUP($D316,#REF!,9,0),)</f>
        <v>0</v>
      </c>
      <c r="M316" s="24">
        <f>IFERROR(VLOOKUP($D316,#REF!,10,0),)</f>
        <v>0</v>
      </c>
      <c r="N316" s="24">
        <f>IFERROR(VLOOKUP($D316,#REF!,11,0),)</f>
        <v>0</v>
      </c>
      <c r="O316" s="24">
        <f>IFERROR(VLOOKUP($D316,#REF!,12,0),)</f>
        <v>0</v>
      </c>
      <c r="P316" s="24">
        <f>IFERROR(VLOOKUP($D316,#REF!,14,0),)</f>
        <v>0</v>
      </c>
      <c r="Q316" s="24">
        <f>IFERROR(VLOOKUP($D316,#REF!,15,0),)</f>
        <v>0</v>
      </c>
      <c r="R316" s="24">
        <f>IFERROR(VLOOKUP($D316,#REF!,16,0),)</f>
        <v>0</v>
      </c>
      <c r="S316" s="24">
        <f>IFERROR(VLOOKUP($D316,#REF!,16,0),)</f>
        <v>0</v>
      </c>
      <c r="T316" s="24">
        <f>IFERROR(VLOOKUP($D316,#REF!,17,0),)</f>
        <v>0</v>
      </c>
      <c r="U316" s="24">
        <f>IFERROR(VLOOKUP($D316,#REF!,19,0),)</f>
        <v>0</v>
      </c>
      <c r="V316" s="24">
        <f>IFERROR(VLOOKUP($D316,#REF!,20,0),)</f>
        <v>0</v>
      </c>
      <c r="W316" s="24">
        <f>IFERROR(VLOOKUP($D316,#REF!,21,0),)</f>
        <v>0</v>
      </c>
      <c r="X316" s="24">
        <f>IFERROR(VLOOKUP($D316,#REF!,22,0),)</f>
        <v>0</v>
      </c>
      <c r="Y316" s="24">
        <f>IFERROR(VLOOKUP($D316,#REF!,23,0),)</f>
        <v>0</v>
      </c>
      <c r="Z316" s="24">
        <f>IFERROR(VLOOKUP($D316,#REF!,24,0),)</f>
        <v>0</v>
      </c>
      <c r="AA316" s="24">
        <f>IFERROR(VLOOKUP($D316,#REF!,25,0),)</f>
        <v>0</v>
      </c>
      <c r="AB316" s="24">
        <f>IFERROR(VLOOKUP($D316,#REF!,26,0),)</f>
        <v>0</v>
      </c>
      <c r="AC316" s="24">
        <f>IFERROR(VLOOKUP($D316,#REF!,27,0),)</f>
        <v>0</v>
      </c>
      <c r="AD316" s="24">
        <f>IFERROR(VLOOKUP($D316,#REF!,28,0),)</f>
        <v>0</v>
      </c>
      <c r="AE316" s="24">
        <f>IFERROR(VLOOKUP($D316,#REF!,29,0),)</f>
        <v>0</v>
      </c>
      <c r="AF316" s="24">
        <f>IFERROR(VLOOKUP($D316,#REF!,30,0),)</f>
        <v>0</v>
      </c>
      <c r="AG316" s="24">
        <f>IFERROR(VLOOKUP($D316,#REF!,31,0),)</f>
        <v>0</v>
      </c>
      <c r="AH316" s="24">
        <f>IFERROR(VLOOKUP($D316,#REF!,32,0),)</f>
        <v>0</v>
      </c>
      <c r="AI316" s="24">
        <f>IFERROR(VLOOKUP($D316,#REF!,33,0),)</f>
        <v>0</v>
      </c>
      <c r="AJ316" s="24">
        <f>IFERROR(VLOOKUP($D316,#REF!,34,0),)</f>
        <v>0</v>
      </c>
      <c r="AK316" s="24">
        <f>IFERROR(VLOOKUP($D316,#REF!,35,0),)</f>
        <v>0</v>
      </c>
      <c r="AL316" s="24">
        <f>IFERROR(VLOOKUP($D316,#REF!,36,0),)</f>
        <v>0</v>
      </c>
    </row>
    <row r="317" spans="1:38" x14ac:dyDescent="0.25">
      <c r="A317" s="8" t="s">
        <v>989</v>
      </c>
      <c r="B317" s="8" t="str">
        <f t="shared" si="61"/>
        <v>Лупинги газопровода Грязовец-Выборг с целью замыкания второй нитки на участке Грязовец-Волхов051-2002626</v>
      </c>
      <c r="C317" s="23" t="s">
        <v>189</v>
      </c>
      <c r="D317" s="23" t="s">
        <v>190</v>
      </c>
      <c r="E317" s="24">
        <f>IFERROR(VLOOKUP(D317,#REF!,2,0),)</f>
        <v>0</v>
      </c>
      <c r="F317" s="24">
        <f>IFERROR(VLOOKUP(D317,#REF!,3,0),)</f>
        <v>0</v>
      </c>
      <c r="G317" s="24">
        <f>IFERROR(VLOOKUP(D317,#REF!,4,0),)</f>
        <v>0</v>
      </c>
      <c r="H317" s="24">
        <f>IFERROR(VLOOKUP($D317,#REF!,5,0),)</f>
        <v>0</v>
      </c>
      <c r="I317" s="24">
        <f>IFERROR(VLOOKUP($D317,#REF!,6,0),)</f>
        <v>0</v>
      </c>
      <c r="J317" s="24">
        <f>IFERROR(VLOOKUP($D317,#REF!,7,0),)</f>
        <v>0</v>
      </c>
      <c r="K317" s="24">
        <f>IFERROR(VLOOKUP($D317,#REF!,8,0),)</f>
        <v>0</v>
      </c>
      <c r="L317" s="24">
        <f>IFERROR(VLOOKUP($D317,#REF!,9,0),)</f>
        <v>0</v>
      </c>
      <c r="M317" s="24">
        <f>IFERROR(VLOOKUP($D317,#REF!,10,0),)</f>
        <v>0</v>
      </c>
      <c r="N317" s="24">
        <f>IFERROR(VLOOKUP($D317,#REF!,11,0),)</f>
        <v>0</v>
      </c>
      <c r="O317" s="24">
        <f>IFERROR(VLOOKUP($D317,#REF!,12,0),)</f>
        <v>0</v>
      </c>
      <c r="P317" s="24">
        <f>IFERROR(VLOOKUP($D317,#REF!,14,0),)</f>
        <v>0</v>
      </c>
      <c r="Q317" s="24">
        <f>IFERROR(VLOOKUP($D317,#REF!,15,0),)</f>
        <v>0</v>
      </c>
      <c r="R317" s="24">
        <f>IFERROR(VLOOKUP($D317,#REF!,16,0),)</f>
        <v>0</v>
      </c>
      <c r="S317" s="24">
        <f>IFERROR(VLOOKUP($D317,#REF!,16,0),)</f>
        <v>0</v>
      </c>
      <c r="T317" s="24">
        <f>IFERROR(VLOOKUP($D317,#REF!,17,0),)</f>
        <v>0</v>
      </c>
      <c r="U317" s="24">
        <f>IFERROR(VLOOKUP($D317,#REF!,19,0),)</f>
        <v>0</v>
      </c>
      <c r="V317" s="24">
        <f>IFERROR(VLOOKUP($D317,#REF!,20,0),)</f>
        <v>0</v>
      </c>
      <c r="W317" s="24">
        <f>IFERROR(VLOOKUP($D317,#REF!,21,0),)</f>
        <v>0</v>
      </c>
      <c r="X317" s="24">
        <f>IFERROR(VLOOKUP($D317,#REF!,22,0),)</f>
        <v>0</v>
      </c>
      <c r="Y317" s="24">
        <f>IFERROR(VLOOKUP($D317,#REF!,23,0),)</f>
        <v>0</v>
      </c>
      <c r="Z317" s="24">
        <f>IFERROR(VLOOKUP($D317,#REF!,24,0),)</f>
        <v>0</v>
      </c>
      <c r="AA317" s="24">
        <f>IFERROR(VLOOKUP($D317,#REF!,25,0),)</f>
        <v>0</v>
      </c>
      <c r="AB317" s="24">
        <f>IFERROR(VLOOKUP($D317,#REF!,26,0),)</f>
        <v>0</v>
      </c>
      <c r="AC317" s="24">
        <f>IFERROR(VLOOKUP($D317,#REF!,27,0),)</f>
        <v>0</v>
      </c>
      <c r="AD317" s="24">
        <f>IFERROR(VLOOKUP($D317,#REF!,28,0),)</f>
        <v>0</v>
      </c>
      <c r="AE317" s="24">
        <f>IFERROR(VLOOKUP($D317,#REF!,29,0),)</f>
        <v>0</v>
      </c>
      <c r="AF317" s="24">
        <f>IFERROR(VLOOKUP($D317,#REF!,30,0),)</f>
        <v>0</v>
      </c>
      <c r="AG317" s="24">
        <f>IFERROR(VLOOKUP($D317,#REF!,31,0),)</f>
        <v>0</v>
      </c>
      <c r="AH317" s="24">
        <f>IFERROR(VLOOKUP($D317,#REF!,32,0),)</f>
        <v>0</v>
      </c>
      <c r="AI317" s="24">
        <f>IFERROR(VLOOKUP($D317,#REF!,33,0),)</f>
        <v>0</v>
      </c>
      <c r="AJ317" s="24">
        <f>IFERROR(VLOOKUP($D317,#REF!,34,0),)</f>
        <v>0</v>
      </c>
      <c r="AK317" s="24">
        <f>IFERROR(VLOOKUP($D317,#REF!,35,0),)</f>
        <v>0</v>
      </c>
      <c r="AL317" s="24">
        <f>IFERROR(VLOOKUP($D317,#REF!,36,0),)</f>
        <v>0</v>
      </c>
    </row>
    <row r="318" spans="1:38" x14ac:dyDescent="0.25">
      <c r="B318" s="8" t="str">
        <f t="shared" si="61"/>
        <v>Подрядные работы051-2002626</v>
      </c>
      <c r="C318" s="33" t="s">
        <v>2</v>
      </c>
      <c r="D318" s="33" t="s">
        <v>190</v>
      </c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</row>
    <row r="319" spans="1:38" x14ac:dyDescent="0.25">
      <c r="B319" s="8" t="str">
        <f t="shared" si="61"/>
        <v>Газстройпром051-2002626</v>
      </c>
      <c r="C319" s="40" t="s">
        <v>990</v>
      </c>
      <c r="D319" s="40" t="s">
        <v>190</v>
      </c>
      <c r="E319" s="20">
        <v>0</v>
      </c>
      <c r="F319" s="20">
        <v>1952.53</v>
      </c>
      <c r="G319" s="20"/>
      <c r="H319" s="20"/>
      <c r="I319" s="20"/>
      <c r="J319" s="20"/>
      <c r="K319" s="20"/>
      <c r="L319" s="20"/>
      <c r="M319" s="20"/>
      <c r="N319" s="20"/>
      <c r="O319" s="20">
        <f>U319+Y319+AC319+AG319</f>
        <v>1952.53</v>
      </c>
      <c r="P319" s="20">
        <f>V319+Z319+AD319+AH319</f>
        <v>1952.53</v>
      </c>
      <c r="Q319" s="20">
        <f>W319+AA319+AE319+AI319</f>
        <v>0</v>
      </c>
      <c r="R319" s="20">
        <f>X319+AB319+AF319+AJ319</f>
        <v>0</v>
      </c>
      <c r="S319" s="20"/>
      <c r="T319" s="20"/>
      <c r="U319" s="20">
        <f>V319+W319+X319</f>
        <v>1941.29</v>
      </c>
      <c r="V319" s="20">
        <v>1941.29</v>
      </c>
      <c r="W319" s="20">
        <v>0</v>
      </c>
      <c r="X319" s="20">
        <v>0</v>
      </c>
      <c r="Y319" s="20">
        <f>Z319+AA319+AB319</f>
        <v>11.240000000000009</v>
      </c>
      <c r="Z319" s="20">
        <f>F319-V319</f>
        <v>11.240000000000009</v>
      </c>
      <c r="AA319" s="20"/>
      <c r="AB319" s="20"/>
      <c r="AC319" s="20">
        <f>AD319+AE319+AF319</f>
        <v>0</v>
      </c>
      <c r="AD319" s="20"/>
      <c r="AE319" s="20"/>
      <c r="AF319" s="20"/>
      <c r="AG319" s="20">
        <f>AH319+AI319+AJ319</f>
        <v>0</v>
      </c>
      <c r="AH319" s="20"/>
      <c r="AI319" s="20"/>
      <c r="AJ319" s="20"/>
      <c r="AK319" s="20"/>
      <c r="AL319" s="20"/>
    </row>
    <row r="320" spans="1:38" x14ac:dyDescent="0.25">
      <c r="A320" s="8" t="s">
        <v>989</v>
      </c>
      <c r="B320" s="8" t="str">
        <f t="shared" si="61"/>
        <v>Реконструкция участков газопровода Ухта-Торжок -1оч. Км 438-500, 501-642, 643-841, 843-941. Замена неравнопроходной арматуры051-2002628</v>
      </c>
      <c r="C320" s="23" t="s">
        <v>750</v>
      </c>
      <c r="D320" s="23" t="s">
        <v>417</v>
      </c>
      <c r="E320" s="24">
        <f>IFERROR(VLOOKUP(D320,#REF!,2,0),)</f>
        <v>0</v>
      </c>
      <c r="F320" s="24">
        <f>IFERROR(VLOOKUP(D320,#REF!,3,0),)</f>
        <v>0</v>
      </c>
      <c r="G320" s="24">
        <f>IFERROR(VLOOKUP(D320,#REF!,4,0),)</f>
        <v>0</v>
      </c>
      <c r="H320" s="24">
        <f>IFERROR(VLOOKUP($D320,#REF!,5,0),)</f>
        <v>0</v>
      </c>
      <c r="I320" s="24">
        <v>0</v>
      </c>
      <c r="J320" s="24">
        <f>IFERROR(VLOOKUP($D320,#REF!,7,0),)</f>
        <v>0</v>
      </c>
      <c r="K320" s="24">
        <f>IFERROR(VLOOKUP($D320,#REF!,8,0),)</f>
        <v>0</v>
      </c>
      <c r="L320" s="24">
        <f>IFERROR(VLOOKUP($D320,#REF!,9,0),)</f>
        <v>0</v>
      </c>
      <c r="M320" s="24">
        <f>IFERROR(VLOOKUP($D320,#REF!,10,0),)</f>
        <v>0</v>
      </c>
      <c r="N320" s="24">
        <f>IFERROR(VLOOKUP($D320,#REF!,11,0),)</f>
        <v>0</v>
      </c>
      <c r="O320" s="24">
        <f>IFERROR(VLOOKUP($D320,#REF!,12,0),)</f>
        <v>0</v>
      </c>
      <c r="P320" s="24">
        <f>IFERROR(VLOOKUP($D320,#REF!,14,0),)</f>
        <v>0</v>
      </c>
      <c r="Q320" s="24">
        <f>IFERROR(VLOOKUP($D320,#REF!,15,0),)</f>
        <v>0</v>
      </c>
      <c r="R320" s="24">
        <f>IFERROR(VLOOKUP($D320,#REF!,16,0),)</f>
        <v>0</v>
      </c>
      <c r="S320" s="24">
        <f>IFERROR(VLOOKUP($D320,#REF!,16,0),)</f>
        <v>0</v>
      </c>
      <c r="T320" s="24">
        <f>IFERROR(VLOOKUP($D320,#REF!,17,0),)</f>
        <v>0</v>
      </c>
      <c r="U320" s="24">
        <f>IFERROR(VLOOKUP($D320,#REF!,19,0),)</f>
        <v>0</v>
      </c>
      <c r="V320" s="24">
        <f>IFERROR(VLOOKUP($D320,#REF!,20,0),)</f>
        <v>0</v>
      </c>
      <c r="W320" s="24">
        <f>IFERROR(VLOOKUP($D320,#REF!,21,0),)</f>
        <v>0</v>
      </c>
      <c r="X320" s="24">
        <f>IFERROR(VLOOKUP($D320,#REF!,22,0),)</f>
        <v>0</v>
      </c>
      <c r="Y320" s="24">
        <f>IFERROR(VLOOKUP($D320,#REF!,23,0),)</f>
        <v>0</v>
      </c>
      <c r="Z320" s="24">
        <f>IFERROR(VLOOKUP($D320,#REF!,24,0),)</f>
        <v>0</v>
      </c>
      <c r="AA320" s="24">
        <f>IFERROR(VLOOKUP($D320,#REF!,25,0),)</f>
        <v>0</v>
      </c>
      <c r="AB320" s="24">
        <f>IFERROR(VLOOKUP($D320,#REF!,26,0),)</f>
        <v>0</v>
      </c>
      <c r="AC320" s="24">
        <f>IFERROR(VLOOKUP($D320,#REF!,27,0),)</f>
        <v>0</v>
      </c>
      <c r="AD320" s="24">
        <f>IFERROR(VLOOKUP($D320,#REF!,28,0),)</f>
        <v>0</v>
      </c>
      <c r="AE320" s="24">
        <f>IFERROR(VLOOKUP($D320,#REF!,29,0),)</f>
        <v>0</v>
      </c>
      <c r="AF320" s="24">
        <f>IFERROR(VLOOKUP($D320,#REF!,30,0),)</f>
        <v>0</v>
      </c>
      <c r="AG320" s="24">
        <f>IFERROR(VLOOKUP($D320,#REF!,31,0),)</f>
        <v>0</v>
      </c>
      <c r="AH320" s="24">
        <f>IFERROR(VLOOKUP($D320,#REF!,32,0),)</f>
        <v>0</v>
      </c>
      <c r="AI320" s="24">
        <f>IFERROR(VLOOKUP($D320,#REF!,33,0),)</f>
        <v>0</v>
      </c>
      <c r="AJ320" s="24">
        <f>IFERROR(VLOOKUP($D320,#REF!,34,0),)</f>
        <v>0</v>
      </c>
      <c r="AK320" s="24">
        <f>IFERROR(VLOOKUP($D320,#REF!,35,0),)</f>
        <v>0</v>
      </c>
      <c r="AL320" s="24">
        <f>IFERROR(VLOOKUP($D320,#REF!,36,0),)</f>
        <v>0</v>
      </c>
    </row>
    <row r="321" spans="1:38" x14ac:dyDescent="0.25">
      <c r="A321" s="8" t="s">
        <v>989</v>
      </c>
      <c r="B321" s="8" t="str">
        <f t="shared" si="61"/>
        <v>Реконструкция компрессорного цеха № 4 КС-14 Приводино газопровода Пунга-Ухта-Грязовец051-2002655</v>
      </c>
      <c r="C321" s="23" t="s">
        <v>751</v>
      </c>
      <c r="D321" s="23" t="s">
        <v>191</v>
      </c>
      <c r="E321" s="24">
        <f>IFERROR(VLOOKUP(D321,#REF!,2,0),)</f>
        <v>0</v>
      </c>
      <c r="F321" s="24">
        <f>IFERROR(VLOOKUP(D321,#REF!,3,0),)</f>
        <v>0</v>
      </c>
      <c r="G321" s="24">
        <f>IFERROR(VLOOKUP(D321,#REF!,4,0),)</f>
        <v>0</v>
      </c>
      <c r="H321" s="24">
        <f>IFERROR(VLOOKUP($D321,#REF!,5,0),)</f>
        <v>0</v>
      </c>
      <c r="I321" s="24">
        <v>21.12</v>
      </c>
      <c r="J321" s="24">
        <f>IFERROR(VLOOKUP($D321,#REF!,7,0),)</f>
        <v>0</v>
      </c>
      <c r="K321" s="24">
        <f>IFERROR(VLOOKUP($D321,#REF!,8,0),)</f>
        <v>0</v>
      </c>
      <c r="L321" s="24">
        <f>IFERROR(VLOOKUP($D321,#REF!,9,0),)</f>
        <v>0</v>
      </c>
      <c r="M321" s="24">
        <f>IFERROR(VLOOKUP($D321,#REF!,10,0),)</f>
        <v>0</v>
      </c>
      <c r="N321" s="24">
        <f>IFERROR(VLOOKUP($D321,#REF!,11,0),)</f>
        <v>0</v>
      </c>
      <c r="O321" s="24">
        <f>IFERROR(VLOOKUP($D321,#REF!,12,0),)</f>
        <v>0</v>
      </c>
      <c r="P321" s="24">
        <f>IFERROR(VLOOKUP($D321,#REF!,14,0),)</f>
        <v>0</v>
      </c>
      <c r="Q321" s="24">
        <f>IFERROR(VLOOKUP($D321,#REF!,15,0),)</f>
        <v>0</v>
      </c>
      <c r="R321" s="24">
        <f>IFERROR(VLOOKUP($D321,#REF!,16,0),)</f>
        <v>0</v>
      </c>
      <c r="S321" s="24">
        <f>IFERROR(VLOOKUP($D321,#REF!,16,0),)</f>
        <v>0</v>
      </c>
      <c r="T321" s="24">
        <f>IFERROR(VLOOKUP($D321,#REF!,17,0),)</f>
        <v>0</v>
      </c>
      <c r="U321" s="24">
        <f>IFERROR(VLOOKUP($D321,#REF!,19,0),)</f>
        <v>0</v>
      </c>
      <c r="V321" s="24">
        <f>IFERROR(VLOOKUP($D321,#REF!,20,0),)</f>
        <v>0</v>
      </c>
      <c r="W321" s="24">
        <f>IFERROR(VLOOKUP($D321,#REF!,21,0),)</f>
        <v>0</v>
      </c>
      <c r="X321" s="24">
        <f>IFERROR(VLOOKUP($D321,#REF!,22,0),)</f>
        <v>0</v>
      </c>
      <c r="Y321" s="24">
        <f>IFERROR(VLOOKUP($D321,#REF!,23,0),)</f>
        <v>0</v>
      </c>
      <c r="Z321" s="24">
        <f>IFERROR(VLOOKUP($D321,#REF!,24,0),)</f>
        <v>0</v>
      </c>
      <c r="AA321" s="24">
        <f>IFERROR(VLOOKUP($D321,#REF!,25,0),)</f>
        <v>0</v>
      </c>
      <c r="AB321" s="24">
        <f>IFERROR(VLOOKUP($D321,#REF!,26,0),)</f>
        <v>0</v>
      </c>
      <c r="AC321" s="24">
        <f>IFERROR(VLOOKUP($D321,#REF!,27,0),)</f>
        <v>0</v>
      </c>
      <c r="AD321" s="24">
        <f>IFERROR(VLOOKUP($D321,#REF!,28,0),)</f>
        <v>0</v>
      </c>
      <c r="AE321" s="24">
        <f>IFERROR(VLOOKUP($D321,#REF!,29,0),)</f>
        <v>0</v>
      </c>
      <c r="AF321" s="24">
        <f>IFERROR(VLOOKUP($D321,#REF!,30,0),)</f>
        <v>0</v>
      </c>
      <c r="AG321" s="24">
        <f>IFERROR(VLOOKUP($D321,#REF!,31,0),)</f>
        <v>0</v>
      </c>
      <c r="AH321" s="24">
        <f>IFERROR(VLOOKUP($D321,#REF!,32,0),)</f>
        <v>0</v>
      </c>
      <c r="AI321" s="24">
        <f>IFERROR(VLOOKUP($D321,#REF!,33,0),)</f>
        <v>0</v>
      </c>
      <c r="AJ321" s="24">
        <f>IFERROR(VLOOKUP($D321,#REF!,34,0),)</f>
        <v>0</v>
      </c>
      <c r="AK321" s="24">
        <f>IFERROR(VLOOKUP($D321,#REF!,35,0),)</f>
        <v>0</v>
      </c>
      <c r="AL321" s="24">
        <f>IFERROR(VLOOKUP($D321,#REF!,36,0),)</f>
        <v>0</v>
      </c>
    </row>
    <row r="322" spans="1:38" x14ac:dyDescent="0.25">
      <c r="A322" s="8" t="s">
        <v>989</v>
      </c>
      <c r="B322" s="8" t="str">
        <f t="shared" si="61"/>
        <v>Установка дополнительного ГПА в составе компрессорного цеха КС Грязовецкая II нитки Северо - Европейского газопровода051-2002656</v>
      </c>
      <c r="C322" s="23" t="s">
        <v>752</v>
      </c>
      <c r="D322" s="23" t="s">
        <v>418</v>
      </c>
      <c r="E322" s="24">
        <f>IFERROR(VLOOKUP(D322,#REF!,2,0),)</f>
        <v>0</v>
      </c>
      <c r="F322" s="24">
        <f>IFERROR(VLOOKUP(D322,#REF!,3,0),)</f>
        <v>0</v>
      </c>
      <c r="G322" s="24">
        <f>IFERROR(VLOOKUP(D322,#REF!,4,0),)</f>
        <v>0</v>
      </c>
      <c r="H322" s="24">
        <f>IFERROR(VLOOKUP($D322,#REF!,5,0),)</f>
        <v>0</v>
      </c>
      <c r="I322" s="24">
        <v>0</v>
      </c>
      <c r="J322" s="24">
        <f>IFERROR(VLOOKUP($D322,#REF!,7,0),)</f>
        <v>0</v>
      </c>
      <c r="K322" s="24">
        <f>IFERROR(VLOOKUP($D322,#REF!,8,0),)</f>
        <v>0</v>
      </c>
      <c r="L322" s="24">
        <f>IFERROR(VLOOKUP($D322,#REF!,9,0),)</f>
        <v>0</v>
      </c>
      <c r="M322" s="24">
        <f>IFERROR(VLOOKUP($D322,#REF!,10,0),)</f>
        <v>0</v>
      </c>
      <c r="N322" s="24">
        <f>IFERROR(VLOOKUP($D322,#REF!,11,0),)</f>
        <v>0</v>
      </c>
      <c r="O322" s="24">
        <f>IFERROR(VLOOKUP($D322,#REF!,12,0),)</f>
        <v>0</v>
      </c>
      <c r="P322" s="24">
        <f>IFERROR(VLOOKUP($D322,#REF!,14,0),)</f>
        <v>0</v>
      </c>
      <c r="Q322" s="24">
        <f>IFERROR(VLOOKUP($D322,#REF!,15,0),)</f>
        <v>0</v>
      </c>
      <c r="R322" s="24">
        <f>IFERROR(VLOOKUP($D322,#REF!,16,0),)</f>
        <v>0</v>
      </c>
      <c r="S322" s="24">
        <f>IFERROR(VLOOKUP($D322,#REF!,16,0),)</f>
        <v>0</v>
      </c>
      <c r="T322" s="24">
        <f>IFERROR(VLOOKUP($D322,#REF!,17,0),)</f>
        <v>0</v>
      </c>
      <c r="U322" s="24">
        <f>IFERROR(VLOOKUP($D322,#REF!,19,0),)</f>
        <v>0</v>
      </c>
      <c r="V322" s="24">
        <f>IFERROR(VLOOKUP($D322,#REF!,20,0),)</f>
        <v>0</v>
      </c>
      <c r="W322" s="24">
        <f>IFERROR(VLOOKUP($D322,#REF!,21,0),)</f>
        <v>0</v>
      </c>
      <c r="X322" s="24">
        <f>IFERROR(VLOOKUP($D322,#REF!,22,0),)</f>
        <v>0</v>
      </c>
      <c r="Y322" s="24">
        <f>IFERROR(VLOOKUP($D322,#REF!,23,0),)</f>
        <v>0</v>
      </c>
      <c r="Z322" s="24">
        <f>IFERROR(VLOOKUP($D322,#REF!,24,0),)</f>
        <v>0</v>
      </c>
      <c r="AA322" s="24">
        <f>IFERROR(VLOOKUP($D322,#REF!,25,0),)</f>
        <v>0</v>
      </c>
      <c r="AB322" s="24">
        <f>IFERROR(VLOOKUP($D322,#REF!,26,0),)</f>
        <v>0</v>
      </c>
      <c r="AC322" s="24">
        <f>IFERROR(VLOOKUP($D322,#REF!,27,0),)</f>
        <v>0</v>
      </c>
      <c r="AD322" s="24">
        <f>IFERROR(VLOOKUP($D322,#REF!,28,0),)</f>
        <v>0</v>
      </c>
      <c r="AE322" s="24">
        <f>IFERROR(VLOOKUP($D322,#REF!,29,0),)</f>
        <v>0</v>
      </c>
      <c r="AF322" s="24">
        <f>IFERROR(VLOOKUP($D322,#REF!,30,0),)</f>
        <v>0</v>
      </c>
      <c r="AG322" s="24">
        <f>IFERROR(VLOOKUP($D322,#REF!,31,0),)</f>
        <v>0</v>
      </c>
      <c r="AH322" s="24">
        <f>IFERROR(VLOOKUP($D322,#REF!,32,0),)</f>
        <v>0</v>
      </c>
      <c r="AI322" s="24">
        <f>IFERROR(VLOOKUP($D322,#REF!,33,0),)</f>
        <v>0</v>
      </c>
      <c r="AJ322" s="24">
        <f>IFERROR(VLOOKUP($D322,#REF!,34,0),)</f>
        <v>0</v>
      </c>
      <c r="AK322" s="24">
        <f>IFERROR(VLOOKUP($D322,#REF!,35,0),)</f>
        <v>0</v>
      </c>
      <c r="AL322" s="24">
        <f>IFERROR(VLOOKUP($D322,#REF!,36,0),)</f>
        <v>0</v>
      </c>
    </row>
    <row r="323" spans="1:38" x14ac:dyDescent="0.25">
      <c r="A323" s="8" t="s">
        <v>989</v>
      </c>
      <c r="B323" s="8" t="str">
        <f t="shared" si="61"/>
        <v>Расширение ЕСГ для обеспечения подачи газа в газопровод "Южный поток"051-2002669</v>
      </c>
      <c r="C323" s="23" t="s">
        <v>753</v>
      </c>
      <c r="D323" s="23" t="s">
        <v>419</v>
      </c>
      <c r="E323" s="24">
        <f>IFERROR(VLOOKUP(D323,#REF!,2,0),)</f>
        <v>0</v>
      </c>
      <c r="F323" s="24">
        <f>IFERROR(VLOOKUP(D323,#REF!,3,0),)</f>
        <v>0</v>
      </c>
      <c r="G323" s="24">
        <f>IFERROR(VLOOKUP(D323,#REF!,4,0),)</f>
        <v>0</v>
      </c>
      <c r="H323" s="24">
        <f>IFERROR(VLOOKUP($D323,#REF!,5,0),)</f>
        <v>0</v>
      </c>
      <c r="I323" s="24">
        <v>118.69</v>
      </c>
      <c r="J323" s="24">
        <f>IFERROR(VLOOKUP($D323,#REF!,7,0),)</f>
        <v>0</v>
      </c>
      <c r="K323" s="24">
        <f>IFERROR(VLOOKUP($D323,#REF!,8,0),)</f>
        <v>0</v>
      </c>
      <c r="L323" s="24">
        <f>IFERROR(VLOOKUP($D323,#REF!,9,0),)</f>
        <v>0</v>
      </c>
      <c r="M323" s="24">
        <f>IFERROR(VLOOKUP($D323,#REF!,10,0),)</f>
        <v>0</v>
      </c>
      <c r="N323" s="24">
        <f>IFERROR(VLOOKUP($D323,#REF!,11,0),)</f>
        <v>0</v>
      </c>
      <c r="O323" s="24">
        <f>IFERROR(VLOOKUP($D323,#REF!,12,0),)</f>
        <v>0</v>
      </c>
      <c r="P323" s="24">
        <f>IFERROR(VLOOKUP($D323,#REF!,14,0),)</f>
        <v>0</v>
      </c>
      <c r="Q323" s="24">
        <f>IFERROR(VLOOKUP($D323,#REF!,15,0),)</f>
        <v>0</v>
      </c>
      <c r="R323" s="24">
        <f>IFERROR(VLOOKUP($D323,#REF!,16,0),)</f>
        <v>0</v>
      </c>
      <c r="S323" s="24">
        <f>IFERROR(VLOOKUP($D323,#REF!,16,0),)</f>
        <v>0</v>
      </c>
      <c r="T323" s="24">
        <f>IFERROR(VLOOKUP($D323,#REF!,17,0),)</f>
        <v>0</v>
      </c>
      <c r="U323" s="24">
        <f>IFERROR(VLOOKUP($D323,#REF!,19,0),)</f>
        <v>0</v>
      </c>
      <c r="V323" s="24">
        <f>IFERROR(VLOOKUP($D323,#REF!,20,0),)</f>
        <v>0</v>
      </c>
      <c r="W323" s="24">
        <f>IFERROR(VLOOKUP($D323,#REF!,21,0),)</f>
        <v>0</v>
      </c>
      <c r="X323" s="24">
        <f>IFERROR(VLOOKUP($D323,#REF!,22,0),)</f>
        <v>0</v>
      </c>
      <c r="Y323" s="24">
        <f>IFERROR(VLOOKUP($D323,#REF!,23,0),)</f>
        <v>0</v>
      </c>
      <c r="Z323" s="24">
        <f>IFERROR(VLOOKUP($D323,#REF!,24,0),)</f>
        <v>0</v>
      </c>
      <c r="AA323" s="24">
        <f>IFERROR(VLOOKUP($D323,#REF!,25,0),)</f>
        <v>0</v>
      </c>
      <c r="AB323" s="24">
        <f>IFERROR(VLOOKUP($D323,#REF!,26,0),)</f>
        <v>0</v>
      </c>
      <c r="AC323" s="24">
        <f>IFERROR(VLOOKUP($D323,#REF!,27,0),)</f>
        <v>0</v>
      </c>
      <c r="AD323" s="24">
        <f>IFERROR(VLOOKUP($D323,#REF!,28,0),)</f>
        <v>0</v>
      </c>
      <c r="AE323" s="24">
        <f>IFERROR(VLOOKUP($D323,#REF!,29,0),)</f>
        <v>0</v>
      </c>
      <c r="AF323" s="24">
        <f>IFERROR(VLOOKUP($D323,#REF!,30,0),)</f>
        <v>0</v>
      </c>
      <c r="AG323" s="24">
        <f>IFERROR(VLOOKUP($D323,#REF!,31,0),)</f>
        <v>0</v>
      </c>
      <c r="AH323" s="24">
        <f>IFERROR(VLOOKUP($D323,#REF!,32,0),)</f>
        <v>0</v>
      </c>
      <c r="AI323" s="24">
        <f>IFERROR(VLOOKUP($D323,#REF!,33,0),)</f>
        <v>0</v>
      </c>
      <c r="AJ323" s="24">
        <f>IFERROR(VLOOKUP($D323,#REF!,34,0),)</f>
        <v>0</v>
      </c>
      <c r="AK323" s="24">
        <f>IFERROR(VLOOKUP($D323,#REF!,35,0),)</f>
        <v>0</v>
      </c>
      <c r="AL323" s="24">
        <f>IFERROR(VLOOKUP($D323,#REF!,36,0),)</f>
        <v>0</v>
      </c>
    </row>
    <row r="324" spans="1:38" x14ac:dyDescent="0.25">
      <c r="A324" s="8" t="s">
        <v>989</v>
      </c>
      <c r="B324" s="8" t="str">
        <f t="shared" si="61"/>
        <v>Подъездные автодороги к объектам линейной части Северо-Европейского газопровода в составе стройки "Северо-Европейский газопровод. Участок Грязовец-Выборг, II нитка"051-2002670</v>
      </c>
      <c r="C324" s="23" t="s">
        <v>754</v>
      </c>
      <c r="D324" s="23" t="s">
        <v>420</v>
      </c>
      <c r="E324" s="24">
        <f>IFERROR(VLOOKUP(D324,#REF!,2,0),)</f>
        <v>0</v>
      </c>
      <c r="F324" s="24">
        <f>IFERROR(VLOOKUP(D324,#REF!,3,0),)</f>
        <v>0</v>
      </c>
      <c r="G324" s="24">
        <f>IFERROR(VLOOKUP(D324,#REF!,4,0),)</f>
        <v>0</v>
      </c>
      <c r="H324" s="24">
        <f>IFERROR(VLOOKUP($D324,#REF!,5,0),)</f>
        <v>0</v>
      </c>
      <c r="I324" s="24">
        <v>0</v>
      </c>
      <c r="J324" s="24">
        <f>IFERROR(VLOOKUP($D324,#REF!,7,0),)</f>
        <v>0</v>
      </c>
      <c r="K324" s="24">
        <f>IFERROR(VLOOKUP($D324,#REF!,8,0),)</f>
        <v>0</v>
      </c>
      <c r="L324" s="24">
        <f>IFERROR(VLOOKUP($D324,#REF!,9,0),)</f>
        <v>0</v>
      </c>
      <c r="M324" s="24">
        <f>IFERROR(VLOOKUP($D324,#REF!,10,0),)</f>
        <v>0</v>
      </c>
      <c r="N324" s="24">
        <f>IFERROR(VLOOKUP($D324,#REF!,11,0),)</f>
        <v>0</v>
      </c>
      <c r="O324" s="24">
        <f>IFERROR(VLOOKUP($D324,#REF!,12,0),)</f>
        <v>0</v>
      </c>
      <c r="P324" s="24">
        <f>IFERROR(VLOOKUP($D324,#REF!,14,0),)</f>
        <v>0</v>
      </c>
      <c r="Q324" s="24">
        <f>IFERROR(VLOOKUP($D324,#REF!,15,0),)</f>
        <v>0</v>
      </c>
      <c r="R324" s="24">
        <f>IFERROR(VLOOKUP($D324,#REF!,16,0),)</f>
        <v>0</v>
      </c>
      <c r="S324" s="24">
        <f>IFERROR(VLOOKUP($D324,#REF!,16,0),)</f>
        <v>0</v>
      </c>
      <c r="T324" s="24">
        <f>IFERROR(VLOOKUP($D324,#REF!,17,0),)</f>
        <v>0</v>
      </c>
      <c r="U324" s="24">
        <f>IFERROR(VLOOKUP($D324,#REF!,19,0),)</f>
        <v>0</v>
      </c>
      <c r="V324" s="24">
        <f>IFERROR(VLOOKUP($D324,#REF!,20,0),)</f>
        <v>0</v>
      </c>
      <c r="W324" s="24">
        <f>IFERROR(VLOOKUP($D324,#REF!,21,0),)</f>
        <v>0</v>
      </c>
      <c r="X324" s="24">
        <f>IFERROR(VLOOKUP($D324,#REF!,22,0),)</f>
        <v>0</v>
      </c>
      <c r="Y324" s="24">
        <f>IFERROR(VLOOKUP($D324,#REF!,23,0),)</f>
        <v>0</v>
      </c>
      <c r="Z324" s="24">
        <f>IFERROR(VLOOKUP($D324,#REF!,24,0),)</f>
        <v>0</v>
      </c>
      <c r="AA324" s="24">
        <f>IFERROR(VLOOKUP($D324,#REF!,25,0),)</f>
        <v>0</v>
      </c>
      <c r="AB324" s="24">
        <f>IFERROR(VLOOKUP($D324,#REF!,26,0),)</f>
        <v>0</v>
      </c>
      <c r="AC324" s="24">
        <f>IFERROR(VLOOKUP($D324,#REF!,27,0),)</f>
        <v>0</v>
      </c>
      <c r="AD324" s="24">
        <f>IFERROR(VLOOKUP($D324,#REF!,28,0),)</f>
        <v>0</v>
      </c>
      <c r="AE324" s="24">
        <f>IFERROR(VLOOKUP($D324,#REF!,29,0),)</f>
        <v>0</v>
      </c>
      <c r="AF324" s="24">
        <f>IFERROR(VLOOKUP($D324,#REF!,30,0),)</f>
        <v>0</v>
      </c>
      <c r="AG324" s="24">
        <f>IFERROR(VLOOKUP($D324,#REF!,31,0),)</f>
        <v>0</v>
      </c>
      <c r="AH324" s="24">
        <f>IFERROR(VLOOKUP($D324,#REF!,32,0),)</f>
        <v>0</v>
      </c>
      <c r="AI324" s="24">
        <f>IFERROR(VLOOKUP($D324,#REF!,33,0),)</f>
        <v>0</v>
      </c>
      <c r="AJ324" s="24">
        <f>IFERROR(VLOOKUP($D324,#REF!,34,0),)</f>
        <v>0</v>
      </c>
      <c r="AK324" s="24">
        <f>IFERROR(VLOOKUP($D324,#REF!,35,0),)</f>
        <v>0</v>
      </c>
      <c r="AL324" s="24">
        <f>IFERROR(VLOOKUP($D324,#REF!,36,0),)</f>
        <v>0</v>
      </c>
    </row>
    <row r="325" spans="1:38" x14ac:dyDescent="0.25">
      <c r="A325" s="8" t="s">
        <v>989</v>
      </c>
      <c r="B325" s="8" t="str">
        <f t="shared" si="61"/>
        <v>Реконструкция КС Муромская газопровода Горький-Центр с заменой агрегатов051-2002743</v>
      </c>
      <c r="C325" s="23" t="s">
        <v>755</v>
      </c>
      <c r="D325" s="23" t="s">
        <v>192</v>
      </c>
      <c r="E325" s="24">
        <f>IFERROR(VLOOKUP(D325,#REF!,2,0),)</f>
        <v>0</v>
      </c>
      <c r="F325" s="24">
        <f>IFERROR(VLOOKUP(D325,#REF!,3,0),)</f>
        <v>0</v>
      </c>
      <c r="G325" s="24">
        <f>IFERROR(VLOOKUP(D325,#REF!,4,0),)</f>
        <v>0</v>
      </c>
      <c r="H325" s="24">
        <f>IFERROR(VLOOKUP($D325,#REF!,5,0),)</f>
        <v>0</v>
      </c>
      <c r="I325" s="24">
        <v>9.92</v>
      </c>
      <c r="J325" s="24">
        <f>IFERROR(VLOOKUP($D325,#REF!,7,0),)</f>
        <v>0</v>
      </c>
      <c r="K325" s="24">
        <f>IFERROR(VLOOKUP($D325,#REF!,8,0),)</f>
        <v>0</v>
      </c>
      <c r="L325" s="24">
        <f>IFERROR(VLOOKUP($D325,#REF!,9,0),)</f>
        <v>0</v>
      </c>
      <c r="M325" s="24">
        <f>IFERROR(VLOOKUP($D325,#REF!,10,0),)</f>
        <v>0</v>
      </c>
      <c r="N325" s="24">
        <f>IFERROR(VLOOKUP($D325,#REF!,11,0),)</f>
        <v>0</v>
      </c>
      <c r="O325" s="24">
        <f>IFERROR(VLOOKUP($D325,#REF!,12,0),)</f>
        <v>0</v>
      </c>
      <c r="P325" s="24">
        <f>IFERROR(VLOOKUP($D325,#REF!,14,0),)</f>
        <v>0</v>
      </c>
      <c r="Q325" s="24">
        <f>IFERROR(VLOOKUP($D325,#REF!,15,0),)</f>
        <v>0</v>
      </c>
      <c r="R325" s="24">
        <f>IFERROR(VLOOKUP($D325,#REF!,16,0),)</f>
        <v>0</v>
      </c>
      <c r="S325" s="24">
        <f>IFERROR(VLOOKUP($D325,#REF!,16,0),)</f>
        <v>0</v>
      </c>
      <c r="T325" s="24">
        <f>IFERROR(VLOOKUP($D325,#REF!,17,0),)</f>
        <v>0</v>
      </c>
      <c r="U325" s="24">
        <f>IFERROR(VLOOKUP($D325,#REF!,19,0),)</f>
        <v>0</v>
      </c>
      <c r="V325" s="24">
        <f>IFERROR(VLOOKUP($D325,#REF!,20,0),)</f>
        <v>0</v>
      </c>
      <c r="W325" s="24">
        <f>IFERROR(VLOOKUP($D325,#REF!,21,0),)</f>
        <v>0</v>
      </c>
      <c r="X325" s="24">
        <f>IFERROR(VLOOKUP($D325,#REF!,22,0),)</f>
        <v>0</v>
      </c>
      <c r="Y325" s="24">
        <f>IFERROR(VLOOKUP($D325,#REF!,23,0),)</f>
        <v>0</v>
      </c>
      <c r="Z325" s="24">
        <f>IFERROR(VLOOKUP($D325,#REF!,24,0),)</f>
        <v>0</v>
      </c>
      <c r="AA325" s="24">
        <f>IFERROR(VLOOKUP($D325,#REF!,25,0),)</f>
        <v>0</v>
      </c>
      <c r="AB325" s="24">
        <f>IFERROR(VLOOKUP($D325,#REF!,26,0),)</f>
        <v>0</v>
      </c>
      <c r="AC325" s="24">
        <f>IFERROR(VLOOKUP($D325,#REF!,27,0),)</f>
        <v>0</v>
      </c>
      <c r="AD325" s="24">
        <f>IFERROR(VLOOKUP($D325,#REF!,28,0),)</f>
        <v>0</v>
      </c>
      <c r="AE325" s="24">
        <f>IFERROR(VLOOKUP($D325,#REF!,29,0),)</f>
        <v>0</v>
      </c>
      <c r="AF325" s="24">
        <f>IFERROR(VLOOKUP($D325,#REF!,30,0),)</f>
        <v>0</v>
      </c>
      <c r="AG325" s="24">
        <f>IFERROR(VLOOKUP($D325,#REF!,31,0),)</f>
        <v>0</v>
      </c>
      <c r="AH325" s="24">
        <f>IFERROR(VLOOKUP($D325,#REF!,32,0),)</f>
        <v>0</v>
      </c>
      <c r="AI325" s="24">
        <f>IFERROR(VLOOKUP($D325,#REF!,33,0),)</f>
        <v>0</v>
      </c>
      <c r="AJ325" s="24">
        <f>IFERROR(VLOOKUP($D325,#REF!,34,0),)</f>
        <v>0</v>
      </c>
      <c r="AK325" s="24">
        <f>IFERROR(VLOOKUP($D325,#REF!,35,0),)</f>
        <v>0</v>
      </c>
      <c r="AL325" s="24">
        <f>IFERROR(VLOOKUP($D325,#REF!,36,0),)</f>
        <v>0</v>
      </c>
    </row>
    <row r="326" spans="1:38" x14ac:dyDescent="0.25">
      <c r="A326" s="8" t="s">
        <v>989</v>
      </c>
      <c r="B326" s="8" t="str">
        <f t="shared" si="61"/>
        <v>Техперевооружение КС Краснодарского ПХГ051-2002773</v>
      </c>
      <c r="C326" s="23" t="s">
        <v>756</v>
      </c>
      <c r="D326" s="23" t="s">
        <v>421</v>
      </c>
      <c r="E326" s="24">
        <f>IFERROR(VLOOKUP(D326,#REF!,2,0),)</f>
        <v>0</v>
      </c>
      <c r="F326" s="24">
        <f>IFERROR(VLOOKUP(D326,#REF!,3,0),)</f>
        <v>0</v>
      </c>
      <c r="G326" s="24">
        <f>IFERROR(VLOOKUP(D326,#REF!,4,0),)</f>
        <v>0</v>
      </c>
      <c r="H326" s="24">
        <f>IFERROR(VLOOKUP($D326,#REF!,5,0),)</f>
        <v>0</v>
      </c>
      <c r="I326" s="24">
        <v>0</v>
      </c>
      <c r="J326" s="24">
        <f>IFERROR(VLOOKUP($D326,#REF!,7,0),)</f>
        <v>0</v>
      </c>
      <c r="K326" s="24">
        <f>IFERROR(VLOOKUP($D326,#REF!,8,0),)</f>
        <v>0</v>
      </c>
      <c r="L326" s="24">
        <f>IFERROR(VLOOKUP($D326,#REF!,9,0),)</f>
        <v>0</v>
      </c>
      <c r="M326" s="24">
        <f>IFERROR(VLOOKUP($D326,#REF!,10,0),)</f>
        <v>0</v>
      </c>
      <c r="N326" s="24">
        <f>IFERROR(VLOOKUP($D326,#REF!,11,0),)</f>
        <v>0</v>
      </c>
      <c r="O326" s="24">
        <f>IFERROR(VLOOKUP($D326,#REF!,12,0),)</f>
        <v>0</v>
      </c>
      <c r="P326" s="24">
        <f>IFERROR(VLOOKUP($D326,#REF!,14,0),)</f>
        <v>0</v>
      </c>
      <c r="Q326" s="24">
        <f>IFERROR(VLOOKUP($D326,#REF!,15,0),)</f>
        <v>0</v>
      </c>
      <c r="R326" s="24">
        <f>IFERROR(VLOOKUP($D326,#REF!,16,0),)</f>
        <v>0</v>
      </c>
      <c r="S326" s="24">
        <f>IFERROR(VLOOKUP($D326,#REF!,16,0),)</f>
        <v>0</v>
      </c>
      <c r="T326" s="24">
        <f>IFERROR(VLOOKUP($D326,#REF!,17,0),)</f>
        <v>0</v>
      </c>
      <c r="U326" s="24">
        <f>IFERROR(VLOOKUP($D326,#REF!,19,0),)</f>
        <v>0</v>
      </c>
      <c r="V326" s="24">
        <f>IFERROR(VLOOKUP($D326,#REF!,20,0),)</f>
        <v>0</v>
      </c>
      <c r="W326" s="24">
        <f>IFERROR(VLOOKUP($D326,#REF!,21,0),)</f>
        <v>0</v>
      </c>
      <c r="X326" s="24">
        <f>IFERROR(VLOOKUP($D326,#REF!,22,0),)</f>
        <v>0</v>
      </c>
      <c r="Y326" s="24">
        <f>IFERROR(VLOOKUP($D326,#REF!,23,0),)</f>
        <v>0</v>
      </c>
      <c r="Z326" s="24">
        <f>IFERROR(VLOOKUP($D326,#REF!,24,0),)</f>
        <v>0</v>
      </c>
      <c r="AA326" s="24">
        <f>IFERROR(VLOOKUP($D326,#REF!,25,0),)</f>
        <v>0</v>
      </c>
      <c r="AB326" s="24">
        <f>IFERROR(VLOOKUP($D326,#REF!,26,0),)</f>
        <v>0</v>
      </c>
      <c r="AC326" s="24">
        <f>IFERROR(VLOOKUP($D326,#REF!,27,0),)</f>
        <v>0</v>
      </c>
      <c r="AD326" s="24">
        <f>IFERROR(VLOOKUP($D326,#REF!,28,0),)</f>
        <v>0</v>
      </c>
      <c r="AE326" s="24">
        <f>IFERROR(VLOOKUP($D326,#REF!,29,0),)</f>
        <v>0</v>
      </c>
      <c r="AF326" s="24">
        <f>IFERROR(VLOOKUP($D326,#REF!,30,0),)</f>
        <v>0</v>
      </c>
      <c r="AG326" s="24">
        <f>IFERROR(VLOOKUP($D326,#REF!,31,0),)</f>
        <v>0</v>
      </c>
      <c r="AH326" s="24">
        <f>IFERROR(VLOOKUP($D326,#REF!,32,0),)</f>
        <v>0</v>
      </c>
      <c r="AI326" s="24">
        <f>IFERROR(VLOOKUP($D326,#REF!,33,0),)</f>
        <v>0</v>
      </c>
      <c r="AJ326" s="24">
        <f>IFERROR(VLOOKUP($D326,#REF!,34,0),)</f>
        <v>0</v>
      </c>
      <c r="AK326" s="24">
        <f>IFERROR(VLOOKUP($D326,#REF!,35,0),)</f>
        <v>0</v>
      </c>
      <c r="AL326" s="24">
        <f>IFERROR(VLOOKUP($D326,#REF!,36,0),)</f>
        <v>0</v>
      </c>
    </row>
    <row r="327" spans="1:38" x14ac:dyDescent="0.25">
      <c r="A327" s="8" t="s">
        <v>989</v>
      </c>
      <c r="B327" s="8" t="str">
        <f t="shared" si="61"/>
        <v>Реконструкция цеха №4 КС-15 Нюксеница051-2002775</v>
      </c>
      <c r="C327" s="23" t="s">
        <v>757</v>
      </c>
      <c r="D327" s="23" t="s">
        <v>193</v>
      </c>
      <c r="E327" s="24">
        <f>IFERROR(VLOOKUP(D327,#REF!,2,0),)</f>
        <v>0</v>
      </c>
      <c r="F327" s="24">
        <f>IFERROR(VLOOKUP(D327,#REF!,3,0),)</f>
        <v>0</v>
      </c>
      <c r="G327" s="24">
        <f>IFERROR(VLOOKUP(D327,#REF!,4,0),)</f>
        <v>0</v>
      </c>
      <c r="H327" s="24">
        <f>IFERROR(VLOOKUP($D327,#REF!,5,0),)</f>
        <v>0</v>
      </c>
      <c r="I327" s="24">
        <v>5.74</v>
      </c>
      <c r="J327" s="24">
        <f>IFERROR(VLOOKUP($D327,#REF!,7,0),)</f>
        <v>0</v>
      </c>
      <c r="K327" s="24">
        <f>IFERROR(VLOOKUP($D327,#REF!,8,0),)</f>
        <v>0</v>
      </c>
      <c r="L327" s="24">
        <f>IFERROR(VLOOKUP($D327,#REF!,9,0),)</f>
        <v>0</v>
      </c>
      <c r="M327" s="24">
        <f>IFERROR(VLOOKUP($D327,#REF!,10,0),)</f>
        <v>0</v>
      </c>
      <c r="N327" s="24">
        <f>IFERROR(VLOOKUP($D327,#REF!,11,0),)</f>
        <v>0</v>
      </c>
      <c r="O327" s="24">
        <f>IFERROR(VLOOKUP($D327,#REF!,12,0),)</f>
        <v>0</v>
      </c>
      <c r="P327" s="24">
        <f>IFERROR(VLOOKUP($D327,#REF!,14,0),)</f>
        <v>0</v>
      </c>
      <c r="Q327" s="24">
        <f>IFERROR(VLOOKUP($D327,#REF!,15,0),)</f>
        <v>0</v>
      </c>
      <c r="R327" s="24">
        <f>IFERROR(VLOOKUP($D327,#REF!,16,0),)</f>
        <v>0</v>
      </c>
      <c r="S327" s="24">
        <f>IFERROR(VLOOKUP($D327,#REF!,16,0),)</f>
        <v>0</v>
      </c>
      <c r="T327" s="24">
        <f>IFERROR(VLOOKUP($D327,#REF!,17,0),)</f>
        <v>0</v>
      </c>
      <c r="U327" s="24">
        <f>IFERROR(VLOOKUP($D327,#REF!,19,0),)</f>
        <v>0</v>
      </c>
      <c r="V327" s="24">
        <f>IFERROR(VLOOKUP($D327,#REF!,20,0),)</f>
        <v>0</v>
      </c>
      <c r="W327" s="24">
        <f>IFERROR(VLOOKUP($D327,#REF!,21,0),)</f>
        <v>0</v>
      </c>
      <c r="X327" s="24">
        <f>IFERROR(VLOOKUP($D327,#REF!,22,0),)</f>
        <v>0</v>
      </c>
      <c r="Y327" s="24">
        <f>IFERROR(VLOOKUP($D327,#REF!,23,0),)</f>
        <v>0</v>
      </c>
      <c r="Z327" s="24">
        <f>IFERROR(VLOOKUP($D327,#REF!,24,0),)</f>
        <v>0</v>
      </c>
      <c r="AA327" s="24">
        <f>IFERROR(VLOOKUP($D327,#REF!,25,0),)</f>
        <v>0</v>
      </c>
      <c r="AB327" s="24">
        <f>IFERROR(VLOOKUP($D327,#REF!,26,0),)</f>
        <v>0</v>
      </c>
      <c r="AC327" s="24">
        <f>IFERROR(VLOOKUP($D327,#REF!,27,0),)</f>
        <v>0</v>
      </c>
      <c r="AD327" s="24">
        <f>IFERROR(VLOOKUP($D327,#REF!,28,0),)</f>
        <v>0</v>
      </c>
      <c r="AE327" s="24">
        <f>IFERROR(VLOOKUP($D327,#REF!,29,0),)</f>
        <v>0</v>
      </c>
      <c r="AF327" s="24">
        <f>IFERROR(VLOOKUP($D327,#REF!,30,0),)</f>
        <v>0</v>
      </c>
      <c r="AG327" s="24">
        <f>IFERROR(VLOOKUP($D327,#REF!,31,0),)</f>
        <v>0</v>
      </c>
      <c r="AH327" s="24">
        <f>IFERROR(VLOOKUP($D327,#REF!,32,0),)</f>
        <v>0</v>
      </c>
      <c r="AI327" s="24">
        <f>IFERROR(VLOOKUP($D327,#REF!,33,0),)</f>
        <v>0</v>
      </c>
      <c r="AJ327" s="24">
        <f>IFERROR(VLOOKUP($D327,#REF!,34,0),)</f>
        <v>0</v>
      </c>
      <c r="AK327" s="24">
        <f>IFERROR(VLOOKUP($D327,#REF!,35,0),)</f>
        <v>0</v>
      </c>
      <c r="AL327" s="24">
        <f>IFERROR(VLOOKUP($D327,#REF!,36,0),)</f>
        <v>0</v>
      </c>
    </row>
    <row r="328" spans="1:38" x14ac:dyDescent="0.25">
      <c r="A328" s="8" t="s">
        <v>989</v>
      </c>
      <c r="B328" s="8" t="str">
        <f t="shared" si="61"/>
        <v>Реконструкция КС "Поляна" газопроводов Уренгой-Петровск, Уренгой-Новопсков с заменой ГПА051-2002782</v>
      </c>
      <c r="C328" s="23" t="s">
        <v>758</v>
      </c>
      <c r="D328" s="23" t="s">
        <v>194</v>
      </c>
      <c r="E328" s="24">
        <f>IFERROR(VLOOKUP(D328,#REF!,2,0),)</f>
        <v>0</v>
      </c>
      <c r="F328" s="24">
        <f>IFERROR(VLOOKUP(D328,#REF!,3,0),)</f>
        <v>0</v>
      </c>
      <c r="G328" s="24">
        <f>IFERROR(VLOOKUP(D328,#REF!,4,0),)</f>
        <v>0</v>
      </c>
      <c r="H328" s="24">
        <f>IFERROR(VLOOKUP($D328,#REF!,5,0),)</f>
        <v>0</v>
      </c>
      <c r="I328" s="24">
        <v>765.78</v>
      </c>
      <c r="J328" s="24">
        <f>IFERROR(VLOOKUP($D328,#REF!,7,0),)</f>
        <v>0</v>
      </c>
      <c r="K328" s="24">
        <f>IFERROR(VLOOKUP($D328,#REF!,8,0),)</f>
        <v>0</v>
      </c>
      <c r="L328" s="24">
        <f>IFERROR(VLOOKUP($D328,#REF!,9,0),)</f>
        <v>0</v>
      </c>
      <c r="M328" s="24">
        <f>IFERROR(VLOOKUP($D328,#REF!,10,0),)</f>
        <v>0</v>
      </c>
      <c r="N328" s="24">
        <f>IFERROR(VLOOKUP($D328,#REF!,11,0),)</f>
        <v>0</v>
      </c>
      <c r="O328" s="24">
        <f>IFERROR(VLOOKUP($D328,#REF!,12,0),)</f>
        <v>0</v>
      </c>
      <c r="P328" s="24">
        <f>IFERROR(VLOOKUP($D328,#REF!,14,0),)</f>
        <v>0</v>
      </c>
      <c r="Q328" s="24">
        <f>IFERROR(VLOOKUP($D328,#REF!,15,0),)</f>
        <v>0</v>
      </c>
      <c r="R328" s="24">
        <f>IFERROR(VLOOKUP($D328,#REF!,16,0),)</f>
        <v>0</v>
      </c>
      <c r="S328" s="24">
        <f>IFERROR(VLOOKUP($D328,#REF!,16,0),)</f>
        <v>0</v>
      </c>
      <c r="T328" s="24">
        <f>IFERROR(VLOOKUP($D328,#REF!,17,0),)</f>
        <v>0</v>
      </c>
      <c r="U328" s="24">
        <f>IFERROR(VLOOKUP($D328,#REF!,19,0),)</f>
        <v>0</v>
      </c>
      <c r="V328" s="24">
        <f>IFERROR(VLOOKUP($D328,#REF!,20,0),)</f>
        <v>0</v>
      </c>
      <c r="W328" s="24">
        <f>IFERROR(VLOOKUP($D328,#REF!,21,0),)</f>
        <v>0</v>
      </c>
      <c r="X328" s="24">
        <f>IFERROR(VLOOKUP($D328,#REF!,22,0),)</f>
        <v>0</v>
      </c>
      <c r="Y328" s="24">
        <f>IFERROR(VLOOKUP($D328,#REF!,23,0),)</f>
        <v>0</v>
      </c>
      <c r="Z328" s="24">
        <f>IFERROR(VLOOKUP($D328,#REF!,24,0),)</f>
        <v>0</v>
      </c>
      <c r="AA328" s="24">
        <f>IFERROR(VLOOKUP($D328,#REF!,25,0),)</f>
        <v>0</v>
      </c>
      <c r="AB328" s="24">
        <f>IFERROR(VLOOKUP($D328,#REF!,26,0),)</f>
        <v>0</v>
      </c>
      <c r="AC328" s="24">
        <f>IFERROR(VLOOKUP($D328,#REF!,27,0),)</f>
        <v>0</v>
      </c>
      <c r="AD328" s="24">
        <f>IFERROR(VLOOKUP($D328,#REF!,28,0),)</f>
        <v>0</v>
      </c>
      <c r="AE328" s="24">
        <f>IFERROR(VLOOKUP($D328,#REF!,29,0),)</f>
        <v>0</v>
      </c>
      <c r="AF328" s="24">
        <f>IFERROR(VLOOKUP($D328,#REF!,30,0),)</f>
        <v>0</v>
      </c>
      <c r="AG328" s="24">
        <f>IFERROR(VLOOKUP($D328,#REF!,31,0),)</f>
        <v>0</v>
      </c>
      <c r="AH328" s="24">
        <f>IFERROR(VLOOKUP($D328,#REF!,32,0),)</f>
        <v>0</v>
      </c>
      <c r="AI328" s="24">
        <f>IFERROR(VLOOKUP($D328,#REF!,33,0),)</f>
        <v>0</v>
      </c>
      <c r="AJ328" s="24">
        <f>IFERROR(VLOOKUP($D328,#REF!,34,0),)</f>
        <v>0</v>
      </c>
      <c r="AK328" s="24">
        <f>IFERROR(VLOOKUP($D328,#REF!,35,0),)</f>
        <v>0</v>
      </c>
      <c r="AL328" s="24">
        <f>IFERROR(VLOOKUP($D328,#REF!,36,0),)</f>
        <v>0</v>
      </c>
    </row>
    <row r="329" spans="1:38" x14ac:dyDescent="0.25">
      <c r="A329" s="8" t="s">
        <v>989</v>
      </c>
      <c r="B329" s="8" t="str">
        <f t="shared" si="61"/>
        <v>Реконструкция КС "Шаран" газопроводов Уренгой-Петровск, Уренгой-Новопсков с заменой ГПА051-2002783</v>
      </c>
      <c r="C329" s="23" t="s">
        <v>759</v>
      </c>
      <c r="D329" s="23" t="s">
        <v>195</v>
      </c>
      <c r="E329" s="24">
        <f>IFERROR(VLOOKUP(D329,#REF!,2,0),)</f>
        <v>0</v>
      </c>
      <c r="F329" s="24">
        <f>IFERROR(VLOOKUP(D329,#REF!,3,0),)</f>
        <v>0</v>
      </c>
      <c r="G329" s="24">
        <f>IFERROR(VLOOKUP(D329,#REF!,4,0),)</f>
        <v>0</v>
      </c>
      <c r="H329" s="24">
        <f>IFERROR(VLOOKUP($D329,#REF!,5,0),)</f>
        <v>0</v>
      </c>
      <c r="I329" s="24">
        <v>765.64</v>
      </c>
      <c r="J329" s="24">
        <f>IFERROR(VLOOKUP($D329,#REF!,7,0),)</f>
        <v>0</v>
      </c>
      <c r="K329" s="24">
        <f>IFERROR(VLOOKUP($D329,#REF!,8,0),)</f>
        <v>0</v>
      </c>
      <c r="L329" s="24">
        <f>IFERROR(VLOOKUP($D329,#REF!,9,0),)</f>
        <v>0</v>
      </c>
      <c r="M329" s="24">
        <f>IFERROR(VLOOKUP($D329,#REF!,10,0),)</f>
        <v>0</v>
      </c>
      <c r="N329" s="24">
        <f>IFERROR(VLOOKUP($D329,#REF!,11,0),)</f>
        <v>0</v>
      </c>
      <c r="O329" s="24">
        <f>IFERROR(VLOOKUP($D329,#REF!,12,0),)</f>
        <v>0</v>
      </c>
      <c r="P329" s="24">
        <f>IFERROR(VLOOKUP($D329,#REF!,14,0),)</f>
        <v>0</v>
      </c>
      <c r="Q329" s="24">
        <f>IFERROR(VLOOKUP($D329,#REF!,15,0),)</f>
        <v>0</v>
      </c>
      <c r="R329" s="24">
        <f>IFERROR(VLOOKUP($D329,#REF!,16,0),)</f>
        <v>0</v>
      </c>
      <c r="S329" s="24">
        <f>IFERROR(VLOOKUP($D329,#REF!,16,0),)</f>
        <v>0</v>
      </c>
      <c r="T329" s="24">
        <f>IFERROR(VLOOKUP($D329,#REF!,17,0),)</f>
        <v>0</v>
      </c>
      <c r="U329" s="24">
        <f>IFERROR(VLOOKUP($D329,#REF!,19,0),)</f>
        <v>0</v>
      </c>
      <c r="V329" s="24">
        <f>IFERROR(VLOOKUP($D329,#REF!,20,0),)</f>
        <v>0</v>
      </c>
      <c r="W329" s="24">
        <f>IFERROR(VLOOKUP($D329,#REF!,21,0),)</f>
        <v>0</v>
      </c>
      <c r="X329" s="24">
        <f>IFERROR(VLOOKUP($D329,#REF!,22,0),)</f>
        <v>0</v>
      </c>
      <c r="Y329" s="24">
        <f>IFERROR(VLOOKUP($D329,#REF!,23,0),)</f>
        <v>0</v>
      </c>
      <c r="Z329" s="24">
        <f>IFERROR(VLOOKUP($D329,#REF!,24,0),)</f>
        <v>0</v>
      </c>
      <c r="AA329" s="24">
        <f>IFERROR(VLOOKUP($D329,#REF!,25,0),)</f>
        <v>0</v>
      </c>
      <c r="AB329" s="24">
        <f>IFERROR(VLOOKUP($D329,#REF!,26,0),)</f>
        <v>0</v>
      </c>
      <c r="AC329" s="24">
        <f>IFERROR(VLOOKUP($D329,#REF!,27,0),)</f>
        <v>0</v>
      </c>
      <c r="AD329" s="24">
        <f>IFERROR(VLOOKUP($D329,#REF!,28,0),)</f>
        <v>0</v>
      </c>
      <c r="AE329" s="24">
        <f>IFERROR(VLOOKUP($D329,#REF!,29,0),)</f>
        <v>0</v>
      </c>
      <c r="AF329" s="24">
        <f>IFERROR(VLOOKUP($D329,#REF!,30,0),)</f>
        <v>0</v>
      </c>
      <c r="AG329" s="24">
        <f>IFERROR(VLOOKUP($D329,#REF!,31,0),)</f>
        <v>0</v>
      </c>
      <c r="AH329" s="24">
        <f>IFERROR(VLOOKUP($D329,#REF!,32,0),)</f>
        <v>0</v>
      </c>
      <c r="AI329" s="24">
        <f>IFERROR(VLOOKUP($D329,#REF!,33,0),)</f>
        <v>0</v>
      </c>
      <c r="AJ329" s="24">
        <f>IFERROR(VLOOKUP($D329,#REF!,34,0),)</f>
        <v>0</v>
      </c>
      <c r="AK329" s="24">
        <f>IFERROR(VLOOKUP($D329,#REF!,35,0),)</f>
        <v>0</v>
      </c>
      <c r="AL329" s="24">
        <f>IFERROR(VLOOKUP($D329,#REF!,36,0),)</f>
        <v>0</v>
      </c>
    </row>
    <row r="330" spans="1:38" x14ac:dyDescent="0.25">
      <c r="A330" s="8" t="s">
        <v>989</v>
      </c>
      <c r="B330" s="8" t="str">
        <f t="shared" si="61"/>
        <v>Реконструкция КС-2 "Ургала" с заменой агрегатов ГПУ-10051-2002842</v>
      </c>
      <c r="C330" s="23" t="s">
        <v>760</v>
      </c>
      <c r="D330" s="23" t="s">
        <v>196</v>
      </c>
      <c r="E330" s="24">
        <f>IFERROR(VLOOKUP(D330,#REF!,2,0),)</f>
        <v>0</v>
      </c>
      <c r="F330" s="24">
        <f>IFERROR(VLOOKUP(D330,#REF!,3,0),)</f>
        <v>0</v>
      </c>
      <c r="G330" s="24">
        <f>IFERROR(VLOOKUP(D330,#REF!,4,0),)</f>
        <v>0</v>
      </c>
      <c r="H330" s="24">
        <f>IFERROR(VLOOKUP($D330,#REF!,5,0),)</f>
        <v>0</v>
      </c>
      <c r="I330" s="24">
        <v>1.98</v>
      </c>
      <c r="J330" s="24">
        <f>IFERROR(VLOOKUP($D330,#REF!,7,0),)</f>
        <v>0</v>
      </c>
      <c r="K330" s="24">
        <f>IFERROR(VLOOKUP($D330,#REF!,8,0),)</f>
        <v>0</v>
      </c>
      <c r="L330" s="24">
        <f>IFERROR(VLOOKUP($D330,#REF!,9,0),)</f>
        <v>0</v>
      </c>
      <c r="M330" s="24">
        <f>IFERROR(VLOOKUP($D330,#REF!,10,0),)</f>
        <v>0</v>
      </c>
      <c r="N330" s="24">
        <f>IFERROR(VLOOKUP($D330,#REF!,11,0),)</f>
        <v>0</v>
      </c>
      <c r="O330" s="24">
        <f>IFERROR(VLOOKUP($D330,#REF!,12,0),)</f>
        <v>0</v>
      </c>
      <c r="P330" s="24">
        <f>IFERROR(VLOOKUP($D330,#REF!,14,0),)</f>
        <v>0</v>
      </c>
      <c r="Q330" s="24">
        <f>IFERROR(VLOOKUP($D330,#REF!,15,0),)</f>
        <v>0</v>
      </c>
      <c r="R330" s="24">
        <f>IFERROR(VLOOKUP($D330,#REF!,16,0),)</f>
        <v>0</v>
      </c>
      <c r="S330" s="24">
        <f>IFERROR(VLOOKUP($D330,#REF!,16,0),)</f>
        <v>0</v>
      </c>
      <c r="T330" s="24">
        <f>IFERROR(VLOOKUP($D330,#REF!,17,0),)</f>
        <v>0</v>
      </c>
      <c r="U330" s="24">
        <f>IFERROR(VLOOKUP($D330,#REF!,19,0),)</f>
        <v>0</v>
      </c>
      <c r="V330" s="24">
        <f>IFERROR(VLOOKUP($D330,#REF!,20,0),)</f>
        <v>0</v>
      </c>
      <c r="W330" s="24">
        <f>IFERROR(VLOOKUP($D330,#REF!,21,0),)</f>
        <v>0</v>
      </c>
      <c r="X330" s="24">
        <f>IFERROR(VLOOKUP($D330,#REF!,22,0),)</f>
        <v>0</v>
      </c>
      <c r="Y330" s="24">
        <f>IFERROR(VLOOKUP($D330,#REF!,23,0),)</f>
        <v>0</v>
      </c>
      <c r="Z330" s="24">
        <f>IFERROR(VLOOKUP($D330,#REF!,24,0),)</f>
        <v>0</v>
      </c>
      <c r="AA330" s="24">
        <f>IFERROR(VLOOKUP($D330,#REF!,25,0),)</f>
        <v>0</v>
      </c>
      <c r="AB330" s="24">
        <f>IFERROR(VLOOKUP($D330,#REF!,26,0),)</f>
        <v>0</v>
      </c>
      <c r="AC330" s="24">
        <f>IFERROR(VLOOKUP($D330,#REF!,27,0),)</f>
        <v>0</v>
      </c>
      <c r="AD330" s="24">
        <f>IFERROR(VLOOKUP($D330,#REF!,28,0),)</f>
        <v>0</v>
      </c>
      <c r="AE330" s="24">
        <f>IFERROR(VLOOKUP($D330,#REF!,29,0),)</f>
        <v>0</v>
      </c>
      <c r="AF330" s="24">
        <f>IFERROR(VLOOKUP($D330,#REF!,30,0),)</f>
        <v>0</v>
      </c>
      <c r="AG330" s="24">
        <f>IFERROR(VLOOKUP($D330,#REF!,31,0),)</f>
        <v>0</v>
      </c>
      <c r="AH330" s="24">
        <f>IFERROR(VLOOKUP($D330,#REF!,32,0),)</f>
        <v>0</v>
      </c>
      <c r="AI330" s="24">
        <f>IFERROR(VLOOKUP($D330,#REF!,33,0),)</f>
        <v>0</v>
      </c>
      <c r="AJ330" s="24">
        <f>IFERROR(VLOOKUP($D330,#REF!,34,0),)</f>
        <v>0</v>
      </c>
      <c r="AK330" s="24">
        <f>IFERROR(VLOOKUP($D330,#REF!,35,0),)</f>
        <v>0</v>
      </c>
      <c r="AL330" s="24">
        <f>IFERROR(VLOOKUP($D330,#REF!,36,0),)</f>
        <v>0</v>
      </c>
    </row>
    <row r="331" spans="1:38" x14ac:dyDescent="0.25">
      <c r="A331" s="8" t="s">
        <v>989</v>
      </c>
      <c r="B331" s="8" t="str">
        <f t="shared" si="61"/>
        <v>Реконструкция и расширение Кущевского ПХГ свыше 5 млрд. куб. м активной емкостии максимальной суточной производительности до 65 млн.куб.м/сут.051-2002851</v>
      </c>
      <c r="C331" s="23" t="s">
        <v>761</v>
      </c>
      <c r="D331" s="23" t="s">
        <v>197</v>
      </c>
      <c r="E331" s="24">
        <f>IFERROR(VLOOKUP(D331,#REF!,2,0),)</f>
        <v>0</v>
      </c>
      <c r="F331" s="24">
        <f>IFERROR(VLOOKUP(D331,#REF!,3,0),)</f>
        <v>0</v>
      </c>
      <c r="G331" s="24">
        <f>IFERROR(VLOOKUP(D331,#REF!,4,0),)</f>
        <v>0</v>
      </c>
      <c r="H331" s="24">
        <f>IFERROR(VLOOKUP($D331,#REF!,5,0),)</f>
        <v>0</v>
      </c>
      <c r="I331" s="24">
        <v>0</v>
      </c>
      <c r="J331" s="24">
        <f>IFERROR(VLOOKUP($D331,#REF!,7,0),)</f>
        <v>0</v>
      </c>
      <c r="K331" s="24">
        <f>IFERROR(VLOOKUP($D331,#REF!,8,0),)</f>
        <v>0</v>
      </c>
      <c r="L331" s="24">
        <f>IFERROR(VLOOKUP($D331,#REF!,9,0),)</f>
        <v>0</v>
      </c>
      <c r="M331" s="24">
        <f>IFERROR(VLOOKUP($D331,#REF!,10,0),)</f>
        <v>0</v>
      </c>
      <c r="N331" s="24">
        <f>IFERROR(VLOOKUP($D331,#REF!,11,0),)</f>
        <v>0</v>
      </c>
      <c r="O331" s="24">
        <f>IFERROR(VLOOKUP($D331,#REF!,12,0),)</f>
        <v>0</v>
      </c>
      <c r="P331" s="24">
        <f>IFERROR(VLOOKUP($D331,#REF!,14,0),)</f>
        <v>0</v>
      </c>
      <c r="Q331" s="24">
        <f>IFERROR(VLOOKUP($D331,#REF!,15,0),)</f>
        <v>0</v>
      </c>
      <c r="R331" s="24">
        <f>IFERROR(VLOOKUP($D331,#REF!,16,0),)</f>
        <v>0</v>
      </c>
      <c r="S331" s="24">
        <f>IFERROR(VLOOKUP($D331,#REF!,16,0),)</f>
        <v>0</v>
      </c>
      <c r="T331" s="24">
        <f>IFERROR(VLOOKUP($D331,#REF!,17,0),)</f>
        <v>0</v>
      </c>
      <c r="U331" s="24">
        <f>IFERROR(VLOOKUP($D331,#REF!,19,0),)</f>
        <v>0</v>
      </c>
      <c r="V331" s="24">
        <f>IFERROR(VLOOKUP($D331,#REF!,20,0),)</f>
        <v>0</v>
      </c>
      <c r="W331" s="24">
        <f>IFERROR(VLOOKUP($D331,#REF!,21,0),)</f>
        <v>0</v>
      </c>
      <c r="X331" s="24">
        <f>IFERROR(VLOOKUP($D331,#REF!,22,0),)</f>
        <v>0</v>
      </c>
      <c r="Y331" s="24">
        <f>IFERROR(VLOOKUP($D331,#REF!,23,0),)</f>
        <v>0</v>
      </c>
      <c r="Z331" s="24">
        <f>IFERROR(VLOOKUP($D331,#REF!,24,0),)</f>
        <v>0</v>
      </c>
      <c r="AA331" s="24">
        <f>IFERROR(VLOOKUP($D331,#REF!,25,0),)</f>
        <v>0</v>
      </c>
      <c r="AB331" s="24">
        <f>IFERROR(VLOOKUP($D331,#REF!,26,0),)</f>
        <v>0</v>
      </c>
      <c r="AC331" s="24">
        <f>IFERROR(VLOOKUP($D331,#REF!,27,0),)</f>
        <v>0</v>
      </c>
      <c r="AD331" s="24">
        <f>IFERROR(VLOOKUP($D331,#REF!,28,0),)</f>
        <v>0</v>
      </c>
      <c r="AE331" s="24">
        <f>IFERROR(VLOOKUP($D331,#REF!,29,0),)</f>
        <v>0</v>
      </c>
      <c r="AF331" s="24">
        <f>IFERROR(VLOOKUP($D331,#REF!,30,0),)</f>
        <v>0</v>
      </c>
      <c r="AG331" s="24">
        <f>IFERROR(VLOOKUP($D331,#REF!,31,0),)</f>
        <v>0</v>
      </c>
      <c r="AH331" s="24">
        <f>IFERROR(VLOOKUP($D331,#REF!,32,0),)</f>
        <v>0</v>
      </c>
      <c r="AI331" s="24">
        <f>IFERROR(VLOOKUP($D331,#REF!,33,0),)</f>
        <v>0</v>
      </c>
      <c r="AJ331" s="24">
        <f>IFERROR(VLOOKUP($D331,#REF!,34,0),)</f>
        <v>0</v>
      </c>
      <c r="AK331" s="24">
        <f>IFERROR(VLOOKUP($D331,#REF!,35,0),)</f>
        <v>0</v>
      </c>
      <c r="AL331" s="24">
        <f>IFERROR(VLOOKUP($D331,#REF!,36,0),)</f>
        <v>0</v>
      </c>
    </row>
    <row r="332" spans="1:38" x14ac:dyDescent="0.25">
      <c r="A332" s="8" t="s">
        <v>989</v>
      </c>
      <c r="B332" s="8" t="str">
        <f t="shared" si="61"/>
        <v>Реконструкция компрессорного цеха Долгодеревенской ГКС предприятия Уралтрансгаз051-2002852</v>
      </c>
      <c r="C332" s="23" t="s">
        <v>762</v>
      </c>
      <c r="D332" s="23" t="s">
        <v>198</v>
      </c>
      <c r="E332" s="24">
        <f>IFERROR(VLOOKUP(D332,#REF!,2,0),)</f>
        <v>0</v>
      </c>
      <c r="F332" s="24">
        <f>IFERROR(VLOOKUP(D332,#REF!,3,0),)</f>
        <v>0</v>
      </c>
      <c r="G332" s="24">
        <f>IFERROR(VLOOKUP(D332,#REF!,4,0),)</f>
        <v>0</v>
      </c>
      <c r="H332" s="24">
        <f>IFERROR(VLOOKUP($D332,#REF!,5,0),)</f>
        <v>0</v>
      </c>
      <c r="I332" s="24">
        <v>14.22</v>
      </c>
      <c r="J332" s="24">
        <f>IFERROR(VLOOKUP($D332,#REF!,7,0),)</f>
        <v>0</v>
      </c>
      <c r="K332" s="24">
        <f>IFERROR(VLOOKUP($D332,#REF!,8,0),)</f>
        <v>0</v>
      </c>
      <c r="L332" s="24">
        <f>IFERROR(VLOOKUP($D332,#REF!,9,0),)</f>
        <v>0</v>
      </c>
      <c r="M332" s="24">
        <f>IFERROR(VLOOKUP($D332,#REF!,10,0),)</f>
        <v>0</v>
      </c>
      <c r="N332" s="24">
        <f>IFERROR(VLOOKUP($D332,#REF!,11,0),)</f>
        <v>0</v>
      </c>
      <c r="O332" s="24">
        <f>IFERROR(VLOOKUP($D332,#REF!,12,0),)</f>
        <v>0</v>
      </c>
      <c r="P332" s="24">
        <f>IFERROR(VLOOKUP($D332,#REF!,14,0),)</f>
        <v>0</v>
      </c>
      <c r="Q332" s="24">
        <f>IFERROR(VLOOKUP($D332,#REF!,15,0),)</f>
        <v>0</v>
      </c>
      <c r="R332" s="24">
        <f>IFERROR(VLOOKUP($D332,#REF!,16,0),)</f>
        <v>0</v>
      </c>
      <c r="S332" s="24">
        <f>IFERROR(VLOOKUP($D332,#REF!,16,0),)</f>
        <v>0</v>
      </c>
      <c r="T332" s="24">
        <f>IFERROR(VLOOKUP($D332,#REF!,17,0),)</f>
        <v>0</v>
      </c>
      <c r="U332" s="24">
        <f>IFERROR(VLOOKUP($D332,#REF!,19,0),)</f>
        <v>0</v>
      </c>
      <c r="V332" s="24">
        <f>IFERROR(VLOOKUP($D332,#REF!,20,0),)</f>
        <v>0</v>
      </c>
      <c r="W332" s="24">
        <f>IFERROR(VLOOKUP($D332,#REF!,21,0),)</f>
        <v>0</v>
      </c>
      <c r="X332" s="24">
        <f>IFERROR(VLOOKUP($D332,#REF!,22,0),)</f>
        <v>0</v>
      </c>
      <c r="Y332" s="24">
        <f>IFERROR(VLOOKUP($D332,#REF!,23,0),)</f>
        <v>0</v>
      </c>
      <c r="Z332" s="24">
        <f>IFERROR(VLOOKUP($D332,#REF!,24,0),)</f>
        <v>0</v>
      </c>
      <c r="AA332" s="24">
        <f>IFERROR(VLOOKUP($D332,#REF!,25,0),)</f>
        <v>0</v>
      </c>
      <c r="AB332" s="24">
        <f>IFERROR(VLOOKUP($D332,#REF!,26,0),)</f>
        <v>0</v>
      </c>
      <c r="AC332" s="24">
        <f>IFERROR(VLOOKUP($D332,#REF!,27,0),)</f>
        <v>0</v>
      </c>
      <c r="AD332" s="24">
        <f>IFERROR(VLOOKUP($D332,#REF!,28,0),)</f>
        <v>0</v>
      </c>
      <c r="AE332" s="24">
        <f>IFERROR(VLOOKUP($D332,#REF!,29,0),)</f>
        <v>0</v>
      </c>
      <c r="AF332" s="24">
        <f>IFERROR(VLOOKUP($D332,#REF!,30,0),)</f>
        <v>0</v>
      </c>
      <c r="AG332" s="24">
        <f>IFERROR(VLOOKUP($D332,#REF!,31,0),)</f>
        <v>0</v>
      </c>
      <c r="AH332" s="24">
        <f>IFERROR(VLOOKUP($D332,#REF!,32,0),)</f>
        <v>0</v>
      </c>
      <c r="AI332" s="24">
        <f>IFERROR(VLOOKUP($D332,#REF!,33,0),)</f>
        <v>0</v>
      </c>
      <c r="AJ332" s="24">
        <f>IFERROR(VLOOKUP($D332,#REF!,34,0),)</f>
        <v>0</v>
      </c>
      <c r="AK332" s="24">
        <f>IFERROR(VLOOKUP($D332,#REF!,35,0),)</f>
        <v>0</v>
      </c>
      <c r="AL332" s="24">
        <f>IFERROR(VLOOKUP($D332,#REF!,36,0),)</f>
        <v>0</v>
      </c>
    </row>
    <row r="333" spans="1:38" x14ac:dyDescent="0.25">
      <c r="A333" s="8" t="s">
        <v>989</v>
      </c>
      <c r="B333" s="8" t="str">
        <f t="shared" si="61"/>
        <v>Строительство Шатровского ПХГ051-2002855</v>
      </c>
      <c r="C333" s="23" t="s">
        <v>763</v>
      </c>
      <c r="D333" s="23" t="s">
        <v>422</v>
      </c>
      <c r="E333" s="24">
        <f>IFERROR(VLOOKUP(D333,#REF!,2,0),)</f>
        <v>0</v>
      </c>
      <c r="F333" s="24">
        <f>IFERROR(VLOOKUP(D333,#REF!,3,0),)</f>
        <v>0</v>
      </c>
      <c r="G333" s="24">
        <f>IFERROR(VLOOKUP(D333,#REF!,4,0),)</f>
        <v>0</v>
      </c>
      <c r="H333" s="24">
        <f>IFERROR(VLOOKUP($D333,#REF!,5,0),)</f>
        <v>0</v>
      </c>
      <c r="I333" s="24">
        <v>16.68</v>
      </c>
      <c r="J333" s="24">
        <f>IFERROR(VLOOKUP($D333,#REF!,7,0),)</f>
        <v>0</v>
      </c>
      <c r="K333" s="24">
        <f>IFERROR(VLOOKUP($D333,#REF!,8,0),)</f>
        <v>0</v>
      </c>
      <c r="L333" s="24">
        <f>IFERROR(VLOOKUP($D333,#REF!,9,0),)</f>
        <v>0</v>
      </c>
      <c r="M333" s="24">
        <f>IFERROR(VLOOKUP($D333,#REF!,10,0),)</f>
        <v>0</v>
      </c>
      <c r="N333" s="24">
        <f>IFERROR(VLOOKUP($D333,#REF!,11,0),)</f>
        <v>0</v>
      </c>
      <c r="O333" s="24">
        <f>IFERROR(VLOOKUP($D333,#REF!,12,0),)</f>
        <v>0</v>
      </c>
      <c r="P333" s="24">
        <f>IFERROR(VLOOKUP($D333,#REF!,14,0),)</f>
        <v>0</v>
      </c>
      <c r="Q333" s="24">
        <f>IFERROR(VLOOKUP($D333,#REF!,15,0),)</f>
        <v>0</v>
      </c>
      <c r="R333" s="24">
        <f>IFERROR(VLOOKUP($D333,#REF!,16,0),)</f>
        <v>0</v>
      </c>
      <c r="S333" s="24">
        <f>IFERROR(VLOOKUP($D333,#REF!,16,0),)</f>
        <v>0</v>
      </c>
      <c r="T333" s="24">
        <f>IFERROR(VLOOKUP($D333,#REF!,17,0),)</f>
        <v>0</v>
      </c>
      <c r="U333" s="24">
        <f>IFERROR(VLOOKUP($D333,#REF!,19,0),)</f>
        <v>0</v>
      </c>
      <c r="V333" s="24">
        <f>IFERROR(VLOOKUP($D333,#REF!,20,0),)</f>
        <v>0</v>
      </c>
      <c r="W333" s="24">
        <f>IFERROR(VLOOKUP($D333,#REF!,21,0),)</f>
        <v>0</v>
      </c>
      <c r="X333" s="24">
        <f>IFERROR(VLOOKUP($D333,#REF!,22,0),)</f>
        <v>0</v>
      </c>
      <c r="Y333" s="24">
        <f>IFERROR(VLOOKUP($D333,#REF!,23,0),)</f>
        <v>0</v>
      </c>
      <c r="Z333" s="24">
        <f>IFERROR(VLOOKUP($D333,#REF!,24,0),)</f>
        <v>0</v>
      </c>
      <c r="AA333" s="24">
        <f>IFERROR(VLOOKUP($D333,#REF!,25,0),)</f>
        <v>0</v>
      </c>
      <c r="AB333" s="24">
        <f>IFERROR(VLOOKUP($D333,#REF!,26,0),)</f>
        <v>0</v>
      </c>
      <c r="AC333" s="24">
        <f>IFERROR(VLOOKUP($D333,#REF!,27,0),)</f>
        <v>0</v>
      </c>
      <c r="AD333" s="24">
        <f>IFERROR(VLOOKUP($D333,#REF!,28,0),)</f>
        <v>0</v>
      </c>
      <c r="AE333" s="24">
        <f>IFERROR(VLOOKUP($D333,#REF!,29,0),)</f>
        <v>0</v>
      </c>
      <c r="AF333" s="24">
        <f>IFERROR(VLOOKUP($D333,#REF!,30,0),)</f>
        <v>0</v>
      </c>
      <c r="AG333" s="24">
        <f>IFERROR(VLOOKUP($D333,#REF!,31,0),)</f>
        <v>0</v>
      </c>
      <c r="AH333" s="24">
        <f>IFERROR(VLOOKUP($D333,#REF!,32,0),)</f>
        <v>0</v>
      </c>
      <c r="AI333" s="24">
        <f>IFERROR(VLOOKUP($D333,#REF!,33,0),)</f>
        <v>0</v>
      </c>
      <c r="AJ333" s="24">
        <f>IFERROR(VLOOKUP($D333,#REF!,34,0),)</f>
        <v>0</v>
      </c>
      <c r="AK333" s="24">
        <f>IFERROR(VLOOKUP($D333,#REF!,35,0),)</f>
        <v>0</v>
      </c>
      <c r="AL333" s="24">
        <f>IFERROR(VLOOKUP($D333,#REF!,36,0),)</f>
        <v>0</v>
      </c>
    </row>
    <row r="334" spans="1:38" x14ac:dyDescent="0.25">
      <c r="A334" s="8" t="s">
        <v>989</v>
      </c>
      <c r="B334" s="8" t="str">
        <f t="shared" si="61"/>
        <v>Расширение Пунгинского ПХГ051-2002856</v>
      </c>
      <c r="C334" s="23" t="s">
        <v>764</v>
      </c>
      <c r="D334" s="23" t="s">
        <v>199</v>
      </c>
      <c r="E334" s="24">
        <f>IFERROR(VLOOKUP(D334,#REF!,2,0),)</f>
        <v>0</v>
      </c>
      <c r="F334" s="24">
        <f>IFERROR(VLOOKUP(D334,#REF!,3,0),)</f>
        <v>0</v>
      </c>
      <c r="G334" s="24">
        <f>IFERROR(VLOOKUP(D334,#REF!,4,0),)</f>
        <v>0</v>
      </c>
      <c r="H334" s="24">
        <f>IFERROR(VLOOKUP($D334,#REF!,5,0),)</f>
        <v>0</v>
      </c>
      <c r="I334" s="24">
        <v>2.5</v>
      </c>
      <c r="J334" s="24">
        <f>IFERROR(VLOOKUP($D334,#REF!,7,0),)</f>
        <v>0</v>
      </c>
      <c r="K334" s="24">
        <f>IFERROR(VLOOKUP($D334,#REF!,8,0),)</f>
        <v>0</v>
      </c>
      <c r="L334" s="24">
        <f>IFERROR(VLOOKUP($D334,#REF!,9,0),)</f>
        <v>0</v>
      </c>
      <c r="M334" s="24">
        <f>IFERROR(VLOOKUP($D334,#REF!,10,0),)</f>
        <v>0</v>
      </c>
      <c r="N334" s="24">
        <f>IFERROR(VLOOKUP($D334,#REF!,11,0),)</f>
        <v>0</v>
      </c>
      <c r="O334" s="24">
        <f>IFERROR(VLOOKUP($D334,#REF!,12,0),)</f>
        <v>0</v>
      </c>
      <c r="P334" s="24">
        <f>IFERROR(VLOOKUP($D334,#REF!,14,0),)</f>
        <v>0</v>
      </c>
      <c r="Q334" s="24">
        <f>IFERROR(VLOOKUP($D334,#REF!,15,0),)</f>
        <v>0</v>
      </c>
      <c r="R334" s="24">
        <f>IFERROR(VLOOKUP($D334,#REF!,16,0),)</f>
        <v>0</v>
      </c>
      <c r="S334" s="24">
        <f>IFERROR(VLOOKUP($D334,#REF!,16,0),)</f>
        <v>0</v>
      </c>
      <c r="T334" s="24">
        <f>IFERROR(VLOOKUP($D334,#REF!,17,0),)</f>
        <v>0</v>
      </c>
      <c r="U334" s="24">
        <f>IFERROR(VLOOKUP($D334,#REF!,19,0),)</f>
        <v>0</v>
      </c>
      <c r="V334" s="24">
        <f>IFERROR(VLOOKUP($D334,#REF!,20,0),)</f>
        <v>0</v>
      </c>
      <c r="W334" s="24">
        <f>IFERROR(VLOOKUP($D334,#REF!,21,0),)</f>
        <v>0</v>
      </c>
      <c r="X334" s="24">
        <f>IFERROR(VLOOKUP($D334,#REF!,22,0),)</f>
        <v>0</v>
      </c>
      <c r="Y334" s="24">
        <f>IFERROR(VLOOKUP($D334,#REF!,23,0),)</f>
        <v>0</v>
      </c>
      <c r="Z334" s="24">
        <f>IFERROR(VLOOKUP($D334,#REF!,24,0),)</f>
        <v>0</v>
      </c>
      <c r="AA334" s="24">
        <f>IFERROR(VLOOKUP($D334,#REF!,25,0),)</f>
        <v>0</v>
      </c>
      <c r="AB334" s="24">
        <f>IFERROR(VLOOKUP($D334,#REF!,26,0),)</f>
        <v>0</v>
      </c>
      <c r="AC334" s="24">
        <f>IFERROR(VLOOKUP($D334,#REF!,27,0),)</f>
        <v>0</v>
      </c>
      <c r="AD334" s="24">
        <f>IFERROR(VLOOKUP($D334,#REF!,28,0),)</f>
        <v>0</v>
      </c>
      <c r="AE334" s="24">
        <f>IFERROR(VLOOKUP($D334,#REF!,29,0),)</f>
        <v>0</v>
      </c>
      <c r="AF334" s="24">
        <f>IFERROR(VLOOKUP($D334,#REF!,30,0),)</f>
        <v>0</v>
      </c>
      <c r="AG334" s="24">
        <f>IFERROR(VLOOKUP($D334,#REF!,31,0),)</f>
        <v>0</v>
      </c>
      <c r="AH334" s="24">
        <f>IFERROR(VLOOKUP($D334,#REF!,32,0),)</f>
        <v>0</v>
      </c>
      <c r="AI334" s="24">
        <f>IFERROR(VLOOKUP($D334,#REF!,33,0),)</f>
        <v>0</v>
      </c>
      <c r="AJ334" s="24">
        <f>IFERROR(VLOOKUP($D334,#REF!,34,0),)</f>
        <v>0</v>
      </c>
      <c r="AK334" s="24">
        <f>IFERROR(VLOOKUP($D334,#REF!,35,0),)</f>
        <v>0</v>
      </c>
      <c r="AL334" s="24">
        <f>IFERROR(VLOOKUP($D334,#REF!,36,0),)</f>
        <v>0</v>
      </c>
    </row>
    <row r="335" spans="1:38" x14ac:dyDescent="0.25">
      <c r="A335" s="8" t="s">
        <v>989</v>
      </c>
      <c r="B335" s="8" t="str">
        <f t="shared" si="61"/>
        <v>Реконструкция ВОС КС-13 Урдома051-2002869</v>
      </c>
      <c r="C335" s="23" t="s">
        <v>765</v>
      </c>
      <c r="D335" s="23" t="s">
        <v>200</v>
      </c>
      <c r="E335" s="24">
        <f>IFERROR(VLOOKUP(D335,#REF!,2,0),)</f>
        <v>0</v>
      </c>
      <c r="F335" s="24">
        <f>IFERROR(VLOOKUP(D335,#REF!,3,0),)</f>
        <v>0</v>
      </c>
      <c r="G335" s="24">
        <f>IFERROR(VLOOKUP(D335,#REF!,4,0),)</f>
        <v>0</v>
      </c>
      <c r="H335" s="24">
        <f>IFERROR(VLOOKUP($D335,#REF!,5,0),)</f>
        <v>0</v>
      </c>
      <c r="I335" s="24">
        <v>8.16</v>
      </c>
      <c r="J335" s="24">
        <f>IFERROR(VLOOKUP($D335,#REF!,7,0),)</f>
        <v>0</v>
      </c>
      <c r="K335" s="24">
        <f>IFERROR(VLOOKUP($D335,#REF!,8,0),)</f>
        <v>0</v>
      </c>
      <c r="L335" s="24">
        <f>IFERROR(VLOOKUP($D335,#REF!,9,0),)</f>
        <v>0</v>
      </c>
      <c r="M335" s="24">
        <f>IFERROR(VLOOKUP($D335,#REF!,10,0),)</f>
        <v>0</v>
      </c>
      <c r="N335" s="24">
        <f>IFERROR(VLOOKUP($D335,#REF!,11,0),)</f>
        <v>0</v>
      </c>
      <c r="O335" s="24">
        <f>IFERROR(VLOOKUP($D335,#REF!,12,0),)</f>
        <v>0</v>
      </c>
      <c r="P335" s="24">
        <f>IFERROR(VLOOKUP($D335,#REF!,14,0),)</f>
        <v>0</v>
      </c>
      <c r="Q335" s="24">
        <f>IFERROR(VLOOKUP($D335,#REF!,15,0),)</f>
        <v>0</v>
      </c>
      <c r="R335" s="24">
        <f>IFERROR(VLOOKUP($D335,#REF!,16,0),)</f>
        <v>0</v>
      </c>
      <c r="S335" s="24">
        <f>IFERROR(VLOOKUP($D335,#REF!,16,0),)</f>
        <v>0</v>
      </c>
      <c r="T335" s="24">
        <f>IFERROR(VLOOKUP($D335,#REF!,17,0),)</f>
        <v>0</v>
      </c>
      <c r="U335" s="24">
        <f>IFERROR(VLOOKUP($D335,#REF!,19,0),)</f>
        <v>0</v>
      </c>
      <c r="V335" s="24">
        <f>IFERROR(VLOOKUP($D335,#REF!,20,0),)</f>
        <v>0</v>
      </c>
      <c r="W335" s="24">
        <f>IFERROR(VLOOKUP($D335,#REF!,21,0),)</f>
        <v>0</v>
      </c>
      <c r="X335" s="24">
        <f>IFERROR(VLOOKUP($D335,#REF!,22,0),)</f>
        <v>0</v>
      </c>
      <c r="Y335" s="24">
        <f>IFERROR(VLOOKUP($D335,#REF!,23,0),)</f>
        <v>0</v>
      </c>
      <c r="Z335" s="24">
        <f>IFERROR(VLOOKUP($D335,#REF!,24,0),)</f>
        <v>0</v>
      </c>
      <c r="AA335" s="24">
        <f>IFERROR(VLOOKUP($D335,#REF!,25,0),)</f>
        <v>0</v>
      </c>
      <c r="AB335" s="24">
        <f>IFERROR(VLOOKUP($D335,#REF!,26,0),)</f>
        <v>0</v>
      </c>
      <c r="AC335" s="24">
        <f>IFERROR(VLOOKUP($D335,#REF!,27,0),)</f>
        <v>0</v>
      </c>
      <c r="AD335" s="24">
        <f>IFERROR(VLOOKUP($D335,#REF!,28,0),)</f>
        <v>0</v>
      </c>
      <c r="AE335" s="24">
        <f>IFERROR(VLOOKUP($D335,#REF!,29,0),)</f>
        <v>0</v>
      </c>
      <c r="AF335" s="24">
        <f>IFERROR(VLOOKUP($D335,#REF!,30,0),)</f>
        <v>0</v>
      </c>
      <c r="AG335" s="24">
        <f>IFERROR(VLOOKUP($D335,#REF!,31,0),)</f>
        <v>0</v>
      </c>
      <c r="AH335" s="24">
        <f>IFERROR(VLOOKUP($D335,#REF!,32,0),)</f>
        <v>0</v>
      </c>
      <c r="AI335" s="24">
        <f>IFERROR(VLOOKUP($D335,#REF!,33,0),)</f>
        <v>0</v>
      </c>
      <c r="AJ335" s="24">
        <f>IFERROR(VLOOKUP($D335,#REF!,34,0),)</f>
        <v>0</v>
      </c>
      <c r="AK335" s="24">
        <f>IFERROR(VLOOKUP($D335,#REF!,35,0),)</f>
        <v>0</v>
      </c>
      <c r="AL335" s="24">
        <f>IFERROR(VLOOKUP($D335,#REF!,36,0),)</f>
        <v>0</v>
      </c>
    </row>
    <row r="336" spans="1:38" x14ac:dyDescent="0.25">
      <c r="A336" s="8" t="s">
        <v>989</v>
      </c>
      <c r="B336" s="8" t="str">
        <f t="shared" si="61"/>
        <v>Реконструкция систем энергоснабжения КС-03 "Губкинская"051-2002892</v>
      </c>
      <c r="C336" s="23" t="s">
        <v>766</v>
      </c>
      <c r="D336" s="23" t="s">
        <v>307</v>
      </c>
      <c r="E336" s="24">
        <f>IFERROR(VLOOKUP(D336,#REF!,2,0),)</f>
        <v>0</v>
      </c>
      <c r="F336" s="24">
        <f>IFERROR(VLOOKUP(D336,#REF!,3,0),)</f>
        <v>0</v>
      </c>
      <c r="G336" s="24">
        <f>IFERROR(VLOOKUP(D336,#REF!,4,0),)</f>
        <v>0</v>
      </c>
      <c r="H336" s="24">
        <f>IFERROR(VLOOKUP($D336,#REF!,5,0),)</f>
        <v>0</v>
      </c>
      <c r="I336" s="24">
        <v>2.04</v>
      </c>
      <c r="J336" s="24">
        <f>IFERROR(VLOOKUP($D336,#REF!,7,0),)</f>
        <v>0</v>
      </c>
      <c r="K336" s="24">
        <f>IFERROR(VLOOKUP($D336,#REF!,8,0),)</f>
        <v>0</v>
      </c>
      <c r="L336" s="24">
        <f>IFERROR(VLOOKUP($D336,#REF!,9,0),)</f>
        <v>0</v>
      </c>
      <c r="M336" s="24">
        <f>IFERROR(VLOOKUP($D336,#REF!,10,0),)</f>
        <v>0</v>
      </c>
      <c r="N336" s="24">
        <f>IFERROR(VLOOKUP($D336,#REF!,11,0),)</f>
        <v>0</v>
      </c>
      <c r="O336" s="24">
        <f>IFERROR(VLOOKUP($D336,#REF!,12,0),)</f>
        <v>0</v>
      </c>
      <c r="P336" s="24">
        <f>IFERROR(VLOOKUP($D336,#REF!,14,0),)</f>
        <v>0</v>
      </c>
      <c r="Q336" s="24">
        <f>IFERROR(VLOOKUP($D336,#REF!,15,0),)</f>
        <v>0</v>
      </c>
      <c r="R336" s="24">
        <f>IFERROR(VLOOKUP($D336,#REF!,16,0),)</f>
        <v>0</v>
      </c>
      <c r="S336" s="24">
        <f>IFERROR(VLOOKUP($D336,#REF!,16,0),)</f>
        <v>0</v>
      </c>
      <c r="T336" s="24">
        <f>IFERROR(VLOOKUP($D336,#REF!,17,0),)</f>
        <v>0</v>
      </c>
      <c r="U336" s="24">
        <f>IFERROR(VLOOKUP($D336,#REF!,19,0),)</f>
        <v>0</v>
      </c>
      <c r="V336" s="24">
        <f>IFERROR(VLOOKUP($D336,#REF!,20,0),)</f>
        <v>0</v>
      </c>
      <c r="W336" s="24">
        <f>IFERROR(VLOOKUP($D336,#REF!,21,0),)</f>
        <v>0</v>
      </c>
      <c r="X336" s="24">
        <f>IFERROR(VLOOKUP($D336,#REF!,22,0),)</f>
        <v>0</v>
      </c>
      <c r="Y336" s="24">
        <f>IFERROR(VLOOKUP($D336,#REF!,23,0),)</f>
        <v>0</v>
      </c>
      <c r="Z336" s="24">
        <f>IFERROR(VLOOKUP($D336,#REF!,24,0),)</f>
        <v>0</v>
      </c>
      <c r="AA336" s="24">
        <f>IFERROR(VLOOKUP($D336,#REF!,25,0),)</f>
        <v>0</v>
      </c>
      <c r="AB336" s="24">
        <f>IFERROR(VLOOKUP($D336,#REF!,26,0),)</f>
        <v>0</v>
      </c>
      <c r="AC336" s="24">
        <f>IFERROR(VLOOKUP($D336,#REF!,27,0),)</f>
        <v>0</v>
      </c>
      <c r="AD336" s="24">
        <f>IFERROR(VLOOKUP($D336,#REF!,28,0),)</f>
        <v>0</v>
      </c>
      <c r="AE336" s="24">
        <f>IFERROR(VLOOKUP($D336,#REF!,29,0),)</f>
        <v>0</v>
      </c>
      <c r="AF336" s="24">
        <f>IFERROR(VLOOKUP($D336,#REF!,30,0),)</f>
        <v>0</v>
      </c>
      <c r="AG336" s="24">
        <f>IFERROR(VLOOKUP($D336,#REF!,31,0),)</f>
        <v>0</v>
      </c>
      <c r="AH336" s="24">
        <f>IFERROR(VLOOKUP($D336,#REF!,32,0),)</f>
        <v>0</v>
      </c>
      <c r="AI336" s="24">
        <f>IFERROR(VLOOKUP($D336,#REF!,33,0),)</f>
        <v>0</v>
      </c>
      <c r="AJ336" s="24">
        <f>IFERROR(VLOOKUP($D336,#REF!,34,0),)</f>
        <v>0</v>
      </c>
      <c r="AK336" s="24">
        <f>IFERROR(VLOOKUP($D336,#REF!,35,0),)</f>
        <v>0</v>
      </c>
      <c r="AL336" s="24">
        <f>IFERROR(VLOOKUP($D336,#REF!,36,0),)</f>
        <v>0</v>
      </c>
    </row>
    <row r="337" spans="1:38" x14ac:dyDescent="0.25">
      <c r="A337" s="8" t="s">
        <v>989</v>
      </c>
      <c r="B337" s="8" t="str">
        <f t="shared" si="61"/>
        <v>Реконструкция систем энергоснабжения КС-9 "Тобольская"051-2002893</v>
      </c>
      <c r="C337" s="23" t="s">
        <v>767</v>
      </c>
      <c r="D337" s="23" t="s">
        <v>201</v>
      </c>
      <c r="E337" s="24">
        <f>IFERROR(VLOOKUP(D337,#REF!,2,0),)</f>
        <v>0</v>
      </c>
      <c r="F337" s="24">
        <f>IFERROR(VLOOKUP(D337,#REF!,3,0),)</f>
        <v>0</v>
      </c>
      <c r="G337" s="24">
        <f>IFERROR(VLOOKUP(D337,#REF!,4,0),)</f>
        <v>0</v>
      </c>
      <c r="H337" s="24">
        <f>IFERROR(VLOOKUP($D337,#REF!,5,0),)</f>
        <v>0</v>
      </c>
      <c r="I337" s="24">
        <v>0.12</v>
      </c>
      <c r="J337" s="24">
        <f>IFERROR(VLOOKUP($D337,#REF!,7,0),)</f>
        <v>0</v>
      </c>
      <c r="K337" s="24">
        <f>IFERROR(VLOOKUP($D337,#REF!,8,0),)</f>
        <v>0</v>
      </c>
      <c r="L337" s="24">
        <f>IFERROR(VLOOKUP($D337,#REF!,9,0),)</f>
        <v>0</v>
      </c>
      <c r="M337" s="24">
        <f>IFERROR(VLOOKUP($D337,#REF!,10,0),)</f>
        <v>0</v>
      </c>
      <c r="N337" s="24">
        <f>IFERROR(VLOOKUP($D337,#REF!,11,0),)</f>
        <v>0</v>
      </c>
      <c r="O337" s="24">
        <f>IFERROR(VLOOKUP($D337,#REF!,12,0),)</f>
        <v>0</v>
      </c>
      <c r="P337" s="24">
        <f>IFERROR(VLOOKUP($D337,#REF!,14,0),)</f>
        <v>0</v>
      </c>
      <c r="Q337" s="24">
        <f>IFERROR(VLOOKUP($D337,#REF!,15,0),)</f>
        <v>0</v>
      </c>
      <c r="R337" s="24">
        <f>IFERROR(VLOOKUP($D337,#REF!,16,0),)</f>
        <v>0</v>
      </c>
      <c r="S337" s="24">
        <f>IFERROR(VLOOKUP($D337,#REF!,16,0),)</f>
        <v>0</v>
      </c>
      <c r="T337" s="24">
        <f>IFERROR(VLOOKUP($D337,#REF!,17,0),)</f>
        <v>0</v>
      </c>
      <c r="U337" s="24">
        <f>IFERROR(VLOOKUP($D337,#REF!,19,0),)</f>
        <v>0</v>
      </c>
      <c r="V337" s="24">
        <f>IFERROR(VLOOKUP($D337,#REF!,20,0),)</f>
        <v>0</v>
      </c>
      <c r="W337" s="24">
        <f>IFERROR(VLOOKUP($D337,#REF!,21,0),)</f>
        <v>0</v>
      </c>
      <c r="X337" s="24">
        <f>IFERROR(VLOOKUP($D337,#REF!,22,0),)</f>
        <v>0</v>
      </c>
      <c r="Y337" s="24">
        <f>IFERROR(VLOOKUP($D337,#REF!,23,0),)</f>
        <v>0</v>
      </c>
      <c r="Z337" s="24">
        <f>IFERROR(VLOOKUP($D337,#REF!,24,0),)</f>
        <v>0</v>
      </c>
      <c r="AA337" s="24">
        <f>IFERROR(VLOOKUP($D337,#REF!,25,0),)</f>
        <v>0</v>
      </c>
      <c r="AB337" s="24">
        <f>IFERROR(VLOOKUP($D337,#REF!,26,0),)</f>
        <v>0</v>
      </c>
      <c r="AC337" s="24">
        <f>IFERROR(VLOOKUP($D337,#REF!,27,0),)</f>
        <v>0</v>
      </c>
      <c r="AD337" s="24">
        <f>IFERROR(VLOOKUP($D337,#REF!,28,0),)</f>
        <v>0</v>
      </c>
      <c r="AE337" s="24">
        <f>IFERROR(VLOOKUP($D337,#REF!,29,0),)</f>
        <v>0</v>
      </c>
      <c r="AF337" s="24">
        <f>IFERROR(VLOOKUP($D337,#REF!,30,0),)</f>
        <v>0</v>
      </c>
      <c r="AG337" s="24">
        <f>IFERROR(VLOOKUP($D337,#REF!,31,0),)</f>
        <v>0</v>
      </c>
      <c r="AH337" s="24">
        <f>IFERROR(VLOOKUP($D337,#REF!,32,0),)</f>
        <v>0</v>
      </c>
      <c r="AI337" s="24">
        <f>IFERROR(VLOOKUP($D337,#REF!,33,0),)</f>
        <v>0</v>
      </c>
      <c r="AJ337" s="24">
        <f>IFERROR(VLOOKUP($D337,#REF!,34,0),)</f>
        <v>0</v>
      </c>
      <c r="AK337" s="24">
        <f>IFERROR(VLOOKUP($D337,#REF!,35,0),)</f>
        <v>0</v>
      </c>
      <c r="AL337" s="24">
        <f>IFERROR(VLOOKUP($D337,#REF!,36,0),)</f>
        <v>0</v>
      </c>
    </row>
    <row r="338" spans="1:38" x14ac:dyDescent="0.25">
      <c r="A338" s="8" t="s">
        <v>989</v>
      </c>
      <c r="B338" s="8" t="str">
        <f t="shared" si="61"/>
        <v>Реконструкция КС Смоленск, КЦ-1, с заменой электроприводных агрегатов СТД-4000 (10 шт.)051-2002898</v>
      </c>
      <c r="C338" s="23" t="s">
        <v>768</v>
      </c>
      <c r="D338" s="23" t="s">
        <v>202</v>
      </c>
      <c r="E338" s="24">
        <f>IFERROR(VLOOKUP(D338,#REF!,2,0),)</f>
        <v>0</v>
      </c>
      <c r="F338" s="24">
        <f>IFERROR(VLOOKUP(D338,#REF!,3,0),)</f>
        <v>0</v>
      </c>
      <c r="G338" s="24">
        <f>IFERROR(VLOOKUP(D338,#REF!,4,0),)</f>
        <v>0</v>
      </c>
      <c r="H338" s="24">
        <f>IFERROR(VLOOKUP($D338,#REF!,5,0),)</f>
        <v>0</v>
      </c>
      <c r="I338" s="24">
        <v>25.32</v>
      </c>
      <c r="J338" s="24">
        <f>IFERROR(VLOOKUP($D338,#REF!,7,0),)</f>
        <v>0</v>
      </c>
      <c r="K338" s="24">
        <f>IFERROR(VLOOKUP($D338,#REF!,8,0),)</f>
        <v>0</v>
      </c>
      <c r="L338" s="24">
        <f>IFERROR(VLOOKUP($D338,#REF!,9,0),)</f>
        <v>0</v>
      </c>
      <c r="M338" s="24">
        <f>IFERROR(VLOOKUP($D338,#REF!,10,0),)</f>
        <v>0</v>
      </c>
      <c r="N338" s="24">
        <f>IFERROR(VLOOKUP($D338,#REF!,11,0),)</f>
        <v>0</v>
      </c>
      <c r="O338" s="24">
        <f>IFERROR(VLOOKUP($D338,#REF!,12,0),)</f>
        <v>0</v>
      </c>
      <c r="P338" s="24">
        <f>IFERROR(VLOOKUP($D338,#REF!,14,0),)</f>
        <v>0</v>
      </c>
      <c r="Q338" s="24">
        <f>IFERROR(VLOOKUP($D338,#REF!,15,0),)</f>
        <v>0</v>
      </c>
      <c r="R338" s="24">
        <f>IFERROR(VLOOKUP($D338,#REF!,16,0),)</f>
        <v>0</v>
      </c>
      <c r="S338" s="24">
        <f>IFERROR(VLOOKUP($D338,#REF!,16,0),)</f>
        <v>0</v>
      </c>
      <c r="T338" s="24">
        <f>IFERROR(VLOOKUP($D338,#REF!,17,0),)</f>
        <v>0</v>
      </c>
      <c r="U338" s="24">
        <f>IFERROR(VLOOKUP($D338,#REF!,19,0),)</f>
        <v>0</v>
      </c>
      <c r="V338" s="24">
        <f>IFERROR(VLOOKUP($D338,#REF!,20,0),)</f>
        <v>0</v>
      </c>
      <c r="W338" s="24">
        <f>IFERROR(VLOOKUP($D338,#REF!,21,0),)</f>
        <v>0</v>
      </c>
      <c r="X338" s="24">
        <f>IFERROR(VLOOKUP($D338,#REF!,22,0),)</f>
        <v>0</v>
      </c>
      <c r="Y338" s="24">
        <f>IFERROR(VLOOKUP($D338,#REF!,23,0),)</f>
        <v>0</v>
      </c>
      <c r="Z338" s="24">
        <f>IFERROR(VLOOKUP($D338,#REF!,24,0),)</f>
        <v>0</v>
      </c>
      <c r="AA338" s="24">
        <f>IFERROR(VLOOKUP($D338,#REF!,25,0),)</f>
        <v>0</v>
      </c>
      <c r="AB338" s="24">
        <f>IFERROR(VLOOKUP($D338,#REF!,26,0),)</f>
        <v>0</v>
      </c>
      <c r="AC338" s="24">
        <f>IFERROR(VLOOKUP($D338,#REF!,27,0),)</f>
        <v>0</v>
      </c>
      <c r="AD338" s="24">
        <f>IFERROR(VLOOKUP($D338,#REF!,28,0),)</f>
        <v>0</v>
      </c>
      <c r="AE338" s="24">
        <f>IFERROR(VLOOKUP($D338,#REF!,29,0),)</f>
        <v>0</v>
      </c>
      <c r="AF338" s="24">
        <f>IFERROR(VLOOKUP($D338,#REF!,30,0),)</f>
        <v>0</v>
      </c>
      <c r="AG338" s="24">
        <f>IFERROR(VLOOKUP($D338,#REF!,31,0),)</f>
        <v>0</v>
      </c>
      <c r="AH338" s="24">
        <f>IFERROR(VLOOKUP($D338,#REF!,32,0),)</f>
        <v>0</v>
      </c>
      <c r="AI338" s="24">
        <f>IFERROR(VLOOKUP($D338,#REF!,33,0),)</f>
        <v>0</v>
      </c>
      <c r="AJ338" s="24">
        <f>IFERROR(VLOOKUP($D338,#REF!,34,0),)</f>
        <v>0</v>
      </c>
      <c r="AK338" s="24">
        <f>IFERROR(VLOOKUP($D338,#REF!,35,0),)</f>
        <v>0</v>
      </c>
      <c r="AL338" s="24">
        <f>IFERROR(VLOOKUP($D338,#REF!,36,0),)</f>
        <v>0</v>
      </c>
    </row>
    <row r="339" spans="1:38" x14ac:dyDescent="0.25">
      <c r="A339" s="8" t="s">
        <v>989</v>
      </c>
      <c r="B339" s="8" t="str">
        <f t="shared" si="61"/>
        <v>Реконструкция компрессорного цеха №4 КС-16 "Юбилейная"051-2002899</v>
      </c>
      <c r="C339" s="23" t="s">
        <v>769</v>
      </c>
      <c r="D339" s="23" t="s">
        <v>203</v>
      </c>
      <c r="E339" s="24">
        <f>IFERROR(VLOOKUP(D339,#REF!,2,0),)</f>
        <v>0</v>
      </c>
      <c r="F339" s="24">
        <f>IFERROR(VLOOKUP(D339,#REF!,3,0),)</f>
        <v>0</v>
      </c>
      <c r="G339" s="24">
        <f>IFERROR(VLOOKUP(D339,#REF!,4,0),)</f>
        <v>0</v>
      </c>
      <c r="H339" s="24">
        <f>IFERROR(VLOOKUP($D339,#REF!,5,0),)</f>
        <v>0</v>
      </c>
      <c r="I339" s="24">
        <v>1433.68</v>
      </c>
      <c r="J339" s="24">
        <f>IFERROR(VLOOKUP($D339,#REF!,7,0),)</f>
        <v>0</v>
      </c>
      <c r="K339" s="24">
        <f>IFERROR(VLOOKUP($D339,#REF!,8,0),)</f>
        <v>0</v>
      </c>
      <c r="L339" s="24">
        <f>IFERROR(VLOOKUP($D339,#REF!,9,0),)</f>
        <v>0</v>
      </c>
      <c r="M339" s="24">
        <f>IFERROR(VLOOKUP($D339,#REF!,10,0),)</f>
        <v>0</v>
      </c>
      <c r="N339" s="24">
        <f>IFERROR(VLOOKUP($D339,#REF!,11,0),)</f>
        <v>0</v>
      </c>
      <c r="O339" s="24">
        <f>IFERROR(VLOOKUP($D339,#REF!,12,0),)</f>
        <v>0</v>
      </c>
      <c r="P339" s="24">
        <f>IFERROR(VLOOKUP($D339,#REF!,14,0),)</f>
        <v>0</v>
      </c>
      <c r="Q339" s="24">
        <f>IFERROR(VLOOKUP($D339,#REF!,15,0),)</f>
        <v>0</v>
      </c>
      <c r="R339" s="24">
        <f>IFERROR(VLOOKUP($D339,#REF!,16,0),)</f>
        <v>0</v>
      </c>
      <c r="S339" s="24">
        <f>IFERROR(VLOOKUP($D339,#REF!,16,0),)</f>
        <v>0</v>
      </c>
      <c r="T339" s="24">
        <f>IFERROR(VLOOKUP($D339,#REF!,17,0),)</f>
        <v>0</v>
      </c>
      <c r="U339" s="24">
        <f>IFERROR(VLOOKUP($D339,#REF!,19,0),)</f>
        <v>0</v>
      </c>
      <c r="V339" s="24">
        <f>IFERROR(VLOOKUP($D339,#REF!,20,0),)</f>
        <v>0</v>
      </c>
      <c r="W339" s="24">
        <f>IFERROR(VLOOKUP($D339,#REF!,21,0),)</f>
        <v>0</v>
      </c>
      <c r="X339" s="24">
        <f>IFERROR(VLOOKUP($D339,#REF!,22,0),)</f>
        <v>0</v>
      </c>
      <c r="Y339" s="24">
        <f>IFERROR(VLOOKUP($D339,#REF!,23,0),)</f>
        <v>0</v>
      </c>
      <c r="Z339" s="24">
        <f>IFERROR(VLOOKUP($D339,#REF!,24,0),)</f>
        <v>0</v>
      </c>
      <c r="AA339" s="24">
        <f>IFERROR(VLOOKUP($D339,#REF!,25,0),)</f>
        <v>0</v>
      </c>
      <c r="AB339" s="24">
        <f>IFERROR(VLOOKUP($D339,#REF!,26,0),)</f>
        <v>0</v>
      </c>
      <c r="AC339" s="24">
        <f>IFERROR(VLOOKUP($D339,#REF!,27,0),)</f>
        <v>0</v>
      </c>
      <c r="AD339" s="24">
        <f>IFERROR(VLOOKUP($D339,#REF!,28,0),)</f>
        <v>0</v>
      </c>
      <c r="AE339" s="24">
        <f>IFERROR(VLOOKUP($D339,#REF!,29,0),)</f>
        <v>0</v>
      </c>
      <c r="AF339" s="24">
        <f>IFERROR(VLOOKUP($D339,#REF!,30,0),)</f>
        <v>0</v>
      </c>
      <c r="AG339" s="24">
        <f>IFERROR(VLOOKUP($D339,#REF!,31,0),)</f>
        <v>0</v>
      </c>
      <c r="AH339" s="24">
        <f>IFERROR(VLOOKUP($D339,#REF!,32,0),)</f>
        <v>0</v>
      </c>
      <c r="AI339" s="24">
        <f>IFERROR(VLOOKUP($D339,#REF!,33,0),)</f>
        <v>0</v>
      </c>
      <c r="AJ339" s="24">
        <f>IFERROR(VLOOKUP($D339,#REF!,34,0),)</f>
        <v>0</v>
      </c>
      <c r="AK339" s="24">
        <f>IFERROR(VLOOKUP($D339,#REF!,35,0),)</f>
        <v>0</v>
      </c>
      <c r="AL339" s="24">
        <f>IFERROR(VLOOKUP($D339,#REF!,36,0),)</f>
        <v>0</v>
      </c>
    </row>
    <row r="340" spans="1:38" x14ac:dyDescent="0.25">
      <c r="B340" s="8" t="str">
        <f t="shared" si="61"/>
        <v>Подрядные работы051-2002899</v>
      </c>
      <c r="C340" s="33" t="s">
        <v>2</v>
      </c>
      <c r="D340" s="33" t="s">
        <v>203</v>
      </c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</row>
    <row r="341" spans="1:38" x14ac:dyDescent="0.25">
      <c r="B341" s="8" t="str">
        <f t="shared" si="61"/>
        <v>СГМ051-2002899</v>
      </c>
      <c r="C341" s="40" t="s">
        <v>991</v>
      </c>
      <c r="D341" s="40" t="s">
        <v>203</v>
      </c>
      <c r="E341" s="20">
        <f>IFERROR(VLOOKUP(B341,'[1]91-1'!$D$99:$Z$6933,23,0),)</f>
        <v>0</v>
      </c>
      <c r="F341" s="20">
        <f>IFERROR(VLOOKUP(B341,'[1]91-1'!$D$99:$AA$6933,24,0),)</f>
        <v>0</v>
      </c>
      <c r="G341" s="20"/>
      <c r="H341" s="20"/>
      <c r="I341" s="20"/>
      <c r="J341" s="20"/>
      <c r="K341" s="20"/>
      <c r="L341" s="20"/>
      <c r="M341" s="20"/>
      <c r="N341" s="20"/>
      <c r="O341" s="20">
        <f>U341+Y341+AC341+AG341</f>
        <v>52.16</v>
      </c>
      <c r="P341" s="20">
        <f>V341+Z341+AD341+AH341</f>
        <v>0</v>
      </c>
      <c r="Q341" s="20">
        <f>W341+AA341+AE341+AI341</f>
        <v>52.16</v>
      </c>
      <c r="R341" s="20">
        <f>X341+AB341+AF341+AJ341</f>
        <v>0</v>
      </c>
      <c r="S341" s="20"/>
      <c r="T341" s="20"/>
      <c r="U341" s="20">
        <f>V341+W341+X341</f>
        <v>0</v>
      </c>
      <c r="V341" s="20">
        <v>0</v>
      </c>
      <c r="W341" s="20">
        <v>0</v>
      </c>
      <c r="X341" s="20">
        <v>0</v>
      </c>
      <c r="Y341" s="20">
        <f>Z341+AA341+AB341</f>
        <v>52.16</v>
      </c>
      <c r="Z341" s="20"/>
      <c r="AA341" s="20">
        <v>52.16</v>
      </c>
      <c r="AB341" s="20"/>
      <c r="AC341" s="20">
        <f>AD341+AE341+AF341</f>
        <v>0</v>
      </c>
      <c r="AD341" s="20"/>
      <c r="AE341" s="20"/>
      <c r="AF341" s="20"/>
      <c r="AG341" s="20">
        <f>AH341+AI341+AJ341</f>
        <v>0</v>
      </c>
      <c r="AH341" s="20"/>
      <c r="AI341" s="20"/>
      <c r="AJ341" s="20"/>
      <c r="AK341" s="20"/>
      <c r="AL341" s="20"/>
    </row>
    <row r="342" spans="1:38" x14ac:dyDescent="0.25">
      <c r="A342" s="8" t="s">
        <v>989</v>
      </c>
      <c r="B342" s="8" t="str">
        <f t="shared" si="61"/>
        <v>Реконструкция цеха № 3 КС-3 Вуктыл газопровода Пунга-Вуктыл-Ухта 2 оч.051-2002901</v>
      </c>
      <c r="C342" s="23" t="s">
        <v>770</v>
      </c>
      <c r="D342" s="23" t="s">
        <v>204</v>
      </c>
      <c r="E342" s="24">
        <f>IFERROR(VLOOKUP(D342,#REF!,2,0),)</f>
        <v>0</v>
      </c>
      <c r="F342" s="24">
        <f>IFERROR(VLOOKUP(D342,#REF!,3,0),)</f>
        <v>0</v>
      </c>
      <c r="G342" s="24">
        <f>IFERROR(VLOOKUP(D342,#REF!,4,0),)</f>
        <v>0</v>
      </c>
      <c r="H342" s="24">
        <f>IFERROR(VLOOKUP($D342,#REF!,5,0),)</f>
        <v>0</v>
      </c>
      <c r="I342" s="24">
        <v>27.94</v>
      </c>
      <c r="J342" s="24">
        <f>IFERROR(VLOOKUP($D342,#REF!,7,0),)</f>
        <v>0</v>
      </c>
      <c r="K342" s="24">
        <f>IFERROR(VLOOKUP($D342,#REF!,8,0),)</f>
        <v>0</v>
      </c>
      <c r="L342" s="24">
        <f>IFERROR(VLOOKUP($D342,#REF!,9,0),)</f>
        <v>0</v>
      </c>
      <c r="M342" s="24">
        <f>IFERROR(VLOOKUP($D342,#REF!,10,0),)</f>
        <v>0</v>
      </c>
      <c r="N342" s="24">
        <f>IFERROR(VLOOKUP($D342,#REF!,11,0),)</f>
        <v>0</v>
      </c>
      <c r="O342" s="24">
        <f>IFERROR(VLOOKUP($D342,#REF!,12,0),)</f>
        <v>0</v>
      </c>
      <c r="P342" s="24">
        <f>IFERROR(VLOOKUP($D342,#REF!,14,0),)</f>
        <v>0</v>
      </c>
      <c r="Q342" s="24">
        <f>IFERROR(VLOOKUP($D342,#REF!,15,0),)</f>
        <v>0</v>
      </c>
      <c r="R342" s="24">
        <f>IFERROR(VLOOKUP($D342,#REF!,16,0),)</f>
        <v>0</v>
      </c>
      <c r="S342" s="24">
        <f>IFERROR(VLOOKUP($D342,#REF!,16,0),)</f>
        <v>0</v>
      </c>
      <c r="T342" s="24">
        <f>IFERROR(VLOOKUP($D342,#REF!,17,0),)</f>
        <v>0</v>
      </c>
      <c r="U342" s="24">
        <f>IFERROR(VLOOKUP($D342,#REF!,19,0),)</f>
        <v>0</v>
      </c>
      <c r="V342" s="24">
        <f>IFERROR(VLOOKUP($D342,#REF!,20,0),)</f>
        <v>0</v>
      </c>
      <c r="W342" s="24">
        <f>IFERROR(VLOOKUP($D342,#REF!,21,0),)</f>
        <v>0</v>
      </c>
      <c r="X342" s="24">
        <f>IFERROR(VLOOKUP($D342,#REF!,22,0),)</f>
        <v>0</v>
      </c>
      <c r="Y342" s="24">
        <f>IFERROR(VLOOKUP($D342,#REF!,23,0),)</f>
        <v>0</v>
      </c>
      <c r="Z342" s="24">
        <f>IFERROR(VLOOKUP($D342,#REF!,24,0),)</f>
        <v>0</v>
      </c>
      <c r="AA342" s="24">
        <f>IFERROR(VLOOKUP($D342,#REF!,25,0),)</f>
        <v>0</v>
      </c>
      <c r="AB342" s="24">
        <f>IFERROR(VLOOKUP($D342,#REF!,26,0),)</f>
        <v>0</v>
      </c>
      <c r="AC342" s="24">
        <f>IFERROR(VLOOKUP($D342,#REF!,27,0),)</f>
        <v>0</v>
      </c>
      <c r="AD342" s="24">
        <f>IFERROR(VLOOKUP($D342,#REF!,28,0),)</f>
        <v>0</v>
      </c>
      <c r="AE342" s="24">
        <f>IFERROR(VLOOKUP($D342,#REF!,29,0),)</f>
        <v>0</v>
      </c>
      <c r="AF342" s="24">
        <f>IFERROR(VLOOKUP($D342,#REF!,30,0),)</f>
        <v>0</v>
      </c>
      <c r="AG342" s="24">
        <f>IFERROR(VLOOKUP($D342,#REF!,31,0),)</f>
        <v>0</v>
      </c>
      <c r="AH342" s="24">
        <f>IFERROR(VLOOKUP($D342,#REF!,32,0),)</f>
        <v>0</v>
      </c>
      <c r="AI342" s="24">
        <f>IFERROR(VLOOKUP($D342,#REF!,33,0),)</f>
        <v>0</v>
      </c>
      <c r="AJ342" s="24">
        <f>IFERROR(VLOOKUP($D342,#REF!,34,0),)</f>
        <v>0</v>
      </c>
      <c r="AK342" s="24">
        <f>IFERROR(VLOOKUP($D342,#REF!,35,0),)</f>
        <v>0</v>
      </c>
      <c r="AL342" s="24">
        <f>IFERROR(VLOOKUP($D342,#REF!,36,0),)</f>
        <v>0</v>
      </c>
    </row>
    <row r="343" spans="1:38" x14ac:dyDescent="0.25">
      <c r="A343" s="8" t="s">
        <v>989</v>
      </c>
      <c r="B343" s="8" t="str">
        <f t="shared" si="61"/>
        <v>Реконструкция скважин Медвежьего НГКМ051-2002903</v>
      </c>
      <c r="C343" s="23" t="s">
        <v>771</v>
      </c>
      <c r="D343" s="23" t="s">
        <v>205</v>
      </c>
      <c r="E343" s="24">
        <f>IFERROR(VLOOKUP(D343,#REF!,2,0),)</f>
        <v>0</v>
      </c>
      <c r="F343" s="24">
        <f>IFERROR(VLOOKUP(D343,#REF!,3,0),)</f>
        <v>0</v>
      </c>
      <c r="G343" s="24">
        <f>IFERROR(VLOOKUP(D343,#REF!,4,0),)</f>
        <v>0</v>
      </c>
      <c r="H343" s="24">
        <f>IFERROR(VLOOKUP($D343,#REF!,5,0),)</f>
        <v>0</v>
      </c>
      <c r="I343" s="24">
        <v>354.38</v>
      </c>
      <c r="J343" s="24">
        <f>IFERROR(VLOOKUP($D343,#REF!,7,0),)</f>
        <v>0</v>
      </c>
      <c r="K343" s="24">
        <f>IFERROR(VLOOKUP($D343,#REF!,8,0),)</f>
        <v>0</v>
      </c>
      <c r="L343" s="24">
        <f>IFERROR(VLOOKUP($D343,#REF!,9,0),)</f>
        <v>0</v>
      </c>
      <c r="M343" s="24">
        <f>IFERROR(VLOOKUP($D343,#REF!,10,0),)</f>
        <v>0</v>
      </c>
      <c r="N343" s="24">
        <f>IFERROR(VLOOKUP($D343,#REF!,11,0),)</f>
        <v>0</v>
      </c>
      <c r="O343" s="24">
        <f>IFERROR(VLOOKUP($D343,#REF!,12,0),)</f>
        <v>0</v>
      </c>
      <c r="P343" s="24">
        <f>IFERROR(VLOOKUP($D343,#REF!,14,0),)</f>
        <v>0</v>
      </c>
      <c r="Q343" s="24">
        <f>IFERROR(VLOOKUP($D343,#REF!,15,0),)</f>
        <v>0</v>
      </c>
      <c r="R343" s="24">
        <f>IFERROR(VLOOKUP($D343,#REF!,16,0),)</f>
        <v>0</v>
      </c>
      <c r="S343" s="24">
        <f>IFERROR(VLOOKUP($D343,#REF!,16,0),)</f>
        <v>0</v>
      </c>
      <c r="T343" s="24">
        <f>IFERROR(VLOOKUP($D343,#REF!,17,0),)</f>
        <v>0</v>
      </c>
      <c r="U343" s="24">
        <f>IFERROR(VLOOKUP($D343,#REF!,19,0),)</f>
        <v>0</v>
      </c>
      <c r="V343" s="24">
        <f>IFERROR(VLOOKUP($D343,#REF!,20,0),)</f>
        <v>0</v>
      </c>
      <c r="W343" s="24">
        <f>IFERROR(VLOOKUP($D343,#REF!,21,0),)</f>
        <v>0</v>
      </c>
      <c r="X343" s="24">
        <f>IFERROR(VLOOKUP($D343,#REF!,22,0),)</f>
        <v>0</v>
      </c>
      <c r="Y343" s="24">
        <f>IFERROR(VLOOKUP($D343,#REF!,23,0),)</f>
        <v>0</v>
      </c>
      <c r="Z343" s="24">
        <f>IFERROR(VLOOKUP($D343,#REF!,24,0),)</f>
        <v>0</v>
      </c>
      <c r="AA343" s="24">
        <f>IFERROR(VLOOKUP($D343,#REF!,25,0),)</f>
        <v>0</v>
      </c>
      <c r="AB343" s="24">
        <f>IFERROR(VLOOKUP($D343,#REF!,26,0),)</f>
        <v>0</v>
      </c>
      <c r="AC343" s="24">
        <f>IFERROR(VLOOKUP($D343,#REF!,27,0),)</f>
        <v>0</v>
      </c>
      <c r="AD343" s="24">
        <f>IFERROR(VLOOKUP($D343,#REF!,28,0),)</f>
        <v>0</v>
      </c>
      <c r="AE343" s="24">
        <f>IFERROR(VLOOKUP($D343,#REF!,29,0),)</f>
        <v>0</v>
      </c>
      <c r="AF343" s="24">
        <f>IFERROR(VLOOKUP($D343,#REF!,30,0),)</f>
        <v>0</v>
      </c>
      <c r="AG343" s="24">
        <f>IFERROR(VLOOKUP($D343,#REF!,31,0),)</f>
        <v>0</v>
      </c>
      <c r="AH343" s="24">
        <f>IFERROR(VLOOKUP($D343,#REF!,32,0),)</f>
        <v>0</v>
      </c>
      <c r="AI343" s="24">
        <f>IFERROR(VLOOKUP($D343,#REF!,33,0),)</f>
        <v>0</v>
      </c>
      <c r="AJ343" s="24">
        <f>IFERROR(VLOOKUP($D343,#REF!,34,0),)</f>
        <v>0</v>
      </c>
      <c r="AK343" s="24">
        <f>IFERROR(VLOOKUP($D343,#REF!,35,0),)</f>
        <v>0</v>
      </c>
      <c r="AL343" s="24">
        <f>IFERROR(VLOOKUP($D343,#REF!,36,0),)</f>
        <v>0</v>
      </c>
    </row>
    <row r="344" spans="1:38" x14ac:dyDescent="0.25">
      <c r="B344" s="8" t="str">
        <f t="shared" si="61"/>
        <v>Подрядные работы051-2002903</v>
      </c>
      <c r="C344" s="33" t="s">
        <v>2</v>
      </c>
      <c r="D344" s="33" t="s">
        <v>205</v>
      </c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</row>
    <row r="345" spans="1:38" x14ac:dyDescent="0.25">
      <c r="B345" s="8" t="str">
        <f t="shared" si="61"/>
        <v>Газстройпром051-2002903</v>
      </c>
      <c r="C345" s="40" t="s">
        <v>990</v>
      </c>
      <c r="D345" s="40" t="s">
        <v>205</v>
      </c>
      <c r="E345" s="20">
        <v>0</v>
      </c>
      <c r="F345" s="20">
        <v>22.92</v>
      </c>
      <c r="G345" s="20"/>
      <c r="H345" s="20"/>
      <c r="I345" s="20"/>
      <c r="J345" s="20"/>
      <c r="K345" s="20"/>
      <c r="L345" s="20"/>
      <c r="M345" s="20"/>
      <c r="N345" s="20"/>
      <c r="O345" s="20">
        <f>U345+Y345+AC345+AG345</f>
        <v>22.92</v>
      </c>
      <c r="P345" s="20">
        <f>V345+Z345+AD345+AH345</f>
        <v>22.92</v>
      </c>
      <c r="Q345" s="20">
        <f>W345+AA345+AE345+AI345</f>
        <v>0</v>
      </c>
      <c r="R345" s="20">
        <f>X345+AB345+AF345+AJ345</f>
        <v>0</v>
      </c>
      <c r="S345" s="20"/>
      <c r="T345" s="20"/>
      <c r="U345" s="20">
        <f>V345+W345+X345</f>
        <v>22.92</v>
      </c>
      <c r="V345" s="20">
        <v>22.92</v>
      </c>
      <c r="W345" s="20">
        <v>0</v>
      </c>
      <c r="X345" s="20">
        <v>0</v>
      </c>
      <c r="Y345" s="20">
        <f>Z345+AA345+AB345</f>
        <v>0</v>
      </c>
      <c r="Z345" s="20"/>
      <c r="AA345" s="20"/>
      <c r="AB345" s="20"/>
      <c r="AC345" s="20">
        <f>AD345+AE345+AF345</f>
        <v>0</v>
      </c>
      <c r="AD345" s="20"/>
      <c r="AE345" s="20"/>
      <c r="AF345" s="20"/>
      <c r="AG345" s="20">
        <f>AH345+AI345+AJ345</f>
        <v>0</v>
      </c>
      <c r="AH345" s="20"/>
      <c r="AI345" s="20"/>
      <c r="AJ345" s="20"/>
      <c r="AK345" s="20"/>
      <c r="AL345" s="20"/>
    </row>
    <row r="346" spans="1:38" x14ac:dyDescent="0.25">
      <c r="A346" s="8" t="s">
        <v>989</v>
      </c>
      <c r="B346" s="8" t="str">
        <f t="shared" si="61"/>
        <v>Реконструкция компрессорного цеха №1 КС-17 Грязовец051-2002904</v>
      </c>
      <c r="C346" s="23" t="s">
        <v>772</v>
      </c>
      <c r="D346" s="23" t="s">
        <v>206</v>
      </c>
      <c r="E346" s="24">
        <f>IFERROR(VLOOKUP(D346,#REF!,2,0),)</f>
        <v>0</v>
      </c>
      <c r="F346" s="24">
        <f>IFERROR(VLOOKUP(D346,#REF!,3,0),)</f>
        <v>0</v>
      </c>
      <c r="G346" s="24">
        <f>IFERROR(VLOOKUP(D346,#REF!,4,0),)</f>
        <v>0</v>
      </c>
      <c r="H346" s="24">
        <f>IFERROR(VLOOKUP($D346,#REF!,5,0),)</f>
        <v>0</v>
      </c>
      <c r="I346" s="24">
        <v>36.28</v>
      </c>
      <c r="J346" s="24">
        <f>IFERROR(VLOOKUP($D346,#REF!,7,0),)</f>
        <v>0</v>
      </c>
      <c r="K346" s="24">
        <f>IFERROR(VLOOKUP($D346,#REF!,8,0),)</f>
        <v>0</v>
      </c>
      <c r="L346" s="24">
        <f>IFERROR(VLOOKUP($D346,#REF!,9,0),)</f>
        <v>0</v>
      </c>
      <c r="M346" s="24">
        <f>IFERROR(VLOOKUP($D346,#REF!,10,0),)</f>
        <v>0</v>
      </c>
      <c r="N346" s="24">
        <f>IFERROR(VLOOKUP($D346,#REF!,11,0),)</f>
        <v>0</v>
      </c>
      <c r="O346" s="24">
        <f>IFERROR(VLOOKUP($D346,#REF!,12,0),)</f>
        <v>0</v>
      </c>
      <c r="P346" s="24">
        <f>IFERROR(VLOOKUP($D346,#REF!,14,0),)</f>
        <v>0</v>
      </c>
      <c r="Q346" s="24">
        <f>IFERROR(VLOOKUP($D346,#REF!,15,0),)</f>
        <v>0</v>
      </c>
      <c r="R346" s="24">
        <f>IFERROR(VLOOKUP($D346,#REF!,16,0),)</f>
        <v>0</v>
      </c>
      <c r="S346" s="24">
        <f>IFERROR(VLOOKUP($D346,#REF!,16,0),)</f>
        <v>0</v>
      </c>
      <c r="T346" s="24">
        <f>IFERROR(VLOOKUP($D346,#REF!,17,0),)</f>
        <v>0</v>
      </c>
      <c r="U346" s="24">
        <f>IFERROR(VLOOKUP($D346,#REF!,19,0),)</f>
        <v>0</v>
      </c>
      <c r="V346" s="24">
        <f>IFERROR(VLOOKUP($D346,#REF!,20,0),)</f>
        <v>0</v>
      </c>
      <c r="W346" s="24">
        <f>IFERROR(VLOOKUP($D346,#REF!,21,0),)</f>
        <v>0</v>
      </c>
      <c r="X346" s="24">
        <f>IFERROR(VLOOKUP($D346,#REF!,22,0),)</f>
        <v>0</v>
      </c>
      <c r="Y346" s="24">
        <f>IFERROR(VLOOKUP($D346,#REF!,23,0),)</f>
        <v>0</v>
      </c>
      <c r="Z346" s="24">
        <f>IFERROR(VLOOKUP($D346,#REF!,24,0),)</f>
        <v>0</v>
      </c>
      <c r="AA346" s="24">
        <f>IFERROR(VLOOKUP($D346,#REF!,25,0),)</f>
        <v>0</v>
      </c>
      <c r="AB346" s="24">
        <f>IFERROR(VLOOKUP($D346,#REF!,26,0),)</f>
        <v>0</v>
      </c>
      <c r="AC346" s="24">
        <f>IFERROR(VLOOKUP($D346,#REF!,27,0),)</f>
        <v>0</v>
      </c>
      <c r="AD346" s="24">
        <f>IFERROR(VLOOKUP($D346,#REF!,28,0),)</f>
        <v>0</v>
      </c>
      <c r="AE346" s="24">
        <f>IFERROR(VLOOKUP($D346,#REF!,29,0),)</f>
        <v>0</v>
      </c>
      <c r="AF346" s="24">
        <f>IFERROR(VLOOKUP($D346,#REF!,30,0),)</f>
        <v>0</v>
      </c>
      <c r="AG346" s="24">
        <f>IFERROR(VLOOKUP($D346,#REF!,31,0),)</f>
        <v>0</v>
      </c>
      <c r="AH346" s="24">
        <f>IFERROR(VLOOKUP($D346,#REF!,32,0),)</f>
        <v>0</v>
      </c>
      <c r="AI346" s="24">
        <f>IFERROR(VLOOKUP($D346,#REF!,33,0),)</f>
        <v>0</v>
      </c>
      <c r="AJ346" s="24">
        <f>IFERROR(VLOOKUP($D346,#REF!,34,0),)</f>
        <v>0</v>
      </c>
      <c r="AK346" s="24">
        <f>IFERROR(VLOOKUP($D346,#REF!,35,0),)</f>
        <v>0</v>
      </c>
      <c r="AL346" s="24">
        <f>IFERROR(VLOOKUP($D346,#REF!,36,0),)</f>
        <v>0</v>
      </c>
    </row>
    <row r="347" spans="1:38" x14ac:dyDescent="0.25">
      <c r="A347" s="8" t="s">
        <v>989</v>
      </c>
      <c r="B347" s="8" t="str">
        <f t="shared" si="61"/>
        <v>Реконструкция компрессорного цеха №4 КС-18 Мышкин051-2002917</v>
      </c>
      <c r="C347" s="23" t="s">
        <v>773</v>
      </c>
      <c r="D347" s="23" t="s">
        <v>207</v>
      </c>
      <c r="E347" s="24">
        <f>IFERROR(VLOOKUP(D347,#REF!,2,0),)</f>
        <v>0</v>
      </c>
      <c r="F347" s="24">
        <f>IFERROR(VLOOKUP(D347,#REF!,3,0),)</f>
        <v>0</v>
      </c>
      <c r="G347" s="24">
        <f>IFERROR(VLOOKUP(D347,#REF!,4,0),)</f>
        <v>0</v>
      </c>
      <c r="H347" s="24">
        <f>IFERROR(VLOOKUP($D347,#REF!,5,0),)</f>
        <v>0</v>
      </c>
      <c r="I347" s="24">
        <v>29.88</v>
      </c>
      <c r="J347" s="24">
        <f>IFERROR(VLOOKUP($D347,#REF!,7,0),)</f>
        <v>0</v>
      </c>
      <c r="K347" s="24">
        <f>IFERROR(VLOOKUP($D347,#REF!,8,0),)</f>
        <v>0</v>
      </c>
      <c r="L347" s="24">
        <f>IFERROR(VLOOKUP($D347,#REF!,9,0),)</f>
        <v>0</v>
      </c>
      <c r="M347" s="24">
        <f>IFERROR(VLOOKUP($D347,#REF!,10,0),)</f>
        <v>0</v>
      </c>
      <c r="N347" s="24">
        <f>IFERROR(VLOOKUP($D347,#REF!,11,0),)</f>
        <v>0</v>
      </c>
      <c r="O347" s="24">
        <f>IFERROR(VLOOKUP($D347,#REF!,12,0),)</f>
        <v>0</v>
      </c>
      <c r="P347" s="24">
        <f>IFERROR(VLOOKUP($D347,#REF!,14,0),)</f>
        <v>0</v>
      </c>
      <c r="Q347" s="24">
        <f>IFERROR(VLOOKUP($D347,#REF!,15,0),)</f>
        <v>0</v>
      </c>
      <c r="R347" s="24">
        <f>IFERROR(VLOOKUP($D347,#REF!,16,0),)</f>
        <v>0</v>
      </c>
      <c r="S347" s="24">
        <f>IFERROR(VLOOKUP($D347,#REF!,16,0),)</f>
        <v>0</v>
      </c>
      <c r="T347" s="24">
        <f>IFERROR(VLOOKUP($D347,#REF!,17,0),)</f>
        <v>0</v>
      </c>
      <c r="U347" s="24">
        <f>IFERROR(VLOOKUP($D347,#REF!,19,0),)</f>
        <v>0</v>
      </c>
      <c r="V347" s="24">
        <f>IFERROR(VLOOKUP($D347,#REF!,20,0),)</f>
        <v>0</v>
      </c>
      <c r="W347" s="24">
        <f>IFERROR(VLOOKUP($D347,#REF!,21,0),)</f>
        <v>0</v>
      </c>
      <c r="X347" s="24">
        <f>IFERROR(VLOOKUP($D347,#REF!,22,0),)</f>
        <v>0</v>
      </c>
      <c r="Y347" s="24">
        <f>IFERROR(VLOOKUP($D347,#REF!,23,0),)</f>
        <v>0</v>
      </c>
      <c r="Z347" s="24">
        <f>IFERROR(VLOOKUP($D347,#REF!,24,0),)</f>
        <v>0</v>
      </c>
      <c r="AA347" s="24">
        <f>IFERROR(VLOOKUP($D347,#REF!,25,0),)</f>
        <v>0</v>
      </c>
      <c r="AB347" s="24">
        <f>IFERROR(VLOOKUP($D347,#REF!,26,0),)</f>
        <v>0</v>
      </c>
      <c r="AC347" s="24">
        <f>IFERROR(VLOOKUP($D347,#REF!,27,0),)</f>
        <v>0</v>
      </c>
      <c r="AD347" s="24">
        <f>IFERROR(VLOOKUP($D347,#REF!,28,0),)</f>
        <v>0</v>
      </c>
      <c r="AE347" s="24">
        <f>IFERROR(VLOOKUP($D347,#REF!,29,0),)</f>
        <v>0</v>
      </c>
      <c r="AF347" s="24">
        <f>IFERROR(VLOOKUP($D347,#REF!,30,0),)</f>
        <v>0</v>
      </c>
      <c r="AG347" s="24">
        <f>IFERROR(VLOOKUP($D347,#REF!,31,0),)</f>
        <v>0</v>
      </c>
      <c r="AH347" s="24">
        <f>IFERROR(VLOOKUP($D347,#REF!,32,0),)</f>
        <v>0</v>
      </c>
      <c r="AI347" s="24">
        <f>IFERROR(VLOOKUP($D347,#REF!,33,0),)</f>
        <v>0</v>
      </c>
      <c r="AJ347" s="24">
        <f>IFERROR(VLOOKUP($D347,#REF!,34,0),)</f>
        <v>0</v>
      </c>
      <c r="AK347" s="24">
        <f>IFERROR(VLOOKUP($D347,#REF!,35,0),)</f>
        <v>0</v>
      </c>
      <c r="AL347" s="24">
        <f>IFERROR(VLOOKUP($D347,#REF!,36,0),)</f>
        <v>0</v>
      </c>
    </row>
    <row r="348" spans="1:38" x14ac:dyDescent="0.25">
      <c r="A348" s="8" t="s">
        <v>989</v>
      </c>
      <c r="B348" s="8" t="str">
        <f t="shared" si="61"/>
        <v>Газопровод-отвод и ГРС "Медвенка-2" Курской области051-2002922</v>
      </c>
      <c r="C348" s="23" t="s">
        <v>774</v>
      </c>
      <c r="D348" s="23" t="s">
        <v>208</v>
      </c>
      <c r="E348" s="24">
        <f>IFERROR(VLOOKUP(D348,#REF!,2,0),)</f>
        <v>0</v>
      </c>
      <c r="F348" s="24">
        <f>IFERROR(VLOOKUP(D348,#REF!,3,0),)</f>
        <v>0</v>
      </c>
      <c r="G348" s="24">
        <f>IFERROR(VLOOKUP(D348,#REF!,4,0),)</f>
        <v>0</v>
      </c>
      <c r="H348" s="24">
        <f>IFERROR(VLOOKUP($D348,#REF!,5,0),)</f>
        <v>0</v>
      </c>
      <c r="I348" s="24">
        <v>0</v>
      </c>
      <c r="J348" s="24">
        <f>IFERROR(VLOOKUP($D348,#REF!,7,0),)</f>
        <v>0</v>
      </c>
      <c r="K348" s="24">
        <f>IFERROR(VLOOKUP($D348,#REF!,8,0),)</f>
        <v>0</v>
      </c>
      <c r="L348" s="24">
        <f>IFERROR(VLOOKUP($D348,#REF!,9,0),)</f>
        <v>0</v>
      </c>
      <c r="M348" s="24">
        <f>IFERROR(VLOOKUP($D348,#REF!,10,0),)</f>
        <v>0</v>
      </c>
      <c r="N348" s="24">
        <f>IFERROR(VLOOKUP($D348,#REF!,11,0),)</f>
        <v>0</v>
      </c>
      <c r="O348" s="24">
        <f>IFERROR(VLOOKUP($D348,#REF!,12,0),)</f>
        <v>0</v>
      </c>
      <c r="P348" s="24">
        <f>IFERROR(VLOOKUP($D348,#REF!,14,0),)</f>
        <v>0</v>
      </c>
      <c r="Q348" s="24">
        <f>IFERROR(VLOOKUP($D348,#REF!,15,0),)</f>
        <v>0</v>
      </c>
      <c r="R348" s="24">
        <f>IFERROR(VLOOKUP($D348,#REF!,16,0),)</f>
        <v>0</v>
      </c>
      <c r="S348" s="24">
        <f>IFERROR(VLOOKUP($D348,#REF!,16,0),)</f>
        <v>0</v>
      </c>
      <c r="T348" s="24">
        <f>IFERROR(VLOOKUP($D348,#REF!,17,0),)</f>
        <v>0</v>
      </c>
      <c r="U348" s="24">
        <f>IFERROR(VLOOKUP($D348,#REF!,19,0),)</f>
        <v>0</v>
      </c>
      <c r="V348" s="24">
        <f>IFERROR(VLOOKUP($D348,#REF!,20,0),)</f>
        <v>0</v>
      </c>
      <c r="W348" s="24">
        <f>IFERROR(VLOOKUP($D348,#REF!,21,0),)</f>
        <v>0</v>
      </c>
      <c r="X348" s="24">
        <f>IFERROR(VLOOKUP($D348,#REF!,22,0),)</f>
        <v>0</v>
      </c>
      <c r="Y348" s="24">
        <f>IFERROR(VLOOKUP($D348,#REF!,23,0),)</f>
        <v>0</v>
      </c>
      <c r="Z348" s="24">
        <f>IFERROR(VLOOKUP($D348,#REF!,24,0),)</f>
        <v>0</v>
      </c>
      <c r="AA348" s="24">
        <f>IFERROR(VLOOKUP($D348,#REF!,25,0),)</f>
        <v>0</v>
      </c>
      <c r="AB348" s="24">
        <f>IFERROR(VLOOKUP($D348,#REF!,26,0),)</f>
        <v>0</v>
      </c>
      <c r="AC348" s="24">
        <f>IFERROR(VLOOKUP($D348,#REF!,27,0),)</f>
        <v>0</v>
      </c>
      <c r="AD348" s="24">
        <f>IFERROR(VLOOKUP($D348,#REF!,28,0),)</f>
        <v>0</v>
      </c>
      <c r="AE348" s="24">
        <f>IFERROR(VLOOKUP($D348,#REF!,29,0),)</f>
        <v>0</v>
      </c>
      <c r="AF348" s="24">
        <f>IFERROR(VLOOKUP($D348,#REF!,30,0),)</f>
        <v>0</v>
      </c>
      <c r="AG348" s="24">
        <f>IFERROR(VLOOKUP($D348,#REF!,31,0),)</f>
        <v>0</v>
      </c>
      <c r="AH348" s="24">
        <f>IFERROR(VLOOKUP($D348,#REF!,32,0),)</f>
        <v>0</v>
      </c>
      <c r="AI348" s="24">
        <f>IFERROR(VLOOKUP($D348,#REF!,33,0),)</f>
        <v>0</v>
      </c>
      <c r="AJ348" s="24">
        <f>IFERROR(VLOOKUP($D348,#REF!,34,0),)</f>
        <v>0</v>
      </c>
      <c r="AK348" s="24">
        <f>IFERROR(VLOOKUP($D348,#REF!,35,0),)</f>
        <v>0</v>
      </c>
      <c r="AL348" s="24">
        <f>IFERROR(VLOOKUP($D348,#REF!,36,0),)</f>
        <v>0</v>
      </c>
    </row>
    <row r="349" spans="1:38" x14ac:dyDescent="0.25">
      <c r="A349" s="8" t="s">
        <v>989</v>
      </c>
      <c r="B349" s="8" t="str">
        <f t="shared" si="61"/>
        <v>Реконструкция ГРС п. Орловский Ростовской области051-2002935</v>
      </c>
      <c r="C349" s="23" t="s">
        <v>775</v>
      </c>
      <c r="D349" s="23" t="s">
        <v>209</v>
      </c>
      <c r="E349" s="24">
        <f>IFERROR(VLOOKUP(D349,#REF!,2,0),)</f>
        <v>0</v>
      </c>
      <c r="F349" s="24">
        <f>IFERROR(VLOOKUP(D349,#REF!,3,0),)</f>
        <v>0</v>
      </c>
      <c r="G349" s="24">
        <f>IFERROR(VLOOKUP(D349,#REF!,4,0),)</f>
        <v>0</v>
      </c>
      <c r="H349" s="24">
        <f>IFERROR(VLOOKUP($D349,#REF!,5,0),)</f>
        <v>0</v>
      </c>
      <c r="I349" s="24">
        <v>0</v>
      </c>
      <c r="J349" s="24">
        <f>IFERROR(VLOOKUP($D349,#REF!,7,0),)</f>
        <v>0</v>
      </c>
      <c r="K349" s="24">
        <f>IFERROR(VLOOKUP($D349,#REF!,8,0),)</f>
        <v>0</v>
      </c>
      <c r="L349" s="24">
        <f>IFERROR(VLOOKUP($D349,#REF!,9,0),)</f>
        <v>0</v>
      </c>
      <c r="M349" s="24">
        <f>IFERROR(VLOOKUP($D349,#REF!,10,0),)</f>
        <v>0</v>
      </c>
      <c r="N349" s="24">
        <f>IFERROR(VLOOKUP($D349,#REF!,11,0),)</f>
        <v>0</v>
      </c>
      <c r="O349" s="24">
        <f>IFERROR(VLOOKUP($D349,#REF!,12,0),)</f>
        <v>0</v>
      </c>
      <c r="P349" s="24">
        <f>IFERROR(VLOOKUP($D349,#REF!,14,0),)</f>
        <v>0</v>
      </c>
      <c r="Q349" s="24">
        <f>IFERROR(VLOOKUP($D349,#REF!,15,0),)</f>
        <v>0</v>
      </c>
      <c r="R349" s="24">
        <f>IFERROR(VLOOKUP($D349,#REF!,16,0),)</f>
        <v>0</v>
      </c>
      <c r="S349" s="24">
        <f>IFERROR(VLOOKUP($D349,#REF!,16,0),)</f>
        <v>0</v>
      </c>
      <c r="T349" s="24">
        <f>IFERROR(VLOOKUP($D349,#REF!,17,0),)</f>
        <v>0</v>
      </c>
      <c r="U349" s="24">
        <f>IFERROR(VLOOKUP($D349,#REF!,19,0),)</f>
        <v>0</v>
      </c>
      <c r="V349" s="24">
        <f>IFERROR(VLOOKUP($D349,#REF!,20,0),)</f>
        <v>0</v>
      </c>
      <c r="W349" s="24">
        <f>IFERROR(VLOOKUP($D349,#REF!,21,0),)</f>
        <v>0</v>
      </c>
      <c r="X349" s="24">
        <f>IFERROR(VLOOKUP($D349,#REF!,22,0),)</f>
        <v>0</v>
      </c>
      <c r="Y349" s="24">
        <f>IFERROR(VLOOKUP($D349,#REF!,23,0),)</f>
        <v>0</v>
      </c>
      <c r="Z349" s="24">
        <f>IFERROR(VLOOKUP($D349,#REF!,24,0),)</f>
        <v>0</v>
      </c>
      <c r="AA349" s="24">
        <f>IFERROR(VLOOKUP($D349,#REF!,25,0),)</f>
        <v>0</v>
      </c>
      <c r="AB349" s="24">
        <f>IFERROR(VLOOKUP($D349,#REF!,26,0),)</f>
        <v>0</v>
      </c>
      <c r="AC349" s="24">
        <f>IFERROR(VLOOKUP($D349,#REF!,27,0),)</f>
        <v>0</v>
      </c>
      <c r="AD349" s="24">
        <f>IFERROR(VLOOKUP($D349,#REF!,28,0),)</f>
        <v>0</v>
      </c>
      <c r="AE349" s="24">
        <f>IFERROR(VLOOKUP($D349,#REF!,29,0),)</f>
        <v>0</v>
      </c>
      <c r="AF349" s="24">
        <f>IFERROR(VLOOKUP($D349,#REF!,30,0),)</f>
        <v>0</v>
      </c>
      <c r="AG349" s="24">
        <f>IFERROR(VLOOKUP($D349,#REF!,31,0),)</f>
        <v>0</v>
      </c>
      <c r="AH349" s="24">
        <f>IFERROR(VLOOKUP($D349,#REF!,32,0),)</f>
        <v>0</v>
      </c>
      <c r="AI349" s="24">
        <f>IFERROR(VLOOKUP($D349,#REF!,33,0),)</f>
        <v>0</v>
      </c>
      <c r="AJ349" s="24">
        <f>IFERROR(VLOOKUP($D349,#REF!,34,0),)</f>
        <v>0</v>
      </c>
      <c r="AK349" s="24">
        <f>IFERROR(VLOOKUP($D349,#REF!,35,0),)</f>
        <v>0</v>
      </c>
      <c r="AL349" s="24">
        <f>IFERROR(VLOOKUP($D349,#REF!,36,0),)</f>
        <v>0</v>
      </c>
    </row>
    <row r="350" spans="1:38" x14ac:dyDescent="0.25">
      <c r="A350" s="8" t="s">
        <v>989</v>
      </c>
      <c r="B350" s="8" t="str">
        <f t="shared" si="61"/>
        <v>Реконструкция газопровода-отвода и ГРС "Селятино" со строительством КРП-20051-2002937</v>
      </c>
      <c r="C350" s="23" t="s">
        <v>776</v>
      </c>
      <c r="D350" s="23" t="s">
        <v>210</v>
      </c>
      <c r="E350" s="24">
        <f>IFERROR(VLOOKUP(D350,#REF!,2,0),)</f>
        <v>0</v>
      </c>
      <c r="F350" s="24">
        <f>IFERROR(VLOOKUP(D350,#REF!,3,0),)</f>
        <v>0</v>
      </c>
      <c r="G350" s="24">
        <f>IFERROR(VLOOKUP(D350,#REF!,4,0),)</f>
        <v>0</v>
      </c>
      <c r="H350" s="24">
        <f>IFERROR(VLOOKUP($D350,#REF!,5,0),)</f>
        <v>0</v>
      </c>
      <c r="I350" s="24">
        <v>219</v>
      </c>
      <c r="J350" s="24">
        <f>IFERROR(VLOOKUP($D350,#REF!,7,0),)</f>
        <v>0</v>
      </c>
      <c r="K350" s="24">
        <f>IFERROR(VLOOKUP($D350,#REF!,8,0),)</f>
        <v>0</v>
      </c>
      <c r="L350" s="24">
        <f>IFERROR(VLOOKUP($D350,#REF!,9,0),)</f>
        <v>0</v>
      </c>
      <c r="M350" s="24">
        <f>IFERROR(VLOOKUP($D350,#REF!,10,0),)</f>
        <v>0</v>
      </c>
      <c r="N350" s="24">
        <f>IFERROR(VLOOKUP($D350,#REF!,11,0),)</f>
        <v>0</v>
      </c>
      <c r="O350" s="24">
        <f>IFERROR(VLOOKUP($D350,#REF!,12,0),)</f>
        <v>0</v>
      </c>
      <c r="P350" s="24">
        <f>IFERROR(VLOOKUP($D350,#REF!,14,0),)</f>
        <v>0</v>
      </c>
      <c r="Q350" s="24">
        <f>IFERROR(VLOOKUP($D350,#REF!,15,0),)</f>
        <v>0</v>
      </c>
      <c r="R350" s="24">
        <f>IFERROR(VLOOKUP($D350,#REF!,16,0),)</f>
        <v>0</v>
      </c>
      <c r="S350" s="24">
        <f>IFERROR(VLOOKUP($D350,#REF!,16,0),)</f>
        <v>0</v>
      </c>
      <c r="T350" s="24">
        <f>IFERROR(VLOOKUP($D350,#REF!,17,0),)</f>
        <v>0</v>
      </c>
      <c r="U350" s="24">
        <f>IFERROR(VLOOKUP($D350,#REF!,19,0),)</f>
        <v>0</v>
      </c>
      <c r="V350" s="24">
        <f>IFERROR(VLOOKUP($D350,#REF!,20,0),)</f>
        <v>0</v>
      </c>
      <c r="W350" s="24">
        <f>IFERROR(VLOOKUP($D350,#REF!,21,0),)</f>
        <v>0</v>
      </c>
      <c r="X350" s="24">
        <f>IFERROR(VLOOKUP($D350,#REF!,22,0),)</f>
        <v>0</v>
      </c>
      <c r="Y350" s="24">
        <f>IFERROR(VLOOKUP($D350,#REF!,23,0),)</f>
        <v>0</v>
      </c>
      <c r="Z350" s="24">
        <f>IFERROR(VLOOKUP($D350,#REF!,24,0),)</f>
        <v>0</v>
      </c>
      <c r="AA350" s="24">
        <f>IFERROR(VLOOKUP($D350,#REF!,25,0),)</f>
        <v>0</v>
      </c>
      <c r="AB350" s="24">
        <f>IFERROR(VLOOKUP($D350,#REF!,26,0),)</f>
        <v>0</v>
      </c>
      <c r="AC350" s="24">
        <f>IFERROR(VLOOKUP($D350,#REF!,27,0),)</f>
        <v>0</v>
      </c>
      <c r="AD350" s="24">
        <f>IFERROR(VLOOKUP($D350,#REF!,28,0),)</f>
        <v>0</v>
      </c>
      <c r="AE350" s="24">
        <f>IFERROR(VLOOKUP($D350,#REF!,29,0),)</f>
        <v>0</v>
      </c>
      <c r="AF350" s="24">
        <f>IFERROR(VLOOKUP($D350,#REF!,30,0),)</f>
        <v>0</v>
      </c>
      <c r="AG350" s="24">
        <f>IFERROR(VLOOKUP($D350,#REF!,31,0),)</f>
        <v>0</v>
      </c>
      <c r="AH350" s="24">
        <f>IFERROR(VLOOKUP($D350,#REF!,32,0),)</f>
        <v>0</v>
      </c>
      <c r="AI350" s="24">
        <f>IFERROR(VLOOKUP($D350,#REF!,33,0),)</f>
        <v>0</v>
      </c>
      <c r="AJ350" s="24">
        <f>IFERROR(VLOOKUP($D350,#REF!,34,0),)</f>
        <v>0</v>
      </c>
      <c r="AK350" s="24">
        <f>IFERROR(VLOOKUP($D350,#REF!,35,0),)</f>
        <v>0</v>
      </c>
      <c r="AL350" s="24">
        <f>IFERROR(VLOOKUP($D350,#REF!,36,0),)</f>
        <v>0</v>
      </c>
    </row>
    <row r="351" spans="1:38" x14ac:dyDescent="0.25">
      <c r="A351" s="8" t="s">
        <v>989</v>
      </c>
      <c r="B351" s="8" t="str">
        <f t="shared" si="61"/>
        <v>Реконструкция ГРС "Кокрек"051-2002940</v>
      </c>
      <c r="C351" s="23" t="s">
        <v>777</v>
      </c>
      <c r="D351" s="23" t="s">
        <v>211</v>
      </c>
      <c r="E351" s="24">
        <f>IFERROR(VLOOKUP(D351,#REF!,2,0),)</f>
        <v>0</v>
      </c>
      <c r="F351" s="24">
        <f>IFERROR(VLOOKUP(D351,#REF!,3,0),)</f>
        <v>0</v>
      </c>
      <c r="G351" s="24">
        <f>IFERROR(VLOOKUP(D351,#REF!,4,0),)</f>
        <v>0</v>
      </c>
      <c r="H351" s="24">
        <f>IFERROR(VLOOKUP($D351,#REF!,5,0),)</f>
        <v>0</v>
      </c>
      <c r="I351" s="24">
        <v>85.34</v>
      </c>
      <c r="J351" s="24">
        <f>IFERROR(VLOOKUP($D351,#REF!,7,0),)</f>
        <v>0</v>
      </c>
      <c r="K351" s="24">
        <f>IFERROR(VLOOKUP($D351,#REF!,8,0),)</f>
        <v>0</v>
      </c>
      <c r="L351" s="24">
        <f>IFERROR(VLOOKUP($D351,#REF!,9,0),)</f>
        <v>0</v>
      </c>
      <c r="M351" s="24">
        <f>IFERROR(VLOOKUP($D351,#REF!,10,0),)</f>
        <v>0</v>
      </c>
      <c r="N351" s="24">
        <f>IFERROR(VLOOKUP($D351,#REF!,11,0),)</f>
        <v>0</v>
      </c>
      <c r="O351" s="24">
        <f>IFERROR(VLOOKUP($D351,#REF!,12,0),)</f>
        <v>0</v>
      </c>
      <c r="P351" s="24">
        <f>IFERROR(VLOOKUP($D351,#REF!,14,0),)</f>
        <v>0</v>
      </c>
      <c r="Q351" s="24">
        <f>IFERROR(VLOOKUP($D351,#REF!,15,0),)</f>
        <v>0</v>
      </c>
      <c r="R351" s="24">
        <f>IFERROR(VLOOKUP($D351,#REF!,16,0),)</f>
        <v>0</v>
      </c>
      <c r="S351" s="24">
        <f>IFERROR(VLOOKUP($D351,#REF!,16,0),)</f>
        <v>0</v>
      </c>
      <c r="T351" s="24">
        <f>IFERROR(VLOOKUP($D351,#REF!,17,0),)</f>
        <v>0</v>
      </c>
      <c r="U351" s="24">
        <f>IFERROR(VLOOKUP($D351,#REF!,19,0),)</f>
        <v>0</v>
      </c>
      <c r="V351" s="24">
        <f>IFERROR(VLOOKUP($D351,#REF!,20,0),)</f>
        <v>0</v>
      </c>
      <c r="W351" s="24">
        <f>IFERROR(VLOOKUP($D351,#REF!,21,0),)</f>
        <v>0</v>
      </c>
      <c r="X351" s="24">
        <f>IFERROR(VLOOKUP($D351,#REF!,22,0),)</f>
        <v>0</v>
      </c>
      <c r="Y351" s="24">
        <f>IFERROR(VLOOKUP($D351,#REF!,23,0),)</f>
        <v>0</v>
      </c>
      <c r="Z351" s="24">
        <f>IFERROR(VLOOKUP($D351,#REF!,24,0),)</f>
        <v>0</v>
      </c>
      <c r="AA351" s="24">
        <f>IFERROR(VLOOKUP($D351,#REF!,25,0),)</f>
        <v>0</v>
      </c>
      <c r="AB351" s="24">
        <f>IFERROR(VLOOKUP($D351,#REF!,26,0),)</f>
        <v>0</v>
      </c>
      <c r="AC351" s="24">
        <f>IFERROR(VLOOKUP($D351,#REF!,27,0),)</f>
        <v>0</v>
      </c>
      <c r="AD351" s="24">
        <f>IFERROR(VLOOKUP($D351,#REF!,28,0),)</f>
        <v>0</v>
      </c>
      <c r="AE351" s="24">
        <f>IFERROR(VLOOKUP($D351,#REF!,29,0),)</f>
        <v>0</v>
      </c>
      <c r="AF351" s="24">
        <f>IFERROR(VLOOKUP($D351,#REF!,30,0),)</f>
        <v>0</v>
      </c>
      <c r="AG351" s="24">
        <f>IFERROR(VLOOKUP($D351,#REF!,31,0),)</f>
        <v>0</v>
      </c>
      <c r="AH351" s="24">
        <f>IFERROR(VLOOKUP($D351,#REF!,32,0),)</f>
        <v>0</v>
      </c>
      <c r="AI351" s="24">
        <f>IFERROR(VLOOKUP($D351,#REF!,33,0),)</f>
        <v>0</v>
      </c>
      <c r="AJ351" s="24">
        <f>IFERROR(VLOOKUP($D351,#REF!,34,0),)</f>
        <v>0</v>
      </c>
      <c r="AK351" s="24">
        <f>IFERROR(VLOOKUP($D351,#REF!,35,0),)</f>
        <v>0</v>
      </c>
      <c r="AL351" s="24">
        <f>IFERROR(VLOOKUP($D351,#REF!,36,0),)</f>
        <v>0</v>
      </c>
    </row>
    <row r="352" spans="1:38" x14ac:dyDescent="0.25">
      <c r="A352" s="8" t="s">
        <v>989</v>
      </c>
      <c r="B352" s="8" t="str">
        <f t="shared" si="61"/>
        <v>Реконструкция ГРС "Мужукай"051-2002941</v>
      </c>
      <c r="C352" s="23" t="s">
        <v>778</v>
      </c>
      <c r="D352" s="23" t="s">
        <v>212</v>
      </c>
      <c r="E352" s="24">
        <f>IFERROR(VLOOKUP(D352,#REF!,2,0),)</f>
        <v>0</v>
      </c>
      <c r="F352" s="24">
        <f>IFERROR(VLOOKUP(D352,#REF!,3,0),)</f>
        <v>0</v>
      </c>
      <c r="G352" s="24">
        <f>IFERROR(VLOOKUP(D352,#REF!,4,0),)</f>
        <v>0</v>
      </c>
      <c r="H352" s="24">
        <f>IFERROR(VLOOKUP($D352,#REF!,5,0),)</f>
        <v>0</v>
      </c>
      <c r="I352" s="24">
        <v>38.54</v>
      </c>
      <c r="J352" s="24">
        <f>IFERROR(VLOOKUP($D352,#REF!,7,0),)</f>
        <v>0</v>
      </c>
      <c r="K352" s="24">
        <f>IFERROR(VLOOKUP($D352,#REF!,8,0),)</f>
        <v>0</v>
      </c>
      <c r="L352" s="24">
        <f>IFERROR(VLOOKUP($D352,#REF!,9,0),)</f>
        <v>0</v>
      </c>
      <c r="M352" s="24">
        <f>IFERROR(VLOOKUP($D352,#REF!,10,0),)</f>
        <v>0</v>
      </c>
      <c r="N352" s="24">
        <f>IFERROR(VLOOKUP($D352,#REF!,11,0),)</f>
        <v>0</v>
      </c>
      <c r="O352" s="24">
        <f>IFERROR(VLOOKUP($D352,#REF!,12,0),)</f>
        <v>0</v>
      </c>
      <c r="P352" s="24">
        <f>IFERROR(VLOOKUP($D352,#REF!,14,0),)</f>
        <v>0</v>
      </c>
      <c r="Q352" s="24">
        <f>IFERROR(VLOOKUP($D352,#REF!,15,0),)</f>
        <v>0</v>
      </c>
      <c r="R352" s="24">
        <f>IFERROR(VLOOKUP($D352,#REF!,16,0),)</f>
        <v>0</v>
      </c>
      <c r="S352" s="24">
        <f>IFERROR(VLOOKUP($D352,#REF!,16,0),)</f>
        <v>0</v>
      </c>
      <c r="T352" s="24">
        <f>IFERROR(VLOOKUP($D352,#REF!,17,0),)</f>
        <v>0</v>
      </c>
      <c r="U352" s="24">
        <f>IFERROR(VLOOKUP($D352,#REF!,19,0),)</f>
        <v>0</v>
      </c>
      <c r="V352" s="24">
        <f>IFERROR(VLOOKUP($D352,#REF!,20,0),)</f>
        <v>0</v>
      </c>
      <c r="W352" s="24">
        <f>IFERROR(VLOOKUP($D352,#REF!,21,0),)</f>
        <v>0</v>
      </c>
      <c r="X352" s="24">
        <f>IFERROR(VLOOKUP($D352,#REF!,22,0),)</f>
        <v>0</v>
      </c>
      <c r="Y352" s="24">
        <f>IFERROR(VLOOKUP($D352,#REF!,23,0),)</f>
        <v>0</v>
      </c>
      <c r="Z352" s="24">
        <f>IFERROR(VLOOKUP($D352,#REF!,24,0),)</f>
        <v>0</v>
      </c>
      <c r="AA352" s="24">
        <f>IFERROR(VLOOKUP($D352,#REF!,25,0),)</f>
        <v>0</v>
      </c>
      <c r="AB352" s="24">
        <f>IFERROR(VLOOKUP($D352,#REF!,26,0),)</f>
        <v>0</v>
      </c>
      <c r="AC352" s="24">
        <f>IFERROR(VLOOKUP($D352,#REF!,27,0),)</f>
        <v>0</v>
      </c>
      <c r="AD352" s="24">
        <f>IFERROR(VLOOKUP($D352,#REF!,28,0),)</f>
        <v>0</v>
      </c>
      <c r="AE352" s="24">
        <f>IFERROR(VLOOKUP($D352,#REF!,29,0),)</f>
        <v>0</v>
      </c>
      <c r="AF352" s="24">
        <f>IFERROR(VLOOKUP($D352,#REF!,30,0),)</f>
        <v>0</v>
      </c>
      <c r="AG352" s="24">
        <f>IFERROR(VLOOKUP($D352,#REF!,31,0),)</f>
        <v>0</v>
      </c>
      <c r="AH352" s="24">
        <f>IFERROR(VLOOKUP($D352,#REF!,32,0),)</f>
        <v>0</v>
      </c>
      <c r="AI352" s="24">
        <f>IFERROR(VLOOKUP($D352,#REF!,33,0),)</f>
        <v>0</v>
      </c>
      <c r="AJ352" s="24">
        <f>IFERROR(VLOOKUP($D352,#REF!,34,0),)</f>
        <v>0</v>
      </c>
      <c r="AK352" s="24">
        <f>IFERROR(VLOOKUP($D352,#REF!,35,0),)</f>
        <v>0</v>
      </c>
      <c r="AL352" s="24">
        <f>IFERROR(VLOOKUP($D352,#REF!,36,0),)</f>
        <v>0</v>
      </c>
    </row>
    <row r="353" spans="1:38" x14ac:dyDescent="0.25">
      <c r="A353" s="8" t="s">
        <v>989</v>
      </c>
      <c r="B353" s="8" t="str">
        <f t="shared" si="61"/>
        <v>Реконструкция газопровода-подключения Краснодарского ПХГ с обеспечением возможности очистки внутренней полости газопровода и проведения ВТД051-2002945</v>
      </c>
      <c r="C353" s="23" t="s">
        <v>779</v>
      </c>
      <c r="D353" s="23" t="s">
        <v>213</v>
      </c>
      <c r="E353" s="24">
        <f>IFERROR(VLOOKUP(D353,#REF!,2,0),)</f>
        <v>0</v>
      </c>
      <c r="F353" s="24">
        <f>IFERROR(VLOOKUP(D353,#REF!,3,0),)</f>
        <v>0</v>
      </c>
      <c r="G353" s="24">
        <f>IFERROR(VLOOKUP(D353,#REF!,4,0),)</f>
        <v>0</v>
      </c>
      <c r="H353" s="24">
        <f>IFERROR(VLOOKUP($D353,#REF!,5,0),)</f>
        <v>0</v>
      </c>
      <c r="I353" s="24">
        <v>0</v>
      </c>
      <c r="J353" s="24">
        <f>IFERROR(VLOOKUP($D353,#REF!,7,0),)</f>
        <v>0</v>
      </c>
      <c r="K353" s="24">
        <f>IFERROR(VLOOKUP($D353,#REF!,8,0),)</f>
        <v>0</v>
      </c>
      <c r="L353" s="24">
        <f>IFERROR(VLOOKUP($D353,#REF!,9,0),)</f>
        <v>0</v>
      </c>
      <c r="M353" s="24">
        <f>IFERROR(VLOOKUP($D353,#REF!,10,0),)</f>
        <v>0</v>
      </c>
      <c r="N353" s="24">
        <f>IFERROR(VLOOKUP($D353,#REF!,11,0),)</f>
        <v>0</v>
      </c>
      <c r="O353" s="24">
        <f>IFERROR(VLOOKUP($D353,#REF!,12,0),)</f>
        <v>0</v>
      </c>
      <c r="P353" s="24">
        <f>IFERROR(VLOOKUP($D353,#REF!,14,0),)</f>
        <v>0</v>
      </c>
      <c r="Q353" s="24">
        <f>IFERROR(VLOOKUP($D353,#REF!,15,0),)</f>
        <v>0</v>
      </c>
      <c r="R353" s="24">
        <f>IFERROR(VLOOKUP($D353,#REF!,16,0),)</f>
        <v>0</v>
      </c>
      <c r="S353" s="24">
        <f>IFERROR(VLOOKUP($D353,#REF!,16,0),)</f>
        <v>0</v>
      </c>
      <c r="T353" s="24">
        <f>IFERROR(VLOOKUP($D353,#REF!,17,0),)</f>
        <v>0</v>
      </c>
      <c r="U353" s="24">
        <f>IFERROR(VLOOKUP($D353,#REF!,19,0),)</f>
        <v>0</v>
      </c>
      <c r="V353" s="24">
        <f>IFERROR(VLOOKUP($D353,#REF!,20,0),)</f>
        <v>0</v>
      </c>
      <c r="W353" s="24">
        <f>IFERROR(VLOOKUP($D353,#REF!,21,0),)</f>
        <v>0</v>
      </c>
      <c r="X353" s="24">
        <f>IFERROR(VLOOKUP($D353,#REF!,22,0),)</f>
        <v>0</v>
      </c>
      <c r="Y353" s="24">
        <f>IFERROR(VLOOKUP($D353,#REF!,23,0),)</f>
        <v>0</v>
      </c>
      <c r="Z353" s="24">
        <f>IFERROR(VLOOKUP($D353,#REF!,24,0),)</f>
        <v>0</v>
      </c>
      <c r="AA353" s="24">
        <f>IFERROR(VLOOKUP($D353,#REF!,25,0),)</f>
        <v>0</v>
      </c>
      <c r="AB353" s="24">
        <f>IFERROR(VLOOKUP($D353,#REF!,26,0),)</f>
        <v>0</v>
      </c>
      <c r="AC353" s="24">
        <f>IFERROR(VLOOKUP($D353,#REF!,27,0),)</f>
        <v>0</v>
      </c>
      <c r="AD353" s="24">
        <f>IFERROR(VLOOKUP($D353,#REF!,28,0),)</f>
        <v>0</v>
      </c>
      <c r="AE353" s="24">
        <f>IFERROR(VLOOKUP($D353,#REF!,29,0),)</f>
        <v>0</v>
      </c>
      <c r="AF353" s="24">
        <f>IFERROR(VLOOKUP($D353,#REF!,30,0),)</f>
        <v>0</v>
      </c>
      <c r="AG353" s="24">
        <f>IFERROR(VLOOKUP($D353,#REF!,31,0),)</f>
        <v>0</v>
      </c>
      <c r="AH353" s="24">
        <f>IFERROR(VLOOKUP($D353,#REF!,32,0),)</f>
        <v>0</v>
      </c>
      <c r="AI353" s="24">
        <f>IFERROR(VLOOKUP($D353,#REF!,33,0),)</f>
        <v>0</v>
      </c>
      <c r="AJ353" s="24">
        <f>IFERROR(VLOOKUP($D353,#REF!,34,0),)</f>
        <v>0</v>
      </c>
      <c r="AK353" s="24">
        <f>IFERROR(VLOOKUP($D353,#REF!,35,0),)</f>
        <v>0</v>
      </c>
      <c r="AL353" s="24">
        <f>IFERROR(VLOOKUP($D353,#REF!,36,0),)</f>
        <v>0</v>
      </c>
    </row>
    <row r="354" spans="1:38" x14ac:dyDescent="0.25">
      <c r="A354" s="8" t="s">
        <v>989</v>
      </c>
      <c r="B354" s="8" t="str">
        <f t="shared" si="61"/>
        <v>Реконструкция ГРС-3 г. Уфа (Ново-Александровка)051-2002990</v>
      </c>
      <c r="C354" s="23" t="s">
        <v>780</v>
      </c>
      <c r="D354" s="23" t="s">
        <v>214</v>
      </c>
      <c r="E354" s="24">
        <f>IFERROR(VLOOKUP(D354,#REF!,2,0),)</f>
        <v>0</v>
      </c>
      <c r="F354" s="24">
        <f>IFERROR(VLOOKUP(D354,#REF!,3,0),)</f>
        <v>0</v>
      </c>
      <c r="G354" s="24">
        <f>IFERROR(VLOOKUP(D354,#REF!,4,0),)</f>
        <v>0</v>
      </c>
      <c r="H354" s="24">
        <f>IFERROR(VLOOKUP($D354,#REF!,5,0),)</f>
        <v>0</v>
      </c>
      <c r="I354" s="24">
        <v>46.35</v>
      </c>
      <c r="J354" s="24">
        <f>IFERROR(VLOOKUP($D354,#REF!,7,0),)</f>
        <v>0</v>
      </c>
      <c r="K354" s="24">
        <f>IFERROR(VLOOKUP($D354,#REF!,8,0),)</f>
        <v>0</v>
      </c>
      <c r="L354" s="24">
        <f>IFERROR(VLOOKUP($D354,#REF!,9,0),)</f>
        <v>0</v>
      </c>
      <c r="M354" s="24">
        <f>IFERROR(VLOOKUP($D354,#REF!,10,0),)</f>
        <v>0</v>
      </c>
      <c r="N354" s="24">
        <f>IFERROR(VLOOKUP($D354,#REF!,11,0),)</f>
        <v>0</v>
      </c>
      <c r="O354" s="24">
        <f>IFERROR(VLOOKUP($D354,#REF!,12,0),)</f>
        <v>0</v>
      </c>
      <c r="P354" s="24">
        <f>IFERROR(VLOOKUP($D354,#REF!,14,0),)</f>
        <v>0</v>
      </c>
      <c r="Q354" s="24">
        <f>IFERROR(VLOOKUP($D354,#REF!,15,0),)</f>
        <v>0</v>
      </c>
      <c r="R354" s="24">
        <f>IFERROR(VLOOKUP($D354,#REF!,16,0),)</f>
        <v>0</v>
      </c>
      <c r="S354" s="24">
        <f>IFERROR(VLOOKUP($D354,#REF!,16,0),)</f>
        <v>0</v>
      </c>
      <c r="T354" s="24">
        <f>IFERROR(VLOOKUP($D354,#REF!,17,0),)</f>
        <v>0</v>
      </c>
      <c r="U354" s="24">
        <f>IFERROR(VLOOKUP($D354,#REF!,19,0),)</f>
        <v>0</v>
      </c>
      <c r="V354" s="24">
        <f>IFERROR(VLOOKUP($D354,#REF!,20,0),)</f>
        <v>0</v>
      </c>
      <c r="W354" s="24">
        <f>IFERROR(VLOOKUP($D354,#REF!,21,0),)</f>
        <v>0</v>
      </c>
      <c r="X354" s="24">
        <f>IFERROR(VLOOKUP($D354,#REF!,22,0),)</f>
        <v>0</v>
      </c>
      <c r="Y354" s="24">
        <f>IFERROR(VLOOKUP($D354,#REF!,23,0),)</f>
        <v>0</v>
      </c>
      <c r="Z354" s="24">
        <f>IFERROR(VLOOKUP($D354,#REF!,24,0),)</f>
        <v>0</v>
      </c>
      <c r="AA354" s="24">
        <f>IFERROR(VLOOKUP($D354,#REF!,25,0),)</f>
        <v>0</v>
      </c>
      <c r="AB354" s="24">
        <f>IFERROR(VLOOKUP($D354,#REF!,26,0),)</f>
        <v>0</v>
      </c>
      <c r="AC354" s="24">
        <f>IFERROR(VLOOKUP($D354,#REF!,27,0),)</f>
        <v>0</v>
      </c>
      <c r="AD354" s="24">
        <f>IFERROR(VLOOKUP($D354,#REF!,28,0),)</f>
        <v>0</v>
      </c>
      <c r="AE354" s="24">
        <f>IFERROR(VLOOKUP($D354,#REF!,29,0),)</f>
        <v>0</v>
      </c>
      <c r="AF354" s="24">
        <f>IFERROR(VLOOKUP($D354,#REF!,30,0),)</f>
        <v>0</v>
      </c>
      <c r="AG354" s="24">
        <f>IFERROR(VLOOKUP($D354,#REF!,31,0),)</f>
        <v>0</v>
      </c>
      <c r="AH354" s="24">
        <f>IFERROR(VLOOKUP($D354,#REF!,32,0),)</f>
        <v>0</v>
      </c>
      <c r="AI354" s="24">
        <f>IFERROR(VLOOKUP($D354,#REF!,33,0),)</f>
        <v>0</v>
      </c>
      <c r="AJ354" s="24">
        <f>IFERROR(VLOOKUP($D354,#REF!,34,0),)</f>
        <v>0</v>
      </c>
      <c r="AK354" s="24">
        <f>IFERROR(VLOOKUP($D354,#REF!,35,0),)</f>
        <v>0</v>
      </c>
      <c r="AL354" s="24">
        <f>IFERROR(VLOOKUP($D354,#REF!,36,0),)</f>
        <v>0</v>
      </c>
    </row>
    <row r="355" spans="1:38" x14ac:dyDescent="0.25">
      <c r="A355" s="8" t="s">
        <v>989</v>
      </c>
      <c r="B355" s="8" t="str">
        <f t="shared" si="61"/>
        <v>Расширение газотранспортных мощностей для поставок газа потребителям центральных районов Ростовской области на участке г. Шахты - г. Волгодонск051-2003208</v>
      </c>
      <c r="C355" s="23" t="s">
        <v>215</v>
      </c>
      <c r="D355" s="23" t="s">
        <v>216</v>
      </c>
      <c r="E355" s="24">
        <f>IFERROR(VLOOKUP(D355,#REF!,2,0),)</f>
        <v>0</v>
      </c>
      <c r="F355" s="24">
        <f>IFERROR(VLOOKUP(D355,#REF!,3,0),)</f>
        <v>0</v>
      </c>
      <c r="G355" s="24">
        <f>IFERROR(VLOOKUP(D355,#REF!,4,0),)</f>
        <v>0</v>
      </c>
      <c r="H355" s="24">
        <f>IFERROR(VLOOKUP($D355,#REF!,5,0),)</f>
        <v>0</v>
      </c>
      <c r="I355" s="24">
        <f>IFERROR(VLOOKUP($D355,#REF!,6,0),)</f>
        <v>0</v>
      </c>
      <c r="J355" s="24">
        <f>IFERROR(VLOOKUP($D355,#REF!,7,0),)</f>
        <v>0</v>
      </c>
      <c r="K355" s="24">
        <f>IFERROR(VLOOKUP($D355,#REF!,8,0),)</f>
        <v>0</v>
      </c>
      <c r="L355" s="24">
        <f>IFERROR(VLOOKUP($D355,#REF!,9,0),)</f>
        <v>0</v>
      </c>
      <c r="M355" s="24">
        <f>IFERROR(VLOOKUP($D355,#REF!,10,0),)</f>
        <v>0</v>
      </c>
      <c r="N355" s="24">
        <f>IFERROR(VLOOKUP($D355,#REF!,11,0),)</f>
        <v>0</v>
      </c>
      <c r="O355" s="24">
        <f>IFERROR(VLOOKUP($D355,#REF!,12,0),)</f>
        <v>0</v>
      </c>
      <c r="P355" s="24">
        <f>IFERROR(VLOOKUP($D355,#REF!,14,0),)</f>
        <v>0</v>
      </c>
      <c r="Q355" s="24">
        <f>IFERROR(VLOOKUP($D355,#REF!,15,0),)</f>
        <v>0</v>
      </c>
      <c r="R355" s="24">
        <f>IFERROR(VLOOKUP($D355,#REF!,16,0),)</f>
        <v>0</v>
      </c>
      <c r="S355" s="24">
        <f>IFERROR(VLOOKUP($D355,#REF!,16,0),)</f>
        <v>0</v>
      </c>
      <c r="T355" s="24">
        <f>IFERROR(VLOOKUP($D355,#REF!,17,0),)</f>
        <v>0</v>
      </c>
      <c r="U355" s="24">
        <f>IFERROR(VLOOKUP($D355,#REF!,19,0),)</f>
        <v>0</v>
      </c>
      <c r="V355" s="24">
        <f>IFERROR(VLOOKUP($D355,#REF!,20,0),)</f>
        <v>0</v>
      </c>
      <c r="W355" s="24">
        <f>IFERROR(VLOOKUP($D355,#REF!,21,0),)</f>
        <v>0</v>
      </c>
      <c r="X355" s="24">
        <f>IFERROR(VLOOKUP($D355,#REF!,22,0),)</f>
        <v>0</v>
      </c>
      <c r="Y355" s="24">
        <f>IFERROR(VLOOKUP($D355,#REF!,23,0),)</f>
        <v>0</v>
      </c>
      <c r="Z355" s="24">
        <f>IFERROR(VLOOKUP($D355,#REF!,24,0),)</f>
        <v>0</v>
      </c>
      <c r="AA355" s="24">
        <f>IFERROR(VLOOKUP($D355,#REF!,25,0),)</f>
        <v>0</v>
      </c>
      <c r="AB355" s="24">
        <f>IFERROR(VLOOKUP($D355,#REF!,26,0),)</f>
        <v>0</v>
      </c>
      <c r="AC355" s="24">
        <f>IFERROR(VLOOKUP($D355,#REF!,27,0),)</f>
        <v>0</v>
      </c>
      <c r="AD355" s="24">
        <f>IFERROR(VLOOKUP($D355,#REF!,28,0),)</f>
        <v>0</v>
      </c>
      <c r="AE355" s="24">
        <f>IFERROR(VLOOKUP($D355,#REF!,29,0),)</f>
        <v>0</v>
      </c>
      <c r="AF355" s="24">
        <f>IFERROR(VLOOKUP($D355,#REF!,30,0),)</f>
        <v>0</v>
      </c>
      <c r="AG355" s="24">
        <f>IFERROR(VLOOKUP($D355,#REF!,31,0),)</f>
        <v>0</v>
      </c>
      <c r="AH355" s="24">
        <f>IFERROR(VLOOKUP($D355,#REF!,32,0),)</f>
        <v>0</v>
      </c>
      <c r="AI355" s="24">
        <f>IFERROR(VLOOKUP($D355,#REF!,33,0),)</f>
        <v>0</v>
      </c>
      <c r="AJ355" s="24">
        <f>IFERROR(VLOOKUP($D355,#REF!,34,0),)</f>
        <v>0</v>
      </c>
      <c r="AK355" s="24">
        <f>IFERROR(VLOOKUP($D355,#REF!,35,0),)</f>
        <v>0</v>
      </c>
      <c r="AL355" s="24">
        <f>IFERROR(VLOOKUP($D355,#REF!,36,0),)</f>
        <v>0</v>
      </c>
    </row>
    <row r="356" spans="1:38" x14ac:dyDescent="0.25">
      <c r="A356" s="8" t="s">
        <v>989</v>
      </c>
      <c r="B356" s="8" t="str">
        <f t="shared" ref="B356:B421" si="62">CONCATENATE(C356,D356)</f>
        <v>Реконструкция ГРС Михайлов и газопровод-отвод051-2003222</v>
      </c>
      <c r="C356" s="23" t="s">
        <v>781</v>
      </c>
      <c r="D356" s="23" t="s">
        <v>217</v>
      </c>
      <c r="E356" s="24">
        <f>IFERROR(VLOOKUP(D356,#REF!,2,0),)</f>
        <v>0</v>
      </c>
      <c r="F356" s="24">
        <f>IFERROR(VLOOKUP(D356,#REF!,3,0),)</f>
        <v>0</v>
      </c>
      <c r="G356" s="24">
        <f>IFERROR(VLOOKUP(D356,#REF!,4,0),)</f>
        <v>0</v>
      </c>
      <c r="H356" s="24">
        <f>IFERROR(VLOOKUP($D356,#REF!,5,0),)</f>
        <v>0</v>
      </c>
      <c r="I356" s="24">
        <v>0</v>
      </c>
      <c r="J356" s="24">
        <f>IFERROR(VLOOKUP($D356,#REF!,7,0),)</f>
        <v>0</v>
      </c>
      <c r="K356" s="24">
        <f>IFERROR(VLOOKUP($D356,#REF!,8,0),)</f>
        <v>0</v>
      </c>
      <c r="L356" s="24">
        <f>IFERROR(VLOOKUP($D356,#REF!,9,0),)</f>
        <v>0</v>
      </c>
      <c r="M356" s="24">
        <f>IFERROR(VLOOKUP($D356,#REF!,10,0),)</f>
        <v>0</v>
      </c>
      <c r="N356" s="24">
        <f>IFERROR(VLOOKUP($D356,#REF!,11,0),)</f>
        <v>0</v>
      </c>
      <c r="O356" s="24">
        <f>IFERROR(VLOOKUP($D356,#REF!,12,0),)</f>
        <v>0</v>
      </c>
      <c r="P356" s="24">
        <f>IFERROR(VLOOKUP($D356,#REF!,14,0),)</f>
        <v>0</v>
      </c>
      <c r="Q356" s="24">
        <f>IFERROR(VLOOKUP($D356,#REF!,15,0),)</f>
        <v>0</v>
      </c>
      <c r="R356" s="24">
        <f>IFERROR(VLOOKUP($D356,#REF!,16,0),)</f>
        <v>0</v>
      </c>
      <c r="S356" s="24">
        <f>IFERROR(VLOOKUP($D356,#REF!,16,0),)</f>
        <v>0</v>
      </c>
      <c r="T356" s="24">
        <f>IFERROR(VLOOKUP($D356,#REF!,17,0),)</f>
        <v>0</v>
      </c>
      <c r="U356" s="24">
        <f>IFERROR(VLOOKUP($D356,#REF!,19,0),)</f>
        <v>0</v>
      </c>
      <c r="V356" s="24">
        <f>IFERROR(VLOOKUP($D356,#REF!,20,0),)</f>
        <v>0</v>
      </c>
      <c r="W356" s="24">
        <f>IFERROR(VLOOKUP($D356,#REF!,21,0),)</f>
        <v>0</v>
      </c>
      <c r="X356" s="24">
        <f>IFERROR(VLOOKUP($D356,#REF!,22,0),)</f>
        <v>0</v>
      </c>
      <c r="Y356" s="24">
        <f>IFERROR(VLOOKUP($D356,#REF!,23,0),)</f>
        <v>0</v>
      </c>
      <c r="Z356" s="24">
        <f>IFERROR(VLOOKUP($D356,#REF!,24,0),)</f>
        <v>0</v>
      </c>
      <c r="AA356" s="24">
        <f>IFERROR(VLOOKUP($D356,#REF!,25,0),)</f>
        <v>0</v>
      </c>
      <c r="AB356" s="24">
        <f>IFERROR(VLOOKUP($D356,#REF!,26,0),)</f>
        <v>0</v>
      </c>
      <c r="AC356" s="24">
        <f>IFERROR(VLOOKUP($D356,#REF!,27,0),)</f>
        <v>0</v>
      </c>
      <c r="AD356" s="24">
        <f>IFERROR(VLOOKUP($D356,#REF!,28,0),)</f>
        <v>0</v>
      </c>
      <c r="AE356" s="24">
        <f>IFERROR(VLOOKUP($D356,#REF!,29,0),)</f>
        <v>0</v>
      </c>
      <c r="AF356" s="24">
        <f>IFERROR(VLOOKUP($D356,#REF!,30,0),)</f>
        <v>0</v>
      </c>
      <c r="AG356" s="24">
        <f>IFERROR(VLOOKUP($D356,#REF!,31,0),)</f>
        <v>0</v>
      </c>
      <c r="AH356" s="24">
        <f>IFERROR(VLOOKUP($D356,#REF!,32,0),)</f>
        <v>0</v>
      </c>
      <c r="AI356" s="24">
        <f>IFERROR(VLOOKUP($D356,#REF!,33,0),)</f>
        <v>0</v>
      </c>
      <c r="AJ356" s="24">
        <f>IFERROR(VLOOKUP($D356,#REF!,34,0),)</f>
        <v>0</v>
      </c>
      <c r="AK356" s="24">
        <f>IFERROR(VLOOKUP($D356,#REF!,35,0),)</f>
        <v>0</v>
      </c>
      <c r="AL356" s="24">
        <f>IFERROR(VLOOKUP($D356,#REF!,36,0),)</f>
        <v>0</v>
      </c>
    </row>
    <row r="357" spans="1:38" x14ac:dyDescent="0.25">
      <c r="A357" s="8" t="s">
        <v>989</v>
      </c>
      <c r="B357" s="8" t="str">
        <f t="shared" si="62"/>
        <v>Реконструкция газопровода «Уренгой-Новопсков» на участке «Петровск-Писаревка» к началу поставок газа по газопроводу «Южный поток»051-2003247</v>
      </c>
      <c r="C357" s="23" t="s">
        <v>363</v>
      </c>
      <c r="D357" s="23" t="s">
        <v>218</v>
      </c>
      <c r="E357" s="24">
        <f>IFERROR(VLOOKUP(D357,#REF!,2,0),)</f>
        <v>0</v>
      </c>
      <c r="F357" s="24">
        <f>IFERROR(VLOOKUP(D357,#REF!,3,0),)</f>
        <v>0</v>
      </c>
      <c r="G357" s="24">
        <f>IFERROR(VLOOKUP(D357,#REF!,4,0),)</f>
        <v>0</v>
      </c>
      <c r="H357" s="24">
        <f>IFERROR(VLOOKUP($D357,#REF!,5,0),)</f>
        <v>0</v>
      </c>
      <c r="I357" s="24">
        <f>IFERROR(VLOOKUP($D357,#REF!,6,0),)</f>
        <v>0</v>
      </c>
      <c r="J357" s="24">
        <f>IFERROR(VLOOKUP($D357,#REF!,7,0),)</f>
        <v>0</v>
      </c>
      <c r="K357" s="24">
        <f>IFERROR(VLOOKUP($D357,#REF!,8,0),)</f>
        <v>0</v>
      </c>
      <c r="L357" s="24">
        <f>IFERROR(VLOOKUP($D357,#REF!,9,0),)</f>
        <v>0</v>
      </c>
      <c r="M357" s="24">
        <f>IFERROR(VLOOKUP($D357,#REF!,10,0),)</f>
        <v>0</v>
      </c>
      <c r="N357" s="24">
        <f>IFERROR(VLOOKUP($D357,#REF!,11,0),)</f>
        <v>0</v>
      </c>
      <c r="O357" s="24">
        <f>IFERROR(VLOOKUP($D357,#REF!,12,0),)</f>
        <v>0</v>
      </c>
      <c r="P357" s="24">
        <f>IFERROR(VLOOKUP($D357,#REF!,14,0),)</f>
        <v>0</v>
      </c>
      <c r="Q357" s="24">
        <f>IFERROR(VLOOKUP($D357,#REF!,15,0),)</f>
        <v>0</v>
      </c>
      <c r="R357" s="24">
        <f>IFERROR(VLOOKUP($D357,#REF!,16,0),)</f>
        <v>0</v>
      </c>
      <c r="S357" s="24">
        <f>IFERROR(VLOOKUP($D357,#REF!,16,0),)</f>
        <v>0</v>
      </c>
      <c r="T357" s="24">
        <f>IFERROR(VLOOKUP($D357,#REF!,17,0),)</f>
        <v>0</v>
      </c>
      <c r="U357" s="24">
        <f>IFERROR(VLOOKUP($D357,#REF!,19,0),)</f>
        <v>0</v>
      </c>
      <c r="V357" s="24">
        <f>IFERROR(VLOOKUP($D357,#REF!,20,0),)</f>
        <v>0</v>
      </c>
      <c r="W357" s="24">
        <f>IFERROR(VLOOKUP($D357,#REF!,21,0),)</f>
        <v>0</v>
      </c>
      <c r="X357" s="24">
        <f>IFERROR(VLOOKUP($D357,#REF!,22,0),)</f>
        <v>0</v>
      </c>
      <c r="Y357" s="24">
        <f>IFERROR(VLOOKUP($D357,#REF!,23,0),)</f>
        <v>0</v>
      </c>
      <c r="Z357" s="24">
        <f>IFERROR(VLOOKUP($D357,#REF!,24,0),)</f>
        <v>0</v>
      </c>
      <c r="AA357" s="24">
        <f>IFERROR(VLOOKUP($D357,#REF!,25,0),)</f>
        <v>0</v>
      </c>
      <c r="AB357" s="24">
        <f>IFERROR(VLOOKUP($D357,#REF!,26,0),)</f>
        <v>0</v>
      </c>
      <c r="AC357" s="24">
        <f>IFERROR(VLOOKUP($D357,#REF!,27,0),)</f>
        <v>0</v>
      </c>
      <c r="AD357" s="24">
        <f>IFERROR(VLOOKUP($D357,#REF!,28,0),)</f>
        <v>0</v>
      </c>
      <c r="AE357" s="24">
        <f>IFERROR(VLOOKUP($D357,#REF!,29,0),)</f>
        <v>0</v>
      </c>
      <c r="AF357" s="24">
        <f>IFERROR(VLOOKUP($D357,#REF!,30,0),)</f>
        <v>0</v>
      </c>
      <c r="AG357" s="24">
        <f>IFERROR(VLOOKUP($D357,#REF!,31,0),)</f>
        <v>0</v>
      </c>
      <c r="AH357" s="24">
        <f>IFERROR(VLOOKUP($D357,#REF!,32,0),)</f>
        <v>0</v>
      </c>
      <c r="AI357" s="24">
        <f>IFERROR(VLOOKUP($D357,#REF!,33,0),)</f>
        <v>0</v>
      </c>
      <c r="AJ357" s="24">
        <f>IFERROR(VLOOKUP($D357,#REF!,34,0),)</f>
        <v>0</v>
      </c>
      <c r="AK357" s="24">
        <f>IFERROR(VLOOKUP($D357,#REF!,35,0),)</f>
        <v>0</v>
      </c>
      <c r="AL357" s="24">
        <f>IFERROR(VLOOKUP($D357,#REF!,36,0),)</f>
        <v>0</v>
      </c>
    </row>
    <row r="358" spans="1:38" x14ac:dyDescent="0.25">
      <c r="A358" s="8" t="s">
        <v>989</v>
      </c>
      <c r="B358" s="8" t="str">
        <f t="shared" si="62"/>
        <v>Реконструкция ГРС "Сальск" Ростовской области051-2003298</v>
      </c>
      <c r="C358" s="23" t="s">
        <v>782</v>
      </c>
      <c r="D358" s="23" t="s">
        <v>423</v>
      </c>
      <c r="E358" s="24">
        <f>IFERROR(VLOOKUP(D358,#REF!,2,0),)</f>
        <v>0</v>
      </c>
      <c r="F358" s="24">
        <f>IFERROR(VLOOKUP(D358,#REF!,3,0),)</f>
        <v>0</v>
      </c>
      <c r="G358" s="24">
        <f>IFERROR(VLOOKUP(D358,#REF!,4,0),)</f>
        <v>0</v>
      </c>
      <c r="H358" s="24">
        <f>IFERROR(VLOOKUP($D358,#REF!,5,0),)</f>
        <v>0</v>
      </c>
      <c r="I358" s="24">
        <v>288.39999999999998</v>
      </c>
      <c r="J358" s="24">
        <f>IFERROR(VLOOKUP($D358,#REF!,7,0),)</f>
        <v>0</v>
      </c>
      <c r="K358" s="24">
        <f>IFERROR(VLOOKUP($D358,#REF!,8,0),)</f>
        <v>0</v>
      </c>
      <c r="L358" s="24">
        <f>IFERROR(VLOOKUP($D358,#REF!,9,0),)</f>
        <v>0</v>
      </c>
      <c r="M358" s="24">
        <f>IFERROR(VLOOKUP($D358,#REF!,10,0),)</f>
        <v>0</v>
      </c>
      <c r="N358" s="24">
        <f>IFERROR(VLOOKUP($D358,#REF!,11,0),)</f>
        <v>0</v>
      </c>
      <c r="O358" s="24">
        <f>IFERROR(VLOOKUP($D358,#REF!,12,0),)</f>
        <v>0</v>
      </c>
      <c r="P358" s="24">
        <f>IFERROR(VLOOKUP($D358,#REF!,14,0),)</f>
        <v>0</v>
      </c>
      <c r="Q358" s="24">
        <f>IFERROR(VLOOKUP($D358,#REF!,15,0),)</f>
        <v>0</v>
      </c>
      <c r="R358" s="24">
        <f>IFERROR(VLOOKUP($D358,#REF!,16,0),)</f>
        <v>0</v>
      </c>
      <c r="S358" s="24">
        <f>IFERROR(VLOOKUP($D358,#REF!,16,0),)</f>
        <v>0</v>
      </c>
      <c r="T358" s="24">
        <f>IFERROR(VLOOKUP($D358,#REF!,17,0),)</f>
        <v>0</v>
      </c>
      <c r="U358" s="24">
        <f>IFERROR(VLOOKUP($D358,#REF!,19,0),)</f>
        <v>0</v>
      </c>
      <c r="V358" s="24">
        <f>IFERROR(VLOOKUP($D358,#REF!,20,0),)</f>
        <v>0</v>
      </c>
      <c r="W358" s="24">
        <f>IFERROR(VLOOKUP($D358,#REF!,21,0),)</f>
        <v>0</v>
      </c>
      <c r="X358" s="24">
        <f>IFERROR(VLOOKUP($D358,#REF!,22,0),)</f>
        <v>0</v>
      </c>
      <c r="Y358" s="24">
        <f>IFERROR(VLOOKUP($D358,#REF!,23,0),)</f>
        <v>0</v>
      </c>
      <c r="Z358" s="24">
        <f>IFERROR(VLOOKUP($D358,#REF!,24,0),)</f>
        <v>0</v>
      </c>
      <c r="AA358" s="24">
        <f>IFERROR(VLOOKUP($D358,#REF!,25,0),)</f>
        <v>0</v>
      </c>
      <c r="AB358" s="24">
        <f>IFERROR(VLOOKUP($D358,#REF!,26,0),)</f>
        <v>0</v>
      </c>
      <c r="AC358" s="24">
        <f>IFERROR(VLOOKUP($D358,#REF!,27,0),)</f>
        <v>0</v>
      </c>
      <c r="AD358" s="24">
        <f>IFERROR(VLOOKUP($D358,#REF!,28,0),)</f>
        <v>0</v>
      </c>
      <c r="AE358" s="24">
        <f>IFERROR(VLOOKUP($D358,#REF!,29,0),)</f>
        <v>0</v>
      </c>
      <c r="AF358" s="24">
        <f>IFERROR(VLOOKUP($D358,#REF!,30,0),)</f>
        <v>0</v>
      </c>
      <c r="AG358" s="24">
        <f>IFERROR(VLOOKUP($D358,#REF!,31,0),)</f>
        <v>0</v>
      </c>
      <c r="AH358" s="24">
        <f>IFERROR(VLOOKUP($D358,#REF!,32,0),)</f>
        <v>0</v>
      </c>
      <c r="AI358" s="24">
        <f>IFERROR(VLOOKUP($D358,#REF!,33,0),)</f>
        <v>0</v>
      </c>
      <c r="AJ358" s="24">
        <f>IFERROR(VLOOKUP($D358,#REF!,34,0),)</f>
        <v>0</v>
      </c>
      <c r="AK358" s="24">
        <f>IFERROR(VLOOKUP($D358,#REF!,35,0),)</f>
        <v>0</v>
      </c>
      <c r="AL358" s="24">
        <f>IFERROR(VLOOKUP($D358,#REF!,36,0),)</f>
        <v>0</v>
      </c>
    </row>
    <row r="359" spans="1:38" x14ac:dyDescent="0.25">
      <c r="A359" s="8" t="s">
        <v>989</v>
      </c>
      <c r="B359" s="8" t="str">
        <f t="shared" si="62"/>
        <v>Геологоразведочные работы на м/р051-2003799</v>
      </c>
      <c r="C359" s="23" t="s">
        <v>783</v>
      </c>
      <c r="D359" s="23" t="s">
        <v>424</v>
      </c>
      <c r="E359" s="24">
        <f>IFERROR(VLOOKUP(D359,#REF!,2,0),)</f>
        <v>0</v>
      </c>
      <c r="F359" s="24">
        <f>IFERROR(VLOOKUP(D359,#REF!,3,0),)</f>
        <v>0</v>
      </c>
      <c r="G359" s="24">
        <f>IFERROR(VLOOKUP(D359,#REF!,4,0),)</f>
        <v>0</v>
      </c>
      <c r="H359" s="24">
        <f>IFERROR(VLOOKUP($D359,#REF!,5,0),)</f>
        <v>0</v>
      </c>
      <c r="I359" s="24">
        <v>0</v>
      </c>
      <c r="J359" s="24">
        <f>IFERROR(VLOOKUP($D359,#REF!,7,0),)</f>
        <v>0</v>
      </c>
      <c r="K359" s="24">
        <f>IFERROR(VLOOKUP($D359,#REF!,8,0),)</f>
        <v>0</v>
      </c>
      <c r="L359" s="24">
        <f>IFERROR(VLOOKUP($D359,#REF!,9,0),)</f>
        <v>0</v>
      </c>
      <c r="M359" s="24">
        <f>IFERROR(VLOOKUP($D359,#REF!,10,0),)</f>
        <v>0</v>
      </c>
      <c r="N359" s="24">
        <f>IFERROR(VLOOKUP($D359,#REF!,11,0),)</f>
        <v>0</v>
      </c>
      <c r="O359" s="24">
        <f>IFERROR(VLOOKUP($D359,#REF!,12,0),)</f>
        <v>0</v>
      </c>
      <c r="P359" s="24">
        <f>IFERROR(VLOOKUP($D359,#REF!,14,0),)</f>
        <v>0</v>
      </c>
      <c r="Q359" s="24">
        <f>IFERROR(VLOOKUP($D359,#REF!,15,0),)</f>
        <v>0</v>
      </c>
      <c r="R359" s="24">
        <f>IFERROR(VLOOKUP($D359,#REF!,16,0),)</f>
        <v>0</v>
      </c>
      <c r="S359" s="24">
        <f>IFERROR(VLOOKUP($D359,#REF!,16,0),)</f>
        <v>0</v>
      </c>
      <c r="T359" s="24">
        <f>IFERROR(VLOOKUP($D359,#REF!,17,0),)</f>
        <v>0</v>
      </c>
      <c r="U359" s="24">
        <f>IFERROR(VLOOKUP($D359,#REF!,19,0),)</f>
        <v>0</v>
      </c>
      <c r="V359" s="24">
        <f>IFERROR(VLOOKUP($D359,#REF!,20,0),)</f>
        <v>0</v>
      </c>
      <c r="W359" s="24">
        <f>IFERROR(VLOOKUP($D359,#REF!,21,0),)</f>
        <v>0</v>
      </c>
      <c r="X359" s="24">
        <f>IFERROR(VLOOKUP($D359,#REF!,22,0),)</f>
        <v>0</v>
      </c>
      <c r="Y359" s="24">
        <f>IFERROR(VLOOKUP($D359,#REF!,23,0),)</f>
        <v>0</v>
      </c>
      <c r="Z359" s="24">
        <f>IFERROR(VLOOKUP($D359,#REF!,24,0),)</f>
        <v>0</v>
      </c>
      <c r="AA359" s="24">
        <f>IFERROR(VLOOKUP($D359,#REF!,25,0),)</f>
        <v>0</v>
      </c>
      <c r="AB359" s="24">
        <f>IFERROR(VLOOKUP($D359,#REF!,26,0),)</f>
        <v>0</v>
      </c>
      <c r="AC359" s="24">
        <f>IFERROR(VLOOKUP($D359,#REF!,27,0),)</f>
        <v>0</v>
      </c>
      <c r="AD359" s="24">
        <f>IFERROR(VLOOKUP($D359,#REF!,28,0),)</f>
        <v>0</v>
      </c>
      <c r="AE359" s="24">
        <f>IFERROR(VLOOKUP($D359,#REF!,29,0),)</f>
        <v>0</v>
      </c>
      <c r="AF359" s="24">
        <f>IFERROR(VLOOKUP($D359,#REF!,30,0),)</f>
        <v>0</v>
      </c>
      <c r="AG359" s="24">
        <f>IFERROR(VLOOKUP($D359,#REF!,31,0),)</f>
        <v>0</v>
      </c>
      <c r="AH359" s="24">
        <f>IFERROR(VLOOKUP($D359,#REF!,32,0),)</f>
        <v>0</v>
      </c>
      <c r="AI359" s="24">
        <f>IFERROR(VLOOKUP($D359,#REF!,33,0),)</f>
        <v>0</v>
      </c>
      <c r="AJ359" s="24">
        <f>IFERROR(VLOOKUP($D359,#REF!,34,0),)</f>
        <v>0</v>
      </c>
      <c r="AK359" s="24">
        <f>IFERROR(VLOOKUP($D359,#REF!,35,0),)</f>
        <v>0</v>
      </c>
      <c r="AL359" s="24">
        <f>IFERROR(VLOOKUP($D359,#REF!,36,0),)</f>
        <v>0</v>
      </c>
    </row>
    <row r="360" spans="1:38" x14ac:dyDescent="0.25">
      <c r="A360" s="8" t="s">
        <v>989</v>
      </c>
      <c r="B360" s="8" t="str">
        <f t="shared" si="62"/>
        <v>Реконструкция ГРС Новотульская051-2004007</v>
      </c>
      <c r="C360" s="23" t="s">
        <v>784</v>
      </c>
      <c r="D360" s="23" t="s">
        <v>219</v>
      </c>
      <c r="E360" s="24">
        <f>IFERROR(VLOOKUP(D360,#REF!,2,0),)</f>
        <v>0</v>
      </c>
      <c r="F360" s="24">
        <f>IFERROR(VLOOKUP(D360,#REF!,3,0),)</f>
        <v>0</v>
      </c>
      <c r="G360" s="24">
        <f>IFERROR(VLOOKUP(D360,#REF!,4,0),)</f>
        <v>0</v>
      </c>
      <c r="H360" s="24">
        <f>IFERROR(VLOOKUP($D360,#REF!,5,0),)</f>
        <v>0</v>
      </c>
      <c r="I360" s="24">
        <v>0</v>
      </c>
      <c r="J360" s="24">
        <f>IFERROR(VLOOKUP($D360,#REF!,7,0),)</f>
        <v>0</v>
      </c>
      <c r="K360" s="24">
        <f>IFERROR(VLOOKUP($D360,#REF!,8,0),)</f>
        <v>0</v>
      </c>
      <c r="L360" s="24">
        <f>IFERROR(VLOOKUP($D360,#REF!,9,0),)</f>
        <v>0</v>
      </c>
      <c r="M360" s="24">
        <f>IFERROR(VLOOKUP($D360,#REF!,10,0),)</f>
        <v>0</v>
      </c>
      <c r="N360" s="24">
        <f>IFERROR(VLOOKUP($D360,#REF!,11,0),)</f>
        <v>0</v>
      </c>
      <c r="O360" s="24">
        <f>IFERROR(VLOOKUP($D360,#REF!,12,0),)</f>
        <v>0</v>
      </c>
      <c r="P360" s="24">
        <f>IFERROR(VLOOKUP($D360,#REF!,14,0),)</f>
        <v>0</v>
      </c>
      <c r="Q360" s="24">
        <f>IFERROR(VLOOKUP($D360,#REF!,15,0),)</f>
        <v>0</v>
      </c>
      <c r="R360" s="24">
        <f>IFERROR(VLOOKUP($D360,#REF!,16,0),)</f>
        <v>0</v>
      </c>
      <c r="S360" s="24">
        <f>IFERROR(VLOOKUP($D360,#REF!,16,0),)</f>
        <v>0</v>
      </c>
      <c r="T360" s="24">
        <f>IFERROR(VLOOKUP($D360,#REF!,17,0),)</f>
        <v>0</v>
      </c>
      <c r="U360" s="24">
        <f>IFERROR(VLOOKUP($D360,#REF!,19,0),)</f>
        <v>0</v>
      </c>
      <c r="V360" s="24">
        <f>IFERROR(VLOOKUP($D360,#REF!,20,0),)</f>
        <v>0</v>
      </c>
      <c r="W360" s="24">
        <f>IFERROR(VLOOKUP($D360,#REF!,21,0),)</f>
        <v>0</v>
      </c>
      <c r="X360" s="24">
        <f>IFERROR(VLOOKUP($D360,#REF!,22,0),)</f>
        <v>0</v>
      </c>
      <c r="Y360" s="24">
        <f>IFERROR(VLOOKUP($D360,#REF!,23,0),)</f>
        <v>0</v>
      </c>
      <c r="Z360" s="24">
        <f>IFERROR(VLOOKUP($D360,#REF!,24,0),)</f>
        <v>0</v>
      </c>
      <c r="AA360" s="24">
        <f>IFERROR(VLOOKUP($D360,#REF!,25,0),)</f>
        <v>0</v>
      </c>
      <c r="AB360" s="24">
        <f>IFERROR(VLOOKUP($D360,#REF!,26,0),)</f>
        <v>0</v>
      </c>
      <c r="AC360" s="24">
        <f>IFERROR(VLOOKUP($D360,#REF!,27,0),)</f>
        <v>0</v>
      </c>
      <c r="AD360" s="24">
        <f>IFERROR(VLOOKUP($D360,#REF!,28,0),)</f>
        <v>0</v>
      </c>
      <c r="AE360" s="24">
        <f>IFERROR(VLOOKUP($D360,#REF!,29,0),)</f>
        <v>0</v>
      </c>
      <c r="AF360" s="24">
        <f>IFERROR(VLOOKUP($D360,#REF!,30,0),)</f>
        <v>0</v>
      </c>
      <c r="AG360" s="24">
        <f>IFERROR(VLOOKUP($D360,#REF!,31,0),)</f>
        <v>0</v>
      </c>
      <c r="AH360" s="24">
        <f>IFERROR(VLOOKUP($D360,#REF!,32,0),)</f>
        <v>0</v>
      </c>
      <c r="AI360" s="24">
        <f>IFERROR(VLOOKUP($D360,#REF!,33,0),)</f>
        <v>0</v>
      </c>
      <c r="AJ360" s="24">
        <f>IFERROR(VLOOKUP($D360,#REF!,34,0),)</f>
        <v>0</v>
      </c>
      <c r="AK360" s="24">
        <f>IFERROR(VLOOKUP($D360,#REF!,35,0),)</f>
        <v>0</v>
      </c>
      <c r="AL360" s="24">
        <f>IFERROR(VLOOKUP($D360,#REF!,36,0),)</f>
        <v>0</v>
      </c>
    </row>
    <row r="361" spans="1:38" x14ac:dyDescent="0.25">
      <c r="A361" s="8" t="s">
        <v>989</v>
      </c>
      <c r="B361" s="8" t="str">
        <f t="shared" si="62"/>
        <v>Реконструкция действующих и строительство новых объектов водорассольного комплекса, водозабора и сброса рассола в Балтийское море Калининградского ПХГ до проектного активного объема 800 млн. куб.м.051-2004018</v>
      </c>
      <c r="C361" s="23" t="s">
        <v>325</v>
      </c>
      <c r="D361" s="23" t="s">
        <v>220</v>
      </c>
      <c r="E361" s="24">
        <f>IFERROR(VLOOKUP(D361,#REF!,2,0),)</f>
        <v>0</v>
      </c>
      <c r="F361" s="24">
        <f>IFERROR(VLOOKUP(D361,#REF!,3,0),)</f>
        <v>0</v>
      </c>
      <c r="G361" s="24">
        <f>IFERROR(VLOOKUP(D361,#REF!,4,0),)</f>
        <v>0</v>
      </c>
      <c r="H361" s="24">
        <f>IFERROR(VLOOKUP($D361,#REF!,5,0),)</f>
        <v>0</v>
      </c>
      <c r="I361" s="24">
        <f>IFERROR(VLOOKUP($D361,#REF!,6,0),)</f>
        <v>0</v>
      </c>
      <c r="J361" s="24">
        <f>IFERROR(VLOOKUP($D361,#REF!,7,0),)</f>
        <v>0</v>
      </c>
      <c r="K361" s="24">
        <f>IFERROR(VLOOKUP($D361,#REF!,8,0),)</f>
        <v>0</v>
      </c>
      <c r="L361" s="24">
        <f>IFERROR(VLOOKUP($D361,#REF!,9,0),)</f>
        <v>0</v>
      </c>
      <c r="M361" s="24">
        <f>IFERROR(VLOOKUP($D361,#REF!,10,0),)</f>
        <v>0</v>
      </c>
      <c r="N361" s="24">
        <f>IFERROR(VLOOKUP($D361,#REF!,11,0),)</f>
        <v>0</v>
      </c>
      <c r="O361" s="24">
        <f>IFERROR(VLOOKUP($D361,#REF!,12,0),)</f>
        <v>0</v>
      </c>
      <c r="P361" s="24">
        <f>IFERROR(VLOOKUP($D361,#REF!,14,0),)</f>
        <v>0</v>
      </c>
      <c r="Q361" s="24">
        <f>IFERROR(VLOOKUP($D361,#REF!,15,0),)</f>
        <v>0</v>
      </c>
      <c r="R361" s="24">
        <f>IFERROR(VLOOKUP($D361,#REF!,16,0),)</f>
        <v>0</v>
      </c>
      <c r="S361" s="24">
        <f>IFERROR(VLOOKUP($D361,#REF!,16,0),)</f>
        <v>0</v>
      </c>
      <c r="T361" s="24">
        <f>IFERROR(VLOOKUP($D361,#REF!,17,0),)</f>
        <v>0</v>
      </c>
      <c r="U361" s="24">
        <f>IFERROR(VLOOKUP($D361,#REF!,19,0),)</f>
        <v>0</v>
      </c>
      <c r="V361" s="24">
        <f>IFERROR(VLOOKUP($D361,#REF!,20,0),)</f>
        <v>0</v>
      </c>
      <c r="W361" s="24">
        <f>IFERROR(VLOOKUP($D361,#REF!,21,0),)</f>
        <v>0</v>
      </c>
      <c r="X361" s="24">
        <f>IFERROR(VLOOKUP($D361,#REF!,22,0),)</f>
        <v>0</v>
      </c>
      <c r="Y361" s="24">
        <f>IFERROR(VLOOKUP($D361,#REF!,23,0),)</f>
        <v>0</v>
      </c>
      <c r="Z361" s="24">
        <f>IFERROR(VLOOKUP($D361,#REF!,24,0),)</f>
        <v>0</v>
      </c>
      <c r="AA361" s="24">
        <f>IFERROR(VLOOKUP($D361,#REF!,25,0),)</f>
        <v>0</v>
      </c>
      <c r="AB361" s="24">
        <f>IFERROR(VLOOKUP($D361,#REF!,26,0),)</f>
        <v>0</v>
      </c>
      <c r="AC361" s="24">
        <f>IFERROR(VLOOKUP($D361,#REF!,27,0),)</f>
        <v>0</v>
      </c>
      <c r="AD361" s="24">
        <f>IFERROR(VLOOKUP($D361,#REF!,28,0),)</f>
        <v>0</v>
      </c>
      <c r="AE361" s="24">
        <f>IFERROR(VLOOKUP($D361,#REF!,29,0),)</f>
        <v>0</v>
      </c>
      <c r="AF361" s="24">
        <f>IFERROR(VLOOKUP($D361,#REF!,30,0),)</f>
        <v>0</v>
      </c>
      <c r="AG361" s="24">
        <f>IFERROR(VLOOKUP($D361,#REF!,31,0),)</f>
        <v>0</v>
      </c>
      <c r="AH361" s="24">
        <f>IFERROR(VLOOKUP($D361,#REF!,32,0),)</f>
        <v>0</v>
      </c>
      <c r="AI361" s="24">
        <f>IFERROR(VLOOKUP($D361,#REF!,33,0),)</f>
        <v>0</v>
      </c>
      <c r="AJ361" s="24">
        <f>IFERROR(VLOOKUP($D361,#REF!,34,0),)</f>
        <v>0</v>
      </c>
      <c r="AK361" s="24">
        <f>IFERROR(VLOOKUP($D361,#REF!,35,0),)</f>
        <v>0</v>
      </c>
      <c r="AL361" s="24">
        <f>IFERROR(VLOOKUP($D361,#REF!,36,0),)</f>
        <v>0</v>
      </c>
    </row>
    <row r="362" spans="1:38" x14ac:dyDescent="0.25">
      <c r="B362" s="8" t="str">
        <f t="shared" si="62"/>
        <v>Подрядные работы051-2004018</v>
      </c>
      <c r="C362" s="33" t="s">
        <v>2</v>
      </c>
      <c r="D362" s="33" t="s">
        <v>220</v>
      </c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</row>
    <row r="363" spans="1:38" x14ac:dyDescent="0.25">
      <c r="B363" s="8" t="str">
        <f t="shared" si="62"/>
        <v>СТНГ051-2004018</v>
      </c>
      <c r="C363" s="40" t="s">
        <v>992</v>
      </c>
      <c r="D363" s="40" t="s">
        <v>220</v>
      </c>
      <c r="E363" s="20">
        <v>0</v>
      </c>
      <c r="F363" s="20">
        <v>0</v>
      </c>
      <c r="G363" s="20"/>
      <c r="H363" s="20"/>
      <c r="I363" s="20"/>
      <c r="J363" s="20"/>
      <c r="K363" s="20"/>
      <c r="L363" s="20"/>
      <c r="M363" s="20"/>
      <c r="N363" s="20"/>
      <c r="O363" s="20">
        <f t="shared" ref="O363:R364" si="63">U363+Y363+AC363+AG363</f>
        <v>0</v>
      </c>
      <c r="P363" s="20">
        <f t="shared" si="63"/>
        <v>0</v>
      </c>
      <c r="Q363" s="20">
        <f t="shared" si="63"/>
        <v>0</v>
      </c>
      <c r="R363" s="20">
        <f t="shared" si="63"/>
        <v>0</v>
      </c>
      <c r="S363" s="20"/>
      <c r="T363" s="20"/>
      <c r="U363" s="20">
        <f>V363+W363+X363</f>
        <v>0</v>
      </c>
      <c r="V363" s="20">
        <v>0</v>
      </c>
      <c r="W363" s="20">
        <v>0</v>
      </c>
      <c r="X363" s="20">
        <v>0</v>
      </c>
      <c r="Y363" s="20">
        <f>Z363+AA363+AB363</f>
        <v>0</v>
      </c>
      <c r="Z363" s="20"/>
      <c r="AA363" s="20"/>
      <c r="AB363" s="20"/>
      <c r="AC363" s="20">
        <f>AD363+AE363+AF363</f>
        <v>0</v>
      </c>
      <c r="AD363" s="20"/>
      <c r="AE363" s="20"/>
      <c r="AF363" s="20"/>
      <c r="AG363" s="20">
        <f>AH363+AI363+AJ363</f>
        <v>0</v>
      </c>
      <c r="AH363" s="20"/>
      <c r="AI363" s="20"/>
      <c r="AJ363" s="20"/>
      <c r="AK363" s="20"/>
      <c r="AL363" s="20"/>
    </row>
    <row r="364" spans="1:38" x14ac:dyDescent="0.25">
      <c r="B364" s="8" t="str">
        <f t="shared" si="62"/>
        <v>Газстройпром051-2004018</v>
      </c>
      <c r="C364" s="40" t="s">
        <v>990</v>
      </c>
      <c r="D364" s="40" t="s">
        <v>220</v>
      </c>
      <c r="E364" s="20">
        <v>301.60000000000002</v>
      </c>
      <c r="F364" s="20">
        <v>517.62</v>
      </c>
      <c r="G364" s="20"/>
      <c r="H364" s="20"/>
      <c r="I364" s="20"/>
      <c r="J364" s="20"/>
      <c r="K364" s="20"/>
      <c r="L364" s="20"/>
      <c r="M364" s="20"/>
      <c r="N364" s="20"/>
      <c r="O364" s="20">
        <f t="shared" si="63"/>
        <v>517.62</v>
      </c>
      <c r="P364" s="20">
        <f t="shared" si="63"/>
        <v>517.62</v>
      </c>
      <c r="Q364" s="20">
        <f t="shared" si="63"/>
        <v>0</v>
      </c>
      <c r="R364" s="20">
        <f t="shared" si="63"/>
        <v>0</v>
      </c>
      <c r="S364" s="20"/>
      <c r="T364" s="20"/>
      <c r="U364" s="20">
        <f>V364+W364+X364</f>
        <v>517.62</v>
      </c>
      <c r="V364" s="20">
        <v>517.62</v>
      </c>
      <c r="W364" s="20">
        <v>0</v>
      </c>
      <c r="X364" s="20">
        <v>0</v>
      </c>
      <c r="Y364" s="20">
        <f>Z364+AA364+AB364</f>
        <v>0</v>
      </c>
      <c r="Z364" s="20"/>
      <c r="AA364" s="20"/>
      <c r="AB364" s="20"/>
      <c r="AC364" s="20">
        <f>AD364+AE364+AF364</f>
        <v>0</v>
      </c>
      <c r="AD364" s="20"/>
      <c r="AE364" s="20"/>
      <c r="AF364" s="20"/>
      <c r="AG364" s="20">
        <f>AH364+AI364+AJ364</f>
        <v>0</v>
      </c>
      <c r="AH364" s="20"/>
      <c r="AI364" s="20"/>
      <c r="AJ364" s="20"/>
      <c r="AK364" s="20"/>
      <c r="AL364" s="20"/>
    </row>
    <row r="365" spans="1:38" x14ac:dyDescent="0.25">
      <c r="A365" s="8" t="s">
        <v>989</v>
      </c>
      <c r="B365" s="8" t="str">
        <f t="shared" si="62"/>
        <v>Реконструкция газосборной сети с применением МКУ и объединением УКПГ Ямбургского НГКМ051-2004023</v>
      </c>
      <c r="C365" s="23" t="s">
        <v>785</v>
      </c>
      <c r="D365" s="23" t="s">
        <v>221</v>
      </c>
      <c r="E365" s="24">
        <f>IFERROR(VLOOKUP(D365,#REF!,2,0),)</f>
        <v>0</v>
      </c>
      <c r="F365" s="24">
        <f>IFERROR(VLOOKUP(D365,#REF!,3,0),)</f>
        <v>0</v>
      </c>
      <c r="G365" s="24">
        <f>IFERROR(VLOOKUP(D365,#REF!,4,0),)</f>
        <v>0</v>
      </c>
      <c r="H365" s="24">
        <f>IFERROR(VLOOKUP($D365,#REF!,5,0),)</f>
        <v>0</v>
      </c>
      <c r="I365" s="24">
        <v>4707</v>
      </c>
      <c r="J365" s="24">
        <f>IFERROR(VLOOKUP($D365,#REF!,7,0),)</f>
        <v>0</v>
      </c>
      <c r="K365" s="24">
        <f>IFERROR(VLOOKUP($D365,#REF!,8,0),)</f>
        <v>0</v>
      </c>
      <c r="L365" s="24">
        <f>IFERROR(VLOOKUP($D365,#REF!,9,0),)</f>
        <v>0</v>
      </c>
      <c r="M365" s="24">
        <f>IFERROR(VLOOKUP($D365,#REF!,10,0),)</f>
        <v>0</v>
      </c>
      <c r="N365" s="24">
        <f>IFERROR(VLOOKUP($D365,#REF!,11,0),)</f>
        <v>0</v>
      </c>
      <c r="O365" s="24">
        <f>IFERROR(VLOOKUP($D365,#REF!,12,0),)</f>
        <v>0</v>
      </c>
      <c r="P365" s="24">
        <f>IFERROR(VLOOKUP($D365,#REF!,14,0),)</f>
        <v>0</v>
      </c>
      <c r="Q365" s="24">
        <f>IFERROR(VLOOKUP($D365,#REF!,15,0),)</f>
        <v>0</v>
      </c>
      <c r="R365" s="24">
        <f>IFERROR(VLOOKUP($D365,#REF!,16,0),)</f>
        <v>0</v>
      </c>
      <c r="S365" s="24">
        <f>IFERROR(VLOOKUP($D365,#REF!,16,0),)</f>
        <v>0</v>
      </c>
      <c r="T365" s="24">
        <f>IFERROR(VLOOKUP($D365,#REF!,17,0),)</f>
        <v>0</v>
      </c>
      <c r="U365" s="24">
        <f>IFERROR(VLOOKUP($D365,#REF!,19,0),)</f>
        <v>0</v>
      </c>
      <c r="V365" s="24">
        <f>IFERROR(VLOOKUP($D365,#REF!,20,0),)</f>
        <v>0</v>
      </c>
      <c r="W365" s="24">
        <f>IFERROR(VLOOKUP($D365,#REF!,21,0),)</f>
        <v>0</v>
      </c>
      <c r="X365" s="24">
        <f>IFERROR(VLOOKUP($D365,#REF!,22,0),)</f>
        <v>0</v>
      </c>
      <c r="Y365" s="24">
        <f>IFERROR(VLOOKUP($D365,#REF!,23,0),)</f>
        <v>0</v>
      </c>
      <c r="Z365" s="24">
        <f>IFERROR(VLOOKUP($D365,#REF!,24,0),)</f>
        <v>0</v>
      </c>
      <c r="AA365" s="24">
        <f>IFERROR(VLOOKUP($D365,#REF!,25,0),)</f>
        <v>0</v>
      </c>
      <c r="AB365" s="24">
        <f>IFERROR(VLOOKUP($D365,#REF!,26,0),)</f>
        <v>0</v>
      </c>
      <c r="AC365" s="24">
        <f>IFERROR(VLOOKUP($D365,#REF!,27,0),)</f>
        <v>0</v>
      </c>
      <c r="AD365" s="24">
        <f>IFERROR(VLOOKUP($D365,#REF!,28,0),)</f>
        <v>0</v>
      </c>
      <c r="AE365" s="24">
        <f>IFERROR(VLOOKUP($D365,#REF!,29,0),)</f>
        <v>0</v>
      </c>
      <c r="AF365" s="24">
        <f>IFERROR(VLOOKUP($D365,#REF!,30,0),)</f>
        <v>0</v>
      </c>
      <c r="AG365" s="24">
        <f>IFERROR(VLOOKUP($D365,#REF!,31,0),)</f>
        <v>0</v>
      </c>
      <c r="AH365" s="24">
        <f>IFERROR(VLOOKUP($D365,#REF!,32,0),)</f>
        <v>0</v>
      </c>
      <c r="AI365" s="24">
        <f>IFERROR(VLOOKUP($D365,#REF!,33,0),)</f>
        <v>0</v>
      </c>
      <c r="AJ365" s="24">
        <f>IFERROR(VLOOKUP($D365,#REF!,34,0),)</f>
        <v>0</v>
      </c>
      <c r="AK365" s="24">
        <f>IFERROR(VLOOKUP($D365,#REF!,35,0),)</f>
        <v>0</v>
      </c>
      <c r="AL365" s="24">
        <f>IFERROR(VLOOKUP($D365,#REF!,36,0),)</f>
        <v>0</v>
      </c>
    </row>
    <row r="366" spans="1:38" x14ac:dyDescent="0.25">
      <c r="A366" s="8" t="s">
        <v>989</v>
      </c>
      <c r="B366" s="8" t="str">
        <f t="shared" si="62"/>
        <v>Расширение газосборной сети Ямсовейского НГКМ (Ярейская площадь)051-2004024</v>
      </c>
      <c r="C366" s="23" t="s">
        <v>786</v>
      </c>
      <c r="D366" s="23" t="s">
        <v>222</v>
      </c>
      <c r="E366" s="24">
        <f>IFERROR(VLOOKUP(D366,#REF!,2,0),)</f>
        <v>0</v>
      </c>
      <c r="F366" s="24">
        <f>IFERROR(VLOOKUP(D366,#REF!,3,0),)</f>
        <v>0</v>
      </c>
      <c r="G366" s="24">
        <f>IFERROR(VLOOKUP(D366,#REF!,4,0),)</f>
        <v>0</v>
      </c>
      <c r="H366" s="24">
        <f>IFERROR(VLOOKUP($D366,#REF!,5,0),)</f>
        <v>0</v>
      </c>
      <c r="I366" s="24">
        <v>372.46</v>
      </c>
      <c r="J366" s="24">
        <f>IFERROR(VLOOKUP($D366,#REF!,7,0),)</f>
        <v>0</v>
      </c>
      <c r="K366" s="24">
        <f>IFERROR(VLOOKUP($D366,#REF!,8,0),)</f>
        <v>0</v>
      </c>
      <c r="L366" s="24">
        <f>IFERROR(VLOOKUP($D366,#REF!,9,0),)</f>
        <v>0</v>
      </c>
      <c r="M366" s="24">
        <f>IFERROR(VLOOKUP($D366,#REF!,10,0),)</f>
        <v>0</v>
      </c>
      <c r="N366" s="24">
        <f>IFERROR(VLOOKUP($D366,#REF!,11,0),)</f>
        <v>0</v>
      </c>
      <c r="O366" s="24">
        <f>IFERROR(VLOOKUP($D366,#REF!,12,0),)</f>
        <v>0</v>
      </c>
      <c r="P366" s="24">
        <f>IFERROR(VLOOKUP($D366,#REF!,14,0),)</f>
        <v>0</v>
      </c>
      <c r="Q366" s="24">
        <f>IFERROR(VLOOKUP($D366,#REF!,15,0),)</f>
        <v>0</v>
      </c>
      <c r="R366" s="24">
        <f>IFERROR(VLOOKUP($D366,#REF!,16,0),)</f>
        <v>0</v>
      </c>
      <c r="S366" s="24">
        <f>IFERROR(VLOOKUP($D366,#REF!,16,0),)</f>
        <v>0</v>
      </c>
      <c r="T366" s="24">
        <f>IFERROR(VLOOKUP($D366,#REF!,17,0),)</f>
        <v>0</v>
      </c>
      <c r="U366" s="24">
        <f>IFERROR(VLOOKUP($D366,#REF!,19,0),)</f>
        <v>0</v>
      </c>
      <c r="V366" s="24">
        <f>IFERROR(VLOOKUP($D366,#REF!,20,0),)</f>
        <v>0</v>
      </c>
      <c r="W366" s="24">
        <f>IFERROR(VLOOKUP($D366,#REF!,21,0),)</f>
        <v>0</v>
      </c>
      <c r="X366" s="24">
        <f>IFERROR(VLOOKUP($D366,#REF!,22,0),)</f>
        <v>0</v>
      </c>
      <c r="Y366" s="24">
        <f>IFERROR(VLOOKUP($D366,#REF!,23,0),)</f>
        <v>0</v>
      </c>
      <c r="Z366" s="24">
        <f>IFERROR(VLOOKUP($D366,#REF!,24,0),)</f>
        <v>0</v>
      </c>
      <c r="AA366" s="24">
        <f>IFERROR(VLOOKUP($D366,#REF!,25,0),)</f>
        <v>0</v>
      </c>
      <c r="AB366" s="24">
        <f>IFERROR(VLOOKUP($D366,#REF!,26,0),)</f>
        <v>0</v>
      </c>
      <c r="AC366" s="24">
        <f>IFERROR(VLOOKUP($D366,#REF!,27,0),)</f>
        <v>0</v>
      </c>
      <c r="AD366" s="24">
        <f>IFERROR(VLOOKUP($D366,#REF!,28,0),)</f>
        <v>0</v>
      </c>
      <c r="AE366" s="24">
        <f>IFERROR(VLOOKUP($D366,#REF!,29,0),)</f>
        <v>0</v>
      </c>
      <c r="AF366" s="24">
        <f>IFERROR(VLOOKUP($D366,#REF!,30,0),)</f>
        <v>0</v>
      </c>
      <c r="AG366" s="24">
        <f>IFERROR(VLOOKUP($D366,#REF!,31,0),)</f>
        <v>0</v>
      </c>
      <c r="AH366" s="24">
        <f>IFERROR(VLOOKUP($D366,#REF!,32,0),)</f>
        <v>0</v>
      </c>
      <c r="AI366" s="24">
        <f>IFERROR(VLOOKUP($D366,#REF!,33,0),)</f>
        <v>0</v>
      </c>
      <c r="AJ366" s="24">
        <f>IFERROR(VLOOKUP($D366,#REF!,34,0),)</f>
        <v>0</v>
      </c>
      <c r="AK366" s="24">
        <f>IFERROR(VLOOKUP($D366,#REF!,35,0),)</f>
        <v>0</v>
      </c>
      <c r="AL366" s="24">
        <f>IFERROR(VLOOKUP($D366,#REF!,36,0),)</f>
        <v>0</v>
      </c>
    </row>
    <row r="367" spans="1:38" x14ac:dyDescent="0.25">
      <c r="A367" s="8" t="s">
        <v>989</v>
      </c>
      <c r="B367" s="8" t="str">
        <f t="shared" si="62"/>
        <v>Дообустройство Песцовой площади Уренгойского НГКМ. УКПГ-16051-2004033</v>
      </c>
      <c r="C367" s="23" t="s">
        <v>787</v>
      </c>
      <c r="D367" s="23" t="s">
        <v>223</v>
      </c>
      <c r="E367" s="24">
        <f>IFERROR(VLOOKUP(D367,#REF!,2,0),)</f>
        <v>0</v>
      </c>
      <c r="F367" s="24">
        <f>IFERROR(VLOOKUP(D367,#REF!,3,0),)</f>
        <v>0</v>
      </c>
      <c r="G367" s="24">
        <f>IFERROR(VLOOKUP(D367,#REF!,4,0),)</f>
        <v>0</v>
      </c>
      <c r="H367" s="24">
        <f>IFERROR(VLOOKUP($D367,#REF!,5,0),)</f>
        <v>0</v>
      </c>
      <c r="I367" s="24">
        <v>1115.32</v>
      </c>
      <c r="J367" s="24">
        <f>IFERROR(VLOOKUP($D367,#REF!,7,0),)</f>
        <v>0</v>
      </c>
      <c r="K367" s="24">
        <f>IFERROR(VLOOKUP($D367,#REF!,8,0),)</f>
        <v>0</v>
      </c>
      <c r="L367" s="24">
        <f>IFERROR(VLOOKUP($D367,#REF!,9,0),)</f>
        <v>0</v>
      </c>
      <c r="M367" s="24">
        <f>IFERROR(VLOOKUP($D367,#REF!,10,0),)</f>
        <v>0</v>
      </c>
      <c r="N367" s="24">
        <f>IFERROR(VLOOKUP($D367,#REF!,11,0),)</f>
        <v>0</v>
      </c>
      <c r="O367" s="24">
        <f>IFERROR(VLOOKUP($D367,#REF!,12,0),)</f>
        <v>0</v>
      </c>
      <c r="P367" s="24">
        <f>IFERROR(VLOOKUP($D367,#REF!,14,0),)</f>
        <v>0</v>
      </c>
      <c r="Q367" s="24">
        <f>IFERROR(VLOOKUP($D367,#REF!,15,0),)</f>
        <v>0</v>
      </c>
      <c r="R367" s="24">
        <f>IFERROR(VLOOKUP($D367,#REF!,16,0),)</f>
        <v>0</v>
      </c>
      <c r="S367" s="24">
        <f>IFERROR(VLOOKUP($D367,#REF!,16,0),)</f>
        <v>0</v>
      </c>
      <c r="T367" s="24">
        <f>IFERROR(VLOOKUP($D367,#REF!,17,0),)</f>
        <v>0</v>
      </c>
      <c r="U367" s="24">
        <f>IFERROR(VLOOKUP($D367,#REF!,19,0),)</f>
        <v>0</v>
      </c>
      <c r="V367" s="24">
        <f>IFERROR(VLOOKUP($D367,#REF!,20,0),)</f>
        <v>0</v>
      </c>
      <c r="W367" s="24">
        <f>IFERROR(VLOOKUP($D367,#REF!,21,0),)</f>
        <v>0</v>
      </c>
      <c r="X367" s="24">
        <f>IFERROR(VLOOKUP($D367,#REF!,22,0),)</f>
        <v>0</v>
      </c>
      <c r="Y367" s="24">
        <f>IFERROR(VLOOKUP($D367,#REF!,23,0),)</f>
        <v>0</v>
      </c>
      <c r="Z367" s="24">
        <f>IFERROR(VLOOKUP($D367,#REF!,24,0),)</f>
        <v>0</v>
      </c>
      <c r="AA367" s="24">
        <f>IFERROR(VLOOKUP($D367,#REF!,25,0),)</f>
        <v>0</v>
      </c>
      <c r="AB367" s="24">
        <f>IFERROR(VLOOKUP($D367,#REF!,26,0),)</f>
        <v>0</v>
      </c>
      <c r="AC367" s="24">
        <f>IFERROR(VLOOKUP($D367,#REF!,27,0),)</f>
        <v>0</v>
      </c>
      <c r="AD367" s="24">
        <f>IFERROR(VLOOKUP($D367,#REF!,28,0),)</f>
        <v>0</v>
      </c>
      <c r="AE367" s="24">
        <f>IFERROR(VLOOKUP($D367,#REF!,29,0),)</f>
        <v>0</v>
      </c>
      <c r="AF367" s="24">
        <f>IFERROR(VLOOKUP($D367,#REF!,30,0),)</f>
        <v>0</v>
      </c>
      <c r="AG367" s="24">
        <f>IFERROR(VLOOKUP($D367,#REF!,31,0),)</f>
        <v>0</v>
      </c>
      <c r="AH367" s="24">
        <f>IFERROR(VLOOKUP($D367,#REF!,32,0),)</f>
        <v>0</v>
      </c>
      <c r="AI367" s="24">
        <f>IFERROR(VLOOKUP($D367,#REF!,33,0),)</f>
        <v>0</v>
      </c>
      <c r="AJ367" s="24">
        <f>IFERROR(VLOOKUP($D367,#REF!,34,0),)</f>
        <v>0</v>
      </c>
      <c r="AK367" s="24">
        <f>IFERROR(VLOOKUP($D367,#REF!,35,0),)</f>
        <v>0</v>
      </c>
      <c r="AL367" s="24">
        <f>IFERROR(VLOOKUP($D367,#REF!,36,0),)</f>
        <v>0</v>
      </c>
    </row>
    <row r="368" spans="1:38" x14ac:dyDescent="0.25">
      <c r="B368" s="8" t="str">
        <f t="shared" si="62"/>
        <v>Подрядные работы051-2004033</v>
      </c>
      <c r="C368" s="33" t="s">
        <v>2</v>
      </c>
      <c r="D368" s="33" t="s">
        <v>223</v>
      </c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</row>
    <row r="369" spans="1:38" x14ac:dyDescent="0.25">
      <c r="B369" s="8" t="str">
        <f t="shared" si="62"/>
        <v>Газстройпром051-2004033</v>
      </c>
      <c r="C369" s="40" t="s">
        <v>990</v>
      </c>
      <c r="D369" s="40" t="s">
        <v>223</v>
      </c>
      <c r="E369" s="20">
        <v>3219.16</v>
      </c>
      <c r="F369" s="20">
        <v>818.75</v>
      </c>
      <c r="G369" s="20"/>
      <c r="H369" s="20"/>
      <c r="I369" s="20"/>
      <c r="J369" s="20"/>
      <c r="K369" s="20"/>
      <c r="L369" s="20"/>
      <c r="M369" s="20"/>
      <c r="N369" s="20"/>
      <c r="O369" s="20">
        <f>U369+Y369+AC369+AG369</f>
        <v>5656.57</v>
      </c>
      <c r="P369" s="20">
        <f>V369+Z369+AD369+AH369</f>
        <v>771.86</v>
      </c>
      <c r="Q369" s="20">
        <f>W369+AA369+AE369+AI369</f>
        <v>3382.06</v>
      </c>
      <c r="R369" s="20">
        <f>X369+AB369+AF369+AJ369</f>
        <v>1502.65</v>
      </c>
      <c r="S369" s="20"/>
      <c r="T369" s="20"/>
      <c r="U369" s="20">
        <f>V369+W369+X369</f>
        <v>4153.92</v>
      </c>
      <c r="V369" s="20">
        <v>771.86</v>
      </c>
      <c r="W369" s="20">
        <v>3382.06</v>
      </c>
      <c r="X369" s="20">
        <v>0</v>
      </c>
      <c r="Y369" s="20">
        <f>Z369+AA369+AB369</f>
        <v>0</v>
      </c>
      <c r="Z369" s="20"/>
      <c r="AA369" s="20"/>
      <c r="AB369" s="20"/>
      <c r="AC369" s="20">
        <f>AD369+AE369+AF369</f>
        <v>1502.65</v>
      </c>
      <c r="AD369" s="20"/>
      <c r="AE369" s="20"/>
      <c r="AF369" s="20">
        <v>1502.65</v>
      </c>
      <c r="AG369" s="20">
        <f>AH369+AI369+AJ369</f>
        <v>0</v>
      </c>
      <c r="AH369" s="20"/>
      <c r="AI369" s="20"/>
      <c r="AJ369" s="20"/>
      <c r="AK369" s="20"/>
      <c r="AL369" s="20"/>
    </row>
    <row r="370" spans="1:38" x14ac:dyDescent="0.25">
      <c r="A370" s="8" t="s">
        <v>989</v>
      </c>
      <c r="B370" s="8" t="str">
        <f t="shared" si="62"/>
        <v>Дообустройство Уренгойской площади, в т.ч. Таб-Яхинский участок УКПГ-10051-2004034</v>
      </c>
      <c r="C370" s="23" t="s">
        <v>788</v>
      </c>
      <c r="D370" s="23" t="s">
        <v>224</v>
      </c>
      <c r="E370" s="24">
        <f>IFERROR(VLOOKUP(D370,#REF!,2,0),)</f>
        <v>0</v>
      </c>
      <c r="F370" s="24">
        <f>IFERROR(VLOOKUP(D370,#REF!,3,0),)</f>
        <v>0</v>
      </c>
      <c r="G370" s="24">
        <f>IFERROR(VLOOKUP(D370,#REF!,4,0),)</f>
        <v>0</v>
      </c>
      <c r="H370" s="24">
        <f>IFERROR(VLOOKUP($D370,#REF!,5,0),)</f>
        <v>0</v>
      </c>
      <c r="I370" s="24">
        <v>178.95</v>
      </c>
      <c r="J370" s="24">
        <f>IFERROR(VLOOKUP($D370,#REF!,7,0),)</f>
        <v>0</v>
      </c>
      <c r="K370" s="24">
        <f>IFERROR(VLOOKUP($D370,#REF!,8,0),)</f>
        <v>0</v>
      </c>
      <c r="L370" s="24">
        <f>IFERROR(VLOOKUP($D370,#REF!,9,0),)</f>
        <v>0</v>
      </c>
      <c r="M370" s="24">
        <f>IFERROR(VLOOKUP($D370,#REF!,10,0),)</f>
        <v>0</v>
      </c>
      <c r="N370" s="24">
        <f>IFERROR(VLOOKUP($D370,#REF!,11,0),)</f>
        <v>0</v>
      </c>
      <c r="O370" s="24">
        <f>IFERROR(VLOOKUP($D370,#REF!,12,0),)</f>
        <v>0</v>
      </c>
      <c r="P370" s="24">
        <f>IFERROR(VLOOKUP($D370,#REF!,14,0),)</f>
        <v>0</v>
      </c>
      <c r="Q370" s="24">
        <f>IFERROR(VLOOKUP($D370,#REF!,15,0),)</f>
        <v>0</v>
      </c>
      <c r="R370" s="24">
        <f>IFERROR(VLOOKUP($D370,#REF!,16,0),)</f>
        <v>0</v>
      </c>
      <c r="S370" s="24">
        <f>IFERROR(VLOOKUP($D370,#REF!,16,0),)</f>
        <v>0</v>
      </c>
      <c r="T370" s="24">
        <f>IFERROR(VLOOKUP($D370,#REF!,17,0),)</f>
        <v>0</v>
      </c>
      <c r="U370" s="24">
        <f>IFERROR(VLOOKUP($D370,#REF!,19,0),)</f>
        <v>0</v>
      </c>
      <c r="V370" s="24">
        <f>IFERROR(VLOOKUP($D370,#REF!,20,0),)</f>
        <v>0</v>
      </c>
      <c r="W370" s="24">
        <f>IFERROR(VLOOKUP($D370,#REF!,21,0),)</f>
        <v>0</v>
      </c>
      <c r="X370" s="24">
        <f>IFERROR(VLOOKUP($D370,#REF!,22,0),)</f>
        <v>0</v>
      </c>
      <c r="Y370" s="24">
        <f>IFERROR(VLOOKUP($D370,#REF!,23,0),)</f>
        <v>0</v>
      </c>
      <c r="Z370" s="24">
        <f>IFERROR(VLOOKUP($D370,#REF!,24,0),)</f>
        <v>0</v>
      </c>
      <c r="AA370" s="24">
        <f>IFERROR(VLOOKUP($D370,#REF!,25,0),)</f>
        <v>0</v>
      </c>
      <c r="AB370" s="24">
        <f>IFERROR(VLOOKUP($D370,#REF!,26,0),)</f>
        <v>0</v>
      </c>
      <c r="AC370" s="24">
        <f>IFERROR(VLOOKUP($D370,#REF!,27,0),)</f>
        <v>0</v>
      </c>
      <c r="AD370" s="24">
        <f>IFERROR(VLOOKUP($D370,#REF!,28,0),)</f>
        <v>0</v>
      </c>
      <c r="AE370" s="24">
        <f>IFERROR(VLOOKUP($D370,#REF!,29,0),)</f>
        <v>0</v>
      </c>
      <c r="AF370" s="24">
        <f>IFERROR(VLOOKUP($D370,#REF!,30,0),)</f>
        <v>0</v>
      </c>
      <c r="AG370" s="24">
        <f>IFERROR(VLOOKUP($D370,#REF!,31,0),)</f>
        <v>0</v>
      </c>
      <c r="AH370" s="24">
        <f>IFERROR(VLOOKUP($D370,#REF!,32,0),)</f>
        <v>0</v>
      </c>
      <c r="AI370" s="24">
        <f>IFERROR(VLOOKUP($D370,#REF!,33,0),)</f>
        <v>0</v>
      </c>
      <c r="AJ370" s="24">
        <f>IFERROR(VLOOKUP($D370,#REF!,34,0),)</f>
        <v>0</v>
      </c>
      <c r="AK370" s="24">
        <f>IFERROR(VLOOKUP($D370,#REF!,35,0),)</f>
        <v>0</v>
      </c>
      <c r="AL370" s="24">
        <f>IFERROR(VLOOKUP($D370,#REF!,36,0),)</f>
        <v>0</v>
      </c>
    </row>
    <row r="371" spans="1:38" x14ac:dyDescent="0.25">
      <c r="A371" s="8" t="s">
        <v>989</v>
      </c>
      <c r="B371" s="8" t="str">
        <f t="shared" si="62"/>
        <v>Узлы измерений нестабильного конденсата ОНГКМ и КНГКМ на Оренбургском ГПЗ051-2004037</v>
      </c>
      <c r="C371" s="23" t="s">
        <v>789</v>
      </c>
      <c r="D371" s="23" t="s">
        <v>425</v>
      </c>
      <c r="E371" s="24">
        <f>IFERROR(VLOOKUP(D371,#REF!,2,0),)</f>
        <v>0</v>
      </c>
      <c r="F371" s="24">
        <f>IFERROR(VLOOKUP(D371,#REF!,3,0),)</f>
        <v>0</v>
      </c>
      <c r="G371" s="24">
        <f>IFERROR(VLOOKUP(D371,#REF!,4,0),)</f>
        <v>0</v>
      </c>
      <c r="H371" s="24">
        <f>IFERROR(VLOOKUP($D371,#REF!,5,0),)</f>
        <v>0</v>
      </c>
      <c r="I371" s="24">
        <v>220.68</v>
      </c>
      <c r="J371" s="24">
        <f>IFERROR(VLOOKUP($D371,#REF!,7,0),)</f>
        <v>0</v>
      </c>
      <c r="K371" s="24">
        <f>IFERROR(VLOOKUP($D371,#REF!,8,0),)</f>
        <v>0</v>
      </c>
      <c r="L371" s="24">
        <f>IFERROR(VLOOKUP($D371,#REF!,9,0),)</f>
        <v>0</v>
      </c>
      <c r="M371" s="24">
        <f>IFERROR(VLOOKUP($D371,#REF!,10,0),)</f>
        <v>0</v>
      </c>
      <c r="N371" s="24">
        <f>IFERROR(VLOOKUP($D371,#REF!,11,0),)</f>
        <v>0</v>
      </c>
      <c r="O371" s="24">
        <f>IFERROR(VLOOKUP($D371,#REF!,12,0),)</f>
        <v>0</v>
      </c>
      <c r="P371" s="24">
        <f>IFERROR(VLOOKUP($D371,#REF!,14,0),)</f>
        <v>0</v>
      </c>
      <c r="Q371" s="24">
        <f>IFERROR(VLOOKUP($D371,#REF!,15,0),)</f>
        <v>0</v>
      </c>
      <c r="R371" s="24">
        <f>IFERROR(VLOOKUP($D371,#REF!,16,0),)</f>
        <v>0</v>
      </c>
      <c r="S371" s="24">
        <f>IFERROR(VLOOKUP($D371,#REF!,16,0),)</f>
        <v>0</v>
      </c>
      <c r="T371" s="24">
        <f>IFERROR(VLOOKUP($D371,#REF!,17,0),)</f>
        <v>0</v>
      </c>
      <c r="U371" s="24">
        <f>IFERROR(VLOOKUP($D371,#REF!,19,0),)</f>
        <v>0</v>
      </c>
      <c r="V371" s="24">
        <f>IFERROR(VLOOKUP($D371,#REF!,20,0),)</f>
        <v>0</v>
      </c>
      <c r="W371" s="24">
        <f>IFERROR(VLOOKUP($D371,#REF!,21,0),)</f>
        <v>0</v>
      </c>
      <c r="X371" s="24">
        <f>IFERROR(VLOOKUP($D371,#REF!,22,0),)</f>
        <v>0</v>
      </c>
      <c r="Y371" s="24">
        <f>IFERROR(VLOOKUP($D371,#REF!,23,0),)</f>
        <v>0</v>
      </c>
      <c r="Z371" s="24">
        <f>IFERROR(VLOOKUP($D371,#REF!,24,0),)</f>
        <v>0</v>
      </c>
      <c r="AA371" s="24">
        <f>IFERROR(VLOOKUP($D371,#REF!,25,0),)</f>
        <v>0</v>
      </c>
      <c r="AB371" s="24">
        <f>IFERROR(VLOOKUP($D371,#REF!,26,0),)</f>
        <v>0</v>
      </c>
      <c r="AC371" s="24">
        <f>IFERROR(VLOOKUP($D371,#REF!,27,0),)</f>
        <v>0</v>
      </c>
      <c r="AD371" s="24">
        <f>IFERROR(VLOOKUP($D371,#REF!,28,0),)</f>
        <v>0</v>
      </c>
      <c r="AE371" s="24">
        <f>IFERROR(VLOOKUP($D371,#REF!,29,0),)</f>
        <v>0</v>
      </c>
      <c r="AF371" s="24">
        <f>IFERROR(VLOOKUP($D371,#REF!,30,0),)</f>
        <v>0</v>
      </c>
      <c r="AG371" s="24">
        <f>IFERROR(VLOOKUP($D371,#REF!,31,0),)</f>
        <v>0</v>
      </c>
      <c r="AH371" s="24">
        <f>IFERROR(VLOOKUP($D371,#REF!,32,0),)</f>
        <v>0</v>
      </c>
      <c r="AI371" s="24">
        <f>IFERROR(VLOOKUP($D371,#REF!,33,0),)</f>
        <v>0</v>
      </c>
      <c r="AJ371" s="24">
        <f>IFERROR(VLOOKUP($D371,#REF!,34,0),)</f>
        <v>0</v>
      </c>
      <c r="AK371" s="24">
        <f>IFERROR(VLOOKUP($D371,#REF!,35,0),)</f>
        <v>0</v>
      </c>
      <c r="AL371" s="24">
        <f>IFERROR(VLOOKUP($D371,#REF!,36,0),)</f>
        <v>0</v>
      </c>
    </row>
    <row r="372" spans="1:38" x14ac:dyDescent="0.25">
      <c r="A372" s="8" t="s">
        <v>989</v>
      </c>
      <c r="B372" s="8" t="str">
        <f t="shared" si="62"/>
        <v>Реконструкция систем электроснабжения Пуровского ЛПУ МГ051-2004119</v>
      </c>
      <c r="C372" s="23" t="s">
        <v>790</v>
      </c>
      <c r="D372" s="23" t="s">
        <v>225</v>
      </c>
      <c r="E372" s="24">
        <f>IFERROR(VLOOKUP(D372,#REF!,2,0),)</f>
        <v>0</v>
      </c>
      <c r="F372" s="24">
        <f>IFERROR(VLOOKUP(D372,#REF!,3,0),)</f>
        <v>0</v>
      </c>
      <c r="G372" s="24">
        <f>IFERROR(VLOOKUP(D372,#REF!,4,0),)</f>
        <v>0</v>
      </c>
      <c r="H372" s="24">
        <f>IFERROR(VLOOKUP($D372,#REF!,5,0),)</f>
        <v>0</v>
      </c>
      <c r="I372" s="24">
        <v>1.64</v>
      </c>
      <c r="J372" s="24">
        <f>IFERROR(VLOOKUP($D372,#REF!,7,0),)</f>
        <v>0</v>
      </c>
      <c r="K372" s="24">
        <f>IFERROR(VLOOKUP($D372,#REF!,8,0),)</f>
        <v>0</v>
      </c>
      <c r="L372" s="24">
        <f>IFERROR(VLOOKUP($D372,#REF!,9,0),)</f>
        <v>0</v>
      </c>
      <c r="M372" s="24">
        <f>IFERROR(VLOOKUP($D372,#REF!,10,0),)</f>
        <v>0</v>
      </c>
      <c r="N372" s="24">
        <f>IFERROR(VLOOKUP($D372,#REF!,11,0),)</f>
        <v>0</v>
      </c>
      <c r="O372" s="24">
        <f>IFERROR(VLOOKUP($D372,#REF!,12,0),)</f>
        <v>0</v>
      </c>
      <c r="P372" s="24">
        <f>IFERROR(VLOOKUP($D372,#REF!,14,0),)</f>
        <v>0</v>
      </c>
      <c r="Q372" s="24">
        <f>IFERROR(VLOOKUP($D372,#REF!,15,0),)</f>
        <v>0</v>
      </c>
      <c r="R372" s="24">
        <f>IFERROR(VLOOKUP($D372,#REF!,16,0),)</f>
        <v>0</v>
      </c>
      <c r="S372" s="24">
        <f>IFERROR(VLOOKUP($D372,#REF!,16,0),)</f>
        <v>0</v>
      </c>
      <c r="T372" s="24">
        <f>IFERROR(VLOOKUP($D372,#REF!,17,0),)</f>
        <v>0</v>
      </c>
      <c r="U372" s="24">
        <f>IFERROR(VLOOKUP($D372,#REF!,19,0),)</f>
        <v>0</v>
      </c>
      <c r="V372" s="24">
        <f>IFERROR(VLOOKUP($D372,#REF!,20,0),)</f>
        <v>0</v>
      </c>
      <c r="W372" s="24">
        <f>IFERROR(VLOOKUP($D372,#REF!,21,0),)</f>
        <v>0</v>
      </c>
      <c r="X372" s="24">
        <f>IFERROR(VLOOKUP($D372,#REF!,22,0),)</f>
        <v>0</v>
      </c>
      <c r="Y372" s="24">
        <f>IFERROR(VLOOKUP($D372,#REF!,23,0),)</f>
        <v>0</v>
      </c>
      <c r="Z372" s="24">
        <f>IFERROR(VLOOKUP($D372,#REF!,24,0),)</f>
        <v>0</v>
      </c>
      <c r="AA372" s="24">
        <f>IFERROR(VLOOKUP($D372,#REF!,25,0),)</f>
        <v>0</v>
      </c>
      <c r="AB372" s="24">
        <f>IFERROR(VLOOKUP($D372,#REF!,26,0),)</f>
        <v>0</v>
      </c>
      <c r="AC372" s="24">
        <f>IFERROR(VLOOKUP($D372,#REF!,27,0),)</f>
        <v>0</v>
      </c>
      <c r="AD372" s="24">
        <f>IFERROR(VLOOKUP($D372,#REF!,28,0),)</f>
        <v>0</v>
      </c>
      <c r="AE372" s="24">
        <f>IFERROR(VLOOKUP($D372,#REF!,29,0),)</f>
        <v>0</v>
      </c>
      <c r="AF372" s="24">
        <f>IFERROR(VLOOKUP($D372,#REF!,30,0),)</f>
        <v>0</v>
      </c>
      <c r="AG372" s="24">
        <f>IFERROR(VLOOKUP($D372,#REF!,31,0),)</f>
        <v>0</v>
      </c>
      <c r="AH372" s="24">
        <f>IFERROR(VLOOKUP($D372,#REF!,32,0),)</f>
        <v>0</v>
      </c>
      <c r="AI372" s="24">
        <f>IFERROR(VLOOKUP($D372,#REF!,33,0),)</f>
        <v>0</v>
      </c>
      <c r="AJ372" s="24">
        <f>IFERROR(VLOOKUP($D372,#REF!,34,0),)</f>
        <v>0</v>
      </c>
      <c r="AK372" s="24">
        <f>IFERROR(VLOOKUP($D372,#REF!,35,0),)</f>
        <v>0</v>
      </c>
      <c r="AL372" s="24">
        <f>IFERROR(VLOOKUP($D372,#REF!,36,0),)</f>
        <v>0</v>
      </c>
    </row>
    <row r="373" spans="1:38" x14ac:dyDescent="0.25">
      <c r="A373" s="8" t="s">
        <v>989</v>
      </c>
      <c r="B373" s="8" t="str">
        <f t="shared" si="62"/>
        <v>Реконструкция ЭСН051-2004289</v>
      </c>
      <c r="C373" s="23" t="s">
        <v>791</v>
      </c>
      <c r="D373" s="23" t="s">
        <v>226</v>
      </c>
      <c r="E373" s="24">
        <f>IFERROR(VLOOKUP(D373,#REF!,2,0),)</f>
        <v>0</v>
      </c>
      <c r="F373" s="24">
        <f>IFERROR(VLOOKUP(D373,#REF!,3,0),)</f>
        <v>0</v>
      </c>
      <c r="G373" s="24">
        <f>IFERROR(VLOOKUP(D373,#REF!,4,0),)</f>
        <v>0</v>
      </c>
      <c r="H373" s="24">
        <f>IFERROR(VLOOKUP($D373,#REF!,5,0),)</f>
        <v>0</v>
      </c>
      <c r="I373" s="24">
        <v>1.02</v>
      </c>
      <c r="J373" s="24">
        <f>IFERROR(VLOOKUP($D373,#REF!,7,0),)</f>
        <v>0</v>
      </c>
      <c r="K373" s="24">
        <f>IFERROR(VLOOKUP($D373,#REF!,8,0),)</f>
        <v>0</v>
      </c>
      <c r="L373" s="24">
        <f>IFERROR(VLOOKUP($D373,#REF!,9,0),)</f>
        <v>0</v>
      </c>
      <c r="M373" s="24">
        <f>IFERROR(VLOOKUP($D373,#REF!,10,0),)</f>
        <v>0</v>
      </c>
      <c r="N373" s="24">
        <f>IFERROR(VLOOKUP($D373,#REF!,11,0),)</f>
        <v>0</v>
      </c>
      <c r="O373" s="24">
        <f>IFERROR(VLOOKUP($D373,#REF!,12,0),)</f>
        <v>0</v>
      </c>
      <c r="P373" s="24">
        <f>IFERROR(VLOOKUP($D373,#REF!,14,0),)</f>
        <v>0</v>
      </c>
      <c r="Q373" s="24">
        <f>IFERROR(VLOOKUP($D373,#REF!,15,0),)</f>
        <v>0</v>
      </c>
      <c r="R373" s="24">
        <f>IFERROR(VLOOKUP($D373,#REF!,16,0),)</f>
        <v>0</v>
      </c>
      <c r="S373" s="24">
        <f>IFERROR(VLOOKUP($D373,#REF!,16,0),)</f>
        <v>0</v>
      </c>
      <c r="T373" s="24">
        <f>IFERROR(VLOOKUP($D373,#REF!,17,0),)</f>
        <v>0</v>
      </c>
      <c r="U373" s="24">
        <f>IFERROR(VLOOKUP($D373,#REF!,19,0),)</f>
        <v>0</v>
      </c>
      <c r="V373" s="24">
        <f>IFERROR(VLOOKUP($D373,#REF!,20,0),)</f>
        <v>0</v>
      </c>
      <c r="W373" s="24">
        <f>IFERROR(VLOOKUP($D373,#REF!,21,0),)</f>
        <v>0</v>
      </c>
      <c r="X373" s="24">
        <f>IFERROR(VLOOKUP($D373,#REF!,22,0),)</f>
        <v>0</v>
      </c>
      <c r="Y373" s="24">
        <f>IFERROR(VLOOKUP($D373,#REF!,23,0),)</f>
        <v>0</v>
      </c>
      <c r="Z373" s="24">
        <f>IFERROR(VLOOKUP($D373,#REF!,24,0),)</f>
        <v>0</v>
      </c>
      <c r="AA373" s="24">
        <f>IFERROR(VLOOKUP($D373,#REF!,25,0),)</f>
        <v>0</v>
      </c>
      <c r="AB373" s="24">
        <f>IFERROR(VLOOKUP($D373,#REF!,26,0),)</f>
        <v>0</v>
      </c>
      <c r="AC373" s="24">
        <f>IFERROR(VLOOKUP($D373,#REF!,27,0),)</f>
        <v>0</v>
      </c>
      <c r="AD373" s="24">
        <f>IFERROR(VLOOKUP($D373,#REF!,28,0),)</f>
        <v>0</v>
      </c>
      <c r="AE373" s="24">
        <f>IFERROR(VLOOKUP($D373,#REF!,29,0),)</f>
        <v>0</v>
      </c>
      <c r="AF373" s="24">
        <f>IFERROR(VLOOKUP($D373,#REF!,30,0),)</f>
        <v>0</v>
      </c>
      <c r="AG373" s="24">
        <f>IFERROR(VLOOKUP($D373,#REF!,31,0),)</f>
        <v>0</v>
      </c>
      <c r="AH373" s="24">
        <f>IFERROR(VLOOKUP($D373,#REF!,32,0),)</f>
        <v>0</v>
      </c>
      <c r="AI373" s="24">
        <f>IFERROR(VLOOKUP($D373,#REF!,33,0),)</f>
        <v>0</v>
      </c>
      <c r="AJ373" s="24">
        <f>IFERROR(VLOOKUP($D373,#REF!,34,0),)</f>
        <v>0</v>
      </c>
      <c r="AK373" s="24">
        <f>IFERROR(VLOOKUP($D373,#REF!,35,0),)</f>
        <v>0</v>
      </c>
      <c r="AL373" s="24">
        <f>IFERROR(VLOOKUP($D373,#REF!,36,0),)</f>
        <v>0</v>
      </c>
    </row>
    <row r="374" spans="1:38" x14ac:dyDescent="0.25">
      <c r="A374" s="8" t="s">
        <v>989</v>
      </c>
      <c r="B374" s="8" t="str">
        <f t="shared" si="62"/>
        <v>Реконструкция технологической связи051-2004306</v>
      </c>
      <c r="C374" s="23" t="s">
        <v>792</v>
      </c>
      <c r="D374" s="23" t="s">
        <v>227</v>
      </c>
      <c r="E374" s="24">
        <f>IFERROR(VLOOKUP(D374,#REF!,2,0),)</f>
        <v>0</v>
      </c>
      <c r="F374" s="24">
        <f>IFERROR(VLOOKUP(D374,#REF!,3,0),)</f>
        <v>0</v>
      </c>
      <c r="G374" s="24">
        <f>IFERROR(VLOOKUP(D374,#REF!,4,0),)</f>
        <v>0</v>
      </c>
      <c r="H374" s="24">
        <f>IFERROR(VLOOKUP($D374,#REF!,5,0),)</f>
        <v>0</v>
      </c>
      <c r="I374" s="24">
        <v>1.63</v>
      </c>
      <c r="J374" s="24">
        <f>IFERROR(VLOOKUP($D374,#REF!,7,0),)</f>
        <v>0</v>
      </c>
      <c r="K374" s="24">
        <f>IFERROR(VLOOKUP($D374,#REF!,8,0),)</f>
        <v>0</v>
      </c>
      <c r="L374" s="24">
        <f>IFERROR(VLOOKUP($D374,#REF!,9,0),)</f>
        <v>0</v>
      </c>
      <c r="M374" s="24">
        <f>IFERROR(VLOOKUP($D374,#REF!,10,0),)</f>
        <v>0</v>
      </c>
      <c r="N374" s="24">
        <f>IFERROR(VLOOKUP($D374,#REF!,11,0),)</f>
        <v>0</v>
      </c>
      <c r="O374" s="24">
        <f>IFERROR(VLOOKUP($D374,#REF!,12,0),)</f>
        <v>0</v>
      </c>
      <c r="P374" s="24">
        <f>IFERROR(VLOOKUP($D374,#REF!,14,0),)</f>
        <v>0</v>
      </c>
      <c r="Q374" s="24">
        <f>IFERROR(VLOOKUP($D374,#REF!,15,0),)</f>
        <v>0</v>
      </c>
      <c r="R374" s="24">
        <f>IFERROR(VLOOKUP($D374,#REF!,16,0),)</f>
        <v>0</v>
      </c>
      <c r="S374" s="24">
        <f>IFERROR(VLOOKUP($D374,#REF!,16,0),)</f>
        <v>0</v>
      </c>
      <c r="T374" s="24">
        <f>IFERROR(VLOOKUP($D374,#REF!,17,0),)</f>
        <v>0</v>
      </c>
      <c r="U374" s="24">
        <f>IFERROR(VLOOKUP($D374,#REF!,19,0),)</f>
        <v>0</v>
      </c>
      <c r="V374" s="24">
        <f>IFERROR(VLOOKUP($D374,#REF!,20,0),)</f>
        <v>0</v>
      </c>
      <c r="W374" s="24">
        <f>IFERROR(VLOOKUP($D374,#REF!,21,0),)</f>
        <v>0</v>
      </c>
      <c r="X374" s="24">
        <f>IFERROR(VLOOKUP($D374,#REF!,22,0),)</f>
        <v>0</v>
      </c>
      <c r="Y374" s="24">
        <f>IFERROR(VLOOKUP($D374,#REF!,23,0),)</f>
        <v>0</v>
      </c>
      <c r="Z374" s="24">
        <f>IFERROR(VLOOKUP($D374,#REF!,24,0),)</f>
        <v>0</v>
      </c>
      <c r="AA374" s="24">
        <f>IFERROR(VLOOKUP($D374,#REF!,25,0),)</f>
        <v>0</v>
      </c>
      <c r="AB374" s="24">
        <f>IFERROR(VLOOKUP($D374,#REF!,26,0),)</f>
        <v>0</v>
      </c>
      <c r="AC374" s="24">
        <f>IFERROR(VLOOKUP($D374,#REF!,27,0),)</f>
        <v>0</v>
      </c>
      <c r="AD374" s="24">
        <f>IFERROR(VLOOKUP($D374,#REF!,28,0),)</f>
        <v>0</v>
      </c>
      <c r="AE374" s="24">
        <f>IFERROR(VLOOKUP($D374,#REF!,29,0),)</f>
        <v>0</v>
      </c>
      <c r="AF374" s="24">
        <f>IFERROR(VLOOKUP($D374,#REF!,30,0),)</f>
        <v>0</v>
      </c>
      <c r="AG374" s="24">
        <f>IFERROR(VLOOKUP($D374,#REF!,31,0),)</f>
        <v>0</v>
      </c>
      <c r="AH374" s="24">
        <f>IFERROR(VLOOKUP($D374,#REF!,32,0),)</f>
        <v>0</v>
      </c>
      <c r="AI374" s="24">
        <f>IFERROR(VLOOKUP($D374,#REF!,33,0),)</f>
        <v>0</v>
      </c>
      <c r="AJ374" s="24">
        <f>IFERROR(VLOOKUP($D374,#REF!,34,0),)</f>
        <v>0</v>
      </c>
      <c r="AK374" s="24">
        <f>IFERROR(VLOOKUP($D374,#REF!,35,0),)</f>
        <v>0</v>
      </c>
      <c r="AL374" s="24">
        <f>IFERROR(VLOOKUP($D374,#REF!,36,0),)</f>
        <v>0</v>
      </c>
    </row>
    <row r="375" spans="1:38" x14ac:dyDescent="0.25">
      <c r="A375" s="8" t="s">
        <v>989</v>
      </c>
      <c r="B375" s="8" t="str">
        <f t="shared" si="62"/>
        <v>Увеличение подачи газа в юго-западные районы Краснодарского края051-2004410</v>
      </c>
      <c r="C375" s="23" t="s">
        <v>228</v>
      </c>
      <c r="D375" s="23" t="s">
        <v>229</v>
      </c>
      <c r="E375" s="24">
        <f>IFERROR(VLOOKUP(D375,#REF!,2,0),)</f>
        <v>0</v>
      </c>
      <c r="F375" s="24">
        <f>IFERROR(VLOOKUP(D375,#REF!,3,0),)</f>
        <v>0</v>
      </c>
      <c r="G375" s="24">
        <f>IFERROR(VLOOKUP(D375,#REF!,4,0),)</f>
        <v>0</v>
      </c>
      <c r="H375" s="24">
        <f>IFERROR(VLOOKUP($D375,#REF!,5,0),)</f>
        <v>0</v>
      </c>
      <c r="I375" s="24">
        <f>IFERROR(VLOOKUP($D375,#REF!,6,0),)</f>
        <v>0</v>
      </c>
      <c r="J375" s="24">
        <f>IFERROR(VLOOKUP($D375,#REF!,7,0),)</f>
        <v>0</v>
      </c>
      <c r="K375" s="24">
        <f>IFERROR(VLOOKUP($D375,#REF!,8,0),)</f>
        <v>0</v>
      </c>
      <c r="L375" s="24">
        <f>IFERROR(VLOOKUP($D375,#REF!,9,0),)</f>
        <v>0</v>
      </c>
      <c r="M375" s="24">
        <f>IFERROR(VLOOKUP($D375,#REF!,10,0),)</f>
        <v>0</v>
      </c>
      <c r="N375" s="24">
        <f>IFERROR(VLOOKUP($D375,#REF!,11,0),)</f>
        <v>0</v>
      </c>
      <c r="O375" s="24">
        <f>IFERROR(VLOOKUP($D375,#REF!,12,0),)</f>
        <v>0</v>
      </c>
      <c r="P375" s="24">
        <f>IFERROR(VLOOKUP($D375,#REF!,14,0),)</f>
        <v>0</v>
      </c>
      <c r="Q375" s="24">
        <f>IFERROR(VLOOKUP($D375,#REF!,15,0),)</f>
        <v>0</v>
      </c>
      <c r="R375" s="24">
        <f>IFERROR(VLOOKUP($D375,#REF!,16,0),)</f>
        <v>0</v>
      </c>
      <c r="S375" s="24">
        <f>IFERROR(VLOOKUP($D375,#REF!,16,0),)</f>
        <v>0</v>
      </c>
      <c r="T375" s="24">
        <f>IFERROR(VLOOKUP($D375,#REF!,17,0),)</f>
        <v>0</v>
      </c>
      <c r="U375" s="24">
        <f>IFERROR(VLOOKUP($D375,#REF!,19,0),)</f>
        <v>0</v>
      </c>
      <c r="V375" s="24">
        <f>IFERROR(VLOOKUP($D375,#REF!,20,0),)</f>
        <v>0</v>
      </c>
      <c r="W375" s="24">
        <f>IFERROR(VLOOKUP($D375,#REF!,21,0),)</f>
        <v>0</v>
      </c>
      <c r="X375" s="24">
        <f>IFERROR(VLOOKUP($D375,#REF!,22,0),)</f>
        <v>0</v>
      </c>
      <c r="Y375" s="24">
        <f>IFERROR(VLOOKUP($D375,#REF!,23,0),)</f>
        <v>0</v>
      </c>
      <c r="Z375" s="24">
        <f>IFERROR(VLOOKUP($D375,#REF!,24,0),)</f>
        <v>0</v>
      </c>
      <c r="AA375" s="24">
        <f>IFERROR(VLOOKUP($D375,#REF!,25,0),)</f>
        <v>0</v>
      </c>
      <c r="AB375" s="24">
        <f>IFERROR(VLOOKUP($D375,#REF!,26,0),)</f>
        <v>0</v>
      </c>
      <c r="AC375" s="24">
        <f>IFERROR(VLOOKUP($D375,#REF!,27,0),)</f>
        <v>0</v>
      </c>
      <c r="AD375" s="24">
        <f>IFERROR(VLOOKUP($D375,#REF!,28,0),)</f>
        <v>0</v>
      </c>
      <c r="AE375" s="24">
        <f>IFERROR(VLOOKUP($D375,#REF!,29,0),)</f>
        <v>0</v>
      </c>
      <c r="AF375" s="24">
        <f>IFERROR(VLOOKUP($D375,#REF!,30,0),)</f>
        <v>0</v>
      </c>
      <c r="AG375" s="24">
        <f>IFERROR(VLOOKUP($D375,#REF!,31,0),)</f>
        <v>0</v>
      </c>
      <c r="AH375" s="24">
        <f>IFERROR(VLOOKUP($D375,#REF!,32,0),)</f>
        <v>0</v>
      </c>
      <c r="AI375" s="24">
        <f>IFERROR(VLOOKUP($D375,#REF!,33,0),)</f>
        <v>0</v>
      </c>
      <c r="AJ375" s="24">
        <f>IFERROR(VLOOKUP($D375,#REF!,34,0),)</f>
        <v>0</v>
      </c>
      <c r="AK375" s="24">
        <f>IFERROR(VLOOKUP($D375,#REF!,35,0),)</f>
        <v>0</v>
      </c>
      <c r="AL375" s="24">
        <f>IFERROR(VLOOKUP($D375,#REF!,36,0),)</f>
        <v>0</v>
      </c>
    </row>
    <row r="376" spans="1:38" x14ac:dyDescent="0.25">
      <c r="A376" s="8" t="s">
        <v>989</v>
      </c>
      <c r="B376" s="8" t="str">
        <f t="shared" si="62"/>
        <v>Техперевооружение систем контроля качества газа. Установка потоковых анализаторов на объектах ООО "Газпром трансгаз Саратов"051-2004411</v>
      </c>
      <c r="C376" s="23" t="s">
        <v>793</v>
      </c>
      <c r="D376" s="23" t="s">
        <v>230</v>
      </c>
      <c r="E376" s="24">
        <f>IFERROR(VLOOKUP(D376,#REF!,2,0),)</f>
        <v>0</v>
      </c>
      <c r="F376" s="24">
        <f>IFERROR(VLOOKUP(D376,#REF!,3,0),)</f>
        <v>0</v>
      </c>
      <c r="G376" s="24">
        <f>IFERROR(VLOOKUP(D376,#REF!,4,0),)</f>
        <v>0</v>
      </c>
      <c r="H376" s="24">
        <f>IFERROR(VLOOKUP($D376,#REF!,5,0),)</f>
        <v>0</v>
      </c>
      <c r="I376" s="24">
        <v>169</v>
      </c>
      <c r="J376" s="24">
        <f>IFERROR(VLOOKUP($D376,#REF!,7,0),)</f>
        <v>0</v>
      </c>
      <c r="K376" s="24">
        <f>IFERROR(VLOOKUP($D376,#REF!,8,0),)</f>
        <v>0</v>
      </c>
      <c r="L376" s="24">
        <f>IFERROR(VLOOKUP($D376,#REF!,9,0),)</f>
        <v>0</v>
      </c>
      <c r="M376" s="24">
        <f>IFERROR(VLOOKUP($D376,#REF!,10,0),)</f>
        <v>0</v>
      </c>
      <c r="N376" s="24">
        <f>IFERROR(VLOOKUP($D376,#REF!,11,0),)</f>
        <v>0</v>
      </c>
      <c r="O376" s="24">
        <f>IFERROR(VLOOKUP($D376,#REF!,12,0),)</f>
        <v>0</v>
      </c>
      <c r="P376" s="24">
        <f>IFERROR(VLOOKUP($D376,#REF!,14,0),)</f>
        <v>0</v>
      </c>
      <c r="Q376" s="24">
        <f>IFERROR(VLOOKUP($D376,#REF!,15,0),)</f>
        <v>0</v>
      </c>
      <c r="R376" s="24">
        <f>IFERROR(VLOOKUP($D376,#REF!,16,0),)</f>
        <v>0</v>
      </c>
      <c r="S376" s="24">
        <f>IFERROR(VLOOKUP($D376,#REF!,16,0),)</f>
        <v>0</v>
      </c>
      <c r="T376" s="24">
        <f>IFERROR(VLOOKUP($D376,#REF!,17,0),)</f>
        <v>0</v>
      </c>
      <c r="U376" s="24">
        <f>IFERROR(VLOOKUP($D376,#REF!,19,0),)</f>
        <v>0</v>
      </c>
      <c r="V376" s="24">
        <f>IFERROR(VLOOKUP($D376,#REF!,20,0),)</f>
        <v>0</v>
      </c>
      <c r="W376" s="24">
        <f>IFERROR(VLOOKUP($D376,#REF!,21,0),)</f>
        <v>0</v>
      </c>
      <c r="X376" s="24">
        <f>IFERROR(VLOOKUP($D376,#REF!,22,0),)</f>
        <v>0</v>
      </c>
      <c r="Y376" s="24">
        <f>IFERROR(VLOOKUP($D376,#REF!,23,0),)</f>
        <v>0</v>
      </c>
      <c r="Z376" s="24">
        <f>IFERROR(VLOOKUP($D376,#REF!,24,0),)</f>
        <v>0</v>
      </c>
      <c r="AA376" s="24">
        <f>IFERROR(VLOOKUP($D376,#REF!,25,0),)</f>
        <v>0</v>
      </c>
      <c r="AB376" s="24">
        <f>IFERROR(VLOOKUP($D376,#REF!,26,0),)</f>
        <v>0</v>
      </c>
      <c r="AC376" s="24">
        <f>IFERROR(VLOOKUP($D376,#REF!,27,0),)</f>
        <v>0</v>
      </c>
      <c r="AD376" s="24">
        <f>IFERROR(VLOOKUP($D376,#REF!,28,0),)</f>
        <v>0</v>
      </c>
      <c r="AE376" s="24">
        <f>IFERROR(VLOOKUP($D376,#REF!,29,0),)</f>
        <v>0</v>
      </c>
      <c r="AF376" s="24">
        <f>IFERROR(VLOOKUP($D376,#REF!,30,0),)</f>
        <v>0</v>
      </c>
      <c r="AG376" s="24">
        <f>IFERROR(VLOOKUP($D376,#REF!,31,0),)</f>
        <v>0</v>
      </c>
      <c r="AH376" s="24">
        <f>IFERROR(VLOOKUP($D376,#REF!,32,0),)</f>
        <v>0</v>
      </c>
      <c r="AI376" s="24">
        <f>IFERROR(VLOOKUP($D376,#REF!,33,0),)</f>
        <v>0</v>
      </c>
      <c r="AJ376" s="24">
        <f>IFERROR(VLOOKUP($D376,#REF!,34,0),)</f>
        <v>0</v>
      </c>
      <c r="AK376" s="24">
        <f>IFERROR(VLOOKUP($D376,#REF!,35,0),)</f>
        <v>0</v>
      </c>
      <c r="AL376" s="24">
        <f>IFERROR(VLOOKUP($D376,#REF!,36,0),)</f>
        <v>0</v>
      </c>
    </row>
    <row r="377" spans="1:38" x14ac:dyDescent="0.25">
      <c r="A377" s="8" t="s">
        <v>989</v>
      </c>
      <c r="B377" s="8" t="str">
        <f t="shared" si="62"/>
        <v>Соединительные трассы между горнолыжными склонами «G» и «F» на площадке «Пихтовая поляна» Горно-туристского центра ОАО «Газпром»051-2004415</v>
      </c>
      <c r="C377" s="23" t="s">
        <v>374</v>
      </c>
      <c r="D377" s="23" t="s">
        <v>231</v>
      </c>
      <c r="E377" s="24">
        <f>IFERROR(VLOOKUP(D377,#REF!,2,0),)</f>
        <v>0</v>
      </c>
      <c r="F377" s="24">
        <f>IFERROR(VLOOKUP(D377,#REF!,3,0),)</f>
        <v>0</v>
      </c>
      <c r="G377" s="24">
        <f>IFERROR(VLOOKUP(D377,#REF!,4,0),)</f>
        <v>0</v>
      </c>
      <c r="H377" s="24">
        <f>IFERROR(VLOOKUP($D377,#REF!,5,0),)</f>
        <v>0</v>
      </c>
      <c r="I377" s="24">
        <f>IFERROR(VLOOKUP($D377,#REF!,6,0),)</f>
        <v>0</v>
      </c>
      <c r="J377" s="24">
        <f>IFERROR(VLOOKUP($D377,#REF!,7,0),)</f>
        <v>0</v>
      </c>
      <c r="K377" s="24">
        <f>IFERROR(VLOOKUP($D377,#REF!,8,0),)</f>
        <v>0</v>
      </c>
      <c r="L377" s="24">
        <f>IFERROR(VLOOKUP($D377,#REF!,9,0),)</f>
        <v>0</v>
      </c>
      <c r="M377" s="24">
        <f>IFERROR(VLOOKUP($D377,#REF!,10,0),)</f>
        <v>0</v>
      </c>
      <c r="N377" s="24">
        <f>IFERROR(VLOOKUP($D377,#REF!,11,0),)</f>
        <v>0</v>
      </c>
      <c r="O377" s="24">
        <f>IFERROR(VLOOKUP($D377,#REF!,12,0),)</f>
        <v>0</v>
      </c>
      <c r="P377" s="24">
        <f>IFERROR(VLOOKUP($D377,#REF!,14,0),)</f>
        <v>0</v>
      </c>
      <c r="Q377" s="24">
        <f>IFERROR(VLOOKUP($D377,#REF!,15,0),)</f>
        <v>0</v>
      </c>
      <c r="R377" s="24">
        <f>IFERROR(VLOOKUP($D377,#REF!,16,0),)</f>
        <v>0</v>
      </c>
      <c r="S377" s="24">
        <f>IFERROR(VLOOKUP($D377,#REF!,16,0),)</f>
        <v>0</v>
      </c>
      <c r="T377" s="24">
        <f>IFERROR(VLOOKUP($D377,#REF!,17,0),)</f>
        <v>0</v>
      </c>
      <c r="U377" s="24">
        <f>IFERROR(VLOOKUP($D377,#REF!,19,0),)</f>
        <v>0</v>
      </c>
      <c r="V377" s="24">
        <f>IFERROR(VLOOKUP($D377,#REF!,20,0),)</f>
        <v>0</v>
      </c>
      <c r="W377" s="24">
        <f>IFERROR(VLOOKUP($D377,#REF!,21,0),)</f>
        <v>0</v>
      </c>
      <c r="X377" s="24">
        <f>IFERROR(VLOOKUP($D377,#REF!,22,0),)</f>
        <v>0</v>
      </c>
      <c r="Y377" s="24">
        <f>IFERROR(VLOOKUP($D377,#REF!,23,0),)</f>
        <v>0</v>
      </c>
      <c r="Z377" s="24">
        <f>IFERROR(VLOOKUP($D377,#REF!,24,0),)</f>
        <v>0</v>
      </c>
      <c r="AA377" s="24">
        <f>IFERROR(VLOOKUP($D377,#REF!,25,0),)</f>
        <v>0</v>
      </c>
      <c r="AB377" s="24">
        <f>IFERROR(VLOOKUP($D377,#REF!,26,0),)</f>
        <v>0</v>
      </c>
      <c r="AC377" s="24">
        <f>IFERROR(VLOOKUP($D377,#REF!,27,0),)</f>
        <v>0</v>
      </c>
      <c r="AD377" s="24">
        <f>IFERROR(VLOOKUP($D377,#REF!,28,0),)</f>
        <v>0</v>
      </c>
      <c r="AE377" s="24">
        <f>IFERROR(VLOOKUP($D377,#REF!,29,0),)</f>
        <v>0</v>
      </c>
      <c r="AF377" s="24">
        <f>IFERROR(VLOOKUP($D377,#REF!,30,0),)</f>
        <v>0</v>
      </c>
      <c r="AG377" s="24">
        <f>IFERROR(VLOOKUP($D377,#REF!,31,0),)</f>
        <v>0</v>
      </c>
      <c r="AH377" s="24">
        <f>IFERROR(VLOOKUP($D377,#REF!,32,0),)</f>
        <v>0</v>
      </c>
      <c r="AI377" s="24">
        <f>IFERROR(VLOOKUP($D377,#REF!,33,0),)</f>
        <v>0</v>
      </c>
      <c r="AJ377" s="24">
        <f>IFERROR(VLOOKUP($D377,#REF!,34,0),)</f>
        <v>0</v>
      </c>
      <c r="AK377" s="24">
        <f>IFERROR(VLOOKUP($D377,#REF!,35,0),)</f>
        <v>0</v>
      </c>
      <c r="AL377" s="24">
        <f>IFERROR(VLOOKUP($D377,#REF!,36,0),)</f>
        <v>0</v>
      </c>
    </row>
    <row r="378" spans="1:38" x14ac:dyDescent="0.25">
      <c r="A378" s="8" t="s">
        <v>989</v>
      </c>
      <c r="B378" s="8" t="str">
        <f t="shared" si="62"/>
        <v>Реконструкция объекта «Совмещенный комплекс для проведения соревнований по лыжным гонкам и биатлону, горная олимпийская деревня (1100 мест), подъездная автомобильная дорога, хребет Псехако (проектные и изыскательские работы). Шестой этап строительства. Подъездные автомобильные дороги»051-2004416</v>
      </c>
      <c r="C378" s="23" t="s">
        <v>375</v>
      </c>
      <c r="D378" s="23" t="s">
        <v>232</v>
      </c>
      <c r="E378" s="24">
        <f>IFERROR(VLOOKUP(D378,#REF!,2,0),)</f>
        <v>0</v>
      </c>
      <c r="F378" s="24">
        <f>IFERROR(VLOOKUP(D378,#REF!,3,0),)</f>
        <v>0</v>
      </c>
      <c r="G378" s="24">
        <f>IFERROR(VLOOKUP(D378,#REF!,4,0),)</f>
        <v>0</v>
      </c>
      <c r="H378" s="24">
        <f>IFERROR(VLOOKUP($D378,#REF!,5,0),)</f>
        <v>0</v>
      </c>
      <c r="I378" s="24">
        <f>IFERROR(VLOOKUP($D378,#REF!,6,0),)</f>
        <v>0</v>
      </c>
      <c r="J378" s="24">
        <f>IFERROR(VLOOKUP($D378,#REF!,7,0),)</f>
        <v>0</v>
      </c>
      <c r="K378" s="24">
        <f>IFERROR(VLOOKUP($D378,#REF!,8,0),)</f>
        <v>0</v>
      </c>
      <c r="L378" s="24">
        <f>IFERROR(VLOOKUP($D378,#REF!,9,0),)</f>
        <v>0</v>
      </c>
      <c r="M378" s="24">
        <f>IFERROR(VLOOKUP($D378,#REF!,10,0),)</f>
        <v>0</v>
      </c>
      <c r="N378" s="24">
        <f>IFERROR(VLOOKUP($D378,#REF!,11,0),)</f>
        <v>0</v>
      </c>
      <c r="O378" s="24">
        <f>IFERROR(VLOOKUP($D378,#REF!,12,0),)</f>
        <v>0</v>
      </c>
      <c r="P378" s="24">
        <f>IFERROR(VLOOKUP($D378,#REF!,14,0),)</f>
        <v>0</v>
      </c>
      <c r="Q378" s="24">
        <f>IFERROR(VLOOKUP($D378,#REF!,15,0),)</f>
        <v>0</v>
      </c>
      <c r="R378" s="24">
        <f>IFERROR(VLOOKUP($D378,#REF!,16,0),)</f>
        <v>0</v>
      </c>
      <c r="S378" s="24">
        <f>IFERROR(VLOOKUP($D378,#REF!,16,0),)</f>
        <v>0</v>
      </c>
      <c r="T378" s="24">
        <f>IFERROR(VLOOKUP($D378,#REF!,17,0),)</f>
        <v>0</v>
      </c>
      <c r="U378" s="24">
        <f>IFERROR(VLOOKUP($D378,#REF!,19,0),)</f>
        <v>0</v>
      </c>
      <c r="V378" s="24">
        <f>IFERROR(VLOOKUP($D378,#REF!,20,0),)</f>
        <v>0</v>
      </c>
      <c r="W378" s="24">
        <f>IFERROR(VLOOKUP($D378,#REF!,21,0),)</f>
        <v>0</v>
      </c>
      <c r="X378" s="24">
        <f>IFERROR(VLOOKUP($D378,#REF!,22,0),)</f>
        <v>0</v>
      </c>
      <c r="Y378" s="24">
        <f>IFERROR(VLOOKUP($D378,#REF!,23,0),)</f>
        <v>0</v>
      </c>
      <c r="Z378" s="24">
        <f>IFERROR(VLOOKUP($D378,#REF!,24,0),)</f>
        <v>0</v>
      </c>
      <c r="AA378" s="24">
        <f>IFERROR(VLOOKUP($D378,#REF!,25,0),)</f>
        <v>0</v>
      </c>
      <c r="AB378" s="24">
        <f>IFERROR(VLOOKUP($D378,#REF!,26,0),)</f>
        <v>0</v>
      </c>
      <c r="AC378" s="24">
        <f>IFERROR(VLOOKUP($D378,#REF!,27,0),)</f>
        <v>0</v>
      </c>
      <c r="AD378" s="24">
        <f>IFERROR(VLOOKUP($D378,#REF!,28,0),)</f>
        <v>0</v>
      </c>
      <c r="AE378" s="24">
        <f>IFERROR(VLOOKUP($D378,#REF!,29,0),)</f>
        <v>0</v>
      </c>
      <c r="AF378" s="24">
        <f>IFERROR(VLOOKUP($D378,#REF!,30,0),)</f>
        <v>0</v>
      </c>
      <c r="AG378" s="24">
        <f>IFERROR(VLOOKUP($D378,#REF!,31,0),)</f>
        <v>0</v>
      </c>
      <c r="AH378" s="24">
        <f>IFERROR(VLOOKUP($D378,#REF!,32,0),)</f>
        <v>0</v>
      </c>
      <c r="AI378" s="24">
        <f>IFERROR(VLOOKUP($D378,#REF!,33,0),)</f>
        <v>0</v>
      </c>
      <c r="AJ378" s="24">
        <f>IFERROR(VLOOKUP($D378,#REF!,34,0),)</f>
        <v>0</v>
      </c>
      <c r="AK378" s="24">
        <f>IFERROR(VLOOKUP($D378,#REF!,35,0),)</f>
        <v>0</v>
      </c>
      <c r="AL378" s="24">
        <f>IFERROR(VLOOKUP($D378,#REF!,36,0),)</f>
        <v>0</v>
      </c>
    </row>
    <row r="379" spans="1:38" x14ac:dyDescent="0.25">
      <c r="A379" s="8" t="s">
        <v>989</v>
      </c>
      <c r="B379" s="8" t="str">
        <f t="shared" si="62"/>
        <v>Магистральный газопровод "Сила Сибири". Участок "Ковыкта-Чаянда"051-2004430</v>
      </c>
      <c r="C379" s="23" t="s">
        <v>794</v>
      </c>
      <c r="D379" s="23" t="s">
        <v>233</v>
      </c>
      <c r="E379" s="24">
        <f>IFERROR(VLOOKUP(D379,#REF!,2,0),)</f>
        <v>0</v>
      </c>
      <c r="F379" s="24">
        <f>IFERROR(VLOOKUP(D379,#REF!,3,0),)</f>
        <v>0</v>
      </c>
      <c r="G379" s="24">
        <f>IFERROR(VLOOKUP(D379,#REF!,4,0),)</f>
        <v>0</v>
      </c>
      <c r="H379" s="24">
        <f>IFERROR(VLOOKUP($D379,#REF!,5,0),)</f>
        <v>0</v>
      </c>
      <c r="I379" s="24">
        <v>1142.69</v>
      </c>
      <c r="J379" s="24">
        <f>IFERROR(VLOOKUP($D379,#REF!,7,0),)</f>
        <v>0</v>
      </c>
      <c r="K379" s="24">
        <f>IFERROR(VLOOKUP($D379,#REF!,8,0),)</f>
        <v>0</v>
      </c>
      <c r="L379" s="24">
        <f>IFERROR(VLOOKUP($D379,#REF!,9,0),)</f>
        <v>0</v>
      </c>
      <c r="M379" s="24">
        <f>IFERROR(VLOOKUP($D379,#REF!,10,0),)</f>
        <v>0</v>
      </c>
      <c r="N379" s="24">
        <f>IFERROR(VLOOKUP($D379,#REF!,11,0),)</f>
        <v>0</v>
      </c>
      <c r="O379" s="24">
        <f>IFERROR(VLOOKUP($D379,#REF!,12,0),)</f>
        <v>0</v>
      </c>
      <c r="P379" s="24">
        <f>IFERROR(VLOOKUP($D379,#REF!,14,0),)</f>
        <v>0</v>
      </c>
      <c r="Q379" s="24">
        <f>IFERROR(VLOOKUP($D379,#REF!,15,0),)</f>
        <v>0</v>
      </c>
      <c r="R379" s="24">
        <f>IFERROR(VLOOKUP($D379,#REF!,16,0),)</f>
        <v>0</v>
      </c>
      <c r="S379" s="24">
        <f>IFERROR(VLOOKUP($D379,#REF!,16,0),)</f>
        <v>0</v>
      </c>
      <c r="T379" s="24">
        <f>IFERROR(VLOOKUP($D379,#REF!,17,0),)</f>
        <v>0</v>
      </c>
      <c r="U379" s="24">
        <f>IFERROR(VLOOKUP($D379,#REF!,19,0),)</f>
        <v>0</v>
      </c>
      <c r="V379" s="24">
        <f>IFERROR(VLOOKUP($D379,#REF!,20,0),)</f>
        <v>0</v>
      </c>
      <c r="W379" s="24">
        <f>IFERROR(VLOOKUP($D379,#REF!,21,0),)</f>
        <v>0</v>
      </c>
      <c r="X379" s="24">
        <f>IFERROR(VLOOKUP($D379,#REF!,22,0),)</f>
        <v>0</v>
      </c>
      <c r="Y379" s="24">
        <f>IFERROR(VLOOKUP($D379,#REF!,23,0),)</f>
        <v>0</v>
      </c>
      <c r="Z379" s="24">
        <f>IFERROR(VLOOKUP($D379,#REF!,24,0),)</f>
        <v>0</v>
      </c>
      <c r="AA379" s="24">
        <f>IFERROR(VLOOKUP($D379,#REF!,25,0),)</f>
        <v>0</v>
      </c>
      <c r="AB379" s="24">
        <f>IFERROR(VLOOKUP($D379,#REF!,26,0),)</f>
        <v>0</v>
      </c>
      <c r="AC379" s="24">
        <f>IFERROR(VLOOKUP($D379,#REF!,27,0),)</f>
        <v>0</v>
      </c>
      <c r="AD379" s="24">
        <f>IFERROR(VLOOKUP($D379,#REF!,28,0),)</f>
        <v>0</v>
      </c>
      <c r="AE379" s="24">
        <f>IFERROR(VLOOKUP($D379,#REF!,29,0),)</f>
        <v>0</v>
      </c>
      <c r="AF379" s="24">
        <f>IFERROR(VLOOKUP($D379,#REF!,30,0),)</f>
        <v>0</v>
      </c>
      <c r="AG379" s="24">
        <f>IFERROR(VLOOKUP($D379,#REF!,31,0),)</f>
        <v>0</v>
      </c>
      <c r="AH379" s="24">
        <f>IFERROR(VLOOKUP($D379,#REF!,32,0),)</f>
        <v>0</v>
      </c>
      <c r="AI379" s="24">
        <f>IFERROR(VLOOKUP($D379,#REF!,33,0),)</f>
        <v>0</v>
      </c>
      <c r="AJ379" s="24">
        <f>IFERROR(VLOOKUP($D379,#REF!,34,0),)</f>
        <v>0</v>
      </c>
      <c r="AK379" s="24">
        <f>IFERROR(VLOOKUP($D379,#REF!,35,0),)</f>
        <v>0</v>
      </c>
      <c r="AL379" s="24">
        <f>IFERROR(VLOOKUP($D379,#REF!,36,0),)</f>
        <v>0</v>
      </c>
    </row>
    <row r="380" spans="1:38" x14ac:dyDescent="0.25">
      <c r="B380" s="8" t="str">
        <f t="shared" si="62"/>
        <v>Подрядные работы051-2004430</v>
      </c>
      <c r="C380" s="33" t="s">
        <v>2</v>
      </c>
      <c r="D380" s="33" t="s">
        <v>233</v>
      </c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</row>
    <row r="381" spans="1:38" x14ac:dyDescent="0.25">
      <c r="B381" s="8" t="str">
        <f t="shared" si="62"/>
        <v>Газстройпром051-2004430</v>
      </c>
      <c r="C381" s="40" t="s">
        <v>990</v>
      </c>
      <c r="D381" s="40" t="s">
        <v>233</v>
      </c>
      <c r="E381" s="20">
        <v>58011.44</v>
      </c>
      <c r="F381" s="20">
        <v>3966.53</v>
      </c>
      <c r="G381" s="20"/>
      <c r="H381" s="20"/>
      <c r="I381" s="20"/>
      <c r="J381" s="20"/>
      <c r="K381" s="20"/>
      <c r="L381" s="20"/>
      <c r="M381" s="20"/>
      <c r="N381" s="20"/>
      <c r="O381" s="20">
        <f>U381+Y381+AC381+AG381</f>
        <v>48625.120000000003</v>
      </c>
      <c r="P381" s="20">
        <f>V381+Z381+AD381+AH381</f>
        <v>3966.53</v>
      </c>
      <c r="Q381" s="20">
        <f>W381+AA381+AE381+AI381</f>
        <v>9755.86</v>
      </c>
      <c r="R381" s="20">
        <f>X381+AB381+AF381+AJ381</f>
        <v>34902.730000000003</v>
      </c>
      <c r="S381" s="20"/>
      <c r="T381" s="20"/>
      <c r="U381" s="20">
        <f>V381+W381+X381</f>
        <v>37699.770000000004</v>
      </c>
      <c r="V381" s="20">
        <v>3966.53</v>
      </c>
      <c r="W381" s="20">
        <v>9755.86</v>
      </c>
      <c r="X381" s="20">
        <v>23977.38</v>
      </c>
      <c r="Y381" s="20">
        <f>Z381+AA381+AB381</f>
        <v>6020.98</v>
      </c>
      <c r="Z381" s="20"/>
      <c r="AA381" s="20"/>
      <c r="AB381" s="20">
        <v>6020.98</v>
      </c>
      <c r="AC381" s="20">
        <f>AD381+AE381+AF381</f>
        <v>4904.37</v>
      </c>
      <c r="AD381" s="20"/>
      <c r="AE381" s="20"/>
      <c r="AF381" s="20">
        <v>4904.37</v>
      </c>
      <c r="AG381" s="20">
        <f>AH381+AI381+AJ381</f>
        <v>0</v>
      </c>
      <c r="AH381" s="20"/>
      <c r="AI381" s="20"/>
      <c r="AJ381" s="20"/>
      <c r="AK381" s="20"/>
      <c r="AL381" s="20"/>
    </row>
    <row r="382" spans="1:38" x14ac:dyDescent="0.25">
      <c r="A382" s="8" t="s">
        <v>989</v>
      </c>
      <c r="B382" s="8" t="str">
        <f t="shared" si="62"/>
        <v>Дооснащение ИТСО объектов Белоусовского ЛПУМГ и Крюковского ЛПУМГ051-2004435</v>
      </c>
      <c r="C382" s="23" t="s">
        <v>795</v>
      </c>
      <c r="D382" s="23" t="s">
        <v>426</v>
      </c>
      <c r="E382" s="24">
        <f>IFERROR(VLOOKUP(D382,#REF!,2,0),)</f>
        <v>0</v>
      </c>
      <c r="F382" s="24">
        <f>IFERROR(VLOOKUP(D382,#REF!,3,0),)</f>
        <v>0</v>
      </c>
      <c r="G382" s="24">
        <f>IFERROR(VLOOKUP(D382,#REF!,4,0),)</f>
        <v>0</v>
      </c>
      <c r="H382" s="24">
        <f>IFERROR(VLOOKUP($D382,#REF!,5,0),)</f>
        <v>0</v>
      </c>
      <c r="I382" s="24">
        <v>0</v>
      </c>
      <c r="J382" s="24">
        <f>IFERROR(VLOOKUP($D382,#REF!,7,0),)</f>
        <v>0</v>
      </c>
      <c r="K382" s="24">
        <f>IFERROR(VLOOKUP($D382,#REF!,8,0),)</f>
        <v>0</v>
      </c>
      <c r="L382" s="24">
        <f>IFERROR(VLOOKUP($D382,#REF!,9,0),)</f>
        <v>0</v>
      </c>
      <c r="M382" s="24">
        <f>IFERROR(VLOOKUP($D382,#REF!,10,0),)</f>
        <v>0</v>
      </c>
      <c r="N382" s="24">
        <f>IFERROR(VLOOKUP($D382,#REF!,11,0),)</f>
        <v>0</v>
      </c>
      <c r="O382" s="24">
        <f>IFERROR(VLOOKUP($D382,#REF!,12,0),)</f>
        <v>0</v>
      </c>
      <c r="P382" s="24">
        <f>IFERROR(VLOOKUP($D382,#REF!,14,0),)</f>
        <v>0</v>
      </c>
      <c r="Q382" s="24">
        <f>IFERROR(VLOOKUP($D382,#REF!,15,0),)</f>
        <v>0</v>
      </c>
      <c r="R382" s="24">
        <f>IFERROR(VLOOKUP($D382,#REF!,16,0),)</f>
        <v>0</v>
      </c>
      <c r="S382" s="24">
        <f>IFERROR(VLOOKUP($D382,#REF!,16,0),)</f>
        <v>0</v>
      </c>
      <c r="T382" s="24">
        <f>IFERROR(VLOOKUP($D382,#REF!,17,0),)</f>
        <v>0</v>
      </c>
      <c r="U382" s="24">
        <f>IFERROR(VLOOKUP($D382,#REF!,19,0),)</f>
        <v>0</v>
      </c>
      <c r="V382" s="24">
        <f>IFERROR(VLOOKUP($D382,#REF!,20,0),)</f>
        <v>0</v>
      </c>
      <c r="W382" s="24">
        <f>IFERROR(VLOOKUP($D382,#REF!,21,0),)</f>
        <v>0</v>
      </c>
      <c r="X382" s="24">
        <f>IFERROR(VLOOKUP($D382,#REF!,22,0),)</f>
        <v>0</v>
      </c>
      <c r="Y382" s="24">
        <f>IFERROR(VLOOKUP($D382,#REF!,23,0),)</f>
        <v>0</v>
      </c>
      <c r="Z382" s="24">
        <f>IFERROR(VLOOKUP($D382,#REF!,24,0),)</f>
        <v>0</v>
      </c>
      <c r="AA382" s="24">
        <f>IFERROR(VLOOKUP($D382,#REF!,25,0),)</f>
        <v>0</v>
      </c>
      <c r="AB382" s="24">
        <f>IFERROR(VLOOKUP($D382,#REF!,26,0),)</f>
        <v>0</v>
      </c>
      <c r="AC382" s="24">
        <f>IFERROR(VLOOKUP($D382,#REF!,27,0),)</f>
        <v>0</v>
      </c>
      <c r="AD382" s="24">
        <f>IFERROR(VLOOKUP($D382,#REF!,28,0),)</f>
        <v>0</v>
      </c>
      <c r="AE382" s="24">
        <f>IFERROR(VLOOKUP($D382,#REF!,29,0),)</f>
        <v>0</v>
      </c>
      <c r="AF382" s="24">
        <f>IFERROR(VLOOKUP($D382,#REF!,30,0),)</f>
        <v>0</v>
      </c>
      <c r="AG382" s="24">
        <f>IFERROR(VLOOKUP($D382,#REF!,31,0),)</f>
        <v>0</v>
      </c>
      <c r="AH382" s="24">
        <f>IFERROR(VLOOKUP($D382,#REF!,32,0),)</f>
        <v>0</v>
      </c>
      <c r="AI382" s="24">
        <f>IFERROR(VLOOKUP($D382,#REF!,33,0),)</f>
        <v>0</v>
      </c>
      <c r="AJ382" s="24">
        <f>IFERROR(VLOOKUP($D382,#REF!,34,0),)</f>
        <v>0</v>
      </c>
      <c r="AK382" s="24">
        <f>IFERROR(VLOOKUP($D382,#REF!,35,0),)</f>
        <v>0</v>
      </c>
      <c r="AL382" s="24">
        <f>IFERROR(VLOOKUP($D382,#REF!,36,0),)</f>
        <v>0</v>
      </c>
    </row>
    <row r="383" spans="1:38" x14ac:dyDescent="0.25">
      <c r="A383" s="8" t="s">
        <v>989</v>
      </c>
      <c r="B383" s="8" t="str">
        <f t="shared" si="62"/>
        <v>Дооснащение ИТСО КС Курского ЛПУМГ и Орловского ЛПУМГ051-2004436</v>
      </c>
      <c r="C383" s="23" t="s">
        <v>796</v>
      </c>
      <c r="D383" s="23" t="s">
        <v>427</v>
      </c>
      <c r="E383" s="24">
        <f>IFERROR(VLOOKUP(D383,#REF!,2,0),)</f>
        <v>0</v>
      </c>
      <c r="F383" s="24">
        <f>IFERROR(VLOOKUP(D383,#REF!,3,0),)</f>
        <v>0</v>
      </c>
      <c r="G383" s="24">
        <f>IFERROR(VLOOKUP(D383,#REF!,4,0),)</f>
        <v>0</v>
      </c>
      <c r="H383" s="24">
        <f>IFERROR(VLOOKUP($D383,#REF!,5,0),)</f>
        <v>0</v>
      </c>
      <c r="I383" s="24">
        <v>0</v>
      </c>
      <c r="J383" s="24">
        <f>IFERROR(VLOOKUP($D383,#REF!,7,0),)</f>
        <v>0</v>
      </c>
      <c r="K383" s="24">
        <f>IFERROR(VLOOKUP($D383,#REF!,8,0),)</f>
        <v>0</v>
      </c>
      <c r="L383" s="24">
        <f>IFERROR(VLOOKUP($D383,#REF!,9,0),)</f>
        <v>0</v>
      </c>
      <c r="M383" s="24">
        <f>IFERROR(VLOOKUP($D383,#REF!,10,0),)</f>
        <v>0</v>
      </c>
      <c r="N383" s="24">
        <f>IFERROR(VLOOKUP($D383,#REF!,11,0),)</f>
        <v>0</v>
      </c>
      <c r="O383" s="24">
        <f>IFERROR(VLOOKUP($D383,#REF!,12,0),)</f>
        <v>0</v>
      </c>
      <c r="P383" s="24">
        <f>IFERROR(VLOOKUP($D383,#REF!,14,0),)</f>
        <v>0</v>
      </c>
      <c r="Q383" s="24">
        <f>IFERROR(VLOOKUP($D383,#REF!,15,0),)</f>
        <v>0</v>
      </c>
      <c r="R383" s="24">
        <f>IFERROR(VLOOKUP($D383,#REF!,16,0),)</f>
        <v>0</v>
      </c>
      <c r="S383" s="24">
        <f>IFERROR(VLOOKUP($D383,#REF!,16,0),)</f>
        <v>0</v>
      </c>
      <c r="T383" s="24">
        <f>IFERROR(VLOOKUP($D383,#REF!,17,0),)</f>
        <v>0</v>
      </c>
      <c r="U383" s="24">
        <f>IFERROR(VLOOKUP($D383,#REF!,19,0),)</f>
        <v>0</v>
      </c>
      <c r="V383" s="24">
        <f>IFERROR(VLOOKUP($D383,#REF!,20,0),)</f>
        <v>0</v>
      </c>
      <c r="W383" s="24">
        <f>IFERROR(VLOOKUP($D383,#REF!,21,0),)</f>
        <v>0</v>
      </c>
      <c r="X383" s="24">
        <f>IFERROR(VLOOKUP($D383,#REF!,22,0),)</f>
        <v>0</v>
      </c>
      <c r="Y383" s="24">
        <f>IFERROR(VLOOKUP($D383,#REF!,23,0),)</f>
        <v>0</v>
      </c>
      <c r="Z383" s="24">
        <f>IFERROR(VLOOKUP($D383,#REF!,24,0),)</f>
        <v>0</v>
      </c>
      <c r="AA383" s="24">
        <f>IFERROR(VLOOKUP($D383,#REF!,25,0),)</f>
        <v>0</v>
      </c>
      <c r="AB383" s="24">
        <f>IFERROR(VLOOKUP($D383,#REF!,26,0),)</f>
        <v>0</v>
      </c>
      <c r="AC383" s="24">
        <f>IFERROR(VLOOKUP($D383,#REF!,27,0),)</f>
        <v>0</v>
      </c>
      <c r="AD383" s="24">
        <f>IFERROR(VLOOKUP($D383,#REF!,28,0),)</f>
        <v>0</v>
      </c>
      <c r="AE383" s="24">
        <f>IFERROR(VLOOKUP($D383,#REF!,29,0),)</f>
        <v>0</v>
      </c>
      <c r="AF383" s="24">
        <f>IFERROR(VLOOKUP($D383,#REF!,30,0),)</f>
        <v>0</v>
      </c>
      <c r="AG383" s="24">
        <f>IFERROR(VLOOKUP($D383,#REF!,31,0),)</f>
        <v>0</v>
      </c>
      <c r="AH383" s="24">
        <f>IFERROR(VLOOKUP($D383,#REF!,32,0),)</f>
        <v>0</v>
      </c>
      <c r="AI383" s="24">
        <f>IFERROR(VLOOKUP($D383,#REF!,33,0),)</f>
        <v>0</v>
      </c>
      <c r="AJ383" s="24">
        <f>IFERROR(VLOOKUP($D383,#REF!,34,0),)</f>
        <v>0</v>
      </c>
      <c r="AK383" s="24">
        <f>IFERROR(VLOOKUP($D383,#REF!,35,0),)</f>
        <v>0</v>
      </c>
      <c r="AL383" s="24">
        <f>IFERROR(VLOOKUP($D383,#REF!,36,0),)</f>
        <v>0</v>
      </c>
    </row>
    <row r="384" spans="1:38" x14ac:dyDescent="0.25">
      <c r="A384" s="8" t="s">
        <v>989</v>
      </c>
      <c r="B384" s="8" t="str">
        <f t="shared" si="62"/>
        <v>Дооснащение ИТСО КС Гавриловского ЛПУМГ, Истьинского ЛПУМГ и Путятинского ЛПУМГ051-2004439</v>
      </c>
      <c r="C384" s="23" t="s">
        <v>797</v>
      </c>
      <c r="D384" s="23" t="s">
        <v>428</v>
      </c>
      <c r="E384" s="24">
        <f>IFERROR(VLOOKUP(D384,#REF!,2,0),)</f>
        <v>0</v>
      </c>
      <c r="F384" s="24">
        <f>IFERROR(VLOOKUP(D384,#REF!,3,0),)</f>
        <v>0</v>
      </c>
      <c r="G384" s="24">
        <f>IFERROR(VLOOKUP(D384,#REF!,4,0),)</f>
        <v>0</v>
      </c>
      <c r="H384" s="24">
        <f>IFERROR(VLOOKUP($D384,#REF!,5,0),)</f>
        <v>0</v>
      </c>
      <c r="I384" s="24">
        <v>0</v>
      </c>
      <c r="J384" s="24">
        <f>IFERROR(VLOOKUP($D384,#REF!,7,0),)</f>
        <v>0</v>
      </c>
      <c r="K384" s="24">
        <f>IFERROR(VLOOKUP($D384,#REF!,8,0),)</f>
        <v>0</v>
      </c>
      <c r="L384" s="24">
        <f>IFERROR(VLOOKUP($D384,#REF!,9,0),)</f>
        <v>0</v>
      </c>
      <c r="M384" s="24">
        <f>IFERROR(VLOOKUP($D384,#REF!,10,0),)</f>
        <v>0</v>
      </c>
      <c r="N384" s="24">
        <f>IFERROR(VLOOKUP($D384,#REF!,11,0),)</f>
        <v>0</v>
      </c>
      <c r="O384" s="24">
        <f>IFERROR(VLOOKUP($D384,#REF!,12,0),)</f>
        <v>0</v>
      </c>
      <c r="P384" s="24">
        <f>IFERROR(VLOOKUP($D384,#REF!,14,0),)</f>
        <v>0</v>
      </c>
      <c r="Q384" s="24">
        <f>IFERROR(VLOOKUP($D384,#REF!,15,0),)</f>
        <v>0</v>
      </c>
      <c r="R384" s="24">
        <f>IFERROR(VLOOKUP($D384,#REF!,16,0),)</f>
        <v>0</v>
      </c>
      <c r="S384" s="24">
        <f>IFERROR(VLOOKUP($D384,#REF!,16,0),)</f>
        <v>0</v>
      </c>
      <c r="T384" s="24">
        <f>IFERROR(VLOOKUP($D384,#REF!,17,0),)</f>
        <v>0</v>
      </c>
      <c r="U384" s="24">
        <f>IFERROR(VLOOKUP($D384,#REF!,19,0),)</f>
        <v>0</v>
      </c>
      <c r="V384" s="24">
        <f>IFERROR(VLOOKUP($D384,#REF!,20,0),)</f>
        <v>0</v>
      </c>
      <c r="W384" s="24">
        <f>IFERROR(VLOOKUP($D384,#REF!,21,0),)</f>
        <v>0</v>
      </c>
      <c r="X384" s="24">
        <f>IFERROR(VLOOKUP($D384,#REF!,22,0),)</f>
        <v>0</v>
      </c>
      <c r="Y384" s="24">
        <f>IFERROR(VLOOKUP($D384,#REF!,23,0),)</f>
        <v>0</v>
      </c>
      <c r="Z384" s="24">
        <f>IFERROR(VLOOKUP($D384,#REF!,24,0),)</f>
        <v>0</v>
      </c>
      <c r="AA384" s="24">
        <f>IFERROR(VLOOKUP($D384,#REF!,25,0),)</f>
        <v>0</v>
      </c>
      <c r="AB384" s="24">
        <f>IFERROR(VLOOKUP($D384,#REF!,26,0),)</f>
        <v>0</v>
      </c>
      <c r="AC384" s="24">
        <f>IFERROR(VLOOKUP($D384,#REF!,27,0),)</f>
        <v>0</v>
      </c>
      <c r="AD384" s="24">
        <f>IFERROR(VLOOKUP($D384,#REF!,28,0),)</f>
        <v>0</v>
      </c>
      <c r="AE384" s="24">
        <f>IFERROR(VLOOKUP($D384,#REF!,29,0),)</f>
        <v>0</v>
      </c>
      <c r="AF384" s="24">
        <f>IFERROR(VLOOKUP($D384,#REF!,30,0),)</f>
        <v>0</v>
      </c>
      <c r="AG384" s="24">
        <f>IFERROR(VLOOKUP($D384,#REF!,31,0),)</f>
        <v>0</v>
      </c>
      <c r="AH384" s="24">
        <f>IFERROR(VLOOKUP($D384,#REF!,32,0),)</f>
        <v>0</v>
      </c>
      <c r="AI384" s="24">
        <f>IFERROR(VLOOKUP($D384,#REF!,33,0),)</f>
        <v>0</v>
      </c>
      <c r="AJ384" s="24">
        <f>IFERROR(VLOOKUP($D384,#REF!,34,0),)</f>
        <v>0</v>
      </c>
      <c r="AK384" s="24">
        <f>IFERROR(VLOOKUP($D384,#REF!,35,0),)</f>
        <v>0</v>
      </c>
      <c r="AL384" s="24">
        <f>IFERROR(VLOOKUP($D384,#REF!,36,0),)</f>
        <v>0</v>
      </c>
    </row>
    <row r="385" spans="1:38" x14ac:dyDescent="0.25">
      <c r="A385" s="8" t="s">
        <v>989</v>
      </c>
      <c r="B385" s="8" t="str">
        <f t="shared" si="62"/>
        <v>Дооснащение ИТСО КС Арзамасского ЛПУ МГ, Пильненского ЛПУ МГ, Починковского ЛПУ МГ, Сеченовского ЛПУ МГ и Торбеевского ЛПУ МГ051-2004440</v>
      </c>
      <c r="C385" s="23" t="s">
        <v>798</v>
      </c>
      <c r="D385" s="23" t="s">
        <v>429</v>
      </c>
      <c r="E385" s="24">
        <f>IFERROR(VLOOKUP(D385,#REF!,2,0),)</f>
        <v>0</v>
      </c>
      <c r="F385" s="24">
        <f>IFERROR(VLOOKUP(D385,#REF!,3,0),)</f>
        <v>0</v>
      </c>
      <c r="G385" s="24">
        <f>IFERROR(VLOOKUP(D385,#REF!,4,0),)</f>
        <v>0</v>
      </c>
      <c r="H385" s="24">
        <f>IFERROR(VLOOKUP($D385,#REF!,5,0),)</f>
        <v>0</v>
      </c>
      <c r="I385" s="24">
        <v>117.55</v>
      </c>
      <c r="J385" s="24">
        <f>IFERROR(VLOOKUP($D385,#REF!,7,0),)</f>
        <v>0</v>
      </c>
      <c r="K385" s="24">
        <f>IFERROR(VLOOKUP($D385,#REF!,8,0),)</f>
        <v>0</v>
      </c>
      <c r="L385" s="24">
        <f>IFERROR(VLOOKUP($D385,#REF!,9,0),)</f>
        <v>0</v>
      </c>
      <c r="M385" s="24">
        <f>IFERROR(VLOOKUP($D385,#REF!,10,0),)</f>
        <v>0</v>
      </c>
      <c r="N385" s="24">
        <f>IFERROR(VLOOKUP($D385,#REF!,11,0),)</f>
        <v>0</v>
      </c>
      <c r="O385" s="24">
        <f>IFERROR(VLOOKUP($D385,#REF!,12,0),)</f>
        <v>0</v>
      </c>
      <c r="P385" s="24">
        <f>IFERROR(VLOOKUP($D385,#REF!,14,0),)</f>
        <v>0</v>
      </c>
      <c r="Q385" s="24">
        <f>IFERROR(VLOOKUP($D385,#REF!,15,0),)</f>
        <v>0</v>
      </c>
      <c r="R385" s="24">
        <f>IFERROR(VLOOKUP($D385,#REF!,16,0),)</f>
        <v>0</v>
      </c>
      <c r="S385" s="24">
        <f>IFERROR(VLOOKUP($D385,#REF!,16,0),)</f>
        <v>0</v>
      </c>
      <c r="T385" s="24">
        <f>IFERROR(VLOOKUP($D385,#REF!,17,0),)</f>
        <v>0</v>
      </c>
      <c r="U385" s="24">
        <f>IFERROR(VLOOKUP($D385,#REF!,19,0),)</f>
        <v>0</v>
      </c>
      <c r="V385" s="24">
        <f>IFERROR(VLOOKUP($D385,#REF!,20,0),)</f>
        <v>0</v>
      </c>
      <c r="W385" s="24">
        <f>IFERROR(VLOOKUP($D385,#REF!,21,0),)</f>
        <v>0</v>
      </c>
      <c r="X385" s="24">
        <f>IFERROR(VLOOKUP($D385,#REF!,22,0),)</f>
        <v>0</v>
      </c>
      <c r="Y385" s="24">
        <f>IFERROR(VLOOKUP($D385,#REF!,23,0),)</f>
        <v>0</v>
      </c>
      <c r="Z385" s="24">
        <f>IFERROR(VLOOKUP($D385,#REF!,24,0),)</f>
        <v>0</v>
      </c>
      <c r="AA385" s="24">
        <f>IFERROR(VLOOKUP($D385,#REF!,25,0),)</f>
        <v>0</v>
      </c>
      <c r="AB385" s="24">
        <f>IFERROR(VLOOKUP($D385,#REF!,26,0),)</f>
        <v>0</v>
      </c>
      <c r="AC385" s="24">
        <f>IFERROR(VLOOKUP($D385,#REF!,27,0),)</f>
        <v>0</v>
      </c>
      <c r="AD385" s="24">
        <f>IFERROR(VLOOKUP($D385,#REF!,28,0),)</f>
        <v>0</v>
      </c>
      <c r="AE385" s="24">
        <f>IFERROR(VLOOKUP($D385,#REF!,29,0),)</f>
        <v>0</v>
      </c>
      <c r="AF385" s="24">
        <f>IFERROR(VLOOKUP($D385,#REF!,30,0),)</f>
        <v>0</v>
      </c>
      <c r="AG385" s="24">
        <f>IFERROR(VLOOKUP($D385,#REF!,31,0),)</f>
        <v>0</v>
      </c>
      <c r="AH385" s="24">
        <f>IFERROR(VLOOKUP($D385,#REF!,32,0),)</f>
        <v>0</v>
      </c>
      <c r="AI385" s="24">
        <f>IFERROR(VLOOKUP($D385,#REF!,33,0),)</f>
        <v>0</v>
      </c>
      <c r="AJ385" s="24">
        <f>IFERROR(VLOOKUP($D385,#REF!,34,0),)</f>
        <v>0</v>
      </c>
      <c r="AK385" s="24">
        <f>IFERROR(VLOOKUP($D385,#REF!,35,0),)</f>
        <v>0</v>
      </c>
      <c r="AL385" s="24">
        <f>IFERROR(VLOOKUP($D385,#REF!,36,0),)</f>
        <v>0</v>
      </c>
    </row>
    <row r="386" spans="1:38" x14ac:dyDescent="0.25">
      <c r="A386" s="8" t="s">
        <v>989</v>
      </c>
      <c r="B386" s="8" t="str">
        <f t="shared" si="62"/>
        <v>Дооснащение ИТСО КС Владимирского ЛПУ МГ, Приокского ЛПУ МГ, Вятского ЛПУ МГ и Ивановского ЛПУ МГ051-2004441</v>
      </c>
      <c r="C386" s="23" t="s">
        <v>799</v>
      </c>
      <c r="D386" s="23" t="s">
        <v>430</v>
      </c>
      <c r="E386" s="24">
        <f>IFERROR(VLOOKUP(D386,#REF!,2,0),)</f>
        <v>0</v>
      </c>
      <c r="F386" s="24">
        <f>IFERROR(VLOOKUP(D386,#REF!,3,0),)</f>
        <v>0</v>
      </c>
      <c r="G386" s="24">
        <f>IFERROR(VLOOKUP(D386,#REF!,4,0),)</f>
        <v>0</v>
      </c>
      <c r="H386" s="24">
        <f>IFERROR(VLOOKUP($D386,#REF!,5,0),)</f>
        <v>0</v>
      </c>
      <c r="I386" s="24">
        <v>0</v>
      </c>
      <c r="J386" s="24">
        <f>IFERROR(VLOOKUP($D386,#REF!,7,0),)</f>
        <v>0</v>
      </c>
      <c r="K386" s="24">
        <f>IFERROR(VLOOKUP($D386,#REF!,8,0),)</f>
        <v>0</v>
      </c>
      <c r="L386" s="24">
        <f>IFERROR(VLOOKUP($D386,#REF!,9,0),)</f>
        <v>0</v>
      </c>
      <c r="M386" s="24">
        <f>IFERROR(VLOOKUP($D386,#REF!,10,0),)</f>
        <v>0</v>
      </c>
      <c r="N386" s="24">
        <f>IFERROR(VLOOKUP($D386,#REF!,11,0),)</f>
        <v>0</v>
      </c>
      <c r="O386" s="24">
        <f>IFERROR(VLOOKUP($D386,#REF!,12,0),)</f>
        <v>0</v>
      </c>
      <c r="P386" s="24">
        <f>IFERROR(VLOOKUP($D386,#REF!,14,0),)</f>
        <v>0</v>
      </c>
      <c r="Q386" s="24">
        <f>IFERROR(VLOOKUP($D386,#REF!,15,0),)</f>
        <v>0</v>
      </c>
      <c r="R386" s="24">
        <f>IFERROR(VLOOKUP($D386,#REF!,16,0),)</f>
        <v>0</v>
      </c>
      <c r="S386" s="24">
        <f>IFERROR(VLOOKUP($D386,#REF!,16,0),)</f>
        <v>0</v>
      </c>
      <c r="T386" s="24">
        <f>IFERROR(VLOOKUP($D386,#REF!,17,0),)</f>
        <v>0</v>
      </c>
      <c r="U386" s="24">
        <f>IFERROR(VLOOKUP($D386,#REF!,19,0),)</f>
        <v>0</v>
      </c>
      <c r="V386" s="24">
        <f>IFERROR(VLOOKUP($D386,#REF!,20,0),)</f>
        <v>0</v>
      </c>
      <c r="W386" s="24">
        <f>IFERROR(VLOOKUP($D386,#REF!,21,0),)</f>
        <v>0</v>
      </c>
      <c r="X386" s="24">
        <f>IFERROR(VLOOKUP($D386,#REF!,22,0),)</f>
        <v>0</v>
      </c>
      <c r="Y386" s="24">
        <f>IFERROR(VLOOKUP($D386,#REF!,23,0),)</f>
        <v>0</v>
      </c>
      <c r="Z386" s="24">
        <f>IFERROR(VLOOKUP($D386,#REF!,24,0),)</f>
        <v>0</v>
      </c>
      <c r="AA386" s="24">
        <f>IFERROR(VLOOKUP($D386,#REF!,25,0),)</f>
        <v>0</v>
      </c>
      <c r="AB386" s="24">
        <f>IFERROR(VLOOKUP($D386,#REF!,26,0),)</f>
        <v>0</v>
      </c>
      <c r="AC386" s="24">
        <f>IFERROR(VLOOKUP($D386,#REF!,27,0),)</f>
        <v>0</v>
      </c>
      <c r="AD386" s="24">
        <f>IFERROR(VLOOKUP($D386,#REF!,28,0),)</f>
        <v>0</v>
      </c>
      <c r="AE386" s="24">
        <f>IFERROR(VLOOKUP($D386,#REF!,29,0),)</f>
        <v>0</v>
      </c>
      <c r="AF386" s="24">
        <f>IFERROR(VLOOKUP($D386,#REF!,30,0),)</f>
        <v>0</v>
      </c>
      <c r="AG386" s="24">
        <f>IFERROR(VLOOKUP($D386,#REF!,31,0),)</f>
        <v>0</v>
      </c>
      <c r="AH386" s="24">
        <f>IFERROR(VLOOKUP($D386,#REF!,32,0),)</f>
        <v>0</v>
      </c>
      <c r="AI386" s="24">
        <f>IFERROR(VLOOKUP($D386,#REF!,33,0),)</f>
        <v>0</v>
      </c>
      <c r="AJ386" s="24">
        <f>IFERROR(VLOOKUP($D386,#REF!,34,0),)</f>
        <v>0</v>
      </c>
      <c r="AK386" s="24">
        <f>IFERROR(VLOOKUP($D386,#REF!,35,0),)</f>
        <v>0</v>
      </c>
      <c r="AL386" s="24">
        <f>IFERROR(VLOOKUP($D386,#REF!,36,0),)</f>
        <v>0</v>
      </c>
    </row>
    <row r="387" spans="1:38" x14ac:dyDescent="0.25">
      <c r="A387" s="8" t="s">
        <v>989</v>
      </c>
      <c r="B387" s="8" t="str">
        <f t="shared" si="62"/>
        <v>Дооснащение ИТСО КС Волжского ЛПУ МГ, Заволжского ЛПУ МГ, Моркинского ЛПУ МГ и Чебоксарского ЛПУ МГ051-2004442</v>
      </c>
      <c r="C387" s="23" t="s">
        <v>800</v>
      </c>
      <c r="D387" s="23" t="s">
        <v>431</v>
      </c>
      <c r="E387" s="24">
        <f>IFERROR(VLOOKUP(D387,#REF!,2,0),)</f>
        <v>0</v>
      </c>
      <c r="F387" s="24">
        <f>IFERROR(VLOOKUP(D387,#REF!,3,0),)</f>
        <v>0</v>
      </c>
      <c r="G387" s="24">
        <f>IFERROR(VLOOKUP(D387,#REF!,4,0),)</f>
        <v>0</v>
      </c>
      <c r="H387" s="24">
        <f>IFERROR(VLOOKUP($D387,#REF!,5,0),)</f>
        <v>0</v>
      </c>
      <c r="I387" s="24">
        <v>25.96</v>
      </c>
      <c r="J387" s="24">
        <f>IFERROR(VLOOKUP($D387,#REF!,7,0),)</f>
        <v>0</v>
      </c>
      <c r="K387" s="24">
        <f>IFERROR(VLOOKUP($D387,#REF!,8,0),)</f>
        <v>0</v>
      </c>
      <c r="L387" s="24">
        <f>IFERROR(VLOOKUP($D387,#REF!,9,0),)</f>
        <v>0</v>
      </c>
      <c r="M387" s="24">
        <f>IFERROR(VLOOKUP($D387,#REF!,10,0),)</f>
        <v>0</v>
      </c>
      <c r="N387" s="24">
        <f>IFERROR(VLOOKUP($D387,#REF!,11,0),)</f>
        <v>0</v>
      </c>
      <c r="O387" s="24">
        <f>IFERROR(VLOOKUP($D387,#REF!,12,0),)</f>
        <v>0</v>
      </c>
      <c r="P387" s="24">
        <f>IFERROR(VLOOKUP($D387,#REF!,14,0),)</f>
        <v>0</v>
      </c>
      <c r="Q387" s="24">
        <f>IFERROR(VLOOKUP($D387,#REF!,15,0),)</f>
        <v>0</v>
      </c>
      <c r="R387" s="24">
        <f>IFERROR(VLOOKUP($D387,#REF!,16,0),)</f>
        <v>0</v>
      </c>
      <c r="S387" s="24">
        <f>IFERROR(VLOOKUP($D387,#REF!,16,0),)</f>
        <v>0</v>
      </c>
      <c r="T387" s="24">
        <f>IFERROR(VLOOKUP($D387,#REF!,17,0),)</f>
        <v>0</v>
      </c>
      <c r="U387" s="24">
        <f>IFERROR(VLOOKUP($D387,#REF!,19,0),)</f>
        <v>0</v>
      </c>
      <c r="V387" s="24">
        <f>IFERROR(VLOOKUP($D387,#REF!,20,0),)</f>
        <v>0</v>
      </c>
      <c r="W387" s="24">
        <f>IFERROR(VLOOKUP($D387,#REF!,21,0),)</f>
        <v>0</v>
      </c>
      <c r="X387" s="24">
        <f>IFERROR(VLOOKUP($D387,#REF!,22,0),)</f>
        <v>0</v>
      </c>
      <c r="Y387" s="24">
        <f>IFERROR(VLOOKUP($D387,#REF!,23,0),)</f>
        <v>0</v>
      </c>
      <c r="Z387" s="24">
        <f>IFERROR(VLOOKUP($D387,#REF!,24,0),)</f>
        <v>0</v>
      </c>
      <c r="AA387" s="24">
        <f>IFERROR(VLOOKUP($D387,#REF!,25,0),)</f>
        <v>0</v>
      </c>
      <c r="AB387" s="24">
        <f>IFERROR(VLOOKUP($D387,#REF!,26,0),)</f>
        <v>0</v>
      </c>
      <c r="AC387" s="24">
        <f>IFERROR(VLOOKUP($D387,#REF!,27,0),)</f>
        <v>0</v>
      </c>
      <c r="AD387" s="24">
        <f>IFERROR(VLOOKUP($D387,#REF!,28,0),)</f>
        <v>0</v>
      </c>
      <c r="AE387" s="24">
        <f>IFERROR(VLOOKUP($D387,#REF!,29,0),)</f>
        <v>0</v>
      </c>
      <c r="AF387" s="24">
        <f>IFERROR(VLOOKUP($D387,#REF!,30,0),)</f>
        <v>0</v>
      </c>
      <c r="AG387" s="24">
        <f>IFERROR(VLOOKUP($D387,#REF!,31,0),)</f>
        <v>0</v>
      </c>
      <c r="AH387" s="24">
        <f>IFERROR(VLOOKUP($D387,#REF!,32,0),)</f>
        <v>0</v>
      </c>
      <c r="AI387" s="24">
        <f>IFERROR(VLOOKUP($D387,#REF!,33,0),)</f>
        <v>0</v>
      </c>
      <c r="AJ387" s="24">
        <f>IFERROR(VLOOKUP($D387,#REF!,34,0),)</f>
        <v>0</v>
      </c>
      <c r="AK387" s="24">
        <f>IFERROR(VLOOKUP($D387,#REF!,35,0),)</f>
        <v>0</v>
      </c>
      <c r="AL387" s="24">
        <f>IFERROR(VLOOKUP($D387,#REF!,36,0),)</f>
        <v>0</v>
      </c>
    </row>
    <row r="388" spans="1:38" x14ac:dyDescent="0.25">
      <c r="A388" s="8" t="s">
        <v>989</v>
      </c>
      <c r="B388" s="8" t="str">
        <f t="shared" si="62"/>
        <v>Дооснащение ИТСО ГРС Арзамасского ЛПУ МГ051-2004443</v>
      </c>
      <c r="C388" s="23" t="s">
        <v>801</v>
      </c>
      <c r="D388" s="23" t="s">
        <v>432</v>
      </c>
      <c r="E388" s="24">
        <f>IFERROR(VLOOKUP(D388,#REF!,2,0),)</f>
        <v>0</v>
      </c>
      <c r="F388" s="24">
        <f>IFERROR(VLOOKUP(D388,#REF!,3,0),)</f>
        <v>0</v>
      </c>
      <c r="G388" s="24">
        <f>IFERROR(VLOOKUP(D388,#REF!,4,0),)</f>
        <v>0</v>
      </c>
      <c r="H388" s="24">
        <f>IFERROR(VLOOKUP($D388,#REF!,5,0),)</f>
        <v>0</v>
      </c>
      <c r="I388" s="24">
        <v>59.1</v>
      </c>
      <c r="J388" s="24">
        <f>IFERROR(VLOOKUP($D388,#REF!,7,0),)</f>
        <v>0</v>
      </c>
      <c r="K388" s="24">
        <f>IFERROR(VLOOKUP($D388,#REF!,8,0),)</f>
        <v>0</v>
      </c>
      <c r="L388" s="24">
        <f>IFERROR(VLOOKUP($D388,#REF!,9,0),)</f>
        <v>0</v>
      </c>
      <c r="M388" s="24">
        <f>IFERROR(VLOOKUP($D388,#REF!,10,0),)</f>
        <v>0</v>
      </c>
      <c r="N388" s="24">
        <f>IFERROR(VLOOKUP($D388,#REF!,11,0),)</f>
        <v>0</v>
      </c>
      <c r="O388" s="24">
        <f>IFERROR(VLOOKUP($D388,#REF!,12,0),)</f>
        <v>0</v>
      </c>
      <c r="P388" s="24">
        <f>IFERROR(VLOOKUP($D388,#REF!,14,0),)</f>
        <v>0</v>
      </c>
      <c r="Q388" s="24">
        <f>IFERROR(VLOOKUP($D388,#REF!,15,0),)</f>
        <v>0</v>
      </c>
      <c r="R388" s="24">
        <f>IFERROR(VLOOKUP($D388,#REF!,16,0),)</f>
        <v>0</v>
      </c>
      <c r="S388" s="24">
        <f>IFERROR(VLOOKUP($D388,#REF!,16,0),)</f>
        <v>0</v>
      </c>
      <c r="T388" s="24">
        <f>IFERROR(VLOOKUP($D388,#REF!,17,0),)</f>
        <v>0</v>
      </c>
      <c r="U388" s="24">
        <f>IFERROR(VLOOKUP($D388,#REF!,19,0),)</f>
        <v>0</v>
      </c>
      <c r="V388" s="24">
        <f>IFERROR(VLOOKUP($D388,#REF!,20,0),)</f>
        <v>0</v>
      </c>
      <c r="W388" s="24">
        <f>IFERROR(VLOOKUP($D388,#REF!,21,0),)</f>
        <v>0</v>
      </c>
      <c r="X388" s="24">
        <f>IFERROR(VLOOKUP($D388,#REF!,22,0),)</f>
        <v>0</v>
      </c>
      <c r="Y388" s="24">
        <f>IFERROR(VLOOKUP($D388,#REF!,23,0),)</f>
        <v>0</v>
      </c>
      <c r="Z388" s="24">
        <f>IFERROR(VLOOKUP($D388,#REF!,24,0),)</f>
        <v>0</v>
      </c>
      <c r="AA388" s="24">
        <f>IFERROR(VLOOKUP($D388,#REF!,25,0),)</f>
        <v>0</v>
      </c>
      <c r="AB388" s="24">
        <f>IFERROR(VLOOKUP($D388,#REF!,26,0),)</f>
        <v>0</v>
      </c>
      <c r="AC388" s="24">
        <f>IFERROR(VLOOKUP($D388,#REF!,27,0),)</f>
        <v>0</v>
      </c>
      <c r="AD388" s="24">
        <f>IFERROR(VLOOKUP($D388,#REF!,28,0),)</f>
        <v>0</v>
      </c>
      <c r="AE388" s="24">
        <f>IFERROR(VLOOKUP($D388,#REF!,29,0),)</f>
        <v>0</v>
      </c>
      <c r="AF388" s="24">
        <f>IFERROR(VLOOKUP($D388,#REF!,30,0),)</f>
        <v>0</v>
      </c>
      <c r="AG388" s="24">
        <f>IFERROR(VLOOKUP($D388,#REF!,31,0),)</f>
        <v>0</v>
      </c>
      <c r="AH388" s="24">
        <f>IFERROR(VLOOKUP($D388,#REF!,32,0),)</f>
        <v>0</v>
      </c>
      <c r="AI388" s="24">
        <f>IFERROR(VLOOKUP($D388,#REF!,33,0),)</f>
        <v>0</v>
      </c>
      <c r="AJ388" s="24">
        <f>IFERROR(VLOOKUP($D388,#REF!,34,0),)</f>
        <v>0</v>
      </c>
      <c r="AK388" s="24">
        <f>IFERROR(VLOOKUP($D388,#REF!,35,0),)</f>
        <v>0</v>
      </c>
      <c r="AL388" s="24">
        <f>IFERROR(VLOOKUP($D388,#REF!,36,0),)</f>
        <v>0</v>
      </c>
    </row>
    <row r="389" spans="1:38" x14ac:dyDescent="0.25">
      <c r="A389" s="8" t="s">
        <v>989</v>
      </c>
      <c r="B389" s="8" t="str">
        <f t="shared" si="62"/>
        <v>Дооснащение ИТСО ГРС Заволжского ЛПУ МГ и Сеченовского ЛПУ МГ051-2004444</v>
      </c>
      <c r="C389" s="23" t="s">
        <v>802</v>
      </c>
      <c r="D389" s="23" t="s">
        <v>433</v>
      </c>
      <c r="E389" s="24">
        <f>IFERROR(VLOOKUP(D389,#REF!,2,0),)</f>
        <v>0</v>
      </c>
      <c r="F389" s="24">
        <f>IFERROR(VLOOKUP(D389,#REF!,3,0),)</f>
        <v>0</v>
      </c>
      <c r="G389" s="24">
        <f>IFERROR(VLOOKUP(D389,#REF!,4,0),)</f>
        <v>0</v>
      </c>
      <c r="H389" s="24">
        <f>IFERROR(VLOOKUP($D389,#REF!,5,0),)</f>
        <v>0</v>
      </c>
      <c r="I389" s="24">
        <v>0</v>
      </c>
      <c r="J389" s="24">
        <f>IFERROR(VLOOKUP($D389,#REF!,7,0),)</f>
        <v>0</v>
      </c>
      <c r="K389" s="24">
        <f>IFERROR(VLOOKUP($D389,#REF!,8,0),)</f>
        <v>0</v>
      </c>
      <c r="L389" s="24">
        <f>IFERROR(VLOOKUP($D389,#REF!,9,0),)</f>
        <v>0</v>
      </c>
      <c r="M389" s="24">
        <f>IFERROR(VLOOKUP($D389,#REF!,10,0),)</f>
        <v>0</v>
      </c>
      <c r="N389" s="24">
        <f>IFERROR(VLOOKUP($D389,#REF!,11,0),)</f>
        <v>0</v>
      </c>
      <c r="O389" s="24">
        <f>IFERROR(VLOOKUP($D389,#REF!,12,0),)</f>
        <v>0</v>
      </c>
      <c r="P389" s="24">
        <f>IFERROR(VLOOKUP($D389,#REF!,14,0),)</f>
        <v>0</v>
      </c>
      <c r="Q389" s="24">
        <f>IFERROR(VLOOKUP($D389,#REF!,15,0),)</f>
        <v>0</v>
      </c>
      <c r="R389" s="24">
        <f>IFERROR(VLOOKUP($D389,#REF!,16,0),)</f>
        <v>0</v>
      </c>
      <c r="S389" s="24">
        <f>IFERROR(VLOOKUP($D389,#REF!,16,0),)</f>
        <v>0</v>
      </c>
      <c r="T389" s="24">
        <f>IFERROR(VLOOKUP($D389,#REF!,17,0),)</f>
        <v>0</v>
      </c>
      <c r="U389" s="24">
        <f>IFERROR(VLOOKUP($D389,#REF!,19,0),)</f>
        <v>0</v>
      </c>
      <c r="V389" s="24">
        <f>IFERROR(VLOOKUP($D389,#REF!,20,0),)</f>
        <v>0</v>
      </c>
      <c r="W389" s="24">
        <f>IFERROR(VLOOKUP($D389,#REF!,21,0),)</f>
        <v>0</v>
      </c>
      <c r="X389" s="24">
        <f>IFERROR(VLOOKUP($D389,#REF!,22,0),)</f>
        <v>0</v>
      </c>
      <c r="Y389" s="24">
        <f>IFERROR(VLOOKUP($D389,#REF!,23,0),)</f>
        <v>0</v>
      </c>
      <c r="Z389" s="24">
        <f>IFERROR(VLOOKUP($D389,#REF!,24,0),)</f>
        <v>0</v>
      </c>
      <c r="AA389" s="24">
        <f>IFERROR(VLOOKUP($D389,#REF!,25,0),)</f>
        <v>0</v>
      </c>
      <c r="AB389" s="24">
        <f>IFERROR(VLOOKUP($D389,#REF!,26,0),)</f>
        <v>0</v>
      </c>
      <c r="AC389" s="24">
        <f>IFERROR(VLOOKUP($D389,#REF!,27,0),)</f>
        <v>0</v>
      </c>
      <c r="AD389" s="24">
        <f>IFERROR(VLOOKUP($D389,#REF!,28,0),)</f>
        <v>0</v>
      </c>
      <c r="AE389" s="24">
        <f>IFERROR(VLOOKUP($D389,#REF!,29,0),)</f>
        <v>0</v>
      </c>
      <c r="AF389" s="24">
        <f>IFERROR(VLOOKUP($D389,#REF!,30,0),)</f>
        <v>0</v>
      </c>
      <c r="AG389" s="24">
        <f>IFERROR(VLOOKUP($D389,#REF!,31,0),)</f>
        <v>0</v>
      </c>
      <c r="AH389" s="24">
        <f>IFERROR(VLOOKUP($D389,#REF!,32,0),)</f>
        <v>0</v>
      </c>
      <c r="AI389" s="24">
        <f>IFERROR(VLOOKUP($D389,#REF!,33,0),)</f>
        <v>0</v>
      </c>
      <c r="AJ389" s="24">
        <f>IFERROR(VLOOKUP($D389,#REF!,34,0),)</f>
        <v>0</v>
      </c>
      <c r="AK389" s="24">
        <f>IFERROR(VLOOKUP($D389,#REF!,35,0),)</f>
        <v>0</v>
      </c>
      <c r="AL389" s="24">
        <f>IFERROR(VLOOKUP($D389,#REF!,36,0),)</f>
        <v>0</v>
      </c>
    </row>
    <row r="390" spans="1:38" x14ac:dyDescent="0.25">
      <c r="A390" s="8" t="s">
        <v>989</v>
      </c>
      <c r="B390" s="8" t="str">
        <f t="shared" si="62"/>
        <v>Дооснащение ИТСО ГРС Торбеевского ЛПУ МГ051-2004445</v>
      </c>
      <c r="C390" s="23" t="s">
        <v>803</v>
      </c>
      <c r="D390" s="23" t="s">
        <v>434</v>
      </c>
      <c r="E390" s="24">
        <f>IFERROR(VLOOKUP(D390,#REF!,2,0),)</f>
        <v>0</v>
      </c>
      <c r="F390" s="24">
        <f>IFERROR(VLOOKUP(D390,#REF!,3,0),)</f>
        <v>0</v>
      </c>
      <c r="G390" s="24">
        <f>IFERROR(VLOOKUP(D390,#REF!,4,0),)</f>
        <v>0</v>
      </c>
      <c r="H390" s="24">
        <f>IFERROR(VLOOKUP($D390,#REF!,5,0),)</f>
        <v>0</v>
      </c>
      <c r="I390" s="24">
        <v>33.39</v>
      </c>
      <c r="J390" s="24">
        <f>IFERROR(VLOOKUP($D390,#REF!,7,0),)</f>
        <v>0</v>
      </c>
      <c r="K390" s="24">
        <f>IFERROR(VLOOKUP($D390,#REF!,8,0),)</f>
        <v>0</v>
      </c>
      <c r="L390" s="24">
        <f>IFERROR(VLOOKUP($D390,#REF!,9,0),)</f>
        <v>0</v>
      </c>
      <c r="M390" s="24">
        <f>IFERROR(VLOOKUP($D390,#REF!,10,0),)</f>
        <v>0</v>
      </c>
      <c r="N390" s="24">
        <f>IFERROR(VLOOKUP($D390,#REF!,11,0),)</f>
        <v>0</v>
      </c>
      <c r="O390" s="24">
        <f>IFERROR(VLOOKUP($D390,#REF!,12,0),)</f>
        <v>0</v>
      </c>
      <c r="P390" s="24">
        <f>IFERROR(VLOOKUP($D390,#REF!,14,0),)</f>
        <v>0</v>
      </c>
      <c r="Q390" s="24">
        <f>IFERROR(VLOOKUP($D390,#REF!,15,0),)</f>
        <v>0</v>
      </c>
      <c r="R390" s="24">
        <f>IFERROR(VLOOKUP($D390,#REF!,16,0),)</f>
        <v>0</v>
      </c>
      <c r="S390" s="24">
        <f>IFERROR(VLOOKUP($D390,#REF!,16,0),)</f>
        <v>0</v>
      </c>
      <c r="T390" s="24">
        <f>IFERROR(VLOOKUP($D390,#REF!,17,0),)</f>
        <v>0</v>
      </c>
      <c r="U390" s="24">
        <f>IFERROR(VLOOKUP($D390,#REF!,19,0),)</f>
        <v>0</v>
      </c>
      <c r="V390" s="24">
        <f>IFERROR(VLOOKUP($D390,#REF!,20,0),)</f>
        <v>0</v>
      </c>
      <c r="W390" s="24">
        <f>IFERROR(VLOOKUP($D390,#REF!,21,0),)</f>
        <v>0</v>
      </c>
      <c r="X390" s="24">
        <f>IFERROR(VLOOKUP($D390,#REF!,22,0),)</f>
        <v>0</v>
      </c>
      <c r="Y390" s="24">
        <f>IFERROR(VLOOKUP($D390,#REF!,23,0),)</f>
        <v>0</v>
      </c>
      <c r="Z390" s="24">
        <f>IFERROR(VLOOKUP($D390,#REF!,24,0),)</f>
        <v>0</v>
      </c>
      <c r="AA390" s="24">
        <f>IFERROR(VLOOKUP($D390,#REF!,25,0),)</f>
        <v>0</v>
      </c>
      <c r="AB390" s="24">
        <f>IFERROR(VLOOKUP($D390,#REF!,26,0),)</f>
        <v>0</v>
      </c>
      <c r="AC390" s="24">
        <f>IFERROR(VLOOKUP($D390,#REF!,27,0),)</f>
        <v>0</v>
      </c>
      <c r="AD390" s="24">
        <f>IFERROR(VLOOKUP($D390,#REF!,28,0),)</f>
        <v>0</v>
      </c>
      <c r="AE390" s="24">
        <f>IFERROR(VLOOKUP($D390,#REF!,29,0),)</f>
        <v>0</v>
      </c>
      <c r="AF390" s="24">
        <f>IFERROR(VLOOKUP($D390,#REF!,30,0),)</f>
        <v>0</v>
      </c>
      <c r="AG390" s="24">
        <f>IFERROR(VLOOKUP($D390,#REF!,31,0),)</f>
        <v>0</v>
      </c>
      <c r="AH390" s="24">
        <f>IFERROR(VLOOKUP($D390,#REF!,32,0),)</f>
        <v>0</v>
      </c>
      <c r="AI390" s="24">
        <f>IFERROR(VLOOKUP($D390,#REF!,33,0),)</f>
        <v>0</v>
      </c>
      <c r="AJ390" s="24">
        <f>IFERROR(VLOOKUP($D390,#REF!,34,0),)</f>
        <v>0</v>
      </c>
      <c r="AK390" s="24">
        <f>IFERROR(VLOOKUP($D390,#REF!,35,0),)</f>
        <v>0</v>
      </c>
      <c r="AL390" s="24">
        <f>IFERROR(VLOOKUP($D390,#REF!,36,0),)</f>
        <v>0</v>
      </c>
    </row>
    <row r="391" spans="1:38" x14ac:dyDescent="0.25">
      <c r="A391" s="8" t="s">
        <v>989</v>
      </c>
      <c r="B391" s="8" t="str">
        <f t="shared" si="62"/>
        <v>Дооснащение ИТСО УКПГ Заполярного НГКМ051-2004447</v>
      </c>
      <c r="C391" s="23" t="s">
        <v>804</v>
      </c>
      <c r="D391" s="23" t="s">
        <v>435</v>
      </c>
      <c r="E391" s="24">
        <f>IFERROR(VLOOKUP(D391,#REF!,2,0),)</f>
        <v>0</v>
      </c>
      <c r="F391" s="24">
        <f>IFERROR(VLOOKUP(D391,#REF!,3,0),)</f>
        <v>0</v>
      </c>
      <c r="G391" s="24">
        <f>IFERROR(VLOOKUP(D391,#REF!,4,0),)</f>
        <v>0</v>
      </c>
      <c r="H391" s="24">
        <f>IFERROR(VLOOKUP($D391,#REF!,5,0),)</f>
        <v>0</v>
      </c>
      <c r="I391" s="24">
        <v>83.52</v>
      </c>
      <c r="J391" s="24">
        <f>IFERROR(VLOOKUP($D391,#REF!,7,0),)</f>
        <v>0</v>
      </c>
      <c r="K391" s="24">
        <f>IFERROR(VLOOKUP($D391,#REF!,8,0),)</f>
        <v>0</v>
      </c>
      <c r="L391" s="24">
        <f>IFERROR(VLOOKUP($D391,#REF!,9,0),)</f>
        <v>0</v>
      </c>
      <c r="M391" s="24">
        <f>IFERROR(VLOOKUP($D391,#REF!,10,0),)</f>
        <v>0</v>
      </c>
      <c r="N391" s="24">
        <f>IFERROR(VLOOKUP($D391,#REF!,11,0),)</f>
        <v>0</v>
      </c>
      <c r="O391" s="24">
        <f>IFERROR(VLOOKUP($D391,#REF!,12,0),)</f>
        <v>0</v>
      </c>
      <c r="P391" s="24">
        <f>IFERROR(VLOOKUP($D391,#REF!,14,0),)</f>
        <v>0</v>
      </c>
      <c r="Q391" s="24">
        <f>IFERROR(VLOOKUP($D391,#REF!,15,0),)</f>
        <v>0</v>
      </c>
      <c r="R391" s="24">
        <f>IFERROR(VLOOKUP($D391,#REF!,16,0),)</f>
        <v>0</v>
      </c>
      <c r="S391" s="24">
        <f>IFERROR(VLOOKUP($D391,#REF!,16,0),)</f>
        <v>0</v>
      </c>
      <c r="T391" s="24">
        <f>IFERROR(VLOOKUP($D391,#REF!,17,0),)</f>
        <v>0</v>
      </c>
      <c r="U391" s="24">
        <f>IFERROR(VLOOKUP($D391,#REF!,19,0),)</f>
        <v>0</v>
      </c>
      <c r="V391" s="24">
        <f>IFERROR(VLOOKUP($D391,#REF!,20,0),)</f>
        <v>0</v>
      </c>
      <c r="W391" s="24">
        <f>IFERROR(VLOOKUP($D391,#REF!,21,0),)</f>
        <v>0</v>
      </c>
      <c r="X391" s="24">
        <f>IFERROR(VLOOKUP($D391,#REF!,22,0),)</f>
        <v>0</v>
      </c>
      <c r="Y391" s="24">
        <f>IFERROR(VLOOKUP($D391,#REF!,23,0),)</f>
        <v>0</v>
      </c>
      <c r="Z391" s="24">
        <f>IFERROR(VLOOKUP($D391,#REF!,24,0),)</f>
        <v>0</v>
      </c>
      <c r="AA391" s="24">
        <f>IFERROR(VLOOKUP($D391,#REF!,25,0),)</f>
        <v>0</v>
      </c>
      <c r="AB391" s="24">
        <f>IFERROR(VLOOKUP($D391,#REF!,26,0),)</f>
        <v>0</v>
      </c>
      <c r="AC391" s="24">
        <f>IFERROR(VLOOKUP($D391,#REF!,27,0),)</f>
        <v>0</v>
      </c>
      <c r="AD391" s="24">
        <f>IFERROR(VLOOKUP($D391,#REF!,28,0),)</f>
        <v>0</v>
      </c>
      <c r="AE391" s="24">
        <f>IFERROR(VLOOKUP($D391,#REF!,29,0),)</f>
        <v>0</v>
      </c>
      <c r="AF391" s="24">
        <f>IFERROR(VLOOKUP($D391,#REF!,30,0),)</f>
        <v>0</v>
      </c>
      <c r="AG391" s="24">
        <f>IFERROR(VLOOKUP($D391,#REF!,31,0),)</f>
        <v>0</v>
      </c>
      <c r="AH391" s="24">
        <f>IFERROR(VLOOKUP($D391,#REF!,32,0),)</f>
        <v>0</v>
      </c>
      <c r="AI391" s="24">
        <f>IFERROR(VLOOKUP($D391,#REF!,33,0),)</f>
        <v>0</v>
      </c>
      <c r="AJ391" s="24">
        <f>IFERROR(VLOOKUP($D391,#REF!,34,0),)</f>
        <v>0</v>
      </c>
      <c r="AK391" s="24">
        <f>IFERROR(VLOOKUP($D391,#REF!,35,0),)</f>
        <v>0</v>
      </c>
      <c r="AL391" s="24">
        <f>IFERROR(VLOOKUP($D391,#REF!,36,0),)</f>
        <v>0</v>
      </c>
    </row>
    <row r="392" spans="1:38" x14ac:dyDescent="0.25">
      <c r="A392" s="8" t="s">
        <v>989</v>
      </c>
      <c r="B392" s="8" t="str">
        <f t="shared" si="62"/>
        <v>Дооснащение ИТСО КС Волгоградского ЛПУ МГ, Котельниковского ЛПУ МГ и Ольховского ЛПУ МГ051-2004448</v>
      </c>
      <c r="C392" s="23" t="s">
        <v>805</v>
      </c>
      <c r="D392" s="23" t="s">
        <v>436</v>
      </c>
      <c r="E392" s="24">
        <f>IFERROR(VLOOKUP(D392,#REF!,2,0),)</f>
        <v>0</v>
      </c>
      <c r="F392" s="24">
        <f>IFERROR(VLOOKUP(D392,#REF!,3,0),)</f>
        <v>0</v>
      </c>
      <c r="G392" s="24">
        <f>IFERROR(VLOOKUP(D392,#REF!,4,0),)</f>
        <v>0</v>
      </c>
      <c r="H392" s="24">
        <f>IFERROR(VLOOKUP($D392,#REF!,5,0),)</f>
        <v>0</v>
      </c>
      <c r="I392" s="24">
        <v>48.82</v>
      </c>
      <c r="J392" s="24">
        <f>IFERROR(VLOOKUP($D392,#REF!,7,0),)</f>
        <v>0</v>
      </c>
      <c r="K392" s="24">
        <f>IFERROR(VLOOKUP($D392,#REF!,8,0),)</f>
        <v>0</v>
      </c>
      <c r="L392" s="24">
        <f>IFERROR(VLOOKUP($D392,#REF!,9,0),)</f>
        <v>0</v>
      </c>
      <c r="M392" s="24">
        <f>IFERROR(VLOOKUP($D392,#REF!,10,0),)</f>
        <v>0</v>
      </c>
      <c r="N392" s="24">
        <f>IFERROR(VLOOKUP($D392,#REF!,11,0),)</f>
        <v>0</v>
      </c>
      <c r="O392" s="24">
        <f>IFERROR(VLOOKUP($D392,#REF!,12,0),)</f>
        <v>0</v>
      </c>
      <c r="P392" s="24">
        <f>IFERROR(VLOOKUP($D392,#REF!,14,0),)</f>
        <v>0</v>
      </c>
      <c r="Q392" s="24">
        <f>IFERROR(VLOOKUP($D392,#REF!,15,0),)</f>
        <v>0</v>
      </c>
      <c r="R392" s="24">
        <f>IFERROR(VLOOKUP($D392,#REF!,16,0),)</f>
        <v>0</v>
      </c>
      <c r="S392" s="24">
        <f>IFERROR(VLOOKUP($D392,#REF!,16,0),)</f>
        <v>0</v>
      </c>
      <c r="T392" s="24">
        <f>IFERROR(VLOOKUP($D392,#REF!,17,0),)</f>
        <v>0</v>
      </c>
      <c r="U392" s="24">
        <f>IFERROR(VLOOKUP($D392,#REF!,19,0),)</f>
        <v>0</v>
      </c>
      <c r="V392" s="24">
        <f>IFERROR(VLOOKUP($D392,#REF!,20,0),)</f>
        <v>0</v>
      </c>
      <c r="W392" s="24">
        <f>IFERROR(VLOOKUP($D392,#REF!,21,0),)</f>
        <v>0</v>
      </c>
      <c r="X392" s="24">
        <f>IFERROR(VLOOKUP($D392,#REF!,22,0),)</f>
        <v>0</v>
      </c>
      <c r="Y392" s="24">
        <f>IFERROR(VLOOKUP($D392,#REF!,23,0),)</f>
        <v>0</v>
      </c>
      <c r="Z392" s="24">
        <f>IFERROR(VLOOKUP($D392,#REF!,24,0),)</f>
        <v>0</v>
      </c>
      <c r="AA392" s="24">
        <f>IFERROR(VLOOKUP($D392,#REF!,25,0),)</f>
        <v>0</v>
      </c>
      <c r="AB392" s="24">
        <f>IFERROR(VLOOKUP($D392,#REF!,26,0),)</f>
        <v>0</v>
      </c>
      <c r="AC392" s="24">
        <f>IFERROR(VLOOKUP($D392,#REF!,27,0),)</f>
        <v>0</v>
      </c>
      <c r="AD392" s="24">
        <f>IFERROR(VLOOKUP($D392,#REF!,28,0),)</f>
        <v>0</v>
      </c>
      <c r="AE392" s="24">
        <f>IFERROR(VLOOKUP($D392,#REF!,29,0),)</f>
        <v>0</v>
      </c>
      <c r="AF392" s="24">
        <f>IFERROR(VLOOKUP($D392,#REF!,30,0),)</f>
        <v>0</v>
      </c>
      <c r="AG392" s="24">
        <f>IFERROR(VLOOKUP($D392,#REF!,31,0),)</f>
        <v>0</v>
      </c>
      <c r="AH392" s="24">
        <f>IFERROR(VLOOKUP($D392,#REF!,32,0),)</f>
        <v>0</v>
      </c>
      <c r="AI392" s="24">
        <f>IFERROR(VLOOKUP($D392,#REF!,33,0),)</f>
        <v>0</v>
      </c>
      <c r="AJ392" s="24">
        <f>IFERROR(VLOOKUP($D392,#REF!,34,0),)</f>
        <v>0</v>
      </c>
      <c r="AK392" s="24">
        <f>IFERROR(VLOOKUP($D392,#REF!,35,0),)</f>
        <v>0</v>
      </c>
      <c r="AL392" s="24">
        <f>IFERROR(VLOOKUP($D392,#REF!,36,0),)</f>
        <v>0</v>
      </c>
    </row>
    <row r="393" spans="1:38" x14ac:dyDescent="0.25">
      <c r="A393" s="8" t="s">
        <v>989</v>
      </c>
      <c r="B393" s="8" t="str">
        <f t="shared" si="62"/>
        <v>Дооснащение ИТСО КС Бубновского ЛПУ МГ, Усть-Бузулукского ЛПУ МГ и Калининского ЛПУ МГ051-2004449</v>
      </c>
      <c r="C393" s="23" t="s">
        <v>806</v>
      </c>
      <c r="D393" s="23" t="s">
        <v>437</v>
      </c>
      <c r="E393" s="24">
        <f>IFERROR(VLOOKUP(D393,#REF!,2,0),)</f>
        <v>0</v>
      </c>
      <c r="F393" s="24">
        <f>IFERROR(VLOOKUP(D393,#REF!,3,0),)</f>
        <v>0</v>
      </c>
      <c r="G393" s="24">
        <f>IFERROR(VLOOKUP(D393,#REF!,4,0),)</f>
        <v>0</v>
      </c>
      <c r="H393" s="24">
        <f>IFERROR(VLOOKUP($D393,#REF!,5,0),)</f>
        <v>0</v>
      </c>
      <c r="I393" s="24">
        <v>0</v>
      </c>
      <c r="J393" s="24">
        <f>IFERROR(VLOOKUP($D393,#REF!,7,0),)</f>
        <v>0</v>
      </c>
      <c r="K393" s="24">
        <f>IFERROR(VLOOKUP($D393,#REF!,8,0),)</f>
        <v>0</v>
      </c>
      <c r="L393" s="24">
        <f>IFERROR(VLOOKUP($D393,#REF!,9,0),)</f>
        <v>0</v>
      </c>
      <c r="M393" s="24">
        <f>IFERROR(VLOOKUP($D393,#REF!,10,0),)</f>
        <v>0</v>
      </c>
      <c r="N393" s="24">
        <f>IFERROR(VLOOKUP($D393,#REF!,11,0),)</f>
        <v>0</v>
      </c>
      <c r="O393" s="24">
        <f>IFERROR(VLOOKUP($D393,#REF!,12,0),)</f>
        <v>0</v>
      </c>
      <c r="P393" s="24">
        <f>IFERROR(VLOOKUP($D393,#REF!,14,0),)</f>
        <v>0</v>
      </c>
      <c r="Q393" s="24">
        <f>IFERROR(VLOOKUP($D393,#REF!,15,0),)</f>
        <v>0</v>
      </c>
      <c r="R393" s="24">
        <f>IFERROR(VLOOKUP($D393,#REF!,16,0),)</f>
        <v>0</v>
      </c>
      <c r="S393" s="24">
        <f>IFERROR(VLOOKUP($D393,#REF!,16,0),)</f>
        <v>0</v>
      </c>
      <c r="T393" s="24">
        <f>IFERROR(VLOOKUP($D393,#REF!,17,0),)</f>
        <v>0</v>
      </c>
      <c r="U393" s="24">
        <f>IFERROR(VLOOKUP($D393,#REF!,19,0),)</f>
        <v>0</v>
      </c>
      <c r="V393" s="24">
        <f>IFERROR(VLOOKUP($D393,#REF!,20,0),)</f>
        <v>0</v>
      </c>
      <c r="W393" s="24">
        <f>IFERROR(VLOOKUP($D393,#REF!,21,0),)</f>
        <v>0</v>
      </c>
      <c r="X393" s="24">
        <f>IFERROR(VLOOKUP($D393,#REF!,22,0),)</f>
        <v>0</v>
      </c>
      <c r="Y393" s="24">
        <f>IFERROR(VLOOKUP($D393,#REF!,23,0),)</f>
        <v>0</v>
      </c>
      <c r="Z393" s="24">
        <f>IFERROR(VLOOKUP($D393,#REF!,24,0),)</f>
        <v>0</v>
      </c>
      <c r="AA393" s="24">
        <f>IFERROR(VLOOKUP($D393,#REF!,25,0),)</f>
        <v>0</v>
      </c>
      <c r="AB393" s="24">
        <f>IFERROR(VLOOKUP($D393,#REF!,26,0),)</f>
        <v>0</v>
      </c>
      <c r="AC393" s="24">
        <f>IFERROR(VLOOKUP($D393,#REF!,27,0),)</f>
        <v>0</v>
      </c>
      <c r="AD393" s="24">
        <f>IFERROR(VLOOKUP($D393,#REF!,28,0),)</f>
        <v>0</v>
      </c>
      <c r="AE393" s="24">
        <f>IFERROR(VLOOKUP($D393,#REF!,29,0),)</f>
        <v>0</v>
      </c>
      <c r="AF393" s="24">
        <f>IFERROR(VLOOKUP($D393,#REF!,30,0),)</f>
        <v>0</v>
      </c>
      <c r="AG393" s="24">
        <f>IFERROR(VLOOKUP($D393,#REF!,31,0),)</f>
        <v>0</v>
      </c>
      <c r="AH393" s="24">
        <f>IFERROR(VLOOKUP($D393,#REF!,32,0),)</f>
        <v>0</v>
      </c>
      <c r="AI393" s="24">
        <f>IFERROR(VLOOKUP($D393,#REF!,33,0),)</f>
        <v>0</v>
      </c>
      <c r="AJ393" s="24">
        <f>IFERROR(VLOOKUP($D393,#REF!,34,0),)</f>
        <v>0</v>
      </c>
      <c r="AK393" s="24">
        <f>IFERROR(VLOOKUP($D393,#REF!,35,0),)</f>
        <v>0</v>
      </c>
      <c r="AL393" s="24">
        <f>IFERROR(VLOOKUP($D393,#REF!,36,0),)</f>
        <v>0</v>
      </c>
    </row>
    <row r="394" spans="1:38" x14ac:dyDescent="0.25">
      <c r="A394" s="8" t="s">
        <v>989</v>
      </c>
      <c r="B394" s="8" t="str">
        <f t="shared" si="62"/>
        <v>Дооснащение ИТСО КС Калачеевского ЛПУ МГ, Писаревского ЛПУ МГ и Сохрановского ЛПУ МГ051-2004450</v>
      </c>
      <c r="C394" s="23" t="s">
        <v>807</v>
      </c>
      <c r="D394" s="23" t="s">
        <v>438</v>
      </c>
      <c r="E394" s="24">
        <f>IFERROR(VLOOKUP(D394,#REF!,2,0),)</f>
        <v>0</v>
      </c>
      <c r="F394" s="24">
        <f>IFERROR(VLOOKUP(D394,#REF!,3,0),)</f>
        <v>0</v>
      </c>
      <c r="G394" s="24">
        <f>IFERROR(VLOOKUP(D394,#REF!,4,0),)</f>
        <v>0</v>
      </c>
      <c r="H394" s="24">
        <f>IFERROR(VLOOKUP($D394,#REF!,5,0),)</f>
        <v>0</v>
      </c>
      <c r="I394" s="24">
        <v>0</v>
      </c>
      <c r="J394" s="24">
        <f>IFERROR(VLOOKUP($D394,#REF!,7,0),)</f>
        <v>0</v>
      </c>
      <c r="K394" s="24">
        <f>IFERROR(VLOOKUP($D394,#REF!,8,0),)</f>
        <v>0</v>
      </c>
      <c r="L394" s="24">
        <f>IFERROR(VLOOKUP($D394,#REF!,9,0),)</f>
        <v>0</v>
      </c>
      <c r="M394" s="24">
        <f>IFERROR(VLOOKUP($D394,#REF!,10,0),)</f>
        <v>0</v>
      </c>
      <c r="N394" s="24">
        <f>IFERROR(VLOOKUP($D394,#REF!,11,0),)</f>
        <v>0</v>
      </c>
      <c r="O394" s="24">
        <f>IFERROR(VLOOKUP($D394,#REF!,12,0),)</f>
        <v>0</v>
      </c>
      <c r="P394" s="24">
        <f>IFERROR(VLOOKUP($D394,#REF!,14,0),)</f>
        <v>0</v>
      </c>
      <c r="Q394" s="24">
        <f>IFERROR(VLOOKUP($D394,#REF!,15,0),)</f>
        <v>0</v>
      </c>
      <c r="R394" s="24">
        <f>IFERROR(VLOOKUP($D394,#REF!,16,0),)</f>
        <v>0</v>
      </c>
      <c r="S394" s="24">
        <f>IFERROR(VLOOKUP($D394,#REF!,16,0),)</f>
        <v>0</v>
      </c>
      <c r="T394" s="24">
        <f>IFERROR(VLOOKUP($D394,#REF!,17,0),)</f>
        <v>0</v>
      </c>
      <c r="U394" s="24">
        <f>IFERROR(VLOOKUP($D394,#REF!,19,0),)</f>
        <v>0</v>
      </c>
      <c r="V394" s="24">
        <f>IFERROR(VLOOKUP($D394,#REF!,20,0),)</f>
        <v>0</v>
      </c>
      <c r="W394" s="24">
        <f>IFERROR(VLOOKUP($D394,#REF!,21,0),)</f>
        <v>0</v>
      </c>
      <c r="X394" s="24">
        <f>IFERROR(VLOOKUP($D394,#REF!,22,0),)</f>
        <v>0</v>
      </c>
      <c r="Y394" s="24">
        <f>IFERROR(VLOOKUP($D394,#REF!,23,0),)</f>
        <v>0</v>
      </c>
      <c r="Z394" s="24">
        <f>IFERROR(VLOOKUP($D394,#REF!,24,0),)</f>
        <v>0</v>
      </c>
      <c r="AA394" s="24">
        <f>IFERROR(VLOOKUP($D394,#REF!,25,0),)</f>
        <v>0</v>
      </c>
      <c r="AB394" s="24">
        <f>IFERROR(VLOOKUP($D394,#REF!,26,0),)</f>
        <v>0</v>
      </c>
      <c r="AC394" s="24">
        <f>IFERROR(VLOOKUP($D394,#REF!,27,0),)</f>
        <v>0</v>
      </c>
      <c r="AD394" s="24">
        <f>IFERROR(VLOOKUP($D394,#REF!,28,0),)</f>
        <v>0</v>
      </c>
      <c r="AE394" s="24">
        <f>IFERROR(VLOOKUP($D394,#REF!,29,0),)</f>
        <v>0</v>
      </c>
      <c r="AF394" s="24">
        <f>IFERROR(VLOOKUP($D394,#REF!,30,0),)</f>
        <v>0</v>
      </c>
      <c r="AG394" s="24">
        <f>IFERROR(VLOOKUP($D394,#REF!,31,0),)</f>
        <v>0</v>
      </c>
      <c r="AH394" s="24">
        <f>IFERROR(VLOOKUP($D394,#REF!,32,0),)</f>
        <v>0</v>
      </c>
      <c r="AI394" s="24">
        <f>IFERROR(VLOOKUP($D394,#REF!,33,0),)</f>
        <v>0</v>
      </c>
      <c r="AJ394" s="24">
        <f>IFERROR(VLOOKUP($D394,#REF!,34,0),)</f>
        <v>0</v>
      </c>
      <c r="AK394" s="24">
        <f>IFERROR(VLOOKUP($D394,#REF!,35,0),)</f>
        <v>0</v>
      </c>
      <c r="AL394" s="24">
        <f>IFERROR(VLOOKUP($D394,#REF!,36,0),)</f>
        <v>0</v>
      </c>
    </row>
    <row r="395" spans="1:38" x14ac:dyDescent="0.25">
      <c r="A395" s="8" t="s">
        <v>989</v>
      </c>
      <c r="B395" s="8" t="str">
        <f t="shared" si="62"/>
        <v>Дооснащение ИТСО КС Арская051-2004451</v>
      </c>
      <c r="C395" s="23" t="s">
        <v>808</v>
      </c>
      <c r="D395" s="23" t="s">
        <v>439</v>
      </c>
      <c r="E395" s="24">
        <f>IFERROR(VLOOKUP(D395,#REF!,2,0),)</f>
        <v>0</v>
      </c>
      <c r="F395" s="24">
        <f>IFERROR(VLOOKUP(D395,#REF!,3,0),)</f>
        <v>0</v>
      </c>
      <c r="G395" s="24">
        <f>IFERROR(VLOOKUP(D395,#REF!,4,0),)</f>
        <v>0</v>
      </c>
      <c r="H395" s="24">
        <f>IFERROR(VLOOKUP($D395,#REF!,5,0),)</f>
        <v>0</v>
      </c>
      <c r="I395" s="24">
        <v>0</v>
      </c>
      <c r="J395" s="24">
        <f>IFERROR(VLOOKUP($D395,#REF!,7,0),)</f>
        <v>0</v>
      </c>
      <c r="K395" s="24">
        <f>IFERROR(VLOOKUP($D395,#REF!,8,0),)</f>
        <v>0</v>
      </c>
      <c r="L395" s="24">
        <f>IFERROR(VLOOKUP($D395,#REF!,9,0),)</f>
        <v>0</v>
      </c>
      <c r="M395" s="24">
        <f>IFERROR(VLOOKUP($D395,#REF!,10,0),)</f>
        <v>0</v>
      </c>
      <c r="N395" s="24">
        <f>IFERROR(VLOOKUP($D395,#REF!,11,0),)</f>
        <v>0</v>
      </c>
      <c r="O395" s="24">
        <f>IFERROR(VLOOKUP($D395,#REF!,12,0),)</f>
        <v>0</v>
      </c>
      <c r="P395" s="24">
        <f>IFERROR(VLOOKUP($D395,#REF!,14,0),)</f>
        <v>0</v>
      </c>
      <c r="Q395" s="24">
        <f>IFERROR(VLOOKUP($D395,#REF!,15,0),)</f>
        <v>0</v>
      </c>
      <c r="R395" s="24">
        <f>IFERROR(VLOOKUP($D395,#REF!,16,0),)</f>
        <v>0</v>
      </c>
      <c r="S395" s="24">
        <f>IFERROR(VLOOKUP($D395,#REF!,16,0),)</f>
        <v>0</v>
      </c>
      <c r="T395" s="24">
        <f>IFERROR(VLOOKUP($D395,#REF!,17,0),)</f>
        <v>0</v>
      </c>
      <c r="U395" s="24">
        <f>IFERROR(VLOOKUP($D395,#REF!,19,0),)</f>
        <v>0</v>
      </c>
      <c r="V395" s="24">
        <f>IFERROR(VLOOKUP($D395,#REF!,20,0),)</f>
        <v>0</v>
      </c>
      <c r="W395" s="24">
        <f>IFERROR(VLOOKUP($D395,#REF!,21,0),)</f>
        <v>0</v>
      </c>
      <c r="X395" s="24">
        <f>IFERROR(VLOOKUP($D395,#REF!,22,0),)</f>
        <v>0</v>
      </c>
      <c r="Y395" s="24">
        <f>IFERROR(VLOOKUP($D395,#REF!,23,0),)</f>
        <v>0</v>
      </c>
      <c r="Z395" s="24">
        <f>IFERROR(VLOOKUP($D395,#REF!,24,0),)</f>
        <v>0</v>
      </c>
      <c r="AA395" s="24">
        <f>IFERROR(VLOOKUP($D395,#REF!,25,0),)</f>
        <v>0</v>
      </c>
      <c r="AB395" s="24">
        <f>IFERROR(VLOOKUP($D395,#REF!,26,0),)</f>
        <v>0</v>
      </c>
      <c r="AC395" s="24">
        <f>IFERROR(VLOOKUP($D395,#REF!,27,0),)</f>
        <v>0</v>
      </c>
      <c r="AD395" s="24">
        <f>IFERROR(VLOOKUP($D395,#REF!,28,0),)</f>
        <v>0</v>
      </c>
      <c r="AE395" s="24">
        <f>IFERROR(VLOOKUP($D395,#REF!,29,0),)</f>
        <v>0</v>
      </c>
      <c r="AF395" s="24">
        <f>IFERROR(VLOOKUP($D395,#REF!,30,0),)</f>
        <v>0</v>
      </c>
      <c r="AG395" s="24">
        <f>IFERROR(VLOOKUP($D395,#REF!,31,0),)</f>
        <v>0</v>
      </c>
      <c r="AH395" s="24">
        <f>IFERROR(VLOOKUP($D395,#REF!,32,0),)</f>
        <v>0</v>
      </c>
      <c r="AI395" s="24">
        <f>IFERROR(VLOOKUP($D395,#REF!,33,0),)</f>
        <v>0</v>
      </c>
      <c r="AJ395" s="24">
        <f>IFERROR(VLOOKUP($D395,#REF!,34,0),)</f>
        <v>0</v>
      </c>
      <c r="AK395" s="24">
        <f>IFERROR(VLOOKUP($D395,#REF!,35,0),)</f>
        <v>0</v>
      </c>
      <c r="AL395" s="24">
        <f>IFERROR(VLOOKUP($D395,#REF!,36,0),)</f>
        <v>0</v>
      </c>
    </row>
    <row r="396" spans="1:38" x14ac:dyDescent="0.25">
      <c r="A396" s="8" t="s">
        <v>989</v>
      </c>
      <c r="B396" s="8" t="str">
        <f t="shared" si="62"/>
        <v>Дооснащение ИТСО КС Ростовского ЛПУ МГ051-2004453</v>
      </c>
      <c r="C396" s="23" t="s">
        <v>809</v>
      </c>
      <c r="D396" s="23" t="s">
        <v>440</v>
      </c>
      <c r="E396" s="24">
        <f>IFERROR(VLOOKUP(D396,#REF!,2,0),)</f>
        <v>0</v>
      </c>
      <c r="F396" s="24">
        <f>IFERROR(VLOOKUP(D396,#REF!,3,0),)</f>
        <v>0</v>
      </c>
      <c r="G396" s="24">
        <f>IFERROR(VLOOKUP(D396,#REF!,4,0),)</f>
        <v>0</v>
      </c>
      <c r="H396" s="24">
        <f>IFERROR(VLOOKUP($D396,#REF!,5,0),)</f>
        <v>0</v>
      </c>
      <c r="I396" s="24">
        <v>0</v>
      </c>
      <c r="J396" s="24">
        <f>IFERROR(VLOOKUP($D396,#REF!,7,0),)</f>
        <v>0</v>
      </c>
      <c r="K396" s="24">
        <f>IFERROR(VLOOKUP($D396,#REF!,8,0),)</f>
        <v>0</v>
      </c>
      <c r="L396" s="24">
        <f>IFERROR(VLOOKUP($D396,#REF!,9,0),)</f>
        <v>0</v>
      </c>
      <c r="M396" s="24">
        <f>IFERROR(VLOOKUP($D396,#REF!,10,0),)</f>
        <v>0</v>
      </c>
      <c r="N396" s="24">
        <f>IFERROR(VLOOKUP($D396,#REF!,11,0),)</f>
        <v>0</v>
      </c>
      <c r="O396" s="24">
        <f>IFERROR(VLOOKUP($D396,#REF!,12,0),)</f>
        <v>0</v>
      </c>
      <c r="P396" s="24">
        <f>IFERROR(VLOOKUP($D396,#REF!,14,0),)</f>
        <v>0</v>
      </c>
      <c r="Q396" s="24">
        <f>IFERROR(VLOOKUP($D396,#REF!,15,0),)</f>
        <v>0</v>
      </c>
      <c r="R396" s="24">
        <f>IFERROR(VLOOKUP($D396,#REF!,16,0),)</f>
        <v>0</v>
      </c>
      <c r="S396" s="24">
        <f>IFERROR(VLOOKUP($D396,#REF!,16,0),)</f>
        <v>0</v>
      </c>
      <c r="T396" s="24">
        <f>IFERROR(VLOOKUP($D396,#REF!,17,0),)</f>
        <v>0</v>
      </c>
      <c r="U396" s="24">
        <f>IFERROR(VLOOKUP($D396,#REF!,19,0),)</f>
        <v>0</v>
      </c>
      <c r="V396" s="24">
        <f>IFERROR(VLOOKUP($D396,#REF!,20,0),)</f>
        <v>0</v>
      </c>
      <c r="W396" s="24">
        <f>IFERROR(VLOOKUP($D396,#REF!,21,0),)</f>
        <v>0</v>
      </c>
      <c r="X396" s="24">
        <f>IFERROR(VLOOKUP($D396,#REF!,22,0),)</f>
        <v>0</v>
      </c>
      <c r="Y396" s="24">
        <f>IFERROR(VLOOKUP($D396,#REF!,23,0),)</f>
        <v>0</v>
      </c>
      <c r="Z396" s="24">
        <f>IFERROR(VLOOKUP($D396,#REF!,24,0),)</f>
        <v>0</v>
      </c>
      <c r="AA396" s="24">
        <f>IFERROR(VLOOKUP($D396,#REF!,25,0),)</f>
        <v>0</v>
      </c>
      <c r="AB396" s="24">
        <f>IFERROR(VLOOKUP($D396,#REF!,26,0),)</f>
        <v>0</v>
      </c>
      <c r="AC396" s="24">
        <f>IFERROR(VLOOKUP($D396,#REF!,27,0),)</f>
        <v>0</v>
      </c>
      <c r="AD396" s="24">
        <f>IFERROR(VLOOKUP($D396,#REF!,28,0),)</f>
        <v>0</v>
      </c>
      <c r="AE396" s="24">
        <f>IFERROR(VLOOKUP($D396,#REF!,29,0),)</f>
        <v>0</v>
      </c>
      <c r="AF396" s="24">
        <f>IFERROR(VLOOKUP($D396,#REF!,30,0),)</f>
        <v>0</v>
      </c>
      <c r="AG396" s="24">
        <f>IFERROR(VLOOKUP($D396,#REF!,31,0),)</f>
        <v>0</v>
      </c>
      <c r="AH396" s="24">
        <f>IFERROR(VLOOKUP($D396,#REF!,32,0),)</f>
        <v>0</v>
      </c>
      <c r="AI396" s="24">
        <f>IFERROR(VLOOKUP($D396,#REF!,33,0),)</f>
        <v>0</v>
      </c>
      <c r="AJ396" s="24">
        <f>IFERROR(VLOOKUP($D396,#REF!,34,0),)</f>
        <v>0</v>
      </c>
      <c r="AK396" s="24">
        <f>IFERROR(VLOOKUP($D396,#REF!,35,0),)</f>
        <v>0</v>
      </c>
      <c r="AL396" s="24">
        <f>IFERROR(VLOOKUP($D396,#REF!,36,0),)</f>
        <v>0</v>
      </c>
    </row>
    <row r="397" spans="1:38" x14ac:dyDescent="0.25">
      <c r="A397" s="8" t="s">
        <v>989</v>
      </c>
      <c r="B397" s="8" t="str">
        <f t="shared" si="62"/>
        <v>Дооснащение ИТСО ГРС Кизилюртовского ЛПУ МГ051-2004456</v>
      </c>
      <c r="C397" s="23" t="s">
        <v>810</v>
      </c>
      <c r="D397" s="23" t="s">
        <v>441</v>
      </c>
      <c r="E397" s="24">
        <f>IFERROR(VLOOKUP(D397,#REF!,2,0),)</f>
        <v>0</v>
      </c>
      <c r="F397" s="24">
        <f>IFERROR(VLOOKUP(D397,#REF!,3,0),)</f>
        <v>0</v>
      </c>
      <c r="G397" s="24">
        <f>IFERROR(VLOOKUP(D397,#REF!,4,0),)</f>
        <v>0</v>
      </c>
      <c r="H397" s="24">
        <f>IFERROR(VLOOKUP($D397,#REF!,5,0),)</f>
        <v>0</v>
      </c>
      <c r="I397" s="24">
        <v>0</v>
      </c>
      <c r="J397" s="24">
        <f>IFERROR(VLOOKUP($D397,#REF!,7,0),)</f>
        <v>0</v>
      </c>
      <c r="K397" s="24">
        <f>IFERROR(VLOOKUP($D397,#REF!,8,0),)</f>
        <v>0</v>
      </c>
      <c r="L397" s="24">
        <f>IFERROR(VLOOKUP($D397,#REF!,9,0),)</f>
        <v>0</v>
      </c>
      <c r="M397" s="24">
        <f>IFERROR(VLOOKUP($D397,#REF!,10,0),)</f>
        <v>0</v>
      </c>
      <c r="N397" s="24">
        <f>IFERROR(VLOOKUP($D397,#REF!,11,0),)</f>
        <v>0</v>
      </c>
      <c r="O397" s="24">
        <f>IFERROR(VLOOKUP($D397,#REF!,12,0),)</f>
        <v>0</v>
      </c>
      <c r="P397" s="24">
        <f>IFERROR(VLOOKUP($D397,#REF!,14,0),)</f>
        <v>0</v>
      </c>
      <c r="Q397" s="24">
        <f>IFERROR(VLOOKUP($D397,#REF!,15,0),)</f>
        <v>0</v>
      </c>
      <c r="R397" s="24">
        <f>IFERROR(VLOOKUP($D397,#REF!,16,0),)</f>
        <v>0</v>
      </c>
      <c r="S397" s="24">
        <f>IFERROR(VLOOKUP($D397,#REF!,16,0),)</f>
        <v>0</v>
      </c>
      <c r="T397" s="24">
        <f>IFERROR(VLOOKUP($D397,#REF!,17,0),)</f>
        <v>0</v>
      </c>
      <c r="U397" s="24">
        <f>IFERROR(VLOOKUP($D397,#REF!,19,0),)</f>
        <v>0</v>
      </c>
      <c r="V397" s="24">
        <f>IFERROR(VLOOKUP($D397,#REF!,20,0),)</f>
        <v>0</v>
      </c>
      <c r="W397" s="24">
        <f>IFERROR(VLOOKUP($D397,#REF!,21,0),)</f>
        <v>0</v>
      </c>
      <c r="X397" s="24">
        <f>IFERROR(VLOOKUP($D397,#REF!,22,0),)</f>
        <v>0</v>
      </c>
      <c r="Y397" s="24">
        <f>IFERROR(VLOOKUP($D397,#REF!,23,0),)</f>
        <v>0</v>
      </c>
      <c r="Z397" s="24">
        <f>IFERROR(VLOOKUP($D397,#REF!,24,0),)</f>
        <v>0</v>
      </c>
      <c r="AA397" s="24">
        <f>IFERROR(VLOOKUP($D397,#REF!,25,0),)</f>
        <v>0</v>
      </c>
      <c r="AB397" s="24">
        <f>IFERROR(VLOOKUP($D397,#REF!,26,0),)</f>
        <v>0</v>
      </c>
      <c r="AC397" s="24">
        <f>IFERROR(VLOOKUP($D397,#REF!,27,0),)</f>
        <v>0</v>
      </c>
      <c r="AD397" s="24">
        <f>IFERROR(VLOOKUP($D397,#REF!,28,0),)</f>
        <v>0</v>
      </c>
      <c r="AE397" s="24">
        <f>IFERROR(VLOOKUP($D397,#REF!,29,0),)</f>
        <v>0</v>
      </c>
      <c r="AF397" s="24">
        <f>IFERROR(VLOOKUP($D397,#REF!,30,0),)</f>
        <v>0</v>
      </c>
      <c r="AG397" s="24">
        <f>IFERROR(VLOOKUP($D397,#REF!,31,0),)</f>
        <v>0</v>
      </c>
      <c r="AH397" s="24">
        <f>IFERROR(VLOOKUP($D397,#REF!,32,0),)</f>
        <v>0</v>
      </c>
      <c r="AI397" s="24">
        <f>IFERROR(VLOOKUP($D397,#REF!,33,0),)</f>
        <v>0</v>
      </c>
      <c r="AJ397" s="24">
        <f>IFERROR(VLOOKUP($D397,#REF!,34,0),)</f>
        <v>0</v>
      </c>
      <c r="AK397" s="24">
        <f>IFERROR(VLOOKUP($D397,#REF!,35,0),)</f>
        <v>0</v>
      </c>
      <c r="AL397" s="24">
        <f>IFERROR(VLOOKUP($D397,#REF!,36,0),)</f>
        <v>0</v>
      </c>
    </row>
    <row r="398" spans="1:38" x14ac:dyDescent="0.25">
      <c r="A398" s="8" t="s">
        <v>989</v>
      </c>
      <c r="B398" s="8" t="str">
        <f t="shared" si="62"/>
        <v>Дооснащение ИТСО ГРС Избербашского ЛПУ МГ051-2004458</v>
      </c>
      <c r="C398" s="23" t="s">
        <v>811</v>
      </c>
      <c r="D398" s="23" t="s">
        <v>442</v>
      </c>
      <c r="E398" s="24">
        <f>IFERROR(VLOOKUP(D398,#REF!,2,0),)</f>
        <v>0</v>
      </c>
      <c r="F398" s="24">
        <f>IFERROR(VLOOKUP(D398,#REF!,3,0),)</f>
        <v>0</v>
      </c>
      <c r="G398" s="24">
        <f>IFERROR(VLOOKUP(D398,#REF!,4,0),)</f>
        <v>0</v>
      </c>
      <c r="H398" s="24">
        <f>IFERROR(VLOOKUP($D398,#REF!,5,0),)</f>
        <v>0</v>
      </c>
      <c r="I398" s="24">
        <v>0</v>
      </c>
      <c r="J398" s="24">
        <f>IFERROR(VLOOKUP($D398,#REF!,7,0),)</f>
        <v>0</v>
      </c>
      <c r="K398" s="24">
        <f>IFERROR(VLOOKUP($D398,#REF!,8,0),)</f>
        <v>0</v>
      </c>
      <c r="L398" s="24">
        <f>IFERROR(VLOOKUP($D398,#REF!,9,0),)</f>
        <v>0</v>
      </c>
      <c r="M398" s="24">
        <f>IFERROR(VLOOKUP($D398,#REF!,10,0),)</f>
        <v>0</v>
      </c>
      <c r="N398" s="24">
        <f>IFERROR(VLOOKUP($D398,#REF!,11,0),)</f>
        <v>0</v>
      </c>
      <c r="O398" s="24">
        <f>IFERROR(VLOOKUP($D398,#REF!,12,0),)</f>
        <v>0</v>
      </c>
      <c r="P398" s="24">
        <f>IFERROR(VLOOKUP($D398,#REF!,14,0),)</f>
        <v>0</v>
      </c>
      <c r="Q398" s="24">
        <f>IFERROR(VLOOKUP($D398,#REF!,15,0),)</f>
        <v>0</v>
      </c>
      <c r="R398" s="24">
        <f>IFERROR(VLOOKUP($D398,#REF!,16,0),)</f>
        <v>0</v>
      </c>
      <c r="S398" s="24">
        <f>IFERROR(VLOOKUP($D398,#REF!,16,0),)</f>
        <v>0</v>
      </c>
      <c r="T398" s="24">
        <f>IFERROR(VLOOKUP($D398,#REF!,17,0),)</f>
        <v>0</v>
      </c>
      <c r="U398" s="24">
        <f>IFERROR(VLOOKUP($D398,#REF!,19,0),)</f>
        <v>0</v>
      </c>
      <c r="V398" s="24">
        <f>IFERROR(VLOOKUP($D398,#REF!,20,0),)</f>
        <v>0</v>
      </c>
      <c r="W398" s="24">
        <f>IFERROR(VLOOKUP($D398,#REF!,21,0),)</f>
        <v>0</v>
      </c>
      <c r="X398" s="24">
        <f>IFERROR(VLOOKUP($D398,#REF!,22,0),)</f>
        <v>0</v>
      </c>
      <c r="Y398" s="24">
        <f>IFERROR(VLOOKUP($D398,#REF!,23,0),)</f>
        <v>0</v>
      </c>
      <c r="Z398" s="24">
        <f>IFERROR(VLOOKUP($D398,#REF!,24,0),)</f>
        <v>0</v>
      </c>
      <c r="AA398" s="24">
        <f>IFERROR(VLOOKUP($D398,#REF!,25,0),)</f>
        <v>0</v>
      </c>
      <c r="AB398" s="24">
        <f>IFERROR(VLOOKUP($D398,#REF!,26,0),)</f>
        <v>0</v>
      </c>
      <c r="AC398" s="24">
        <f>IFERROR(VLOOKUP($D398,#REF!,27,0),)</f>
        <v>0</v>
      </c>
      <c r="AD398" s="24">
        <f>IFERROR(VLOOKUP($D398,#REF!,28,0),)</f>
        <v>0</v>
      </c>
      <c r="AE398" s="24">
        <f>IFERROR(VLOOKUP($D398,#REF!,29,0),)</f>
        <v>0</v>
      </c>
      <c r="AF398" s="24">
        <f>IFERROR(VLOOKUP($D398,#REF!,30,0),)</f>
        <v>0</v>
      </c>
      <c r="AG398" s="24">
        <f>IFERROR(VLOOKUP($D398,#REF!,31,0),)</f>
        <v>0</v>
      </c>
      <c r="AH398" s="24">
        <f>IFERROR(VLOOKUP($D398,#REF!,32,0),)</f>
        <v>0</v>
      </c>
      <c r="AI398" s="24">
        <f>IFERROR(VLOOKUP($D398,#REF!,33,0),)</f>
        <v>0</v>
      </c>
      <c r="AJ398" s="24">
        <f>IFERROR(VLOOKUP($D398,#REF!,34,0),)</f>
        <v>0</v>
      </c>
      <c r="AK398" s="24">
        <f>IFERROR(VLOOKUP($D398,#REF!,35,0),)</f>
        <v>0</v>
      </c>
      <c r="AL398" s="24">
        <f>IFERROR(VLOOKUP($D398,#REF!,36,0),)</f>
        <v>0</v>
      </c>
    </row>
    <row r="399" spans="1:38" x14ac:dyDescent="0.25">
      <c r="A399" s="8" t="s">
        <v>989</v>
      </c>
      <c r="B399" s="8" t="str">
        <f t="shared" si="62"/>
        <v>Дооснащение ИТСО ГРС Дербентского ЛПУ МГ051-2004459</v>
      </c>
      <c r="C399" s="23" t="s">
        <v>812</v>
      </c>
      <c r="D399" s="23" t="s">
        <v>443</v>
      </c>
      <c r="E399" s="24">
        <f>IFERROR(VLOOKUP(D399,#REF!,2,0),)</f>
        <v>0</v>
      </c>
      <c r="F399" s="24">
        <f>IFERROR(VLOOKUP(D399,#REF!,3,0),)</f>
        <v>0</v>
      </c>
      <c r="G399" s="24">
        <f>IFERROR(VLOOKUP(D399,#REF!,4,0),)</f>
        <v>0</v>
      </c>
      <c r="H399" s="24">
        <f>IFERROR(VLOOKUP($D399,#REF!,5,0),)</f>
        <v>0</v>
      </c>
      <c r="I399" s="24">
        <v>0</v>
      </c>
      <c r="J399" s="24">
        <f>IFERROR(VLOOKUP($D399,#REF!,7,0),)</f>
        <v>0</v>
      </c>
      <c r="K399" s="24">
        <f>IFERROR(VLOOKUP($D399,#REF!,8,0),)</f>
        <v>0</v>
      </c>
      <c r="L399" s="24">
        <f>IFERROR(VLOOKUP($D399,#REF!,9,0),)</f>
        <v>0</v>
      </c>
      <c r="M399" s="24">
        <f>IFERROR(VLOOKUP($D399,#REF!,10,0),)</f>
        <v>0</v>
      </c>
      <c r="N399" s="24">
        <f>IFERROR(VLOOKUP($D399,#REF!,11,0),)</f>
        <v>0</v>
      </c>
      <c r="O399" s="24">
        <f>IFERROR(VLOOKUP($D399,#REF!,12,0),)</f>
        <v>0</v>
      </c>
      <c r="P399" s="24">
        <f>IFERROR(VLOOKUP($D399,#REF!,14,0),)</f>
        <v>0</v>
      </c>
      <c r="Q399" s="24">
        <f>IFERROR(VLOOKUP($D399,#REF!,15,0),)</f>
        <v>0</v>
      </c>
      <c r="R399" s="24">
        <f>IFERROR(VLOOKUP($D399,#REF!,16,0),)</f>
        <v>0</v>
      </c>
      <c r="S399" s="24">
        <f>IFERROR(VLOOKUP($D399,#REF!,16,0),)</f>
        <v>0</v>
      </c>
      <c r="T399" s="24">
        <f>IFERROR(VLOOKUP($D399,#REF!,17,0),)</f>
        <v>0</v>
      </c>
      <c r="U399" s="24">
        <f>IFERROR(VLOOKUP($D399,#REF!,19,0),)</f>
        <v>0</v>
      </c>
      <c r="V399" s="24">
        <f>IFERROR(VLOOKUP($D399,#REF!,20,0),)</f>
        <v>0</v>
      </c>
      <c r="W399" s="24">
        <f>IFERROR(VLOOKUP($D399,#REF!,21,0),)</f>
        <v>0</v>
      </c>
      <c r="X399" s="24">
        <f>IFERROR(VLOOKUP($D399,#REF!,22,0),)</f>
        <v>0</v>
      </c>
      <c r="Y399" s="24">
        <f>IFERROR(VLOOKUP($D399,#REF!,23,0),)</f>
        <v>0</v>
      </c>
      <c r="Z399" s="24">
        <f>IFERROR(VLOOKUP($D399,#REF!,24,0),)</f>
        <v>0</v>
      </c>
      <c r="AA399" s="24">
        <f>IFERROR(VLOOKUP($D399,#REF!,25,0),)</f>
        <v>0</v>
      </c>
      <c r="AB399" s="24">
        <f>IFERROR(VLOOKUP($D399,#REF!,26,0),)</f>
        <v>0</v>
      </c>
      <c r="AC399" s="24">
        <f>IFERROR(VLOOKUP($D399,#REF!,27,0),)</f>
        <v>0</v>
      </c>
      <c r="AD399" s="24">
        <f>IFERROR(VLOOKUP($D399,#REF!,28,0),)</f>
        <v>0</v>
      </c>
      <c r="AE399" s="24">
        <f>IFERROR(VLOOKUP($D399,#REF!,29,0),)</f>
        <v>0</v>
      </c>
      <c r="AF399" s="24">
        <f>IFERROR(VLOOKUP($D399,#REF!,30,0),)</f>
        <v>0</v>
      </c>
      <c r="AG399" s="24">
        <f>IFERROR(VLOOKUP($D399,#REF!,31,0),)</f>
        <v>0</v>
      </c>
      <c r="AH399" s="24">
        <f>IFERROR(VLOOKUP($D399,#REF!,32,0),)</f>
        <v>0</v>
      </c>
      <c r="AI399" s="24">
        <f>IFERROR(VLOOKUP($D399,#REF!,33,0),)</f>
        <v>0</v>
      </c>
      <c r="AJ399" s="24">
        <f>IFERROR(VLOOKUP($D399,#REF!,34,0),)</f>
        <v>0</v>
      </c>
      <c r="AK399" s="24">
        <f>IFERROR(VLOOKUP($D399,#REF!,35,0),)</f>
        <v>0</v>
      </c>
      <c r="AL399" s="24">
        <f>IFERROR(VLOOKUP($D399,#REF!,36,0),)</f>
        <v>0</v>
      </c>
    </row>
    <row r="400" spans="1:38" x14ac:dyDescent="0.25">
      <c r="A400" s="8" t="s">
        <v>989</v>
      </c>
      <c r="B400" s="8" t="str">
        <f t="shared" si="62"/>
        <v>Дооснащение ИТСО ГРС Моршанского ЛПУМГ051-2004461</v>
      </c>
      <c r="C400" s="23" t="s">
        <v>813</v>
      </c>
      <c r="D400" s="23" t="s">
        <v>444</v>
      </c>
      <c r="E400" s="24">
        <f>IFERROR(VLOOKUP(D400,#REF!,2,0),)</f>
        <v>0</v>
      </c>
      <c r="F400" s="24">
        <f>IFERROR(VLOOKUP(D400,#REF!,3,0),)</f>
        <v>0</v>
      </c>
      <c r="G400" s="24">
        <f>IFERROR(VLOOKUP(D400,#REF!,4,0),)</f>
        <v>0</v>
      </c>
      <c r="H400" s="24">
        <f>IFERROR(VLOOKUP($D400,#REF!,5,0),)</f>
        <v>0</v>
      </c>
      <c r="I400" s="24">
        <v>4.05</v>
      </c>
      <c r="J400" s="24">
        <f>IFERROR(VLOOKUP($D400,#REF!,7,0),)</f>
        <v>0</v>
      </c>
      <c r="K400" s="24">
        <f>IFERROR(VLOOKUP($D400,#REF!,8,0),)</f>
        <v>0</v>
      </c>
      <c r="L400" s="24">
        <f>IFERROR(VLOOKUP($D400,#REF!,9,0),)</f>
        <v>0</v>
      </c>
      <c r="M400" s="24">
        <f>IFERROR(VLOOKUP($D400,#REF!,10,0),)</f>
        <v>0</v>
      </c>
      <c r="N400" s="24">
        <f>IFERROR(VLOOKUP($D400,#REF!,11,0),)</f>
        <v>0</v>
      </c>
      <c r="O400" s="24">
        <f>IFERROR(VLOOKUP($D400,#REF!,12,0),)</f>
        <v>0</v>
      </c>
      <c r="P400" s="24">
        <f>IFERROR(VLOOKUP($D400,#REF!,14,0),)</f>
        <v>0</v>
      </c>
      <c r="Q400" s="24">
        <f>IFERROR(VLOOKUP($D400,#REF!,15,0),)</f>
        <v>0</v>
      </c>
      <c r="R400" s="24">
        <f>IFERROR(VLOOKUP($D400,#REF!,16,0),)</f>
        <v>0</v>
      </c>
      <c r="S400" s="24">
        <f>IFERROR(VLOOKUP($D400,#REF!,16,0),)</f>
        <v>0</v>
      </c>
      <c r="T400" s="24">
        <f>IFERROR(VLOOKUP($D400,#REF!,17,0),)</f>
        <v>0</v>
      </c>
      <c r="U400" s="24">
        <f>IFERROR(VLOOKUP($D400,#REF!,19,0),)</f>
        <v>0</v>
      </c>
      <c r="V400" s="24">
        <f>IFERROR(VLOOKUP($D400,#REF!,20,0),)</f>
        <v>0</v>
      </c>
      <c r="W400" s="24">
        <f>IFERROR(VLOOKUP($D400,#REF!,21,0),)</f>
        <v>0</v>
      </c>
      <c r="X400" s="24">
        <f>IFERROR(VLOOKUP($D400,#REF!,22,0),)</f>
        <v>0</v>
      </c>
      <c r="Y400" s="24">
        <f>IFERROR(VLOOKUP($D400,#REF!,23,0),)</f>
        <v>0</v>
      </c>
      <c r="Z400" s="24">
        <f>IFERROR(VLOOKUP($D400,#REF!,24,0),)</f>
        <v>0</v>
      </c>
      <c r="AA400" s="24">
        <f>IFERROR(VLOOKUP($D400,#REF!,25,0),)</f>
        <v>0</v>
      </c>
      <c r="AB400" s="24">
        <f>IFERROR(VLOOKUP($D400,#REF!,26,0),)</f>
        <v>0</v>
      </c>
      <c r="AC400" s="24">
        <f>IFERROR(VLOOKUP($D400,#REF!,27,0),)</f>
        <v>0</v>
      </c>
      <c r="AD400" s="24">
        <f>IFERROR(VLOOKUP($D400,#REF!,28,0),)</f>
        <v>0</v>
      </c>
      <c r="AE400" s="24">
        <f>IFERROR(VLOOKUP($D400,#REF!,29,0),)</f>
        <v>0</v>
      </c>
      <c r="AF400" s="24">
        <f>IFERROR(VLOOKUP($D400,#REF!,30,0),)</f>
        <v>0</v>
      </c>
      <c r="AG400" s="24">
        <f>IFERROR(VLOOKUP($D400,#REF!,31,0),)</f>
        <v>0</v>
      </c>
      <c r="AH400" s="24">
        <f>IFERROR(VLOOKUP($D400,#REF!,32,0),)</f>
        <v>0</v>
      </c>
      <c r="AI400" s="24">
        <f>IFERROR(VLOOKUP($D400,#REF!,33,0),)</f>
        <v>0</v>
      </c>
      <c r="AJ400" s="24">
        <f>IFERROR(VLOOKUP($D400,#REF!,34,0),)</f>
        <v>0</v>
      </c>
      <c r="AK400" s="24">
        <f>IFERROR(VLOOKUP($D400,#REF!,35,0),)</f>
        <v>0</v>
      </c>
      <c r="AL400" s="24">
        <f>IFERROR(VLOOKUP($D400,#REF!,36,0),)</f>
        <v>0</v>
      </c>
    </row>
    <row r="401" spans="1:38" x14ac:dyDescent="0.25">
      <c r="A401" s="8" t="s">
        <v>989</v>
      </c>
      <c r="B401" s="8" t="str">
        <f t="shared" si="62"/>
        <v>Дооснащение ИТСО ГРС Волжского ЛПУ МГ, Вятского ЛПУ МГ, Кировского ЛПУ МГ и Моркинского ЛПУ МГ051-2004462</v>
      </c>
      <c r="C401" s="23" t="s">
        <v>814</v>
      </c>
      <c r="D401" s="23" t="s">
        <v>445</v>
      </c>
      <c r="E401" s="24">
        <f>IFERROR(VLOOKUP(D401,#REF!,2,0),)</f>
        <v>0</v>
      </c>
      <c r="F401" s="24">
        <f>IFERROR(VLOOKUP(D401,#REF!,3,0),)</f>
        <v>0</v>
      </c>
      <c r="G401" s="24">
        <f>IFERROR(VLOOKUP(D401,#REF!,4,0),)</f>
        <v>0</v>
      </c>
      <c r="H401" s="24">
        <f>IFERROR(VLOOKUP($D401,#REF!,5,0),)</f>
        <v>0</v>
      </c>
      <c r="I401" s="24">
        <v>0</v>
      </c>
      <c r="J401" s="24">
        <f>IFERROR(VLOOKUP($D401,#REF!,7,0),)</f>
        <v>0</v>
      </c>
      <c r="K401" s="24">
        <f>IFERROR(VLOOKUP($D401,#REF!,8,0),)</f>
        <v>0</v>
      </c>
      <c r="L401" s="24">
        <f>IFERROR(VLOOKUP($D401,#REF!,9,0),)</f>
        <v>0</v>
      </c>
      <c r="M401" s="24">
        <f>IFERROR(VLOOKUP($D401,#REF!,10,0),)</f>
        <v>0</v>
      </c>
      <c r="N401" s="24">
        <f>IFERROR(VLOOKUP($D401,#REF!,11,0),)</f>
        <v>0</v>
      </c>
      <c r="O401" s="24">
        <f>IFERROR(VLOOKUP($D401,#REF!,12,0),)</f>
        <v>0</v>
      </c>
      <c r="P401" s="24">
        <f>IFERROR(VLOOKUP($D401,#REF!,14,0),)</f>
        <v>0</v>
      </c>
      <c r="Q401" s="24">
        <f>IFERROR(VLOOKUP($D401,#REF!,15,0),)</f>
        <v>0</v>
      </c>
      <c r="R401" s="24">
        <f>IFERROR(VLOOKUP($D401,#REF!,16,0),)</f>
        <v>0</v>
      </c>
      <c r="S401" s="24">
        <f>IFERROR(VLOOKUP($D401,#REF!,16,0),)</f>
        <v>0</v>
      </c>
      <c r="T401" s="24">
        <f>IFERROR(VLOOKUP($D401,#REF!,17,0),)</f>
        <v>0</v>
      </c>
      <c r="U401" s="24">
        <f>IFERROR(VLOOKUP($D401,#REF!,19,0),)</f>
        <v>0</v>
      </c>
      <c r="V401" s="24">
        <f>IFERROR(VLOOKUP($D401,#REF!,20,0),)</f>
        <v>0</v>
      </c>
      <c r="W401" s="24">
        <f>IFERROR(VLOOKUP($D401,#REF!,21,0),)</f>
        <v>0</v>
      </c>
      <c r="X401" s="24">
        <f>IFERROR(VLOOKUP($D401,#REF!,22,0),)</f>
        <v>0</v>
      </c>
      <c r="Y401" s="24">
        <f>IFERROR(VLOOKUP($D401,#REF!,23,0),)</f>
        <v>0</v>
      </c>
      <c r="Z401" s="24">
        <f>IFERROR(VLOOKUP($D401,#REF!,24,0),)</f>
        <v>0</v>
      </c>
      <c r="AA401" s="24">
        <f>IFERROR(VLOOKUP($D401,#REF!,25,0),)</f>
        <v>0</v>
      </c>
      <c r="AB401" s="24">
        <f>IFERROR(VLOOKUP($D401,#REF!,26,0),)</f>
        <v>0</v>
      </c>
      <c r="AC401" s="24">
        <f>IFERROR(VLOOKUP($D401,#REF!,27,0),)</f>
        <v>0</v>
      </c>
      <c r="AD401" s="24">
        <f>IFERROR(VLOOKUP($D401,#REF!,28,0),)</f>
        <v>0</v>
      </c>
      <c r="AE401" s="24">
        <f>IFERROR(VLOOKUP($D401,#REF!,29,0),)</f>
        <v>0</v>
      </c>
      <c r="AF401" s="24">
        <f>IFERROR(VLOOKUP($D401,#REF!,30,0),)</f>
        <v>0</v>
      </c>
      <c r="AG401" s="24">
        <f>IFERROR(VLOOKUP($D401,#REF!,31,0),)</f>
        <v>0</v>
      </c>
      <c r="AH401" s="24">
        <f>IFERROR(VLOOKUP($D401,#REF!,32,0),)</f>
        <v>0</v>
      </c>
      <c r="AI401" s="24">
        <f>IFERROR(VLOOKUP($D401,#REF!,33,0),)</f>
        <v>0</v>
      </c>
      <c r="AJ401" s="24">
        <f>IFERROR(VLOOKUP($D401,#REF!,34,0),)</f>
        <v>0</v>
      </c>
      <c r="AK401" s="24">
        <f>IFERROR(VLOOKUP($D401,#REF!,35,0),)</f>
        <v>0</v>
      </c>
      <c r="AL401" s="24">
        <f>IFERROR(VLOOKUP($D401,#REF!,36,0),)</f>
        <v>0</v>
      </c>
    </row>
    <row r="402" spans="1:38" x14ac:dyDescent="0.25">
      <c r="A402" s="8" t="s">
        <v>989</v>
      </c>
      <c r="B402" s="8" t="str">
        <f t="shared" si="62"/>
        <v>Дооснащение ИТСО объектов ООО "Газпром трансгаз Самара"051-2004463</v>
      </c>
      <c r="C402" s="23" t="s">
        <v>815</v>
      </c>
      <c r="D402" s="23" t="s">
        <v>446</v>
      </c>
      <c r="E402" s="24">
        <f>IFERROR(VLOOKUP(D402,#REF!,2,0),)</f>
        <v>0</v>
      </c>
      <c r="F402" s="24">
        <f>IFERROR(VLOOKUP(D402,#REF!,3,0),)</f>
        <v>0</v>
      </c>
      <c r="G402" s="24">
        <f>IFERROR(VLOOKUP(D402,#REF!,4,0),)</f>
        <v>0</v>
      </c>
      <c r="H402" s="24">
        <f>IFERROR(VLOOKUP($D402,#REF!,5,0),)</f>
        <v>0</v>
      </c>
      <c r="I402" s="24">
        <v>0</v>
      </c>
      <c r="J402" s="24">
        <f>IFERROR(VLOOKUP($D402,#REF!,7,0),)</f>
        <v>0</v>
      </c>
      <c r="K402" s="24">
        <f>IFERROR(VLOOKUP($D402,#REF!,8,0),)</f>
        <v>0</v>
      </c>
      <c r="L402" s="24">
        <f>IFERROR(VLOOKUP($D402,#REF!,9,0),)</f>
        <v>0</v>
      </c>
      <c r="M402" s="24">
        <f>IFERROR(VLOOKUP($D402,#REF!,10,0),)</f>
        <v>0</v>
      </c>
      <c r="N402" s="24">
        <f>IFERROR(VLOOKUP($D402,#REF!,11,0),)</f>
        <v>0</v>
      </c>
      <c r="O402" s="24">
        <f>IFERROR(VLOOKUP($D402,#REF!,12,0),)</f>
        <v>0</v>
      </c>
      <c r="P402" s="24">
        <f>IFERROR(VLOOKUP($D402,#REF!,14,0),)</f>
        <v>0</v>
      </c>
      <c r="Q402" s="24">
        <f>IFERROR(VLOOKUP($D402,#REF!,15,0),)</f>
        <v>0</v>
      </c>
      <c r="R402" s="24">
        <f>IFERROR(VLOOKUP($D402,#REF!,16,0),)</f>
        <v>0</v>
      </c>
      <c r="S402" s="24">
        <f>IFERROR(VLOOKUP($D402,#REF!,16,0),)</f>
        <v>0</v>
      </c>
      <c r="T402" s="24">
        <f>IFERROR(VLOOKUP($D402,#REF!,17,0),)</f>
        <v>0</v>
      </c>
      <c r="U402" s="24">
        <f>IFERROR(VLOOKUP($D402,#REF!,19,0),)</f>
        <v>0</v>
      </c>
      <c r="V402" s="24">
        <f>IFERROR(VLOOKUP($D402,#REF!,20,0),)</f>
        <v>0</v>
      </c>
      <c r="W402" s="24">
        <f>IFERROR(VLOOKUP($D402,#REF!,21,0),)</f>
        <v>0</v>
      </c>
      <c r="X402" s="24">
        <f>IFERROR(VLOOKUP($D402,#REF!,22,0),)</f>
        <v>0</v>
      </c>
      <c r="Y402" s="24">
        <f>IFERROR(VLOOKUP($D402,#REF!,23,0),)</f>
        <v>0</v>
      </c>
      <c r="Z402" s="24">
        <f>IFERROR(VLOOKUP($D402,#REF!,24,0),)</f>
        <v>0</v>
      </c>
      <c r="AA402" s="24">
        <f>IFERROR(VLOOKUP($D402,#REF!,25,0),)</f>
        <v>0</v>
      </c>
      <c r="AB402" s="24">
        <f>IFERROR(VLOOKUP($D402,#REF!,26,0),)</f>
        <v>0</v>
      </c>
      <c r="AC402" s="24">
        <f>IFERROR(VLOOKUP($D402,#REF!,27,0),)</f>
        <v>0</v>
      </c>
      <c r="AD402" s="24">
        <f>IFERROR(VLOOKUP($D402,#REF!,28,0),)</f>
        <v>0</v>
      </c>
      <c r="AE402" s="24">
        <f>IFERROR(VLOOKUP($D402,#REF!,29,0),)</f>
        <v>0</v>
      </c>
      <c r="AF402" s="24">
        <f>IFERROR(VLOOKUP($D402,#REF!,30,0),)</f>
        <v>0</v>
      </c>
      <c r="AG402" s="24">
        <f>IFERROR(VLOOKUP($D402,#REF!,31,0),)</f>
        <v>0</v>
      </c>
      <c r="AH402" s="24">
        <f>IFERROR(VLOOKUP($D402,#REF!,32,0),)</f>
        <v>0</v>
      </c>
      <c r="AI402" s="24">
        <f>IFERROR(VLOOKUP($D402,#REF!,33,0),)</f>
        <v>0</v>
      </c>
      <c r="AJ402" s="24">
        <f>IFERROR(VLOOKUP($D402,#REF!,34,0),)</f>
        <v>0</v>
      </c>
      <c r="AK402" s="24">
        <f>IFERROR(VLOOKUP($D402,#REF!,35,0),)</f>
        <v>0</v>
      </c>
      <c r="AL402" s="24">
        <f>IFERROR(VLOOKUP($D402,#REF!,36,0),)</f>
        <v>0</v>
      </c>
    </row>
    <row r="403" spans="1:38" x14ac:dyDescent="0.25">
      <c r="A403" s="8" t="s">
        <v>989</v>
      </c>
      <c r="B403" s="8" t="str">
        <f t="shared" si="62"/>
        <v>Реконструкция объектов 2 очереди Уренгойского ЗПКТ для переработки конденсата ачимовских залежей051-2004475</v>
      </c>
      <c r="C403" s="23" t="s">
        <v>816</v>
      </c>
      <c r="D403" s="23" t="s">
        <v>310</v>
      </c>
      <c r="E403" s="24">
        <f>IFERROR(VLOOKUP(D403,#REF!,2,0),)</f>
        <v>0</v>
      </c>
      <c r="F403" s="24">
        <f>IFERROR(VLOOKUP(D403,#REF!,3,0),)</f>
        <v>0</v>
      </c>
      <c r="G403" s="24">
        <f>IFERROR(VLOOKUP(D403,#REF!,4,0),)</f>
        <v>0</v>
      </c>
      <c r="H403" s="24">
        <f>IFERROR(VLOOKUP($D403,#REF!,5,0),)</f>
        <v>0</v>
      </c>
      <c r="I403" s="24">
        <v>31.94</v>
      </c>
      <c r="J403" s="24">
        <f>IFERROR(VLOOKUP($D403,#REF!,7,0),)</f>
        <v>0</v>
      </c>
      <c r="K403" s="24">
        <f>IFERROR(VLOOKUP($D403,#REF!,8,0),)</f>
        <v>0</v>
      </c>
      <c r="L403" s="24">
        <f>IFERROR(VLOOKUP($D403,#REF!,9,0),)</f>
        <v>0</v>
      </c>
      <c r="M403" s="24">
        <f>IFERROR(VLOOKUP($D403,#REF!,10,0),)</f>
        <v>0</v>
      </c>
      <c r="N403" s="24">
        <f>IFERROR(VLOOKUP($D403,#REF!,11,0),)</f>
        <v>0</v>
      </c>
      <c r="O403" s="24">
        <f>IFERROR(VLOOKUP($D403,#REF!,12,0),)</f>
        <v>0</v>
      </c>
      <c r="P403" s="24">
        <f>IFERROR(VLOOKUP($D403,#REF!,14,0),)</f>
        <v>0</v>
      </c>
      <c r="Q403" s="24">
        <f>IFERROR(VLOOKUP($D403,#REF!,15,0),)</f>
        <v>0</v>
      </c>
      <c r="R403" s="24">
        <f>IFERROR(VLOOKUP($D403,#REF!,16,0),)</f>
        <v>0</v>
      </c>
      <c r="S403" s="24">
        <f>IFERROR(VLOOKUP($D403,#REF!,16,0),)</f>
        <v>0</v>
      </c>
      <c r="T403" s="24">
        <f>IFERROR(VLOOKUP($D403,#REF!,17,0),)</f>
        <v>0</v>
      </c>
      <c r="U403" s="24">
        <f>IFERROR(VLOOKUP($D403,#REF!,19,0),)</f>
        <v>0</v>
      </c>
      <c r="V403" s="24">
        <f>IFERROR(VLOOKUP($D403,#REF!,20,0),)</f>
        <v>0</v>
      </c>
      <c r="W403" s="24">
        <f>IFERROR(VLOOKUP($D403,#REF!,21,0),)</f>
        <v>0</v>
      </c>
      <c r="X403" s="24">
        <f>IFERROR(VLOOKUP($D403,#REF!,22,0),)</f>
        <v>0</v>
      </c>
      <c r="Y403" s="24">
        <f>IFERROR(VLOOKUP($D403,#REF!,23,0),)</f>
        <v>0</v>
      </c>
      <c r="Z403" s="24">
        <f>IFERROR(VLOOKUP($D403,#REF!,24,0),)</f>
        <v>0</v>
      </c>
      <c r="AA403" s="24">
        <f>IFERROR(VLOOKUP($D403,#REF!,25,0),)</f>
        <v>0</v>
      </c>
      <c r="AB403" s="24">
        <f>IFERROR(VLOOKUP($D403,#REF!,26,0),)</f>
        <v>0</v>
      </c>
      <c r="AC403" s="24">
        <f>IFERROR(VLOOKUP($D403,#REF!,27,0),)</f>
        <v>0</v>
      </c>
      <c r="AD403" s="24">
        <f>IFERROR(VLOOKUP($D403,#REF!,28,0),)</f>
        <v>0</v>
      </c>
      <c r="AE403" s="24">
        <f>IFERROR(VLOOKUP($D403,#REF!,29,0),)</f>
        <v>0</v>
      </c>
      <c r="AF403" s="24">
        <f>IFERROR(VLOOKUP($D403,#REF!,30,0),)</f>
        <v>0</v>
      </c>
      <c r="AG403" s="24">
        <f>IFERROR(VLOOKUP($D403,#REF!,31,0),)</f>
        <v>0</v>
      </c>
      <c r="AH403" s="24">
        <f>IFERROR(VLOOKUP($D403,#REF!,32,0),)</f>
        <v>0</v>
      </c>
      <c r="AI403" s="24">
        <f>IFERROR(VLOOKUP($D403,#REF!,33,0),)</f>
        <v>0</v>
      </c>
      <c r="AJ403" s="24">
        <f>IFERROR(VLOOKUP($D403,#REF!,34,0),)</f>
        <v>0</v>
      </c>
      <c r="AK403" s="24">
        <f>IFERROR(VLOOKUP($D403,#REF!,35,0),)</f>
        <v>0</v>
      </c>
      <c r="AL403" s="24">
        <f>IFERROR(VLOOKUP($D403,#REF!,36,0),)</f>
        <v>0</v>
      </c>
    </row>
    <row r="404" spans="1:38" x14ac:dyDescent="0.25">
      <c r="A404" s="8" t="s">
        <v>989</v>
      </c>
      <c r="B404" s="8" t="str">
        <f t="shared" si="62"/>
        <v>Дооснащение ИТСО объектов Юбилейного ГП051-2004484</v>
      </c>
      <c r="C404" s="23" t="s">
        <v>817</v>
      </c>
      <c r="D404" s="23" t="s">
        <v>447</v>
      </c>
      <c r="E404" s="24">
        <f>IFERROR(VLOOKUP(D404,#REF!,2,0),)</f>
        <v>0</v>
      </c>
      <c r="F404" s="24">
        <f>IFERROR(VLOOKUP(D404,#REF!,3,0),)</f>
        <v>0</v>
      </c>
      <c r="G404" s="24">
        <f>IFERROR(VLOOKUP(D404,#REF!,4,0),)</f>
        <v>0</v>
      </c>
      <c r="H404" s="24">
        <f>IFERROR(VLOOKUP($D404,#REF!,5,0),)</f>
        <v>0</v>
      </c>
      <c r="I404" s="24">
        <v>30.04</v>
      </c>
      <c r="J404" s="24">
        <f>IFERROR(VLOOKUP($D404,#REF!,7,0),)</f>
        <v>0</v>
      </c>
      <c r="K404" s="24">
        <f>IFERROR(VLOOKUP($D404,#REF!,8,0),)</f>
        <v>0</v>
      </c>
      <c r="L404" s="24">
        <f>IFERROR(VLOOKUP($D404,#REF!,9,0),)</f>
        <v>0</v>
      </c>
      <c r="M404" s="24">
        <f>IFERROR(VLOOKUP($D404,#REF!,10,0),)</f>
        <v>0</v>
      </c>
      <c r="N404" s="24">
        <f>IFERROR(VLOOKUP($D404,#REF!,11,0),)</f>
        <v>0</v>
      </c>
      <c r="O404" s="24">
        <f>IFERROR(VLOOKUP($D404,#REF!,12,0),)</f>
        <v>0</v>
      </c>
      <c r="P404" s="24">
        <f>IFERROR(VLOOKUP($D404,#REF!,14,0),)</f>
        <v>0</v>
      </c>
      <c r="Q404" s="24">
        <f>IFERROR(VLOOKUP($D404,#REF!,15,0),)</f>
        <v>0</v>
      </c>
      <c r="R404" s="24">
        <f>IFERROR(VLOOKUP($D404,#REF!,16,0),)</f>
        <v>0</v>
      </c>
      <c r="S404" s="24">
        <f>IFERROR(VLOOKUP($D404,#REF!,16,0),)</f>
        <v>0</v>
      </c>
      <c r="T404" s="24">
        <f>IFERROR(VLOOKUP($D404,#REF!,17,0),)</f>
        <v>0</v>
      </c>
      <c r="U404" s="24">
        <f>IFERROR(VLOOKUP($D404,#REF!,19,0),)</f>
        <v>0</v>
      </c>
      <c r="V404" s="24">
        <f>IFERROR(VLOOKUP($D404,#REF!,20,0),)</f>
        <v>0</v>
      </c>
      <c r="W404" s="24">
        <f>IFERROR(VLOOKUP($D404,#REF!,21,0),)</f>
        <v>0</v>
      </c>
      <c r="X404" s="24">
        <f>IFERROR(VLOOKUP($D404,#REF!,22,0),)</f>
        <v>0</v>
      </c>
      <c r="Y404" s="24">
        <f>IFERROR(VLOOKUP($D404,#REF!,23,0),)</f>
        <v>0</v>
      </c>
      <c r="Z404" s="24">
        <f>IFERROR(VLOOKUP($D404,#REF!,24,0),)</f>
        <v>0</v>
      </c>
      <c r="AA404" s="24">
        <f>IFERROR(VLOOKUP($D404,#REF!,25,0),)</f>
        <v>0</v>
      </c>
      <c r="AB404" s="24">
        <f>IFERROR(VLOOKUP($D404,#REF!,26,0),)</f>
        <v>0</v>
      </c>
      <c r="AC404" s="24">
        <f>IFERROR(VLOOKUP($D404,#REF!,27,0),)</f>
        <v>0</v>
      </c>
      <c r="AD404" s="24">
        <f>IFERROR(VLOOKUP($D404,#REF!,28,0),)</f>
        <v>0</v>
      </c>
      <c r="AE404" s="24">
        <f>IFERROR(VLOOKUP($D404,#REF!,29,0),)</f>
        <v>0</v>
      </c>
      <c r="AF404" s="24">
        <f>IFERROR(VLOOKUP($D404,#REF!,30,0),)</f>
        <v>0</v>
      </c>
      <c r="AG404" s="24">
        <f>IFERROR(VLOOKUP($D404,#REF!,31,0),)</f>
        <v>0</v>
      </c>
      <c r="AH404" s="24">
        <f>IFERROR(VLOOKUP($D404,#REF!,32,0),)</f>
        <v>0</v>
      </c>
      <c r="AI404" s="24">
        <f>IFERROR(VLOOKUP($D404,#REF!,33,0),)</f>
        <v>0</v>
      </c>
      <c r="AJ404" s="24">
        <f>IFERROR(VLOOKUP($D404,#REF!,34,0),)</f>
        <v>0</v>
      </c>
      <c r="AK404" s="24">
        <f>IFERROR(VLOOKUP($D404,#REF!,35,0),)</f>
        <v>0</v>
      </c>
      <c r="AL404" s="24">
        <f>IFERROR(VLOOKUP($D404,#REF!,36,0),)</f>
        <v>0</v>
      </c>
    </row>
    <row r="405" spans="1:38" x14ac:dyDescent="0.25">
      <c r="A405" s="8" t="s">
        <v>989</v>
      </c>
      <c r="B405" s="8" t="str">
        <f t="shared" si="62"/>
        <v>Дооснащение ИТСО объектов Вынгаяхинского ГП051-2004493</v>
      </c>
      <c r="C405" s="23" t="s">
        <v>818</v>
      </c>
      <c r="D405" s="23" t="s">
        <v>448</v>
      </c>
      <c r="E405" s="24">
        <f>IFERROR(VLOOKUP(D405,#REF!,2,0),)</f>
        <v>0</v>
      </c>
      <c r="F405" s="24">
        <f>IFERROR(VLOOKUP(D405,#REF!,3,0),)</f>
        <v>0</v>
      </c>
      <c r="G405" s="24">
        <f>IFERROR(VLOOKUP(D405,#REF!,4,0),)</f>
        <v>0</v>
      </c>
      <c r="H405" s="24">
        <f>IFERROR(VLOOKUP($D405,#REF!,5,0),)</f>
        <v>0</v>
      </c>
      <c r="I405" s="24">
        <v>7.25</v>
      </c>
      <c r="J405" s="24">
        <f>IFERROR(VLOOKUP($D405,#REF!,7,0),)</f>
        <v>0</v>
      </c>
      <c r="K405" s="24">
        <f>IFERROR(VLOOKUP($D405,#REF!,8,0),)</f>
        <v>0</v>
      </c>
      <c r="L405" s="24">
        <f>IFERROR(VLOOKUP($D405,#REF!,9,0),)</f>
        <v>0</v>
      </c>
      <c r="M405" s="24">
        <f>IFERROR(VLOOKUP($D405,#REF!,10,0),)</f>
        <v>0</v>
      </c>
      <c r="N405" s="24">
        <f>IFERROR(VLOOKUP($D405,#REF!,11,0),)</f>
        <v>0</v>
      </c>
      <c r="O405" s="24">
        <f>IFERROR(VLOOKUP($D405,#REF!,12,0),)</f>
        <v>0</v>
      </c>
      <c r="P405" s="24">
        <f>IFERROR(VLOOKUP($D405,#REF!,14,0),)</f>
        <v>0</v>
      </c>
      <c r="Q405" s="24">
        <f>IFERROR(VLOOKUP($D405,#REF!,15,0),)</f>
        <v>0</v>
      </c>
      <c r="R405" s="24">
        <f>IFERROR(VLOOKUP($D405,#REF!,16,0),)</f>
        <v>0</v>
      </c>
      <c r="S405" s="24">
        <f>IFERROR(VLOOKUP($D405,#REF!,16,0),)</f>
        <v>0</v>
      </c>
      <c r="T405" s="24">
        <f>IFERROR(VLOOKUP($D405,#REF!,17,0),)</f>
        <v>0</v>
      </c>
      <c r="U405" s="24">
        <f>IFERROR(VLOOKUP($D405,#REF!,19,0),)</f>
        <v>0</v>
      </c>
      <c r="V405" s="24">
        <f>IFERROR(VLOOKUP($D405,#REF!,20,0),)</f>
        <v>0</v>
      </c>
      <c r="W405" s="24">
        <f>IFERROR(VLOOKUP($D405,#REF!,21,0),)</f>
        <v>0</v>
      </c>
      <c r="X405" s="24">
        <f>IFERROR(VLOOKUP($D405,#REF!,22,0),)</f>
        <v>0</v>
      </c>
      <c r="Y405" s="24">
        <f>IFERROR(VLOOKUP($D405,#REF!,23,0),)</f>
        <v>0</v>
      </c>
      <c r="Z405" s="24">
        <f>IFERROR(VLOOKUP($D405,#REF!,24,0),)</f>
        <v>0</v>
      </c>
      <c r="AA405" s="24">
        <f>IFERROR(VLOOKUP($D405,#REF!,25,0),)</f>
        <v>0</v>
      </c>
      <c r="AB405" s="24">
        <f>IFERROR(VLOOKUP($D405,#REF!,26,0),)</f>
        <v>0</v>
      </c>
      <c r="AC405" s="24">
        <f>IFERROR(VLOOKUP($D405,#REF!,27,0),)</f>
        <v>0</v>
      </c>
      <c r="AD405" s="24">
        <f>IFERROR(VLOOKUP($D405,#REF!,28,0),)</f>
        <v>0</v>
      </c>
      <c r="AE405" s="24">
        <f>IFERROR(VLOOKUP($D405,#REF!,29,0),)</f>
        <v>0</v>
      </c>
      <c r="AF405" s="24">
        <f>IFERROR(VLOOKUP($D405,#REF!,30,0),)</f>
        <v>0</v>
      </c>
      <c r="AG405" s="24">
        <f>IFERROR(VLOOKUP($D405,#REF!,31,0),)</f>
        <v>0</v>
      </c>
      <c r="AH405" s="24">
        <f>IFERROR(VLOOKUP($D405,#REF!,32,0),)</f>
        <v>0</v>
      </c>
      <c r="AI405" s="24">
        <f>IFERROR(VLOOKUP($D405,#REF!,33,0),)</f>
        <v>0</v>
      </c>
      <c r="AJ405" s="24">
        <f>IFERROR(VLOOKUP($D405,#REF!,34,0),)</f>
        <v>0</v>
      </c>
      <c r="AK405" s="24">
        <f>IFERROR(VLOOKUP($D405,#REF!,35,0),)</f>
        <v>0</v>
      </c>
      <c r="AL405" s="24">
        <f>IFERROR(VLOOKUP($D405,#REF!,36,0),)</f>
        <v>0</v>
      </c>
    </row>
    <row r="406" spans="1:38" x14ac:dyDescent="0.25">
      <c r="A406" s="8" t="s">
        <v>989</v>
      </c>
      <c r="B406" s="8" t="str">
        <f t="shared" si="62"/>
        <v>Дооснащение ИТСО УКПГ Уренгойского ГПУ (1 очередь)051-2004498</v>
      </c>
      <c r="C406" s="23" t="s">
        <v>819</v>
      </c>
      <c r="D406" s="23" t="s">
        <v>449</v>
      </c>
      <c r="E406" s="24">
        <f>IFERROR(VLOOKUP(D406,#REF!,2,0),)</f>
        <v>0</v>
      </c>
      <c r="F406" s="24">
        <f>IFERROR(VLOOKUP(D406,#REF!,3,0),)</f>
        <v>0</v>
      </c>
      <c r="G406" s="24">
        <f>IFERROR(VLOOKUP(D406,#REF!,4,0),)</f>
        <v>0</v>
      </c>
      <c r="H406" s="24">
        <f>IFERROR(VLOOKUP($D406,#REF!,5,0),)</f>
        <v>0</v>
      </c>
      <c r="I406" s="24">
        <v>17.350000000000001</v>
      </c>
      <c r="J406" s="24">
        <f>IFERROR(VLOOKUP($D406,#REF!,7,0),)</f>
        <v>0</v>
      </c>
      <c r="K406" s="24">
        <f>IFERROR(VLOOKUP($D406,#REF!,8,0),)</f>
        <v>0</v>
      </c>
      <c r="L406" s="24">
        <f>IFERROR(VLOOKUP($D406,#REF!,9,0),)</f>
        <v>0</v>
      </c>
      <c r="M406" s="24">
        <f>IFERROR(VLOOKUP($D406,#REF!,10,0),)</f>
        <v>0</v>
      </c>
      <c r="N406" s="24">
        <f>IFERROR(VLOOKUP($D406,#REF!,11,0),)</f>
        <v>0</v>
      </c>
      <c r="O406" s="24">
        <f>IFERROR(VLOOKUP($D406,#REF!,12,0),)</f>
        <v>0</v>
      </c>
      <c r="P406" s="24">
        <f>IFERROR(VLOOKUP($D406,#REF!,14,0),)</f>
        <v>0</v>
      </c>
      <c r="Q406" s="24">
        <f>IFERROR(VLOOKUP($D406,#REF!,15,0),)</f>
        <v>0</v>
      </c>
      <c r="R406" s="24">
        <f>IFERROR(VLOOKUP($D406,#REF!,16,0),)</f>
        <v>0</v>
      </c>
      <c r="S406" s="24">
        <f>IFERROR(VLOOKUP($D406,#REF!,16,0),)</f>
        <v>0</v>
      </c>
      <c r="T406" s="24">
        <f>IFERROR(VLOOKUP($D406,#REF!,17,0),)</f>
        <v>0</v>
      </c>
      <c r="U406" s="24">
        <f>IFERROR(VLOOKUP($D406,#REF!,19,0),)</f>
        <v>0</v>
      </c>
      <c r="V406" s="24">
        <f>IFERROR(VLOOKUP($D406,#REF!,20,0),)</f>
        <v>0</v>
      </c>
      <c r="W406" s="24">
        <f>IFERROR(VLOOKUP($D406,#REF!,21,0),)</f>
        <v>0</v>
      </c>
      <c r="X406" s="24">
        <f>IFERROR(VLOOKUP($D406,#REF!,22,0),)</f>
        <v>0</v>
      </c>
      <c r="Y406" s="24">
        <f>IFERROR(VLOOKUP($D406,#REF!,23,0),)</f>
        <v>0</v>
      </c>
      <c r="Z406" s="24">
        <f>IFERROR(VLOOKUP($D406,#REF!,24,0),)</f>
        <v>0</v>
      </c>
      <c r="AA406" s="24">
        <f>IFERROR(VLOOKUP($D406,#REF!,25,0),)</f>
        <v>0</v>
      </c>
      <c r="AB406" s="24">
        <f>IFERROR(VLOOKUP($D406,#REF!,26,0),)</f>
        <v>0</v>
      </c>
      <c r="AC406" s="24">
        <f>IFERROR(VLOOKUP($D406,#REF!,27,0),)</f>
        <v>0</v>
      </c>
      <c r="AD406" s="24">
        <f>IFERROR(VLOOKUP($D406,#REF!,28,0),)</f>
        <v>0</v>
      </c>
      <c r="AE406" s="24">
        <f>IFERROR(VLOOKUP($D406,#REF!,29,0),)</f>
        <v>0</v>
      </c>
      <c r="AF406" s="24">
        <f>IFERROR(VLOOKUP($D406,#REF!,30,0),)</f>
        <v>0</v>
      </c>
      <c r="AG406" s="24">
        <f>IFERROR(VLOOKUP($D406,#REF!,31,0),)</f>
        <v>0</v>
      </c>
      <c r="AH406" s="24">
        <f>IFERROR(VLOOKUP($D406,#REF!,32,0),)</f>
        <v>0</v>
      </c>
      <c r="AI406" s="24">
        <f>IFERROR(VLOOKUP($D406,#REF!,33,0),)</f>
        <v>0</v>
      </c>
      <c r="AJ406" s="24">
        <f>IFERROR(VLOOKUP($D406,#REF!,34,0),)</f>
        <v>0</v>
      </c>
      <c r="AK406" s="24">
        <f>IFERROR(VLOOKUP($D406,#REF!,35,0),)</f>
        <v>0</v>
      </c>
      <c r="AL406" s="24">
        <f>IFERROR(VLOOKUP($D406,#REF!,36,0),)</f>
        <v>0</v>
      </c>
    </row>
    <row r="407" spans="1:38" x14ac:dyDescent="0.25">
      <c r="A407" s="8" t="s">
        <v>989</v>
      </c>
      <c r="B407" s="8" t="str">
        <f t="shared" si="62"/>
        <v>Дооснащение ИТСО УКПГ Уренгойского ГПУ (2 очередь)051-2004499</v>
      </c>
      <c r="C407" s="23" t="s">
        <v>820</v>
      </c>
      <c r="D407" s="23" t="s">
        <v>450</v>
      </c>
      <c r="E407" s="24">
        <f>IFERROR(VLOOKUP(D407,#REF!,2,0),)</f>
        <v>0</v>
      </c>
      <c r="F407" s="24">
        <f>IFERROR(VLOOKUP(D407,#REF!,3,0),)</f>
        <v>0</v>
      </c>
      <c r="G407" s="24">
        <f>IFERROR(VLOOKUP(D407,#REF!,4,0),)</f>
        <v>0</v>
      </c>
      <c r="H407" s="24">
        <f>IFERROR(VLOOKUP($D407,#REF!,5,0),)</f>
        <v>0</v>
      </c>
      <c r="I407" s="24">
        <v>80.319999999999993</v>
      </c>
      <c r="J407" s="24">
        <f>IFERROR(VLOOKUP($D407,#REF!,7,0),)</f>
        <v>0</v>
      </c>
      <c r="K407" s="24">
        <f>IFERROR(VLOOKUP($D407,#REF!,8,0),)</f>
        <v>0</v>
      </c>
      <c r="L407" s="24">
        <f>IFERROR(VLOOKUP($D407,#REF!,9,0),)</f>
        <v>0</v>
      </c>
      <c r="M407" s="24">
        <f>IFERROR(VLOOKUP($D407,#REF!,10,0),)</f>
        <v>0</v>
      </c>
      <c r="N407" s="24">
        <f>IFERROR(VLOOKUP($D407,#REF!,11,0),)</f>
        <v>0</v>
      </c>
      <c r="O407" s="24">
        <f>IFERROR(VLOOKUP($D407,#REF!,12,0),)</f>
        <v>0</v>
      </c>
      <c r="P407" s="24">
        <f>IFERROR(VLOOKUP($D407,#REF!,14,0),)</f>
        <v>0</v>
      </c>
      <c r="Q407" s="24">
        <f>IFERROR(VLOOKUP($D407,#REF!,15,0),)</f>
        <v>0</v>
      </c>
      <c r="R407" s="24">
        <f>IFERROR(VLOOKUP($D407,#REF!,16,0),)</f>
        <v>0</v>
      </c>
      <c r="S407" s="24">
        <f>IFERROR(VLOOKUP($D407,#REF!,16,0),)</f>
        <v>0</v>
      </c>
      <c r="T407" s="24">
        <f>IFERROR(VLOOKUP($D407,#REF!,17,0),)</f>
        <v>0</v>
      </c>
      <c r="U407" s="24">
        <f>IFERROR(VLOOKUP($D407,#REF!,19,0),)</f>
        <v>0</v>
      </c>
      <c r="V407" s="24">
        <f>IFERROR(VLOOKUP($D407,#REF!,20,0),)</f>
        <v>0</v>
      </c>
      <c r="W407" s="24">
        <f>IFERROR(VLOOKUP($D407,#REF!,21,0),)</f>
        <v>0</v>
      </c>
      <c r="X407" s="24">
        <f>IFERROR(VLOOKUP($D407,#REF!,22,0),)</f>
        <v>0</v>
      </c>
      <c r="Y407" s="24">
        <f>IFERROR(VLOOKUP($D407,#REF!,23,0),)</f>
        <v>0</v>
      </c>
      <c r="Z407" s="24">
        <f>IFERROR(VLOOKUP($D407,#REF!,24,0),)</f>
        <v>0</v>
      </c>
      <c r="AA407" s="24">
        <f>IFERROR(VLOOKUP($D407,#REF!,25,0),)</f>
        <v>0</v>
      </c>
      <c r="AB407" s="24">
        <f>IFERROR(VLOOKUP($D407,#REF!,26,0),)</f>
        <v>0</v>
      </c>
      <c r="AC407" s="24">
        <f>IFERROR(VLOOKUP($D407,#REF!,27,0),)</f>
        <v>0</v>
      </c>
      <c r="AD407" s="24">
        <f>IFERROR(VLOOKUP($D407,#REF!,28,0),)</f>
        <v>0</v>
      </c>
      <c r="AE407" s="24">
        <f>IFERROR(VLOOKUP($D407,#REF!,29,0),)</f>
        <v>0</v>
      </c>
      <c r="AF407" s="24">
        <f>IFERROR(VLOOKUP($D407,#REF!,30,0),)</f>
        <v>0</v>
      </c>
      <c r="AG407" s="24">
        <f>IFERROR(VLOOKUP($D407,#REF!,31,0),)</f>
        <v>0</v>
      </c>
      <c r="AH407" s="24">
        <f>IFERROR(VLOOKUP($D407,#REF!,32,0),)</f>
        <v>0</v>
      </c>
      <c r="AI407" s="24">
        <f>IFERROR(VLOOKUP($D407,#REF!,33,0),)</f>
        <v>0</v>
      </c>
      <c r="AJ407" s="24">
        <f>IFERROR(VLOOKUP($D407,#REF!,34,0),)</f>
        <v>0</v>
      </c>
      <c r="AK407" s="24">
        <f>IFERROR(VLOOKUP($D407,#REF!,35,0),)</f>
        <v>0</v>
      </c>
      <c r="AL407" s="24">
        <f>IFERROR(VLOOKUP($D407,#REF!,36,0),)</f>
        <v>0</v>
      </c>
    </row>
    <row r="408" spans="1:38" x14ac:dyDescent="0.25">
      <c r="B408" s="8" t="str">
        <f t="shared" si="62"/>
        <v>Подрядные работы051-2004499</v>
      </c>
      <c r="C408" s="33" t="s">
        <v>2</v>
      </c>
      <c r="D408" s="33" t="s">
        <v>450</v>
      </c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</row>
    <row r="409" spans="1:38" x14ac:dyDescent="0.25">
      <c r="B409" s="8" t="str">
        <f t="shared" si="62"/>
        <v>СПЕЦСТРОЙИНЖИНИРИНГ051-2004499</v>
      </c>
      <c r="C409" s="40" t="s">
        <v>1003</v>
      </c>
      <c r="D409" s="40" t="s">
        <v>450</v>
      </c>
      <c r="E409" s="20">
        <v>42.1</v>
      </c>
      <c r="F409" s="20">
        <v>3.77</v>
      </c>
      <c r="G409" s="20"/>
      <c r="H409" s="20"/>
      <c r="I409" s="20"/>
      <c r="J409" s="20"/>
      <c r="K409" s="20"/>
      <c r="L409" s="20"/>
      <c r="M409" s="20"/>
      <c r="N409" s="20"/>
      <c r="O409" s="20">
        <f>U409+Y409+AC409+AG409</f>
        <v>109.42</v>
      </c>
      <c r="P409" s="20">
        <f>V409+Z409+AD409+AH409</f>
        <v>3.77</v>
      </c>
      <c r="Q409" s="20">
        <f>W409+AA409+AE409+AI409</f>
        <v>105.65</v>
      </c>
      <c r="R409" s="20">
        <f>X409+AB409+AF409+AJ409</f>
        <v>0</v>
      </c>
      <c r="S409" s="20"/>
      <c r="T409" s="20"/>
      <c r="U409" s="20">
        <f>V409+W409+X409</f>
        <v>109.42</v>
      </c>
      <c r="V409" s="20">
        <v>3.77</v>
      </c>
      <c r="W409" s="20">
        <v>105.65</v>
      </c>
      <c r="X409" s="20"/>
      <c r="Y409" s="20">
        <v>0</v>
      </c>
      <c r="Z409" s="20"/>
      <c r="AA409" s="20"/>
      <c r="AB409" s="20"/>
      <c r="AC409" s="20">
        <v>0</v>
      </c>
      <c r="AD409" s="20"/>
      <c r="AE409" s="20"/>
      <c r="AF409" s="20"/>
      <c r="AG409" s="20">
        <v>0</v>
      </c>
      <c r="AH409" s="20"/>
      <c r="AI409" s="20"/>
      <c r="AJ409" s="20"/>
      <c r="AK409" s="20"/>
      <c r="AL409" s="20"/>
    </row>
    <row r="410" spans="1:38" x14ac:dyDescent="0.25">
      <c r="A410" s="8" t="s">
        <v>989</v>
      </c>
      <c r="B410" s="8" t="str">
        <f t="shared" si="62"/>
        <v>Дооснащение ИТСО УКПГ Уренгойского ГПУ (3 очередь)051-2004500</v>
      </c>
      <c r="C410" s="23" t="s">
        <v>821</v>
      </c>
      <c r="D410" s="23" t="s">
        <v>451</v>
      </c>
      <c r="E410" s="24">
        <f>IFERROR(VLOOKUP(D410,#REF!,2,0),)</f>
        <v>0</v>
      </c>
      <c r="F410" s="24">
        <f>IFERROR(VLOOKUP(D410,#REF!,3,0),)</f>
        <v>0</v>
      </c>
      <c r="G410" s="24">
        <f>IFERROR(VLOOKUP(D410,#REF!,4,0),)</f>
        <v>0</v>
      </c>
      <c r="H410" s="24">
        <f>IFERROR(VLOOKUP($D410,#REF!,5,0),)</f>
        <v>0</v>
      </c>
      <c r="I410" s="24">
        <v>87.61</v>
      </c>
      <c r="J410" s="24">
        <f>IFERROR(VLOOKUP($D410,#REF!,7,0),)</f>
        <v>0</v>
      </c>
      <c r="K410" s="24">
        <f>IFERROR(VLOOKUP($D410,#REF!,8,0),)</f>
        <v>0</v>
      </c>
      <c r="L410" s="24">
        <f>IFERROR(VLOOKUP($D410,#REF!,9,0),)</f>
        <v>0</v>
      </c>
      <c r="M410" s="24">
        <f>IFERROR(VLOOKUP($D410,#REF!,10,0),)</f>
        <v>0</v>
      </c>
      <c r="N410" s="24">
        <f>IFERROR(VLOOKUP($D410,#REF!,11,0),)</f>
        <v>0</v>
      </c>
      <c r="O410" s="24">
        <f>IFERROR(VLOOKUP($D410,#REF!,12,0),)</f>
        <v>0</v>
      </c>
      <c r="P410" s="24">
        <f>IFERROR(VLOOKUP($D410,#REF!,14,0),)</f>
        <v>0</v>
      </c>
      <c r="Q410" s="24">
        <f>IFERROR(VLOOKUP($D410,#REF!,15,0),)</f>
        <v>0</v>
      </c>
      <c r="R410" s="24">
        <f>IFERROR(VLOOKUP($D410,#REF!,16,0),)</f>
        <v>0</v>
      </c>
      <c r="S410" s="24">
        <f>IFERROR(VLOOKUP($D410,#REF!,16,0),)</f>
        <v>0</v>
      </c>
      <c r="T410" s="24">
        <f>IFERROR(VLOOKUP($D410,#REF!,17,0),)</f>
        <v>0</v>
      </c>
      <c r="U410" s="24">
        <f>IFERROR(VLOOKUP($D410,#REF!,19,0),)</f>
        <v>0</v>
      </c>
      <c r="V410" s="24">
        <f>IFERROR(VLOOKUP($D410,#REF!,20,0),)</f>
        <v>0</v>
      </c>
      <c r="W410" s="24">
        <f>IFERROR(VLOOKUP($D410,#REF!,21,0),)</f>
        <v>0</v>
      </c>
      <c r="X410" s="24">
        <f>IFERROR(VLOOKUP($D410,#REF!,22,0),)</f>
        <v>0</v>
      </c>
      <c r="Y410" s="24">
        <f>IFERROR(VLOOKUP($D410,#REF!,23,0),)</f>
        <v>0</v>
      </c>
      <c r="Z410" s="24">
        <f>IFERROR(VLOOKUP($D410,#REF!,24,0),)</f>
        <v>0</v>
      </c>
      <c r="AA410" s="24">
        <f>IFERROR(VLOOKUP($D410,#REF!,25,0),)</f>
        <v>0</v>
      </c>
      <c r="AB410" s="24">
        <f>IFERROR(VLOOKUP($D410,#REF!,26,0),)</f>
        <v>0</v>
      </c>
      <c r="AC410" s="24">
        <f>IFERROR(VLOOKUP($D410,#REF!,27,0),)</f>
        <v>0</v>
      </c>
      <c r="AD410" s="24">
        <f>IFERROR(VLOOKUP($D410,#REF!,28,0),)</f>
        <v>0</v>
      </c>
      <c r="AE410" s="24">
        <f>IFERROR(VLOOKUP($D410,#REF!,29,0),)</f>
        <v>0</v>
      </c>
      <c r="AF410" s="24">
        <f>IFERROR(VLOOKUP($D410,#REF!,30,0),)</f>
        <v>0</v>
      </c>
      <c r="AG410" s="24">
        <f>IFERROR(VLOOKUP($D410,#REF!,31,0),)</f>
        <v>0</v>
      </c>
      <c r="AH410" s="24">
        <f>IFERROR(VLOOKUP($D410,#REF!,32,0),)</f>
        <v>0</v>
      </c>
      <c r="AI410" s="24">
        <f>IFERROR(VLOOKUP($D410,#REF!,33,0),)</f>
        <v>0</v>
      </c>
      <c r="AJ410" s="24">
        <f>IFERROR(VLOOKUP($D410,#REF!,34,0),)</f>
        <v>0</v>
      </c>
      <c r="AK410" s="24">
        <f>IFERROR(VLOOKUP($D410,#REF!,35,0),)</f>
        <v>0</v>
      </c>
      <c r="AL410" s="24">
        <f>IFERROR(VLOOKUP($D410,#REF!,36,0),)</f>
        <v>0</v>
      </c>
    </row>
    <row r="411" spans="1:38" x14ac:dyDescent="0.25">
      <c r="A411" s="8" t="s">
        <v>989</v>
      </c>
      <c r="B411" s="8" t="str">
        <f t="shared" si="62"/>
        <v>Дооснащение ИТСО объектов Ямбургского НГКМ (2 очередь)051-2004503</v>
      </c>
      <c r="C411" s="23" t="s">
        <v>822</v>
      </c>
      <c r="D411" s="23" t="s">
        <v>452</v>
      </c>
      <c r="E411" s="24">
        <f>IFERROR(VLOOKUP(D411,#REF!,2,0),)</f>
        <v>0</v>
      </c>
      <c r="F411" s="24">
        <f>IFERROR(VLOOKUP(D411,#REF!,3,0),)</f>
        <v>0</v>
      </c>
      <c r="G411" s="24">
        <f>IFERROR(VLOOKUP(D411,#REF!,4,0),)</f>
        <v>0</v>
      </c>
      <c r="H411" s="24">
        <f>IFERROR(VLOOKUP($D411,#REF!,5,0),)</f>
        <v>0</v>
      </c>
      <c r="I411" s="24">
        <v>96.43</v>
      </c>
      <c r="J411" s="24">
        <f>IFERROR(VLOOKUP($D411,#REF!,7,0),)</f>
        <v>0</v>
      </c>
      <c r="K411" s="24">
        <f>IFERROR(VLOOKUP($D411,#REF!,8,0),)</f>
        <v>0</v>
      </c>
      <c r="L411" s="24">
        <f>IFERROR(VLOOKUP($D411,#REF!,9,0),)</f>
        <v>0</v>
      </c>
      <c r="M411" s="24">
        <f>IFERROR(VLOOKUP($D411,#REF!,10,0),)</f>
        <v>0</v>
      </c>
      <c r="N411" s="24">
        <f>IFERROR(VLOOKUP($D411,#REF!,11,0),)</f>
        <v>0</v>
      </c>
      <c r="O411" s="24">
        <f>IFERROR(VLOOKUP($D411,#REF!,12,0),)</f>
        <v>0</v>
      </c>
      <c r="P411" s="24">
        <f>IFERROR(VLOOKUP($D411,#REF!,14,0),)</f>
        <v>0</v>
      </c>
      <c r="Q411" s="24">
        <f>IFERROR(VLOOKUP($D411,#REF!,15,0),)</f>
        <v>0</v>
      </c>
      <c r="R411" s="24">
        <f>IFERROR(VLOOKUP($D411,#REF!,16,0),)</f>
        <v>0</v>
      </c>
      <c r="S411" s="24">
        <f>IFERROR(VLOOKUP($D411,#REF!,16,0),)</f>
        <v>0</v>
      </c>
      <c r="T411" s="24">
        <f>IFERROR(VLOOKUP($D411,#REF!,17,0),)</f>
        <v>0</v>
      </c>
      <c r="U411" s="24">
        <f>IFERROR(VLOOKUP($D411,#REF!,19,0),)</f>
        <v>0</v>
      </c>
      <c r="V411" s="24">
        <f>IFERROR(VLOOKUP($D411,#REF!,20,0),)</f>
        <v>0</v>
      </c>
      <c r="W411" s="24">
        <f>IFERROR(VLOOKUP($D411,#REF!,21,0),)</f>
        <v>0</v>
      </c>
      <c r="X411" s="24">
        <f>IFERROR(VLOOKUP($D411,#REF!,22,0),)</f>
        <v>0</v>
      </c>
      <c r="Y411" s="24">
        <f>IFERROR(VLOOKUP($D411,#REF!,23,0),)</f>
        <v>0</v>
      </c>
      <c r="Z411" s="24">
        <f>IFERROR(VLOOKUP($D411,#REF!,24,0),)</f>
        <v>0</v>
      </c>
      <c r="AA411" s="24">
        <f>IFERROR(VLOOKUP($D411,#REF!,25,0),)</f>
        <v>0</v>
      </c>
      <c r="AB411" s="24">
        <f>IFERROR(VLOOKUP($D411,#REF!,26,0),)</f>
        <v>0</v>
      </c>
      <c r="AC411" s="24">
        <f>IFERROR(VLOOKUP($D411,#REF!,27,0),)</f>
        <v>0</v>
      </c>
      <c r="AD411" s="24">
        <f>IFERROR(VLOOKUP($D411,#REF!,28,0),)</f>
        <v>0</v>
      </c>
      <c r="AE411" s="24">
        <f>IFERROR(VLOOKUP($D411,#REF!,29,0),)</f>
        <v>0</v>
      </c>
      <c r="AF411" s="24">
        <f>IFERROR(VLOOKUP($D411,#REF!,30,0),)</f>
        <v>0</v>
      </c>
      <c r="AG411" s="24">
        <f>IFERROR(VLOOKUP($D411,#REF!,31,0),)</f>
        <v>0</v>
      </c>
      <c r="AH411" s="24">
        <f>IFERROR(VLOOKUP($D411,#REF!,32,0),)</f>
        <v>0</v>
      </c>
      <c r="AI411" s="24">
        <f>IFERROR(VLOOKUP($D411,#REF!,33,0),)</f>
        <v>0</v>
      </c>
      <c r="AJ411" s="24">
        <f>IFERROR(VLOOKUP($D411,#REF!,34,0),)</f>
        <v>0</v>
      </c>
      <c r="AK411" s="24">
        <f>IFERROR(VLOOKUP($D411,#REF!,35,0),)</f>
        <v>0</v>
      </c>
      <c r="AL411" s="24">
        <f>IFERROR(VLOOKUP($D411,#REF!,36,0),)</f>
        <v>0</v>
      </c>
    </row>
    <row r="412" spans="1:38" x14ac:dyDescent="0.25">
      <c r="A412" s="8" t="s">
        <v>989</v>
      </c>
      <c r="B412" s="8" t="str">
        <f t="shared" si="62"/>
        <v>Дооснащение ИТСО КС Балашовского ЛПУ МГ, Башмаковского ЛПУ МГ, Екатериновского ЛПУ МГ, Мещерского ЛПУ МГ и Петровского ЛПУ МГ051-2004507</v>
      </c>
      <c r="C412" s="23" t="s">
        <v>823</v>
      </c>
      <c r="D412" s="23" t="s">
        <v>453</v>
      </c>
      <c r="E412" s="24">
        <f>IFERROR(VLOOKUP(D412,#REF!,2,0),)</f>
        <v>0</v>
      </c>
      <c r="F412" s="24">
        <f>IFERROR(VLOOKUP(D412,#REF!,3,0),)</f>
        <v>0</v>
      </c>
      <c r="G412" s="24">
        <f>IFERROR(VLOOKUP(D412,#REF!,4,0),)</f>
        <v>0</v>
      </c>
      <c r="H412" s="24">
        <f>IFERROR(VLOOKUP($D412,#REF!,5,0),)</f>
        <v>0</v>
      </c>
      <c r="I412" s="24">
        <v>71.78</v>
      </c>
      <c r="J412" s="24">
        <f>IFERROR(VLOOKUP($D412,#REF!,7,0),)</f>
        <v>0</v>
      </c>
      <c r="K412" s="24">
        <f>IFERROR(VLOOKUP($D412,#REF!,8,0),)</f>
        <v>0</v>
      </c>
      <c r="L412" s="24">
        <f>IFERROR(VLOOKUP($D412,#REF!,9,0),)</f>
        <v>0</v>
      </c>
      <c r="M412" s="24">
        <f>IFERROR(VLOOKUP($D412,#REF!,10,0),)</f>
        <v>0</v>
      </c>
      <c r="N412" s="24">
        <f>IFERROR(VLOOKUP($D412,#REF!,11,0),)</f>
        <v>0</v>
      </c>
      <c r="O412" s="24">
        <f>IFERROR(VLOOKUP($D412,#REF!,12,0),)</f>
        <v>0</v>
      </c>
      <c r="P412" s="24">
        <f>IFERROR(VLOOKUP($D412,#REF!,14,0),)</f>
        <v>0</v>
      </c>
      <c r="Q412" s="24">
        <f>IFERROR(VLOOKUP($D412,#REF!,15,0),)</f>
        <v>0</v>
      </c>
      <c r="R412" s="24">
        <f>IFERROR(VLOOKUP($D412,#REF!,16,0),)</f>
        <v>0</v>
      </c>
      <c r="S412" s="24">
        <f>IFERROR(VLOOKUP($D412,#REF!,16,0),)</f>
        <v>0</v>
      </c>
      <c r="T412" s="24">
        <f>IFERROR(VLOOKUP($D412,#REF!,17,0),)</f>
        <v>0</v>
      </c>
      <c r="U412" s="24">
        <f>IFERROR(VLOOKUP($D412,#REF!,19,0),)</f>
        <v>0</v>
      </c>
      <c r="V412" s="24">
        <f>IFERROR(VLOOKUP($D412,#REF!,20,0),)</f>
        <v>0</v>
      </c>
      <c r="W412" s="24">
        <f>IFERROR(VLOOKUP($D412,#REF!,21,0),)</f>
        <v>0</v>
      </c>
      <c r="X412" s="24">
        <f>IFERROR(VLOOKUP($D412,#REF!,22,0),)</f>
        <v>0</v>
      </c>
      <c r="Y412" s="24">
        <f>IFERROR(VLOOKUP($D412,#REF!,23,0),)</f>
        <v>0</v>
      </c>
      <c r="Z412" s="24">
        <f>IFERROR(VLOOKUP($D412,#REF!,24,0),)</f>
        <v>0</v>
      </c>
      <c r="AA412" s="24">
        <f>IFERROR(VLOOKUP($D412,#REF!,25,0),)</f>
        <v>0</v>
      </c>
      <c r="AB412" s="24">
        <f>IFERROR(VLOOKUP($D412,#REF!,26,0),)</f>
        <v>0</v>
      </c>
      <c r="AC412" s="24">
        <f>IFERROR(VLOOKUP($D412,#REF!,27,0),)</f>
        <v>0</v>
      </c>
      <c r="AD412" s="24">
        <f>IFERROR(VLOOKUP($D412,#REF!,28,0),)</f>
        <v>0</v>
      </c>
      <c r="AE412" s="24">
        <f>IFERROR(VLOOKUP($D412,#REF!,29,0),)</f>
        <v>0</v>
      </c>
      <c r="AF412" s="24">
        <f>IFERROR(VLOOKUP($D412,#REF!,30,0),)</f>
        <v>0</v>
      </c>
      <c r="AG412" s="24">
        <f>IFERROR(VLOOKUP($D412,#REF!,31,0),)</f>
        <v>0</v>
      </c>
      <c r="AH412" s="24">
        <f>IFERROR(VLOOKUP($D412,#REF!,32,0),)</f>
        <v>0</v>
      </c>
      <c r="AI412" s="24">
        <f>IFERROR(VLOOKUP($D412,#REF!,33,0),)</f>
        <v>0</v>
      </c>
      <c r="AJ412" s="24">
        <f>IFERROR(VLOOKUP($D412,#REF!,34,0),)</f>
        <v>0</v>
      </c>
      <c r="AK412" s="24">
        <f>IFERROR(VLOOKUP($D412,#REF!,35,0),)</f>
        <v>0</v>
      </c>
      <c r="AL412" s="24">
        <f>IFERROR(VLOOKUP($D412,#REF!,36,0),)</f>
        <v>0</v>
      </c>
    </row>
    <row r="413" spans="1:38" x14ac:dyDescent="0.25">
      <c r="B413" s="8" t="str">
        <f t="shared" si="62"/>
        <v>Подрядные работы051-2004507</v>
      </c>
      <c r="C413" s="33" t="s">
        <v>2</v>
      </c>
      <c r="D413" s="33" t="s">
        <v>453</v>
      </c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</row>
    <row r="414" spans="1:38" x14ac:dyDescent="0.25">
      <c r="B414" s="8" t="str">
        <f t="shared" si="62"/>
        <v>СПЕЦСТРОЙИНЖИНИРИНГ051-2004507</v>
      </c>
      <c r="C414" s="40" t="s">
        <v>1003</v>
      </c>
      <c r="D414" s="40" t="s">
        <v>453</v>
      </c>
      <c r="E414" s="20"/>
      <c r="F414" s="20">
        <v>1.61</v>
      </c>
      <c r="G414" s="20"/>
      <c r="H414" s="20"/>
      <c r="I414" s="20"/>
      <c r="J414" s="20"/>
      <c r="K414" s="20"/>
      <c r="L414" s="20"/>
      <c r="M414" s="20"/>
      <c r="N414" s="20"/>
      <c r="O414" s="20">
        <f>U414+Y414+AC414+AG414</f>
        <v>66.58</v>
      </c>
      <c r="P414" s="20">
        <f>V414+Z414+AD414+AH414</f>
        <v>1.61</v>
      </c>
      <c r="Q414" s="20">
        <f>W414+AA414+AE414+AI414</f>
        <v>64.97</v>
      </c>
      <c r="R414" s="20">
        <f>X414+AB414+AF414+AJ414</f>
        <v>0</v>
      </c>
      <c r="S414" s="20"/>
      <c r="T414" s="20"/>
      <c r="U414" s="20">
        <f>V414+W414+X414</f>
        <v>66.58</v>
      </c>
      <c r="V414" s="20">
        <v>1.61</v>
      </c>
      <c r="W414" s="20">
        <v>64.97</v>
      </c>
      <c r="X414" s="20"/>
      <c r="Y414" s="20">
        <v>0</v>
      </c>
      <c r="Z414" s="20"/>
      <c r="AA414" s="20"/>
      <c r="AB414" s="20"/>
      <c r="AC414" s="20">
        <v>0</v>
      </c>
      <c r="AD414" s="20"/>
      <c r="AE414" s="20"/>
      <c r="AF414" s="20"/>
      <c r="AG414" s="20">
        <v>0</v>
      </c>
      <c r="AH414" s="20"/>
      <c r="AI414" s="20"/>
      <c r="AJ414" s="20"/>
      <c r="AK414" s="20"/>
      <c r="AL414" s="20"/>
    </row>
    <row r="415" spans="1:38" x14ac:dyDescent="0.25">
      <c r="A415" s="8" t="s">
        <v>989</v>
      </c>
      <c r="B415" s="8" t="str">
        <f t="shared" si="62"/>
        <v>Дооснащение ИТСО ГРС Екатериновского ЛПУ МГ051-2004509</v>
      </c>
      <c r="C415" s="23" t="s">
        <v>824</v>
      </c>
      <c r="D415" s="23" t="s">
        <v>454</v>
      </c>
      <c r="E415" s="24">
        <f>IFERROR(VLOOKUP(D415,#REF!,2,0),)</f>
        <v>0</v>
      </c>
      <c r="F415" s="24">
        <f>IFERROR(VLOOKUP(D415,#REF!,3,0),)</f>
        <v>0</v>
      </c>
      <c r="G415" s="24">
        <f>IFERROR(VLOOKUP(D415,#REF!,4,0),)</f>
        <v>0</v>
      </c>
      <c r="H415" s="24">
        <f>IFERROR(VLOOKUP($D415,#REF!,5,0),)</f>
        <v>0</v>
      </c>
      <c r="I415" s="24">
        <v>0</v>
      </c>
      <c r="J415" s="24">
        <f>IFERROR(VLOOKUP($D415,#REF!,7,0),)</f>
        <v>0</v>
      </c>
      <c r="K415" s="24">
        <f>IFERROR(VLOOKUP($D415,#REF!,8,0),)</f>
        <v>0</v>
      </c>
      <c r="L415" s="24">
        <f>IFERROR(VLOOKUP($D415,#REF!,9,0),)</f>
        <v>0</v>
      </c>
      <c r="M415" s="24">
        <f>IFERROR(VLOOKUP($D415,#REF!,10,0),)</f>
        <v>0</v>
      </c>
      <c r="N415" s="24">
        <f>IFERROR(VLOOKUP($D415,#REF!,11,0),)</f>
        <v>0</v>
      </c>
      <c r="O415" s="24">
        <f>IFERROR(VLOOKUP($D415,#REF!,12,0),)</f>
        <v>0</v>
      </c>
      <c r="P415" s="24">
        <f>IFERROR(VLOOKUP($D415,#REF!,14,0),)</f>
        <v>0</v>
      </c>
      <c r="Q415" s="24">
        <f>IFERROR(VLOOKUP($D415,#REF!,15,0),)</f>
        <v>0</v>
      </c>
      <c r="R415" s="24">
        <f>IFERROR(VLOOKUP($D415,#REF!,16,0),)</f>
        <v>0</v>
      </c>
      <c r="S415" s="24">
        <f>IFERROR(VLOOKUP($D415,#REF!,16,0),)</f>
        <v>0</v>
      </c>
      <c r="T415" s="24">
        <f>IFERROR(VLOOKUP($D415,#REF!,17,0),)</f>
        <v>0</v>
      </c>
      <c r="U415" s="24">
        <f>IFERROR(VLOOKUP($D415,#REF!,19,0),)</f>
        <v>0</v>
      </c>
      <c r="V415" s="24">
        <f>IFERROR(VLOOKUP($D415,#REF!,20,0),)</f>
        <v>0</v>
      </c>
      <c r="W415" s="24">
        <f>IFERROR(VLOOKUP($D415,#REF!,21,0),)</f>
        <v>0</v>
      </c>
      <c r="X415" s="24">
        <f>IFERROR(VLOOKUP($D415,#REF!,22,0),)</f>
        <v>0</v>
      </c>
      <c r="Y415" s="24">
        <f>IFERROR(VLOOKUP($D415,#REF!,23,0),)</f>
        <v>0</v>
      </c>
      <c r="Z415" s="24">
        <f>IFERROR(VLOOKUP($D415,#REF!,24,0),)</f>
        <v>0</v>
      </c>
      <c r="AA415" s="24">
        <f>IFERROR(VLOOKUP($D415,#REF!,25,0),)</f>
        <v>0</v>
      </c>
      <c r="AB415" s="24">
        <f>IFERROR(VLOOKUP($D415,#REF!,26,0),)</f>
        <v>0</v>
      </c>
      <c r="AC415" s="24">
        <f>IFERROR(VLOOKUP($D415,#REF!,27,0),)</f>
        <v>0</v>
      </c>
      <c r="AD415" s="24">
        <f>IFERROR(VLOOKUP($D415,#REF!,28,0),)</f>
        <v>0</v>
      </c>
      <c r="AE415" s="24">
        <f>IFERROR(VLOOKUP($D415,#REF!,29,0),)</f>
        <v>0</v>
      </c>
      <c r="AF415" s="24">
        <f>IFERROR(VLOOKUP($D415,#REF!,30,0),)</f>
        <v>0</v>
      </c>
      <c r="AG415" s="24">
        <f>IFERROR(VLOOKUP($D415,#REF!,31,0),)</f>
        <v>0</v>
      </c>
      <c r="AH415" s="24">
        <f>IFERROR(VLOOKUP($D415,#REF!,32,0),)</f>
        <v>0</v>
      </c>
      <c r="AI415" s="24">
        <f>IFERROR(VLOOKUP($D415,#REF!,33,0),)</f>
        <v>0</v>
      </c>
      <c r="AJ415" s="24">
        <f>IFERROR(VLOOKUP($D415,#REF!,34,0),)</f>
        <v>0</v>
      </c>
      <c r="AK415" s="24">
        <f>IFERROR(VLOOKUP($D415,#REF!,35,0),)</f>
        <v>0</v>
      </c>
      <c r="AL415" s="24">
        <f>IFERROR(VLOOKUP($D415,#REF!,36,0),)</f>
        <v>0</v>
      </c>
    </row>
    <row r="416" spans="1:38" x14ac:dyDescent="0.25">
      <c r="A416" s="8" t="s">
        <v>989</v>
      </c>
      <c r="B416" s="8" t="str">
        <f t="shared" si="62"/>
        <v>Дооснащение ИТСО ГРС Приволжского ЛПУ МГ051-2004510</v>
      </c>
      <c r="C416" s="23" t="s">
        <v>825</v>
      </c>
      <c r="D416" s="23" t="s">
        <v>455</v>
      </c>
      <c r="E416" s="24">
        <f>IFERROR(VLOOKUP(D416,#REF!,2,0),)</f>
        <v>0</v>
      </c>
      <c r="F416" s="24">
        <f>IFERROR(VLOOKUP(D416,#REF!,3,0),)</f>
        <v>0</v>
      </c>
      <c r="G416" s="24">
        <f>IFERROR(VLOOKUP(D416,#REF!,4,0),)</f>
        <v>0</v>
      </c>
      <c r="H416" s="24">
        <f>IFERROR(VLOOKUP($D416,#REF!,5,0),)</f>
        <v>0</v>
      </c>
      <c r="I416" s="24">
        <v>0</v>
      </c>
      <c r="J416" s="24">
        <f>IFERROR(VLOOKUP($D416,#REF!,7,0),)</f>
        <v>0</v>
      </c>
      <c r="K416" s="24">
        <f>IFERROR(VLOOKUP($D416,#REF!,8,0),)</f>
        <v>0</v>
      </c>
      <c r="L416" s="24">
        <f>IFERROR(VLOOKUP($D416,#REF!,9,0),)</f>
        <v>0</v>
      </c>
      <c r="M416" s="24">
        <f>IFERROR(VLOOKUP($D416,#REF!,10,0),)</f>
        <v>0</v>
      </c>
      <c r="N416" s="24">
        <f>IFERROR(VLOOKUP($D416,#REF!,11,0),)</f>
        <v>0</v>
      </c>
      <c r="O416" s="24">
        <f>IFERROR(VLOOKUP($D416,#REF!,12,0),)</f>
        <v>0</v>
      </c>
      <c r="P416" s="24">
        <f>IFERROR(VLOOKUP($D416,#REF!,14,0),)</f>
        <v>0</v>
      </c>
      <c r="Q416" s="24">
        <f>IFERROR(VLOOKUP($D416,#REF!,15,0),)</f>
        <v>0</v>
      </c>
      <c r="R416" s="24">
        <f>IFERROR(VLOOKUP($D416,#REF!,16,0),)</f>
        <v>0</v>
      </c>
      <c r="S416" s="24">
        <f>IFERROR(VLOOKUP($D416,#REF!,16,0),)</f>
        <v>0</v>
      </c>
      <c r="T416" s="24">
        <f>IFERROR(VLOOKUP($D416,#REF!,17,0),)</f>
        <v>0</v>
      </c>
      <c r="U416" s="24">
        <f>IFERROR(VLOOKUP($D416,#REF!,19,0),)</f>
        <v>0</v>
      </c>
      <c r="V416" s="24">
        <f>IFERROR(VLOOKUP($D416,#REF!,20,0),)</f>
        <v>0</v>
      </c>
      <c r="W416" s="24">
        <f>IFERROR(VLOOKUP($D416,#REF!,21,0),)</f>
        <v>0</v>
      </c>
      <c r="X416" s="24">
        <f>IFERROR(VLOOKUP($D416,#REF!,22,0),)</f>
        <v>0</v>
      </c>
      <c r="Y416" s="24">
        <f>IFERROR(VLOOKUP($D416,#REF!,23,0),)</f>
        <v>0</v>
      </c>
      <c r="Z416" s="24">
        <f>IFERROR(VLOOKUP($D416,#REF!,24,0),)</f>
        <v>0</v>
      </c>
      <c r="AA416" s="24">
        <f>IFERROR(VLOOKUP($D416,#REF!,25,0),)</f>
        <v>0</v>
      </c>
      <c r="AB416" s="24">
        <f>IFERROR(VLOOKUP($D416,#REF!,26,0),)</f>
        <v>0</v>
      </c>
      <c r="AC416" s="24">
        <f>IFERROR(VLOOKUP($D416,#REF!,27,0),)</f>
        <v>0</v>
      </c>
      <c r="AD416" s="24">
        <f>IFERROR(VLOOKUP($D416,#REF!,28,0),)</f>
        <v>0</v>
      </c>
      <c r="AE416" s="24">
        <f>IFERROR(VLOOKUP($D416,#REF!,29,0),)</f>
        <v>0</v>
      </c>
      <c r="AF416" s="24">
        <f>IFERROR(VLOOKUP($D416,#REF!,30,0),)</f>
        <v>0</v>
      </c>
      <c r="AG416" s="24">
        <f>IFERROR(VLOOKUP($D416,#REF!,31,0),)</f>
        <v>0</v>
      </c>
      <c r="AH416" s="24">
        <f>IFERROR(VLOOKUP($D416,#REF!,32,0),)</f>
        <v>0</v>
      </c>
      <c r="AI416" s="24">
        <f>IFERROR(VLOOKUP($D416,#REF!,33,0),)</f>
        <v>0</v>
      </c>
      <c r="AJ416" s="24">
        <f>IFERROR(VLOOKUP($D416,#REF!,34,0),)</f>
        <v>0</v>
      </c>
      <c r="AK416" s="24">
        <f>IFERROR(VLOOKUP($D416,#REF!,35,0),)</f>
        <v>0</v>
      </c>
      <c r="AL416" s="24">
        <f>IFERROR(VLOOKUP($D416,#REF!,36,0),)</f>
        <v>0</v>
      </c>
    </row>
    <row r="417" spans="1:38" x14ac:dyDescent="0.25">
      <c r="A417" s="8" t="s">
        <v>989</v>
      </c>
      <c r="B417" s="8" t="str">
        <f t="shared" si="62"/>
        <v>Дооснащение ИТСО ГРС Пугачевского ЛПУ МГ051-2004511</v>
      </c>
      <c r="C417" s="23" t="s">
        <v>826</v>
      </c>
      <c r="D417" s="23" t="s">
        <v>456</v>
      </c>
      <c r="E417" s="24">
        <f>IFERROR(VLOOKUP(D417,#REF!,2,0),)</f>
        <v>0</v>
      </c>
      <c r="F417" s="24">
        <f>IFERROR(VLOOKUP(D417,#REF!,3,0),)</f>
        <v>0</v>
      </c>
      <c r="G417" s="24">
        <f>IFERROR(VLOOKUP(D417,#REF!,4,0),)</f>
        <v>0</v>
      </c>
      <c r="H417" s="24">
        <f>IFERROR(VLOOKUP($D417,#REF!,5,0),)</f>
        <v>0</v>
      </c>
      <c r="I417" s="24">
        <v>0</v>
      </c>
      <c r="J417" s="24">
        <f>IFERROR(VLOOKUP($D417,#REF!,7,0),)</f>
        <v>0</v>
      </c>
      <c r="K417" s="24">
        <f>IFERROR(VLOOKUP($D417,#REF!,8,0),)</f>
        <v>0</v>
      </c>
      <c r="L417" s="24">
        <f>IFERROR(VLOOKUP($D417,#REF!,9,0),)</f>
        <v>0</v>
      </c>
      <c r="M417" s="24">
        <f>IFERROR(VLOOKUP($D417,#REF!,10,0),)</f>
        <v>0</v>
      </c>
      <c r="N417" s="24">
        <f>IFERROR(VLOOKUP($D417,#REF!,11,0),)</f>
        <v>0</v>
      </c>
      <c r="O417" s="24">
        <f>IFERROR(VLOOKUP($D417,#REF!,12,0),)</f>
        <v>0</v>
      </c>
      <c r="P417" s="24">
        <f>IFERROR(VLOOKUP($D417,#REF!,14,0),)</f>
        <v>0</v>
      </c>
      <c r="Q417" s="24">
        <f>IFERROR(VLOOKUP($D417,#REF!,15,0),)</f>
        <v>0</v>
      </c>
      <c r="R417" s="24">
        <f>IFERROR(VLOOKUP($D417,#REF!,16,0),)</f>
        <v>0</v>
      </c>
      <c r="S417" s="24">
        <f>IFERROR(VLOOKUP($D417,#REF!,16,0),)</f>
        <v>0</v>
      </c>
      <c r="T417" s="24">
        <f>IFERROR(VLOOKUP($D417,#REF!,17,0),)</f>
        <v>0</v>
      </c>
      <c r="U417" s="24">
        <f>IFERROR(VLOOKUP($D417,#REF!,19,0),)</f>
        <v>0</v>
      </c>
      <c r="V417" s="24">
        <f>IFERROR(VLOOKUP($D417,#REF!,20,0),)</f>
        <v>0</v>
      </c>
      <c r="W417" s="24">
        <f>IFERROR(VLOOKUP($D417,#REF!,21,0),)</f>
        <v>0</v>
      </c>
      <c r="X417" s="24">
        <f>IFERROR(VLOOKUP($D417,#REF!,22,0),)</f>
        <v>0</v>
      </c>
      <c r="Y417" s="24">
        <f>IFERROR(VLOOKUP($D417,#REF!,23,0),)</f>
        <v>0</v>
      </c>
      <c r="Z417" s="24">
        <f>IFERROR(VLOOKUP($D417,#REF!,24,0),)</f>
        <v>0</v>
      </c>
      <c r="AA417" s="24">
        <f>IFERROR(VLOOKUP($D417,#REF!,25,0),)</f>
        <v>0</v>
      </c>
      <c r="AB417" s="24">
        <f>IFERROR(VLOOKUP($D417,#REF!,26,0),)</f>
        <v>0</v>
      </c>
      <c r="AC417" s="24">
        <f>IFERROR(VLOOKUP($D417,#REF!,27,0),)</f>
        <v>0</v>
      </c>
      <c r="AD417" s="24">
        <f>IFERROR(VLOOKUP($D417,#REF!,28,0),)</f>
        <v>0</v>
      </c>
      <c r="AE417" s="24">
        <f>IFERROR(VLOOKUP($D417,#REF!,29,0),)</f>
        <v>0</v>
      </c>
      <c r="AF417" s="24">
        <f>IFERROR(VLOOKUP($D417,#REF!,30,0),)</f>
        <v>0</v>
      </c>
      <c r="AG417" s="24">
        <f>IFERROR(VLOOKUP($D417,#REF!,31,0),)</f>
        <v>0</v>
      </c>
      <c r="AH417" s="24">
        <f>IFERROR(VLOOKUP($D417,#REF!,32,0),)</f>
        <v>0</v>
      </c>
      <c r="AI417" s="24">
        <f>IFERROR(VLOOKUP($D417,#REF!,33,0),)</f>
        <v>0</v>
      </c>
      <c r="AJ417" s="24">
        <f>IFERROR(VLOOKUP($D417,#REF!,34,0),)</f>
        <v>0</v>
      </c>
      <c r="AK417" s="24">
        <f>IFERROR(VLOOKUP($D417,#REF!,35,0),)</f>
        <v>0</v>
      </c>
      <c r="AL417" s="24">
        <f>IFERROR(VLOOKUP($D417,#REF!,36,0),)</f>
        <v>0</v>
      </c>
    </row>
    <row r="418" spans="1:38" x14ac:dyDescent="0.25">
      <c r="A418" s="8" t="s">
        <v>989</v>
      </c>
      <c r="B418" s="8" t="str">
        <f t="shared" si="62"/>
        <v>Дооснащение ИТСО ГРС Башмаковского ЛПУ МГ051-2004512</v>
      </c>
      <c r="C418" s="23" t="s">
        <v>827</v>
      </c>
      <c r="D418" s="23" t="s">
        <v>457</v>
      </c>
      <c r="E418" s="24">
        <f>IFERROR(VLOOKUP(D418,#REF!,2,0),)</f>
        <v>0</v>
      </c>
      <c r="F418" s="24">
        <f>IFERROR(VLOOKUP(D418,#REF!,3,0),)</f>
        <v>0</v>
      </c>
      <c r="G418" s="24">
        <f>IFERROR(VLOOKUP(D418,#REF!,4,0),)</f>
        <v>0</v>
      </c>
      <c r="H418" s="24">
        <f>IFERROR(VLOOKUP($D418,#REF!,5,0),)</f>
        <v>0</v>
      </c>
      <c r="I418" s="24">
        <v>0</v>
      </c>
      <c r="J418" s="24">
        <f>IFERROR(VLOOKUP($D418,#REF!,7,0),)</f>
        <v>0</v>
      </c>
      <c r="K418" s="24">
        <f>IFERROR(VLOOKUP($D418,#REF!,8,0),)</f>
        <v>0</v>
      </c>
      <c r="L418" s="24">
        <f>IFERROR(VLOOKUP($D418,#REF!,9,0),)</f>
        <v>0</v>
      </c>
      <c r="M418" s="24">
        <f>IFERROR(VLOOKUP($D418,#REF!,10,0),)</f>
        <v>0</v>
      </c>
      <c r="N418" s="24">
        <f>IFERROR(VLOOKUP($D418,#REF!,11,0),)</f>
        <v>0</v>
      </c>
      <c r="O418" s="24">
        <f>IFERROR(VLOOKUP($D418,#REF!,12,0),)</f>
        <v>0</v>
      </c>
      <c r="P418" s="24">
        <f>IFERROR(VLOOKUP($D418,#REF!,14,0),)</f>
        <v>0</v>
      </c>
      <c r="Q418" s="24">
        <f>IFERROR(VLOOKUP($D418,#REF!,15,0),)</f>
        <v>0</v>
      </c>
      <c r="R418" s="24">
        <f>IFERROR(VLOOKUP($D418,#REF!,16,0),)</f>
        <v>0</v>
      </c>
      <c r="S418" s="24">
        <f>IFERROR(VLOOKUP($D418,#REF!,16,0),)</f>
        <v>0</v>
      </c>
      <c r="T418" s="24">
        <f>IFERROR(VLOOKUP($D418,#REF!,17,0),)</f>
        <v>0</v>
      </c>
      <c r="U418" s="24">
        <f>IFERROR(VLOOKUP($D418,#REF!,19,0),)</f>
        <v>0</v>
      </c>
      <c r="V418" s="24">
        <f>IFERROR(VLOOKUP($D418,#REF!,20,0),)</f>
        <v>0</v>
      </c>
      <c r="W418" s="24">
        <f>IFERROR(VLOOKUP($D418,#REF!,21,0),)</f>
        <v>0</v>
      </c>
      <c r="X418" s="24">
        <f>IFERROR(VLOOKUP($D418,#REF!,22,0),)</f>
        <v>0</v>
      </c>
      <c r="Y418" s="24">
        <f>IFERROR(VLOOKUP($D418,#REF!,23,0),)</f>
        <v>0</v>
      </c>
      <c r="Z418" s="24">
        <f>IFERROR(VLOOKUP($D418,#REF!,24,0),)</f>
        <v>0</v>
      </c>
      <c r="AA418" s="24">
        <f>IFERROR(VLOOKUP($D418,#REF!,25,0),)</f>
        <v>0</v>
      </c>
      <c r="AB418" s="24">
        <f>IFERROR(VLOOKUP($D418,#REF!,26,0),)</f>
        <v>0</v>
      </c>
      <c r="AC418" s="24">
        <f>IFERROR(VLOOKUP($D418,#REF!,27,0),)</f>
        <v>0</v>
      </c>
      <c r="AD418" s="24">
        <f>IFERROR(VLOOKUP($D418,#REF!,28,0),)</f>
        <v>0</v>
      </c>
      <c r="AE418" s="24">
        <f>IFERROR(VLOOKUP($D418,#REF!,29,0),)</f>
        <v>0</v>
      </c>
      <c r="AF418" s="24">
        <f>IFERROR(VLOOKUP($D418,#REF!,30,0),)</f>
        <v>0</v>
      </c>
      <c r="AG418" s="24">
        <f>IFERROR(VLOOKUP($D418,#REF!,31,0),)</f>
        <v>0</v>
      </c>
      <c r="AH418" s="24">
        <f>IFERROR(VLOOKUP($D418,#REF!,32,0),)</f>
        <v>0</v>
      </c>
      <c r="AI418" s="24">
        <f>IFERROR(VLOOKUP($D418,#REF!,33,0),)</f>
        <v>0</v>
      </c>
      <c r="AJ418" s="24">
        <f>IFERROR(VLOOKUP($D418,#REF!,34,0),)</f>
        <v>0</v>
      </c>
      <c r="AK418" s="24">
        <f>IFERROR(VLOOKUP($D418,#REF!,35,0),)</f>
        <v>0</v>
      </c>
      <c r="AL418" s="24">
        <f>IFERROR(VLOOKUP($D418,#REF!,36,0),)</f>
        <v>0</v>
      </c>
    </row>
    <row r="419" spans="1:38" x14ac:dyDescent="0.25">
      <c r="A419" s="8" t="s">
        <v>989</v>
      </c>
      <c r="B419" s="8" t="str">
        <f t="shared" si="62"/>
        <v>Дооснащение ИТСО ГРС Мещерского ЛПУ МГ051-2004513</v>
      </c>
      <c r="C419" s="23" t="s">
        <v>828</v>
      </c>
      <c r="D419" s="23" t="s">
        <v>458</v>
      </c>
      <c r="E419" s="24">
        <f>IFERROR(VLOOKUP(D419,#REF!,2,0),)</f>
        <v>0</v>
      </c>
      <c r="F419" s="24">
        <f>IFERROR(VLOOKUP(D419,#REF!,3,0),)</f>
        <v>0</v>
      </c>
      <c r="G419" s="24">
        <f>IFERROR(VLOOKUP(D419,#REF!,4,0),)</f>
        <v>0</v>
      </c>
      <c r="H419" s="24">
        <f>IFERROR(VLOOKUP($D419,#REF!,5,0),)</f>
        <v>0</v>
      </c>
      <c r="I419" s="24">
        <v>0</v>
      </c>
      <c r="J419" s="24">
        <f>IFERROR(VLOOKUP($D419,#REF!,7,0),)</f>
        <v>0</v>
      </c>
      <c r="K419" s="24">
        <f>IFERROR(VLOOKUP($D419,#REF!,8,0),)</f>
        <v>0</v>
      </c>
      <c r="L419" s="24">
        <f>IFERROR(VLOOKUP($D419,#REF!,9,0),)</f>
        <v>0</v>
      </c>
      <c r="M419" s="24">
        <f>IFERROR(VLOOKUP($D419,#REF!,10,0),)</f>
        <v>0</v>
      </c>
      <c r="N419" s="24">
        <f>IFERROR(VLOOKUP($D419,#REF!,11,0),)</f>
        <v>0</v>
      </c>
      <c r="O419" s="24">
        <f>IFERROR(VLOOKUP($D419,#REF!,12,0),)</f>
        <v>0</v>
      </c>
      <c r="P419" s="24">
        <f>IFERROR(VLOOKUP($D419,#REF!,14,0),)</f>
        <v>0</v>
      </c>
      <c r="Q419" s="24">
        <f>IFERROR(VLOOKUP($D419,#REF!,15,0),)</f>
        <v>0</v>
      </c>
      <c r="R419" s="24">
        <f>IFERROR(VLOOKUP($D419,#REF!,16,0),)</f>
        <v>0</v>
      </c>
      <c r="S419" s="24">
        <f>IFERROR(VLOOKUP($D419,#REF!,16,0),)</f>
        <v>0</v>
      </c>
      <c r="T419" s="24">
        <f>IFERROR(VLOOKUP($D419,#REF!,17,0),)</f>
        <v>0</v>
      </c>
      <c r="U419" s="24">
        <f>IFERROR(VLOOKUP($D419,#REF!,19,0),)</f>
        <v>0</v>
      </c>
      <c r="V419" s="24">
        <f>IFERROR(VLOOKUP($D419,#REF!,20,0),)</f>
        <v>0</v>
      </c>
      <c r="W419" s="24">
        <f>IFERROR(VLOOKUP($D419,#REF!,21,0),)</f>
        <v>0</v>
      </c>
      <c r="X419" s="24">
        <f>IFERROR(VLOOKUP($D419,#REF!,22,0),)</f>
        <v>0</v>
      </c>
      <c r="Y419" s="24">
        <f>IFERROR(VLOOKUP($D419,#REF!,23,0),)</f>
        <v>0</v>
      </c>
      <c r="Z419" s="24">
        <f>IFERROR(VLOOKUP($D419,#REF!,24,0),)</f>
        <v>0</v>
      </c>
      <c r="AA419" s="24">
        <f>IFERROR(VLOOKUP($D419,#REF!,25,0),)</f>
        <v>0</v>
      </c>
      <c r="AB419" s="24">
        <f>IFERROR(VLOOKUP($D419,#REF!,26,0),)</f>
        <v>0</v>
      </c>
      <c r="AC419" s="24">
        <f>IFERROR(VLOOKUP($D419,#REF!,27,0),)</f>
        <v>0</v>
      </c>
      <c r="AD419" s="24">
        <f>IFERROR(VLOOKUP($D419,#REF!,28,0),)</f>
        <v>0</v>
      </c>
      <c r="AE419" s="24">
        <f>IFERROR(VLOOKUP($D419,#REF!,29,0),)</f>
        <v>0</v>
      </c>
      <c r="AF419" s="24">
        <f>IFERROR(VLOOKUP($D419,#REF!,30,0),)</f>
        <v>0</v>
      </c>
      <c r="AG419" s="24">
        <f>IFERROR(VLOOKUP($D419,#REF!,31,0),)</f>
        <v>0</v>
      </c>
      <c r="AH419" s="24">
        <f>IFERROR(VLOOKUP($D419,#REF!,32,0),)</f>
        <v>0</v>
      </c>
      <c r="AI419" s="24">
        <f>IFERROR(VLOOKUP($D419,#REF!,33,0),)</f>
        <v>0</v>
      </c>
      <c r="AJ419" s="24">
        <f>IFERROR(VLOOKUP($D419,#REF!,34,0),)</f>
        <v>0</v>
      </c>
      <c r="AK419" s="24">
        <f>IFERROR(VLOOKUP($D419,#REF!,35,0),)</f>
        <v>0</v>
      </c>
      <c r="AL419" s="24">
        <f>IFERROR(VLOOKUP($D419,#REF!,36,0),)</f>
        <v>0</v>
      </c>
    </row>
    <row r="420" spans="1:38" x14ac:dyDescent="0.25">
      <c r="A420" s="8" t="s">
        <v>989</v>
      </c>
      <c r="B420" s="8" t="str">
        <f t="shared" si="62"/>
        <v>Дооснащение ИТСО ГРС Северного ЛПУМГ051-2004592</v>
      </c>
      <c r="C420" s="23" t="s">
        <v>829</v>
      </c>
      <c r="D420" s="23" t="s">
        <v>459</v>
      </c>
      <c r="E420" s="24">
        <f>IFERROR(VLOOKUP(D420,#REF!,2,0),)</f>
        <v>0</v>
      </c>
      <c r="F420" s="24">
        <f>IFERROR(VLOOKUP(D420,#REF!,3,0),)</f>
        <v>0</v>
      </c>
      <c r="G420" s="24">
        <f>IFERROR(VLOOKUP(D420,#REF!,4,0),)</f>
        <v>0</v>
      </c>
      <c r="H420" s="24">
        <f>IFERROR(VLOOKUP($D420,#REF!,5,0),)</f>
        <v>0</v>
      </c>
      <c r="I420" s="24">
        <v>0</v>
      </c>
      <c r="J420" s="24">
        <f>IFERROR(VLOOKUP($D420,#REF!,7,0),)</f>
        <v>0</v>
      </c>
      <c r="K420" s="24">
        <f>IFERROR(VLOOKUP($D420,#REF!,8,0),)</f>
        <v>0</v>
      </c>
      <c r="L420" s="24">
        <f>IFERROR(VLOOKUP($D420,#REF!,9,0),)</f>
        <v>0</v>
      </c>
      <c r="M420" s="24">
        <f>IFERROR(VLOOKUP($D420,#REF!,10,0),)</f>
        <v>0</v>
      </c>
      <c r="N420" s="24">
        <f>IFERROR(VLOOKUP($D420,#REF!,11,0),)</f>
        <v>0</v>
      </c>
      <c r="O420" s="24">
        <f>IFERROR(VLOOKUP($D420,#REF!,12,0),)</f>
        <v>0</v>
      </c>
      <c r="P420" s="24">
        <f>IFERROR(VLOOKUP($D420,#REF!,14,0),)</f>
        <v>0</v>
      </c>
      <c r="Q420" s="24">
        <f>IFERROR(VLOOKUP($D420,#REF!,15,0),)</f>
        <v>0</v>
      </c>
      <c r="R420" s="24">
        <f>IFERROR(VLOOKUP($D420,#REF!,16,0),)</f>
        <v>0</v>
      </c>
      <c r="S420" s="24">
        <f>IFERROR(VLOOKUP($D420,#REF!,16,0),)</f>
        <v>0</v>
      </c>
      <c r="T420" s="24">
        <f>IFERROR(VLOOKUP($D420,#REF!,17,0),)</f>
        <v>0</v>
      </c>
      <c r="U420" s="24">
        <f>IFERROR(VLOOKUP($D420,#REF!,19,0),)</f>
        <v>0</v>
      </c>
      <c r="V420" s="24">
        <f>IFERROR(VLOOKUP($D420,#REF!,20,0),)</f>
        <v>0</v>
      </c>
      <c r="W420" s="24">
        <f>IFERROR(VLOOKUP($D420,#REF!,21,0),)</f>
        <v>0</v>
      </c>
      <c r="X420" s="24">
        <f>IFERROR(VLOOKUP($D420,#REF!,22,0),)</f>
        <v>0</v>
      </c>
      <c r="Y420" s="24">
        <f>IFERROR(VLOOKUP($D420,#REF!,23,0),)</f>
        <v>0</v>
      </c>
      <c r="Z420" s="24">
        <f>IFERROR(VLOOKUP($D420,#REF!,24,0),)</f>
        <v>0</v>
      </c>
      <c r="AA420" s="24">
        <f>IFERROR(VLOOKUP($D420,#REF!,25,0),)</f>
        <v>0</v>
      </c>
      <c r="AB420" s="24">
        <f>IFERROR(VLOOKUP($D420,#REF!,26,0),)</f>
        <v>0</v>
      </c>
      <c r="AC420" s="24">
        <f>IFERROR(VLOOKUP($D420,#REF!,27,0),)</f>
        <v>0</v>
      </c>
      <c r="AD420" s="24">
        <f>IFERROR(VLOOKUP($D420,#REF!,28,0),)</f>
        <v>0</v>
      </c>
      <c r="AE420" s="24">
        <f>IFERROR(VLOOKUP($D420,#REF!,29,0),)</f>
        <v>0</v>
      </c>
      <c r="AF420" s="24">
        <f>IFERROR(VLOOKUP($D420,#REF!,30,0),)</f>
        <v>0</v>
      </c>
      <c r="AG420" s="24">
        <f>IFERROR(VLOOKUP($D420,#REF!,31,0),)</f>
        <v>0</v>
      </c>
      <c r="AH420" s="24">
        <f>IFERROR(VLOOKUP($D420,#REF!,32,0),)</f>
        <v>0</v>
      </c>
      <c r="AI420" s="24">
        <f>IFERROR(VLOOKUP($D420,#REF!,33,0),)</f>
        <v>0</v>
      </c>
      <c r="AJ420" s="24">
        <f>IFERROR(VLOOKUP($D420,#REF!,34,0),)</f>
        <v>0</v>
      </c>
      <c r="AK420" s="24">
        <f>IFERROR(VLOOKUP($D420,#REF!,35,0),)</f>
        <v>0</v>
      </c>
      <c r="AL420" s="24">
        <f>IFERROR(VLOOKUP($D420,#REF!,36,0),)</f>
        <v>0</v>
      </c>
    </row>
    <row r="421" spans="1:38" x14ac:dyDescent="0.25">
      <c r="A421" s="8" t="s">
        <v>989</v>
      </c>
      <c r="B421" s="8" t="str">
        <f t="shared" si="62"/>
        <v>Дооснащение ИТСО КС Зензелинского ЛПУ МГ и Камыш-Бурунского ЛПУ МГ051-2004594</v>
      </c>
      <c r="C421" s="23" t="s">
        <v>830</v>
      </c>
      <c r="D421" s="23" t="s">
        <v>460</v>
      </c>
      <c r="E421" s="24">
        <f>IFERROR(VLOOKUP(D421,#REF!,2,0),)</f>
        <v>0</v>
      </c>
      <c r="F421" s="24">
        <f>IFERROR(VLOOKUP(D421,#REF!,3,0),)</f>
        <v>0</v>
      </c>
      <c r="G421" s="24">
        <f>IFERROR(VLOOKUP(D421,#REF!,4,0),)</f>
        <v>0</v>
      </c>
      <c r="H421" s="24">
        <f>IFERROR(VLOOKUP($D421,#REF!,5,0),)</f>
        <v>0</v>
      </c>
      <c r="I421" s="24">
        <v>28.32</v>
      </c>
      <c r="J421" s="24">
        <f>IFERROR(VLOOKUP($D421,#REF!,7,0),)</f>
        <v>0</v>
      </c>
      <c r="K421" s="24">
        <f>IFERROR(VLOOKUP($D421,#REF!,8,0),)</f>
        <v>0</v>
      </c>
      <c r="L421" s="24">
        <f>IFERROR(VLOOKUP($D421,#REF!,9,0),)</f>
        <v>0</v>
      </c>
      <c r="M421" s="24">
        <f>IFERROR(VLOOKUP($D421,#REF!,10,0),)</f>
        <v>0</v>
      </c>
      <c r="N421" s="24">
        <f>IFERROR(VLOOKUP($D421,#REF!,11,0),)</f>
        <v>0</v>
      </c>
      <c r="O421" s="24">
        <f>IFERROR(VLOOKUP($D421,#REF!,12,0),)</f>
        <v>0</v>
      </c>
      <c r="P421" s="24">
        <f>IFERROR(VLOOKUP($D421,#REF!,14,0),)</f>
        <v>0</v>
      </c>
      <c r="Q421" s="24">
        <f>IFERROR(VLOOKUP($D421,#REF!,15,0),)</f>
        <v>0</v>
      </c>
      <c r="R421" s="24">
        <f>IFERROR(VLOOKUP($D421,#REF!,16,0),)</f>
        <v>0</v>
      </c>
      <c r="S421" s="24">
        <f>IFERROR(VLOOKUP($D421,#REF!,16,0),)</f>
        <v>0</v>
      </c>
      <c r="T421" s="24">
        <f>IFERROR(VLOOKUP($D421,#REF!,17,0),)</f>
        <v>0</v>
      </c>
      <c r="U421" s="24">
        <f>IFERROR(VLOOKUP($D421,#REF!,19,0),)</f>
        <v>0</v>
      </c>
      <c r="V421" s="24">
        <f>IFERROR(VLOOKUP($D421,#REF!,20,0),)</f>
        <v>0</v>
      </c>
      <c r="W421" s="24">
        <f>IFERROR(VLOOKUP($D421,#REF!,21,0),)</f>
        <v>0</v>
      </c>
      <c r="X421" s="24">
        <f>IFERROR(VLOOKUP($D421,#REF!,22,0),)</f>
        <v>0</v>
      </c>
      <c r="Y421" s="24">
        <f>IFERROR(VLOOKUP($D421,#REF!,23,0),)</f>
        <v>0</v>
      </c>
      <c r="Z421" s="24">
        <f>IFERROR(VLOOKUP($D421,#REF!,24,0),)</f>
        <v>0</v>
      </c>
      <c r="AA421" s="24">
        <f>IFERROR(VLOOKUP($D421,#REF!,25,0),)</f>
        <v>0</v>
      </c>
      <c r="AB421" s="24">
        <f>IFERROR(VLOOKUP($D421,#REF!,26,0),)</f>
        <v>0</v>
      </c>
      <c r="AC421" s="24">
        <f>IFERROR(VLOOKUP($D421,#REF!,27,0),)</f>
        <v>0</v>
      </c>
      <c r="AD421" s="24">
        <f>IFERROR(VLOOKUP($D421,#REF!,28,0),)</f>
        <v>0</v>
      </c>
      <c r="AE421" s="24">
        <f>IFERROR(VLOOKUP($D421,#REF!,29,0),)</f>
        <v>0</v>
      </c>
      <c r="AF421" s="24">
        <f>IFERROR(VLOOKUP($D421,#REF!,30,0),)</f>
        <v>0</v>
      </c>
      <c r="AG421" s="24">
        <f>IFERROR(VLOOKUP($D421,#REF!,31,0),)</f>
        <v>0</v>
      </c>
      <c r="AH421" s="24">
        <f>IFERROR(VLOOKUP($D421,#REF!,32,0),)</f>
        <v>0</v>
      </c>
      <c r="AI421" s="24">
        <f>IFERROR(VLOOKUP($D421,#REF!,33,0),)</f>
        <v>0</v>
      </c>
      <c r="AJ421" s="24">
        <f>IFERROR(VLOOKUP($D421,#REF!,34,0),)</f>
        <v>0</v>
      </c>
      <c r="AK421" s="24">
        <f>IFERROR(VLOOKUP($D421,#REF!,35,0),)</f>
        <v>0</v>
      </c>
      <c r="AL421" s="24">
        <f>IFERROR(VLOOKUP($D421,#REF!,36,0),)</f>
        <v>0</v>
      </c>
    </row>
    <row r="422" spans="1:38" x14ac:dyDescent="0.25">
      <c r="A422" s="8" t="s">
        <v>989</v>
      </c>
      <c r="B422" s="8" t="str">
        <f t="shared" ref="B422:B488" si="64">CONCATENATE(C422,D422)</f>
        <v>Дооснащение ИТСО КС Георгиевского ЛПУ МГ, Изобильненского ЛПУ МГ и Моздокского ЛПУ МГ051-2004601</v>
      </c>
      <c r="C422" s="23" t="s">
        <v>831</v>
      </c>
      <c r="D422" s="23" t="s">
        <v>550</v>
      </c>
      <c r="E422" s="24">
        <f>IFERROR(VLOOKUP(D422,#REF!,2,0),)</f>
        <v>0</v>
      </c>
      <c r="F422" s="24">
        <f>IFERROR(VLOOKUP(D422,#REF!,3,0),)</f>
        <v>0</v>
      </c>
      <c r="G422" s="24">
        <f>IFERROR(VLOOKUP(D422,#REF!,4,0),)</f>
        <v>0</v>
      </c>
      <c r="H422" s="24">
        <f>IFERROR(VLOOKUP($D422,#REF!,5,0),)</f>
        <v>0</v>
      </c>
      <c r="I422" s="24">
        <v>0</v>
      </c>
      <c r="J422" s="24">
        <f>IFERROR(VLOOKUP($D422,#REF!,7,0),)</f>
        <v>0</v>
      </c>
      <c r="K422" s="24">
        <f>IFERROR(VLOOKUP($D422,#REF!,8,0),)</f>
        <v>0</v>
      </c>
      <c r="L422" s="24">
        <f>IFERROR(VLOOKUP($D422,#REF!,9,0),)</f>
        <v>0</v>
      </c>
      <c r="M422" s="24">
        <f>IFERROR(VLOOKUP($D422,#REF!,10,0),)</f>
        <v>0</v>
      </c>
      <c r="N422" s="24">
        <f>IFERROR(VLOOKUP($D422,#REF!,11,0),)</f>
        <v>0</v>
      </c>
      <c r="O422" s="24">
        <f>IFERROR(VLOOKUP($D422,#REF!,12,0),)</f>
        <v>0</v>
      </c>
      <c r="P422" s="24">
        <f>IFERROR(VLOOKUP($D422,#REF!,14,0),)</f>
        <v>0</v>
      </c>
      <c r="Q422" s="24">
        <f>IFERROR(VLOOKUP($D422,#REF!,15,0),)</f>
        <v>0</v>
      </c>
      <c r="R422" s="24">
        <f>IFERROR(VLOOKUP($D422,#REF!,16,0),)</f>
        <v>0</v>
      </c>
      <c r="S422" s="24">
        <f>IFERROR(VLOOKUP($D422,#REF!,16,0),)</f>
        <v>0</v>
      </c>
      <c r="T422" s="24">
        <f>IFERROR(VLOOKUP($D422,#REF!,17,0),)</f>
        <v>0</v>
      </c>
      <c r="U422" s="24">
        <f>IFERROR(VLOOKUP($D422,#REF!,19,0),)</f>
        <v>0</v>
      </c>
      <c r="V422" s="24">
        <f>IFERROR(VLOOKUP($D422,#REF!,20,0),)</f>
        <v>0</v>
      </c>
      <c r="W422" s="24">
        <f>IFERROR(VLOOKUP($D422,#REF!,21,0),)</f>
        <v>0</v>
      </c>
      <c r="X422" s="24">
        <f>IFERROR(VLOOKUP($D422,#REF!,22,0),)</f>
        <v>0</v>
      </c>
      <c r="Y422" s="24">
        <f>IFERROR(VLOOKUP($D422,#REF!,23,0),)</f>
        <v>0</v>
      </c>
      <c r="Z422" s="24">
        <f>IFERROR(VLOOKUP($D422,#REF!,24,0),)</f>
        <v>0</v>
      </c>
      <c r="AA422" s="24">
        <f>IFERROR(VLOOKUP($D422,#REF!,25,0),)</f>
        <v>0</v>
      </c>
      <c r="AB422" s="24">
        <f>IFERROR(VLOOKUP($D422,#REF!,26,0),)</f>
        <v>0</v>
      </c>
      <c r="AC422" s="24">
        <f>IFERROR(VLOOKUP($D422,#REF!,27,0),)</f>
        <v>0</v>
      </c>
      <c r="AD422" s="24">
        <f>IFERROR(VLOOKUP($D422,#REF!,28,0),)</f>
        <v>0</v>
      </c>
      <c r="AE422" s="24">
        <f>IFERROR(VLOOKUP($D422,#REF!,29,0),)</f>
        <v>0</v>
      </c>
      <c r="AF422" s="24">
        <f>IFERROR(VLOOKUP($D422,#REF!,30,0),)</f>
        <v>0</v>
      </c>
      <c r="AG422" s="24">
        <f>IFERROR(VLOOKUP($D422,#REF!,31,0),)</f>
        <v>0</v>
      </c>
      <c r="AH422" s="24">
        <f>IFERROR(VLOOKUP($D422,#REF!,32,0),)</f>
        <v>0</v>
      </c>
      <c r="AI422" s="24">
        <f>IFERROR(VLOOKUP($D422,#REF!,33,0),)</f>
        <v>0</v>
      </c>
      <c r="AJ422" s="24">
        <f>IFERROR(VLOOKUP($D422,#REF!,34,0),)</f>
        <v>0</v>
      </c>
      <c r="AK422" s="24">
        <f>IFERROR(VLOOKUP($D422,#REF!,35,0),)</f>
        <v>0</v>
      </c>
      <c r="AL422" s="24">
        <f>IFERROR(VLOOKUP($D422,#REF!,36,0),)</f>
        <v>0</v>
      </c>
    </row>
    <row r="423" spans="1:38" x14ac:dyDescent="0.25">
      <c r="A423" s="8" t="s">
        <v>989</v>
      </c>
      <c r="B423" s="8" t="str">
        <f t="shared" si="64"/>
        <v>Дооснащение ИТСО КС Невинномысского ЛПУ МГ и Привольненского ЛПУ МГ051-2004603</v>
      </c>
      <c r="C423" s="23" t="s">
        <v>832</v>
      </c>
      <c r="D423" s="23" t="s">
        <v>461</v>
      </c>
      <c r="E423" s="24">
        <f>IFERROR(VLOOKUP(D423,#REF!,2,0),)</f>
        <v>0</v>
      </c>
      <c r="F423" s="24">
        <f>IFERROR(VLOOKUP(D423,#REF!,3,0),)</f>
        <v>0</v>
      </c>
      <c r="G423" s="24">
        <f>IFERROR(VLOOKUP(D423,#REF!,4,0),)</f>
        <v>0</v>
      </c>
      <c r="H423" s="24">
        <f>IFERROR(VLOOKUP($D423,#REF!,5,0),)</f>
        <v>0</v>
      </c>
      <c r="I423" s="24">
        <v>31.16</v>
      </c>
      <c r="J423" s="24">
        <f>IFERROR(VLOOKUP($D423,#REF!,7,0),)</f>
        <v>0</v>
      </c>
      <c r="K423" s="24">
        <f>IFERROR(VLOOKUP($D423,#REF!,8,0),)</f>
        <v>0</v>
      </c>
      <c r="L423" s="24">
        <f>IFERROR(VLOOKUP($D423,#REF!,9,0),)</f>
        <v>0</v>
      </c>
      <c r="M423" s="24">
        <f>IFERROR(VLOOKUP($D423,#REF!,10,0),)</f>
        <v>0</v>
      </c>
      <c r="N423" s="24">
        <f>IFERROR(VLOOKUP($D423,#REF!,11,0),)</f>
        <v>0</v>
      </c>
      <c r="O423" s="24">
        <f>IFERROR(VLOOKUP($D423,#REF!,12,0),)</f>
        <v>0</v>
      </c>
      <c r="P423" s="24">
        <f>IFERROR(VLOOKUP($D423,#REF!,14,0),)</f>
        <v>0</v>
      </c>
      <c r="Q423" s="24">
        <f>IFERROR(VLOOKUP($D423,#REF!,15,0),)</f>
        <v>0</v>
      </c>
      <c r="R423" s="24">
        <f>IFERROR(VLOOKUP($D423,#REF!,16,0),)</f>
        <v>0</v>
      </c>
      <c r="S423" s="24">
        <f>IFERROR(VLOOKUP($D423,#REF!,16,0),)</f>
        <v>0</v>
      </c>
      <c r="T423" s="24">
        <f>IFERROR(VLOOKUP($D423,#REF!,17,0),)</f>
        <v>0</v>
      </c>
      <c r="U423" s="24">
        <f>IFERROR(VLOOKUP($D423,#REF!,19,0),)</f>
        <v>0</v>
      </c>
      <c r="V423" s="24">
        <f>IFERROR(VLOOKUP($D423,#REF!,20,0),)</f>
        <v>0</v>
      </c>
      <c r="W423" s="24">
        <f>IFERROR(VLOOKUP($D423,#REF!,21,0),)</f>
        <v>0</v>
      </c>
      <c r="X423" s="24">
        <f>IFERROR(VLOOKUP($D423,#REF!,22,0),)</f>
        <v>0</v>
      </c>
      <c r="Y423" s="24">
        <f>IFERROR(VLOOKUP($D423,#REF!,23,0),)</f>
        <v>0</v>
      </c>
      <c r="Z423" s="24">
        <f>IFERROR(VLOOKUP($D423,#REF!,24,0),)</f>
        <v>0</v>
      </c>
      <c r="AA423" s="24">
        <f>IFERROR(VLOOKUP($D423,#REF!,25,0),)</f>
        <v>0</v>
      </c>
      <c r="AB423" s="24">
        <f>IFERROR(VLOOKUP($D423,#REF!,26,0),)</f>
        <v>0</v>
      </c>
      <c r="AC423" s="24">
        <f>IFERROR(VLOOKUP($D423,#REF!,27,0),)</f>
        <v>0</v>
      </c>
      <c r="AD423" s="24">
        <f>IFERROR(VLOOKUP($D423,#REF!,28,0),)</f>
        <v>0</v>
      </c>
      <c r="AE423" s="24">
        <f>IFERROR(VLOOKUP($D423,#REF!,29,0),)</f>
        <v>0</v>
      </c>
      <c r="AF423" s="24">
        <f>IFERROR(VLOOKUP($D423,#REF!,30,0),)</f>
        <v>0</v>
      </c>
      <c r="AG423" s="24">
        <f>IFERROR(VLOOKUP($D423,#REF!,31,0),)</f>
        <v>0</v>
      </c>
      <c r="AH423" s="24">
        <f>IFERROR(VLOOKUP($D423,#REF!,32,0),)</f>
        <v>0</v>
      </c>
      <c r="AI423" s="24">
        <f>IFERROR(VLOOKUP($D423,#REF!,33,0),)</f>
        <v>0</v>
      </c>
      <c r="AJ423" s="24">
        <f>IFERROR(VLOOKUP($D423,#REF!,34,0),)</f>
        <v>0</v>
      </c>
      <c r="AK423" s="24">
        <f>IFERROR(VLOOKUP($D423,#REF!,35,0),)</f>
        <v>0</v>
      </c>
      <c r="AL423" s="24">
        <f>IFERROR(VLOOKUP($D423,#REF!,36,0),)</f>
        <v>0</v>
      </c>
    </row>
    <row r="424" spans="1:38" x14ac:dyDescent="0.25">
      <c r="A424" s="8" t="s">
        <v>989</v>
      </c>
      <c r="B424" s="8" t="str">
        <f t="shared" si="64"/>
        <v>Дооснащение ИТСО ГРС Барабинского ЛПУ МГ и Омского ЛПУ МГ051-2004621</v>
      </c>
      <c r="C424" s="23" t="s">
        <v>833</v>
      </c>
      <c r="D424" s="23" t="s">
        <v>462</v>
      </c>
      <c r="E424" s="24">
        <f>IFERROR(VLOOKUP(D424,#REF!,2,0),)</f>
        <v>0</v>
      </c>
      <c r="F424" s="24">
        <f>IFERROR(VLOOKUP(D424,#REF!,3,0),)</f>
        <v>0</v>
      </c>
      <c r="G424" s="24">
        <f>IFERROR(VLOOKUP(D424,#REF!,4,0),)</f>
        <v>0</v>
      </c>
      <c r="H424" s="24">
        <f>IFERROR(VLOOKUP($D424,#REF!,5,0),)</f>
        <v>0</v>
      </c>
      <c r="I424" s="24">
        <v>0</v>
      </c>
      <c r="J424" s="24">
        <f>IFERROR(VLOOKUP($D424,#REF!,7,0),)</f>
        <v>0</v>
      </c>
      <c r="K424" s="24">
        <f>IFERROR(VLOOKUP($D424,#REF!,8,0),)</f>
        <v>0</v>
      </c>
      <c r="L424" s="24">
        <f>IFERROR(VLOOKUP($D424,#REF!,9,0),)</f>
        <v>0</v>
      </c>
      <c r="M424" s="24">
        <f>IFERROR(VLOOKUP($D424,#REF!,10,0),)</f>
        <v>0</v>
      </c>
      <c r="N424" s="24">
        <f>IFERROR(VLOOKUP($D424,#REF!,11,0),)</f>
        <v>0</v>
      </c>
      <c r="O424" s="24">
        <f>IFERROR(VLOOKUP($D424,#REF!,12,0),)</f>
        <v>0</v>
      </c>
      <c r="P424" s="24">
        <f>IFERROR(VLOOKUP($D424,#REF!,14,0),)</f>
        <v>0</v>
      </c>
      <c r="Q424" s="24">
        <f>IFERROR(VLOOKUP($D424,#REF!,15,0),)</f>
        <v>0</v>
      </c>
      <c r="R424" s="24">
        <f>IFERROR(VLOOKUP($D424,#REF!,16,0),)</f>
        <v>0</v>
      </c>
      <c r="S424" s="24">
        <f>IFERROR(VLOOKUP($D424,#REF!,16,0),)</f>
        <v>0</v>
      </c>
      <c r="T424" s="24">
        <f>IFERROR(VLOOKUP($D424,#REF!,17,0),)</f>
        <v>0</v>
      </c>
      <c r="U424" s="24">
        <f>IFERROR(VLOOKUP($D424,#REF!,19,0),)</f>
        <v>0</v>
      </c>
      <c r="V424" s="24">
        <f>IFERROR(VLOOKUP($D424,#REF!,20,0),)</f>
        <v>0</v>
      </c>
      <c r="W424" s="24">
        <f>IFERROR(VLOOKUP($D424,#REF!,21,0),)</f>
        <v>0</v>
      </c>
      <c r="X424" s="24">
        <f>IFERROR(VLOOKUP($D424,#REF!,22,0),)</f>
        <v>0</v>
      </c>
      <c r="Y424" s="24">
        <f>IFERROR(VLOOKUP($D424,#REF!,23,0),)</f>
        <v>0</v>
      </c>
      <c r="Z424" s="24">
        <f>IFERROR(VLOOKUP($D424,#REF!,24,0),)</f>
        <v>0</v>
      </c>
      <c r="AA424" s="24">
        <f>IFERROR(VLOOKUP($D424,#REF!,25,0),)</f>
        <v>0</v>
      </c>
      <c r="AB424" s="24">
        <f>IFERROR(VLOOKUP($D424,#REF!,26,0),)</f>
        <v>0</v>
      </c>
      <c r="AC424" s="24">
        <f>IFERROR(VLOOKUP($D424,#REF!,27,0),)</f>
        <v>0</v>
      </c>
      <c r="AD424" s="24">
        <f>IFERROR(VLOOKUP($D424,#REF!,28,0),)</f>
        <v>0</v>
      </c>
      <c r="AE424" s="24">
        <f>IFERROR(VLOOKUP($D424,#REF!,29,0),)</f>
        <v>0</v>
      </c>
      <c r="AF424" s="24">
        <f>IFERROR(VLOOKUP($D424,#REF!,30,0),)</f>
        <v>0</v>
      </c>
      <c r="AG424" s="24">
        <f>IFERROR(VLOOKUP($D424,#REF!,31,0),)</f>
        <v>0</v>
      </c>
      <c r="AH424" s="24">
        <f>IFERROR(VLOOKUP($D424,#REF!,32,0),)</f>
        <v>0</v>
      </c>
      <c r="AI424" s="24">
        <f>IFERROR(VLOOKUP($D424,#REF!,33,0),)</f>
        <v>0</v>
      </c>
      <c r="AJ424" s="24">
        <f>IFERROR(VLOOKUP($D424,#REF!,34,0),)</f>
        <v>0</v>
      </c>
      <c r="AK424" s="24">
        <f>IFERROR(VLOOKUP($D424,#REF!,35,0),)</f>
        <v>0</v>
      </c>
      <c r="AL424" s="24">
        <f>IFERROR(VLOOKUP($D424,#REF!,36,0),)</f>
        <v>0</v>
      </c>
    </row>
    <row r="425" spans="1:38" x14ac:dyDescent="0.25">
      <c r="A425" s="8" t="s">
        <v>989</v>
      </c>
      <c r="B425" s="8" t="str">
        <f t="shared" si="64"/>
        <v>Дооснащение ИТСО КС Ново-Уренгойского ЛПУ МГ и Пурпейского ЛПУ МГ051-2004624</v>
      </c>
      <c r="C425" s="23" t="s">
        <v>834</v>
      </c>
      <c r="D425" s="23" t="s">
        <v>463</v>
      </c>
      <c r="E425" s="24">
        <f>IFERROR(VLOOKUP(D425,#REF!,2,0),)</f>
        <v>0</v>
      </c>
      <c r="F425" s="24">
        <f>IFERROR(VLOOKUP(D425,#REF!,3,0),)</f>
        <v>0</v>
      </c>
      <c r="G425" s="24">
        <f>IFERROR(VLOOKUP(D425,#REF!,4,0),)</f>
        <v>0</v>
      </c>
      <c r="H425" s="24">
        <f>IFERROR(VLOOKUP($D425,#REF!,5,0),)</f>
        <v>0</v>
      </c>
      <c r="I425" s="24">
        <v>57.88</v>
      </c>
      <c r="J425" s="24">
        <f>IFERROR(VLOOKUP($D425,#REF!,7,0),)</f>
        <v>0</v>
      </c>
      <c r="K425" s="24">
        <f>IFERROR(VLOOKUP($D425,#REF!,8,0),)</f>
        <v>0</v>
      </c>
      <c r="L425" s="24">
        <f>IFERROR(VLOOKUP($D425,#REF!,9,0),)</f>
        <v>0</v>
      </c>
      <c r="M425" s="24">
        <f>IFERROR(VLOOKUP($D425,#REF!,10,0),)</f>
        <v>0</v>
      </c>
      <c r="N425" s="24">
        <f>IFERROR(VLOOKUP($D425,#REF!,11,0),)</f>
        <v>0</v>
      </c>
      <c r="O425" s="24">
        <f>IFERROR(VLOOKUP($D425,#REF!,12,0),)</f>
        <v>0</v>
      </c>
      <c r="P425" s="24">
        <f>IFERROR(VLOOKUP($D425,#REF!,14,0),)</f>
        <v>0</v>
      </c>
      <c r="Q425" s="24">
        <f>IFERROR(VLOOKUP($D425,#REF!,15,0),)</f>
        <v>0</v>
      </c>
      <c r="R425" s="24">
        <f>IFERROR(VLOOKUP($D425,#REF!,16,0),)</f>
        <v>0</v>
      </c>
      <c r="S425" s="24">
        <f>IFERROR(VLOOKUP($D425,#REF!,16,0),)</f>
        <v>0</v>
      </c>
      <c r="T425" s="24">
        <f>IFERROR(VLOOKUP($D425,#REF!,17,0),)</f>
        <v>0</v>
      </c>
      <c r="U425" s="24">
        <f>IFERROR(VLOOKUP($D425,#REF!,19,0),)</f>
        <v>0</v>
      </c>
      <c r="V425" s="24">
        <f>IFERROR(VLOOKUP($D425,#REF!,20,0),)</f>
        <v>0</v>
      </c>
      <c r="W425" s="24">
        <f>IFERROR(VLOOKUP($D425,#REF!,21,0),)</f>
        <v>0</v>
      </c>
      <c r="X425" s="24">
        <f>IFERROR(VLOOKUP($D425,#REF!,22,0),)</f>
        <v>0</v>
      </c>
      <c r="Y425" s="24">
        <f>IFERROR(VLOOKUP($D425,#REF!,23,0),)</f>
        <v>0</v>
      </c>
      <c r="Z425" s="24">
        <f>IFERROR(VLOOKUP($D425,#REF!,24,0),)</f>
        <v>0</v>
      </c>
      <c r="AA425" s="24">
        <f>IFERROR(VLOOKUP($D425,#REF!,25,0),)</f>
        <v>0</v>
      </c>
      <c r="AB425" s="24">
        <f>IFERROR(VLOOKUP($D425,#REF!,26,0),)</f>
        <v>0</v>
      </c>
      <c r="AC425" s="24">
        <f>IFERROR(VLOOKUP($D425,#REF!,27,0),)</f>
        <v>0</v>
      </c>
      <c r="AD425" s="24">
        <f>IFERROR(VLOOKUP($D425,#REF!,28,0),)</f>
        <v>0</v>
      </c>
      <c r="AE425" s="24">
        <f>IFERROR(VLOOKUP($D425,#REF!,29,0),)</f>
        <v>0</v>
      </c>
      <c r="AF425" s="24">
        <f>IFERROR(VLOOKUP($D425,#REF!,30,0),)</f>
        <v>0</v>
      </c>
      <c r="AG425" s="24">
        <f>IFERROR(VLOOKUP($D425,#REF!,31,0),)</f>
        <v>0</v>
      </c>
      <c r="AH425" s="24">
        <f>IFERROR(VLOOKUP($D425,#REF!,32,0),)</f>
        <v>0</v>
      </c>
      <c r="AI425" s="24">
        <f>IFERROR(VLOOKUP($D425,#REF!,33,0),)</f>
        <v>0</v>
      </c>
      <c r="AJ425" s="24">
        <f>IFERROR(VLOOKUP($D425,#REF!,34,0),)</f>
        <v>0</v>
      </c>
      <c r="AK425" s="24">
        <f>IFERROR(VLOOKUP($D425,#REF!,35,0),)</f>
        <v>0</v>
      </c>
      <c r="AL425" s="24">
        <f>IFERROR(VLOOKUP($D425,#REF!,36,0),)</f>
        <v>0</v>
      </c>
    </row>
    <row r="426" spans="1:38" x14ac:dyDescent="0.25">
      <c r="A426" s="8" t="s">
        <v>989</v>
      </c>
      <c r="B426" s="8" t="str">
        <f t="shared" si="64"/>
        <v>Дооснащение ИТСО КС Демьянского ЛПУ МГ, Самсоновского ЛПУ МГ, Туртасского ЛПУ МГ и Южно-Балыкского ЛПУ МГ051-2004634</v>
      </c>
      <c r="C426" s="23" t="s">
        <v>835</v>
      </c>
      <c r="D426" s="23" t="s">
        <v>464</v>
      </c>
      <c r="E426" s="24">
        <f>IFERROR(VLOOKUP(D426,#REF!,2,0),)</f>
        <v>0</v>
      </c>
      <c r="F426" s="24">
        <f>IFERROR(VLOOKUP(D426,#REF!,3,0),)</f>
        <v>0</v>
      </c>
      <c r="G426" s="24">
        <f>IFERROR(VLOOKUP(D426,#REF!,4,0),)</f>
        <v>0</v>
      </c>
      <c r="H426" s="24">
        <f>IFERROR(VLOOKUP($D426,#REF!,5,0),)</f>
        <v>0</v>
      </c>
      <c r="I426" s="24">
        <v>0</v>
      </c>
      <c r="J426" s="24">
        <f>IFERROR(VLOOKUP($D426,#REF!,7,0),)</f>
        <v>0</v>
      </c>
      <c r="K426" s="24">
        <f>IFERROR(VLOOKUP($D426,#REF!,8,0),)</f>
        <v>0</v>
      </c>
      <c r="L426" s="24">
        <f>IFERROR(VLOOKUP($D426,#REF!,9,0),)</f>
        <v>0</v>
      </c>
      <c r="M426" s="24">
        <f>IFERROR(VLOOKUP($D426,#REF!,10,0),)</f>
        <v>0</v>
      </c>
      <c r="N426" s="24">
        <f>IFERROR(VLOOKUP($D426,#REF!,11,0),)</f>
        <v>0</v>
      </c>
      <c r="O426" s="24">
        <f>IFERROR(VLOOKUP($D426,#REF!,12,0),)</f>
        <v>0</v>
      </c>
      <c r="P426" s="24">
        <f>IFERROR(VLOOKUP($D426,#REF!,14,0),)</f>
        <v>0</v>
      </c>
      <c r="Q426" s="24">
        <f>IFERROR(VLOOKUP($D426,#REF!,15,0),)</f>
        <v>0</v>
      </c>
      <c r="R426" s="24">
        <f>IFERROR(VLOOKUP($D426,#REF!,16,0),)</f>
        <v>0</v>
      </c>
      <c r="S426" s="24">
        <f>IFERROR(VLOOKUP($D426,#REF!,16,0),)</f>
        <v>0</v>
      </c>
      <c r="T426" s="24">
        <f>IFERROR(VLOOKUP($D426,#REF!,17,0),)</f>
        <v>0</v>
      </c>
      <c r="U426" s="24">
        <f>IFERROR(VLOOKUP($D426,#REF!,19,0),)</f>
        <v>0</v>
      </c>
      <c r="V426" s="24">
        <f>IFERROR(VLOOKUP($D426,#REF!,20,0),)</f>
        <v>0</v>
      </c>
      <c r="W426" s="24">
        <f>IFERROR(VLOOKUP($D426,#REF!,21,0),)</f>
        <v>0</v>
      </c>
      <c r="X426" s="24">
        <f>IFERROR(VLOOKUP($D426,#REF!,22,0),)</f>
        <v>0</v>
      </c>
      <c r="Y426" s="24">
        <f>IFERROR(VLOOKUP($D426,#REF!,23,0),)</f>
        <v>0</v>
      </c>
      <c r="Z426" s="24">
        <f>IFERROR(VLOOKUP($D426,#REF!,24,0),)</f>
        <v>0</v>
      </c>
      <c r="AA426" s="24">
        <f>IFERROR(VLOOKUP($D426,#REF!,25,0),)</f>
        <v>0</v>
      </c>
      <c r="AB426" s="24">
        <f>IFERROR(VLOOKUP($D426,#REF!,26,0),)</f>
        <v>0</v>
      </c>
      <c r="AC426" s="24">
        <f>IFERROR(VLOOKUP($D426,#REF!,27,0),)</f>
        <v>0</v>
      </c>
      <c r="AD426" s="24">
        <f>IFERROR(VLOOKUP($D426,#REF!,28,0),)</f>
        <v>0</v>
      </c>
      <c r="AE426" s="24">
        <f>IFERROR(VLOOKUP($D426,#REF!,29,0),)</f>
        <v>0</v>
      </c>
      <c r="AF426" s="24">
        <f>IFERROR(VLOOKUP($D426,#REF!,30,0),)</f>
        <v>0</v>
      </c>
      <c r="AG426" s="24">
        <f>IFERROR(VLOOKUP($D426,#REF!,31,0),)</f>
        <v>0</v>
      </c>
      <c r="AH426" s="24">
        <f>IFERROR(VLOOKUP($D426,#REF!,32,0),)</f>
        <v>0</v>
      </c>
      <c r="AI426" s="24">
        <f>IFERROR(VLOOKUP($D426,#REF!,33,0),)</f>
        <v>0</v>
      </c>
      <c r="AJ426" s="24">
        <f>IFERROR(VLOOKUP($D426,#REF!,34,0),)</f>
        <v>0</v>
      </c>
      <c r="AK426" s="24">
        <f>IFERROR(VLOOKUP($D426,#REF!,35,0),)</f>
        <v>0</v>
      </c>
      <c r="AL426" s="24">
        <f>IFERROR(VLOOKUP($D426,#REF!,36,0),)</f>
        <v>0</v>
      </c>
    </row>
    <row r="427" spans="1:38" x14ac:dyDescent="0.25">
      <c r="A427" s="8" t="s">
        <v>989</v>
      </c>
      <c r="B427" s="8" t="str">
        <f t="shared" si="64"/>
        <v>Дооснащение ИТСО объектов ООО "Газпром ПХГ" в границах Рязанской области051-2004639</v>
      </c>
      <c r="C427" s="23" t="s">
        <v>836</v>
      </c>
      <c r="D427" s="23" t="s">
        <v>465</v>
      </c>
      <c r="E427" s="24">
        <f>IFERROR(VLOOKUP(D427,#REF!,2,0),)</f>
        <v>0</v>
      </c>
      <c r="F427" s="24">
        <f>IFERROR(VLOOKUP(D427,#REF!,3,0),)</f>
        <v>0</v>
      </c>
      <c r="G427" s="24">
        <f>IFERROR(VLOOKUP(D427,#REF!,4,0),)</f>
        <v>0</v>
      </c>
      <c r="H427" s="24">
        <f>IFERROR(VLOOKUP($D427,#REF!,5,0),)</f>
        <v>0</v>
      </c>
      <c r="I427" s="24">
        <v>0</v>
      </c>
      <c r="J427" s="24">
        <f>IFERROR(VLOOKUP($D427,#REF!,7,0),)</f>
        <v>0</v>
      </c>
      <c r="K427" s="24">
        <f>IFERROR(VLOOKUP($D427,#REF!,8,0),)</f>
        <v>0</v>
      </c>
      <c r="L427" s="24">
        <f>IFERROR(VLOOKUP($D427,#REF!,9,0),)</f>
        <v>0</v>
      </c>
      <c r="M427" s="24">
        <f>IFERROR(VLOOKUP($D427,#REF!,10,0),)</f>
        <v>0</v>
      </c>
      <c r="N427" s="24">
        <f>IFERROR(VLOOKUP($D427,#REF!,11,0),)</f>
        <v>0</v>
      </c>
      <c r="O427" s="24">
        <f>IFERROR(VLOOKUP($D427,#REF!,12,0),)</f>
        <v>0</v>
      </c>
      <c r="P427" s="24">
        <f>IFERROR(VLOOKUP($D427,#REF!,14,0),)</f>
        <v>0</v>
      </c>
      <c r="Q427" s="24">
        <f>IFERROR(VLOOKUP($D427,#REF!,15,0),)</f>
        <v>0</v>
      </c>
      <c r="R427" s="24">
        <f>IFERROR(VLOOKUP($D427,#REF!,16,0),)</f>
        <v>0</v>
      </c>
      <c r="S427" s="24">
        <f>IFERROR(VLOOKUP($D427,#REF!,16,0),)</f>
        <v>0</v>
      </c>
      <c r="T427" s="24">
        <f>IFERROR(VLOOKUP($D427,#REF!,17,0),)</f>
        <v>0</v>
      </c>
      <c r="U427" s="24">
        <f>IFERROR(VLOOKUP($D427,#REF!,19,0),)</f>
        <v>0</v>
      </c>
      <c r="V427" s="24">
        <f>IFERROR(VLOOKUP($D427,#REF!,20,0),)</f>
        <v>0</v>
      </c>
      <c r="W427" s="24">
        <f>IFERROR(VLOOKUP($D427,#REF!,21,0),)</f>
        <v>0</v>
      </c>
      <c r="X427" s="24">
        <f>IFERROR(VLOOKUP($D427,#REF!,22,0),)</f>
        <v>0</v>
      </c>
      <c r="Y427" s="24">
        <f>IFERROR(VLOOKUP($D427,#REF!,23,0),)</f>
        <v>0</v>
      </c>
      <c r="Z427" s="24">
        <f>IFERROR(VLOOKUP($D427,#REF!,24,0),)</f>
        <v>0</v>
      </c>
      <c r="AA427" s="24">
        <f>IFERROR(VLOOKUP($D427,#REF!,25,0),)</f>
        <v>0</v>
      </c>
      <c r="AB427" s="24">
        <f>IFERROR(VLOOKUP($D427,#REF!,26,0),)</f>
        <v>0</v>
      </c>
      <c r="AC427" s="24">
        <f>IFERROR(VLOOKUP($D427,#REF!,27,0),)</f>
        <v>0</v>
      </c>
      <c r="AD427" s="24">
        <f>IFERROR(VLOOKUP($D427,#REF!,28,0),)</f>
        <v>0</v>
      </c>
      <c r="AE427" s="24">
        <f>IFERROR(VLOOKUP($D427,#REF!,29,0),)</f>
        <v>0</v>
      </c>
      <c r="AF427" s="24">
        <f>IFERROR(VLOOKUP($D427,#REF!,30,0),)</f>
        <v>0</v>
      </c>
      <c r="AG427" s="24">
        <f>IFERROR(VLOOKUP($D427,#REF!,31,0),)</f>
        <v>0</v>
      </c>
      <c r="AH427" s="24">
        <f>IFERROR(VLOOKUP($D427,#REF!,32,0),)</f>
        <v>0</v>
      </c>
      <c r="AI427" s="24">
        <f>IFERROR(VLOOKUP($D427,#REF!,33,0),)</f>
        <v>0</v>
      </c>
      <c r="AJ427" s="24">
        <f>IFERROR(VLOOKUP($D427,#REF!,34,0),)</f>
        <v>0</v>
      </c>
      <c r="AK427" s="24">
        <f>IFERROR(VLOOKUP($D427,#REF!,35,0),)</f>
        <v>0</v>
      </c>
      <c r="AL427" s="24">
        <f>IFERROR(VLOOKUP($D427,#REF!,36,0),)</f>
        <v>0</v>
      </c>
    </row>
    <row r="428" spans="1:38" x14ac:dyDescent="0.25">
      <c r="A428" s="8" t="s">
        <v>989</v>
      </c>
      <c r="B428" s="8" t="str">
        <f t="shared" si="64"/>
        <v>Дооснащение ИТСО КС Дюртюлинского ЛПУ МГ и Шаранского ЛПУ МГ051-2004642</v>
      </c>
      <c r="C428" s="23" t="s">
        <v>837</v>
      </c>
      <c r="D428" s="23" t="s">
        <v>466</v>
      </c>
      <c r="E428" s="24">
        <f>IFERROR(VLOOKUP(D428,#REF!,2,0),)</f>
        <v>0</v>
      </c>
      <c r="F428" s="24">
        <f>IFERROR(VLOOKUP(D428,#REF!,3,0),)</f>
        <v>0</v>
      </c>
      <c r="G428" s="24">
        <f>IFERROR(VLOOKUP(D428,#REF!,4,0),)</f>
        <v>0</v>
      </c>
      <c r="H428" s="24">
        <f>IFERROR(VLOOKUP($D428,#REF!,5,0),)</f>
        <v>0</v>
      </c>
      <c r="I428" s="24">
        <v>29.83</v>
      </c>
      <c r="J428" s="24">
        <f>IFERROR(VLOOKUP($D428,#REF!,7,0),)</f>
        <v>0</v>
      </c>
      <c r="K428" s="24">
        <f>IFERROR(VLOOKUP($D428,#REF!,8,0),)</f>
        <v>0</v>
      </c>
      <c r="L428" s="24">
        <f>IFERROR(VLOOKUP($D428,#REF!,9,0),)</f>
        <v>0</v>
      </c>
      <c r="M428" s="24">
        <f>IFERROR(VLOOKUP($D428,#REF!,10,0),)</f>
        <v>0</v>
      </c>
      <c r="N428" s="24">
        <f>IFERROR(VLOOKUP($D428,#REF!,11,0),)</f>
        <v>0</v>
      </c>
      <c r="O428" s="24">
        <f>IFERROR(VLOOKUP($D428,#REF!,12,0),)</f>
        <v>0</v>
      </c>
      <c r="P428" s="24">
        <f>IFERROR(VLOOKUP($D428,#REF!,14,0),)</f>
        <v>0</v>
      </c>
      <c r="Q428" s="24">
        <f>IFERROR(VLOOKUP($D428,#REF!,15,0),)</f>
        <v>0</v>
      </c>
      <c r="R428" s="24">
        <f>IFERROR(VLOOKUP($D428,#REF!,16,0),)</f>
        <v>0</v>
      </c>
      <c r="S428" s="24">
        <f>IFERROR(VLOOKUP($D428,#REF!,16,0),)</f>
        <v>0</v>
      </c>
      <c r="T428" s="24">
        <f>IFERROR(VLOOKUP($D428,#REF!,17,0),)</f>
        <v>0</v>
      </c>
      <c r="U428" s="24">
        <f>IFERROR(VLOOKUP($D428,#REF!,19,0),)</f>
        <v>0</v>
      </c>
      <c r="V428" s="24">
        <f>IFERROR(VLOOKUP($D428,#REF!,20,0),)</f>
        <v>0</v>
      </c>
      <c r="W428" s="24">
        <f>IFERROR(VLOOKUP($D428,#REF!,21,0),)</f>
        <v>0</v>
      </c>
      <c r="X428" s="24">
        <f>IFERROR(VLOOKUP($D428,#REF!,22,0),)</f>
        <v>0</v>
      </c>
      <c r="Y428" s="24">
        <f>IFERROR(VLOOKUP($D428,#REF!,23,0),)</f>
        <v>0</v>
      </c>
      <c r="Z428" s="24">
        <f>IFERROR(VLOOKUP($D428,#REF!,24,0),)</f>
        <v>0</v>
      </c>
      <c r="AA428" s="24">
        <f>IFERROR(VLOOKUP($D428,#REF!,25,0),)</f>
        <v>0</v>
      </c>
      <c r="AB428" s="24">
        <f>IFERROR(VLOOKUP($D428,#REF!,26,0),)</f>
        <v>0</v>
      </c>
      <c r="AC428" s="24">
        <f>IFERROR(VLOOKUP($D428,#REF!,27,0),)</f>
        <v>0</v>
      </c>
      <c r="AD428" s="24">
        <f>IFERROR(VLOOKUP($D428,#REF!,28,0),)</f>
        <v>0</v>
      </c>
      <c r="AE428" s="24">
        <f>IFERROR(VLOOKUP($D428,#REF!,29,0),)</f>
        <v>0</v>
      </c>
      <c r="AF428" s="24">
        <f>IFERROR(VLOOKUP($D428,#REF!,30,0),)</f>
        <v>0</v>
      </c>
      <c r="AG428" s="24">
        <f>IFERROR(VLOOKUP($D428,#REF!,31,0),)</f>
        <v>0</v>
      </c>
      <c r="AH428" s="24">
        <f>IFERROR(VLOOKUP($D428,#REF!,32,0),)</f>
        <v>0</v>
      </c>
      <c r="AI428" s="24">
        <f>IFERROR(VLOOKUP($D428,#REF!,33,0),)</f>
        <v>0</v>
      </c>
      <c r="AJ428" s="24">
        <f>IFERROR(VLOOKUP($D428,#REF!,34,0),)</f>
        <v>0</v>
      </c>
      <c r="AK428" s="24">
        <f>IFERROR(VLOOKUP($D428,#REF!,35,0),)</f>
        <v>0</v>
      </c>
      <c r="AL428" s="24">
        <f>IFERROR(VLOOKUP($D428,#REF!,36,0),)</f>
        <v>0</v>
      </c>
    </row>
    <row r="429" spans="1:38" x14ac:dyDescent="0.25">
      <c r="A429" s="8" t="s">
        <v>989</v>
      </c>
      <c r="B429" s="8" t="str">
        <f t="shared" si="64"/>
        <v>Дооснащение ИТСО КС Полянского ЛПУ МГ и Кармаскалинского ЛПУ МГ051-2004643</v>
      </c>
      <c r="C429" s="23" t="s">
        <v>838</v>
      </c>
      <c r="D429" s="23" t="s">
        <v>467</v>
      </c>
      <c r="E429" s="24">
        <f>IFERROR(VLOOKUP(D429,#REF!,2,0),)</f>
        <v>0</v>
      </c>
      <c r="F429" s="24">
        <f>IFERROR(VLOOKUP(D429,#REF!,3,0),)</f>
        <v>0</v>
      </c>
      <c r="G429" s="24">
        <f>IFERROR(VLOOKUP(D429,#REF!,4,0),)</f>
        <v>0</v>
      </c>
      <c r="H429" s="24">
        <f>IFERROR(VLOOKUP($D429,#REF!,5,0),)</f>
        <v>0</v>
      </c>
      <c r="I429" s="24">
        <v>29.77</v>
      </c>
      <c r="J429" s="24">
        <f>IFERROR(VLOOKUP($D429,#REF!,7,0),)</f>
        <v>0</v>
      </c>
      <c r="K429" s="24">
        <f>IFERROR(VLOOKUP($D429,#REF!,8,0),)</f>
        <v>0</v>
      </c>
      <c r="L429" s="24">
        <f>IFERROR(VLOOKUP($D429,#REF!,9,0),)</f>
        <v>0</v>
      </c>
      <c r="M429" s="24">
        <f>IFERROR(VLOOKUP($D429,#REF!,10,0),)</f>
        <v>0</v>
      </c>
      <c r="N429" s="24">
        <f>IFERROR(VLOOKUP($D429,#REF!,11,0),)</f>
        <v>0</v>
      </c>
      <c r="O429" s="24">
        <f>IFERROR(VLOOKUP($D429,#REF!,12,0),)</f>
        <v>0</v>
      </c>
      <c r="P429" s="24">
        <f>IFERROR(VLOOKUP($D429,#REF!,14,0),)</f>
        <v>0</v>
      </c>
      <c r="Q429" s="24">
        <f>IFERROR(VLOOKUP($D429,#REF!,15,0),)</f>
        <v>0</v>
      </c>
      <c r="R429" s="24">
        <f>IFERROR(VLOOKUP($D429,#REF!,16,0),)</f>
        <v>0</v>
      </c>
      <c r="S429" s="24">
        <f>IFERROR(VLOOKUP($D429,#REF!,16,0),)</f>
        <v>0</v>
      </c>
      <c r="T429" s="24">
        <f>IFERROR(VLOOKUP($D429,#REF!,17,0),)</f>
        <v>0</v>
      </c>
      <c r="U429" s="24">
        <f>IFERROR(VLOOKUP($D429,#REF!,19,0),)</f>
        <v>0</v>
      </c>
      <c r="V429" s="24">
        <f>IFERROR(VLOOKUP($D429,#REF!,20,0),)</f>
        <v>0</v>
      </c>
      <c r="W429" s="24">
        <f>IFERROR(VLOOKUP($D429,#REF!,21,0),)</f>
        <v>0</v>
      </c>
      <c r="X429" s="24">
        <f>IFERROR(VLOOKUP($D429,#REF!,22,0),)</f>
        <v>0</v>
      </c>
      <c r="Y429" s="24">
        <f>IFERROR(VLOOKUP($D429,#REF!,23,0),)</f>
        <v>0</v>
      </c>
      <c r="Z429" s="24">
        <f>IFERROR(VLOOKUP($D429,#REF!,24,0),)</f>
        <v>0</v>
      </c>
      <c r="AA429" s="24">
        <f>IFERROR(VLOOKUP($D429,#REF!,25,0),)</f>
        <v>0</v>
      </c>
      <c r="AB429" s="24">
        <f>IFERROR(VLOOKUP($D429,#REF!,26,0),)</f>
        <v>0</v>
      </c>
      <c r="AC429" s="24">
        <f>IFERROR(VLOOKUP($D429,#REF!,27,0),)</f>
        <v>0</v>
      </c>
      <c r="AD429" s="24">
        <f>IFERROR(VLOOKUP($D429,#REF!,28,0),)</f>
        <v>0</v>
      </c>
      <c r="AE429" s="24">
        <f>IFERROR(VLOOKUP($D429,#REF!,29,0),)</f>
        <v>0</v>
      </c>
      <c r="AF429" s="24">
        <f>IFERROR(VLOOKUP($D429,#REF!,30,0),)</f>
        <v>0</v>
      </c>
      <c r="AG429" s="24">
        <f>IFERROR(VLOOKUP($D429,#REF!,31,0),)</f>
        <v>0</v>
      </c>
      <c r="AH429" s="24">
        <f>IFERROR(VLOOKUP($D429,#REF!,32,0),)</f>
        <v>0</v>
      </c>
      <c r="AI429" s="24">
        <f>IFERROR(VLOOKUP($D429,#REF!,33,0),)</f>
        <v>0</v>
      </c>
      <c r="AJ429" s="24">
        <f>IFERROR(VLOOKUP($D429,#REF!,34,0),)</f>
        <v>0</v>
      </c>
      <c r="AK429" s="24">
        <f>IFERROR(VLOOKUP($D429,#REF!,35,0),)</f>
        <v>0</v>
      </c>
      <c r="AL429" s="24">
        <f>IFERROR(VLOOKUP($D429,#REF!,36,0),)</f>
        <v>0</v>
      </c>
    </row>
    <row r="430" spans="1:38" x14ac:dyDescent="0.25">
      <c r="A430" s="8" t="s">
        <v>989</v>
      </c>
      <c r="B430" s="8" t="str">
        <f t="shared" si="64"/>
        <v>Дооснащение ИТСО КС Вуктыльского ЛПУ МГ и Сосногорского ЛПУ МГ051-2004645</v>
      </c>
      <c r="C430" s="23" t="s">
        <v>839</v>
      </c>
      <c r="D430" s="23" t="s">
        <v>468</v>
      </c>
      <c r="E430" s="24">
        <f>IFERROR(VLOOKUP(D430,#REF!,2,0),)</f>
        <v>0</v>
      </c>
      <c r="F430" s="24">
        <f>IFERROR(VLOOKUP(D430,#REF!,3,0),)</f>
        <v>0</v>
      </c>
      <c r="G430" s="24">
        <f>IFERROR(VLOOKUP(D430,#REF!,4,0),)</f>
        <v>0</v>
      </c>
      <c r="H430" s="24">
        <f>IFERROR(VLOOKUP($D430,#REF!,5,0),)</f>
        <v>0</v>
      </c>
      <c r="I430" s="24">
        <v>71.760000000000005</v>
      </c>
      <c r="J430" s="24">
        <f>IFERROR(VLOOKUP($D430,#REF!,7,0),)</f>
        <v>0</v>
      </c>
      <c r="K430" s="24">
        <f>IFERROR(VLOOKUP($D430,#REF!,8,0),)</f>
        <v>0</v>
      </c>
      <c r="L430" s="24">
        <f>IFERROR(VLOOKUP($D430,#REF!,9,0),)</f>
        <v>0</v>
      </c>
      <c r="M430" s="24">
        <f>IFERROR(VLOOKUP($D430,#REF!,10,0),)</f>
        <v>0</v>
      </c>
      <c r="N430" s="24">
        <f>IFERROR(VLOOKUP($D430,#REF!,11,0),)</f>
        <v>0</v>
      </c>
      <c r="O430" s="24">
        <f>IFERROR(VLOOKUP($D430,#REF!,12,0),)</f>
        <v>0</v>
      </c>
      <c r="P430" s="24">
        <f>IFERROR(VLOOKUP($D430,#REF!,14,0),)</f>
        <v>0</v>
      </c>
      <c r="Q430" s="24">
        <f>IFERROR(VLOOKUP($D430,#REF!,15,0),)</f>
        <v>0</v>
      </c>
      <c r="R430" s="24">
        <f>IFERROR(VLOOKUP($D430,#REF!,16,0),)</f>
        <v>0</v>
      </c>
      <c r="S430" s="24">
        <f>IFERROR(VLOOKUP($D430,#REF!,16,0),)</f>
        <v>0</v>
      </c>
      <c r="T430" s="24">
        <f>IFERROR(VLOOKUP($D430,#REF!,17,0),)</f>
        <v>0</v>
      </c>
      <c r="U430" s="24">
        <f>IFERROR(VLOOKUP($D430,#REF!,19,0),)</f>
        <v>0</v>
      </c>
      <c r="V430" s="24">
        <f>IFERROR(VLOOKUP($D430,#REF!,20,0),)</f>
        <v>0</v>
      </c>
      <c r="W430" s="24">
        <f>IFERROR(VLOOKUP($D430,#REF!,21,0),)</f>
        <v>0</v>
      </c>
      <c r="X430" s="24">
        <f>IFERROR(VLOOKUP($D430,#REF!,22,0),)</f>
        <v>0</v>
      </c>
      <c r="Y430" s="24">
        <f>IFERROR(VLOOKUP($D430,#REF!,23,0),)</f>
        <v>0</v>
      </c>
      <c r="Z430" s="24">
        <f>IFERROR(VLOOKUP($D430,#REF!,24,0),)</f>
        <v>0</v>
      </c>
      <c r="AA430" s="24">
        <f>IFERROR(VLOOKUP($D430,#REF!,25,0),)</f>
        <v>0</v>
      </c>
      <c r="AB430" s="24">
        <f>IFERROR(VLOOKUP($D430,#REF!,26,0),)</f>
        <v>0</v>
      </c>
      <c r="AC430" s="24">
        <f>IFERROR(VLOOKUP($D430,#REF!,27,0),)</f>
        <v>0</v>
      </c>
      <c r="AD430" s="24">
        <f>IFERROR(VLOOKUP($D430,#REF!,28,0),)</f>
        <v>0</v>
      </c>
      <c r="AE430" s="24">
        <f>IFERROR(VLOOKUP($D430,#REF!,29,0),)</f>
        <v>0</v>
      </c>
      <c r="AF430" s="24">
        <f>IFERROR(VLOOKUP($D430,#REF!,30,0),)</f>
        <v>0</v>
      </c>
      <c r="AG430" s="24">
        <f>IFERROR(VLOOKUP($D430,#REF!,31,0),)</f>
        <v>0</v>
      </c>
      <c r="AH430" s="24">
        <f>IFERROR(VLOOKUP($D430,#REF!,32,0),)</f>
        <v>0</v>
      </c>
      <c r="AI430" s="24">
        <f>IFERROR(VLOOKUP($D430,#REF!,33,0),)</f>
        <v>0</v>
      </c>
      <c r="AJ430" s="24">
        <f>IFERROR(VLOOKUP($D430,#REF!,34,0),)</f>
        <v>0</v>
      </c>
      <c r="AK430" s="24">
        <f>IFERROR(VLOOKUP($D430,#REF!,35,0),)</f>
        <v>0</v>
      </c>
      <c r="AL430" s="24">
        <f>IFERROR(VLOOKUP($D430,#REF!,36,0),)</f>
        <v>0</v>
      </c>
    </row>
    <row r="431" spans="1:38" x14ac:dyDescent="0.25">
      <c r="A431" s="8" t="s">
        <v>989</v>
      </c>
      <c r="B431" s="8" t="str">
        <f t="shared" si="64"/>
        <v>Дооснащение ИТСО объектов Микуньского ЛПУ МГ и Синдорского ЛПУ МГ051-2004646</v>
      </c>
      <c r="C431" s="23" t="s">
        <v>840</v>
      </c>
      <c r="D431" s="23" t="s">
        <v>469</v>
      </c>
      <c r="E431" s="24">
        <f>IFERROR(VLOOKUP(D431,#REF!,2,0),)</f>
        <v>0</v>
      </c>
      <c r="F431" s="24">
        <f>IFERROR(VLOOKUP(D431,#REF!,3,0),)</f>
        <v>0</v>
      </c>
      <c r="G431" s="24">
        <f>IFERROR(VLOOKUP(D431,#REF!,4,0),)</f>
        <v>0</v>
      </c>
      <c r="H431" s="24">
        <f>IFERROR(VLOOKUP($D431,#REF!,5,0),)</f>
        <v>0</v>
      </c>
      <c r="I431" s="24">
        <v>0</v>
      </c>
      <c r="J431" s="24">
        <f>IFERROR(VLOOKUP($D431,#REF!,7,0),)</f>
        <v>0</v>
      </c>
      <c r="K431" s="24">
        <f>IFERROR(VLOOKUP($D431,#REF!,8,0),)</f>
        <v>0</v>
      </c>
      <c r="L431" s="24">
        <f>IFERROR(VLOOKUP($D431,#REF!,9,0),)</f>
        <v>0</v>
      </c>
      <c r="M431" s="24">
        <f>IFERROR(VLOOKUP($D431,#REF!,10,0),)</f>
        <v>0</v>
      </c>
      <c r="N431" s="24">
        <f>IFERROR(VLOOKUP($D431,#REF!,11,0),)</f>
        <v>0</v>
      </c>
      <c r="O431" s="24">
        <f>IFERROR(VLOOKUP($D431,#REF!,12,0),)</f>
        <v>0</v>
      </c>
      <c r="P431" s="24">
        <f>IFERROR(VLOOKUP($D431,#REF!,14,0),)</f>
        <v>0</v>
      </c>
      <c r="Q431" s="24">
        <f>IFERROR(VLOOKUP($D431,#REF!,15,0),)</f>
        <v>0</v>
      </c>
      <c r="R431" s="24">
        <f>IFERROR(VLOOKUP($D431,#REF!,16,0),)</f>
        <v>0</v>
      </c>
      <c r="S431" s="24">
        <f>IFERROR(VLOOKUP($D431,#REF!,16,0),)</f>
        <v>0</v>
      </c>
      <c r="T431" s="24">
        <f>IFERROR(VLOOKUP($D431,#REF!,17,0),)</f>
        <v>0</v>
      </c>
      <c r="U431" s="24">
        <f>IFERROR(VLOOKUP($D431,#REF!,19,0),)</f>
        <v>0</v>
      </c>
      <c r="V431" s="24">
        <f>IFERROR(VLOOKUP($D431,#REF!,20,0),)</f>
        <v>0</v>
      </c>
      <c r="W431" s="24">
        <f>IFERROR(VLOOKUP($D431,#REF!,21,0),)</f>
        <v>0</v>
      </c>
      <c r="X431" s="24">
        <f>IFERROR(VLOOKUP($D431,#REF!,22,0),)</f>
        <v>0</v>
      </c>
      <c r="Y431" s="24">
        <f>IFERROR(VLOOKUP($D431,#REF!,23,0),)</f>
        <v>0</v>
      </c>
      <c r="Z431" s="24">
        <f>IFERROR(VLOOKUP($D431,#REF!,24,0),)</f>
        <v>0</v>
      </c>
      <c r="AA431" s="24">
        <f>IFERROR(VLOOKUP($D431,#REF!,25,0),)</f>
        <v>0</v>
      </c>
      <c r="AB431" s="24">
        <f>IFERROR(VLOOKUP($D431,#REF!,26,0),)</f>
        <v>0</v>
      </c>
      <c r="AC431" s="24">
        <f>IFERROR(VLOOKUP($D431,#REF!,27,0),)</f>
        <v>0</v>
      </c>
      <c r="AD431" s="24">
        <f>IFERROR(VLOOKUP($D431,#REF!,28,0),)</f>
        <v>0</v>
      </c>
      <c r="AE431" s="24">
        <f>IFERROR(VLOOKUP($D431,#REF!,29,0),)</f>
        <v>0</v>
      </c>
      <c r="AF431" s="24">
        <f>IFERROR(VLOOKUP($D431,#REF!,30,0),)</f>
        <v>0</v>
      </c>
      <c r="AG431" s="24">
        <f>IFERROR(VLOOKUP($D431,#REF!,31,0),)</f>
        <v>0</v>
      </c>
      <c r="AH431" s="24">
        <f>IFERROR(VLOOKUP($D431,#REF!,32,0),)</f>
        <v>0</v>
      </c>
      <c r="AI431" s="24">
        <f>IFERROR(VLOOKUP($D431,#REF!,33,0),)</f>
        <v>0</v>
      </c>
      <c r="AJ431" s="24">
        <f>IFERROR(VLOOKUP($D431,#REF!,34,0),)</f>
        <v>0</v>
      </c>
      <c r="AK431" s="24">
        <f>IFERROR(VLOOKUP($D431,#REF!,35,0),)</f>
        <v>0</v>
      </c>
      <c r="AL431" s="24">
        <f>IFERROR(VLOOKUP($D431,#REF!,36,0),)</f>
        <v>0</v>
      </c>
    </row>
    <row r="432" spans="1:38" x14ac:dyDescent="0.25">
      <c r="A432" s="8" t="s">
        <v>989</v>
      </c>
      <c r="B432" s="8" t="str">
        <f t="shared" si="64"/>
        <v>Дооснащение ИТСО Северо-Ставропольского УПХГ051-2004647</v>
      </c>
      <c r="C432" s="23" t="s">
        <v>841</v>
      </c>
      <c r="D432" s="23" t="s">
        <v>470</v>
      </c>
      <c r="E432" s="24">
        <f>IFERROR(VLOOKUP(D432,#REF!,2,0),)</f>
        <v>0</v>
      </c>
      <c r="F432" s="24">
        <f>IFERROR(VLOOKUP(D432,#REF!,3,0),)</f>
        <v>0</v>
      </c>
      <c r="G432" s="24">
        <f>IFERROR(VLOOKUP(D432,#REF!,4,0),)</f>
        <v>0</v>
      </c>
      <c r="H432" s="24">
        <f>IFERROR(VLOOKUP($D432,#REF!,5,0),)</f>
        <v>0</v>
      </c>
      <c r="I432" s="24">
        <v>100.15</v>
      </c>
      <c r="J432" s="24">
        <f>IFERROR(VLOOKUP($D432,#REF!,7,0),)</f>
        <v>0</v>
      </c>
      <c r="K432" s="24">
        <f>IFERROR(VLOOKUP($D432,#REF!,8,0),)</f>
        <v>0</v>
      </c>
      <c r="L432" s="24">
        <f>IFERROR(VLOOKUP($D432,#REF!,9,0),)</f>
        <v>0</v>
      </c>
      <c r="M432" s="24">
        <f>IFERROR(VLOOKUP($D432,#REF!,10,0),)</f>
        <v>0</v>
      </c>
      <c r="N432" s="24">
        <f>IFERROR(VLOOKUP($D432,#REF!,11,0),)</f>
        <v>0</v>
      </c>
      <c r="O432" s="24">
        <f>IFERROR(VLOOKUP($D432,#REF!,12,0),)</f>
        <v>0</v>
      </c>
      <c r="P432" s="24">
        <f>IFERROR(VLOOKUP($D432,#REF!,14,0),)</f>
        <v>0</v>
      </c>
      <c r="Q432" s="24">
        <f>IFERROR(VLOOKUP($D432,#REF!,15,0),)</f>
        <v>0</v>
      </c>
      <c r="R432" s="24">
        <f>IFERROR(VLOOKUP($D432,#REF!,16,0),)</f>
        <v>0</v>
      </c>
      <c r="S432" s="24">
        <f>IFERROR(VLOOKUP($D432,#REF!,16,0),)</f>
        <v>0</v>
      </c>
      <c r="T432" s="24">
        <f>IFERROR(VLOOKUP($D432,#REF!,17,0),)</f>
        <v>0</v>
      </c>
      <c r="U432" s="24">
        <f>IFERROR(VLOOKUP($D432,#REF!,19,0),)</f>
        <v>0</v>
      </c>
      <c r="V432" s="24">
        <f>IFERROR(VLOOKUP($D432,#REF!,20,0),)</f>
        <v>0</v>
      </c>
      <c r="W432" s="24">
        <f>IFERROR(VLOOKUP($D432,#REF!,21,0),)</f>
        <v>0</v>
      </c>
      <c r="X432" s="24">
        <f>IFERROR(VLOOKUP($D432,#REF!,22,0),)</f>
        <v>0</v>
      </c>
      <c r="Y432" s="24">
        <f>IFERROR(VLOOKUP($D432,#REF!,23,0),)</f>
        <v>0</v>
      </c>
      <c r="Z432" s="24">
        <f>IFERROR(VLOOKUP($D432,#REF!,24,0),)</f>
        <v>0</v>
      </c>
      <c r="AA432" s="24">
        <f>IFERROR(VLOOKUP($D432,#REF!,25,0),)</f>
        <v>0</v>
      </c>
      <c r="AB432" s="24">
        <f>IFERROR(VLOOKUP($D432,#REF!,26,0),)</f>
        <v>0</v>
      </c>
      <c r="AC432" s="24">
        <f>IFERROR(VLOOKUP($D432,#REF!,27,0),)</f>
        <v>0</v>
      </c>
      <c r="AD432" s="24">
        <f>IFERROR(VLOOKUP($D432,#REF!,28,0),)</f>
        <v>0</v>
      </c>
      <c r="AE432" s="24">
        <f>IFERROR(VLOOKUP($D432,#REF!,29,0),)</f>
        <v>0</v>
      </c>
      <c r="AF432" s="24">
        <f>IFERROR(VLOOKUP($D432,#REF!,30,0),)</f>
        <v>0</v>
      </c>
      <c r="AG432" s="24">
        <f>IFERROR(VLOOKUP($D432,#REF!,31,0),)</f>
        <v>0</v>
      </c>
      <c r="AH432" s="24">
        <f>IFERROR(VLOOKUP($D432,#REF!,32,0),)</f>
        <v>0</v>
      </c>
      <c r="AI432" s="24">
        <f>IFERROR(VLOOKUP($D432,#REF!,33,0),)</f>
        <v>0</v>
      </c>
      <c r="AJ432" s="24">
        <f>IFERROR(VLOOKUP($D432,#REF!,34,0),)</f>
        <v>0</v>
      </c>
      <c r="AK432" s="24">
        <f>IFERROR(VLOOKUP($D432,#REF!,35,0),)</f>
        <v>0</v>
      </c>
      <c r="AL432" s="24">
        <f>IFERROR(VLOOKUP($D432,#REF!,36,0),)</f>
        <v>0</v>
      </c>
    </row>
    <row r="433" spans="1:38" x14ac:dyDescent="0.25">
      <c r="A433" s="8" t="s">
        <v>989</v>
      </c>
      <c r="B433" s="8" t="str">
        <f t="shared" si="64"/>
        <v>Дооснащение ИТСО КС Нюксенского ЛПУ МГ, Приводинского ЛПУ МГ и Урдомского ЛПУ МГ051-2004648</v>
      </c>
      <c r="C433" s="23" t="s">
        <v>842</v>
      </c>
      <c r="D433" s="23" t="s">
        <v>471</v>
      </c>
      <c r="E433" s="24">
        <f>IFERROR(VLOOKUP(D433,#REF!,2,0),)</f>
        <v>0</v>
      </c>
      <c r="F433" s="24">
        <f>IFERROR(VLOOKUP(D433,#REF!,3,0),)</f>
        <v>0</v>
      </c>
      <c r="G433" s="24">
        <f>IFERROR(VLOOKUP(D433,#REF!,4,0),)</f>
        <v>0</v>
      </c>
      <c r="H433" s="24">
        <f>IFERROR(VLOOKUP($D433,#REF!,5,0),)</f>
        <v>0</v>
      </c>
      <c r="I433" s="24">
        <v>113</v>
      </c>
      <c r="J433" s="24">
        <f>IFERROR(VLOOKUP($D433,#REF!,7,0),)</f>
        <v>0</v>
      </c>
      <c r="K433" s="24">
        <f>IFERROR(VLOOKUP($D433,#REF!,8,0),)</f>
        <v>0</v>
      </c>
      <c r="L433" s="24">
        <f>IFERROR(VLOOKUP($D433,#REF!,9,0),)</f>
        <v>0</v>
      </c>
      <c r="M433" s="24">
        <f>IFERROR(VLOOKUP($D433,#REF!,10,0),)</f>
        <v>0</v>
      </c>
      <c r="N433" s="24">
        <f>IFERROR(VLOOKUP($D433,#REF!,11,0),)</f>
        <v>0</v>
      </c>
      <c r="O433" s="24">
        <f>IFERROR(VLOOKUP($D433,#REF!,12,0),)</f>
        <v>0</v>
      </c>
      <c r="P433" s="24">
        <f>IFERROR(VLOOKUP($D433,#REF!,14,0),)</f>
        <v>0</v>
      </c>
      <c r="Q433" s="24">
        <f>IFERROR(VLOOKUP($D433,#REF!,15,0),)</f>
        <v>0</v>
      </c>
      <c r="R433" s="24">
        <f>IFERROR(VLOOKUP($D433,#REF!,16,0),)</f>
        <v>0</v>
      </c>
      <c r="S433" s="24">
        <f>IFERROR(VLOOKUP($D433,#REF!,16,0),)</f>
        <v>0</v>
      </c>
      <c r="T433" s="24">
        <f>IFERROR(VLOOKUP($D433,#REF!,17,0),)</f>
        <v>0</v>
      </c>
      <c r="U433" s="24">
        <f>IFERROR(VLOOKUP($D433,#REF!,19,0),)</f>
        <v>0</v>
      </c>
      <c r="V433" s="24">
        <f>IFERROR(VLOOKUP($D433,#REF!,20,0),)</f>
        <v>0</v>
      </c>
      <c r="W433" s="24">
        <f>IFERROR(VLOOKUP($D433,#REF!,21,0),)</f>
        <v>0</v>
      </c>
      <c r="X433" s="24">
        <f>IFERROR(VLOOKUP($D433,#REF!,22,0),)</f>
        <v>0</v>
      </c>
      <c r="Y433" s="24">
        <f>IFERROR(VLOOKUP($D433,#REF!,23,0),)</f>
        <v>0</v>
      </c>
      <c r="Z433" s="24">
        <f>IFERROR(VLOOKUP($D433,#REF!,24,0),)</f>
        <v>0</v>
      </c>
      <c r="AA433" s="24">
        <f>IFERROR(VLOOKUP($D433,#REF!,25,0),)</f>
        <v>0</v>
      </c>
      <c r="AB433" s="24">
        <f>IFERROR(VLOOKUP($D433,#REF!,26,0),)</f>
        <v>0</v>
      </c>
      <c r="AC433" s="24">
        <f>IFERROR(VLOOKUP($D433,#REF!,27,0),)</f>
        <v>0</v>
      </c>
      <c r="AD433" s="24">
        <f>IFERROR(VLOOKUP($D433,#REF!,28,0),)</f>
        <v>0</v>
      </c>
      <c r="AE433" s="24">
        <f>IFERROR(VLOOKUP($D433,#REF!,29,0),)</f>
        <v>0</v>
      </c>
      <c r="AF433" s="24">
        <f>IFERROR(VLOOKUP($D433,#REF!,30,0),)</f>
        <v>0</v>
      </c>
      <c r="AG433" s="24">
        <f>IFERROR(VLOOKUP($D433,#REF!,31,0),)</f>
        <v>0</v>
      </c>
      <c r="AH433" s="24">
        <f>IFERROR(VLOOKUP($D433,#REF!,32,0),)</f>
        <v>0</v>
      </c>
      <c r="AI433" s="24">
        <f>IFERROR(VLOOKUP($D433,#REF!,33,0),)</f>
        <v>0</v>
      </c>
      <c r="AJ433" s="24">
        <f>IFERROR(VLOOKUP($D433,#REF!,34,0),)</f>
        <v>0</v>
      </c>
      <c r="AK433" s="24">
        <f>IFERROR(VLOOKUP($D433,#REF!,35,0),)</f>
        <v>0</v>
      </c>
      <c r="AL433" s="24">
        <f>IFERROR(VLOOKUP($D433,#REF!,36,0),)</f>
        <v>0</v>
      </c>
    </row>
    <row r="434" spans="1:38" x14ac:dyDescent="0.25">
      <c r="A434" s="8" t="s">
        <v>989</v>
      </c>
      <c r="B434" s="8" t="str">
        <f t="shared" si="64"/>
        <v>Дооснащение ИТСО КС Юбилейного ЛПУ МГ051-2004649</v>
      </c>
      <c r="C434" s="23" t="s">
        <v>843</v>
      </c>
      <c r="D434" s="23" t="s">
        <v>472</v>
      </c>
      <c r="E434" s="24">
        <f>IFERROR(VLOOKUP(D434,#REF!,2,0),)</f>
        <v>0</v>
      </c>
      <c r="F434" s="24">
        <f>IFERROR(VLOOKUP(D434,#REF!,3,0),)</f>
        <v>0</v>
      </c>
      <c r="G434" s="24">
        <f>IFERROR(VLOOKUP(D434,#REF!,4,0),)</f>
        <v>0</v>
      </c>
      <c r="H434" s="24">
        <f>IFERROR(VLOOKUP($D434,#REF!,5,0),)</f>
        <v>0</v>
      </c>
      <c r="I434" s="24">
        <v>0</v>
      </c>
      <c r="J434" s="24">
        <f>IFERROR(VLOOKUP($D434,#REF!,7,0),)</f>
        <v>0</v>
      </c>
      <c r="K434" s="24">
        <f>IFERROR(VLOOKUP($D434,#REF!,8,0),)</f>
        <v>0</v>
      </c>
      <c r="L434" s="24">
        <f>IFERROR(VLOOKUP($D434,#REF!,9,0),)</f>
        <v>0</v>
      </c>
      <c r="M434" s="24">
        <f>IFERROR(VLOOKUP($D434,#REF!,10,0),)</f>
        <v>0</v>
      </c>
      <c r="N434" s="24">
        <f>IFERROR(VLOOKUP($D434,#REF!,11,0),)</f>
        <v>0</v>
      </c>
      <c r="O434" s="24">
        <f>IFERROR(VLOOKUP($D434,#REF!,12,0),)</f>
        <v>0</v>
      </c>
      <c r="P434" s="24">
        <f>IFERROR(VLOOKUP($D434,#REF!,14,0),)</f>
        <v>0</v>
      </c>
      <c r="Q434" s="24">
        <f>IFERROR(VLOOKUP($D434,#REF!,15,0),)</f>
        <v>0</v>
      </c>
      <c r="R434" s="24">
        <f>IFERROR(VLOOKUP($D434,#REF!,16,0),)</f>
        <v>0</v>
      </c>
      <c r="S434" s="24">
        <f>IFERROR(VLOOKUP($D434,#REF!,16,0),)</f>
        <v>0</v>
      </c>
      <c r="T434" s="24">
        <f>IFERROR(VLOOKUP($D434,#REF!,17,0),)</f>
        <v>0</v>
      </c>
      <c r="U434" s="24">
        <f>IFERROR(VLOOKUP($D434,#REF!,19,0),)</f>
        <v>0</v>
      </c>
      <c r="V434" s="24">
        <f>IFERROR(VLOOKUP($D434,#REF!,20,0),)</f>
        <v>0</v>
      </c>
      <c r="W434" s="24">
        <f>IFERROR(VLOOKUP($D434,#REF!,21,0),)</f>
        <v>0</v>
      </c>
      <c r="X434" s="24">
        <f>IFERROR(VLOOKUP($D434,#REF!,22,0),)</f>
        <v>0</v>
      </c>
      <c r="Y434" s="24">
        <f>IFERROR(VLOOKUP($D434,#REF!,23,0),)</f>
        <v>0</v>
      </c>
      <c r="Z434" s="24">
        <f>IFERROR(VLOOKUP($D434,#REF!,24,0),)</f>
        <v>0</v>
      </c>
      <c r="AA434" s="24">
        <f>IFERROR(VLOOKUP($D434,#REF!,25,0),)</f>
        <v>0</v>
      </c>
      <c r="AB434" s="24">
        <f>IFERROR(VLOOKUP($D434,#REF!,26,0),)</f>
        <v>0</v>
      </c>
      <c r="AC434" s="24">
        <f>IFERROR(VLOOKUP($D434,#REF!,27,0),)</f>
        <v>0</v>
      </c>
      <c r="AD434" s="24">
        <f>IFERROR(VLOOKUP($D434,#REF!,28,0),)</f>
        <v>0</v>
      </c>
      <c r="AE434" s="24">
        <f>IFERROR(VLOOKUP($D434,#REF!,29,0),)</f>
        <v>0</v>
      </c>
      <c r="AF434" s="24">
        <f>IFERROR(VLOOKUP($D434,#REF!,30,0),)</f>
        <v>0</v>
      </c>
      <c r="AG434" s="24">
        <f>IFERROR(VLOOKUP($D434,#REF!,31,0),)</f>
        <v>0</v>
      </c>
      <c r="AH434" s="24">
        <f>IFERROR(VLOOKUP($D434,#REF!,32,0),)</f>
        <v>0</v>
      </c>
      <c r="AI434" s="24">
        <f>IFERROR(VLOOKUP($D434,#REF!,33,0),)</f>
        <v>0</v>
      </c>
      <c r="AJ434" s="24">
        <f>IFERROR(VLOOKUP($D434,#REF!,34,0),)</f>
        <v>0</v>
      </c>
      <c r="AK434" s="24">
        <f>IFERROR(VLOOKUP($D434,#REF!,35,0),)</f>
        <v>0</v>
      </c>
      <c r="AL434" s="24">
        <f>IFERROR(VLOOKUP($D434,#REF!,36,0),)</f>
        <v>0</v>
      </c>
    </row>
    <row r="435" spans="1:38" x14ac:dyDescent="0.25">
      <c r="A435" s="8" t="s">
        <v>989</v>
      </c>
      <c r="B435" s="8" t="str">
        <f t="shared" si="64"/>
        <v>Дооснащение ИТСО КС Грязовецкого ЛПУ МГ и Мышкинского ЛПУ МГ051-2004650</v>
      </c>
      <c r="C435" s="23" t="s">
        <v>844</v>
      </c>
      <c r="D435" s="23" t="s">
        <v>473</v>
      </c>
      <c r="E435" s="24">
        <f>IFERROR(VLOOKUP(D435,#REF!,2,0),)</f>
        <v>0</v>
      </c>
      <c r="F435" s="24">
        <f>IFERROR(VLOOKUP(D435,#REF!,3,0),)</f>
        <v>0</v>
      </c>
      <c r="G435" s="24">
        <f>IFERROR(VLOOKUP(D435,#REF!,4,0),)</f>
        <v>0</v>
      </c>
      <c r="H435" s="24">
        <f>IFERROR(VLOOKUP($D435,#REF!,5,0),)</f>
        <v>0</v>
      </c>
      <c r="I435" s="24">
        <v>0</v>
      </c>
      <c r="J435" s="24">
        <f>IFERROR(VLOOKUP($D435,#REF!,7,0),)</f>
        <v>0</v>
      </c>
      <c r="K435" s="24">
        <f>IFERROR(VLOOKUP($D435,#REF!,8,0),)</f>
        <v>0</v>
      </c>
      <c r="L435" s="24">
        <f>IFERROR(VLOOKUP($D435,#REF!,9,0),)</f>
        <v>0</v>
      </c>
      <c r="M435" s="24">
        <f>IFERROR(VLOOKUP($D435,#REF!,10,0),)</f>
        <v>0</v>
      </c>
      <c r="N435" s="24">
        <f>IFERROR(VLOOKUP($D435,#REF!,11,0),)</f>
        <v>0</v>
      </c>
      <c r="O435" s="24">
        <f>IFERROR(VLOOKUP($D435,#REF!,12,0),)</f>
        <v>0</v>
      </c>
      <c r="P435" s="24">
        <f>IFERROR(VLOOKUP($D435,#REF!,14,0),)</f>
        <v>0</v>
      </c>
      <c r="Q435" s="24">
        <f>IFERROR(VLOOKUP($D435,#REF!,15,0),)</f>
        <v>0</v>
      </c>
      <c r="R435" s="24">
        <f>IFERROR(VLOOKUP($D435,#REF!,16,0),)</f>
        <v>0</v>
      </c>
      <c r="S435" s="24">
        <f>IFERROR(VLOOKUP($D435,#REF!,16,0),)</f>
        <v>0</v>
      </c>
      <c r="T435" s="24">
        <f>IFERROR(VLOOKUP($D435,#REF!,17,0),)</f>
        <v>0</v>
      </c>
      <c r="U435" s="24">
        <f>IFERROR(VLOOKUP($D435,#REF!,19,0),)</f>
        <v>0</v>
      </c>
      <c r="V435" s="24">
        <f>IFERROR(VLOOKUP($D435,#REF!,20,0),)</f>
        <v>0</v>
      </c>
      <c r="W435" s="24">
        <f>IFERROR(VLOOKUP($D435,#REF!,21,0),)</f>
        <v>0</v>
      </c>
      <c r="X435" s="24">
        <f>IFERROR(VLOOKUP($D435,#REF!,22,0),)</f>
        <v>0</v>
      </c>
      <c r="Y435" s="24">
        <f>IFERROR(VLOOKUP($D435,#REF!,23,0),)</f>
        <v>0</v>
      </c>
      <c r="Z435" s="24">
        <f>IFERROR(VLOOKUP($D435,#REF!,24,0),)</f>
        <v>0</v>
      </c>
      <c r="AA435" s="24">
        <f>IFERROR(VLOOKUP($D435,#REF!,25,0),)</f>
        <v>0</v>
      </c>
      <c r="AB435" s="24">
        <f>IFERROR(VLOOKUP($D435,#REF!,26,0),)</f>
        <v>0</v>
      </c>
      <c r="AC435" s="24">
        <f>IFERROR(VLOOKUP($D435,#REF!,27,0),)</f>
        <v>0</v>
      </c>
      <c r="AD435" s="24">
        <f>IFERROR(VLOOKUP($D435,#REF!,28,0),)</f>
        <v>0</v>
      </c>
      <c r="AE435" s="24">
        <f>IFERROR(VLOOKUP($D435,#REF!,29,0),)</f>
        <v>0</v>
      </c>
      <c r="AF435" s="24">
        <f>IFERROR(VLOOKUP($D435,#REF!,30,0),)</f>
        <v>0</v>
      </c>
      <c r="AG435" s="24">
        <f>IFERROR(VLOOKUP($D435,#REF!,31,0),)</f>
        <v>0</v>
      </c>
      <c r="AH435" s="24">
        <f>IFERROR(VLOOKUP($D435,#REF!,32,0),)</f>
        <v>0</v>
      </c>
      <c r="AI435" s="24">
        <f>IFERROR(VLOOKUP($D435,#REF!,33,0),)</f>
        <v>0</v>
      </c>
      <c r="AJ435" s="24">
        <f>IFERROR(VLOOKUP($D435,#REF!,34,0),)</f>
        <v>0</v>
      </c>
      <c r="AK435" s="24">
        <f>IFERROR(VLOOKUP($D435,#REF!,35,0),)</f>
        <v>0</v>
      </c>
      <c r="AL435" s="24">
        <f>IFERROR(VLOOKUP($D435,#REF!,36,0),)</f>
        <v>0</v>
      </c>
    </row>
    <row r="436" spans="1:38" x14ac:dyDescent="0.25">
      <c r="A436" s="8" t="s">
        <v>989</v>
      </c>
      <c r="B436" s="8" t="str">
        <f t="shared" si="64"/>
        <v>Дооснащение ИТСО КС Бардымского ЛПУ МГ и Чайковского ЛПУ МГ051-2004655</v>
      </c>
      <c r="C436" s="23" t="s">
        <v>845</v>
      </c>
      <c r="D436" s="23" t="s">
        <v>474</v>
      </c>
      <c r="E436" s="24">
        <f>IFERROR(VLOOKUP(D436,#REF!,2,0),)</f>
        <v>0</v>
      </c>
      <c r="F436" s="24">
        <f>IFERROR(VLOOKUP(D436,#REF!,3,0),)</f>
        <v>0</v>
      </c>
      <c r="G436" s="24">
        <f>IFERROR(VLOOKUP(D436,#REF!,4,0),)</f>
        <v>0</v>
      </c>
      <c r="H436" s="24">
        <f>IFERROR(VLOOKUP($D436,#REF!,5,0),)</f>
        <v>0</v>
      </c>
      <c r="I436" s="24">
        <v>0</v>
      </c>
      <c r="J436" s="24">
        <f>IFERROR(VLOOKUP($D436,#REF!,7,0),)</f>
        <v>0</v>
      </c>
      <c r="K436" s="24">
        <f>IFERROR(VLOOKUP($D436,#REF!,8,0),)</f>
        <v>0</v>
      </c>
      <c r="L436" s="24">
        <f>IFERROR(VLOOKUP($D436,#REF!,9,0),)</f>
        <v>0</v>
      </c>
      <c r="M436" s="24">
        <f>IFERROR(VLOOKUP($D436,#REF!,10,0),)</f>
        <v>0</v>
      </c>
      <c r="N436" s="24">
        <f>IFERROR(VLOOKUP($D436,#REF!,11,0),)</f>
        <v>0</v>
      </c>
      <c r="O436" s="24">
        <f>IFERROR(VLOOKUP($D436,#REF!,12,0),)</f>
        <v>0</v>
      </c>
      <c r="P436" s="24">
        <f>IFERROR(VLOOKUP($D436,#REF!,14,0),)</f>
        <v>0</v>
      </c>
      <c r="Q436" s="24">
        <f>IFERROR(VLOOKUP($D436,#REF!,15,0),)</f>
        <v>0</v>
      </c>
      <c r="R436" s="24">
        <f>IFERROR(VLOOKUP($D436,#REF!,16,0),)</f>
        <v>0</v>
      </c>
      <c r="S436" s="24">
        <f>IFERROR(VLOOKUP($D436,#REF!,16,0),)</f>
        <v>0</v>
      </c>
      <c r="T436" s="24">
        <f>IFERROR(VLOOKUP($D436,#REF!,17,0),)</f>
        <v>0</v>
      </c>
      <c r="U436" s="24">
        <f>IFERROR(VLOOKUP($D436,#REF!,19,0),)</f>
        <v>0</v>
      </c>
      <c r="V436" s="24">
        <f>IFERROR(VLOOKUP($D436,#REF!,20,0),)</f>
        <v>0</v>
      </c>
      <c r="W436" s="24">
        <f>IFERROR(VLOOKUP($D436,#REF!,21,0),)</f>
        <v>0</v>
      </c>
      <c r="X436" s="24">
        <f>IFERROR(VLOOKUP($D436,#REF!,22,0),)</f>
        <v>0</v>
      </c>
      <c r="Y436" s="24">
        <f>IFERROR(VLOOKUP($D436,#REF!,23,0),)</f>
        <v>0</v>
      </c>
      <c r="Z436" s="24">
        <f>IFERROR(VLOOKUP($D436,#REF!,24,0),)</f>
        <v>0</v>
      </c>
      <c r="AA436" s="24">
        <f>IFERROR(VLOOKUP($D436,#REF!,25,0),)</f>
        <v>0</v>
      </c>
      <c r="AB436" s="24">
        <f>IFERROR(VLOOKUP($D436,#REF!,26,0),)</f>
        <v>0</v>
      </c>
      <c r="AC436" s="24">
        <f>IFERROR(VLOOKUP($D436,#REF!,27,0),)</f>
        <v>0</v>
      </c>
      <c r="AD436" s="24">
        <f>IFERROR(VLOOKUP($D436,#REF!,28,0),)</f>
        <v>0</v>
      </c>
      <c r="AE436" s="24">
        <f>IFERROR(VLOOKUP($D436,#REF!,29,0),)</f>
        <v>0</v>
      </c>
      <c r="AF436" s="24">
        <f>IFERROR(VLOOKUP($D436,#REF!,30,0),)</f>
        <v>0</v>
      </c>
      <c r="AG436" s="24">
        <f>IFERROR(VLOOKUP($D436,#REF!,31,0),)</f>
        <v>0</v>
      </c>
      <c r="AH436" s="24">
        <f>IFERROR(VLOOKUP($D436,#REF!,32,0),)</f>
        <v>0</v>
      </c>
      <c r="AI436" s="24">
        <f>IFERROR(VLOOKUP($D436,#REF!,33,0),)</f>
        <v>0</v>
      </c>
      <c r="AJ436" s="24">
        <f>IFERROR(VLOOKUP($D436,#REF!,34,0),)</f>
        <v>0</v>
      </c>
      <c r="AK436" s="24">
        <f>IFERROR(VLOOKUP($D436,#REF!,35,0),)</f>
        <v>0</v>
      </c>
      <c r="AL436" s="24">
        <f>IFERROR(VLOOKUP($D436,#REF!,36,0),)</f>
        <v>0</v>
      </c>
    </row>
    <row r="437" spans="1:38" x14ac:dyDescent="0.25">
      <c r="A437" s="8" t="s">
        <v>989</v>
      </c>
      <c r="B437" s="8" t="str">
        <f t="shared" si="64"/>
        <v>Дооснащение ИТСО КС Горнозаводского ЛПУ МГ и Гремячинского ЛПУ МГ051-2004656</v>
      </c>
      <c r="C437" s="23" t="s">
        <v>846</v>
      </c>
      <c r="D437" s="23" t="s">
        <v>475</v>
      </c>
      <c r="E437" s="24">
        <f>IFERROR(VLOOKUP(D437,#REF!,2,0),)</f>
        <v>0</v>
      </c>
      <c r="F437" s="24">
        <f>IFERROR(VLOOKUP(D437,#REF!,3,0),)</f>
        <v>0</v>
      </c>
      <c r="G437" s="24">
        <f>IFERROR(VLOOKUP(D437,#REF!,4,0),)</f>
        <v>0</v>
      </c>
      <c r="H437" s="24">
        <f>IFERROR(VLOOKUP($D437,#REF!,5,0),)</f>
        <v>0</v>
      </c>
      <c r="I437" s="24">
        <v>24.88</v>
      </c>
      <c r="J437" s="24">
        <f>IFERROR(VLOOKUP($D437,#REF!,7,0),)</f>
        <v>0</v>
      </c>
      <c r="K437" s="24">
        <f>IFERROR(VLOOKUP($D437,#REF!,8,0),)</f>
        <v>0</v>
      </c>
      <c r="L437" s="24">
        <f>IFERROR(VLOOKUP($D437,#REF!,9,0),)</f>
        <v>0</v>
      </c>
      <c r="M437" s="24">
        <f>IFERROR(VLOOKUP($D437,#REF!,10,0),)</f>
        <v>0</v>
      </c>
      <c r="N437" s="24">
        <f>IFERROR(VLOOKUP($D437,#REF!,11,0),)</f>
        <v>0</v>
      </c>
      <c r="O437" s="24">
        <f>IFERROR(VLOOKUP($D437,#REF!,12,0),)</f>
        <v>0</v>
      </c>
      <c r="P437" s="24">
        <f>IFERROR(VLOOKUP($D437,#REF!,14,0),)</f>
        <v>0</v>
      </c>
      <c r="Q437" s="24">
        <f>IFERROR(VLOOKUP($D437,#REF!,15,0),)</f>
        <v>0</v>
      </c>
      <c r="R437" s="24">
        <f>IFERROR(VLOOKUP($D437,#REF!,16,0),)</f>
        <v>0</v>
      </c>
      <c r="S437" s="24">
        <f>IFERROR(VLOOKUP($D437,#REF!,16,0),)</f>
        <v>0</v>
      </c>
      <c r="T437" s="24">
        <f>IFERROR(VLOOKUP($D437,#REF!,17,0),)</f>
        <v>0</v>
      </c>
      <c r="U437" s="24">
        <f>IFERROR(VLOOKUP($D437,#REF!,19,0),)</f>
        <v>0</v>
      </c>
      <c r="V437" s="24">
        <f>IFERROR(VLOOKUP($D437,#REF!,20,0),)</f>
        <v>0</v>
      </c>
      <c r="W437" s="24">
        <f>IFERROR(VLOOKUP($D437,#REF!,21,0),)</f>
        <v>0</v>
      </c>
      <c r="X437" s="24">
        <f>IFERROR(VLOOKUP($D437,#REF!,22,0),)</f>
        <v>0</v>
      </c>
      <c r="Y437" s="24">
        <f>IFERROR(VLOOKUP($D437,#REF!,23,0),)</f>
        <v>0</v>
      </c>
      <c r="Z437" s="24">
        <f>IFERROR(VLOOKUP($D437,#REF!,24,0),)</f>
        <v>0</v>
      </c>
      <c r="AA437" s="24">
        <f>IFERROR(VLOOKUP($D437,#REF!,25,0),)</f>
        <v>0</v>
      </c>
      <c r="AB437" s="24">
        <f>IFERROR(VLOOKUP($D437,#REF!,26,0),)</f>
        <v>0</v>
      </c>
      <c r="AC437" s="24">
        <f>IFERROR(VLOOKUP($D437,#REF!,27,0),)</f>
        <v>0</v>
      </c>
      <c r="AD437" s="24">
        <f>IFERROR(VLOOKUP($D437,#REF!,28,0),)</f>
        <v>0</v>
      </c>
      <c r="AE437" s="24">
        <f>IFERROR(VLOOKUP($D437,#REF!,29,0),)</f>
        <v>0</v>
      </c>
      <c r="AF437" s="24">
        <f>IFERROR(VLOOKUP($D437,#REF!,30,0),)</f>
        <v>0</v>
      </c>
      <c r="AG437" s="24">
        <f>IFERROR(VLOOKUP($D437,#REF!,31,0),)</f>
        <v>0</v>
      </c>
      <c r="AH437" s="24">
        <f>IFERROR(VLOOKUP($D437,#REF!,32,0),)</f>
        <v>0</v>
      </c>
      <c r="AI437" s="24">
        <f>IFERROR(VLOOKUP($D437,#REF!,33,0),)</f>
        <v>0</v>
      </c>
      <c r="AJ437" s="24">
        <f>IFERROR(VLOOKUP($D437,#REF!,34,0),)</f>
        <v>0</v>
      </c>
      <c r="AK437" s="24">
        <f>IFERROR(VLOOKUP($D437,#REF!,35,0),)</f>
        <v>0</v>
      </c>
      <c r="AL437" s="24">
        <f>IFERROR(VLOOKUP($D437,#REF!,36,0),)</f>
        <v>0</v>
      </c>
    </row>
    <row r="438" spans="1:38" x14ac:dyDescent="0.25">
      <c r="A438" s="8" t="s">
        <v>989</v>
      </c>
      <c r="B438" s="8" t="str">
        <f t="shared" si="64"/>
        <v>Дооснащение ИТСО объектов Очерского ЛПУ МГ и Пермского ЛПУ МГ051-2004657</v>
      </c>
      <c r="C438" s="23" t="s">
        <v>847</v>
      </c>
      <c r="D438" s="23" t="s">
        <v>476</v>
      </c>
      <c r="E438" s="24">
        <f>IFERROR(VLOOKUP(D438,#REF!,2,0),)</f>
        <v>0</v>
      </c>
      <c r="F438" s="24">
        <f>IFERROR(VLOOKUP(D438,#REF!,3,0),)</f>
        <v>0</v>
      </c>
      <c r="G438" s="24">
        <f>IFERROR(VLOOKUP(D438,#REF!,4,0),)</f>
        <v>0</v>
      </c>
      <c r="H438" s="24">
        <f>IFERROR(VLOOKUP($D438,#REF!,5,0),)</f>
        <v>0</v>
      </c>
      <c r="I438" s="24">
        <v>33.81</v>
      </c>
      <c r="J438" s="24">
        <f>IFERROR(VLOOKUP($D438,#REF!,7,0),)</f>
        <v>0</v>
      </c>
      <c r="K438" s="24">
        <f>IFERROR(VLOOKUP($D438,#REF!,8,0),)</f>
        <v>0</v>
      </c>
      <c r="L438" s="24">
        <f>IFERROR(VLOOKUP($D438,#REF!,9,0),)</f>
        <v>0</v>
      </c>
      <c r="M438" s="24">
        <f>IFERROR(VLOOKUP($D438,#REF!,10,0),)</f>
        <v>0</v>
      </c>
      <c r="N438" s="24">
        <f>IFERROR(VLOOKUP($D438,#REF!,11,0),)</f>
        <v>0</v>
      </c>
      <c r="O438" s="24">
        <f>IFERROR(VLOOKUP($D438,#REF!,12,0),)</f>
        <v>0</v>
      </c>
      <c r="P438" s="24">
        <f>IFERROR(VLOOKUP($D438,#REF!,14,0),)</f>
        <v>0</v>
      </c>
      <c r="Q438" s="24">
        <f>IFERROR(VLOOKUP($D438,#REF!,15,0),)</f>
        <v>0</v>
      </c>
      <c r="R438" s="24">
        <f>IFERROR(VLOOKUP($D438,#REF!,16,0),)</f>
        <v>0</v>
      </c>
      <c r="S438" s="24">
        <f>IFERROR(VLOOKUP($D438,#REF!,16,0),)</f>
        <v>0</v>
      </c>
      <c r="T438" s="24">
        <f>IFERROR(VLOOKUP($D438,#REF!,17,0),)</f>
        <v>0</v>
      </c>
      <c r="U438" s="24">
        <f>IFERROR(VLOOKUP($D438,#REF!,19,0),)</f>
        <v>0</v>
      </c>
      <c r="V438" s="24">
        <f>IFERROR(VLOOKUP($D438,#REF!,20,0),)</f>
        <v>0</v>
      </c>
      <c r="W438" s="24">
        <f>IFERROR(VLOOKUP($D438,#REF!,21,0),)</f>
        <v>0</v>
      </c>
      <c r="X438" s="24">
        <f>IFERROR(VLOOKUP($D438,#REF!,22,0),)</f>
        <v>0</v>
      </c>
      <c r="Y438" s="24">
        <f>IFERROR(VLOOKUP($D438,#REF!,23,0),)</f>
        <v>0</v>
      </c>
      <c r="Z438" s="24">
        <f>IFERROR(VLOOKUP($D438,#REF!,24,0),)</f>
        <v>0</v>
      </c>
      <c r="AA438" s="24">
        <f>IFERROR(VLOOKUP($D438,#REF!,25,0),)</f>
        <v>0</v>
      </c>
      <c r="AB438" s="24">
        <f>IFERROR(VLOOKUP($D438,#REF!,26,0),)</f>
        <v>0</v>
      </c>
      <c r="AC438" s="24">
        <f>IFERROR(VLOOKUP($D438,#REF!,27,0),)</f>
        <v>0</v>
      </c>
      <c r="AD438" s="24">
        <f>IFERROR(VLOOKUP($D438,#REF!,28,0),)</f>
        <v>0</v>
      </c>
      <c r="AE438" s="24">
        <f>IFERROR(VLOOKUP($D438,#REF!,29,0),)</f>
        <v>0</v>
      </c>
      <c r="AF438" s="24">
        <f>IFERROR(VLOOKUP($D438,#REF!,30,0),)</f>
        <v>0</v>
      </c>
      <c r="AG438" s="24">
        <f>IFERROR(VLOOKUP($D438,#REF!,31,0),)</f>
        <v>0</v>
      </c>
      <c r="AH438" s="24">
        <f>IFERROR(VLOOKUP($D438,#REF!,32,0),)</f>
        <v>0</v>
      </c>
      <c r="AI438" s="24">
        <f>IFERROR(VLOOKUP($D438,#REF!,33,0),)</f>
        <v>0</v>
      </c>
      <c r="AJ438" s="24">
        <f>IFERROR(VLOOKUP($D438,#REF!,34,0),)</f>
        <v>0</v>
      </c>
      <c r="AK438" s="24">
        <f>IFERROR(VLOOKUP($D438,#REF!,35,0),)</f>
        <v>0</v>
      </c>
      <c r="AL438" s="24">
        <f>IFERROR(VLOOKUP($D438,#REF!,36,0),)</f>
        <v>0</v>
      </c>
    </row>
    <row r="439" spans="1:38" x14ac:dyDescent="0.25">
      <c r="A439" s="8" t="s">
        <v>989</v>
      </c>
      <c r="B439" s="8" t="str">
        <f t="shared" si="64"/>
        <v>Дооснащение ИТСО КС Воткинского ЛПУ МГ, Можгинского ЛПУ МГ и Увинского ЛПУ МГ051-2004658</v>
      </c>
      <c r="C439" s="23" t="s">
        <v>848</v>
      </c>
      <c r="D439" s="23" t="s">
        <v>477</v>
      </c>
      <c r="E439" s="24">
        <f>IFERROR(VLOOKUP(D439,#REF!,2,0),)</f>
        <v>0</v>
      </c>
      <c r="F439" s="24">
        <f>IFERROR(VLOOKUP(D439,#REF!,3,0),)</f>
        <v>0</v>
      </c>
      <c r="G439" s="24">
        <f>IFERROR(VLOOKUP(D439,#REF!,4,0),)</f>
        <v>0</v>
      </c>
      <c r="H439" s="24">
        <f>IFERROR(VLOOKUP($D439,#REF!,5,0),)</f>
        <v>0</v>
      </c>
      <c r="I439" s="24">
        <v>0</v>
      </c>
      <c r="J439" s="24">
        <f>IFERROR(VLOOKUP($D439,#REF!,7,0),)</f>
        <v>0</v>
      </c>
      <c r="K439" s="24">
        <f>IFERROR(VLOOKUP($D439,#REF!,8,0),)</f>
        <v>0</v>
      </c>
      <c r="L439" s="24">
        <f>IFERROR(VLOOKUP($D439,#REF!,9,0),)</f>
        <v>0</v>
      </c>
      <c r="M439" s="24">
        <f>IFERROR(VLOOKUP($D439,#REF!,10,0),)</f>
        <v>0</v>
      </c>
      <c r="N439" s="24">
        <f>IFERROR(VLOOKUP($D439,#REF!,11,0),)</f>
        <v>0</v>
      </c>
      <c r="O439" s="24">
        <f>IFERROR(VLOOKUP($D439,#REF!,12,0),)</f>
        <v>0</v>
      </c>
      <c r="P439" s="24">
        <f>IFERROR(VLOOKUP($D439,#REF!,14,0),)</f>
        <v>0</v>
      </c>
      <c r="Q439" s="24">
        <f>IFERROR(VLOOKUP($D439,#REF!,15,0),)</f>
        <v>0</v>
      </c>
      <c r="R439" s="24">
        <f>IFERROR(VLOOKUP($D439,#REF!,16,0),)</f>
        <v>0</v>
      </c>
      <c r="S439" s="24">
        <f>IFERROR(VLOOKUP($D439,#REF!,16,0),)</f>
        <v>0</v>
      </c>
      <c r="T439" s="24">
        <f>IFERROR(VLOOKUP($D439,#REF!,17,0),)</f>
        <v>0</v>
      </c>
      <c r="U439" s="24">
        <f>IFERROR(VLOOKUP($D439,#REF!,19,0),)</f>
        <v>0</v>
      </c>
      <c r="V439" s="24">
        <f>IFERROR(VLOOKUP($D439,#REF!,20,0),)</f>
        <v>0</v>
      </c>
      <c r="W439" s="24">
        <f>IFERROR(VLOOKUP($D439,#REF!,21,0),)</f>
        <v>0</v>
      </c>
      <c r="X439" s="24">
        <f>IFERROR(VLOOKUP($D439,#REF!,22,0),)</f>
        <v>0</v>
      </c>
      <c r="Y439" s="24">
        <f>IFERROR(VLOOKUP($D439,#REF!,23,0),)</f>
        <v>0</v>
      </c>
      <c r="Z439" s="24">
        <f>IFERROR(VLOOKUP($D439,#REF!,24,0),)</f>
        <v>0</v>
      </c>
      <c r="AA439" s="24">
        <f>IFERROR(VLOOKUP($D439,#REF!,25,0),)</f>
        <v>0</v>
      </c>
      <c r="AB439" s="24">
        <f>IFERROR(VLOOKUP($D439,#REF!,26,0),)</f>
        <v>0</v>
      </c>
      <c r="AC439" s="24">
        <f>IFERROR(VLOOKUP($D439,#REF!,27,0),)</f>
        <v>0</v>
      </c>
      <c r="AD439" s="24">
        <f>IFERROR(VLOOKUP($D439,#REF!,28,0),)</f>
        <v>0</v>
      </c>
      <c r="AE439" s="24">
        <f>IFERROR(VLOOKUP($D439,#REF!,29,0),)</f>
        <v>0</v>
      </c>
      <c r="AF439" s="24">
        <f>IFERROR(VLOOKUP($D439,#REF!,30,0),)</f>
        <v>0</v>
      </c>
      <c r="AG439" s="24">
        <f>IFERROR(VLOOKUP($D439,#REF!,31,0),)</f>
        <v>0</v>
      </c>
      <c r="AH439" s="24">
        <f>IFERROR(VLOOKUP($D439,#REF!,32,0),)</f>
        <v>0</v>
      </c>
      <c r="AI439" s="24">
        <f>IFERROR(VLOOKUP($D439,#REF!,33,0),)</f>
        <v>0</v>
      </c>
      <c r="AJ439" s="24">
        <f>IFERROR(VLOOKUP($D439,#REF!,34,0),)</f>
        <v>0</v>
      </c>
      <c r="AK439" s="24">
        <f>IFERROR(VLOOKUP($D439,#REF!,35,0),)</f>
        <v>0</v>
      </c>
      <c r="AL439" s="24">
        <f>IFERROR(VLOOKUP($D439,#REF!,36,0),)</f>
        <v>0</v>
      </c>
    </row>
    <row r="440" spans="1:38" x14ac:dyDescent="0.25">
      <c r="A440" s="8" t="s">
        <v>989</v>
      </c>
      <c r="B440" s="8" t="str">
        <f t="shared" si="64"/>
        <v>Дооснащение ИТСО КС Правохеттинского ЛПУ МГ и Ягельного ЛПУ МГ051-2004661</v>
      </c>
      <c r="C440" s="23" t="s">
        <v>849</v>
      </c>
      <c r="D440" s="23" t="s">
        <v>478</v>
      </c>
      <c r="E440" s="24">
        <f>IFERROR(VLOOKUP(D440,#REF!,2,0),)</f>
        <v>0</v>
      </c>
      <c r="F440" s="24">
        <f>IFERROR(VLOOKUP(D440,#REF!,3,0),)</f>
        <v>0</v>
      </c>
      <c r="G440" s="24">
        <f>IFERROR(VLOOKUP(D440,#REF!,4,0),)</f>
        <v>0</v>
      </c>
      <c r="H440" s="24">
        <f>IFERROR(VLOOKUP($D440,#REF!,5,0),)</f>
        <v>0</v>
      </c>
      <c r="I440" s="24">
        <v>0</v>
      </c>
      <c r="J440" s="24">
        <f>IFERROR(VLOOKUP($D440,#REF!,7,0),)</f>
        <v>0</v>
      </c>
      <c r="K440" s="24">
        <f>IFERROR(VLOOKUP($D440,#REF!,8,0),)</f>
        <v>0</v>
      </c>
      <c r="L440" s="24">
        <f>IFERROR(VLOOKUP($D440,#REF!,9,0),)</f>
        <v>0</v>
      </c>
      <c r="M440" s="24">
        <f>IFERROR(VLOOKUP($D440,#REF!,10,0),)</f>
        <v>0</v>
      </c>
      <c r="N440" s="24">
        <f>IFERROR(VLOOKUP($D440,#REF!,11,0),)</f>
        <v>0</v>
      </c>
      <c r="O440" s="24">
        <f>IFERROR(VLOOKUP($D440,#REF!,12,0),)</f>
        <v>0</v>
      </c>
      <c r="P440" s="24">
        <f>IFERROR(VLOOKUP($D440,#REF!,14,0),)</f>
        <v>0</v>
      </c>
      <c r="Q440" s="24">
        <f>IFERROR(VLOOKUP($D440,#REF!,15,0),)</f>
        <v>0</v>
      </c>
      <c r="R440" s="24">
        <f>IFERROR(VLOOKUP($D440,#REF!,16,0),)</f>
        <v>0</v>
      </c>
      <c r="S440" s="24">
        <f>IFERROR(VLOOKUP($D440,#REF!,16,0),)</f>
        <v>0</v>
      </c>
      <c r="T440" s="24">
        <f>IFERROR(VLOOKUP($D440,#REF!,17,0),)</f>
        <v>0</v>
      </c>
      <c r="U440" s="24">
        <f>IFERROR(VLOOKUP($D440,#REF!,19,0),)</f>
        <v>0</v>
      </c>
      <c r="V440" s="24">
        <f>IFERROR(VLOOKUP($D440,#REF!,20,0),)</f>
        <v>0</v>
      </c>
      <c r="W440" s="24">
        <f>IFERROR(VLOOKUP($D440,#REF!,21,0),)</f>
        <v>0</v>
      </c>
      <c r="X440" s="24">
        <f>IFERROR(VLOOKUP($D440,#REF!,22,0),)</f>
        <v>0</v>
      </c>
      <c r="Y440" s="24">
        <f>IFERROR(VLOOKUP($D440,#REF!,23,0),)</f>
        <v>0</v>
      </c>
      <c r="Z440" s="24">
        <f>IFERROR(VLOOKUP($D440,#REF!,24,0),)</f>
        <v>0</v>
      </c>
      <c r="AA440" s="24">
        <f>IFERROR(VLOOKUP($D440,#REF!,25,0),)</f>
        <v>0</v>
      </c>
      <c r="AB440" s="24">
        <f>IFERROR(VLOOKUP($D440,#REF!,26,0),)</f>
        <v>0</v>
      </c>
      <c r="AC440" s="24">
        <f>IFERROR(VLOOKUP($D440,#REF!,27,0),)</f>
        <v>0</v>
      </c>
      <c r="AD440" s="24">
        <f>IFERROR(VLOOKUP($D440,#REF!,28,0),)</f>
        <v>0</v>
      </c>
      <c r="AE440" s="24">
        <f>IFERROR(VLOOKUP($D440,#REF!,29,0),)</f>
        <v>0</v>
      </c>
      <c r="AF440" s="24">
        <f>IFERROR(VLOOKUP($D440,#REF!,30,0),)</f>
        <v>0</v>
      </c>
      <c r="AG440" s="24">
        <f>IFERROR(VLOOKUP($D440,#REF!,31,0),)</f>
        <v>0</v>
      </c>
      <c r="AH440" s="24">
        <f>IFERROR(VLOOKUP($D440,#REF!,32,0),)</f>
        <v>0</v>
      </c>
      <c r="AI440" s="24">
        <f>IFERROR(VLOOKUP($D440,#REF!,33,0),)</f>
        <v>0</v>
      </c>
      <c r="AJ440" s="24">
        <f>IFERROR(VLOOKUP($D440,#REF!,34,0),)</f>
        <v>0</v>
      </c>
      <c r="AK440" s="24">
        <f>IFERROR(VLOOKUP($D440,#REF!,35,0),)</f>
        <v>0</v>
      </c>
      <c r="AL440" s="24">
        <f>IFERROR(VLOOKUP($D440,#REF!,36,0),)</f>
        <v>0</v>
      </c>
    </row>
    <row r="441" spans="1:38" x14ac:dyDescent="0.25">
      <c r="A441" s="8" t="s">
        <v>989</v>
      </c>
      <c r="B441" s="8" t="str">
        <f t="shared" si="64"/>
        <v>Дооснащение ИТСО КС Приозерного ЛПУ МГ051-2004662</v>
      </c>
      <c r="C441" s="23" t="s">
        <v>850</v>
      </c>
      <c r="D441" s="23" t="s">
        <v>479</v>
      </c>
      <c r="E441" s="24">
        <f>IFERROR(VLOOKUP(D441,#REF!,2,0),)</f>
        <v>0</v>
      </c>
      <c r="F441" s="24">
        <f>IFERROR(VLOOKUP(D441,#REF!,3,0),)</f>
        <v>0</v>
      </c>
      <c r="G441" s="24">
        <f>IFERROR(VLOOKUP(D441,#REF!,4,0),)</f>
        <v>0</v>
      </c>
      <c r="H441" s="24">
        <f>IFERROR(VLOOKUP($D441,#REF!,5,0),)</f>
        <v>0</v>
      </c>
      <c r="I441" s="24">
        <v>0</v>
      </c>
      <c r="J441" s="24">
        <f>IFERROR(VLOOKUP($D441,#REF!,7,0),)</f>
        <v>0</v>
      </c>
      <c r="K441" s="24">
        <f>IFERROR(VLOOKUP($D441,#REF!,8,0),)</f>
        <v>0</v>
      </c>
      <c r="L441" s="24">
        <f>IFERROR(VLOOKUP($D441,#REF!,9,0),)</f>
        <v>0</v>
      </c>
      <c r="M441" s="24">
        <f>IFERROR(VLOOKUP($D441,#REF!,10,0),)</f>
        <v>0</v>
      </c>
      <c r="N441" s="24">
        <f>IFERROR(VLOOKUP($D441,#REF!,11,0),)</f>
        <v>0</v>
      </c>
      <c r="O441" s="24">
        <f>IFERROR(VLOOKUP($D441,#REF!,12,0),)</f>
        <v>0</v>
      </c>
      <c r="P441" s="24">
        <f>IFERROR(VLOOKUP($D441,#REF!,14,0),)</f>
        <v>0</v>
      </c>
      <c r="Q441" s="24">
        <f>IFERROR(VLOOKUP($D441,#REF!,15,0),)</f>
        <v>0</v>
      </c>
      <c r="R441" s="24">
        <f>IFERROR(VLOOKUP($D441,#REF!,16,0),)</f>
        <v>0</v>
      </c>
      <c r="S441" s="24">
        <f>IFERROR(VLOOKUP($D441,#REF!,16,0),)</f>
        <v>0</v>
      </c>
      <c r="T441" s="24">
        <f>IFERROR(VLOOKUP($D441,#REF!,17,0),)</f>
        <v>0</v>
      </c>
      <c r="U441" s="24">
        <f>IFERROR(VLOOKUP($D441,#REF!,19,0),)</f>
        <v>0</v>
      </c>
      <c r="V441" s="24">
        <f>IFERROR(VLOOKUP($D441,#REF!,20,0),)</f>
        <v>0</v>
      </c>
      <c r="W441" s="24">
        <f>IFERROR(VLOOKUP($D441,#REF!,21,0),)</f>
        <v>0</v>
      </c>
      <c r="X441" s="24">
        <f>IFERROR(VLOOKUP($D441,#REF!,22,0),)</f>
        <v>0</v>
      </c>
      <c r="Y441" s="24">
        <f>IFERROR(VLOOKUP($D441,#REF!,23,0),)</f>
        <v>0</v>
      </c>
      <c r="Z441" s="24">
        <f>IFERROR(VLOOKUP($D441,#REF!,24,0),)</f>
        <v>0</v>
      </c>
      <c r="AA441" s="24">
        <f>IFERROR(VLOOKUP($D441,#REF!,25,0),)</f>
        <v>0</v>
      </c>
      <c r="AB441" s="24">
        <f>IFERROR(VLOOKUP($D441,#REF!,26,0),)</f>
        <v>0</v>
      </c>
      <c r="AC441" s="24">
        <f>IFERROR(VLOOKUP($D441,#REF!,27,0),)</f>
        <v>0</v>
      </c>
      <c r="AD441" s="24">
        <f>IFERROR(VLOOKUP($D441,#REF!,28,0),)</f>
        <v>0</v>
      </c>
      <c r="AE441" s="24">
        <f>IFERROR(VLOOKUP($D441,#REF!,29,0),)</f>
        <v>0</v>
      </c>
      <c r="AF441" s="24">
        <f>IFERROR(VLOOKUP($D441,#REF!,30,0),)</f>
        <v>0</v>
      </c>
      <c r="AG441" s="24">
        <f>IFERROR(VLOOKUP($D441,#REF!,31,0),)</f>
        <v>0</v>
      </c>
      <c r="AH441" s="24">
        <f>IFERROR(VLOOKUP($D441,#REF!,32,0),)</f>
        <v>0</v>
      </c>
      <c r="AI441" s="24">
        <f>IFERROR(VLOOKUP($D441,#REF!,33,0),)</f>
        <v>0</v>
      </c>
      <c r="AJ441" s="24">
        <f>IFERROR(VLOOKUP($D441,#REF!,34,0),)</f>
        <v>0</v>
      </c>
      <c r="AK441" s="24">
        <f>IFERROR(VLOOKUP($D441,#REF!,35,0),)</f>
        <v>0</v>
      </c>
      <c r="AL441" s="24">
        <f>IFERROR(VLOOKUP($D441,#REF!,36,0),)</f>
        <v>0</v>
      </c>
    </row>
    <row r="442" spans="1:38" x14ac:dyDescent="0.25">
      <c r="A442" s="8" t="s">
        <v>989</v>
      </c>
      <c r="B442" s="8" t="str">
        <f t="shared" si="64"/>
        <v>Дооснащение ИТСО КС Пангодинского ЛПУ МГ051-2004664</v>
      </c>
      <c r="C442" s="23" t="s">
        <v>851</v>
      </c>
      <c r="D442" s="23" t="s">
        <v>480</v>
      </c>
      <c r="E442" s="24">
        <f>IFERROR(VLOOKUP(D442,#REF!,2,0),)</f>
        <v>0</v>
      </c>
      <c r="F442" s="24">
        <f>IFERROR(VLOOKUP(D442,#REF!,3,0),)</f>
        <v>0</v>
      </c>
      <c r="G442" s="24">
        <f>IFERROR(VLOOKUP(D442,#REF!,4,0),)</f>
        <v>0</v>
      </c>
      <c r="H442" s="24">
        <f>IFERROR(VLOOKUP($D442,#REF!,5,0),)</f>
        <v>0</v>
      </c>
      <c r="I442" s="24">
        <v>8.18</v>
      </c>
      <c r="J442" s="24">
        <f>IFERROR(VLOOKUP($D442,#REF!,7,0),)</f>
        <v>0</v>
      </c>
      <c r="K442" s="24">
        <f>IFERROR(VLOOKUP($D442,#REF!,8,0),)</f>
        <v>0</v>
      </c>
      <c r="L442" s="24">
        <f>IFERROR(VLOOKUP($D442,#REF!,9,0),)</f>
        <v>0</v>
      </c>
      <c r="M442" s="24">
        <f>IFERROR(VLOOKUP($D442,#REF!,10,0),)</f>
        <v>0</v>
      </c>
      <c r="N442" s="24">
        <f>IFERROR(VLOOKUP($D442,#REF!,11,0),)</f>
        <v>0</v>
      </c>
      <c r="O442" s="24">
        <f>IFERROR(VLOOKUP($D442,#REF!,12,0),)</f>
        <v>0</v>
      </c>
      <c r="P442" s="24">
        <f>IFERROR(VLOOKUP($D442,#REF!,14,0),)</f>
        <v>0</v>
      </c>
      <c r="Q442" s="24">
        <f>IFERROR(VLOOKUP($D442,#REF!,15,0),)</f>
        <v>0</v>
      </c>
      <c r="R442" s="24">
        <f>IFERROR(VLOOKUP($D442,#REF!,16,0),)</f>
        <v>0</v>
      </c>
      <c r="S442" s="24">
        <f>IFERROR(VLOOKUP($D442,#REF!,16,0),)</f>
        <v>0</v>
      </c>
      <c r="T442" s="24">
        <f>IFERROR(VLOOKUP($D442,#REF!,17,0),)</f>
        <v>0</v>
      </c>
      <c r="U442" s="24">
        <f>IFERROR(VLOOKUP($D442,#REF!,19,0),)</f>
        <v>0</v>
      </c>
      <c r="V442" s="24">
        <f>IFERROR(VLOOKUP($D442,#REF!,20,0),)</f>
        <v>0</v>
      </c>
      <c r="W442" s="24">
        <f>IFERROR(VLOOKUP($D442,#REF!,21,0),)</f>
        <v>0</v>
      </c>
      <c r="X442" s="24">
        <f>IFERROR(VLOOKUP($D442,#REF!,22,0),)</f>
        <v>0</v>
      </c>
      <c r="Y442" s="24">
        <f>IFERROR(VLOOKUP($D442,#REF!,23,0),)</f>
        <v>0</v>
      </c>
      <c r="Z442" s="24">
        <f>IFERROR(VLOOKUP($D442,#REF!,24,0),)</f>
        <v>0</v>
      </c>
      <c r="AA442" s="24">
        <f>IFERROR(VLOOKUP($D442,#REF!,25,0),)</f>
        <v>0</v>
      </c>
      <c r="AB442" s="24">
        <f>IFERROR(VLOOKUP($D442,#REF!,26,0),)</f>
        <v>0</v>
      </c>
      <c r="AC442" s="24">
        <f>IFERROR(VLOOKUP($D442,#REF!,27,0),)</f>
        <v>0</v>
      </c>
      <c r="AD442" s="24">
        <f>IFERROR(VLOOKUP($D442,#REF!,28,0),)</f>
        <v>0</v>
      </c>
      <c r="AE442" s="24">
        <f>IFERROR(VLOOKUP($D442,#REF!,29,0),)</f>
        <v>0</v>
      </c>
      <c r="AF442" s="24">
        <f>IFERROR(VLOOKUP($D442,#REF!,30,0),)</f>
        <v>0</v>
      </c>
      <c r="AG442" s="24">
        <f>IFERROR(VLOOKUP($D442,#REF!,31,0),)</f>
        <v>0</v>
      </c>
      <c r="AH442" s="24">
        <f>IFERROR(VLOOKUP($D442,#REF!,32,0),)</f>
        <v>0</v>
      </c>
      <c r="AI442" s="24">
        <f>IFERROR(VLOOKUP($D442,#REF!,33,0),)</f>
        <v>0</v>
      </c>
      <c r="AJ442" s="24">
        <f>IFERROR(VLOOKUP($D442,#REF!,34,0),)</f>
        <v>0</v>
      </c>
      <c r="AK442" s="24">
        <f>IFERROR(VLOOKUP($D442,#REF!,35,0),)</f>
        <v>0</v>
      </c>
      <c r="AL442" s="24">
        <f>IFERROR(VLOOKUP($D442,#REF!,36,0),)</f>
        <v>0</v>
      </c>
    </row>
    <row r="443" spans="1:38" x14ac:dyDescent="0.25">
      <c r="A443" s="8" t="s">
        <v>989</v>
      </c>
      <c r="B443" s="8" t="str">
        <f t="shared" si="64"/>
        <v>Дооснащение ИТСО КС Лонг-Юганского ЛПУ МГ и Сорумского ЛПУ МГ051-2004665</v>
      </c>
      <c r="C443" s="23" t="s">
        <v>852</v>
      </c>
      <c r="D443" s="23" t="s">
        <v>481</v>
      </c>
      <c r="E443" s="24">
        <f>IFERROR(VLOOKUP(D443,#REF!,2,0),)</f>
        <v>0</v>
      </c>
      <c r="F443" s="24">
        <f>IFERROR(VLOOKUP(D443,#REF!,3,0),)</f>
        <v>0</v>
      </c>
      <c r="G443" s="24">
        <f>IFERROR(VLOOKUP(D443,#REF!,4,0),)</f>
        <v>0</v>
      </c>
      <c r="H443" s="24">
        <f>IFERROR(VLOOKUP($D443,#REF!,5,0),)</f>
        <v>0</v>
      </c>
      <c r="I443" s="24">
        <v>0</v>
      </c>
      <c r="J443" s="24">
        <f>IFERROR(VLOOKUP($D443,#REF!,7,0),)</f>
        <v>0</v>
      </c>
      <c r="K443" s="24">
        <f>IFERROR(VLOOKUP($D443,#REF!,8,0),)</f>
        <v>0</v>
      </c>
      <c r="L443" s="24">
        <f>IFERROR(VLOOKUP($D443,#REF!,9,0),)</f>
        <v>0</v>
      </c>
      <c r="M443" s="24">
        <f>IFERROR(VLOOKUP($D443,#REF!,10,0),)</f>
        <v>0</v>
      </c>
      <c r="N443" s="24">
        <f>IFERROR(VLOOKUP($D443,#REF!,11,0),)</f>
        <v>0</v>
      </c>
      <c r="O443" s="24">
        <f>IFERROR(VLOOKUP($D443,#REF!,12,0),)</f>
        <v>0</v>
      </c>
      <c r="P443" s="24">
        <f>IFERROR(VLOOKUP($D443,#REF!,14,0),)</f>
        <v>0</v>
      </c>
      <c r="Q443" s="24">
        <f>IFERROR(VLOOKUP($D443,#REF!,15,0),)</f>
        <v>0</v>
      </c>
      <c r="R443" s="24">
        <f>IFERROR(VLOOKUP($D443,#REF!,16,0),)</f>
        <v>0</v>
      </c>
      <c r="S443" s="24">
        <f>IFERROR(VLOOKUP($D443,#REF!,16,0),)</f>
        <v>0</v>
      </c>
      <c r="T443" s="24">
        <f>IFERROR(VLOOKUP($D443,#REF!,17,0),)</f>
        <v>0</v>
      </c>
      <c r="U443" s="24">
        <f>IFERROR(VLOOKUP($D443,#REF!,19,0),)</f>
        <v>0</v>
      </c>
      <c r="V443" s="24">
        <f>IFERROR(VLOOKUP($D443,#REF!,20,0),)</f>
        <v>0</v>
      </c>
      <c r="W443" s="24">
        <f>IFERROR(VLOOKUP($D443,#REF!,21,0),)</f>
        <v>0</v>
      </c>
      <c r="X443" s="24">
        <f>IFERROR(VLOOKUP($D443,#REF!,22,0),)</f>
        <v>0</v>
      </c>
      <c r="Y443" s="24">
        <f>IFERROR(VLOOKUP($D443,#REF!,23,0),)</f>
        <v>0</v>
      </c>
      <c r="Z443" s="24">
        <f>IFERROR(VLOOKUP($D443,#REF!,24,0),)</f>
        <v>0</v>
      </c>
      <c r="AA443" s="24">
        <f>IFERROR(VLOOKUP($D443,#REF!,25,0),)</f>
        <v>0</v>
      </c>
      <c r="AB443" s="24">
        <f>IFERROR(VLOOKUP($D443,#REF!,26,0),)</f>
        <v>0</v>
      </c>
      <c r="AC443" s="24">
        <f>IFERROR(VLOOKUP($D443,#REF!,27,0),)</f>
        <v>0</v>
      </c>
      <c r="AD443" s="24">
        <f>IFERROR(VLOOKUP($D443,#REF!,28,0),)</f>
        <v>0</v>
      </c>
      <c r="AE443" s="24">
        <f>IFERROR(VLOOKUP($D443,#REF!,29,0),)</f>
        <v>0</v>
      </c>
      <c r="AF443" s="24">
        <f>IFERROR(VLOOKUP($D443,#REF!,30,0),)</f>
        <v>0</v>
      </c>
      <c r="AG443" s="24">
        <f>IFERROR(VLOOKUP($D443,#REF!,31,0),)</f>
        <v>0</v>
      </c>
      <c r="AH443" s="24">
        <f>IFERROR(VLOOKUP($D443,#REF!,32,0),)</f>
        <v>0</v>
      </c>
      <c r="AI443" s="24">
        <f>IFERROR(VLOOKUP($D443,#REF!,33,0),)</f>
        <v>0</v>
      </c>
      <c r="AJ443" s="24">
        <f>IFERROR(VLOOKUP($D443,#REF!,34,0),)</f>
        <v>0</v>
      </c>
      <c r="AK443" s="24">
        <f>IFERROR(VLOOKUP($D443,#REF!,35,0),)</f>
        <v>0</v>
      </c>
      <c r="AL443" s="24">
        <f>IFERROR(VLOOKUP($D443,#REF!,36,0),)</f>
        <v>0</v>
      </c>
    </row>
    <row r="444" spans="1:38" x14ac:dyDescent="0.25">
      <c r="A444" s="8" t="s">
        <v>989</v>
      </c>
      <c r="B444" s="8" t="str">
        <f t="shared" si="64"/>
        <v>Дооснащение ИТСО КС Верхнеказымского ЛПУ МГ и Сосновского ЛПУ МГ051-2004666</v>
      </c>
      <c r="C444" s="23" t="s">
        <v>853</v>
      </c>
      <c r="D444" s="23" t="s">
        <v>482</v>
      </c>
      <c r="E444" s="24">
        <f>IFERROR(VLOOKUP(D444,#REF!,2,0),)</f>
        <v>0</v>
      </c>
      <c r="F444" s="24">
        <f>IFERROR(VLOOKUP(D444,#REF!,3,0),)</f>
        <v>0</v>
      </c>
      <c r="G444" s="24">
        <f>IFERROR(VLOOKUP(D444,#REF!,4,0),)</f>
        <v>0</v>
      </c>
      <c r="H444" s="24">
        <f>IFERROR(VLOOKUP($D444,#REF!,5,0),)</f>
        <v>0</v>
      </c>
      <c r="I444" s="24">
        <v>0</v>
      </c>
      <c r="J444" s="24">
        <f>IFERROR(VLOOKUP($D444,#REF!,7,0),)</f>
        <v>0</v>
      </c>
      <c r="K444" s="24">
        <f>IFERROR(VLOOKUP($D444,#REF!,8,0),)</f>
        <v>0</v>
      </c>
      <c r="L444" s="24">
        <f>IFERROR(VLOOKUP($D444,#REF!,9,0),)</f>
        <v>0</v>
      </c>
      <c r="M444" s="24">
        <f>IFERROR(VLOOKUP($D444,#REF!,10,0),)</f>
        <v>0</v>
      </c>
      <c r="N444" s="24">
        <f>IFERROR(VLOOKUP($D444,#REF!,11,0),)</f>
        <v>0</v>
      </c>
      <c r="O444" s="24">
        <f>IFERROR(VLOOKUP($D444,#REF!,12,0),)</f>
        <v>0</v>
      </c>
      <c r="P444" s="24">
        <f>IFERROR(VLOOKUP($D444,#REF!,14,0),)</f>
        <v>0</v>
      </c>
      <c r="Q444" s="24">
        <f>IFERROR(VLOOKUP($D444,#REF!,15,0),)</f>
        <v>0</v>
      </c>
      <c r="R444" s="24">
        <f>IFERROR(VLOOKUP($D444,#REF!,16,0),)</f>
        <v>0</v>
      </c>
      <c r="S444" s="24">
        <f>IFERROR(VLOOKUP($D444,#REF!,16,0),)</f>
        <v>0</v>
      </c>
      <c r="T444" s="24">
        <f>IFERROR(VLOOKUP($D444,#REF!,17,0),)</f>
        <v>0</v>
      </c>
      <c r="U444" s="24">
        <f>IFERROR(VLOOKUP($D444,#REF!,19,0),)</f>
        <v>0</v>
      </c>
      <c r="V444" s="24">
        <f>IFERROR(VLOOKUP($D444,#REF!,20,0),)</f>
        <v>0</v>
      </c>
      <c r="W444" s="24">
        <f>IFERROR(VLOOKUP($D444,#REF!,21,0),)</f>
        <v>0</v>
      </c>
      <c r="X444" s="24">
        <f>IFERROR(VLOOKUP($D444,#REF!,22,0),)</f>
        <v>0</v>
      </c>
      <c r="Y444" s="24">
        <f>IFERROR(VLOOKUP($D444,#REF!,23,0),)</f>
        <v>0</v>
      </c>
      <c r="Z444" s="24">
        <f>IFERROR(VLOOKUP($D444,#REF!,24,0),)</f>
        <v>0</v>
      </c>
      <c r="AA444" s="24">
        <f>IFERROR(VLOOKUP($D444,#REF!,25,0),)</f>
        <v>0</v>
      </c>
      <c r="AB444" s="24">
        <f>IFERROR(VLOOKUP($D444,#REF!,26,0),)</f>
        <v>0</v>
      </c>
      <c r="AC444" s="24">
        <f>IFERROR(VLOOKUP($D444,#REF!,27,0),)</f>
        <v>0</v>
      </c>
      <c r="AD444" s="24">
        <f>IFERROR(VLOOKUP($D444,#REF!,28,0),)</f>
        <v>0</v>
      </c>
      <c r="AE444" s="24">
        <f>IFERROR(VLOOKUP($D444,#REF!,29,0),)</f>
        <v>0</v>
      </c>
      <c r="AF444" s="24">
        <f>IFERROR(VLOOKUP($D444,#REF!,30,0),)</f>
        <v>0</v>
      </c>
      <c r="AG444" s="24">
        <f>IFERROR(VLOOKUP($D444,#REF!,31,0),)</f>
        <v>0</v>
      </c>
      <c r="AH444" s="24">
        <f>IFERROR(VLOOKUP($D444,#REF!,32,0),)</f>
        <v>0</v>
      </c>
      <c r="AI444" s="24">
        <f>IFERROR(VLOOKUP($D444,#REF!,33,0),)</f>
        <v>0</v>
      </c>
      <c r="AJ444" s="24">
        <f>IFERROR(VLOOKUP($D444,#REF!,34,0),)</f>
        <v>0</v>
      </c>
      <c r="AK444" s="24">
        <f>IFERROR(VLOOKUP($D444,#REF!,35,0),)</f>
        <v>0</v>
      </c>
      <c r="AL444" s="24">
        <f>IFERROR(VLOOKUP($D444,#REF!,36,0),)</f>
        <v>0</v>
      </c>
    </row>
    <row r="445" spans="1:38" x14ac:dyDescent="0.25">
      <c r="A445" s="8" t="s">
        <v>989</v>
      </c>
      <c r="B445" s="8" t="str">
        <f t="shared" si="64"/>
        <v>Дооснащение ИТСО КС Октябрьского ЛПУ МГ и Таежного ЛПУ МГ051-2004668</v>
      </c>
      <c r="C445" s="23" t="s">
        <v>854</v>
      </c>
      <c r="D445" s="23" t="s">
        <v>483</v>
      </c>
      <c r="E445" s="24">
        <f>IFERROR(VLOOKUP(D445,#REF!,2,0),)</f>
        <v>0</v>
      </c>
      <c r="F445" s="24">
        <f>IFERROR(VLOOKUP(D445,#REF!,3,0),)</f>
        <v>0</v>
      </c>
      <c r="G445" s="24">
        <f>IFERROR(VLOOKUP(D445,#REF!,4,0),)</f>
        <v>0</v>
      </c>
      <c r="H445" s="24">
        <f>IFERROR(VLOOKUP($D445,#REF!,5,0),)</f>
        <v>0</v>
      </c>
      <c r="I445" s="24">
        <v>0</v>
      </c>
      <c r="J445" s="24">
        <f>IFERROR(VLOOKUP($D445,#REF!,7,0),)</f>
        <v>0</v>
      </c>
      <c r="K445" s="24">
        <f>IFERROR(VLOOKUP($D445,#REF!,8,0),)</f>
        <v>0</v>
      </c>
      <c r="L445" s="24">
        <f>IFERROR(VLOOKUP($D445,#REF!,9,0),)</f>
        <v>0</v>
      </c>
      <c r="M445" s="24">
        <f>IFERROR(VLOOKUP($D445,#REF!,10,0),)</f>
        <v>0</v>
      </c>
      <c r="N445" s="24">
        <f>IFERROR(VLOOKUP($D445,#REF!,11,0),)</f>
        <v>0</v>
      </c>
      <c r="O445" s="24">
        <f>IFERROR(VLOOKUP($D445,#REF!,12,0),)</f>
        <v>0</v>
      </c>
      <c r="P445" s="24">
        <f>IFERROR(VLOOKUP($D445,#REF!,14,0),)</f>
        <v>0</v>
      </c>
      <c r="Q445" s="24">
        <f>IFERROR(VLOOKUP($D445,#REF!,15,0),)</f>
        <v>0</v>
      </c>
      <c r="R445" s="24">
        <f>IFERROR(VLOOKUP($D445,#REF!,16,0),)</f>
        <v>0</v>
      </c>
      <c r="S445" s="24">
        <f>IFERROR(VLOOKUP($D445,#REF!,16,0),)</f>
        <v>0</v>
      </c>
      <c r="T445" s="24">
        <f>IFERROR(VLOOKUP($D445,#REF!,17,0),)</f>
        <v>0</v>
      </c>
      <c r="U445" s="24">
        <f>IFERROR(VLOOKUP($D445,#REF!,19,0),)</f>
        <v>0</v>
      </c>
      <c r="V445" s="24">
        <f>IFERROR(VLOOKUP($D445,#REF!,20,0),)</f>
        <v>0</v>
      </c>
      <c r="W445" s="24">
        <f>IFERROR(VLOOKUP($D445,#REF!,21,0),)</f>
        <v>0</v>
      </c>
      <c r="X445" s="24">
        <f>IFERROR(VLOOKUP($D445,#REF!,22,0),)</f>
        <v>0</v>
      </c>
      <c r="Y445" s="24">
        <f>IFERROR(VLOOKUP($D445,#REF!,23,0),)</f>
        <v>0</v>
      </c>
      <c r="Z445" s="24">
        <f>IFERROR(VLOOKUP($D445,#REF!,24,0),)</f>
        <v>0</v>
      </c>
      <c r="AA445" s="24">
        <f>IFERROR(VLOOKUP($D445,#REF!,25,0),)</f>
        <v>0</v>
      </c>
      <c r="AB445" s="24">
        <f>IFERROR(VLOOKUP($D445,#REF!,26,0),)</f>
        <v>0</v>
      </c>
      <c r="AC445" s="24">
        <f>IFERROR(VLOOKUP($D445,#REF!,27,0),)</f>
        <v>0</v>
      </c>
      <c r="AD445" s="24">
        <f>IFERROR(VLOOKUP($D445,#REF!,28,0),)</f>
        <v>0</v>
      </c>
      <c r="AE445" s="24">
        <f>IFERROR(VLOOKUP($D445,#REF!,29,0),)</f>
        <v>0</v>
      </c>
      <c r="AF445" s="24">
        <f>IFERROR(VLOOKUP($D445,#REF!,30,0),)</f>
        <v>0</v>
      </c>
      <c r="AG445" s="24">
        <f>IFERROR(VLOOKUP($D445,#REF!,31,0),)</f>
        <v>0</v>
      </c>
      <c r="AH445" s="24">
        <f>IFERROR(VLOOKUP($D445,#REF!,32,0),)</f>
        <v>0</v>
      </c>
      <c r="AI445" s="24">
        <f>IFERROR(VLOOKUP($D445,#REF!,33,0),)</f>
        <v>0</v>
      </c>
      <c r="AJ445" s="24">
        <f>IFERROR(VLOOKUP($D445,#REF!,34,0),)</f>
        <v>0</v>
      </c>
      <c r="AK445" s="24">
        <f>IFERROR(VLOOKUP($D445,#REF!,35,0),)</f>
        <v>0</v>
      </c>
      <c r="AL445" s="24">
        <f>IFERROR(VLOOKUP($D445,#REF!,36,0),)</f>
        <v>0</v>
      </c>
    </row>
    <row r="446" spans="1:38" x14ac:dyDescent="0.25">
      <c r="A446" s="8" t="s">
        <v>989</v>
      </c>
      <c r="B446" s="8" t="str">
        <f t="shared" si="64"/>
        <v>Дооснащение ИТСО КС Казымского ЛПУ МГ051-2004669</v>
      </c>
      <c r="C446" s="23" t="s">
        <v>855</v>
      </c>
      <c r="D446" s="23" t="s">
        <v>484</v>
      </c>
      <c r="E446" s="24">
        <f>IFERROR(VLOOKUP(D446,#REF!,2,0),)</f>
        <v>0</v>
      </c>
      <c r="F446" s="24">
        <f>IFERROR(VLOOKUP(D446,#REF!,3,0),)</f>
        <v>0</v>
      </c>
      <c r="G446" s="24">
        <f>IFERROR(VLOOKUP(D446,#REF!,4,0),)</f>
        <v>0</v>
      </c>
      <c r="H446" s="24">
        <f>IFERROR(VLOOKUP($D446,#REF!,5,0),)</f>
        <v>0</v>
      </c>
      <c r="I446" s="24">
        <v>9.08</v>
      </c>
      <c r="J446" s="24">
        <f>IFERROR(VLOOKUP($D446,#REF!,7,0),)</f>
        <v>0</v>
      </c>
      <c r="K446" s="24">
        <f>IFERROR(VLOOKUP($D446,#REF!,8,0),)</f>
        <v>0</v>
      </c>
      <c r="L446" s="24">
        <f>IFERROR(VLOOKUP($D446,#REF!,9,0),)</f>
        <v>0</v>
      </c>
      <c r="M446" s="24">
        <f>IFERROR(VLOOKUP($D446,#REF!,10,0),)</f>
        <v>0</v>
      </c>
      <c r="N446" s="24">
        <f>IFERROR(VLOOKUP($D446,#REF!,11,0),)</f>
        <v>0</v>
      </c>
      <c r="O446" s="24">
        <f>IFERROR(VLOOKUP($D446,#REF!,12,0),)</f>
        <v>0</v>
      </c>
      <c r="P446" s="24">
        <f>IFERROR(VLOOKUP($D446,#REF!,14,0),)</f>
        <v>0</v>
      </c>
      <c r="Q446" s="24">
        <f>IFERROR(VLOOKUP($D446,#REF!,15,0),)</f>
        <v>0</v>
      </c>
      <c r="R446" s="24">
        <f>IFERROR(VLOOKUP($D446,#REF!,16,0),)</f>
        <v>0</v>
      </c>
      <c r="S446" s="24">
        <f>IFERROR(VLOOKUP($D446,#REF!,16,0),)</f>
        <v>0</v>
      </c>
      <c r="T446" s="24">
        <f>IFERROR(VLOOKUP($D446,#REF!,17,0),)</f>
        <v>0</v>
      </c>
      <c r="U446" s="24">
        <f>IFERROR(VLOOKUP($D446,#REF!,19,0),)</f>
        <v>0</v>
      </c>
      <c r="V446" s="24">
        <f>IFERROR(VLOOKUP($D446,#REF!,20,0),)</f>
        <v>0</v>
      </c>
      <c r="W446" s="24">
        <f>IFERROR(VLOOKUP($D446,#REF!,21,0),)</f>
        <v>0</v>
      </c>
      <c r="X446" s="24">
        <f>IFERROR(VLOOKUP($D446,#REF!,22,0),)</f>
        <v>0</v>
      </c>
      <c r="Y446" s="24">
        <f>IFERROR(VLOOKUP($D446,#REF!,23,0),)</f>
        <v>0</v>
      </c>
      <c r="Z446" s="24">
        <f>IFERROR(VLOOKUP($D446,#REF!,24,0),)</f>
        <v>0</v>
      </c>
      <c r="AA446" s="24">
        <f>IFERROR(VLOOKUP($D446,#REF!,25,0),)</f>
        <v>0</v>
      </c>
      <c r="AB446" s="24">
        <f>IFERROR(VLOOKUP($D446,#REF!,26,0),)</f>
        <v>0</v>
      </c>
      <c r="AC446" s="24">
        <f>IFERROR(VLOOKUP($D446,#REF!,27,0),)</f>
        <v>0</v>
      </c>
      <c r="AD446" s="24">
        <f>IFERROR(VLOOKUP($D446,#REF!,28,0),)</f>
        <v>0</v>
      </c>
      <c r="AE446" s="24">
        <f>IFERROR(VLOOKUP($D446,#REF!,29,0),)</f>
        <v>0</v>
      </c>
      <c r="AF446" s="24">
        <f>IFERROR(VLOOKUP($D446,#REF!,30,0),)</f>
        <v>0</v>
      </c>
      <c r="AG446" s="24">
        <f>IFERROR(VLOOKUP($D446,#REF!,31,0),)</f>
        <v>0</v>
      </c>
      <c r="AH446" s="24">
        <f>IFERROR(VLOOKUP($D446,#REF!,32,0),)</f>
        <v>0</v>
      </c>
      <c r="AI446" s="24">
        <f>IFERROR(VLOOKUP($D446,#REF!,33,0),)</f>
        <v>0</v>
      </c>
      <c r="AJ446" s="24">
        <f>IFERROR(VLOOKUP($D446,#REF!,34,0),)</f>
        <v>0</v>
      </c>
      <c r="AK446" s="24">
        <f>IFERROR(VLOOKUP($D446,#REF!,35,0),)</f>
        <v>0</v>
      </c>
      <c r="AL446" s="24">
        <f>IFERROR(VLOOKUP($D446,#REF!,36,0),)</f>
        <v>0</v>
      </c>
    </row>
    <row r="447" spans="1:38" x14ac:dyDescent="0.25">
      <c r="A447" s="8" t="s">
        <v>989</v>
      </c>
      <c r="B447" s="8" t="str">
        <f t="shared" si="64"/>
        <v>Дооснащение ИТСО КС Перегребнинского ЛПУ МГ и Пунгинского ЛПУ МГ051-2004670</v>
      </c>
      <c r="C447" s="23" t="s">
        <v>856</v>
      </c>
      <c r="D447" s="23" t="s">
        <v>485</v>
      </c>
      <c r="E447" s="24">
        <f>IFERROR(VLOOKUP(D447,#REF!,2,0),)</f>
        <v>0</v>
      </c>
      <c r="F447" s="24">
        <f>IFERROR(VLOOKUP(D447,#REF!,3,0),)</f>
        <v>0</v>
      </c>
      <c r="G447" s="24">
        <f>IFERROR(VLOOKUP(D447,#REF!,4,0),)</f>
        <v>0</v>
      </c>
      <c r="H447" s="24">
        <f>IFERROR(VLOOKUP($D447,#REF!,5,0),)</f>
        <v>0</v>
      </c>
      <c r="I447" s="24">
        <v>0</v>
      </c>
      <c r="J447" s="24">
        <f>IFERROR(VLOOKUP($D447,#REF!,7,0),)</f>
        <v>0</v>
      </c>
      <c r="K447" s="24">
        <f>IFERROR(VLOOKUP($D447,#REF!,8,0),)</f>
        <v>0</v>
      </c>
      <c r="L447" s="24">
        <f>IFERROR(VLOOKUP($D447,#REF!,9,0),)</f>
        <v>0</v>
      </c>
      <c r="M447" s="24">
        <f>IFERROR(VLOOKUP($D447,#REF!,10,0),)</f>
        <v>0</v>
      </c>
      <c r="N447" s="24">
        <f>IFERROR(VLOOKUP($D447,#REF!,11,0),)</f>
        <v>0</v>
      </c>
      <c r="O447" s="24">
        <f>IFERROR(VLOOKUP($D447,#REF!,12,0),)</f>
        <v>0</v>
      </c>
      <c r="P447" s="24">
        <f>IFERROR(VLOOKUP($D447,#REF!,14,0),)</f>
        <v>0</v>
      </c>
      <c r="Q447" s="24">
        <f>IFERROR(VLOOKUP($D447,#REF!,15,0),)</f>
        <v>0</v>
      </c>
      <c r="R447" s="24">
        <f>IFERROR(VLOOKUP($D447,#REF!,16,0),)</f>
        <v>0</v>
      </c>
      <c r="S447" s="24">
        <f>IFERROR(VLOOKUP($D447,#REF!,16,0),)</f>
        <v>0</v>
      </c>
      <c r="T447" s="24">
        <f>IFERROR(VLOOKUP($D447,#REF!,17,0),)</f>
        <v>0</v>
      </c>
      <c r="U447" s="24">
        <f>IFERROR(VLOOKUP($D447,#REF!,19,0),)</f>
        <v>0</v>
      </c>
      <c r="V447" s="24">
        <f>IFERROR(VLOOKUP($D447,#REF!,20,0),)</f>
        <v>0</v>
      </c>
      <c r="W447" s="24">
        <f>IFERROR(VLOOKUP($D447,#REF!,21,0),)</f>
        <v>0</v>
      </c>
      <c r="X447" s="24">
        <f>IFERROR(VLOOKUP($D447,#REF!,22,0),)</f>
        <v>0</v>
      </c>
      <c r="Y447" s="24">
        <f>IFERROR(VLOOKUP($D447,#REF!,23,0),)</f>
        <v>0</v>
      </c>
      <c r="Z447" s="24">
        <f>IFERROR(VLOOKUP($D447,#REF!,24,0),)</f>
        <v>0</v>
      </c>
      <c r="AA447" s="24">
        <f>IFERROR(VLOOKUP($D447,#REF!,25,0),)</f>
        <v>0</v>
      </c>
      <c r="AB447" s="24">
        <f>IFERROR(VLOOKUP($D447,#REF!,26,0),)</f>
        <v>0</v>
      </c>
      <c r="AC447" s="24">
        <f>IFERROR(VLOOKUP($D447,#REF!,27,0),)</f>
        <v>0</v>
      </c>
      <c r="AD447" s="24">
        <f>IFERROR(VLOOKUP($D447,#REF!,28,0),)</f>
        <v>0</v>
      </c>
      <c r="AE447" s="24">
        <f>IFERROR(VLOOKUP($D447,#REF!,29,0),)</f>
        <v>0</v>
      </c>
      <c r="AF447" s="24">
        <f>IFERROR(VLOOKUP($D447,#REF!,30,0),)</f>
        <v>0</v>
      </c>
      <c r="AG447" s="24">
        <f>IFERROR(VLOOKUP($D447,#REF!,31,0),)</f>
        <v>0</v>
      </c>
      <c r="AH447" s="24">
        <f>IFERROR(VLOOKUP($D447,#REF!,32,0),)</f>
        <v>0</v>
      </c>
      <c r="AI447" s="24">
        <f>IFERROR(VLOOKUP($D447,#REF!,33,0),)</f>
        <v>0</v>
      </c>
      <c r="AJ447" s="24">
        <f>IFERROR(VLOOKUP($D447,#REF!,34,0),)</f>
        <v>0</v>
      </c>
      <c r="AK447" s="24">
        <f>IFERROR(VLOOKUP($D447,#REF!,35,0),)</f>
        <v>0</v>
      </c>
      <c r="AL447" s="24">
        <f>IFERROR(VLOOKUP($D447,#REF!,36,0),)</f>
        <v>0</v>
      </c>
    </row>
    <row r="448" spans="1:38" x14ac:dyDescent="0.25">
      <c r="A448" s="8" t="s">
        <v>989</v>
      </c>
      <c r="B448" s="8" t="str">
        <f t="shared" si="64"/>
        <v>Дооснащение ИТСО КС Сосьвинского ЛПУ МГ и Уральского ЛПУ МГ051-2004671</v>
      </c>
      <c r="C448" s="23" t="s">
        <v>857</v>
      </c>
      <c r="D448" s="23" t="s">
        <v>486</v>
      </c>
      <c r="E448" s="24">
        <f>IFERROR(VLOOKUP(D448,#REF!,2,0),)</f>
        <v>0</v>
      </c>
      <c r="F448" s="24">
        <f>IFERROR(VLOOKUP(D448,#REF!,3,0),)</f>
        <v>0</v>
      </c>
      <c r="G448" s="24">
        <f>IFERROR(VLOOKUP(D448,#REF!,4,0),)</f>
        <v>0</v>
      </c>
      <c r="H448" s="24">
        <f>IFERROR(VLOOKUP($D448,#REF!,5,0),)</f>
        <v>0</v>
      </c>
      <c r="I448" s="24">
        <v>0</v>
      </c>
      <c r="J448" s="24">
        <f>IFERROR(VLOOKUP($D448,#REF!,7,0),)</f>
        <v>0</v>
      </c>
      <c r="K448" s="24">
        <f>IFERROR(VLOOKUP($D448,#REF!,8,0),)</f>
        <v>0</v>
      </c>
      <c r="L448" s="24">
        <f>IFERROR(VLOOKUP($D448,#REF!,9,0),)</f>
        <v>0</v>
      </c>
      <c r="M448" s="24">
        <f>IFERROR(VLOOKUP($D448,#REF!,10,0),)</f>
        <v>0</v>
      </c>
      <c r="N448" s="24">
        <f>IFERROR(VLOOKUP($D448,#REF!,11,0),)</f>
        <v>0</v>
      </c>
      <c r="O448" s="24">
        <f>IFERROR(VLOOKUP($D448,#REF!,12,0),)</f>
        <v>0</v>
      </c>
      <c r="P448" s="24">
        <f>IFERROR(VLOOKUP($D448,#REF!,14,0),)</f>
        <v>0</v>
      </c>
      <c r="Q448" s="24">
        <f>IFERROR(VLOOKUP($D448,#REF!,15,0),)</f>
        <v>0</v>
      </c>
      <c r="R448" s="24">
        <f>IFERROR(VLOOKUP($D448,#REF!,16,0),)</f>
        <v>0</v>
      </c>
      <c r="S448" s="24">
        <f>IFERROR(VLOOKUP($D448,#REF!,16,0),)</f>
        <v>0</v>
      </c>
      <c r="T448" s="24">
        <f>IFERROR(VLOOKUP($D448,#REF!,17,0),)</f>
        <v>0</v>
      </c>
      <c r="U448" s="24">
        <f>IFERROR(VLOOKUP($D448,#REF!,19,0),)</f>
        <v>0</v>
      </c>
      <c r="V448" s="24">
        <f>IFERROR(VLOOKUP($D448,#REF!,20,0),)</f>
        <v>0</v>
      </c>
      <c r="W448" s="24">
        <f>IFERROR(VLOOKUP($D448,#REF!,21,0),)</f>
        <v>0</v>
      </c>
      <c r="X448" s="24">
        <f>IFERROR(VLOOKUP($D448,#REF!,22,0),)</f>
        <v>0</v>
      </c>
      <c r="Y448" s="24">
        <f>IFERROR(VLOOKUP($D448,#REF!,23,0),)</f>
        <v>0</v>
      </c>
      <c r="Z448" s="24">
        <f>IFERROR(VLOOKUP($D448,#REF!,24,0),)</f>
        <v>0</v>
      </c>
      <c r="AA448" s="24">
        <f>IFERROR(VLOOKUP($D448,#REF!,25,0),)</f>
        <v>0</v>
      </c>
      <c r="AB448" s="24">
        <f>IFERROR(VLOOKUP($D448,#REF!,26,0),)</f>
        <v>0</v>
      </c>
      <c r="AC448" s="24">
        <f>IFERROR(VLOOKUP($D448,#REF!,27,0),)</f>
        <v>0</v>
      </c>
      <c r="AD448" s="24">
        <f>IFERROR(VLOOKUP($D448,#REF!,28,0),)</f>
        <v>0</v>
      </c>
      <c r="AE448" s="24">
        <f>IFERROR(VLOOKUP($D448,#REF!,29,0),)</f>
        <v>0</v>
      </c>
      <c r="AF448" s="24">
        <f>IFERROR(VLOOKUP($D448,#REF!,30,0),)</f>
        <v>0</v>
      </c>
      <c r="AG448" s="24">
        <f>IFERROR(VLOOKUP($D448,#REF!,31,0),)</f>
        <v>0</v>
      </c>
      <c r="AH448" s="24">
        <f>IFERROR(VLOOKUP($D448,#REF!,32,0),)</f>
        <v>0</v>
      </c>
      <c r="AI448" s="24">
        <f>IFERROR(VLOOKUP($D448,#REF!,33,0),)</f>
        <v>0</v>
      </c>
      <c r="AJ448" s="24">
        <f>IFERROR(VLOOKUP($D448,#REF!,34,0),)</f>
        <v>0</v>
      </c>
      <c r="AK448" s="24">
        <f>IFERROR(VLOOKUP($D448,#REF!,35,0),)</f>
        <v>0</v>
      </c>
      <c r="AL448" s="24">
        <f>IFERROR(VLOOKUP($D448,#REF!,36,0),)</f>
        <v>0</v>
      </c>
    </row>
    <row r="449" spans="1:38" x14ac:dyDescent="0.25">
      <c r="A449" s="8" t="s">
        <v>989</v>
      </c>
      <c r="B449" s="8" t="str">
        <f t="shared" si="64"/>
        <v>Расширение ЕСГ для увеличения поставок газа в Турцию до 19 млрд куб.м в год (I этап)051-2004672</v>
      </c>
      <c r="C449" s="23" t="s">
        <v>858</v>
      </c>
      <c r="D449" s="23" t="s">
        <v>487</v>
      </c>
      <c r="E449" s="24">
        <f>IFERROR(VLOOKUP(D449,#REF!,2,0),)</f>
        <v>0</v>
      </c>
      <c r="F449" s="24">
        <f>IFERROR(VLOOKUP(D449,#REF!,3,0),)</f>
        <v>0</v>
      </c>
      <c r="G449" s="24">
        <f>IFERROR(VLOOKUP(D449,#REF!,4,0),)</f>
        <v>0</v>
      </c>
      <c r="H449" s="24">
        <f>IFERROR(VLOOKUP($D449,#REF!,5,0),)</f>
        <v>0</v>
      </c>
      <c r="I449" s="24">
        <v>8.6300000000000008</v>
      </c>
      <c r="J449" s="24">
        <f>IFERROR(VLOOKUP($D449,#REF!,7,0),)</f>
        <v>0</v>
      </c>
      <c r="K449" s="24">
        <f>IFERROR(VLOOKUP($D449,#REF!,8,0),)</f>
        <v>0</v>
      </c>
      <c r="L449" s="24">
        <f>IFERROR(VLOOKUP($D449,#REF!,9,0),)</f>
        <v>0</v>
      </c>
      <c r="M449" s="24">
        <f>IFERROR(VLOOKUP($D449,#REF!,10,0),)</f>
        <v>0</v>
      </c>
      <c r="N449" s="24">
        <f>IFERROR(VLOOKUP($D449,#REF!,11,0),)</f>
        <v>0</v>
      </c>
      <c r="O449" s="24">
        <f>IFERROR(VLOOKUP($D449,#REF!,12,0),)</f>
        <v>0</v>
      </c>
      <c r="P449" s="24">
        <f>IFERROR(VLOOKUP($D449,#REF!,14,0),)</f>
        <v>0</v>
      </c>
      <c r="Q449" s="24">
        <f>IFERROR(VLOOKUP($D449,#REF!,15,0),)</f>
        <v>0</v>
      </c>
      <c r="R449" s="24">
        <f>IFERROR(VLOOKUP($D449,#REF!,16,0),)</f>
        <v>0</v>
      </c>
      <c r="S449" s="24">
        <f>IFERROR(VLOOKUP($D449,#REF!,16,0),)</f>
        <v>0</v>
      </c>
      <c r="T449" s="24">
        <f>IFERROR(VLOOKUP($D449,#REF!,17,0),)</f>
        <v>0</v>
      </c>
      <c r="U449" s="24">
        <f>IFERROR(VLOOKUP($D449,#REF!,19,0),)</f>
        <v>0</v>
      </c>
      <c r="V449" s="24">
        <f>IFERROR(VLOOKUP($D449,#REF!,20,0),)</f>
        <v>0</v>
      </c>
      <c r="W449" s="24">
        <f>IFERROR(VLOOKUP($D449,#REF!,21,0),)</f>
        <v>0</v>
      </c>
      <c r="X449" s="24">
        <f>IFERROR(VLOOKUP($D449,#REF!,22,0),)</f>
        <v>0</v>
      </c>
      <c r="Y449" s="24">
        <f>IFERROR(VLOOKUP($D449,#REF!,23,0),)</f>
        <v>0</v>
      </c>
      <c r="Z449" s="24">
        <f>IFERROR(VLOOKUP($D449,#REF!,24,0),)</f>
        <v>0</v>
      </c>
      <c r="AA449" s="24">
        <f>IFERROR(VLOOKUP($D449,#REF!,25,0),)</f>
        <v>0</v>
      </c>
      <c r="AB449" s="24">
        <f>IFERROR(VLOOKUP($D449,#REF!,26,0),)</f>
        <v>0</v>
      </c>
      <c r="AC449" s="24">
        <f>IFERROR(VLOOKUP($D449,#REF!,27,0),)</f>
        <v>0</v>
      </c>
      <c r="AD449" s="24">
        <f>IFERROR(VLOOKUP($D449,#REF!,28,0),)</f>
        <v>0</v>
      </c>
      <c r="AE449" s="24">
        <f>IFERROR(VLOOKUP($D449,#REF!,29,0),)</f>
        <v>0</v>
      </c>
      <c r="AF449" s="24">
        <f>IFERROR(VLOOKUP($D449,#REF!,30,0),)</f>
        <v>0</v>
      </c>
      <c r="AG449" s="24">
        <f>IFERROR(VLOOKUP($D449,#REF!,31,0),)</f>
        <v>0</v>
      </c>
      <c r="AH449" s="24">
        <f>IFERROR(VLOOKUP($D449,#REF!,32,0),)</f>
        <v>0</v>
      </c>
      <c r="AI449" s="24">
        <f>IFERROR(VLOOKUP($D449,#REF!,33,0),)</f>
        <v>0</v>
      </c>
      <c r="AJ449" s="24">
        <f>IFERROR(VLOOKUP($D449,#REF!,34,0),)</f>
        <v>0</v>
      </c>
      <c r="AK449" s="24">
        <f>IFERROR(VLOOKUP($D449,#REF!,35,0),)</f>
        <v>0</v>
      </c>
      <c r="AL449" s="24">
        <f>IFERROR(VLOOKUP($D449,#REF!,36,0),)</f>
        <v>0</v>
      </c>
    </row>
    <row r="450" spans="1:38" x14ac:dyDescent="0.25">
      <c r="A450" s="8" t="s">
        <v>989</v>
      </c>
      <c r="B450" s="8" t="str">
        <f t="shared" si="64"/>
        <v>Дообустройство сеноман-аптских залежей Бованенковского НГКМ051-2004674</v>
      </c>
      <c r="C450" s="23" t="s">
        <v>859</v>
      </c>
      <c r="D450" s="23" t="s">
        <v>234</v>
      </c>
      <c r="E450" s="24">
        <f>IFERROR(VLOOKUP(D450,#REF!,2,0),)</f>
        <v>0</v>
      </c>
      <c r="F450" s="24">
        <f>IFERROR(VLOOKUP(D450,#REF!,3,0),)</f>
        <v>0</v>
      </c>
      <c r="G450" s="24">
        <f>IFERROR(VLOOKUP(D450,#REF!,4,0),)</f>
        <v>0</v>
      </c>
      <c r="H450" s="24">
        <f>IFERROR(VLOOKUP($D450,#REF!,5,0),)</f>
        <v>0</v>
      </c>
      <c r="I450" s="24">
        <v>11404.55</v>
      </c>
      <c r="J450" s="24">
        <f>IFERROR(VLOOKUP($D450,#REF!,7,0),)</f>
        <v>0</v>
      </c>
      <c r="K450" s="24">
        <f>IFERROR(VLOOKUP($D450,#REF!,8,0),)</f>
        <v>0</v>
      </c>
      <c r="L450" s="24">
        <f>IFERROR(VLOOKUP($D450,#REF!,9,0),)</f>
        <v>0</v>
      </c>
      <c r="M450" s="24">
        <f>IFERROR(VLOOKUP($D450,#REF!,10,0),)</f>
        <v>0</v>
      </c>
      <c r="N450" s="24">
        <f>IFERROR(VLOOKUP($D450,#REF!,11,0),)</f>
        <v>0</v>
      </c>
      <c r="O450" s="24">
        <f>IFERROR(VLOOKUP($D450,#REF!,12,0),)</f>
        <v>0</v>
      </c>
      <c r="P450" s="24">
        <f>IFERROR(VLOOKUP($D450,#REF!,14,0),)</f>
        <v>0</v>
      </c>
      <c r="Q450" s="24">
        <f>IFERROR(VLOOKUP($D450,#REF!,15,0),)</f>
        <v>0</v>
      </c>
      <c r="R450" s="24">
        <f>IFERROR(VLOOKUP($D450,#REF!,16,0),)</f>
        <v>0</v>
      </c>
      <c r="S450" s="24">
        <f>IFERROR(VLOOKUP($D450,#REF!,16,0),)</f>
        <v>0</v>
      </c>
      <c r="T450" s="24">
        <f>IFERROR(VLOOKUP($D450,#REF!,17,0),)</f>
        <v>0</v>
      </c>
      <c r="U450" s="24">
        <f>IFERROR(VLOOKUP($D450,#REF!,19,0),)</f>
        <v>0</v>
      </c>
      <c r="V450" s="24">
        <f>IFERROR(VLOOKUP($D450,#REF!,20,0),)</f>
        <v>0</v>
      </c>
      <c r="W450" s="24">
        <f>IFERROR(VLOOKUP($D450,#REF!,21,0),)</f>
        <v>0</v>
      </c>
      <c r="X450" s="24">
        <f>IFERROR(VLOOKUP($D450,#REF!,22,0),)</f>
        <v>0</v>
      </c>
      <c r="Y450" s="24">
        <f>IFERROR(VLOOKUP($D450,#REF!,23,0),)</f>
        <v>0</v>
      </c>
      <c r="Z450" s="24">
        <f>IFERROR(VLOOKUP($D450,#REF!,24,0),)</f>
        <v>0</v>
      </c>
      <c r="AA450" s="24">
        <f>IFERROR(VLOOKUP($D450,#REF!,25,0),)</f>
        <v>0</v>
      </c>
      <c r="AB450" s="24">
        <f>IFERROR(VLOOKUP($D450,#REF!,26,0),)</f>
        <v>0</v>
      </c>
      <c r="AC450" s="24">
        <f>IFERROR(VLOOKUP($D450,#REF!,27,0),)</f>
        <v>0</v>
      </c>
      <c r="AD450" s="24">
        <f>IFERROR(VLOOKUP($D450,#REF!,28,0),)</f>
        <v>0</v>
      </c>
      <c r="AE450" s="24">
        <f>IFERROR(VLOOKUP($D450,#REF!,29,0),)</f>
        <v>0</v>
      </c>
      <c r="AF450" s="24">
        <f>IFERROR(VLOOKUP($D450,#REF!,30,0),)</f>
        <v>0</v>
      </c>
      <c r="AG450" s="24">
        <f>IFERROR(VLOOKUP($D450,#REF!,31,0),)</f>
        <v>0</v>
      </c>
      <c r="AH450" s="24">
        <f>IFERROR(VLOOKUP($D450,#REF!,32,0),)</f>
        <v>0</v>
      </c>
      <c r="AI450" s="24">
        <f>IFERROR(VLOOKUP($D450,#REF!,33,0),)</f>
        <v>0</v>
      </c>
      <c r="AJ450" s="24">
        <f>IFERROR(VLOOKUP($D450,#REF!,34,0),)</f>
        <v>0</v>
      </c>
      <c r="AK450" s="24">
        <f>IFERROR(VLOOKUP($D450,#REF!,35,0),)</f>
        <v>0</v>
      </c>
      <c r="AL450" s="24">
        <f>IFERROR(VLOOKUP($D450,#REF!,36,0),)</f>
        <v>0</v>
      </c>
    </row>
    <row r="451" spans="1:38" x14ac:dyDescent="0.25">
      <c r="B451" s="8" t="str">
        <f t="shared" si="64"/>
        <v>Подрядные работы051-2004674</v>
      </c>
      <c r="C451" s="33" t="s">
        <v>2</v>
      </c>
      <c r="D451" s="33" t="s">
        <v>234</v>
      </c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</row>
    <row r="452" spans="1:38" x14ac:dyDescent="0.25">
      <c r="B452" s="8" t="str">
        <f t="shared" si="64"/>
        <v>Газстройпром051-2004674</v>
      </c>
      <c r="C452" s="40" t="s">
        <v>990</v>
      </c>
      <c r="D452" s="40" t="s">
        <v>234</v>
      </c>
      <c r="E452" s="20">
        <v>0</v>
      </c>
      <c r="F452" s="20">
        <v>0</v>
      </c>
      <c r="G452" s="20"/>
      <c r="H452" s="20"/>
      <c r="I452" s="20"/>
      <c r="J452" s="20"/>
      <c r="K452" s="20"/>
      <c r="L452" s="20"/>
      <c r="M452" s="20"/>
      <c r="N452" s="20"/>
      <c r="O452" s="20">
        <f>U452+Y452+AC452+AG452</f>
        <v>7545.01</v>
      </c>
      <c r="P452" s="20">
        <f>V452+Z452+AD452+AH452</f>
        <v>0</v>
      </c>
      <c r="Q452" s="20">
        <f>W452+AA452+AE452+AI452</f>
        <v>3040.08</v>
      </c>
      <c r="R452" s="20">
        <f>X452+AB452+AF452+AJ452</f>
        <v>4504.93</v>
      </c>
      <c r="S452" s="20"/>
      <c r="T452" s="20"/>
      <c r="U452" s="20">
        <f>V452+W452+X452</f>
        <v>0</v>
      </c>
      <c r="V452" s="20">
        <v>0</v>
      </c>
      <c r="W452" s="20">
        <v>0</v>
      </c>
      <c r="X452" s="20">
        <v>0</v>
      </c>
      <c r="Y452" s="20">
        <f>Z452+AA452+AB452</f>
        <v>561.41999999999996</v>
      </c>
      <c r="Z452" s="20"/>
      <c r="AA452" s="20">
        <v>561.41999999999996</v>
      </c>
      <c r="AB452" s="20"/>
      <c r="AC452" s="20">
        <f>AD452+AE452+AF452</f>
        <v>0</v>
      </c>
      <c r="AD452" s="20"/>
      <c r="AE452" s="20"/>
      <c r="AF452" s="20"/>
      <c r="AG452" s="20">
        <f>AH452+AI452+AJ452</f>
        <v>6983.59</v>
      </c>
      <c r="AH452" s="20"/>
      <c r="AI452" s="20">
        <v>2478.66</v>
      </c>
      <c r="AJ452" s="20">
        <v>4504.93</v>
      </c>
      <c r="AK452" s="20"/>
      <c r="AL452" s="20"/>
    </row>
    <row r="453" spans="1:38" x14ac:dyDescent="0.25">
      <c r="C453" s="33" t="s">
        <v>3</v>
      </c>
      <c r="D453" s="33" t="s">
        <v>234</v>
      </c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>
        <f>U453+Y453+AC453+AG453</f>
        <v>0</v>
      </c>
      <c r="P453" s="20">
        <f t="shared" ref="P453:P454" si="65">V453+Z453+AD453+AH453</f>
        <v>0</v>
      </c>
      <c r="Q453" s="20">
        <f>W453+AA453+AE453+AI453</f>
        <v>0</v>
      </c>
      <c r="R453" s="20">
        <f t="shared" ref="R453:R454" si="66">X453+AB453+AF453+AJ453</f>
        <v>0</v>
      </c>
      <c r="S453" s="20"/>
      <c r="T453" s="20"/>
      <c r="U453" s="20">
        <f t="shared" ref="U453:U454" si="67">V453+W453+X453</f>
        <v>0</v>
      </c>
      <c r="V453" s="20"/>
      <c r="W453" s="20"/>
      <c r="X453" s="20"/>
      <c r="Y453" s="20">
        <f t="shared" ref="Y453:Y454" si="68">Z453+AA453+AB453</f>
        <v>0</v>
      </c>
      <c r="Z453" s="20"/>
      <c r="AA453" s="20"/>
      <c r="AB453" s="20"/>
      <c r="AC453" s="20">
        <f t="shared" ref="AC453:AC454" si="69">AD453+AE453+AF453</f>
        <v>0</v>
      </c>
      <c r="AD453" s="20"/>
      <c r="AE453" s="20"/>
      <c r="AF453" s="20"/>
      <c r="AG453" s="20">
        <f t="shared" ref="AG453:AG454" si="70">AH453+AI453+AJ453</f>
        <v>0</v>
      </c>
      <c r="AH453" s="20"/>
      <c r="AI453" s="20"/>
      <c r="AJ453" s="20"/>
      <c r="AK453" s="20"/>
      <c r="AL453" s="20"/>
    </row>
    <row r="454" spans="1:38" x14ac:dyDescent="0.25">
      <c r="C454" s="25" t="s">
        <v>990</v>
      </c>
      <c r="D454" s="25" t="s">
        <v>234</v>
      </c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>
        <f>U454+Y454+AC454+AG454</f>
        <v>4668.42</v>
      </c>
      <c r="P454" s="20">
        <f t="shared" si="65"/>
        <v>0</v>
      </c>
      <c r="Q454" s="20">
        <f>W454+AA454+AE454+AI454</f>
        <v>593.97</v>
      </c>
      <c r="R454" s="20">
        <f t="shared" si="66"/>
        <v>4074.45</v>
      </c>
      <c r="S454" s="20"/>
      <c r="T454" s="20"/>
      <c r="U454" s="20">
        <f t="shared" si="67"/>
        <v>0</v>
      </c>
      <c r="V454" s="20"/>
      <c r="W454" s="20"/>
      <c r="X454" s="20"/>
      <c r="Y454" s="20">
        <f t="shared" si="68"/>
        <v>1884.69</v>
      </c>
      <c r="Z454" s="20"/>
      <c r="AA454" s="20">
        <v>593.97</v>
      </c>
      <c r="AB454" s="20">
        <v>1290.72</v>
      </c>
      <c r="AC454" s="20">
        <f t="shared" si="69"/>
        <v>1094.5899999999999</v>
      </c>
      <c r="AD454" s="20"/>
      <c r="AE454" s="20"/>
      <c r="AF454" s="20">
        <v>1094.5899999999999</v>
      </c>
      <c r="AG454" s="20">
        <f t="shared" si="70"/>
        <v>1689.14</v>
      </c>
      <c r="AH454" s="20"/>
      <c r="AI454" s="20"/>
      <c r="AJ454" s="20">
        <v>1689.14</v>
      </c>
      <c r="AK454" s="20"/>
      <c r="AL454" s="20"/>
    </row>
    <row r="455" spans="1:38" x14ac:dyDescent="0.25">
      <c r="A455" s="8" t="s">
        <v>989</v>
      </c>
      <c r="B455" s="8" t="str">
        <f t="shared" si="64"/>
        <v>Техперевооружение газовых скважин Юбилейного НГКМ051-2004675</v>
      </c>
      <c r="C455" s="23" t="s">
        <v>860</v>
      </c>
      <c r="D455" s="23" t="s">
        <v>235</v>
      </c>
      <c r="E455" s="24">
        <f>IFERROR(VLOOKUP(D455,#REF!,2,0),)</f>
        <v>0</v>
      </c>
      <c r="F455" s="24">
        <f>IFERROR(VLOOKUP(D455,#REF!,3,0),)</f>
        <v>0</v>
      </c>
      <c r="G455" s="24">
        <f>IFERROR(VLOOKUP(D455,#REF!,4,0),)</f>
        <v>0</v>
      </c>
      <c r="H455" s="24">
        <f>IFERROR(VLOOKUP($D455,#REF!,5,0),)</f>
        <v>0</v>
      </c>
      <c r="I455" s="24">
        <v>16.54</v>
      </c>
      <c r="J455" s="24">
        <f>IFERROR(VLOOKUP($D455,#REF!,7,0),)</f>
        <v>0</v>
      </c>
      <c r="K455" s="24">
        <f>IFERROR(VLOOKUP($D455,#REF!,8,0),)</f>
        <v>0</v>
      </c>
      <c r="L455" s="24">
        <f>IFERROR(VLOOKUP($D455,#REF!,9,0),)</f>
        <v>0</v>
      </c>
      <c r="M455" s="24">
        <f>IFERROR(VLOOKUP($D455,#REF!,10,0),)</f>
        <v>0</v>
      </c>
      <c r="N455" s="24">
        <f>IFERROR(VLOOKUP($D455,#REF!,11,0),)</f>
        <v>0</v>
      </c>
      <c r="O455" s="24">
        <f>IFERROR(VLOOKUP($D455,#REF!,12,0),)</f>
        <v>0</v>
      </c>
      <c r="P455" s="24">
        <f>IFERROR(VLOOKUP($D455,#REF!,14,0),)</f>
        <v>0</v>
      </c>
      <c r="Q455" s="24">
        <f>IFERROR(VLOOKUP($D455,#REF!,15,0),)</f>
        <v>0</v>
      </c>
      <c r="R455" s="24">
        <f>IFERROR(VLOOKUP($D455,#REF!,16,0),)</f>
        <v>0</v>
      </c>
      <c r="S455" s="24">
        <f>IFERROR(VLOOKUP($D455,#REF!,16,0),)</f>
        <v>0</v>
      </c>
      <c r="T455" s="24">
        <f>IFERROR(VLOOKUP($D455,#REF!,17,0),)</f>
        <v>0</v>
      </c>
      <c r="U455" s="24">
        <f>IFERROR(VLOOKUP($D455,#REF!,19,0),)</f>
        <v>0</v>
      </c>
      <c r="V455" s="24">
        <f>IFERROR(VLOOKUP($D455,#REF!,20,0),)</f>
        <v>0</v>
      </c>
      <c r="W455" s="24">
        <f>IFERROR(VLOOKUP($D455,#REF!,21,0),)</f>
        <v>0</v>
      </c>
      <c r="X455" s="24">
        <f>IFERROR(VLOOKUP($D455,#REF!,22,0),)</f>
        <v>0</v>
      </c>
      <c r="Y455" s="24">
        <f>IFERROR(VLOOKUP($D455,#REF!,23,0),)</f>
        <v>0</v>
      </c>
      <c r="Z455" s="24">
        <f>IFERROR(VLOOKUP($D455,#REF!,24,0),)</f>
        <v>0</v>
      </c>
      <c r="AA455" s="24">
        <f>IFERROR(VLOOKUP($D455,#REF!,25,0),)</f>
        <v>0</v>
      </c>
      <c r="AB455" s="24">
        <f>IFERROR(VLOOKUP($D455,#REF!,26,0),)</f>
        <v>0</v>
      </c>
      <c r="AC455" s="24">
        <f>IFERROR(VLOOKUP($D455,#REF!,27,0),)</f>
        <v>0</v>
      </c>
      <c r="AD455" s="24">
        <f>IFERROR(VLOOKUP($D455,#REF!,28,0),)</f>
        <v>0</v>
      </c>
      <c r="AE455" s="24">
        <f>IFERROR(VLOOKUP($D455,#REF!,29,0),)</f>
        <v>0</v>
      </c>
      <c r="AF455" s="24">
        <f>IFERROR(VLOOKUP($D455,#REF!,30,0),)</f>
        <v>0</v>
      </c>
      <c r="AG455" s="24">
        <f>IFERROR(VLOOKUP($D455,#REF!,31,0),)</f>
        <v>0</v>
      </c>
      <c r="AH455" s="24">
        <f>IFERROR(VLOOKUP($D455,#REF!,32,0),)</f>
        <v>0</v>
      </c>
      <c r="AI455" s="24">
        <f>IFERROR(VLOOKUP($D455,#REF!,33,0),)</f>
        <v>0</v>
      </c>
      <c r="AJ455" s="24">
        <f>IFERROR(VLOOKUP($D455,#REF!,34,0),)</f>
        <v>0</v>
      </c>
      <c r="AK455" s="24">
        <f>IFERROR(VLOOKUP($D455,#REF!,35,0),)</f>
        <v>0</v>
      </c>
      <c r="AL455" s="24">
        <f>IFERROR(VLOOKUP($D455,#REF!,36,0),)</f>
        <v>0</v>
      </c>
    </row>
    <row r="456" spans="1:38" x14ac:dyDescent="0.25">
      <c r="B456" s="8" t="str">
        <f t="shared" si="64"/>
        <v>Подрядные работы051-2004675</v>
      </c>
      <c r="C456" s="33" t="s">
        <v>2</v>
      </c>
      <c r="D456" s="33" t="s">
        <v>235</v>
      </c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</row>
    <row r="457" spans="1:38" x14ac:dyDescent="0.25">
      <c r="B457" s="8" t="str">
        <f t="shared" si="64"/>
        <v>Газстройпром051-2004675</v>
      </c>
      <c r="C457" s="40" t="s">
        <v>990</v>
      </c>
      <c r="D457" s="40" t="s">
        <v>235</v>
      </c>
      <c r="E457" s="20">
        <v>0</v>
      </c>
      <c r="F457" s="20">
        <v>4.28</v>
      </c>
      <c r="G457" s="20"/>
      <c r="H457" s="20"/>
      <c r="I457" s="20"/>
      <c r="J457" s="20"/>
      <c r="K457" s="20"/>
      <c r="L457" s="20"/>
      <c r="M457" s="20"/>
      <c r="N457" s="20"/>
      <c r="O457" s="20">
        <f>U457+Y457+AC457+AG457</f>
        <v>4.28</v>
      </c>
      <c r="P457" s="20">
        <f>V457+Z457+AD457+AH457</f>
        <v>4.28</v>
      </c>
      <c r="Q457" s="20">
        <f>W457+AA457+AE457+AI457</f>
        <v>0</v>
      </c>
      <c r="R457" s="20">
        <f>X457+AB457+AF457+AJ457</f>
        <v>0</v>
      </c>
      <c r="S457" s="20"/>
      <c r="T457" s="20"/>
      <c r="U457" s="20">
        <f>V457+W457+X457</f>
        <v>4.28</v>
      </c>
      <c r="V457" s="20">
        <v>4.28</v>
      </c>
      <c r="W457" s="20">
        <v>0</v>
      </c>
      <c r="X457" s="20">
        <v>0</v>
      </c>
      <c r="Y457" s="20">
        <f>Z457+AA457+AB457</f>
        <v>0</v>
      </c>
      <c r="Z457" s="20"/>
      <c r="AA457" s="20"/>
      <c r="AB457" s="20"/>
      <c r="AC457" s="20">
        <f>AD457+AE457+AF457</f>
        <v>0</v>
      </c>
      <c r="AD457" s="20"/>
      <c r="AE457" s="20"/>
      <c r="AF457" s="20"/>
      <c r="AG457" s="20">
        <f>AH457+AI457+AJ457</f>
        <v>0</v>
      </c>
      <c r="AH457" s="20"/>
      <c r="AI457" s="20"/>
      <c r="AJ457" s="20"/>
      <c r="AK457" s="20"/>
      <c r="AL457" s="20"/>
    </row>
    <row r="458" spans="1:38" x14ac:dyDescent="0.25">
      <c r="B458" s="8" t="str">
        <f t="shared" si="64"/>
        <v>Оборудование051-2004675</v>
      </c>
      <c r="C458" s="33" t="s">
        <v>3</v>
      </c>
      <c r="D458" s="33" t="s">
        <v>235</v>
      </c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>
        <f>V458+W458+X458</f>
        <v>0</v>
      </c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</row>
    <row r="459" spans="1:38" x14ac:dyDescent="0.25">
      <c r="B459" s="8" t="str">
        <f t="shared" si="64"/>
        <v>Газстройпром051-2004675</v>
      </c>
      <c r="C459" s="25" t="s">
        <v>990</v>
      </c>
      <c r="D459" s="25" t="s">
        <v>235</v>
      </c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>
        <f>V459+W459+X459</f>
        <v>7.76</v>
      </c>
      <c r="V459" s="20">
        <v>7.76</v>
      </c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</row>
    <row r="460" spans="1:38" x14ac:dyDescent="0.25">
      <c r="A460" s="8" t="s">
        <v>989</v>
      </c>
      <c r="B460" s="8" t="str">
        <f t="shared" si="64"/>
        <v>Техперевооружение газовых скважин Ямсовейского НГКМ051-2004677</v>
      </c>
      <c r="C460" s="23" t="s">
        <v>861</v>
      </c>
      <c r="D460" s="23" t="s">
        <v>236</v>
      </c>
      <c r="E460" s="24">
        <f>IFERROR(VLOOKUP(D460,#REF!,2,0),)</f>
        <v>0</v>
      </c>
      <c r="F460" s="24">
        <f>IFERROR(VLOOKUP(D460,#REF!,3,0),)</f>
        <v>0</v>
      </c>
      <c r="G460" s="24">
        <f>IFERROR(VLOOKUP(D460,#REF!,4,0),)</f>
        <v>0</v>
      </c>
      <c r="H460" s="24">
        <f>IFERROR(VLOOKUP($D460,#REF!,5,0),)</f>
        <v>0</v>
      </c>
      <c r="I460" s="24">
        <v>30.53</v>
      </c>
      <c r="J460" s="24">
        <f>IFERROR(VLOOKUP($D460,#REF!,7,0),)</f>
        <v>0</v>
      </c>
      <c r="K460" s="24">
        <f>IFERROR(VLOOKUP($D460,#REF!,8,0),)</f>
        <v>0</v>
      </c>
      <c r="L460" s="24">
        <f>IFERROR(VLOOKUP($D460,#REF!,9,0),)</f>
        <v>0</v>
      </c>
      <c r="M460" s="24">
        <f>IFERROR(VLOOKUP($D460,#REF!,10,0),)</f>
        <v>0</v>
      </c>
      <c r="N460" s="24">
        <f>IFERROR(VLOOKUP($D460,#REF!,11,0),)</f>
        <v>0</v>
      </c>
      <c r="O460" s="24">
        <f>IFERROR(VLOOKUP($D460,#REF!,12,0),)</f>
        <v>0</v>
      </c>
      <c r="P460" s="24">
        <f>IFERROR(VLOOKUP($D460,#REF!,14,0),)</f>
        <v>0</v>
      </c>
      <c r="Q460" s="24">
        <f>IFERROR(VLOOKUP($D460,#REF!,15,0),)</f>
        <v>0</v>
      </c>
      <c r="R460" s="24">
        <f>IFERROR(VLOOKUP($D460,#REF!,16,0),)</f>
        <v>0</v>
      </c>
      <c r="S460" s="24">
        <f>IFERROR(VLOOKUP($D460,#REF!,16,0),)</f>
        <v>0</v>
      </c>
      <c r="T460" s="24">
        <f>IFERROR(VLOOKUP($D460,#REF!,17,0),)</f>
        <v>0</v>
      </c>
      <c r="U460" s="24">
        <f>IFERROR(VLOOKUP($D460,#REF!,19,0),)</f>
        <v>0</v>
      </c>
      <c r="V460" s="24">
        <f>IFERROR(VLOOKUP($D460,#REF!,20,0),)</f>
        <v>0</v>
      </c>
      <c r="W460" s="24">
        <f>IFERROR(VLOOKUP($D460,#REF!,21,0),)</f>
        <v>0</v>
      </c>
      <c r="X460" s="24">
        <f>IFERROR(VLOOKUP($D460,#REF!,22,0),)</f>
        <v>0</v>
      </c>
      <c r="Y460" s="24">
        <f>IFERROR(VLOOKUP($D460,#REF!,23,0),)</f>
        <v>0</v>
      </c>
      <c r="Z460" s="24">
        <f>IFERROR(VLOOKUP($D460,#REF!,24,0),)</f>
        <v>0</v>
      </c>
      <c r="AA460" s="24">
        <f>IFERROR(VLOOKUP($D460,#REF!,25,0),)</f>
        <v>0</v>
      </c>
      <c r="AB460" s="24">
        <f>IFERROR(VLOOKUP($D460,#REF!,26,0),)</f>
        <v>0</v>
      </c>
      <c r="AC460" s="24">
        <f>IFERROR(VLOOKUP($D460,#REF!,27,0),)</f>
        <v>0</v>
      </c>
      <c r="AD460" s="24">
        <f>IFERROR(VLOOKUP($D460,#REF!,28,0),)</f>
        <v>0</v>
      </c>
      <c r="AE460" s="24">
        <f>IFERROR(VLOOKUP($D460,#REF!,29,0),)</f>
        <v>0</v>
      </c>
      <c r="AF460" s="24">
        <f>IFERROR(VLOOKUP($D460,#REF!,30,0),)</f>
        <v>0</v>
      </c>
      <c r="AG460" s="24">
        <f>IFERROR(VLOOKUP($D460,#REF!,31,0),)</f>
        <v>0</v>
      </c>
      <c r="AH460" s="24">
        <f>IFERROR(VLOOKUP($D460,#REF!,32,0),)</f>
        <v>0</v>
      </c>
      <c r="AI460" s="24">
        <f>IFERROR(VLOOKUP($D460,#REF!,33,0),)</f>
        <v>0</v>
      </c>
      <c r="AJ460" s="24">
        <f>IFERROR(VLOOKUP($D460,#REF!,34,0),)</f>
        <v>0</v>
      </c>
      <c r="AK460" s="24">
        <f>IFERROR(VLOOKUP($D460,#REF!,35,0),)</f>
        <v>0</v>
      </c>
      <c r="AL460" s="24">
        <f>IFERROR(VLOOKUP($D460,#REF!,36,0),)</f>
        <v>0</v>
      </c>
    </row>
    <row r="461" spans="1:38" x14ac:dyDescent="0.25">
      <c r="B461" s="8" t="str">
        <f t="shared" si="64"/>
        <v>Подрядные работы051-2004677</v>
      </c>
      <c r="C461" s="33" t="s">
        <v>2</v>
      </c>
      <c r="D461" s="33" t="s">
        <v>236</v>
      </c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</row>
    <row r="462" spans="1:38" x14ac:dyDescent="0.25">
      <c r="B462" s="8" t="str">
        <f t="shared" si="64"/>
        <v>Газстройпром051-2004677</v>
      </c>
      <c r="C462" s="40" t="s">
        <v>990</v>
      </c>
      <c r="D462" s="40" t="s">
        <v>236</v>
      </c>
      <c r="E462" s="20">
        <v>0</v>
      </c>
      <c r="F462" s="20">
        <v>4.28</v>
      </c>
      <c r="G462" s="20"/>
      <c r="H462" s="20"/>
      <c r="I462" s="20"/>
      <c r="J462" s="20"/>
      <c r="K462" s="20"/>
      <c r="L462" s="20"/>
      <c r="M462" s="20"/>
      <c r="N462" s="20"/>
      <c r="O462" s="20">
        <f>U462+Y462+AC462+AG462</f>
        <v>4.28</v>
      </c>
      <c r="P462" s="20">
        <f>V462+Z462+AD462+AH462</f>
        <v>4.28</v>
      </c>
      <c r="Q462" s="20">
        <f>W462+AA462+AE462+AI462</f>
        <v>0</v>
      </c>
      <c r="R462" s="20">
        <f>X462+AB462+AF462+AJ462</f>
        <v>0</v>
      </c>
      <c r="S462" s="20"/>
      <c r="T462" s="20"/>
      <c r="U462" s="20">
        <f>V462+W462+X462</f>
        <v>4.28</v>
      </c>
      <c r="V462" s="20">
        <v>4.28</v>
      </c>
      <c r="W462" s="20">
        <v>0</v>
      </c>
      <c r="X462" s="20">
        <v>0</v>
      </c>
      <c r="Y462" s="20">
        <f>Z462+AA462+AB462</f>
        <v>0</v>
      </c>
      <c r="Z462" s="20"/>
      <c r="AA462" s="20"/>
      <c r="AB462" s="20"/>
      <c r="AC462" s="20">
        <f>AD462+AE462+AF462</f>
        <v>0</v>
      </c>
      <c r="AD462" s="20"/>
      <c r="AE462" s="20"/>
      <c r="AF462" s="20"/>
      <c r="AG462" s="20">
        <f>AH462+AI462+AJ462</f>
        <v>0</v>
      </c>
      <c r="AH462" s="20"/>
      <c r="AI462" s="20"/>
      <c r="AJ462" s="20"/>
      <c r="AK462" s="20"/>
      <c r="AL462" s="20"/>
    </row>
    <row r="463" spans="1:38" x14ac:dyDescent="0.25">
      <c r="B463" s="8" t="str">
        <f t="shared" si="64"/>
        <v>Оборудование051-2004677</v>
      </c>
      <c r="C463" s="33" t="s">
        <v>3</v>
      </c>
      <c r="D463" s="33" t="s">
        <v>236</v>
      </c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>
        <f>V463+W463+X463</f>
        <v>0</v>
      </c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</row>
    <row r="464" spans="1:38" x14ac:dyDescent="0.25">
      <c r="B464" s="8" t="str">
        <f t="shared" si="64"/>
        <v>Газстройпром051-2004677</v>
      </c>
      <c r="C464" s="25" t="s">
        <v>990</v>
      </c>
      <c r="D464" s="25" t="s">
        <v>236</v>
      </c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>
        <f>V464+W464+X464</f>
        <v>7.13</v>
      </c>
      <c r="V464" s="20">
        <v>7.13</v>
      </c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</row>
    <row r="465" spans="1:38" x14ac:dyDescent="0.25">
      <c r="A465" s="8" t="s">
        <v>989</v>
      </c>
      <c r="B465" s="8" t="str">
        <f t="shared" si="64"/>
        <v>Техническое перевооружение ГПА 2-х очередей ДКС ГП-1, ГП-2 Бованенковского НГКМ (замена СПЧ)051-2004679</v>
      </c>
      <c r="C465" s="23" t="s">
        <v>862</v>
      </c>
      <c r="D465" s="23" t="s">
        <v>237</v>
      </c>
      <c r="E465" s="24">
        <f>IFERROR(VLOOKUP(D465,#REF!,2,0),)</f>
        <v>0</v>
      </c>
      <c r="F465" s="24">
        <f>IFERROR(VLOOKUP(D465,#REF!,3,0),)</f>
        <v>0</v>
      </c>
      <c r="G465" s="24">
        <f>IFERROR(VLOOKUP(D465,#REF!,4,0),)</f>
        <v>0</v>
      </c>
      <c r="H465" s="24">
        <f>IFERROR(VLOOKUP($D465,#REF!,5,0),)</f>
        <v>0</v>
      </c>
      <c r="I465" s="24">
        <v>0</v>
      </c>
      <c r="J465" s="24">
        <f>IFERROR(VLOOKUP($D465,#REF!,7,0),)</f>
        <v>0</v>
      </c>
      <c r="K465" s="24">
        <f>IFERROR(VLOOKUP($D465,#REF!,8,0),)</f>
        <v>0</v>
      </c>
      <c r="L465" s="24">
        <f>IFERROR(VLOOKUP($D465,#REF!,9,0),)</f>
        <v>0</v>
      </c>
      <c r="M465" s="24">
        <f>IFERROR(VLOOKUP($D465,#REF!,10,0),)</f>
        <v>0</v>
      </c>
      <c r="N465" s="24">
        <f>IFERROR(VLOOKUP($D465,#REF!,11,0),)</f>
        <v>0</v>
      </c>
      <c r="O465" s="24">
        <f>IFERROR(VLOOKUP($D465,#REF!,12,0),)</f>
        <v>0</v>
      </c>
      <c r="P465" s="24">
        <f>IFERROR(VLOOKUP($D465,#REF!,14,0),)</f>
        <v>0</v>
      </c>
      <c r="Q465" s="24">
        <f>IFERROR(VLOOKUP($D465,#REF!,15,0),)</f>
        <v>0</v>
      </c>
      <c r="R465" s="24">
        <f>IFERROR(VLOOKUP($D465,#REF!,16,0),)</f>
        <v>0</v>
      </c>
      <c r="S465" s="24">
        <f>IFERROR(VLOOKUP($D465,#REF!,16,0),)</f>
        <v>0</v>
      </c>
      <c r="T465" s="24">
        <f>IFERROR(VLOOKUP($D465,#REF!,17,0),)</f>
        <v>0</v>
      </c>
      <c r="U465" s="24">
        <f>IFERROR(VLOOKUP($D465,#REF!,19,0),)</f>
        <v>0</v>
      </c>
      <c r="V465" s="24">
        <f>IFERROR(VLOOKUP($D465,#REF!,20,0),)</f>
        <v>0</v>
      </c>
      <c r="W465" s="24">
        <f>IFERROR(VLOOKUP($D465,#REF!,21,0),)</f>
        <v>0</v>
      </c>
      <c r="X465" s="24">
        <f>IFERROR(VLOOKUP($D465,#REF!,22,0),)</f>
        <v>0</v>
      </c>
      <c r="Y465" s="24">
        <f>IFERROR(VLOOKUP($D465,#REF!,23,0),)</f>
        <v>0</v>
      </c>
      <c r="Z465" s="24">
        <f>IFERROR(VLOOKUP($D465,#REF!,24,0),)</f>
        <v>0</v>
      </c>
      <c r="AA465" s="24">
        <f>IFERROR(VLOOKUP($D465,#REF!,25,0),)</f>
        <v>0</v>
      </c>
      <c r="AB465" s="24">
        <f>IFERROR(VLOOKUP($D465,#REF!,26,0),)</f>
        <v>0</v>
      </c>
      <c r="AC465" s="24">
        <f>IFERROR(VLOOKUP($D465,#REF!,27,0),)</f>
        <v>0</v>
      </c>
      <c r="AD465" s="24">
        <f>IFERROR(VLOOKUP($D465,#REF!,28,0),)</f>
        <v>0</v>
      </c>
      <c r="AE465" s="24">
        <f>IFERROR(VLOOKUP($D465,#REF!,29,0),)</f>
        <v>0</v>
      </c>
      <c r="AF465" s="24">
        <f>IFERROR(VLOOKUP($D465,#REF!,30,0),)</f>
        <v>0</v>
      </c>
      <c r="AG465" s="24">
        <f>IFERROR(VLOOKUP($D465,#REF!,31,0),)</f>
        <v>0</v>
      </c>
      <c r="AH465" s="24">
        <f>IFERROR(VLOOKUP($D465,#REF!,32,0),)</f>
        <v>0</v>
      </c>
      <c r="AI465" s="24">
        <f>IFERROR(VLOOKUP($D465,#REF!,33,0),)</f>
        <v>0</v>
      </c>
      <c r="AJ465" s="24">
        <f>IFERROR(VLOOKUP($D465,#REF!,34,0),)</f>
        <v>0</v>
      </c>
      <c r="AK465" s="24">
        <f>IFERROR(VLOOKUP($D465,#REF!,35,0),)</f>
        <v>0</v>
      </c>
      <c r="AL465" s="24">
        <f>IFERROR(VLOOKUP($D465,#REF!,36,0),)</f>
        <v>0</v>
      </c>
    </row>
    <row r="466" spans="1:38" x14ac:dyDescent="0.25">
      <c r="A466" s="8" t="s">
        <v>989</v>
      </c>
      <c r="B466" s="8" t="str">
        <f t="shared" si="64"/>
        <v>Подключение скважин №57 и №210 Юбилейного НГКМ051-2004682</v>
      </c>
      <c r="C466" s="23" t="s">
        <v>863</v>
      </c>
      <c r="D466" s="23" t="s">
        <v>238</v>
      </c>
      <c r="E466" s="24">
        <f>IFERROR(VLOOKUP(D466,#REF!,2,0),)</f>
        <v>0</v>
      </c>
      <c r="F466" s="24">
        <f>IFERROR(VLOOKUP(D466,#REF!,3,0),)</f>
        <v>0</v>
      </c>
      <c r="G466" s="24">
        <f>IFERROR(VLOOKUP(D466,#REF!,4,0),)</f>
        <v>0</v>
      </c>
      <c r="H466" s="24">
        <f>IFERROR(VLOOKUP($D466,#REF!,5,0),)</f>
        <v>0</v>
      </c>
      <c r="I466" s="24">
        <v>136.84</v>
      </c>
      <c r="J466" s="24">
        <f>IFERROR(VLOOKUP($D466,#REF!,7,0),)</f>
        <v>0</v>
      </c>
      <c r="K466" s="24">
        <f>IFERROR(VLOOKUP($D466,#REF!,8,0),)</f>
        <v>0</v>
      </c>
      <c r="L466" s="24">
        <f>IFERROR(VLOOKUP($D466,#REF!,9,0),)</f>
        <v>0</v>
      </c>
      <c r="M466" s="24">
        <f>IFERROR(VLOOKUP($D466,#REF!,10,0),)</f>
        <v>0</v>
      </c>
      <c r="N466" s="24">
        <f>IFERROR(VLOOKUP($D466,#REF!,11,0),)</f>
        <v>0</v>
      </c>
      <c r="O466" s="24">
        <f>IFERROR(VLOOKUP($D466,#REF!,12,0),)</f>
        <v>0</v>
      </c>
      <c r="P466" s="24">
        <f>IFERROR(VLOOKUP($D466,#REF!,14,0),)</f>
        <v>0</v>
      </c>
      <c r="Q466" s="24">
        <f>IFERROR(VLOOKUP($D466,#REF!,15,0),)</f>
        <v>0</v>
      </c>
      <c r="R466" s="24">
        <f>IFERROR(VLOOKUP($D466,#REF!,16,0),)</f>
        <v>0</v>
      </c>
      <c r="S466" s="24">
        <f>IFERROR(VLOOKUP($D466,#REF!,16,0),)</f>
        <v>0</v>
      </c>
      <c r="T466" s="24">
        <f>IFERROR(VLOOKUP($D466,#REF!,17,0),)</f>
        <v>0</v>
      </c>
      <c r="U466" s="24">
        <f>IFERROR(VLOOKUP($D466,#REF!,19,0),)</f>
        <v>0</v>
      </c>
      <c r="V466" s="24">
        <f>IFERROR(VLOOKUP($D466,#REF!,20,0),)</f>
        <v>0</v>
      </c>
      <c r="W466" s="24">
        <f>IFERROR(VLOOKUP($D466,#REF!,21,0),)</f>
        <v>0</v>
      </c>
      <c r="X466" s="24">
        <f>IFERROR(VLOOKUP($D466,#REF!,22,0),)</f>
        <v>0</v>
      </c>
      <c r="Y466" s="24">
        <f>IFERROR(VLOOKUP($D466,#REF!,23,0),)</f>
        <v>0</v>
      </c>
      <c r="Z466" s="24">
        <f>IFERROR(VLOOKUP($D466,#REF!,24,0),)</f>
        <v>0</v>
      </c>
      <c r="AA466" s="24">
        <f>IFERROR(VLOOKUP($D466,#REF!,25,0),)</f>
        <v>0</v>
      </c>
      <c r="AB466" s="24">
        <f>IFERROR(VLOOKUP($D466,#REF!,26,0),)</f>
        <v>0</v>
      </c>
      <c r="AC466" s="24">
        <f>IFERROR(VLOOKUP($D466,#REF!,27,0),)</f>
        <v>0</v>
      </c>
      <c r="AD466" s="24">
        <f>IFERROR(VLOOKUP($D466,#REF!,28,0),)</f>
        <v>0</v>
      </c>
      <c r="AE466" s="24">
        <f>IFERROR(VLOOKUP($D466,#REF!,29,0),)</f>
        <v>0</v>
      </c>
      <c r="AF466" s="24">
        <f>IFERROR(VLOOKUP($D466,#REF!,30,0),)</f>
        <v>0</v>
      </c>
      <c r="AG466" s="24">
        <f>IFERROR(VLOOKUP($D466,#REF!,31,0),)</f>
        <v>0</v>
      </c>
      <c r="AH466" s="24">
        <f>IFERROR(VLOOKUP($D466,#REF!,32,0),)</f>
        <v>0</v>
      </c>
      <c r="AI466" s="24">
        <f>IFERROR(VLOOKUP($D466,#REF!,33,0),)</f>
        <v>0</v>
      </c>
      <c r="AJ466" s="24">
        <f>IFERROR(VLOOKUP($D466,#REF!,34,0),)</f>
        <v>0</v>
      </c>
      <c r="AK466" s="24">
        <f>IFERROR(VLOOKUP($D466,#REF!,35,0),)</f>
        <v>0</v>
      </c>
      <c r="AL466" s="24">
        <f>IFERROR(VLOOKUP($D466,#REF!,36,0),)</f>
        <v>0</v>
      </c>
    </row>
    <row r="467" spans="1:38" x14ac:dyDescent="0.25">
      <c r="A467" s="8" t="s">
        <v>989</v>
      </c>
      <c r="B467" s="8" t="str">
        <f t="shared" si="64"/>
        <v>Техперевооружение газовых скважин Комсомольского газового промысла051-2004686</v>
      </c>
      <c r="C467" s="23" t="s">
        <v>864</v>
      </c>
      <c r="D467" s="23" t="s">
        <v>239</v>
      </c>
      <c r="E467" s="24">
        <f>IFERROR(VLOOKUP(D467,#REF!,2,0),)</f>
        <v>0</v>
      </c>
      <c r="F467" s="24">
        <f>IFERROR(VLOOKUP(D467,#REF!,3,0),)</f>
        <v>0</v>
      </c>
      <c r="G467" s="24">
        <f>IFERROR(VLOOKUP(D467,#REF!,4,0),)</f>
        <v>0</v>
      </c>
      <c r="H467" s="24">
        <f>IFERROR(VLOOKUP($D467,#REF!,5,0),)</f>
        <v>0</v>
      </c>
      <c r="I467" s="24">
        <v>17.21</v>
      </c>
      <c r="J467" s="24">
        <f>IFERROR(VLOOKUP($D467,#REF!,7,0),)</f>
        <v>0</v>
      </c>
      <c r="K467" s="24">
        <f>IFERROR(VLOOKUP($D467,#REF!,8,0),)</f>
        <v>0</v>
      </c>
      <c r="L467" s="24">
        <f>IFERROR(VLOOKUP($D467,#REF!,9,0),)</f>
        <v>0</v>
      </c>
      <c r="M467" s="24">
        <f>IFERROR(VLOOKUP($D467,#REF!,10,0),)</f>
        <v>0</v>
      </c>
      <c r="N467" s="24">
        <f>IFERROR(VLOOKUP($D467,#REF!,11,0),)</f>
        <v>0</v>
      </c>
      <c r="O467" s="24">
        <f>IFERROR(VLOOKUP($D467,#REF!,12,0),)</f>
        <v>0</v>
      </c>
      <c r="P467" s="24">
        <f>IFERROR(VLOOKUP($D467,#REF!,14,0),)</f>
        <v>0</v>
      </c>
      <c r="Q467" s="24">
        <f>IFERROR(VLOOKUP($D467,#REF!,15,0),)</f>
        <v>0</v>
      </c>
      <c r="R467" s="24">
        <f>IFERROR(VLOOKUP($D467,#REF!,16,0),)</f>
        <v>0</v>
      </c>
      <c r="S467" s="24">
        <f>IFERROR(VLOOKUP($D467,#REF!,16,0),)</f>
        <v>0</v>
      </c>
      <c r="T467" s="24">
        <f>IFERROR(VLOOKUP($D467,#REF!,17,0),)</f>
        <v>0</v>
      </c>
      <c r="U467" s="24">
        <f>IFERROR(VLOOKUP($D467,#REF!,19,0),)</f>
        <v>0</v>
      </c>
      <c r="V467" s="24">
        <f>IFERROR(VLOOKUP($D467,#REF!,20,0),)</f>
        <v>0</v>
      </c>
      <c r="W467" s="24">
        <f>IFERROR(VLOOKUP($D467,#REF!,21,0),)</f>
        <v>0</v>
      </c>
      <c r="X467" s="24">
        <f>IFERROR(VLOOKUP($D467,#REF!,22,0),)</f>
        <v>0</v>
      </c>
      <c r="Y467" s="24">
        <f>IFERROR(VLOOKUP($D467,#REF!,23,0),)</f>
        <v>0</v>
      </c>
      <c r="Z467" s="24">
        <f>IFERROR(VLOOKUP($D467,#REF!,24,0),)</f>
        <v>0</v>
      </c>
      <c r="AA467" s="24">
        <f>IFERROR(VLOOKUP($D467,#REF!,25,0),)</f>
        <v>0</v>
      </c>
      <c r="AB467" s="24">
        <f>IFERROR(VLOOKUP($D467,#REF!,26,0),)</f>
        <v>0</v>
      </c>
      <c r="AC467" s="24">
        <f>IFERROR(VLOOKUP($D467,#REF!,27,0),)</f>
        <v>0</v>
      </c>
      <c r="AD467" s="24">
        <f>IFERROR(VLOOKUP($D467,#REF!,28,0),)</f>
        <v>0</v>
      </c>
      <c r="AE467" s="24">
        <f>IFERROR(VLOOKUP($D467,#REF!,29,0),)</f>
        <v>0</v>
      </c>
      <c r="AF467" s="24">
        <f>IFERROR(VLOOKUP($D467,#REF!,30,0),)</f>
        <v>0</v>
      </c>
      <c r="AG467" s="24">
        <f>IFERROR(VLOOKUP($D467,#REF!,31,0),)</f>
        <v>0</v>
      </c>
      <c r="AH467" s="24">
        <f>IFERROR(VLOOKUP($D467,#REF!,32,0),)</f>
        <v>0</v>
      </c>
      <c r="AI467" s="24">
        <f>IFERROR(VLOOKUP($D467,#REF!,33,0),)</f>
        <v>0</v>
      </c>
      <c r="AJ467" s="24">
        <f>IFERROR(VLOOKUP($D467,#REF!,34,0),)</f>
        <v>0</v>
      </c>
      <c r="AK467" s="24">
        <f>IFERROR(VLOOKUP($D467,#REF!,35,0),)</f>
        <v>0</v>
      </c>
      <c r="AL467" s="24">
        <f>IFERROR(VLOOKUP($D467,#REF!,36,0),)</f>
        <v>0</v>
      </c>
    </row>
    <row r="468" spans="1:38" x14ac:dyDescent="0.25">
      <c r="B468" s="8" t="str">
        <f t="shared" si="64"/>
        <v>Подрядные работы051-2004686</v>
      </c>
      <c r="C468" s="33" t="s">
        <v>2</v>
      </c>
      <c r="D468" s="33" t="s">
        <v>239</v>
      </c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</row>
    <row r="469" spans="1:38" x14ac:dyDescent="0.25">
      <c r="B469" s="8" t="str">
        <f t="shared" si="64"/>
        <v>Газстройпром051-2004686</v>
      </c>
      <c r="C469" s="40" t="s">
        <v>990</v>
      </c>
      <c r="D469" s="40" t="s">
        <v>239</v>
      </c>
      <c r="E469" s="20">
        <v>0</v>
      </c>
      <c r="F469" s="20">
        <v>42.81</v>
      </c>
      <c r="G469" s="20"/>
      <c r="H469" s="20"/>
      <c r="I469" s="20"/>
      <c r="J469" s="20"/>
      <c r="K469" s="20"/>
      <c r="L469" s="20"/>
      <c r="M469" s="20"/>
      <c r="N469" s="20"/>
      <c r="O469" s="20">
        <f t="shared" ref="O469" si="71">U469+Y469+AC469+AG469</f>
        <v>42.81</v>
      </c>
      <c r="P469" s="20">
        <f t="shared" ref="P469" si="72">V469+Z469+AD469+AH469</f>
        <v>42.81</v>
      </c>
      <c r="Q469" s="20">
        <f t="shared" ref="Q469" si="73">W469+AA469+AE469+AI469</f>
        <v>0</v>
      </c>
      <c r="R469" s="20">
        <f t="shared" ref="R469" si="74">X469+AB469+AF469+AJ469</f>
        <v>0</v>
      </c>
      <c r="S469" s="20"/>
      <c r="T469" s="20"/>
      <c r="U469" s="20">
        <f>V469+W469+X469</f>
        <v>42.81</v>
      </c>
      <c r="V469" s="20">
        <v>42.81</v>
      </c>
      <c r="W469" s="20">
        <v>0</v>
      </c>
      <c r="X469" s="20">
        <v>0</v>
      </c>
      <c r="Y469" s="20">
        <f>Z469+AA469+AB469</f>
        <v>0</v>
      </c>
      <c r="Z469" s="20"/>
      <c r="AA469" s="20"/>
      <c r="AB469" s="20"/>
      <c r="AC469" s="20">
        <f>AD469+AE469+AF469</f>
        <v>0</v>
      </c>
      <c r="AD469" s="20"/>
      <c r="AE469" s="20"/>
      <c r="AF469" s="20"/>
      <c r="AG469" s="20">
        <f>AH469+AI469+AJ469</f>
        <v>0</v>
      </c>
      <c r="AH469" s="20"/>
      <c r="AI469" s="20"/>
      <c r="AJ469" s="20"/>
      <c r="AK469" s="20"/>
      <c r="AL469" s="20"/>
    </row>
    <row r="470" spans="1:38" x14ac:dyDescent="0.25">
      <c r="A470" s="8" t="s">
        <v>989</v>
      </c>
      <c r="B470" s="8" t="str">
        <f t="shared" si="64"/>
        <v>ДКС Нижне-Квакчикского газоконденсатного месторождения051-2004688</v>
      </c>
      <c r="C470" s="23" t="s">
        <v>865</v>
      </c>
      <c r="D470" s="23" t="s">
        <v>488</v>
      </c>
      <c r="E470" s="24">
        <f>IFERROR(VLOOKUP(D470,#REF!,2,0),)</f>
        <v>0</v>
      </c>
      <c r="F470" s="24">
        <f>IFERROR(VLOOKUP(D470,#REF!,3,0),)</f>
        <v>0</v>
      </c>
      <c r="G470" s="24">
        <f>IFERROR(VLOOKUP(D470,#REF!,4,0),)</f>
        <v>0</v>
      </c>
      <c r="H470" s="24">
        <f>IFERROR(VLOOKUP($D470,#REF!,5,0),)</f>
        <v>0</v>
      </c>
      <c r="I470" s="24">
        <v>0</v>
      </c>
      <c r="J470" s="24">
        <f>IFERROR(VLOOKUP($D470,#REF!,7,0),)</f>
        <v>0</v>
      </c>
      <c r="K470" s="24">
        <f>IFERROR(VLOOKUP($D470,#REF!,8,0),)</f>
        <v>0</v>
      </c>
      <c r="L470" s="24">
        <f>IFERROR(VLOOKUP($D470,#REF!,9,0),)</f>
        <v>0</v>
      </c>
      <c r="M470" s="24">
        <f>IFERROR(VLOOKUP($D470,#REF!,10,0),)</f>
        <v>0</v>
      </c>
      <c r="N470" s="24">
        <f>IFERROR(VLOOKUP($D470,#REF!,11,0),)</f>
        <v>0</v>
      </c>
      <c r="O470" s="24">
        <f>IFERROR(VLOOKUP($D470,#REF!,12,0),)</f>
        <v>0</v>
      </c>
      <c r="P470" s="24">
        <f>IFERROR(VLOOKUP($D470,#REF!,14,0),)</f>
        <v>0</v>
      </c>
      <c r="Q470" s="24">
        <f>IFERROR(VLOOKUP($D470,#REF!,15,0),)</f>
        <v>0</v>
      </c>
      <c r="R470" s="24">
        <f>IFERROR(VLOOKUP($D470,#REF!,16,0),)</f>
        <v>0</v>
      </c>
      <c r="S470" s="24">
        <f>IFERROR(VLOOKUP($D470,#REF!,16,0),)</f>
        <v>0</v>
      </c>
      <c r="T470" s="24">
        <f>IFERROR(VLOOKUP($D470,#REF!,17,0),)</f>
        <v>0</v>
      </c>
      <c r="U470" s="24">
        <f>IFERROR(VLOOKUP($D470,#REF!,19,0),)</f>
        <v>0</v>
      </c>
      <c r="V470" s="24">
        <f>IFERROR(VLOOKUP($D470,#REF!,20,0),)</f>
        <v>0</v>
      </c>
      <c r="W470" s="24">
        <f>IFERROR(VLOOKUP($D470,#REF!,21,0),)</f>
        <v>0</v>
      </c>
      <c r="X470" s="24">
        <f>IFERROR(VLOOKUP($D470,#REF!,22,0),)</f>
        <v>0</v>
      </c>
      <c r="Y470" s="24">
        <f>IFERROR(VLOOKUP($D470,#REF!,23,0),)</f>
        <v>0</v>
      </c>
      <c r="Z470" s="24">
        <f>IFERROR(VLOOKUP($D470,#REF!,24,0),)</f>
        <v>0</v>
      </c>
      <c r="AA470" s="24">
        <f>IFERROR(VLOOKUP($D470,#REF!,25,0),)</f>
        <v>0</v>
      </c>
      <c r="AB470" s="24">
        <f>IFERROR(VLOOKUP($D470,#REF!,26,0),)</f>
        <v>0</v>
      </c>
      <c r="AC470" s="24">
        <f>IFERROR(VLOOKUP($D470,#REF!,27,0),)</f>
        <v>0</v>
      </c>
      <c r="AD470" s="24">
        <f>IFERROR(VLOOKUP($D470,#REF!,28,0),)</f>
        <v>0</v>
      </c>
      <c r="AE470" s="24">
        <f>IFERROR(VLOOKUP($D470,#REF!,29,0),)</f>
        <v>0</v>
      </c>
      <c r="AF470" s="24">
        <f>IFERROR(VLOOKUP($D470,#REF!,30,0),)</f>
        <v>0</v>
      </c>
      <c r="AG470" s="24">
        <f>IFERROR(VLOOKUP($D470,#REF!,31,0),)</f>
        <v>0</v>
      </c>
      <c r="AH470" s="24">
        <f>IFERROR(VLOOKUP($D470,#REF!,32,0),)</f>
        <v>0</v>
      </c>
      <c r="AI470" s="24">
        <f>IFERROR(VLOOKUP($D470,#REF!,33,0),)</f>
        <v>0</v>
      </c>
      <c r="AJ470" s="24">
        <f>IFERROR(VLOOKUP($D470,#REF!,34,0),)</f>
        <v>0</v>
      </c>
      <c r="AK470" s="24">
        <f>IFERROR(VLOOKUP($D470,#REF!,35,0),)</f>
        <v>0</v>
      </c>
      <c r="AL470" s="24">
        <f>IFERROR(VLOOKUP($D470,#REF!,36,0),)</f>
        <v>0</v>
      </c>
    </row>
    <row r="471" spans="1:38" x14ac:dyDescent="0.25">
      <c r="A471" s="8" t="s">
        <v>989</v>
      </c>
      <c r="B471" s="8" t="str">
        <f t="shared" si="64"/>
        <v>Дообустройство Нижне-Квакчикского газоконденсатного месторождения051-2004690</v>
      </c>
      <c r="C471" s="23" t="s">
        <v>866</v>
      </c>
      <c r="D471" s="23" t="s">
        <v>240</v>
      </c>
      <c r="E471" s="24">
        <f>IFERROR(VLOOKUP(D471,#REF!,2,0),)</f>
        <v>0</v>
      </c>
      <c r="F471" s="24">
        <f>IFERROR(VLOOKUP(D471,#REF!,3,0),)</f>
        <v>0</v>
      </c>
      <c r="G471" s="24">
        <f>IFERROR(VLOOKUP(D471,#REF!,4,0),)</f>
        <v>0</v>
      </c>
      <c r="H471" s="24">
        <f>IFERROR(VLOOKUP($D471,#REF!,5,0),)</f>
        <v>0</v>
      </c>
      <c r="I471" s="24">
        <v>0</v>
      </c>
      <c r="J471" s="24">
        <f>IFERROR(VLOOKUP($D471,#REF!,7,0),)</f>
        <v>0</v>
      </c>
      <c r="K471" s="24">
        <f>IFERROR(VLOOKUP($D471,#REF!,8,0),)</f>
        <v>0</v>
      </c>
      <c r="L471" s="24">
        <f>IFERROR(VLOOKUP($D471,#REF!,9,0),)</f>
        <v>0</v>
      </c>
      <c r="M471" s="24">
        <f>IFERROR(VLOOKUP($D471,#REF!,10,0),)</f>
        <v>0</v>
      </c>
      <c r="N471" s="24">
        <f>IFERROR(VLOOKUP($D471,#REF!,11,0),)</f>
        <v>0</v>
      </c>
      <c r="O471" s="24">
        <f>IFERROR(VLOOKUP($D471,#REF!,12,0),)</f>
        <v>0</v>
      </c>
      <c r="P471" s="24">
        <f>IFERROR(VLOOKUP($D471,#REF!,14,0),)</f>
        <v>0</v>
      </c>
      <c r="Q471" s="24">
        <f>IFERROR(VLOOKUP($D471,#REF!,15,0),)</f>
        <v>0</v>
      </c>
      <c r="R471" s="24">
        <f>IFERROR(VLOOKUP($D471,#REF!,16,0),)</f>
        <v>0</v>
      </c>
      <c r="S471" s="24">
        <f>IFERROR(VLOOKUP($D471,#REF!,16,0),)</f>
        <v>0</v>
      </c>
      <c r="T471" s="24">
        <f>IFERROR(VLOOKUP($D471,#REF!,17,0),)</f>
        <v>0</v>
      </c>
      <c r="U471" s="24">
        <f>IFERROR(VLOOKUP($D471,#REF!,19,0),)</f>
        <v>0</v>
      </c>
      <c r="V471" s="24">
        <f>IFERROR(VLOOKUP($D471,#REF!,20,0),)</f>
        <v>0</v>
      </c>
      <c r="W471" s="24">
        <f>IFERROR(VLOOKUP($D471,#REF!,21,0),)</f>
        <v>0</v>
      </c>
      <c r="X471" s="24">
        <f>IFERROR(VLOOKUP($D471,#REF!,22,0),)</f>
        <v>0</v>
      </c>
      <c r="Y471" s="24">
        <f>IFERROR(VLOOKUP($D471,#REF!,23,0),)</f>
        <v>0</v>
      </c>
      <c r="Z471" s="24">
        <f>IFERROR(VLOOKUP($D471,#REF!,24,0),)</f>
        <v>0</v>
      </c>
      <c r="AA471" s="24">
        <f>IFERROR(VLOOKUP($D471,#REF!,25,0),)</f>
        <v>0</v>
      </c>
      <c r="AB471" s="24">
        <f>IFERROR(VLOOKUP($D471,#REF!,26,0),)</f>
        <v>0</v>
      </c>
      <c r="AC471" s="24">
        <f>IFERROR(VLOOKUP($D471,#REF!,27,0),)</f>
        <v>0</v>
      </c>
      <c r="AD471" s="24">
        <f>IFERROR(VLOOKUP($D471,#REF!,28,0),)</f>
        <v>0</v>
      </c>
      <c r="AE471" s="24">
        <f>IFERROR(VLOOKUP($D471,#REF!,29,0),)</f>
        <v>0</v>
      </c>
      <c r="AF471" s="24">
        <f>IFERROR(VLOOKUP($D471,#REF!,30,0),)</f>
        <v>0</v>
      </c>
      <c r="AG471" s="24">
        <f>IFERROR(VLOOKUP($D471,#REF!,31,0),)</f>
        <v>0</v>
      </c>
      <c r="AH471" s="24">
        <f>IFERROR(VLOOKUP($D471,#REF!,32,0),)</f>
        <v>0</v>
      </c>
      <c r="AI471" s="24">
        <f>IFERROR(VLOOKUP($D471,#REF!,33,0),)</f>
        <v>0</v>
      </c>
      <c r="AJ471" s="24">
        <f>IFERROR(VLOOKUP($D471,#REF!,34,0),)</f>
        <v>0</v>
      </c>
      <c r="AK471" s="24">
        <f>IFERROR(VLOOKUP($D471,#REF!,35,0),)</f>
        <v>0</v>
      </c>
      <c r="AL471" s="24">
        <f>IFERROR(VLOOKUP($D471,#REF!,36,0),)</f>
        <v>0</v>
      </c>
    </row>
    <row r="472" spans="1:38" x14ac:dyDescent="0.25">
      <c r="A472" s="8" t="s">
        <v>989</v>
      </c>
      <c r="B472" s="8" t="str">
        <f t="shared" si="64"/>
        <v>Техническое перевооружение газовых, газоконденсатных скважин Уренгойского НГКМ051-2004692</v>
      </c>
      <c r="C472" s="23" t="s">
        <v>367</v>
      </c>
      <c r="D472" s="23" t="s">
        <v>241</v>
      </c>
      <c r="E472" s="24">
        <f>IFERROR(VLOOKUP(D472,#REF!,2,0),)</f>
        <v>0</v>
      </c>
      <c r="F472" s="24">
        <f>IFERROR(VLOOKUP(D472,#REF!,3,0),)</f>
        <v>0</v>
      </c>
      <c r="G472" s="24">
        <f>IFERROR(VLOOKUP(D472,#REF!,4,0),)</f>
        <v>0</v>
      </c>
      <c r="H472" s="24">
        <f>IFERROR(VLOOKUP($D472,#REF!,5,0),)</f>
        <v>0</v>
      </c>
      <c r="I472" s="24">
        <f>IFERROR(VLOOKUP($D472,#REF!,6,0),)</f>
        <v>0</v>
      </c>
      <c r="J472" s="24">
        <f>IFERROR(VLOOKUP($D472,#REF!,7,0),)</f>
        <v>0</v>
      </c>
      <c r="K472" s="24">
        <f>IFERROR(VLOOKUP($D472,#REF!,8,0),)</f>
        <v>0</v>
      </c>
      <c r="L472" s="24">
        <f>IFERROR(VLOOKUP($D472,#REF!,9,0),)</f>
        <v>0</v>
      </c>
      <c r="M472" s="24">
        <f>IFERROR(VLOOKUP($D472,#REF!,10,0),)</f>
        <v>0</v>
      </c>
      <c r="N472" s="24">
        <f>IFERROR(VLOOKUP($D472,#REF!,11,0),)</f>
        <v>0</v>
      </c>
      <c r="O472" s="24">
        <f>IFERROR(VLOOKUP($D472,#REF!,12,0),)</f>
        <v>0</v>
      </c>
      <c r="P472" s="24">
        <f>IFERROR(VLOOKUP($D472,#REF!,14,0),)</f>
        <v>0</v>
      </c>
      <c r="Q472" s="24">
        <f>IFERROR(VLOOKUP($D472,#REF!,15,0),)</f>
        <v>0</v>
      </c>
      <c r="R472" s="24">
        <f>IFERROR(VLOOKUP($D472,#REF!,16,0),)</f>
        <v>0</v>
      </c>
      <c r="S472" s="24">
        <f>IFERROR(VLOOKUP($D472,#REF!,16,0),)</f>
        <v>0</v>
      </c>
      <c r="T472" s="24">
        <f>IFERROR(VLOOKUP($D472,#REF!,17,0),)</f>
        <v>0</v>
      </c>
      <c r="U472" s="24">
        <f>IFERROR(VLOOKUP($D472,#REF!,19,0),)</f>
        <v>0</v>
      </c>
      <c r="V472" s="24">
        <f>IFERROR(VLOOKUP($D472,#REF!,20,0),)</f>
        <v>0</v>
      </c>
      <c r="W472" s="24">
        <f>IFERROR(VLOOKUP($D472,#REF!,21,0),)</f>
        <v>0</v>
      </c>
      <c r="X472" s="24">
        <f>IFERROR(VLOOKUP($D472,#REF!,22,0),)</f>
        <v>0</v>
      </c>
      <c r="Y472" s="24">
        <f>IFERROR(VLOOKUP($D472,#REF!,23,0),)</f>
        <v>0</v>
      </c>
      <c r="Z472" s="24">
        <f>IFERROR(VLOOKUP($D472,#REF!,24,0),)</f>
        <v>0</v>
      </c>
      <c r="AA472" s="24">
        <f>IFERROR(VLOOKUP($D472,#REF!,25,0),)</f>
        <v>0</v>
      </c>
      <c r="AB472" s="24">
        <f>IFERROR(VLOOKUP($D472,#REF!,26,0),)</f>
        <v>0</v>
      </c>
      <c r="AC472" s="24">
        <f>IFERROR(VLOOKUP($D472,#REF!,27,0),)</f>
        <v>0</v>
      </c>
      <c r="AD472" s="24">
        <f>IFERROR(VLOOKUP($D472,#REF!,28,0),)</f>
        <v>0</v>
      </c>
      <c r="AE472" s="24">
        <f>IFERROR(VLOOKUP($D472,#REF!,29,0),)</f>
        <v>0</v>
      </c>
      <c r="AF472" s="24">
        <f>IFERROR(VLOOKUP($D472,#REF!,30,0),)</f>
        <v>0</v>
      </c>
      <c r="AG472" s="24">
        <f>IFERROR(VLOOKUP($D472,#REF!,31,0),)</f>
        <v>0</v>
      </c>
      <c r="AH472" s="24">
        <f>IFERROR(VLOOKUP($D472,#REF!,32,0),)</f>
        <v>0</v>
      </c>
      <c r="AI472" s="24">
        <f>IFERROR(VLOOKUP($D472,#REF!,33,0),)</f>
        <v>0</v>
      </c>
      <c r="AJ472" s="24">
        <f>IFERROR(VLOOKUP($D472,#REF!,34,0),)</f>
        <v>0</v>
      </c>
      <c r="AK472" s="24">
        <f>IFERROR(VLOOKUP($D472,#REF!,35,0),)</f>
        <v>0</v>
      </c>
      <c r="AL472" s="24">
        <f>IFERROR(VLOOKUP($D472,#REF!,36,0),)</f>
        <v>0</v>
      </c>
    </row>
    <row r="473" spans="1:38" x14ac:dyDescent="0.25">
      <c r="B473" s="8" t="str">
        <f t="shared" si="64"/>
        <v>Подрядные работы051-2004692</v>
      </c>
      <c r="C473" s="33" t="s">
        <v>2</v>
      </c>
      <c r="D473" s="33" t="s">
        <v>241</v>
      </c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</row>
    <row r="474" spans="1:38" x14ac:dyDescent="0.25">
      <c r="B474" s="8" t="str">
        <f t="shared" si="64"/>
        <v>Газстройпром051-2004692</v>
      </c>
      <c r="C474" s="40" t="s">
        <v>990</v>
      </c>
      <c r="D474" s="40" t="s">
        <v>241</v>
      </c>
      <c r="E474" s="20">
        <v>0</v>
      </c>
      <c r="F474" s="20">
        <v>42.08</v>
      </c>
      <c r="G474" s="20"/>
      <c r="H474" s="20"/>
      <c r="I474" s="20"/>
      <c r="J474" s="20"/>
      <c r="K474" s="20"/>
      <c r="L474" s="20"/>
      <c r="M474" s="20"/>
      <c r="N474" s="20"/>
      <c r="O474" s="20">
        <f t="shared" ref="O474" si="75">U474+Y474+AC474+AG474</f>
        <v>42.08</v>
      </c>
      <c r="P474" s="20">
        <f t="shared" ref="P474" si="76">V474+Z474+AD474+AH474</f>
        <v>42.08</v>
      </c>
      <c r="Q474" s="20">
        <f t="shared" ref="Q474" si="77">W474+AA474+AE474+AI474</f>
        <v>0</v>
      </c>
      <c r="R474" s="20">
        <f t="shared" ref="R474" si="78">X474+AB474+AF474+AJ474</f>
        <v>0</v>
      </c>
      <c r="S474" s="20"/>
      <c r="T474" s="20"/>
      <c r="U474" s="20">
        <f>V474+W474+X474</f>
        <v>42.08</v>
      </c>
      <c r="V474" s="20">
        <v>42.08</v>
      </c>
      <c r="W474" s="20">
        <v>0</v>
      </c>
      <c r="X474" s="20">
        <v>0</v>
      </c>
      <c r="Y474" s="20">
        <f>Z474+AA474+AB474</f>
        <v>0</v>
      </c>
      <c r="Z474" s="20"/>
      <c r="AA474" s="20"/>
      <c r="AB474" s="20"/>
      <c r="AC474" s="20">
        <f>AD474+AE474+AF474</f>
        <v>0</v>
      </c>
      <c r="AD474" s="20"/>
      <c r="AE474" s="20"/>
      <c r="AF474" s="20"/>
      <c r="AG474" s="20">
        <f>AH474+AI474+AJ474</f>
        <v>0</v>
      </c>
      <c r="AH474" s="20"/>
      <c r="AI474" s="20"/>
      <c r="AJ474" s="20"/>
      <c r="AK474" s="20"/>
      <c r="AL474" s="20"/>
    </row>
    <row r="475" spans="1:38" x14ac:dyDescent="0.25">
      <c r="A475" s="8" t="s">
        <v>989</v>
      </c>
      <c r="B475" s="8" t="str">
        <f t="shared" si="64"/>
        <v>Техперевооружение газовых скважин Ямбургского НГКМ051-2004694</v>
      </c>
      <c r="C475" s="23" t="s">
        <v>867</v>
      </c>
      <c r="D475" s="23" t="s">
        <v>242</v>
      </c>
      <c r="E475" s="24">
        <f>IFERROR(VLOOKUP(D475,#REF!,2,0),)</f>
        <v>0</v>
      </c>
      <c r="F475" s="24">
        <f>IFERROR(VLOOKUP(D475,#REF!,3,0),)</f>
        <v>0</v>
      </c>
      <c r="G475" s="24">
        <f>IFERROR(VLOOKUP(D475,#REF!,4,0),)</f>
        <v>0</v>
      </c>
      <c r="H475" s="24">
        <f>IFERROR(VLOOKUP($D475,#REF!,5,0),)</f>
        <v>0</v>
      </c>
      <c r="I475" s="24">
        <v>411.85</v>
      </c>
      <c r="J475" s="24">
        <f>IFERROR(VLOOKUP($D475,#REF!,7,0),)</f>
        <v>0</v>
      </c>
      <c r="K475" s="24">
        <f>IFERROR(VLOOKUP($D475,#REF!,8,0),)</f>
        <v>0</v>
      </c>
      <c r="L475" s="24">
        <f>IFERROR(VLOOKUP($D475,#REF!,9,0),)</f>
        <v>0</v>
      </c>
      <c r="M475" s="24">
        <f>IFERROR(VLOOKUP($D475,#REF!,10,0),)</f>
        <v>0</v>
      </c>
      <c r="N475" s="24">
        <f>IFERROR(VLOOKUP($D475,#REF!,11,0),)</f>
        <v>0</v>
      </c>
      <c r="O475" s="24">
        <f>IFERROR(VLOOKUP($D475,#REF!,12,0),)</f>
        <v>0</v>
      </c>
      <c r="P475" s="24">
        <f>IFERROR(VLOOKUP($D475,#REF!,14,0),)</f>
        <v>0</v>
      </c>
      <c r="Q475" s="24">
        <f>IFERROR(VLOOKUP($D475,#REF!,15,0),)</f>
        <v>0</v>
      </c>
      <c r="R475" s="24">
        <f>IFERROR(VLOOKUP($D475,#REF!,16,0),)</f>
        <v>0</v>
      </c>
      <c r="S475" s="24">
        <f>IFERROR(VLOOKUP($D475,#REF!,16,0),)</f>
        <v>0</v>
      </c>
      <c r="T475" s="24">
        <f>IFERROR(VLOOKUP($D475,#REF!,17,0),)</f>
        <v>0</v>
      </c>
      <c r="U475" s="24">
        <f>IFERROR(VLOOKUP($D475,#REF!,19,0),)</f>
        <v>0</v>
      </c>
      <c r="V475" s="24">
        <f>IFERROR(VLOOKUP($D475,#REF!,20,0),)</f>
        <v>0</v>
      </c>
      <c r="W475" s="24">
        <f>IFERROR(VLOOKUP($D475,#REF!,21,0),)</f>
        <v>0</v>
      </c>
      <c r="X475" s="24">
        <f>IFERROR(VLOOKUP($D475,#REF!,22,0),)</f>
        <v>0</v>
      </c>
      <c r="Y475" s="24">
        <f>IFERROR(VLOOKUP($D475,#REF!,23,0),)</f>
        <v>0</v>
      </c>
      <c r="Z475" s="24">
        <f>IFERROR(VLOOKUP($D475,#REF!,24,0),)</f>
        <v>0</v>
      </c>
      <c r="AA475" s="24">
        <f>IFERROR(VLOOKUP($D475,#REF!,25,0),)</f>
        <v>0</v>
      </c>
      <c r="AB475" s="24">
        <f>IFERROR(VLOOKUP($D475,#REF!,26,0),)</f>
        <v>0</v>
      </c>
      <c r="AC475" s="24">
        <f>IFERROR(VLOOKUP($D475,#REF!,27,0),)</f>
        <v>0</v>
      </c>
      <c r="AD475" s="24">
        <f>IFERROR(VLOOKUP($D475,#REF!,28,0),)</f>
        <v>0</v>
      </c>
      <c r="AE475" s="24">
        <f>IFERROR(VLOOKUP($D475,#REF!,29,0),)</f>
        <v>0</v>
      </c>
      <c r="AF475" s="24">
        <f>IFERROR(VLOOKUP($D475,#REF!,30,0),)</f>
        <v>0</v>
      </c>
      <c r="AG475" s="24">
        <f>IFERROR(VLOOKUP($D475,#REF!,31,0),)</f>
        <v>0</v>
      </c>
      <c r="AH475" s="24">
        <f>IFERROR(VLOOKUP($D475,#REF!,32,0),)</f>
        <v>0</v>
      </c>
      <c r="AI475" s="24">
        <f>IFERROR(VLOOKUP($D475,#REF!,33,0),)</f>
        <v>0</v>
      </c>
      <c r="AJ475" s="24">
        <f>IFERROR(VLOOKUP($D475,#REF!,34,0),)</f>
        <v>0</v>
      </c>
      <c r="AK475" s="24">
        <f>IFERROR(VLOOKUP($D475,#REF!,35,0),)</f>
        <v>0</v>
      </c>
      <c r="AL475" s="24">
        <f>IFERROR(VLOOKUP($D475,#REF!,36,0),)</f>
        <v>0</v>
      </c>
    </row>
    <row r="476" spans="1:38" x14ac:dyDescent="0.25">
      <c r="B476" s="8" t="str">
        <f t="shared" si="64"/>
        <v>Подрядные работы051-2004694</v>
      </c>
      <c r="C476" s="33" t="s">
        <v>2</v>
      </c>
      <c r="D476" s="33" t="s">
        <v>242</v>
      </c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</row>
    <row r="477" spans="1:38" x14ac:dyDescent="0.25">
      <c r="B477" s="8" t="str">
        <f t="shared" si="64"/>
        <v>Газстройпром051-2004694</v>
      </c>
      <c r="C477" s="40" t="s">
        <v>990</v>
      </c>
      <c r="D477" s="40" t="s">
        <v>242</v>
      </c>
      <c r="E477" s="20">
        <v>0</v>
      </c>
      <c r="F477" s="20">
        <v>109.75</v>
      </c>
      <c r="G477" s="20"/>
      <c r="H477" s="20"/>
      <c r="I477" s="20"/>
      <c r="J477" s="20"/>
      <c r="K477" s="20"/>
      <c r="L477" s="20"/>
      <c r="M477" s="20"/>
      <c r="N477" s="20"/>
      <c r="O477" s="20">
        <f>U477+Y477+AC477+AG477</f>
        <v>109.75</v>
      </c>
      <c r="P477" s="20">
        <f>V477+Z477+AD477+AH477</f>
        <v>109.75</v>
      </c>
      <c r="Q477" s="20">
        <f>W477+AA477+AE477+AI477</f>
        <v>0</v>
      </c>
      <c r="R477" s="20">
        <f>X477+AB477+AF477+AJ477</f>
        <v>0</v>
      </c>
      <c r="S477" s="20"/>
      <c r="T477" s="20"/>
      <c r="U477" s="20">
        <f>V477+W477+X477</f>
        <v>109.75</v>
      </c>
      <c r="V477" s="20">
        <v>109.75</v>
      </c>
      <c r="W477" s="20">
        <v>0</v>
      </c>
      <c r="X477" s="20">
        <v>0</v>
      </c>
      <c r="Y477" s="20">
        <f>Z477+AA477+AB477</f>
        <v>0</v>
      </c>
      <c r="Z477" s="20"/>
      <c r="AA477" s="20"/>
      <c r="AB477" s="20"/>
      <c r="AC477" s="20">
        <f>AD477+AE477+AF477</f>
        <v>0</v>
      </c>
      <c r="AD477" s="20"/>
      <c r="AE477" s="20"/>
      <c r="AF477" s="20"/>
      <c r="AG477" s="20">
        <f>AH477+AI477+AJ477</f>
        <v>0</v>
      </c>
      <c r="AH477" s="20"/>
      <c r="AI477" s="20"/>
      <c r="AJ477" s="20"/>
      <c r="AK477" s="20"/>
      <c r="AL477" s="20"/>
    </row>
    <row r="478" spans="1:38" x14ac:dyDescent="0.25">
      <c r="A478" s="8" t="s">
        <v>989</v>
      </c>
      <c r="B478" s="8" t="str">
        <f t="shared" si="64"/>
        <v>Комплекс по производству, хранению и отгрузке сжиженного природного газа в районе КС «Портовая»051-2004714</v>
      </c>
      <c r="C478" s="23" t="s">
        <v>370</v>
      </c>
      <c r="D478" s="23" t="s">
        <v>243</v>
      </c>
      <c r="E478" s="24">
        <f>IFERROR(VLOOKUP(D478,#REF!,2,0),)</f>
        <v>0</v>
      </c>
      <c r="F478" s="24">
        <f>IFERROR(VLOOKUP(D478,#REF!,3,0),)</f>
        <v>0</v>
      </c>
      <c r="G478" s="24">
        <f>IFERROR(VLOOKUP(D478,#REF!,4,0),)</f>
        <v>0</v>
      </c>
      <c r="H478" s="24">
        <f>IFERROR(VLOOKUP($D478,#REF!,5,0),)</f>
        <v>0</v>
      </c>
      <c r="I478" s="24">
        <f>IFERROR(VLOOKUP($D478,#REF!,6,0),)</f>
        <v>0</v>
      </c>
      <c r="J478" s="24">
        <f>IFERROR(VLOOKUP($D478,#REF!,7,0),)</f>
        <v>0</v>
      </c>
      <c r="K478" s="24">
        <f>IFERROR(VLOOKUP($D478,#REF!,8,0),)</f>
        <v>0</v>
      </c>
      <c r="L478" s="24">
        <f>IFERROR(VLOOKUP($D478,#REF!,9,0),)</f>
        <v>0</v>
      </c>
      <c r="M478" s="24">
        <f>IFERROR(VLOOKUP($D478,#REF!,10,0),)</f>
        <v>0</v>
      </c>
      <c r="N478" s="24">
        <f>IFERROR(VLOOKUP($D478,#REF!,11,0),)</f>
        <v>0</v>
      </c>
      <c r="O478" s="24">
        <f>IFERROR(VLOOKUP($D478,#REF!,12,0),)</f>
        <v>0</v>
      </c>
      <c r="P478" s="24">
        <f>IFERROR(VLOOKUP($D478,#REF!,14,0),)</f>
        <v>0</v>
      </c>
      <c r="Q478" s="24">
        <f>IFERROR(VLOOKUP($D478,#REF!,15,0),)</f>
        <v>0</v>
      </c>
      <c r="R478" s="24">
        <f>IFERROR(VLOOKUP($D478,#REF!,16,0),)</f>
        <v>0</v>
      </c>
      <c r="S478" s="24">
        <f>IFERROR(VLOOKUP($D478,#REF!,16,0),)</f>
        <v>0</v>
      </c>
      <c r="T478" s="24">
        <f>IFERROR(VLOOKUP($D478,#REF!,17,0),)</f>
        <v>0</v>
      </c>
      <c r="U478" s="24">
        <f>IFERROR(VLOOKUP($D478,#REF!,19,0),)</f>
        <v>0</v>
      </c>
      <c r="V478" s="24">
        <f>IFERROR(VLOOKUP($D478,#REF!,20,0),)</f>
        <v>0</v>
      </c>
      <c r="W478" s="24">
        <f>IFERROR(VLOOKUP($D478,#REF!,21,0),)</f>
        <v>0</v>
      </c>
      <c r="X478" s="24">
        <f>IFERROR(VLOOKUP($D478,#REF!,22,0),)</f>
        <v>0</v>
      </c>
      <c r="Y478" s="24">
        <f>IFERROR(VLOOKUP($D478,#REF!,23,0),)</f>
        <v>0</v>
      </c>
      <c r="Z478" s="24">
        <f>IFERROR(VLOOKUP($D478,#REF!,24,0),)</f>
        <v>0</v>
      </c>
      <c r="AA478" s="24">
        <f>IFERROR(VLOOKUP($D478,#REF!,25,0),)</f>
        <v>0</v>
      </c>
      <c r="AB478" s="24">
        <f>IFERROR(VLOOKUP($D478,#REF!,26,0),)</f>
        <v>0</v>
      </c>
      <c r="AC478" s="24">
        <f>IFERROR(VLOOKUP($D478,#REF!,27,0),)</f>
        <v>0</v>
      </c>
      <c r="AD478" s="24">
        <f>IFERROR(VLOOKUP($D478,#REF!,28,0),)</f>
        <v>0</v>
      </c>
      <c r="AE478" s="24">
        <f>IFERROR(VLOOKUP($D478,#REF!,29,0),)</f>
        <v>0</v>
      </c>
      <c r="AF478" s="24">
        <f>IFERROR(VLOOKUP($D478,#REF!,30,0),)</f>
        <v>0</v>
      </c>
      <c r="AG478" s="24">
        <f>IFERROR(VLOOKUP($D478,#REF!,31,0),)</f>
        <v>0</v>
      </c>
      <c r="AH478" s="24">
        <f>IFERROR(VLOOKUP($D478,#REF!,32,0),)</f>
        <v>0</v>
      </c>
      <c r="AI478" s="24">
        <f>IFERROR(VLOOKUP($D478,#REF!,33,0),)</f>
        <v>0</v>
      </c>
      <c r="AJ478" s="24">
        <f>IFERROR(VLOOKUP($D478,#REF!,34,0),)</f>
        <v>0</v>
      </c>
      <c r="AK478" s="24">
        <f>IFERROR(VLOOKUP($D478,#REF!,35,0),)</f>
        <v>0</v>
      </c>
      <c r="AL478" s="24">
        <f>IFERROR(VLOOKUP($D478,#REF!,36,0),)</f>
        <v>0</v>
      </c>
    </row>
    <row r="479" spans="1:38" x14ac:dyDescent="0.25">
      <c r="A479" s="8" t="s">
        <v>989</v>
      </c>
      <c r="B479" s="8" t="str">
        <f t="shared" si="64"/>
        <v>Техперевооружение систем контроля качества газа. Установка потоковых анализаторов на объектахООО "Газпром трансгаз Санкт-Петербург"051-2004723</v>
      </c>
      <c r="C479" s="23" t="s">
        <v>868</v>
      </c>
      <c r="D479" s="23" t="s">
        <v>244</v>
      </c>
      <c r="E479" s="24">
        <f>IFERROR(VLOOKUP(D479,#REF!,2,0),)</f>
        <v>0</v>
      </c>
      <c r="F479" s="24">
        <f>IFERROR(VLOOKUP(D479,#REF!,3,0),)</f>
        <v>0</v>
      </c>
      <c r="G479" s="24">
        <f>IFERROR(VLOOKUP(D479,#REF!,4,0),)</f>
        <v>0</v>
      </c>
      <c r="H479" s="24">
        <f>IFERROR(VLOOKUP($D479,#REF!,5,0),)</f>
        <v>0</v>
      </c>
      <c r="I479" s="24">
        <v>188.8</v>
      </c>
      <c r="J479" s="24">
        <f>IFERROR(VLOOKUP($D479,#REF!,7,0),)</f>
        <v>0</v>
      </c>
      <c r="K479" s="24">
        <f>IFERROR(VLOOKUP($D479,#REF!,8,0),)</f>
        <v>0</v>
      </c>
      <c r="L479" s="24">
        <f>IFERROR(VLOOKUP($D479,#REF!,9,0),)</f>
        <v>0</v>
      </c>
      <c r="M479" s="24">
        <f>IFERROR(VLOOKUP($D479,#REF!,10,0),)</f>
        <v>0</v>
      </c>
      <c r="N479" s="24">
        <f>IFERROR(VLOOKUP($D479,#REF!,11,0),)</f>
        <v>0</v>
      </c>
      <c r="O479" s="24">
        <f>IFERROR(VLOOKUP($D479,#REF!,12,0),)</f>
        <v>0</v>
      </c>
      <c r="P479" s="24">
        <f>IFERROR(VLOOKUP($D479,#REF!,14,0),)</f>
        <v>0</v>
      </c>
      <c r="Q479" s="24">
        <f>IFERROR(VLOOKUP($D479,#REF!,15,0),)</f>
        <v>0</v>
      </c>
      <c r="R479" s="24">
        <f>IFERROR(VLOOKUP($D479,#REF!,16,0),)</f>
        <v>0</v>
      </c>
      <c r="S479" s="24">
        <f>IFERROR(VLOOKUP($D479,#REF!,16,0),)</f>
        <v>0</v>
      </c>
      <c r="T479" s="24">
        <f>IFERROR(VLOOKUP($D479,#REF!,17,0),)</f>
        <v>0</v>
      </c>
      <c r="U479" s="24">
        <f>IFERROR(VLOOKUP($D479,#REF!,19,0),)</f>
        <v>0</v>
      </c>
      <c r="V479" s="24">
        <f>IFERROR(VLOOKUP($D479,#REF!,20,0),)</f>
        <v>0</v>
      </c>
      <c r="W479" s="24">
        <f>IFERROR(VLOOKUP($D479,#REF!,21,0),)</f>
        <v>0</v>
      </c>
      <c r="X479" s="24">
        <f>IFERROR(VLOOKUP($D479,#REF!,22,0),)</f>
        <v>0</v>
      </c>
      <c r="Y479" s="24">
        <f>IFERROR(VLOOKUP($D479,#REF!,23,0),)</f>
        <v>0</v>
      </c>
      <c r="Z479" s="24">
        <f>IFERROR(VLOOKUP($D479,#REF!,24,0),)</f>
        <v>0</v>
      </c>
      <c r="AA479" s="24">
        <f>IFERROR(VLOOKUP($D479,#REF!,25,0),)</f>
        <v>0</v>
      </c>
      <c r="AB479" s="24">
        <f>IFERROR(VLOOKUP($D479,#REF!,26,0),)</f>
        <v>0</v>
      </c>
      <c r="AC479" s="24">
        <f>IFERROR(VLOOKUP($D479,#REF!,27,0),)</f>
        <v>0</v>
      </c>
      <c r="AD479" s="24">
        <f>IFERROR(VLOOKUP($D479,#REF!,28,0),)</f>
        <v>0</v>
      </c>
      <c r="AE479" s="24">
        <f>IFERROR(VLOOKUP($D479,#REF!,29,0),)</f>
        <v>0</v>
      </c>
      <c r="AF479" s="24">
        <f>IFERROR(VLOOKUP($D479,#REF!,30,0),)</f>
        <v>0</v>
      </c>
      <c r="AG479" s="24">
        <f>IFERROR(VLOOKUP($D479,#REF!,31,0),)</f>
        <v>0</v>
      </c>
      <c r="AH479" s="24">
        <f>IFERROR(VLOOKUP($D479,#REF!,32,0),)</f>
        <v>0</v>
      </c>
      <c r="AI479" s="24">
        <f>IFERROR(VLOOKUP($D479,#REF!,33,0),)</f>
        <v>0</v>
      </c>
      <c r="AJ479" s="24">
        <f>IFERROR(VLOOKUP($D479,#REF!,34,0),)</f>
        <v>0</v>
      </c>
      <c r="AK479" s="24">
        <f>IFERROR(VLOOKUP($D479,#REF!,35,0),)</f>
        <v>0</v>
      </c>
      <c r="AL479" s="24">
        <f>IFERROR(VLOOKUP($D479,#REF!,36,0),)</f>
        <v>0</v>
      </c>
    </row>
    <row r="480" spans="1:38" x14ac:dyDescent="0.25">
      <c r="A480" s="8" t="s">
        <v>989</v>
      </c>
      <c r="B480" s="8" t="str">
        <f t="shared" si="64"/>
        <v>Техперевооружение систем контроля качества газа. Установка потоковых анализаторов на объектах ООО "Газпром трансгаз Самара"051-2004726</v>
      </c>
      <c r="C480" s="23" t="s">
        <v>869</v>
      </c>
      <c r="D480" s="23" t="s">
        <v>245</v>
      </c>
      <c r="E480" s="24">
        <f>IFERROR(VLOOKUP(D480,#REF!,2,0),)</f>
        <v>0</v>
      </c>
      <c r="F480" s="24">
        <f>IFERROR(VLOOKUP(D480,#REF!,3,0),)</f>
        <v>0</v>
      </c>
      <c r="G480" s="24">
        <f>IFERROR(VLOOKUP(D480,#REF!,4,0),)</f>
        <v>0</v>
      </c>
      <c r="H480" s="24">
        <f>IFERROR(VLOOKUP($D480,#REF!,5,0),)</f>
        <v>0</v>
      </c>
      <c r="I480" s="24">
        <v>240.8</v>
      </c>
      <c r="J480" s="24">
        <f>IFERROR(VLOOKUP($D480,#REF!,7,0),)</f>
        <v>0</v>
      </c>
      <c r="K480" s="24">
        <f>IFERROR(VLOOKUP($D480,#REF!,8,0),)</f>
        <v>0</v>
      </c>
      <c r="L480" s="24">
        <f>IFERROR(VLOOKUP($D480,#REF!,9,0),)</f>
        <v>0</v>
      </c>
      <c r="M480" s="24">
        <f>IFERROR(VLOOKUP($D480,#REF!,10,0),)</f>
        <v>0</v>
      </c>
      <c r="N480" s="24">
        <f>IFERROR(VLOOKUP($D480,#REF!,11,0),)</f>
        <v>0</v>
      </c>
      <c r="O480" s="24">
        <f>IFERROR(VLOOKUP($D480,#REF!,12,0),)</f>
        <v>0</v>
      </c>
      <c r="P480" s="24">
        <f>IFERROR(VLOOKUP($D480,#REF!,14,0),)</f>
        <v>0</v>
      </c>
      <c r="Q480" s="24">
        <f>IFERROR(VLOOKUP($D480,#REF!,15,0),)</f>
        <v>0</v>
      </c>
      <c r="R480" s="24">
        <f>IFERROR(VLOOKUP($D480,#REF!,16,0),)</f>
        <v>0</v>
      </c>
      <c r="S480" s="24">
        <f>IFERROR(VLOOKUP($D480,#REF!,16,0),)</f>
        <v>0</v>
      </c>
      <c r="T480" s="24">
        <f>IFERROR(VLOOKUP($D480,#REF!,17,0),)</f>
        <v>0</v>
      </c>
      <c r="U480" s="24">
        <f>IFERROR(VLOOKUP($D480,#REF!,19,0),)</f>
        <v>0</v>
      </c>
      <c r="V480" s="24">
        <f>IFERROR(VLOOKUP($D480,#REF!,20,0),)</f>
        <v>0</v>
      </c>
      <c r="W480" s="24">
        <f>IFERROR(VLOOKUP($D480,#REF!,21,0),)</f>
        <v>0</v>
      </c>
      <c r="X480" s="24">
        <f>IFERROR(VLOOKUP($D480,#REF!,22,0),)</f>
        <v>0</v>
      </c>
      <c r="Y480" s="24">
        <f>IFERROR(VLOOKUP($D480,#REF!,23,0),)</f>
        <v>0</v>
      </c>
      <c r="Z480" s="24">
        <f>IFERROR(VLOOKUP($D480,#REF!,24,0),)</f>
        <v>0</v>
      </c>
      <c r="AA480" s="24">
        <f>IFERROR(VLOOKUP($D480,#REF!,25,0),)</f>
        <v>0</v>
      </c>
      <c r="AB480" s="24">
        <f>IFERROR(VLOOKUP($D480,#REF!,26,0),)</f>
        <v>0</v>
      </c>
      <c r="AC480" s="24">
        <f>IFERROR(VLOOKUP($D480,#REF!,27,0),)</f>
        <v>0</v>
      </c>
      <c r="AD480" s="24">
        <f>IFERROR(VLOOKUP($D480,#REF!,28,0),)</f>
        <v>0</v>
      </c>
      <c r="AE480" s="24">
        <f>IFERROR(VLOOKUP($D480,#REF!,29,0),)</f>
        <v>0</v>
      </c>
      <c r="AF480" s="24">
        <f>IFERROR(VLOOKUP($D480,#REF!,30,0),)</f>
        <v>0</v>
      </c>
      <c r="AG480" s="24">
        <f>IFERROR(VLOOKUP($D480,#REF!,31,0),)</f>
        <v>0</v>
      </c>
      <c r="AH480" s="24">
        <f>IFERROR(VLOOKUP($D480,#REF!,32,0),)</f>
        <v>0</v>
      </c>
      <c r="AI480" s="24">
        <f>IFERROR(VLOOKUP($D480,#REF!,33,0),)</f>
        <v>0</v>
      </c>
      <c r="AJ480" s="24">
        <f>IFERROR(VLOOKUP($D480,#REF!,34,0),)</f>
        <v>0</v>
      </c>
      <c r="AK480" s="24">
        <f>IFERROR(VLOOKUP($D480,#REF!,35,0),)</f>
        <v>0</v>
      </c>
      <c r="AL480" s="24">
        <f>IFERROR(VLOOKUP($D480,#REF!,36,0),)</f>
        <v>0</v>
      </c>
    </row>
    <row r="481" spans="1:38" x14ac:dyDescent="0.25">
      <c r="A481" s="8" t="s">
        <v>989</v>
      </c>
      <c r="B481" s="8" t="str">
        <f t="shared" si="64"/>
        <v>Техперевооружение систем контроля качества газа. Установка потоковых анализаторов на объектах ООО "Газпром трансгаз Махачкала"051-2004727</v>
      </c>
      <c r="C481" s="23" t="s">
        <v>870</v>
      </c>
      <c r="D481" s="23" t="s">
        <v>246</v>
      </c>
      <c r="E481" s="24">
        <f>IFERROR(VLOOKUP(D481,#REF!,2,0),)</f>
        <v>0</v>
      </c>
      <c r="F481" s="24">
        <f>IFERROR(VLOOKUP(D481,#REF!,3,0),)</f>
        <v>0</v>
      </c>
      <c r="G481" s="24">
        <f>IFERROR(VLOOKUP(D481,#REF!,4,0),)</f>
        <v>0</v>
      </c>
      <c r="H481" s="24">
        <f>IFERROR(VLOOKUP($D481,#REF!,5,0),)</f>
        <v>0</v>
      </c>
      <c r="I481" s="24">
        <v>50.4</v>
      </c>
      <c r="J481" s="24">
        <f>IFERROR(VLOOKUP($D481,#REF!,7,0),)</f>
        <v>0</v>
      </c>
      <c r="K481" s="24">
        <f>IFERROR(VLOOKUP($D481,#REF!,8,0),)</f>
        <v>0</v>
      </c>
      <c r="L481" s="24">
        <f>IFERROR(VLOOKUP($D481,#REF!,9,0),)</f>
        <v>0</v>
      </c>
      <c r="M481" s="24">
        <f>IFERROR(VLOOKUP($D481,#REF!,10,0),)</f>
        <v>0</v>
      </c>
      <c r="N481" s="24">
        <f>IFERROR(VLOOKUP($D481,#REF!,11,0),)</f>
        <v>0</v>
      </c>
      <c r="O481" s="24">
        <f>IFERROR(VLOOKUP($D481,#REF!,12,0),)</f>
        <v>0</v>
      </c>
      <c r="P481" s="24">
        <f>IFERROR(VLOOKUP($D481,#REF!,14,0),)</f>
        <v>0</v>
      </c>
      <c r="Q481" s="24">
        <f>IFERROR(VLOOKUP($D481,#REF!,15,0),)</f>
        <v>0</v>
      </c>
      <c r="R481" s="24">
        <f>IFERROR(VLOOKUP($D481,#REF!,16,0),)</f>
        <v>0</v>
      </c>
      <c r="S481" s="24">
        <f>IFERROR(VLOOKUP($D481,#REF!,16,0),)</f>
        <v>0</v>
      </c>
      <c r="T481" s="24">
        <f>IFERROR(VLOOKUP($D481,#REF!,17,0),)</f>
        <v>0</v>
      </c>
      <c r="U481" s="24">
        <f>IFERROR(VLOOKUP($D481,#REF!,19,0),)</f>
        <v>0</v>
      </c>
      <c r="V481" s="24">
        <f>IFERROR(VLOOKUP($D481,#REF!,20,0),)</f>
        <v>0</v>
      </c>
      <c r="W481" s="24">
        <f>IFERROR(VLOOKUP($D481,#REF!,21,0),)</f>
        <v>0</v>
      </c>
      <c r="X481" s="24">
        <f>IFERROR(VLOOKUP($D481,#REF!,22,0),)</f>
        <v>0</v>
      </c>
      <c r="Y481" s="24">
        <f>IFERROR(VLOOKUP($D481,#REF!,23,0),)</f>
        <v>0</v>
      </c>
      <c r="Z481" s="24">
        <f>IFERROR(VLOOKUP($D481,#REF!,24,0),)</f>
        <v>0</v>
      </c>
      <c r="AA481" s="24">
        <f>IFERROR(VLOOKUP($D481,#REF!,25,0),)</f>
        <v>0</v>
      </c>
      <c r="AB481" s="24">
        <f>IFERROR(VLOOKUP($D481,#REF!,26,0),)</f>
        <v>0</v>
      </c>
      <c r="AC481" s="24">
        <f>IFERROR(VLOOKUP($D481,#REF!,27,0),)</f>
        <v>0</v>
      </c>
      <c r="AD481" s="24">
        <f>IFERROR(VLOOKUP($D481,#REF!,28,0),)</f>
        <v>0</v>
      </c>
      <c r="AE481" s="24">
        <f>IFERROR(VLOOKUP($D481,#REF!,29,0),)</f>
        <v>0</v>
      </c>
      <c r="AF481" s="24">
        <f>IFERROR(VLOOKUP($D481,#REF!,30,0),)</f>
        <v>0</v>
      </c>
      <c r="AG481" s="24">
        <f>IFERROR(VLOOKUP($D481,#REF!,31,0),)</f>
        <v>0</v>
      </c>
      <c r="AH481" s="24">
        <f>IFERROR(VLOOKUP($D481,#REF!,32,0),)</f>
        <v>0</v>
      </c>
      <c r="AI481" s="24">
        <f>IFERROR(VLOOKUP($D481,#REF!,33,0),)</f>
        <v>0</v>
      </c>
      <c r="AJ481" s="24">
        <f>IFERROR(VLOOKUP($D481,#REF!,34,0),)</f>
        <v>0</v>
      </c>
      <c r="AK481" s="24">
        <f>IFERROR(VLOOKUP($D481,#REF!,35,0),)</f>
        <v>0</v>
      </c>
      <c r="AL481" s="24">
        <f>IFERROR(VLOOKUP($D481,#REF!,36,0),)</f>
        <v>0</v>
      </c>
    </row>
    <row r="482" spans="1:38" x14ac:dyDescent="0.25">
      <c r="A482" s="8" t="s">
        <v>989</v>
      </c>
      <c r="B482" s="8" t="str">
        <f t="shared" si="64"/>
        <v>Магистральный газопровод Моздок-Грозный051-2004732</v>
      </c>
      <c r="C482" s="23" t="s">
        <v>871</v>
      </c>
      <c r="D482" s="23" t="s">
        <v>489</v>
      </c>
      <c r="E482" s="24">
        <f>IFERROR(VLOOKUP(D482,#REF!,2,0),)</f>
        <v>0</v>
      </c>
      <c r="F482" s="24">
        <f>IFERROR(VLOOKUP(D482,#REF!,3,0),)</f>
        <v>0</v>
      </c>
      <c r="G482" s="24">
        <f>IFERROR(VLOOKUP(D482,#REF!,4,0),)</f>
        <v>0</v>
      </c>
      <c r="H482" s="24">
        <f>IFERROR(VLOOKUP($D482,#REF!,5,0),)</f>
        <v>0</v>
      </c>
      <c r="I482" s="24">
        <v>0</v>
      </c>
      <c r="J482" s="24">
        <f>IFERROR(VLOOKUP($D482,#REF!,7,0),)</f>
        <v>0</v>
      </c>
      <c r="K482" s="24">
        <f>IFERROR(VLOOKUP($D482,#REF!,8,0),)</f>
        <v>0</v>
      </c>
      <c r="L482" s="24">
        <f>IFERROR(VLOOKUP($D482,#REF!,9,0),)</f>
        <v>0</v>
      </c>
      <c r="M482" s="24">
        <f>IFERROR(VLOOKUP($D482,#REF!,10,0),)</f>
        <v>0</v>
      </c>
      <c r="N482" s="24">
        <f>IFERROR(VLOOKUP($D482,#REF!,11,0),)</f>
        <v>0</v>
      </c>
      <c r="O482" s="24">
        <f>IFERROR(VLOOKUP($D482,#REF!,12,0),)</f>
        <v>0</v>
      </c>
      <c r="P482" s="24">
        <f>IFERROR(VLOOKUP($D482,#REF!,14,0),)</f>
        <v>0</v>
      </c>
      <c r="Q482" s="24">
        <f>IFERROR(VLOOKUP($D482,#REF!,15,0),)</f>
        <v>0</v>
      </c>
      <c r="R482" s="24">
        <f>IFERROR(VLOOKUP($D482,#REF!,16,0),)</f>
        <v>0</v>
      </c>
      <c r="S482" s="24">
        <f>IFERROR(VLOOKUP($D482,#REF!,16,0),)</f>
        <v>0</v>
      </c>
      <c r="T482" s="24">
        <f>IFERROR(VLOOKUP($D482,#REF!,17,0),)</f>
        <v>0</v>
      </c>
      <c r="U482" s="24">
        <f>IFERROR(VLOOKUP($D482,#REF!,19,0),)</f>
        <v>0</v>
      </c>
      <c r="V482" s="24">
        <f>IFERROR(VLOOKUP($D482,#REF!,20,0),)</f>
        <v>0</v>
      </c>
      <c r="W482" s="24">
        <f>IFERROR(VLOOKUP($D482,#REF!,21,0),)</f>
        <v>0</v>
      </c>
      <c r="X482" s="24">
        <f>IFERROR(VLOOKUP($D482,#REF!,22,0),)</f>
        <v>0</v>
      </c>
      <c r="Y482" s="24">
        <f>IFERROR(VLOOKUP($D482,#REF!,23,0),)</f>
        <v>0</v>
      </c>
      <c r="Z482" s="24">
        <f>IFERROR(VLOOKUP($D482,#REF!,24,0),)</f>
        <v>0</v>
      </c>
      <c r="AA482" s="24">
        <f>IFERROR(VLOOKUP($D482,#REF!,25,0),)</f>
        <v>0</v>
      </c>
      <c r="AB482" s="24">
        <f>IFERROR(VLOOKUP($D482,#REF!,26,0),)</f>
        <v>0</v>
      </c>
      <c r="AC482" s="24">
        <f>IFERROR(VLOOKUP($D482,#REF!,27,0),)</f>
        <v>0</v>
      </c>
      <c r="AD482" s="24">
        <f>IFERROR(VLOOKUP($D482,#REF!,28,0),)</f>
        <v>0</v>
      </c>
      <c r="AE482" s="24">
        <f>IFERROR(VLOOKUP($D482,#REF!,29,0),)</f>
        <v>0</v>
      </c>
      <c r="AF482" s="24">
        <f>IFERROR(VLOOKUP($D482,#REF!,30,0),)</f>
        <v>0</v>
      </c>
      <c r="AG482" s="24">
        <f>IFERROR(VLOOKUP($D482,#REF!,31,0),)</f>
        <v>0</v>
      </c>
      <c r="AH482" s="24">
        <f>IFERROR(VLOOKUP($D482,#REF!,32,0),)</f>
        <v>0</v>
      </c>
      <c r="AI482" s="24">
        <f>IFERROR(VLOOKUP($D482,#REF!,33,0),)</f>
        <v>0</v>
      </c>
      <c r="AJ482" s="24">
        <f>IFERROR(VLOOKUP($D482,#REF!,34,0),)</f>
        <v>0</v>
      </c>
      <c r="AK482" s="24">
        <f>IFERROR(VLOOKUP($D482,#REF!,35,0),)</f>
        <v>0</v>
      </c>
      <c r="AL482" s="24">
        <f>IFERROR(VLOOKUP($D482,#REF!,36,0),)</f>
        <v>0</v>
      </c>
    </row>
    <row r="483" spans="1:38" x14ac:dyDescent="0.25">
      <c r="A483" s="8" t="s">
        <v>989</v>
      </c>
      <c r="B483" s="8" t="str">
        <f t="shared" si="64"/>
        <v>Техперевооружение систем контроля качества газа. Установка потоковых анализаторов на объектах ООО "Газпром трансгаз Сургут"051-2004735</v>
      </c>
      <c r="C483" s="23" t="s">
        <v>872</v>
      </c>
      <c r="D483" s="23" t="s">
        <v>247</v>
      </c>
      <c r="E483" s="24">
        <f>IFERROR(VLOOKUP(D483,#REF!,2,0),)</f>
        <v>0</v>
      </c>
      <c r="F483" s="24">
        <f>IFERROR(VLOOKUP(D483,#REF!,3,0),)</f>
        <v>0</v>
      </c>
      <c r="G483" s="24">
        <f>IFERROR(VLOOKUP(D483,#REF!,4,0),)</f>
        <v>0</v>
      </c>
      <c r="H483" s="24">
        <f>IFERROR(VLOOKUP($D483,#REF!,5,0),)</f>
        <v>0</v>
      </c>
      <c r="I483" s="24">
        <v>113.1</v>
      </c>
      <c r="J483" s="24">
        <f>IFERROR(VLOOKUP($D483,#REF!,7,0),)</f>
        <v>0</v>
      </c>
      <c r="K483" s="24">
        <f>IFERROR(VLOOKUP($D483,#REF!,8,0),)</f>
        <v>0</v>
      </c>
      <c r="L483" s="24">
        <f>IFERROR(VLOOKUP($D483,#REF!,9,0),)</f>
        <v>0</v>
      </c>
      <c r="M483" s="24">
        <f>IFERROR(VLOOKUP($D483,#REF!,10,0),)</f>
        <v>0</v>
      </c>
      <c r="N483" s="24">
        <f>IFERROR(VLOOKUP($D483,#REF!,11,0),)</f>
        <v>0</v>
      </c>
      <c r="O483" s="24">
        <f>IFERROR(VLOOKUP($D483,#REF!,12,0),)</f>
        <v>0</v>
      </c>
      <c r="P483" s="24">
        <f>IFERROR(VLOOKUP($D483,#REF!,14,0),)</f>
        <v>0</v>
      </c>
      <c r="Q483" s="24">
        <f>IFERROR(VLOOKUP($D483,#REF!,15,0),)</f>
        <v>0</v>
      </c>
      <c r="R483" s="24">
        <f>IFERROR(VLOOKUP($D483,#REF!,16,0),)</f>
        <v>0</v>
      </c>
      <c r="S483" s="24">
        <f>IFERROR(VLOOKUP($D483,#REF!,16,0),)</f>
        <v>0</v>
      </c>
      <c r="T483" s="24">
        <f>IFERROR(VLOOKUP($D483,#REF!,17,0),)</f>
        <v>0</v>
      </c>
      <c r="U483" s="24">
        <f>IFERROR(VLOOKUP($D483,#REF!,19,0),)</f>
        <v>0</v>
      </c>
      <c r="V483" s="24">
        <f>IFERROR(VLOOKUP($D483,#REF!,20,0),)</f>
        <v>0</v>
      </c>
      <c r="W483" s="24">
        <f>IFERROR(VLOOKUP($D483,#REF!,21,0),)</f>
        <v>0</v>
      </c>
      <c r="X483" s="24">
        <f>IFERROR(VLOOKUP($D483,#REF!,22,0),)</f>
        <v>0</v>
      </c>
      <c r="Y483" s="24">
        <f>IFERROR(VLOOKUP($D483,#REF!,23,0),)</f>
        <v>0</v>
      </c>
      <c r="Z483" s="24">
        <f>IFERROR(VLOOKUP($D483,#REF!,24,0),)</f>
        <v>0</v>
      </c>
      <c r="AA483" s="24">
        <f>IFERROR(VLOOKUP($D483,#REF!,25,0),)</f>
        <v>0</v>
      </c>
      <c r="AB483" s="24">
        <f>IFERROR(VLOOKUP($D483,#REF!,26,0),)</f>
        <v>0</v>
      </c>
      <c r="AC483" s="24">
        <f>IFERROR(VLOOKUP($D483,#REF!,27,0),)</f>
        <v>0</v>
      </c>
      <c r="AD483" s="24">
        <f>IFERROR(VLOOKUP($D483,#REF!,28,0),)</f>
        <v>0</v>
      </c>
      <c r="AE483" s="24">
        <f>IFERROR(VLOOKUP($D483,#REF!,29,0),)</f>
        <v>0</v>
      </c>
      <c r="AF483" s="24">
        <f>IFERROR(VLOOKUP($D483,#REF!,30,0),)</f>
        <v>0</v>
      </c>
      <c r="AG483" s="24">
        <f>IFERROR(VLOOKUP($D483,#REF!,31,0),)</f>
        <v>0</v>
      </c>
      <c r="AH483" s="24">
        <f>IFERROR(VLOOKUP($D483,#REF!,32,0),)</f>
        <v>0</v>
      </c>
      <c r="AI483" s="24">
        <f>IFERROR(VLOOKUP($D483,#REF!,33,0),)</f>
        <v>0</v>
      </c>
      <c r="AJ483" s="24">
        <f>IFERROR(VLOOKUP($D483,#REF!,34,0),)</f>
        <v>0</v>
      </c>
      <c r="AK483" s="24">
        <f>IFERROR(VLOOKUP($D483,#REF!,35,0),)</f>
        <v>0</v>
      </c>
      <c r="AL483" s="24">
        <f>IFERROR(VLOOKUP($D483,#REF!,36,0),)</f>
        <v>0</v>
      </c>
    </row>
    <row r="484" spans="1:38" x14ac:dyDescent="0.25">
      <c r="A484" s="8" t="s">
        <v>989</v>
      </c>
      <c r="B484" s="8" t="str">
        <f t="shared" si="64"/>
        <v>Развитие газотранспортных мощностей ЕСГ Северо-Западного региона, участок Грязовец - КС Славянская051-2004956</v>
      </c>
      <c r="C484" s="23" t="s">
        <v>248</v>
      </c>
      <c r="D484" s="23" t="s">
        <v>249</v>
      </c>
      <c r="E484" s="24">
        <f>IFERROR(VLOOKUP(D484,#REF!,2,0),)</f>
        <v>0</v>
      </c>
      <c r="F484" s="24">
        <f>IFERROR(VLOOKUP(D484,#REF!,3,0),)</f>
        <v>0</v>
      </c>
      <c r="G484" s="24">
        <f>IFERROR(VLOOKUP(D484,#REF!,4,0),)</f>
        <v>0</v>
      </c>
      <c r="H484" s="24">
        <f>IFERROR(VLOOKUP($D484,#REF!,5,0),)</f>
        <v>0</v>
      </c>
      <c r="I484" s="24">
        <f>IFERROR(VLOOKUP($D484,#REF!,6,0),)</f>
        <v>0</v>
      </c>
      <c r="J484" s="24">
        <f>IFERROR(VLOOKUP($D484,#REF!,7,0),)</f>
        <v>0</v>
      </c>
      <c r="K484" s="24">
        <f>IFERROR(VLOOKUP($D484,#REF!,8,0),)</f>
        <v>0</v>
      </c>
      <c r="L484" s="24">
        <f>IFERROR(VLOOKUP($D484,#REF!,9,0),)</f>
        <v>0</v>
      </c>
      <c r="M484" s="24">
        <f>IFERROR(VLOOKUP($D484,#REF!,10,0),)</f>
        <v>0</v>
      </c>
      <c r="N484" s="24">
        <f>IFERROR(VLOOKUP($D484,#REF!,11,0),)</f>
        <v>0</v>
      </c>
      <c r="O484" s="24">
        <f>IFERROR(VLOOKUP($D484,#REF!,12,0),)</f>
        <v>0</v>
      </c>
      <c r="P484" s="24">
        <f>IFERROR(VLOOKUP($D484,#REF!,14,0),)</f>
        <v>0</v>
      </c>
      <c r="Q484" s="24">
        <f>IFERROR(VLOOKUP($D484,#REF!,15,0),)</f>
        <v>0</v>
      </c>
      <c r="R484" s="24">
        <f>IFERROR(VLOOKUP($D484,#REF!,16,0),)</f>
        <v>0</v>
      </c>
      <c r="S484" s="24">
        <f>IFERROR(VLOOKUP($D484,#REF!,16,0),)</f>
        <v>0</v>
      </c>
      <c r="T484" s="24">
        <f>IFERROR(VLOOKUP($D484,#REF!,17,0),)</f>
        <v>0</v>
      </c>
      <c r="U484" s="24">
        <f>IFERROR(VLOOKUP($D484,#REF!,19,0),)</f>
        <v>0</v>
      </c>
      <c r="V484" s="24">
        <f>IFERROR(VLOOKUP($D484,#REF!,20,0),)</f>
        <v>0</v>
      </c>
      <c r="W484" s="24">
        <f>IFERROR(VLOOKUP($D484,#REF!,21,0),)</f>
        <v>0</v>
      </c>
      <c r="X484" s="24">
        <f>IFERROR(VLOOKUP($D484,#REF!,22,0),)</f>
        <v>0</v>
      </c>
      <c r="Y484" s="24">
        <f>IFERROR(VLOOKUP($D484,#REF!,23,0),)</f>
        <v>0</v>
      </c>
      <c r="Z484" s="24">
        <f>IFERROR(VLOOKUP($D484,#REF!,24,0),)</f>
        <v>0</v>
      </c>
      <c r="AA484" s="24">
        <f>IFERROR(VLOOKUP($D484,#REF!,25,0),)</f>
        <v>0</v>
      </c>
      <c r="AB484" s="24">
        <f>IFERROR(VLOOKUP($D484,#REF!,26,0),)</f>
        <v>0</v>
      </c>
      <c r="AC484" s="24">
        <f>IFERROR(VLOOKUP($D484,#REF!,27,0),)</f>
        <v>0</v>
      </c>
      <c r="AD484" s="24">
        <f>IFERROR(VLOOKUP($D484,#REF!,28,0),)</f>
        <v>0</v>
      </c>
      <c r="AE484" s="24">
        <f>IFERROR(VLOOKUP($D484,#REF!,29,0),)</f>
        <v>0</v>
      </c>
      <c r="AF484" s="24">
        <f>IFERROR(VLOOKUP($D484,#REF!,30,0),)</f>
        <v>0</v>
      </c>
      <c r="AG484" s="24">
        <f>IFERROR(VLOOKUP($D484,#REF!,31,0),)</f>
        <v>0</v>
      </c>
      <c r="AH484" s="24">
        <f>IFERROR(VLOOKUP($D484,#REF!,32,0),)</f>
        <v>0</v>
      </c>
      <c r="AI484" s="24">
        <f>IFERROR(VLOOKUP($D484,#REF!,33,0),)</f>
        <v>0</v>
      </c>
      <c r="AJ484" s="24">
        <f>IFERROR(VLOOKUP($D484,#REF!,34,0),)</f>
        <v>0</v>
      </c>
      <c r="AK484" s="24">
        <f>IFERROR(VLOOKUP($D484,#REF!,35,0),)</f>
        <v>0</v>
      </c>
      <c r="AL484" s="24">
        <f>IFERROR(VLOOKUP($D484,#REF!,36,0),)</f>
        <v>0</v>
      </c>
    </row>
    <row r="485" spans="1:38" x14ac:dyDescent="0.25">
      <c r="B485" s="8" t="str">
        <f t="shared" si="64"/>
        <v>Подрядные работы051-2004956</v>
      </c>
      <c r="C485" s="33" t="s">
        <v>2</v>
      </c>
      <c r="D485" s="33" t="s">
        <v>249</v>
      </c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</row>
    <row r="486" spans="1:38" x14ac:dyDescent="0.25">
      <c r="B486" s="8" t="str">
        <f t="shared" si="64"/>
        <v>СГМ051-2004956</v>
      </c>
      <c r="C486" s="40" t="s">
        <v>991</v>
      </c>
      <c r="D486" s="40" t="s">
        <v>249</v>
      </c>
      <c r="E486" s="20">
        <v>11819.62</v>
      </c>
      <c r="F486" s="20">
        <v>9271.4699999999993</v>
      </c>
      <c r="G486" s="20"/>
      <c r="H486" s="20"/>
      <c r="I486" s="20"/>
      <c r="J486" s="20"/>
      <c r="K486" s="20"/>
      <c r="L486" s="20"/>
      <c r="M486" s="20"/>
      <c r="N486" s="20"/>
      <c r="O486" s="20">
        <f t="shared" ref="O486:R489" si="79">U486+Y486+AC486+AG486</f>
        <v>13582.949999999999</v>
      </c>
      <c r="P486" s="20">
        <f t="shared" si="79"/>
        <v>8482.89</v>
      </c>
      <c r="Q486" s="20">
        <f t="shared" si="79"/>
        <v>5100.0599999999995</v>
      </c>
      <c r="R486" s="20">
        <f t="shared" si="79"/>
        <v>0</v>
      </c>
      <c r="S486" s="20"/>
      <c r="T486" s="20"/>
      <c r="U486" s="20">
        <f>V486+W486+X486</f>
        <v>11982.949999999999</v>
      </c>
      <c r="V486" s="20">
        <v>8482.89</v>
      </c>
      <c r="W486" s="20">
        <v>3500.06</v>
      </c>
      <c r="X486" s="20">
        <v>0</v>
      </c>
      <c r="Y486" s="20">
        <f>Z486+AA486+AB486</f>
        <v>1600</v>
      </c>
      <c r="Z486" s="20"/>
      <c r="AA486" s="20">
        <v>1600</v>
      </c>
      <c r="AB486" s="20"/>
      <c r="AC486" s="20">
        <f>AD486+AE486+AF486</f>
        <v>0</v>
      </c>
      <c r="AD486" s="20"/>
      <c r="AE486" s="20">
        <v>0</v>
      </c>
      <c r="AF486" s="20"/>
      <c r="AG486" s="20">
        <f>AH486+AI486+AJ486</f>
        <v>0</v>
      </c>
      <c r="AH486" s="20"/>
      <c r="AI486" s="20"/>
      <c r="AJ486" s="20"/>
      <c r="AK486" s="20"/>
      <c r="AL486" s="20"/>
    </row>
    <row r="487" spans="1:38" x14ac:dyDescent="0.25">
      <c r="B487" s="8" t="str">
        <f t="shared" si="64"/>
        <v>СТНГ051-2004956</v>
      </c>
      <c r="C487" s="40" t="s">
        <v>992</v>
      </c>
      <c r="D487" s="40" t="s">
        <v>249</v>
      </c>
      <c r="E487" s="20">
        <v>0</v>
      </c>
      <c r="F487" s="20">
        <v>1763.97</v>
      </c>
      <c r="G487" s="20"/>
      <c r="H487" s="20"/>
      <c r="I487" s="20"/>
      <c r="J487" s="20"/>
      <c r="K487" s="20"/>
      <c r="L487" s="20"/>
      <c r="M487" s="20"/>
      <c r="N487" s="20"/>
      <c r="O487" s="20">
        <f t="shared" si="79"/>
        <v>1020.98</v>
      </c>
      <c r="P487" s="20">
        <f t="shared" si="79"/>
        <v>1020.98</v>
      </c>
      <c r="Q487" s="20">
        <f t="shared" si="79"/>
        <v>0</v>
      </c>
      <c r="R487" s="20">
        <f t="shared" si="79"/>
        <v>0</v>
      </c>
      <c r="S487" s="20"/>
      <c r="T487" s="20"/>
      <c r="U487" s="20">
        <f>V487+W487+X487</f>
        <v>1020.98</v>
      </c>
      <c r="V487" s="20">
        <v>1020.98</v>
      </c>
      <c r="W487" s="20">
        <v>0</v>
      </c>
      <c r="X487" s="20">
        <v>0</v>
      </c>
      <c r="Y487" s="20">
        <f>Z487+AA487+AB487</f>
        <v>0</v>
      </c>
      <c r="Z487" s="20"/>
      <c r="AA487" s="20"/>
      <c r="AB487" s="20"/>
      <c r="AC487" s="20">
        <f>AD487+AE487+AF487</f>
        <v>0</v>
      </c>
      <c r="AD487" s="20"/>
      <c r="AE487" s="20"/>
      <c r="AF487" s="20"/>
      <c r="AG487" s="20">
        <f>AH487+AI487+AJ487</f>
        <v>0</v>
      </c>
      <c r="AH487" s="20"/>
      <c r="AI487" s="20"/>
      <c r="AJ487" s="20"/>
      <c r="AK487" s="20"/>
      <c r="AL487" s="20"/>
    </row>
    <row r="488" spans="1:38" x14ac:dyDescent="0.25">
      <c r="B488" s="8" t="str">
        <f t="shared" si="64"/>
        <v>ООО "ГТПС"051-2004956</v>
      </c>
      <c r="C488" s="40" t="s">
        <v>1000</v>
      </c>
      <c r="D488" s="40" t="s">
        <v>249</v>
      </c>
      <c r="E488" s="20">
        <v>1873.13</v>
      </c>
      <c r="F488" s="20">
        <v>376.01</v>
      </c>
      <c r="G488" s="20"/>
      <c r="H488" s="20"/>
      <c r="I488" s="20"/>
      <c r="J488" s="20"/>
      <c r="K488" s="20"/>
      <c r="L488" s="20"/>
      <c r="M488" s="20"/>
      <c r="N488" s="20"/>
      <c r="O488" s="20">
        <f t="shared" ref="O488" si="80">U488+Y488+AC488+AG488</f>
        <v>720</v>
      </c>
      <c r="P488" s="20">
        <f t="shared" ref="P488" si="81">V488+Z488+AD488+AH488</f>
        <v>0</v>
      </c>
      <c r="Q488" s="20">
        <f t="shared" ref="Q488" si="82">W488+AA488+AE488+AI488</f>
        <v>720</v>
      </c>
      <c r="R488" s="20">
        <f t="shared" ref="R488" si="83">X488+AB488+AF488+AJ488</f>
        <v>0</v>
      </c>
      <c r="S488" s="20"/>
      <c r="T488" s="20"/>
      <c r="U488" s="20">
        <f>V488+W488+X488</f>
        <v>720</v>
      </c>
      <c r="V488" s="20"/>
      <c r="W488" s="20">
        <v>720</v>
      </c>
      <c r="X488" s="20">
        <v>0</v>
      </c>
      <c r="Y488" s="20">
        <f>Z488+AA488+AB488</f>
        <v>0</v>
      </c>
      <c r="Z488" s="20"/>
      <c r="AA488" s="20"/>
      <c r="AB488" s="20"/>
      <c r="AC488" s="20">
        <f>AD488+AE488+AF488</f>
        <v>0</v>
      </c>
      <c r="AD488" s="20"/>
      <c r="AE488" s="20"/>
      <c r="AF488" s="20"/>
      <c r="AG488" s="20">
        <f>AH488+AI488+AJ488</f>
        <v>0</v>
      </c>
      <c r="AH488" s="20"/>
      <c r="AI488" s="20"/>
      <c r="AJ488" s="20"/>
      <c r="AK488" s="20"/>
      <c r="AL488" s="20"/>
    </row>
    <row r="489" spans="1:38" x14ac:dyDescent="0.25">
      <c r="B489" s="8" t="str">
        <f t="shared" ref="B489:B552" si="84">CONCATENATE(C489,D489)</f>
        <v>Газстройпром051-2004956</v>
      </c>
      <c r="C489" s="40" t="s">
        <v>990</v>
      </c>
      <c r="D489" s="40" t="s">
        <v>249</v>
      </c>
      <c r="E489" s="20">
        <v>13638.22</v>
      </c>
      <c r="F489" s="20">
        <v>1704.27</v>
      </c>
      <c r="G489" s="20"/>
      <c r="H489" s="20"/>
      <c r="I489" s="20"/>
      <c r="J489" s="20"/>
      <c r="K489" s="20"/>
      <c r="L489" s="20"/>
      <c r="M489" s="20"/>
      <c r="N489" s="20"/>
      <c r="O489" s="20">
        <f t="shared" si="79"/>
        <v>8639.2699999999986</v>
      </c>
      <c r="P489" s="20">
        <f t="shared" si="79"/>
        <v>1704.27</v>
      </c>
      <c r="Q489" s="20">
        <f t="shared" si="79"/>
        <v>6839.9299999999994</v>
      </c>
      <c r="R489" s="20">
        <f t="shared" si="79"/>
        <v>95.07</v>
      </c>
      <c r="S489" s="20"/>
      <c r="T489" s="20"/>
      <c r="U489" s="20">
        <f>V489+W489+X489</f>
        <v>6982.5299999999988</v>
      </c>
      <c r="V489" s="20">
        <v>1704.27</v>
      </c>
      <c r="W489" s="20">
        <v>5183.1899999999996</v>
      </c>
      <c r="X489" s="20">
        <v>95.07</v>
      </c>
      <c r="Y489" s="20">
        <f>Z489+AA489+AB489</f>
        <v>1656.74</v>
      </c>
      <c r="Z489" s="20"/>
      <c r="AA489" s="20">
        <v>1656.74</v>
      </c>
      <c r="AB489" s="20"/>
      <c r="AC489" s="20">
        <f>AD489+AE489+AF489</f>
        <v>0</v>
      </c>
      <c r="AD489" s="20"/>
      <c r="AE489" s="20">
        <v>0</v>
      </c>
      <c r="AF489" s="20"/>
      <c r="AG489" s="20">
        <f>AH489+AI489+AJ489</f>
        <v>0</v>
      </c>
      <c r="AH489" s="20"/>
      <c r="AI489" s="20">
        <v>0</v>
      </c>
      <c r="AJ489" s="20"/>
      <c r="AK489" s="20"/>
      <c r="AL489" s="20"/>
    </row>
    <row r="490" spans="1:38" x14ac:dyDescent="0.25">
      <c r="A490" s="8" t="s">
        <v>989</v>
      </c>
      <c r="B490" s="8" t="str">
        <f t="shared" si="84"/>
        <v>Комплекс зданий и сооружений ПАО "Газпром" в г. Санкт-Петербурге051-2004989</v>
      </c>
      <c r="C490" s="23" t="s">
        <v>873</v>
      </c>
      <c r="D490" s="23" t="s">
        <v>250</v>
      </c>
      <c r="E490" s="24">
        <f>IFERROR(VLOOKUP(D490,#REF!,2,0),)</f>
        <v>0</v>
      </c>
      <c r="F490" s="24">
        <f>IFERROR(VLOOKUP(D490,#REF!,3,0),)</f>
        <v>0</v>
      </c>
      <c r="G490" s="24">
        <f>IFERROR(VLOOKUP(D490,#REF!,4,0),)</f>
        <v>0</v>
      </c>
      <c r="H490" s="24">
        <f>IFERROR(VLOOKUP($D490,#REF!,5,0),)</f>
        <v>0</v>
      </c>
      <c r="I490" s="24">
        <v>0</v>
      </c>
      <c r="J490" s="24">
        <f>IFERROR(VLOOKUP($D490,#REF!,7,0),)</f>
        <v>0</v>
      </c>
      <c r="K490" s="24">
        <f>IFERROR(VLOOKUP($D490,#REF!,8,0),)</f>
        <v>0</v>
      </c>
      <c r="L490" s="24">
        <f>IFERROR(VLOOKUP($D490,#REF!,9,0),)</f>
        <v>0</v>
      </c>
      <c r="M490" s="24">
        <f>IFERROR(VLOOKUP($D490,#REF!,10,0),)</f>
        <v>0</v>
      </c>
      <c r="N490" s="24">
        <f>IFERROR(VLOOKUP($D490,#REF!,11,0),)</f>
        <v>0</v>
      </c>
      <c r="O490" s="24">
        <f>IFERROR(VLOOKUP($D490,#REF!,12,0),)</f>
        <v>0</v>
      </c>
      <c r="P490" s="24">
        <f>IFERROR(VLOOKUP($D490,#REF!,14,0),)</f>
        <v>0</v>
      </c>
      <c r="Q490" s="24">
        <f>IFERROR(VLOOKUP($D490,#REF!,15,0),)</f>
        <v>0</v>
      </c>
      <c r="R490" s="24">
        <f>IFERROR(VLOOKUP($D490,#REF!,16,0),)</f>
        <v>0</v>
      </c>
      <c r="S490" s="24">
        <f>IFERROR(VLOOKUP($D490,#REF!,16,0),)</f>
        <v>0</v>
      </c>
      <c r="T490" s="24">
        <f>IFERROR(VLOOKUP($D490,#REF!,17,0),)</f>
        <v>0</v>
      </c>
      <c r="U490" s="24">
        <f>IFERROR(VLOOKUP($D490,#REF!,19,0),)</f>
        <v>0</v>
      </c>
      <c r="V490" s="24">
        <f>IFERROR(VLOOKUP($D490,#REF!,20,0),)</f>
        <v>0</v>
      </c>
      <c r="W490" s="24">
        <f>IFERROR(VLOOKUP($D490,#REF!,21,0),)</f>
        <v>0</v>
      </c>
      <c r="X490" s="24">
        <f>IFERROR(VLOOKUP($D490,#REF!,22,0),)</f>
        <v>0</v>
      </c>
      <c r="Y490" s="24">
        <f>IFERROR(VLOOKUP($D490,#REF!,23,0),)</f>
        <v>0</v>
      </c>
      <c r="Z490" s="24">
        <f>IFERROR(VLOOKUP($D490,#REF!,24,0),)</f>
        <v>0</v>
      </c>
      <c r="AA490" s="24">
        <f>IFERROR(VLOOKUP($D490,#REF!,25,0),)</f>
        <v>0</v>
      </c>
      <c r="AB490" s="24">
        <f>IFERROR(VLOOKUP($D490,#REF!,26,0),)</f>
        <v>0</v>
      </c>
      <c r="AC490" s="24">
        <f>IFERROR(VLOOKUP($D490,#REF!,27,0),)</f>
        <v>0</v>
      </c>
      <c r="AD490" s="24">
        <f>IFERROR(VLOOKUP($D490,#REF!,28,0),)</f>
        <v>0</v>
      </c>
      <c r="AE490" s="24">
        <f>IFERROR(VLOOKUP($D490,#REF!,29,0),)</f>
        <v>0</v>
      </c>
      <c r="AF490" s="24">
        <f>IFERROR(VLOOKUP($D490,#REF!,30,0),)</f>
        <v>0</v>
      </c>
      <c r="AG490" s="24">
        <f>IFERROR(VLOOKUP($D490,#REF!,31,0),)</f>
        <v>0</v>
      </c>
      <c r="AH490" s="24">
        <f>IFERROR(VLOOKUP($D490,#REF!,32,0),)</f>
        <v>0</v>
      </c>
      <c r="AI490" s="24">
        <f>IFERROR(VLOOKUP($D490,#REF!,33,0),)</f>
        <v>0</v>
      </c>
      <c r="AJ490" s="24">
        <f>IFERROR(VLOOKUP($D490,#REF!,34,0),)</f>
        <v>0</v>
      </c>
      <c r="AK490" s="24">
        <f>IFERROR(VLOOKUP($D490,#REF!,35,0),)</f>
        <v>0</v>
      </c>
      <c r="AL490" s="24">
        <f>IFERROR(VLOOKUP($D490,#REF!,36,0),)</f>
        <v>0</v>
      </c>
    </row>
    <row r="491" spans="1:38" x14ac:dyDescent="0.25">
      <c r="A491" s="8" t="s">
        <v>989</v>
      </c>
      <c r="B491" s="8" t="str">
        <f t="shared" si="84"/>
        <v>Дооснащение ИТСО объектов Вынгапуровского ГП и Западно-Таркосалинского ГП051-2005052</v>
      </c>
      <c r="C491" s="23" t="s">
        <v>874</v>
      </c>
      <c r="D491" s="23" t="s">
        <v>490</v>
      </c>
      <c r="E491" s="24">
        <f>IFERROR(VLOOKUP(D491,#REF!,2,0),)</f>
        <v>0</v>
      </c>
      <c r="F491" s="24">
        <f>IFERROR(VLOOKUP(D491,#REF!,3,0),)</f>
        <v>0</v>
      </c>
      <c r="G491" s="24">
        <f>IFERROR(VLOOKUP(D491,#REF!,4,0),)</f>
        <v>0</v>
      </c>
      <c r="H491" s="24">
        <f>IFERROR(VLOOKUP($D491,#REF!,5,0),)</f>
        <v>0</v>
      </c>
      <c r="I491" s="24">
        <v>2.38</v>
      </c>
      <c r="J491" s="24">
        <f>IFERROR(VLOOKUP($D491,#REF!,7,0),)</f>
        <v>0</v>
      </c>
      <c r="K491" s="24">
        <f>IFERROR(VLOOKUP($D491,#REF!,8,0),)</f>
        <v>0</v>
      </c>
      <c r="L491" s="24">
        <f>IFERROR(VLOOKUP($D491,#REF!,9,0),)</f>
        <v>0</v>
      </c>
      <c r="M491" s="24">
        <f>IFERROR(VLOOKUP($D491,#REF!,10,0),)</f>
        <v>0</v>
      </c>
      <c r="N491" s="24">
        <f>IFERROR(VLOOKUP($D491,#REF!,11,0),)</f>
        <v>0</v>
      </c>
      <c r="O491" s="24">
        <f>IFERROR(VLOOKUP($D491,#REF!,12,0),)</f>
        <v>0</v>
      </c>
      <c r="P491" s="24">
        <f>IFERROR(VLOOKUP($D491,#REF!,14,0),)</f>
        <v>0</v>
      </c>
      <c r="Q491" s="24">
        <f>IFERROR(VLOOKUP($D491,#REF!,15,0),)</f>
        <v>0</v>
      </c>
      <c r="R491" s="24">
        <f>IFERROR(VLOOKUP($D491,#REF!,16,0),)</f>
        <v>0</v>
      </c>
      <c r="S491" s="24">
        <f>IFERROR(VLOOKUP($D491,#REF!,16,0),)</f>
        <v>0</v>
      </c>
      <c r="T491" s="24">
        <f>IFERROR(VLOOKUP($D491,#REF!,17,0),)</f>
        <v>0</v>
      </c>
      <c r="U491" s="24">
        <f>IFERROR(VLOOKUP($D491,#REF!,19,0),)</f>
        <v>0</v>
      </c>
      <c r="V491" s="24">
        <f>IFERROR(VLOOKUP($D491,#REF!,20,0),)</f>
        <v>0</v>
      </c>
      <c r="W491" s="24">
        <f>IFERROR(VLOOKUP($D491,#REF!,21,0),)</f>
        <v>0</v>
      </c>
      <c r="X491" s="24">
        <f>IFERROR(VLOOKUP($D491,#REF!,22,0),)</f>
        <v>0</v>
      </c>
      <c r="Y491" s="24">
        <f>IFERROR(VLOOKUP($D491,#REF!,23,0),)</f>
        <v>0</v>
      </c>
      <c r="Z491" s="24">
        <f>IFERROR(VLOOKUP($D491,#REF!,24,0),)</f>
        <v>0</v>
      </c>
      <c r="AA491" s="24">
        <f>IFERROR(VLOOKUP($D491,#REF!,25,0),)</f>
        <v>0</v>
      </c>
      <c r="AB491" s="24">
        <f>IFERROR(VLOOKUP($D491,#REF!,26,0),)</f>
        <v>0</v>
      </c>
      <c r="AC491" s="24">
        <f>IFERROR(VLOOKUP($D491,#REF!,27,0),)</f>
        <v>0</v>
      </c>
      <c r="AD491" s="24">
        <f>IFERROR(VLOOKUP($D491,#REF!,28,0),)</f>
        <v>0</v>
      </c>
      <c r="AE491" s="24">
        <f>IFERROR(VLOOKUP($D491,#REF!,29,0),)</f>
        <v>0</v>
      </c>
      <c r="AF491" s="24">
        <f>IFERROR(VLOOKUP($D491,#REF!,30,0),)</f>
        <v>0</v>
      </c>
      <c r="AG491" s="24">
        <f>IFERROR(VLOOKUP($D491,#REF!,31,0),)</f>
        <v>0</v>
      </c>
      <c r="AH491" s="24">
        <f>IFERROR(VLOOKUP($D491,#REF!,32,0),)</f>
        <v>0</v>
      </c>
      <c r="AI491" s="24">
        <f>IFERROR(VLOOKUP($D491,#REF!,33,0),)</f>
        <v>0</v>
      </c>
      <c r="AJ491" s="24">
        <f>IFERROR(VLOOKUP($D491,#REF!,34,0),)</f>
        <v>0</v>
      </c>
      <c r="AK491" s="24">
        <f>IFERROR(VLOOKUP($D491,#REF!,35,0),)</f>
        <v>0</v>
      </c>
      <c r="AL491" s="24">
        <f>IFERROR(VLOOKUP($D491,#REF!,36,0),)</f>
        <v>0</v>
      </c>
    </row>
    <row r="492" spans="1:38" x14ac:dyDescent="0.25">
      <c r="A492" s="8" t="s">
        <v>989</v>
      </c>
      <c r="B492" s="8" t="str">
        <f t="shared" si="84"/>
        <v>Дооснащение ИТСО объектов Заполярного НГКМ051-2005054</v>
      </c>
      <c r="C492" s="23" t="s">
        <v>875</v>
      </c>
      <c r="D492" s="23" t="s">
        <v>491</v>
      </c>
      <c r="E492" s="24">
        <f>IFERROR(VLOOKUP(D492,#REF!,2,0),)</f>
        <v>0</v>
      </c>
      <c r="F492" s="24">
        <f>IFERROR(VLOOKUP(D492,#REF!,3,0),)</f>
        <v>0</v>
      </c>
      <c r="G492" s="24">
        <f>IFERROR(VLOOKUP(D492,#REF!,4,0),)</f>
        <v>0</v>
      </c>
      <c r="H492" s="24">
        <f>IFERROR(VLOOKUP($D492,#REF!,5,0),)</f>
        <v>0</v>
      </c>
      <c r="I492" s="24">
        <v>65.150000000000006</v>
      </c>
      <c r="J492" s="24">
        <f>IFERROR(VLOOKUP($D492,#REF!,7,0),)</f>
        <v>0</v>
      </c>
      <c r="K492" s="24">
        <f>IFERROR(VLOOKUP($D492,#REF!,8,0),)</f>
        <v>0</v>
      </c>
      <c r="L492" s="24">
        <f>IFERROR(VLOOKUP($D492,#REF!,9,0),)</f>
        <v>0</v>
      </c>
      <c r="M492" s="24">
        <f>IFERROR(VLOOKUP($D492,#REF!,10,0),)</f>
        <v>0</v>
      </c>
      <c r="N492" s="24">
        <f>IFERROR(VLOOKUP($D492,#REF!,11,0),)</f>
        <v>0</v>
      </c>
      <c r="O492" s="24">
        <f>IFERROR(VLOOKUP($D492,#REF!,12,0),)</f>
        <v>0</v>
      </c>
      <c r="P492" s="24">
        <f>IFERROR(VLOOKUP($D492,#REF!,14,0),)</f>
        <v>0</v>
      </c>
      <c r="Q492" s="24">
        <f>IFERROR(VLOOKUP($D492,#REF!,15,0),)</f>
        <v>0</v>
      </c>
      <c r="R492" s="24">
        <f>IFERROR(VLOOKUP($D492,#REF!,16,0),)</f>
        <v>0</v>
      </c>
      <c r="S492" s="24">
        <f>IFERROR(VLOOKUP($D492,#REF!,16,0),)</f>
        <v>0</v>
      </c>
      <c r="T492" s="24">
        <f>IFERROR(VLOOKUP($D492,#REF!,17,0),)</f>
        <v>0</v>
      </c>
      <c r="U492" s="24">
        <f>IFERROR(VLOOKUP($D492,#REF!,19,0),)</f>
        <v>0</v>
      </c>
      <c r="V492" s="24">
        <f>IFERROR(VLOOKUP($D492,#REF!,20,0),)</f>
        <v>0</v>
      </c>
      <c r="W492" s="24">
        <f>IFERROR(VLOOKUP($D492,#REF!,21,0),)</f>
        <v>0</v>
      </c>
      <c r="X492" s="24">
        <f>IFERROR(VLOOKUP($D492,#REF!,22,0),)</f>
        <v>0</v>
      </c>
      <c r="Y492" s="24">
        <f>IFERROR(VLOOKUP($D492,#REF!,23,0),)</f>
        <v>0</v>
      </c>
      <c r="Z492" s="24">
        <f>IFERROR(VLOOKUP($D492,#REF!,24,0),)</f>
        <v>0</v>
      </c>
      <c r="AA492" s="24">
        <f>IFERROR(VLOOKUP($D492,#REF!,25,0),)</f>
        <v>0</v>
      </c>
      <c r="AB492" s="24">
        <f>IFERROR(VLOOKUP($D492,#REF!,26,0),)</f>
        <v>0</v>
      </c>
      <c r="AC492" s="24">
        <f>IFERROR(VLOOKUP($D492,#REF!,27,0),)</f>
        <v>0</v>
      </c>
      <c r="AD492" s="24">
        <f>IFERROR(VLOOKUP($D492,#REF!,28,0),)</f>
        <v>0</v>
      </c>
      <c r="AE492" s="24">
        <f>IFERROR(VLOOKUP($D492,#REF!,29,0),)</f>
        <v>0</v>
      </c>
      <c r="AF492" s="24">
        <f>IFERROR(VLOOKUP($D492,#REF!,30,0),)</f>
        <v>0</v>
      </c>
      <c r="AG492" s="24">
        <f>IFERROR(VLOOKUP($D492,#REF!,31,0),)</f>
        <v>0</v>
      </c>
      <c r="AH492" s="24">
        <f>IFERROR(VLOOKUP($D492,#REF!,32,0),)</f>
        <v>0</v>
      </c>
      <c r="AI492" s="24">
        <f>IFERROR(VLOOKUP($D492,#REF!,33,0),)</f>
        <v>0</v>
      </c>
      <c r="AJ492" s="24">
        <f>IFERROR(VLOOKUP($D492,#REF!,34,0),)</f>
        <v>0</v>
      </c>
      <c r="AK492" s="24">
        <f>IFERROR(VLOOKUP($D492,#REF!,35,0),)</f>
        <v>0</v>
      </c>
      <c r="AL492" s="24">
        <f>IFERROR(VLOOKUP($D492,#REF!,36,0),)</f>
        <v>0</v>
      </c>
    </row>
    <row r="493" spans="1:38" x14ac:dyDescent="0.25">
      <c r="A493" s="8" t="s">
        <v>989</v>
      </c>
      <c r="B493" s="8" t="str">
        <f t="shared" si="84"/>
        <v>Дооснащение ИТСО Щелковского ПХГ051-2005055</v>
      </c>
      <c r="C493" s="23" t="s">
        <v>876</v>
      </c>
      <c r="D493" s="23" t="s">
        <v>492</v>
      </c>
      <c r="E493" s="24">
        <f>IFERROR(VLOOKUP(D493,#REF!,2,0),)</f>
        <v>0</v>
      </c>
      <c r="F493" s="24">
        <f>IFERROR(VLOOKUP(D493,#REF!,3,0),)</f>
        <v>0</v>
      </c>
      <c r="G493" s="24">
        <f>IFERROR(VLOOKUP(D493,#REF!,4,0),)</f>
        <v>0</v>
      </c>
      <c r="H493" s="24">
        <f>IFERROR(VLOOKUP($D493,#REF!,5,0),)</f>
        <v>0</v>
      </c>
      <c r="I493" s="24">
        <v>0</v>
      </c>
      <c r="J493" s="24">
        <f>IFERROR(VLOOKUP($D493,#REF!,7,0),)</f>
        <v>0</v>
      </c>
      <c r="K493" s="24">
        <f>IFERROR(VLOOKUP($D493,#REF!,8,0),)</f>
        <v>0</v>
      </c>
      <c r="L493" s="24">
        <f>IFERROR(VLOOKUP($D493,#REF!,9,0),)</f>
        <v>0</v>
      </c>
      <c r="M493" s="24">
        <f>IFERROR(VLOOKUP($D493,#REF!,10,0),)</f>
        <v>0</v>
      </c>
      <c r="N493" s="24">
        <f>IFERROR(VLOOKUP($D493,#REF!,11,0),)</f>
        <v>0</v>
      </c>
      <c r="O493" s="24">
        <f>IFERROR(VLOOKUP($D493,#REF!,12,0),)</f>
        <v>0</v>
      </c>
      <c r="P493" s="24">
        <f>IFERROR(VLOOKUP($D493,#REF!,14,0),)</f>
        <v>0</v>
      </c>
      <c r="Q493" s="24">
        <f>IFERROR(VLOOKUP($D493,#REF!,15,0),)</f>
        <v>0</v>
      </c>
      <c r="R493" s="24">
        <f>IFERROR(VLOOKUP($D493,#REF!,16,0),)</f>
        <v>0</v>
      </c>
      <c r="S493" s="24">
        <f>IFERROR(VLOOKUP($D493,#REF!,16,0),)</f>
        <v>0</v>
      </c>
      <c r="T493" s="24">
        <f>IFERROR(VLOOKUP($D493,#REF!,17,0),)</f>
        <v>0</v>
      </c>
      <c r="U493" s="24">
        <f>IFERROR(VLOOKUP($D493,#REF!,19,0),)</f>
        <v>0</v>
      </c>
      <c r="V493" s="24">
        <f>IFERROR(VLOOKUP($D493,#REF!,20,0),)</f>
        <v>0</v>
      </c>
      <c r="W493" s="24">
        <f>IFERROR(VLOOKUP($D493,#REF!,21,0),)</f>
        <v>0</v>
      </c>
      <c r="X493" s="24">
        <f>IFERROR(VLOOKUP($D493,#REF!,22,0),)</f>
        <v>0</v>
      </c>
      <c r="Y493" s="24">
        <f>IFERROR(VLOOKUP($D493,#REF!,23,0),)</f>
        <v>0</v>
      </c>
      <c r="Z493" s="24">
        <f>IFERROR(VLOOKUP($D493,#REF!,24,0),)</f>
        <v>0</v>
      </c>
      <c r="AA493" s="24">
        <f>IFERROR(VLOOKUP($D493,#REF!,25,0),)</f>
        <v>0</v>
      </c>
      <c r="AB493" s="24">
        <f>IFERROR(VLOOKUP($D493,#REF!,26,0),)</f>
        <v>0</v>
      </c>
      <c r="AC493" s="24">
        <f>IFERROR(VLOOKUP($D493,#REF!,27,0),)</f>
        <v>0</v>
      </c>
      <c r="AD493" s="24">
        <f>IFERROR(VLOOKUP($D493,#REF!,28,0),)</f>
        <v>0</v>
      </c>
      <c r="AE493" s="24">
        <f>IFERROR(VLOOKUP($D493,#REF!,29,0),)</f>
        <v>0</v>
      </c>
      <c r="AF493" s="24">
        <f>IFERROR(VLOOKUP($D493,#REF!,30,0),)</f>
        <v>0</v>
      </c>
      <c r="AG493" s="24">
        <f>IFERROR(VLOOKUP($D493,#REF!,31,0),)</f>
        <v>0</v>
      </c>
      <c r="AH493" s="24">
        <f>IFERROR(VLOOKUP($D493,#REF!,32,0),)</f>
        <v>0</v>
      </c>
      <c r="AI493" s="24">
        <f>IFERROR(VLOOKUP($D493,#REF!,33,0),)</f>
        <v>0</v>
      </c>
      <c r="AJ493" s="24">
        <f>IFERROR(VLOOKUP($D493,#REF!,34,0),)</f>
        <v>0</v>
      </c>
      <c r="AK493" s="24">
        <f>IFERROR(VLOOKUP($D493,#REF!,35,0),)</f>
        <v>0</v>
      </c>
      <c r="AL493" s="24">
        <f>IFERROR(VLOOKUP($D493,#REF!,36,0),)</f>
        <v>0</v>
      </c>
    </row>
    <row r="494" spans="1:38" x14ac:dyDescent="0.25">
      <c r="A494" s="8" t="s">
        <v>989</v>
      </c>
      <c r="B494" s="8" t="str">
        <f t="shared" si="84"/>
        <v>Дооснащение ИТСО Калужского ПХГ051-2005056</v>
      </c>
      <c r="C494" s="23" t="s">
        <v>877</v>
      </c>
      <c r="D494" s="23" t="s">
        <v>493</v>
      </c>
      <c r="E494" s="24">
        <f>IFERROR(VLOOKUP(D494,#REF!,2,0),)</f>
        <v>0</v>
      </c>
      <c r="F494" s="24">
        <f>IFERROR(VLOOKUP(D494,#REF!,3,0),)</f>
        <v>0</v>
      </c>
      <c r="G494" s="24">
        <f>IFERROR(VLOOKUP(D494,#REF!,4,0),)</f>
        <v>0</v>
      </c>
      <c r="H494" s="24">
        <f>IFERROR(VLOOKUP($D494,#REF!,5,0),)</f>
        <v>0</v>
      </c>
      <c r="I494" s="24">
        <v>0</v>
      </c>
      <c r="J494" s="24">
        <f>IFERROR(VLOOKUP($D494,#REF!,7,0),)</f>
        <v>0</v>
      </c>
      <c r="K494" s="24">
        <f>IFERROR(VLOOKUP($D494,#REF!,8,0),)</f>
        <v>0</v>
      </c>
      <c r="L494" s="24">
        <f>IFERROR(VLOOKUP($D494,#REF!,9,0),)</f>
        <v>0</v>
      </c>
      <c r="M494" s="24">
        <f>IFERROR(VLOOKUP($D494,#REF!,10,0),)</f>
        <v>0</v>
      </c>
      <c r="N494" s="24">
        <f>IFERROR(VLOOKUP($D494,#REF!,11,0),)</f>
        <v>0</v>
      </c>
      <c r="O494" s="24">
        <f>IFERROR(VLOOKUP($D494,#REF!,12,0),)</f>
        <v>0</v>
      </c>
      <c r="P494" s="24">
        <f>IFERROR(VLOOKUP($D494,#REF!,14,0),)</f>
        <v>0</v>
      </c>
      <c r="Q494" s="24">
        <f>IFERROR(VLOOKUP($D494,#REF!,15,0),)</f>
        <v>0</v>
      </c>
      <c r="R494" s="24">
        <f>IFERROR(VLOOKUP($D494,#REF!,16,0),)</f>
        <v>0</v>
      </c>
      <c r="S494" s="24">
        <f>IFERROR(VLOOKUP($D494,#REF!,16,0),)</f>
        <v>0</v>
      </c>
      <c r="T494" s="24">
        <f>IFERROR(VLOOKUP($D494,#REF!,17,0),)</f>
        <v>0</v>
      </c>
      <c r="U494" s="24">
        <f>IFERROR(VLOOKUP($D494,#REF!,19,0),)</f>
        <v>0</v>
      </c>
      <c r="V494" s="24">
        <f>IFERROR(VLOOKUP($D494,#REF!,20,0),)</f>
        <v>0</v>
      </c>
      <c r="W494" s="24">
        <f>IFERROR(VLOOKUP($D494,#REF!,21,0),)</f>
        <v>0</v>
      </c>
      <c r="X494" s="24">
        <f>IFERROR(VLOOKUP($D494,#REF!,22,0),)</f>
        <v>0</v>
      </c>
      <c r="Y494" s="24">
        <f>IFERROR(VLOOKUP($D494,#REF!,23,0),)</f>
        <v>0</v>
      </c>
      <c r="Z494" s="24">
        <f>IFERROR(VLOOKUP($D494,#REF!,24,0),)</f>
        <v>0</v>
      </c>
      <c r="AA494" s="24">
        <f>IFERROR(VLOOKUP($D494,#REF!,25,0),)</f>
        <v>0</v>
      </c>
      <c r="AB494" s="24">
        <f>IFERROR(VLOOKUP($D494,#REF!,26,0),)</f>
        <v>0</v>
      </c>
      <c r="AC494" s="24">
        <f>IFERROR(VLOOKUP($D494,#REF!,27,0),)</f>
        <v>0</v>
      </c>
      <c r="AD494" s="24">
        <f>IFERROR(VLOOKUP($D494,#REF!,28,0),)</f>
        <v>0</v>
      </c>
      <c r="AE494" s="24">
        <f>IFERROR(VLOOKUP($D494,#REF!,29,0),)</f>
        <v>0</v>
      </c>
      <c r="AF494" s="24">
        <f>IFERROR(VLOOKUP($D494,#REF!,30,0),)</f>
        <v>0</v>
      </c>
      <c r="AG494" s="24">
        <f>IFERROR(VLOOKUP($D494,#REF!,31,0),)</f>
        <v>0</v>
      </c>
      <c r="AH494" s="24">
        <f>IFERROR(VLOOKUP($D494,#REF!,32,0),)</f>
        <v>0</v>
      </c>
      <c r="AI494" s="24">
        <f>IFERROR(VLOOKUP($D494,#REF!,33,0),)</f>
        <v>0</v>
      </c>
      <c r="AJ494" s="24">
        <f>IFERROR(VLOOKUP($D494,#REF!,34,0),)</f>
        <v>0</v>
      </c>
      <c r="AK494" s="24">
        <f>IFERROR(VLOOKUP($D494,#REF!,35,0),)</f>
        <v>0</v>
      </c>
      <c r="AL494" s="24">
        <f>IFERROR(VLOOKUP($D494,#REF!,36,0),)</f>
        <v>0</v>
      </c>
    </row>
    <row r="495" spans="1:38" x14ac:dyDescent="0.25">
      <c r="A495" s="8" t="s">
        <v>989</v>
      </c>
      <c r="B495" s="8" t="str">
        <f t="shared" si="84"/>
        <v>Дооснащение ИТСО Невского УПХГ051-2005057</v>
      </c>
      <c r="C495" s="23" t="s">
        <v>878</v>
      </c>
      <c r="D495" s="23" t="s">
        <v>494</v>
      </c>
      <c r="E495" s="24">
        <f>IFERROR(VLOOKUP(D495,#REF!,2,0),)</f>
        <v>0</v>
      </c>
      <c r="F495" s="24">
        <f>IFERROR(VLOOKUP(D495,#REF!,3,0),)</f>
        <v>0</v>
      </c>
      <c r="G495" s="24">
        <f>IFERROR(VLOOKUP(D495,#REF!,4,0),)</f>
        <v>0</v>
      </c>
      <c r="H495" s="24">
        <f>IFERROR(VLOOKUP($D495,#REF!,5,0),)</f>
        <v>0</v>
      </c>
      <c r="I495" s="24">
        <v>0</v>
      </c>
      <c r="J495" s="24">
        <f>IFERROR(VLOOKUP($D495,#REF!,7,0),)</f>
        <v>0</v>
      </c>
      <c r="K495" s="24">
        <f>IFERROR(VLOOKUP($D495,#REF!,8,0),)</f>
        <v>0</v>
      </c>
      <c r="L495" s="24">
        <f>IFERROR(VLOOKUP($D495,#REF!,9,0),)</f>
        <v>0</v>
      </c>
      <c r="M495" s="24">
        <f>IFERROR(VLOOKUP($D495,#REF!,10,0),)</f>
        <v>0</v>
      </c>
      <c r="N495" s="24">
        <f>IFERROR(VLOOKUP($D495,#REF!,11,0),)</f>
        <v>0</v>
      </c>
      <c r="O495" s="24">
        <f>IFERROR(VLOOKUP($D495,#REF!,12,0),)</f>
        <v>0</v>
      </c>
      <c r="P495" s="24">
        <f>IFERROR(VLOOKUP($D495,#REF!,14,0),)</f>
        <v>0</v>
      </c>
      <c r="Q495" s="24">
        <f>IFERROR(VLOOKUP($D495,#REF!,15,0),)</f>
        <v>0</v>
      </c>
      <c r="R495" s="24">
        <f>IFERROR(VLOOKUP($D495,#REF!,16,0),)</f>
        <v>0</v>
      </c>
      <c r="S495" s="24">
        <f>IFERROR(VLOOKUP($D495,#REF!,16,0),)</f>
        <v>0</v>
      </c>
      <c r="T495" s="24">
        <f>IFERROR(VLOOKUP($D495,#REF!,17,0),)</f>
        <v>0</v>
      </c>
      <c r="U495" s="24">
        <f>IFERROR(VLOOKUP($D495,#REF!,19,0),)</f>
        <v>0</v>
      </c>
      <c r="V495" s="24">
        <f>IFERROR(VLOOKUP($D495,#REF!,20,0),)</f>
        <v>0</v>
      </c>
      <c r="W495" s="24">
        <f>IFERROR(VLOOKUP($D495,#REF!,21,0),)</f>
        <v>0</v>
      </c>
      <c r="X495" s="24">
        <f>IFERROR(VLOOKUP($D495,#REF!,22,0),)</f>
        <v>0</v>
      </c>
      <c r="Y495" s="24">
        <f>IFERROR(VLOOKUP($D495,#REF!,23,0),)</f>
        <v>0</v>
      </c>
      <c r="Z495" s="24">
        <f>IFERROR(VLOOKUP($D495,#REF!,24,0),)</f>
        <v>0</v>
      </c>
      <c r="AA495" s="24">
        <f>IFERROR(VLOOKUP($D495,#REF!,25,0),)</f>
        <v>0</v>
      </c>
      <c r="AB495" s="24">
        <f>IFERROR(VLOOKUP($D495,#REF!,26,0),)</f>
        <v>0</v>
      </c>
      <c r="AC495" s="24">
        <f>IFERROR(VLOOKUP($D495,#REF!,27,0),)</f>
        <v>0</v>
      </c>
      <c r="AD495" s="24">
        <f>IFERROR(VLOOKUP($D495,#REF!,28,0),)</f>
        <v>0</v>
      </c>
      <c r="AE495" s="24">
        <f>IFERROR(VLOOKUP($D495,#REF!,29,0),)</f>
        <v>0</v>
      </c>
      <c r="AF495" s="24">
        <f>IFERROR(VLOOKUP($D495,#REF!,30,0),)</f>
        <v>0</v>
      </c>
      <c r="AG495" s="24">
        <f>IFERROR(VLOOKUP($D495,#REF!,31,0),)</f>
        <v>0</v>
      </c>
      <c r="AH495" s="24">
        <f>IFERROR(VLOOKUP($D495,#REF!,32,0),)</f>
        <v>0</v>
      </c>
      <c r="AI495" s="24">
        <f>IFERROR(VLOOKUP($D495,#REF!,33,0),)</f>
        <v>0</v>
      </c>
      <c r="AJ495" s="24">
        <f>IFERROR(VLOOKUP($D495,#REF!,34,0),)</f>
        <v>0</v>
      </c>
      <c r="AK495" s="24">
        <f>IFERROR(VLOOKUP($D495,#REF!,35,0),)</f>
        <v>0</v>
      </c>
      <c r="AL495" s="24">
        <f>IFERROR(VLOOKUP($D495,#REF!,36,0),)</f>
        <v>0</v>
      </c>
    </row>
    <row r="496" spans="1:38" x14ac:dyDescent="0.25">
      <c r="A496" s="8" t="s">
        <v>989</v>
      </c>
      <c r="B496" s="8" t="str">
        <f t="shared" si="84"/>
        <v>Дооснащение ИТСО объектов Похвистневского УПХГ051-2005058</v>
      </c>
      <c r="C496" s="23" t="s">
        <v>879</v>
      </c>
      <c r="D496" s="23" t="s">
        <v>495</v>
      </c>
      <c r="E496" s="24">
        <f>IFERROR(VLOOKUP(D496,#REF!,2,0),)</f>
        <v>0</v>
      </c>
      <c r="F496" s="24">
        <f>IFERROR(VLOOKUP(D496,#REF!,3,0),)</f>
        <v>0</v>
      </c>
      <c r="G496" s="24">
        <f>IFERROR(VLOOKUP(D496,#REF!,4,0),)</f>
        <v>0</v>
      </c>
      <c r="H496" s="24">
        <f>IFERROR(VLOOKUP($D496,#REF!,5,0),)</f>
        <v>0</v>
      </c>
      <c r="I496" s="24">
        <v>0</v>
      </c>
      <c r="J496" s="24">
        <f>IFERROR(VLOOKUP($D496,#REF!,7,0),)</f>
        <v>0</v>
      </c>
      <c r="K496" s="24">
        <f>IFERROR(VLOOKUP($D496,#REF!,8,0),)</f>
        <v>0</v>
      </c>
      <c r="L496" s="24">
        <f>IFERROR(VLOOKUP($D496,#REF!,9,0),)</f>
        <v>0</v>
      </c>
      <c r="M496" s="24">
        <f>IFERROR(VLOOKUP($D496,#REF!,10,0),)</f>
        <v>0</v>
      </c>
      <c r="N496" s="24">
        <f>IFERROR(VLOOKUP($D496,#REF!,11,0),)</f>
        <v>0</v>
      </c>
      <c r="O496" s="24">
        <f>IFERROR(VLOOKUP($D496,#REF!,12,0),)</f>
        <v>0</v>
      </c>
      <c r="P496" s="24">
        <f>IFERROR(VLOOKUP($D496,#REF!,14,0),)</f>
        <v>0</v>
      </c>
      <c r="Q496" s="24">
        <f>IFERROR(VLOOKUP($D496,#REF!,15,0),)</f>
        <v>0</v>
      </c>
      <c r="R496" s="24">
        <f>IFERROR(VLOOKUP($D496,#REF!,16,0),)</f>
        <v>0</v>
      </c>
      <c r="S496" s="24">
        <f>IFERROR(VLOOKUP($D496,#REF!,16,0),)</f>
        <v>0</v>
      </c>
      <c r="T496" s="24">
        <f>IFERROR(VLOOKUP($D496,#REF!,17,0),)</f>
        <v>0</v>
      </c>
      <c r="U496" s="24">
        <f>IFERROR(VLOOKUP($D496,#REF!,19,0),)</f>
        <v>0</v>
      </c>
      <c r="V496" s="24">
        <f>IFERROR(VLOOKUP($D496,#REF!,20,0),)</f>
        <v>0</v>
      </c>
      <c r="W496" s="24">
        <f>IFERROR(VLOOKUP($D496,#REF!,21,0),)</f>
        <v>0</v>
      </c>
      <c r="X496" s="24">
        <f>IFERROR(VLOOKUP($D496,#REF!,22,0),)</f>
        <v>0</v>
      </c>
      <c r="Y496" s="24">
        <f>IFERROR(VLOOKUP($D496,#REF!,23,0),)</f>
        <v>0</v>
      </c>
      <c r="Z496" s="24">
        <f>IFERROR(VLOOKUP($D496,#REF!,24,0),)</f>
        <v>0</v>
      </c>
      <c r="AA496" s="24">
        <f>IFERROR(VLOOKUP($D496,#REF!,25,0),)</f>
        <v>0</v>
      </c>
      <c r="AB496" s="24">
        <f>IFERROR(VLOOKUP($D496,#REF!,26,0),)</f>
        <v>0</v>
      </c>
      <c r="AC496" s="24">
        <f>IFERROR(VLOOKUP($D496,#REF!,27,0),)</f>
        <v>0</v>
      </c>
      <c r="AD496" s="24">
        <f>IFERROR(VLOOKUP($D496,#REF!,28,0),)</f>
        <v>0</v>
      </c>
      <c r="AE496" s="24">
        <f>IFERROR(VLOOKUP($D496,#REF!,29,0),)</f>
        <v>0</v>
      </c>
      <c r="AF496" s="24">
        <f>IFERROR(VLOOKUP($D496,#REF!,30,0),)</f>
        <v>0</v>
      </c>
      <c r="AG496" s="24">
        <f>IFERROR(VLOOKUP($D496,#REF!,31,0),)</f>
        <v>0</v>
      </c>
      <c r="AH496" s="24">
        <f>IFERROR(VLOOKUP($D496,#REF!,32,0),)</f>
        <v>0</v>
      </c>
      <c r="AI496" s="24">
        <f>IFERROR(VLOOKUP($D496,#REF!,33,0),)</f>
        <v>0</v>
      </c>
      <c r="AJ496" s="24">
        <f>IFERROR(VLOOKUP($D496,#REF!,34,0),)</f>
        <v>0</v>
      </c>
      <c r="AK496" s="24">
        <f>IFERROR(VLOOKUP($D496,#REF!,35,0),)</f>
        <v>0</v>
      </c>
      <c r="AL496" s="24">
        <f>IFERROR(VLOOKUP($D496,#REF!,36,0),)</f>
        <v>0</v>
      </c>
    </row>
    <row r="497" spans="1:38" x14ac:dyDescent="0.25">
      <c r="A497" s="8" t="s">
        <v>989</v>
      </c>
      <c r="B497" s="8" t="str">
        <f t="shared" si="84"/>
        <v>Дооснащение ИТСО Ленинградского ПХГ051-2005059</v>
      </c>
      <c r="C497" s="23" t="s">
        <v>880</v>
      </c>
      <c r="D497" s="23" t="s">
        <v>496</v>
      </c>
      <c r="E497" s="24">
        <f>IFERROR(VLOOKUP(D497,#REF!,2,0),)</f>
        <v>0</v>
      </c>
      <c r="F497" s="24">
        <f>IFERROR(VLOOKUP(D497,#REF!,3,0),)</f>
        <v>0</v>
      </c>
      <c r="G497" s="24">
        <f>IFERROR(VLOOKUP(D497,#REF!,4,0),)</f>
        <v>0</v>
      </c>
      <c r="H497" s="24">
        <f>IFERROR(VLOOKUP($D497,#REF!,5,0),)</f>
        <v>0</v>
      </c>
      <c r="I497" s="24">
        <v>0</v>
      </c>
      <c r="J497" s="24">
        <f>IFERROR(VLOOKUP($D497,#REF!,7,0),)</f>
        <v>0</v>
      </c>
      <c r="K497" s="24">
        <f>IFERROR(VLOOKUP($D497,#REF!,8,0),)</f>
        <v>0</v>
      </c>
      <c r="L497" s="24">
        <f>IFERROR(VLOOKUP($D497,#REF!,9,0),)</f>
        <v>0</v>
      </c>
      <c r="M497" s="24">
        <f>IFERROR(VLOOKUP($D497,#REF!,10,0),)</f>
        <v>0</v>
      </c>
      <c r="N497" s="24">
        <f>IFERROR(VLOOKUP($D497,#REF!,11,0),)</f>
        <v>0</v>
      </c>
      <c r="O497" s="24">
        <f>IFERROR(VLOOKUP($D497,#REF!,12,0),)</f>
        <v>0</v>
      </c>
      <c r="P497" s="24">
        <f>IFERROR(VLOOKUP($D497,#REF!,14,0),)</f>
        <v>0</v>
      </c>
      <c r="Q497" s="24">
        <f>IFERROR(VLOOKUP($D497,#REF!,15,0),)</f>
        <v>0</v>
      </c>
      <c r="R497" s="24">
        <f>IFERROR(VLOOKUP($D497,#REF!,16,0),)</f>
        <v>0</v>
      </c>
      <c r="S497" s="24">
        <f>IFERROR(VLOOKUP($D497,#REF!,16,0),)</f>
        <v>0</v>
      </c>
      <c r="T497" s="24">
        <f>IFERROR(VLOOKUP($D497,#REF!,17,0),)</f>
        <v>0</v>
      </c>
      <c r="U497" s="24">
        <f>IFERROR(VLOOKUP($D497,#REF!,19,0),)</f>
        <v>0</v>
      </c>
      <c r="V497" s="24">
        <f>IFERROR(VLOOKUP($D497,#REF!,20,0),)</f>
        <v>0</v>
      </c>
      <c r="W497" s="24">
        <f>IFERROR(VLOOKUP($D497,#REF!,21,0),)</f>
        <v>0</v>
      </c>
      <c r="X497" s="24">
        <f>IFERROR(VLOOKUP($D497,#REF!,22,0),)</f>
        <v>0</v>
      </c>
      <c r="Y497" s="24">
        <f>IFERROR(VLOOKUP($D497,#REF!,23,0),)</f>
        <v>0</v>
      </c>
      <c r="Z497" s="24">
        <f>IFERROR(VLOOKUP($D497,#REF!,24,0),)</f>
        <v>0</v>
      </c>
      <c r="AA497" s="24">
        <f>IFERROR(VLOOKUP($D497,#REF!,25,0),)</f>
        <v>0</v>
      </c>
      <c r="AB497" s="24">
        <f>IFERROR(VLOOKUP($D497,#REF!,26,0),)</f>
        <v>0</v>
      </c>
      <c r="AC497" s="24">
        <f>IFERROR(VLOOKUP($D497,#REF!,27,0),)</f>
        <v>0</v>
      </c>
      <c r="AD497" s="24">
        <f>IFERROR(VLOOKUP($D497,#REF!,28,0),)</f>
        <v>0</v>
      </c>
      <c r="AE497" s="24">
        <f>IFERROR(VLOOKUP($D497,#REF!,29,0),)</f>
        <v>0</v>
      </c>
      <c r="AF497" s="24">
        <f>IFERROR(VLOOKUP($D497,#REF!,30,0),)</f>
        <v>0</v>
      </c>
      <c r="AG497" s="24">
        <f>IFERROR(VLOOKUP($D497,#REF!,31,0),)</f>
        <v>0</v>
      </c>
      <c r="AH497" s="24">
        <f>IFERROR(VLOOKUP($D497,#REF!,32,0),)</f>
        <v>0</v>
      </c>
      <c r="AI497" s="24">
        <f>IFERROR(VLOOKUP($D497,#REF!,33,0),)</f>
        <v>0</v>
      </c>
      <c r="AJ497" s="24">
        <f>IFERROR(VLOOKUP($D497,#REF!,34,0),)</f>
        <v>0</v>
      </c>
      <c r="AK497" s="24">
        <f>IFERROR(VLOOKUP($D497,#REF!,35,0),)</f>
        <v>0</v>
      </c>
      <c r="AL497" s="24">
        <f>IFERROR(VLOOKUP($D497,#REF!,36,0),)</f>
        <v>0</v>
      </c>
    </row>
    <row r="498" spans="1:38" x14ac:dyDescent="0.25">
      <c r="A498" s="8" t="s">
        <v>989</v>
      </c>
      <c r="B498" s="8" t="str">
        <f t="shared" si="84"/>
        <v>Дооснащение ИТСО ГРС Волховского ЛПУМГ и Пикалевского ЛПУМГ051-2005074</v>
      </c>
      <c r="C498" s="23" t="s">
        <v>881</v>
      </c>
      <c r="D498" s="23" t="s">
        <v>497</v>
      </c>
      <c r="E498" s="24">
        <f>IFERROR(VLOOKUP(D498,#REF!,2,0),)</f>
        <v>0</v>
      </c>
      <c r="F498" s="24">
        <f>IFERROR(VLOOKUP(D498,#REF!,3,0),)</f>
        <v>0</v>
      </c>
      <c r="G498" s="24">
        <f>IFERROR(VLOOKUP(D498,#REF!,4,0),)</f>
        <v>0</v>
      </c>
      <c r="H498" s="24">
        <f>IFERROR(VLOOKUP($D498,#REF!,5,0),)</f>
        <v>0</v>
      </c>
      <c r="I498" s="24">
        <v>0</v>
      </c>
      <c r="J498" s="24">
        <f>IFERROR(VLOOKUP($D498,#REF!,7,0),)</f>
        <v>0</v>
      </c>
      <c r="K498" s="24">
        <f>IFERROR(VLOOKUP($D498,#REF!,8,0),)</f>
        <v>0</v>
      </c>
      <c r="L498" s="24">
        <f>IFERROR(VLOOKUP($D498,#REF!,9,0),)</f>
        <v>0</v>
      </c>
      <c r="M498" s="24">
        <f>IFERROR(VLOOKUP($D498,#REF!,10,0),)</f>
        <v>0</v>
      </c>
      <c r="N498" s="24">
        <f>IFERROR(VLOOKUP($D498,#REF!,11,0),)</f>
        <v>0</v>
      </c>
      <c r="O498" s="24">
        <f>IFERROR(VLOOKUP($D498,#REF!,12,0),)</f>
        <v>0</v>
      </c>
      <c r="P498" s="24">
        <f>IFERROR(VLOOKUP($D498,#REF!,14,0),)</f>
        <v>0</v>
      </c>
      <c r="Q498" s="24">
        <f>IFERROR(VLOOKUP($D498,#REF!,15,0),)</f>
        <v>0</v>
      </c>
      <c r="R498" s="24">
        <f>IFERROR(VLOOKUP($D498,#REF!,16,0),)</f>
        <v>0</v>
      </c>
      <c r="S498" s="24">
        <f>IFERROR(VLOOKUP($D498,#REF!,16,0),)</f>
        <v>0</v>
      </c>
      <c r="T498" s="24">
        <f>IFERROR(VLOOKUP($D498,#REF!,17,0),)</f>
        <v>0</v>
      </c>
      <c r="U498" s="24">
        <f>IFERROR(VLOOKUP($D498,#REF!,19,0),)</f>
        <v>0</v>
      </c>
      <c r="V498" s="24">
        <f>IFERROR(VLOOKUP($D498,#REF!,20,0),)</f>
        <v>0</v>
      </c>
      <c r="W498" s="24">
        <f>IFERROR(VLOOKUP($D498,#REF!,21,0),)</f>
        <v>0</v>
      </c>
      <c r="X498" s="24">
        <f>IFERROR(VLOOKUP($D498,#REF!,22,0),)</f>
        <v>0</v>
      </c>
      <c r="Y498" s="24">
        <f>IFERROR(VLOOKUP($D498,#REF!,23,0),)</f>
        <v>0</v>
      </c>
      <c r="Z498" s="24">
        <f>IFERROR(VLOOKUP($D498,#REF!,24,0),)</f>
        <v>0</v>
      </c>
      <c r="AA498" s="24">
        <f>IFERROR(VLOOKUP($D498,#REF!,25,0),)</f>
        <v>0</v>
      </c>
      <c r="AB498" s="24">
        <f>IFERROR(VLOOKUP($D498,#REF!,26,0),)</f>
        <v>0</v>
      </c>
      <c r="AC498" s="24">
        <f>IFERROR(VLOOKUP($D498,#REF!,27,0),)</f>
        <v>0</v>
      </c>
      <c r="AD498" s="24">
        <f>IFERROR(VLOOKUP($D498,#REF!,28,0),)</f>
        <v>0</v>
      </c>
      <c r="AE498" s="24">
        <f>IFERROR(VLOOKUP($D498,#REF!,29,0),)</f>
        <v>0</v>
      </c>
      <c r="AF498" s="24">
        <f>IFERROR(VLOOKUP($D498,#REF!,30,0),)</f>
        <v>0</v>
      </c>
      <c r="AG498" s="24">
        <f>IFERROR(VLOOKUP($D498,#REF!,31,0),)</f>
        <v>0</v>
      </c>
      <c r="AH498" s="24">
        <f>IFERROR(VLOOKUP($D498,#REF!,32,0),)</f>
        <v>0</v>
      </c>
      <c r="AI498" s="24">
        <f>IFERROR(VLOOKUP($D498,#REF!,33,0),)</f>
        <v>0</v>
      </c>
      <c r="AJ498" s="24">
        <f>IFERROR(VLOOKUP($D498,#REF!,34,0),)</f>
        <v>0</v>
      </c>
      <c r="AK498" s="24">
        <f>IFERROR(VLOOKUP($D498,#REF!,35,0),)</f>
        <v>0</v>
      </c>
      <c r="AL498" s="24">
        <f>IFERROR(VLOOKUP($D498,#REF!,36,0),)</f>
        <v>0</v>
      </c>
    </row>
    <row r="499" spans="1:38" x14ac:dyDescent="0.25">
      <c r="A499" s="8" t="s">
        <v>989</v>
      </c>
      <c r="B499" s="8" t="str">
        <f t="shared" si="84"/>
        <v>Дооснащение ИТСО ГРС Калининградского ЛПУМГ и Портового ЛПУМГ051-2005076</v>
      </c>
      <c r="C499" s="23" t="s">
        <v>882</v>
      </c>
      <c r="D499" s="23" t="s">
        <v>498</v>
      </c>
      <c r="E499" s="24">
        <f>IFERROR(VLOOKUP(D499,#REF!,2,0),)</f>
        <v>0</v>
      </c>
      <c r="F499" s="24">
        <f>IFERROR(VLOOKUP(D499,#REF!,3,0),)</f>
        <v>0</v>
      </c>
      <c r="G499" s="24">
        <f>IFERROR(VLOOKUP(D499,#REF!,4,0),)</f>
        <v>0</v>
      </c>
      <c r="H499" s="24">
        <f>IFERROR(VLOOKUP($D499,#REF!,5,0),)</f>
        <v>0</v>
      </c>
      <c r="I499" s="24">
        <v>0</v>
      </c>
      <c r="J499" s="24">
        <f>IFERROR(VLOOKUP($D499,#REF!,7,0),)</f>
        <v>0</v>
      </c>
      <c r="K499" s="24">
        <f>IFERROR(VLOOKUP($D499,#REF!,8,0),)</f>
        <v>0</v>
      </c>
      <c r="L499" s="24">
        <f>IFERROR(VLOOKUP($D499,#REF!,9,0),)</f>
        <v>0</v>
      </c>
      <c r="M499" s="24">
        <f>IFERROR(VLOOKUP($D499,#REF!,10,0),)</f>
        <v>0</v>
      </c>
      <c r="N499" s="24">
        <f>IFERROR(VLOOKUP($D499,#REF!,11,0),)</f>
        <v>0</v>
      </c>
      <c r="O499" s="24">
        <f>IFERROR(VLOOKUP($D499,#REF!,12,0),)</f>
        <v>0</v>
      </c>
      <c r="P499" s="24">
        <f>IFERROR(VLOOKUP($D499,#REF!,14,0),)</f>
        <v>0</v>
      </c>
      <c r="Q499" s="24">
        <f>IFERROR(VLOOKUP($D499,#REF!,15,0),)</f>
        <v>0</v>
      </c>
      <c r="R499" s="24">
        <f>IFERROR(VLOOKUP($D499,#REF!,16,0),)</f>
        <v>0</v>
      </c>
      <c r="S499" s="24">
        <f>IFERROR(VLOOKUP($D499,#REF!,16,0),)</f>
        <v>0</v>
      </c>
      <c r="T499" s="24">
        <f>IFERROR(VLOOKUP($D499,#REF!,17,0),)</f>
        <v>0</v>
      </c>
      <c r="U499" s="24">
        <f>IFERROR(VLOOKUP($D499,#REF!,19,0),)</f>
        <v>0</v>
      </c>
      <c r="V499" s="24">
        <f>IFERROR(VLOOKUP($D499,#REF!,20,0),)</f>
        <v>0</v>
      </c>
      <c r="W499" s="24">
        <f>IFERROR(VLOOKUP($D499,#REF!,21,0),)</f>
        <v>0</v>
      </c>
      <c r="X499" s="24">
        <f>IFERROR(VLOOKUP($D499,#REF!,22,0),)</f>
        <v>0</v>
      </c>
      <c r="Y499" s="24">
        <f>IFERROR(VLOOKUP($D499,#REF!,23,0),)</f>
        <v>0</v>
      </c>
      <c r="Z499" s="24">
        <f>IFERROR(VLOOKUP($D499,#REF!,24,0),)</f>
        <v>0</v>
      </c>
      <c r="AA499" s="24">
        <f>IFERROR(VLOOKUP($D499,#REF!,25,0),)</f>
        <v>0</v>
      </c>
      <c r="AB499" s="24">
        <f>IFERROR(VLOOKUP($D499,#REF!,26,0),)</f>
        <v>0</v>
      </c>
      <c r="AC499" s="24">
        <f>IFERROR(VLOOKUP($D499,#REF!,27,0),)</f>
        <v>0</v>
      </c>
      <c r="AD499" s="24">
        <f>IFERROR(VLOOKUP($D499,#REF!,28,0),)</f>
        <v>0</v>
      </c>
      <c r="AE499" s="24">
        <f>IFERROR(VLOOKUP($D499,#REF!,29,0),)</f>
        <v>0</v>
      </c>
      <c r="AF499" s="24">
        <f>IFERROR(VLOOKUP($D499,#REF!,30,0),)</f>
        <v>0</v>
      </c>
      <c r="AG499" s="24">
        <f>IFERROR(VLOOKUP($D499,#REF!,31,0),)</f>
        <v>0</v>
      </c>
      <c r="AH499" s="24">
        <f>IFERROR(VLOOKUP($D499,#REF!,32,0),)</f>
        <v>0</v>
      </c>
      <c r="AI499" s="24">
        <f>IFERROR(VLOOKUP($D499,#REF!,33,0),)</f>
        <v>0</v>
      </c>
      <c r="AJ499" s="24">
        <f>IFERROR(VLOOKUP($D499,#REF!,34,0),)</f>
        <v>0</v>
      </c>
      <c r="AK499" s="24">
        <f>IFERROR(VLOOKUP($D499,#REF!,35,0),)</f>
        <v>0</v>
      </c>
      <c r="AL499" s="24">
        <f>IFERROR(VLOOKUP($D499,#REF!,36,0),)</f>
        <v>0</v>
      </c>
    </row>
    <row r="500" spans="1:38" x14ac:dyDescent="0.25">
      <c r="A500" s="8" t="s">
        <v>989</v>
      </c>
      <c r="B500" s="8" t="str">
        <f t="shared" si="84"/>
        <v>Дооснащение ИТСО объектов ООО "Газпром трансгаз Уфа"051-2005084</v>
      </c>
      <c r="C500" s="23" t="s">
        <v>883</v>
      </c>
      <c r="D500" s="23" t="s">
        <v>499</v>
      </c>
      <c r="E500" s="24">
        <f>IFERROR(VLOOKUP(D500,#REF!,2,0),)</f>
        <v>0</v>
      </c>
      <c r="F500" s="24">
        <f>IFERROR(VLOOKUP(D500,#REF!,3,0),)</f>
        <v>0</v>
      </c>
      <c r="G500" s="24">
        <f>IFERROR(VLOOKUP(D500,#REF!,4,0),)</f>
        <v>0</v>
      </c>
      <c r="H500" s="24">
        <f>IFERROR(VLOOKUP($D500,#REF!,5,0),)</f>
        <v>0</v>
      </c>
      <c r="I500" s="24">
        <v>15.56</v>
      </c>
      <c r="J500" s="24">
        <f>IFERROR(VLOOKUP($D500,#REF!,7,0),)</f>
        <v>0</v>
      </c>
      <c r="K500" s="24">
        <f>IFERROR(VLOOKUP($D500,#REF!,8,0),)</f>
        <v>0</v>
      </c>
      <c r="L500" s="24">
        <f>IFERROR(VLOOKUP($D500,#REF!,9,0),)</f>
        <v>0</v>
      </c>
      <c r="M500" s="24">
        <f>IFERROR(VLOOKUP($D500,#REF!,10,0),)</f>
        <v>0</v>
      </c>
      <c r="N500" s="24">
        <f>IFERROR(VLOOKUP($D500,#REF!,11,0),)</f>
        <v>0</v>
      </c>
      <c r="O500" s="24">
        <f>IFERROR(VLOOKUP($D500,#REF!,12,0),)</f>
        <v>0</v>
      </c>
      <c r="P500" s="24">
        <f>IFERROR(VLOOKUP($D500,#REF!,14,0),)</f>
        <v>0</v>
      </c>
      <c r="Q500" s="24">
        <f>IFERROR(VLOOKUP($D500,#REF!,15,0),)</f>
        <v>0</v>
      </c>
      <c r="R500" s="24">
        <f>IFERROR(VLOOKUP($D500,#REF!,16,0),)</f>
        <v>0</v>
      </c>
      <c r="S500" s="24">
        <f>IFERROR(VLOOKUP($D500,#REF!,16,0),)</f>
        <v>0</v>
      </c>
      <c r="T500" s="24">
        <f>IFERROR(VLOOKUP($D500,#REF!,17,0),)</f>
        <v>0</v>
      </c>
      <c r="U500" s="24">
        <f>IFERROR(VLOOKUP($D500,#REF!,19,0),)</f>
        <v>0</v>
      </c>
      <c r="V500" s="24">
        <f>IFERROR(VLOOKUP($D500,#REF!,20,0),)</f>
        <v>0</v>
      </c>
      <c r="W500" s="24">
        <f>IFERROR(VLOOKUP($D500,#REF!,21,0),)</f>
        <v>0</v>
      </c>
      <c r="X500" s="24">
        <f>IFERROR(VLOOKUP($D500,#REF!,22,0),)</f>
        <v>0</v>
      </c>
      <c r="Y500" s="24">
        <f>IFERROR(VLOOKUP($D500,#REF!,23,0),)</f>
        <v>0</v>
      </c>
      <c r="Z500" s="24">
        <f>IFERROR(VLOOKUP($D500,#REF!,24,0),)</f>
        <v>0</v>
      </c>
      <c r="AA500" s="24">
        <f>IFERROR(VLOOKUP($D500,#REF!,25,0),)</f>
        <v>0</v>
      </c>
      <c r="AB500" s="24">
        <f>IFERROR(VLOOKUP($D500,#REF!,26,0),)</f>
        <v>0</v>
      </c>
      <c r="AC500" s="24">
        <f>IFERROR(VLOOKUP($D500,#REF!,27,0),)</f>
        <v>0</v>
      </c>
      <c r="AD500" s="24">
        <f>IFERROR(VLOOKUP($D500,#REF!,28,0),)</f>
        <v>0</v>
      </c>
      <c r="AE500" s="24">
        <f>IFERROR(VLOOKUP($D500,#REF!,29,0),)</f>
        <v>0</v>
      </c>
      <c r="AF500" s="24">
        <f>IFERROR(VLOOKUP($D500,#REF!,30,0),)</f>
        <v>0</v>
      </c>
      <c r="AG500" s="24">
        <f>IFERROR(VLOOKUP($D500,#REF!,31,0),)</f>
        <v>0</v>
      </c>
      <c r="AH500" s="24">
        <f>IFERROR(VLOOKUP($D500,#REF!,32,0),)</f>
        <v>0</v>
      </c>
      <c r="AI500" s="24">
        <f>IFERROR(VLOOKUP($D500,#REF!,33,0),)</f>
        <v>0</v>
      </c>
      <c r="AJ500" s="24">
        <f>IFERROR(VLOOKUP($D500,#REF!,34,0),)</f>
        <v>0</v>
      </c>
      <c r="AK500" s="24">
        <f>IFERROR(VLOOKUP($D500,#REF!,35,0),)</f>
        <v>0</v>
      </c>
      <c r="AL500" s="24">
        <f>IFERROR(VLOOKUP($D500,#REF!,36,0),)</f>
        <v>0</v>
      </c>
    </row>
    <row r="501" spans="1:38" x14ac:dyDescent="0.25">
      <c r="A501" s="8" t="s">
        <v>989</v>
      </c>
      <c r="B501" s="8" t="str">
        <f t="shared" si="84"/>
        <v>Дооснащение ИТСО КС Комсомольского ЛПУ МГ051-2005085</v>
      </c>
      <c r="C501" s="23" t="s">
        <v>884</v>
      </c>
      <c r="D501" s="23" t="s">
        <v>500</v>
      </c>
      <c r="E501" s="24">
        <f>IFERROR(VLOOKUP(D501,#REF!,2,0),)</f>
        <v>0</v>
      </c>
      <c r="F501" s="24">
        <f>IFERROR(VLOOKUP(D501,#REF!,3,0),)</f>
        <v>0</v>
      </c>
      <c r="G501" s="24">
        <f>IFERROR(VLOOKUP(D501,#REF!,4,0),)</f>
        <v>0</v>
      </c>
      <c r="H501" s="24">
        <f>IFERROR(VLOOKUP($D501,#REF!,5,0),)</f>
        <v>0</v>
      </c>
      <c r="I501" s="24">
        <v>0</v>
      </c>
      <c r="J501" s="24">
        <f>IFERROR(VLOOKUP($D501,#REF!,7,0),)</f>
        <v>0</v>
      </c>
      <c r="K501" s="24">
        <f>IFERROR(VLOOKUP($D501,#REF!,8,0),)</f>
        <v>0</v>
      </c>
      <c r="L501" s="24">
        <f>IFERROR(VLOOKUP($D501,#REF!,9,0),)</f>
        <v>0</v>
      </c>
      <c r="M501" s="24">
        <f>IFERROR(VLOOKUP($D501,#REF!,10,0),)</f>
        <v>0</v>
      </c>
      <c r="N501" s="24">
        <f>IFERROR(VLOOKUP($D501,#REF!,11,0),)</f>
        <v>0</v>
      </c>
      <c r="O501" s="24">
        <f>IFERROR(VLOOKUP($D501,#REF!,12,0),)</f>
        <v>0</v>
      </c>
      <c r="P501" s="24">
        <f>IFERROR(VLOOKUP($D501,#REF!,14,0),)</f>
        <v>0</v>
      </c>
      <c r="Q501" s="24">
        <f>IFERROR(VLOOKUP($D501,#REF!,15,0),)</f>
        <v>0</v>
      </c>
      <c r="R501" s="24">
        <f>IFERROR(VLOOKUP($D501,#REF!,16,0),)</f>
        <v>0</v>
      </c>
      <c r="S501" s="24">
        <f>IFERROR(VLOOKUP($D501,#REF!,16,0),)</f>
        <v>0</v>
      </c>
      <c r="T501" s="24">
        <f>IFERROR(VLOOKUP($D501,#REF!,17,0),)</f>
        <v>0</v>
      </c>
      <c r="U501" s="24">
        <f>IFERROR(VLOOKUP($D501,#REF!,19,0),)</f>
        <v>0</v>
      </c>
      <c r="V501" s="24">
        <f>IFERROR(VLOOKUP($D501,#REF!,20,0),)</f>
        <v>0</v>
      </c>
      <c r="W501" s="24">
        <f>IFERROR(VLOOKUP($D501,#REF!,21,0),)</f>
        <v>0</v>
      </c>
      <c r="X501" s="24">
        <f>IFERROR(VLOOKUP($D501,#REF!,22,0),)</f>
        <v>0</v>
      </c>
      <c r="Y501" s="24">
        <f>IFERROR(VLOOKUP($D501,#REF!,23,0),)</f>
        <v>0</v>
      </c>
      <c r="Z501" s="24">
        <f>IFERROR(VLOOKUP($D501,#REF!,24,0),)</f>
        <v>0</v>
      </c>
      <c r="AA501" s="24">
        <f>IFERROR(VLOOKUP($D501,#REF!,25,0),)</f>
        <v>0</v>
      </c>
      <c r="AB501" s="24">
        <f>IFERROR(VLOOKUP($D501,#REF!,26,0),)</f>
        <v>0</v>
      </c>
      <c r="AC501" s="24">
        <f>IFERROR(VLOOKUP($D501,#REF!,27,0),)</f>
        <v>0</v>
      </c>
      <c r="AD501" s="24">
        <f>IFERROR(VLOOKUP($D501,#REF!,28,0),)</f>
        <v>0</v>
      </c>
      <c r="AE501" s="24">
        <f>IFERROR(VLOOKUP($D501,#REF!,29,0),)</f>
        <v>0</v>
      </c>
      <c r="AF501" s="24">
        <f>IFERROR(VLOOKUP($D501,#REF!,30,0),)</f>
        <v>0</v>
      </c>
      <c r="AG501" s="24">
        <f>IFERROR(VLOOKUP($D501,#REF!,31,0),)</f>
        <v>0</v>
      </c>
      <c r="AH501" s="24">
        <f>IFERROR(VLOOKUP($D501,#REF!,32,0),)</f>
        <v>0</v>
      </c>
      <c r="AI501" s="24">
        <f>IFERROR(VLOOKUP($D501,#REF!,33,0),)</f>
        <v>0</v>
      </c>
      <c r="AJ501" s="24">
        <f>IFERROR(VLOOKUP($D501,#REF!,34,0),)</f>
        <v>0</v>
      </c>
      <c r="AK501" s="24">
        <f>IFERROR(VLOOKUP($D501,#REF!,35,0),)</f>
        <v>0</v>
      </c>
      <c r="AL501" s="24">
        <f>IFERROR(VLOOKUP($D501,#REF!,36,0),)</f>
        <v>0</v>
      </c>
    </row>
    <row r="502" spans="1:38" x14ac:dyDescent="0.25">
      <c r="A502" s="8" t="s">
        <v>989</v>
      </c>
      <c r="B502" s="8" t="str">
        <f t="shared" si="84"/>
        <v>Дооснащение ИТСО ГРС Новосибирского ЛПУ МГ051-2005088</v>
      </c>
      <c r="C502" s="23" t="s">
        <v>885</v>
      </c>
      <c r="D502" s="23" t="s">
        <v>501</v>
      </c>
      <c r="E502" s="24">
        <f>IFERROR(VLOOKUP(D502,#REF!,2,0),)</f>
        <v>0</v>
      </c>
      <c r="F502" s="24">
        <f>IFERROR(VLOOKUP(D502,#REF!,3,0),)</f>
        <v>0</v>
      </c>
      <c r="G502" s="24">
        <f>IFERROR(VLOOKUP(D502,#REF!,4,0),)</f>
        <v>0</v>
      </c>
      <c r="H502" s="24">
        <f>IFERROR(VLOOKUP($D502,#REF!,5,0),)</f>
        <v>0</v>
      </c>
      <c r="I502" s="24">
        <v>0</v>
      </c>
      <c r="J502" s="24">
        <f>IFERROR(VLOOKUP($D502,#REF!,7,0),)</f>
        <v>0</v>
      </c>
      <c r="K502" s="24">
        <f>IFERROR(VLOOKUP($D502,#REF!,8,0),)</f>
        <v>0</v>
      </c>
      <c r="L502" s="24">
        <f>IFERROR(VLOOKUP($D502,#REF!,9,0),)</f>
        <v>0</v>
      </c>
      <c r="M502" s="24">
        <f>IFERROR(VLOOKUP($D502,#REF!,10,0),)</f>
        <v>0</v>
      </c>
      <c r="N502" s="24">
        <f>IFERROR(VLOOKUP($D502,#REF!,11,0),)</f>
        <v>0</v>
      </c>
      <c r="O502" s="24">
        <f>IFERROR(VLOOKUP($D502,#REF!,12,0),)</f>
        <v>0</v>
      </c>
      <c r="P502" s="24">
        <f>IFERROR(VLOOKUP($D502,#REF!,14,0),)</f>
        <v>0</v>
      </c>
      <c r="Q502" s="24">
        <f>IFERROR(VLOOKUP($D502,#REF!,15,0),)</f>
        <v>0</v>
      </c>
      <c r="R502" s="24">
        <f>IFERROR(VLOOKUP($D502,#REF!,16,0),)</f>
        <v>0</v>
      </c>
      <c r="S502" s="24">
        <f>IFERROR(VLOOKUP($D502,#REF!,16,0),)</f>
        <v>0</v>
      </c>
      <c r="T502" s="24">
        <f>IFERROR(VLOOKUP($D502,#REF!,17,0),)</f>
        <v>0</v>
      </c>
      <c r="U502" s="24">
        <f>IFERROR(VLOOKUP($D502,#REF!,19,0),)</f>
        <v>0</v>
      </c>
      <c r="V502" s="24">
        <f>IFERROR(VLOOKUP($D502,#REF!,20,0),)</f>
        <v>0</v>
      </c>
      <c r="W502" s="24">
        <f>IFERROR(VLOOKUP($D502,#REF!,21,0),)</f>
        <v>0</v>
      </c>
      <c r="X502" s="24">
        <f>IFERROR(VLOOKUP($D502,#REF!,22,0),)</f>
        <v>0</v>
      </c>
      <c r="Y502" s="24">
        <f>IFERROR(VLOOKUP($D502,#REF!,23,0),)</f>
        <v>0</v>
      </c>
      <c r="Z502" s="24">
        <f>IFERROR(VLOOKUP($D502,#REF!,24,0),)</f>
        <v>0</v>
      </c>
      <c r="AA502" s="24">
        <f>IFERROR(VLOOKUP($D502,#REF!,25,0),)</f>
        <v>0</v>
      </c>
      <c r="AB502" s="24">
        <f>IFERROR(VLOOKUP($D502,#REF!,26,0),)</f>
        <v>0</v>
      </c>
      <c r="AC502" s="24">
        <f>IFERROR(VLOOKUP($D502,#REF!,27,0),)</f>
        <v>0</v>
      </c>
      <c r="AD502" s="24">
        <f>IFERROR(VLOOKUP($D502,#REF!,28,0),)</f>
        <v>0</v>
      </c>
      <c r="AE502" s="24">
        <f>IFERROR(VLOOKUP($D502,#REF!,29,0),)</f>
        <v>0</v>
      </c>
      <c r="AF502" s="24">
        <f>IFERROR(VLOOKUP($D502,#REF!,30,0),)</f>
        <v>0</v>
      </c>
      <c r="AG502" s="24">
        <f>IFERROR(VLOOKUP($D502,#REF!,31,0),)</f>
        <v>0</v>
      </c>
      <c r="AH502" s="24">
        <f>IFERROR(VLOOKUP($D502,#REF!,32,0),)</f>
        <v>0</v>
      </c>
      <c r="AI502" s="24">
        <f>IFERROR(VLOOKUP($D502,#REF!,33,0),)</f>
        <v>0</v>
      </c>
      <c r="AJ502" s="24">
        <f>IFERROR(VLOOKUP($D502,#REF!,34,0),)</f>
        <v>0</v>
      </c>
      <c r="AK502" s="24">
        <f>IFERROR(VLOOKUP($D502,#REF!,35,0),)</f>
        <v>0</v>
      </c>
      <c r="AL502" s="24">
        <f>IFERROR(VLOOKUP($D502,#REF!,36,0),)</f>
        <v>0</v>
      </c>
    </row>
    <row r="503" spans="1:38" x14ac:dyDescent="0.25">
      <c r="A503" s="8" t="s">
        <v>989</v>
      </c>
      <c r="B503" s="8" t="str">
        <f t="shared" si="84"/>
        <v>Обустройство Ен-Яхинского нефтегазоконденсатного месторождения051-2005089</v>
      </c>
      <c r="C503" s="23" t="s">
        <v>886</v>
      </c>
      <c r="D503" s="23" t="s">
        <v>308</v>
      </c>
      <c r="E503" s="24">
        <f>IFERROR(VLOOKUP(D503,#REF!,2,0),)</f>
        <v>0</v>
      </c>
      <c r="F503" s="24">
        <f>IFERROR(VLOOKUP(D503,#REF!,3,0),)</f>
        <v>0</v>
      </c>
      <c r="G503" s="24">
        <f>IFERROR(VLOOKUP(D503,#REF!,4,0),)</f>
        <v>0</v>
      </c>
      <c r="H503" s="24">
        <f>IFERROR(VLOOKUP($D503,#REF!,5,0),)</f>
        <v>0</v>
      </c>
      <c r="I503" s="24">
        <v>0</v>
      </c>
      <c r="J503" s="24">
        <f>IFERROR(VLOOKUP($D503,#REF!,7,0),)</f>
        <v>0</v>
      </c>
      <c r="K503" s="24">
        <f>IFERROR(VLOOKUP($D503,#REF!,8,0),)</f>
        <v>0</v>
      </c>
      <c r="L503" s="24">
        <f>IFERROR(VLOOKUP($D503,#REF!,9,0),)</f>
        <v>0</v>
      </c>
      <c r="M503" s="24">
        <f>IFERROR(VLOOKUP($D503,#REF!,10,0),)</f>
        <v>0</v>
      </c>
      <c r="N503" s="24">
        <f>IFERROR(VLOOKUP($D503,#REF!,11,0),)</f>
        <v>0</v>
      </c>
      <c r="O503" s="24">
        <f>IFERROR(VLOOKUP($D503,#REF!,12,0),)</f>
        <v>0</v>
      </c>
      <c r="P503" s="24">
        <f>IFERROR(VLOOKUP($D503,#REF!,14,0),)</f>
        <v>0</v>
      </c>
      <c r="Q503" s="24">
        <f>IFERROR(VLOOKUP($D503,#REF!,15,0),)</f>
        <v>0</v>
      </c>
      <c r="R503" s="24">
        <f>IFERROR(VLOOKUP($D503,#REF!,16,0),)</f>
        <v>0</v>
      </c>
      <c r="S503" s="24">
        <f>IFERROR(VLOOKUP($D503,#REF!,16,0),)</f>
        <v>0</v>
      </c>
      <c r="T503" s="24">
        <f>IFERROR(VLOOKUP($D503,#REF!,17,0),)</f>
        <v>0</v>
      </c>
      <c r="U503" s="24">
        <f>IFERROR(VLOOKUP($D503,#REF!,19,0),)</f>
        <v>0</v>
      </c>
      <c r="V503" s="24">
        <f>IFERROR(VLOOKUP($D503,#REF!,20,0),)</f>
        <v>0</v>
      </c>
      <c r="W503" s="24">
        <f>IFERROR(VLOOKUP($D503,#REF!,21,0),)</f>
        <v>0</v>
      </c>
      <c r="X503" s="24">
        <f>IFERROR(VLOOKUP($D503,#REF!,22,0),)</f>
        <v>0</v>
      </c>
      <c r="Y503" s="24">
        <f>IFERROR(VLOOKUP($D503,#REF!,23,0),)</f>
        <v>0</v>
      </c>
      <c r="Z503" s="24">
        <f>IFERROR(VLOOKUP($D503,#REF!,24,0),)</f>
        <v>0</v>
      </c>
      <c r="AA503" s="24">
        <f>IFERROR(VLOOKUP($D503,#REF!,25,0),)</f>
        <v>0</v>
      </c>
      <c r="AB503" s="24">
        <f>IFERROR(VLOOKUP($D503,#REF!,26,0),)</f>
        <v>0</v>
      </c>
      <c r="AC503" s="24">
        <f>IFERROR(VLOOKUP($D503,#REF!,27,0),)</f>
        <v>0</v>
      </c>
      <c r="AD503" s="24">
        <f>IFERROR(VLOOKUP($D503,#REF!,28,0),)</f>
        <v>0</v>
      </c>
      <c r="AE503" s="24">
        <f>IFERROR(VLOOKUP($D503,#REF!,29,0),)</f>
        <v>0</v>
      </c>
      <c r="AF503" s="24">
        <f>IFERROR(VLOOKUP($D503,#REF!,30,0),)</f>
        <v>0</v>
      </c>
      <c r="AG503" s="24">
        <f>IFERROR(VLOOKUP($D503,#REF!,31,0),)</f>
        <v>0</v>
      </c>
      <c r="AH503" s="24">
        <f>IFERROR(VLOOKUP($D503,#REF!,32,0),)</f>
        <v>0</v>
      </c>
      <c r="AI503" s="24">
        <f>IFERROR(VLOOKUP($D503,#REF!,33,0),)</f>
        <v>0</v>
      </c>
      <c r="AJ503" s="24">
        <f>IFERROR(VLOOKUP($D503,#REF!,34,0),)</f>
        <v>0</v>
      </c>
      <c r="AK503" s="24">
        <f>IFERROR(VLOOKUP($D503,#REF!,35,0),)</f>
        <v>0</v>
      </c>
      <c r="AL503" s="24">
        <f>IFERROR(VLOOKUP($D503,#REF!,36,0),)</f>
        <v>0</v>
      </c>
    </row>
    <row r="504" spans="1:38" x14ac:dyDescent="0.25">
      <c r="A504" s="8" t="s">
        <v>989</v>
      </c>
      <c r="B504" s="8" t="str">
        <f t="shared" si="84"/>
        <v>Техническое перевооружение газоперекачивающих агрегатов. Замена СПЧ на ДКС Уренгойского НГКМ051-2005090</v>
      </c>
      <c r="C504" s="23" t="s">
        <v>251</v>
      </c>
      <c r="D504" s="23" t="s">
        <v>252</v>
      </c>
      <c r="E504" s="24">
        <f>IFERROR(VLOOKUP(D504,#REF!,2,0),)</f>
        <v>0</v>
      </c>
      <c r="F504" s="24">
        <f>IFERROR(VLOOKUP(D504,#REF!,3,0),)</f>
        <v>0</v>
      </c>
      <c r="G504" s="24">
        <f>IFERROR(VLOOKUP(D504,#REF!,4,0),)</f>
        <v>0</v>
      </c>
      <c r="H504" s="24">
        <f>IFERROR(VLOOKUP($D504,#REF!,5,0),)</f>
        <v>0</v>
      </c>
      <c r="I504" s="24">
        <f>IFERROR(VLOOKUP($D504,#REF!,6,0),)</f>
        <v>0</v>
      </c>
      <c r="J504" s="24">
        <f>IFERROR(VLOOKUP($D504,#REF!,7,0),)</f>
        <v>0</v>
      </c>
      <c r="K504" s="24">
        <f>IFERROR(VLOOKUP($D504,#REF!,8,0),)</f>
        <v>0</v>
      </c>
      <c r="L504" s="24">
        <f>IFERROR(VLOOKUP($D504,#REF!,9,0),)</f>
        <v>0</v>
      </c>
      <c r="M504" s="24">
        <f>IFERROR(VLOOKUP($D504,#REF!,10,0),)</f>
        <v>0</v>
      </c>
      <c r="N504" s="24">
        <f>IFERROR(VLOOKUP($D504,#REF!,11,0),)</f>
        <v>0</v>
      </c>
      <c r="O504" s="24">
        <f>IFERROR(VLOOKUP($D504,#REF!,12,0),)</f>
        <v>0</v>
      </c>
      <c r="P504" s="24">
        <f>IFERROR(VLOOKUP($D504,#REF!,14,0),)</f>
        <v>0</v>
      </c>
      <c r="Q504" s="24">
        <f>IFERROR(VLOOKUP($D504,#REF!,15,0),)</f>
        <v>0</v>
      </c>
      <c r="R504" s="24">
        <f>IFERROR(VLOOKUP($D504,#REF!,16,0),)</f>
        <v>0</v>
      </c>
      <c r="S504" s="24">
        <f>IFERROR(VLOOKUP($D504,#REF!,16,0),)</f>
        <v>0</v>
      </c>
      <c r="T504" s="24">
        <f>IFERROR(VLOOKUP($D504,#REF!,17,0),)</f>
        <v>0</v>
      </c>
      <c r="U504" s="24">
        <f>IFERROR(VLOOKUP($D504,#REF!,19,0),)</f>
        <v>0</v>
      </c>
      <c r="V504" s="24">
        <f>IFERROR(VLOOKUP($D504,#REF!,20,0),)</f>
        <v>0</v>
      </c>
      <c r="W504" s="24">
        <f>IFERROR(VLOOKUP($D504,#REF!,21,0),)</f>
        <v>0</v>
      </c>
      <c r="X504" s="24">
        <f>IFERROR(VLOOKUP($D504,#REF!,22,0),)</f>
        <v>0</v>
      </c>
      <c r="Y504" s="24">
        <f>IFERROR(VLOOKUP($D504,#REF!,23,0),)</f>
        <v>0</v>
      </c>
      <c r="Z504" s="24">
        <f>IFERROR(VLOOKUP($D504,#REF!,24,0),)</f>
        <v>0</v>
      </c>
      <c r="AA504" s="24">
        <f>IFERROR(VLOOKUP($D504,#REF!,25,0),)</f>
        <v>0</v>
      </c>
      <c r="AB504" s="24">
        <f>IFERROR(VLOOKUP($D504,#REF!,26,0),)</f>
        <v>0</v>
      </c>
      <c r="AC504" s="24">
        <f>IFERROR(VLOOKUP($D504,#REF!,27,0),)</f>
        <v>0</v>
      </c>
      <c r="AD504" s="24">
        <f>IFERROR(VLOOKUP($D504,#REF!,28,0),)</f>
        <v>0</v>
      </c>
      <c r="AE504" s="24">
        <f>IFERROR(VLOOKUP($D504,#REF!,29,0),)</f>
        <v>0</v>
      </c>
      <c r="AF504" s="24">
        <f>IFERROR(VLOOKUP($D504,#REF!,30,0),)</f>
        <v>0</v>
      </c>
      <c r="AG504" s="24">
        <f>IFERROR(VLOOKUP($D504,#REF!,31,0),)</f>
        <v>0</v>
      </c>
      <c r="AH504" s="24">
        <f>IFERROR(VLOOKUP($D504,#REF!,32,0),)</f>
        <v>0</v>
      </c>
      <c r="AI504" s="24">
        <f>IFERROR(VLOOKUP($D504,#REF!,33,0),)</f>
        <v>0</v>
      </c>
      <c r="AJ504" s="24">
        <f>IFERROR(VLOOKUP($D504,#REF!,34,0),)</f>
        <v>0</v>
      </c>
      <c r="AK504" s="24">
        <f>IFERROR(VLOOKUP($D504,#REF!,35,0),)</f>
        <v>0</v>
      </c>
      <c r="AL504" s="24">
        <f>IFERROR(VLOOKUP($D504,#REF!,36,0),)</f>
        <v>0</v>
      </c>
    </row>
    <row r="505" spans="1:38" x14ac:dyDescent="0.25">
      <c r="B505" s="8" t="str">
        <f t="shared" si="84"/>
        <v>Подрядные работы051-2005090</v>
      </c>
      <c r="C505" s="33" t="s">
        <v>2</v>
      </c>
      <c r="D505" s="33" t="s">
        <v>252</v>
      </c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</row>
    <row r="506" spans="1:38" x14ac:dyDescent="0.25">
      <c r="B506" s="8" t="str">
        <f t="shared" si="84"/>
        <v>Газстройпром051-2005090</v>
      </c>
      <c r="C506" s="40" t="s">
        <v>990</v>
      </c>
      <c r="D506" s="40" t="s">
        <v>252</v>
      </c>
      <c r="E506" s="20">
        <v>0</v>
      </c>
      <c r="F506" s="20">
        <v>2.72</v>
      </c>
      <c r="G506" s="20"/>
      <c r="H506" s="20"/>
      <c r="I506" s="20"/>
      <c r="J506" s="20"/>
      <c r="K506" s="20"/>
      <c r="L506" s="20"/>
      <c r="M506" s="20"/>
      <c r="N506" s="20"/>
      <c r="O506" s="20">
        <f>U506+Y506+AC506+AG506</f>
        <v>2.72</v>
      </c>
      <c r="P506" s="20">
        <f>V506+Z506+AD506+AH506</f>
        <v>2.72</v>
      </c>
      <c r="Q506" s="20">
        <f>W506+AA506+AE506+AI506</f>
        <v>0</v>
      </c>
      <c r="R506" s="20">
        <f>X506+AB506+AF506+AJ506</f>
        <v>0</v>
      </c>
      <c r="S506" s="20"/>
      <c r="T506" s="20"/>
      <c r="U506" s="20">
        <f>V506+W506+X506</f>
        <v>2.72</v>
      </c>
      <c r="V506" s="20">
        <v>2.72</v>
      </c>
      <c r="W506" s="20">
        <v>0</v>
      </c>
      <c r="X506" s="20">
        <v>0</v>
      </c>
      <c r="Y506" s="20">
        <f>Z506+AA506+AB506</f>
        <v>0</v>
      </c>
      <c r="Z506" s="20"/>
      <c r="AA506" s="20"/>
      <c r="AB506" s="20"/>
      <c r="AC506" s="20">
        <f>AD506+AE506+AF506</f>
        <v>0</v>
      </c>
      <c r="AD506" s="20"/>
      <c r="AE506" s="20"/>
      <c r="AF506" s="20"/>
      <c r="AG506" s="20">
        <f>AH506+AI506+AJ506</f>
        <v>0</v>
      </c>
      <c r="AH506" s="20"/>
      <c r="AI506" s="20"/>
      <c r="AJ506" s="20"/>
      <c r="AK506" s="20"/>
      <c r="AL506" s="20"/>
    </row>
    <row r="507" spans="1:38" x14ac:dyDescent="0.25">
      <c r="B507" s="8" t="str">
        <f t="shared" si="84"/>
        <v>Оборудование051-2005090</v>
      </c>
      <c r="C507" s="33" t="s">
        <v>3</v>
      </c>
      <c r="D507" s="33" t="s">
        <v>252</v>
      </c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>
        <f>V507+W507+X507</f>
        <v>0</v>
      </c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</row>
    <row r="508" spans="1:38" x14ac:dyDescent="0.25">
      <c r="B508" s="8" t="str">
        <f t="shared" si="84"/>
        <v>Газстройпром051-2005090</v>
      </c>
      <c r="C508" s="25" t="s">
        <v>990</v>
      </c>
      <c r="D508" s="25" t="s">
        <v>252</v>
      </c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>
        <f>V508+W508+X508</f>
        <v>5.17</v>
      </c>
      <c r="V508" s="20">
        <v>5.17</v>
      </c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</row>
    <row r="509" spans="1:38" x14ac:dyDescent="0.25">
      <c r="A509" s="8" t="s">
        <v>989</v>
      </c>
      <c r="B509" s="8" t="str">
        <f t="shared" si="84"/>
        <v>Техническое перевооружение ГРС Мишковка051-2005106</v>
      </c>
      <c r="C509" s="23" t="s">
        <v>887</v>
      </c>
      <c r="D509" s="23" t="s">
        <v>253</v>
      </c>
      <c r="E509" s="24">
        <f>IFERROR(VLOOKUP(D509,#REF!,2,0),)</f>
        <v>0</v>
      </c>
      <c r="F509" s="24">
        <f>IFERROR(VLOOKUP(D509,#REF!,3,0),)</f>
        <v>0</v>
      </c>
      <c r="G509" s="24">
        <f>IFERROR(VLOOKUP(D509,#REF!,4,0),)</f>
        <v>0</v>
      </c>
      <c r="H509" s="24">
        <f>IFERROR(VLOOKUP($D509,#REF!,5,0),)</f>
        <v>0</v>
      </c>
      <c r="I509" s="24">
        <v>0</v>
      </c>
      <c r="J509" s="24">
        <f>IFERROR(VLOOKUP($D509,#REF!,7,0),)</f>
        <v>0</v>
      </c>
      <c r="K509" s="24">
        <f>IFERROR(VLOOKUP($D509,#REF!,8,0),)</f>
        <v>0</v>
      </c>
      <c r="L509" s="24">
        <f>IFERROR(VLOOKUP($D509,#REF!,9,0),)</f>
        <v>0</v>
      </c>
      <c r="M509" s="24">
        <f>IFERROR(VLOOKUP($D509,#REF!,10,0),)</f>
        <v>0</v>
      </c>
      <c r="N509" s="24">
        <f>IFERROR(VLOOKUP($D509,#REF!,11,0),)</f>
        <v>0</v>
      </c>
      <c r="O509" s="24">
        <f>IFERROR(VLOOKUP($D509,#REF!,12,0),)</f>
        <v>0</v>
      </c>
      <c r="P509" s="24">
        <f>IFERROR(VLOOKUP($D509,#REF!,14,0),)</f>
        <v>0</v>
      </c>
      <c r="Q509" s="24">
        <f>IFERROR(VLOOKUP($D509,#REF!,15,0),)</f>
        <v>0</v>
      </c>
      <c r="R509" s="24">
        <f>IFERROR(VLOOKUP($D509,#REF!,16,0),)</f>
        <v>0</v>
      </c>
      <c r="S509" s="24">
        <f>IFERROR(VLOOKUP($D509,#REF!,16,0),)</f>
        <v>0</v>
      </c>
      <c r="T509" s="24">
        <f>IFERROR(VLOOKUP($D509,#REF!,17,0),)</f>
        <v>0</v>
      </c>
      <c r="U509" s="24">
        <f>IFERROR(VLOOKUP($D509,#REF!,19,0),)</f>
        <v>0</v>
      </c>
      <c r="V509" s="24">
        <f>IFERROR(VLOOKUP($D509,#REF!,20,0),)</f>
        <v>0</v>
      </c>
      <c r="W509" s="24">
        <f>IFERROR(VLOOKUP($D509,#REF!,21,0),)</f>
        <v>0</v>
      </c>
      <c r="X509" s="24">
        <f>IFERROR(VLOOKUP($D509,#REF!,22,0),)</f>
        <v>0</v>
      </c>
      <c r="Y509" s="24">
        <f>IFERROR(VLOOKUP($D509,#REF!,23,0),)</f>
        <v>0</v>
      </c>
      <c r="Z509" s="24">
        <f>IFERROR(VLOOKUP($D509,#REF!,24,0),)</f>
        <v>0</v>
      </c>
      <c r="AA509" s="24">
        <f>IFERROR(VLOOKUP($D509,#REF!,25,0),)</f>
        <v>0</v>
      </c>
      <c r="AB509" s="24">
        <f>IFERROR(VLOOKUP($D509,#REF!,26,0),)</f>
        <v>0</v>
      </c>
      <c r="AC509" s="24">
        <f>IFERROR(VLOOKUP($D509,#REF!,27,0),)</f>
        <v>0</v>
      </c>
      <c r="AD509" s="24">
        <f>IFERROR(VLOOKUP($D509,#REF!,28,0),)</f>
        <v>0</v>
      </c>
      <c r="AE509" s="24">
        <f>IFERROR(VLOOKUP($D509,#REF!,29,0),)</f>
        <v>0</v>
      </c>
      <c r="AF509" s="24">
        <f>IFERROR(VLOOKUP($D509,#REF!,30,0),)</f>
        <v>0</v>
      </c>
      <c r="AG509" s="24">
        <f>IFERROR(VLOOKUP($D509,#REF!,31,0),)</f>
        <v>0</v>
      </c>
      <c r="AH509" s="24">
        <f>IFERROR(VLOOKUP($D509,#REF!,32,0),)</f>
        <v>0</v>
      </c>
      <c r="AI509" s="24">
        <f>IFERROR(VLOOKUP($D509,#REF!,33,0),)</f>
        <v>0</v>
      </c>
      <c r="AJ509" s="24">
        <f>IFERROR(VLOOKUP($D509,#REF!,34,0),)</f>
        <v>0</v>
      </c>
      <c r="AK509" s="24">
        <f>IFERROR(VLOOKUP($D509,#REF!,35,0),)</f>
        <v>0</v>
      </c>
      <c r="AL509" s="24">
        <f>IFERROR(VLOOKUP($D509,#REF!,36,0),)</f>
        <v>0</v>
      </c>
    </row>
    <row r="510" spans="1:38" x14ac:dyDescent="0.25">
      <c r="A510" s="8" t="s">
        <v>989</v>
      </c>
      <c r="B510" s="8" t="str">
        <f t="shared" si="84"/>
        <v>Техническое перевооружение ГРС Грачевка051-2005117</v>
      </c>
      <c r="C510" s="23" t="s">
        <v>888</v>
      </c>
      <c r="D510" s="23" t="s">
        <v>254</v>
      </c>
      <c r="E510" s="24">
        <f>IFERROR(VLOOKUP(D510,#REF!,2,0),)</f>
        <v>0</v>
      </c>
      <c r="F510" s="24">
        <f>IFERROR(VLOOKUP(D510,#REF!,3,0),)</f>
        <v>0</v>
      </c>
      <c r="G510" s="24">
        <f>IFERROR(VLOOKUP(D510,#REF!,4,0),)</f>
        <v>0</v>
      </c>
      <c r="H510" s="24">
        <f>IFERROR(VLOOKUP($D510,#REF!,5,0),)</f>
        <v>0</v>
      </c>
      <c r="I510" s="24">
        <v>0</v>
      </c>
      <c r="J510" s="24">
        <f>IFERROR(VLOOKUP($D510,#REF!,7,0),)</f>
        <v>0</v>
      </c>
      <c r="K510" s="24">
        <f>IFERROR(VLOOKUP($D510,#REF!,8,0),)</f>
        <v>0</v>
      </c>
      <c r="L510" s="24">
        <f>IFERROR(VLOOKUP($D510,#REF!,9,0),)</f>
        <v>0</v>
      </c>
      <c r="M510" s="24">
        <f>IFERROR(VLOOKUP($D510,#REF!,10,0),)</f>
        <v>0</v>
      </c>
      <c r="N510" s="24">
        <f>IFERROR(VLOOKUP($D510,#REF!,11,0),)</f>
        <v>0</v>
      </c>
      <c r="O510" s="24">
        <f>IFERROR(VLOOKUP($D510,#REF!,12,0),)</f>
        <v>0</v>
      </c>
      <c r="P510" s="24">
        <f>IFERROR(VLOOKUP($D510,#REF!,14,0),)</f>
        <v>0</v>
      </c>
      <c r="Q510" s="24">
        <f>IFERROR(VLOOKUP($D510,#REF!,15,0),)</f>
        <v>0</v>
      </c>
      <c r="R510" s="24">
        <f>IFERROR(VLOOKUP($D510,#REF!,16,0),)</f>
        <v>0</v>
      </c>
      <c r="S510" s="24">
        <f>IFERROR(VLOOKUP($D510,#REF!,16,0),)</f>
        <v>0</v>
      </c>
      <c r="T510" s="24">
        <f>IFERROR(VLOOKUP($D510,#REF!,17,0),)</f>
        <v>0</v>
      </c>
      <c r="U510" s="24">
        <f>IFERROR(VLOOKUP($D510,#REF!,19,0),)</f>
        <v>0</v>
      </c>
      <c r="V510" s="24">
        <f>IFERROR(VLOOKUP($D510,#REF!,20,0),)</f>
        <v>0</v>
      </c>
      <c r="W510" s="24">
        <f>IFERROR(VLOOKUP($D510,#REF!,21,0),)</f>
        <v>0</v>
      </c>
      <c r="X510" s="24">
        <f>IFERROR(VLOOKUP($D510,#REF!,22,0),)</f>
        <v>0</v>
      </c>
      <c r="Y510" s="24">
        <f>IFERROR(VLOOKUP($D510,#REF!,23,0),)</f>
        <v>0</v>
      </c>
      <c r="Z510" s="24">
        <f>IFERROR(VLOOKUP($D510,#REF!,24,0),)</f>
        <v>0</v>
      </c>
      <c r="AA510" s="24">
        <f>IFERROR(VLOOKUP($D510,#REF!,25,0),)</f>
        <v>0</v>
      </c>
      <c r="AB510" s="24">
        <f>IFERROR(VLOOKUP($D510,#REF!,26,0),)</f>
        <v>0</v>
      </c>
      <c r="AC510" s="24">
        <f>IFERROR(VLOOKUP($D510,#REF!,27,0),)</f>
        <v>0</v>
      </c>
      <c r="AD510" s="24">
        <f>IFERROR(VLOOKUP($D510,#REF!,28,0),)</f>
        <v>0</v>
      </c>
      <c r="AE510" s="24">
        <f>IFERROR(VLOOKUP($D510,#REF!,29,0),)</f>
        <v>0</v>
      </c>
      <c r="AF510" s="24">
        <f>IFERROR(VLOOKUP($D510,#REF!,30,0),)</f>
        <v>0</v>
      </c>
      <c r="AG510" s="24">
        <f>IFERROR(VLOOKUP($D510,#REF!,31,0),)</f>
        <v>0</v>
      </c>
      <c r="AH510" s="24">
        <f>IFERROR(VLOOKUP($D510,#REF!,32,0),)</f>
        <v>0</v>
      </c>
      <c r="AI510" s="24">
        <f>IFERROR(VLOOKUP($D510,#REF!,33,0),)</f>
        <v>0</v>
      </c>
      <c r="AJ510" s="24">
        <f>IFERROR(VLOOKUP($D510,#REF!,34,0),)</f>
        <v>0</v>
      </c>
      <c r="AK510" s="24">
        <f>IFERROR(VLOOKUP($D510,#REF!,35,0),)</f>
        <v>0</v>
      </c>
      <c r="AL510" s="24">
        <f>IFERROR(VLOOKUP($D510,#REF!,36,0),)</f>
        <v>0</v>
      </c>
    </row>
    <row r="511" spans="1:38" x14ac:dyDescent="0.25">
      <c r="A511" s="8" t="s">
        <v>989</v>
      </c>
      <c r="B511" s="8" t="str">
        <f t="shared" si="84"/>
        <v>Техническое перевооружение ГРС Элиста051-2005118</v>
      </c>
      <c r="C511" s="23" t="s">
        <v>889</v>
      </c>
      <c r="D511" s="23" t="s">
        <v>255</v>
      </c>
      <c r="E511" s="24">
        <f>IFERROR(VLOOKUP(D511,#REF!,2,0),)</f>
        <v>0</v>
      </c>
      <c r="F511" s="24">
        <f>IFERROR(VLOOKUP(D511,#REF!,3,0),)</f>
        <v>0</v>
      </c>
      <c r="G511" s="24">
        <f>IFERROR(VLOOKUP(D511,#REF!,4,0),)</f>
        <v>0</v>
      </c>
      <c r="H511" s="24">
        <f>IFERROR(VLOOKUP($D511,#REF!,5,0),)</f>
        <v>0</v>
      </c>
      <c r="I511" s="24">
        <v>0</v>
      </c>
      <c r="J511" s="24">
        <f>IFERROR(VLOOKUP($D511,#REF!,7,0),)</f>
        <v>0</v>
      </c>
      <c r="K511" s="24">
        <f>IFERROR(VLOOKUP($D511,#REF!,8,0),)</f>
        <v>0</v>
      </c>
      <c r="L511" s="24">
        <f>IFERROR(VLOOKUP($D511,#REF!,9,0),)</f>
        <v>0</v>
      </c>
      <c r="M511" s="24">
        <f>IFERROR(VLOOKUP($D511,#REF!,10,0),)</f>
        <v>0</v>
      </c>
      <c r="N511" s="24">
        <f>IFERROR(VLOOKUP($D511,#REF!,11,0),)</f>
        <v>0</v>
      </c>
      <c r="O511" s="24">
        <f>IFERROR(VLOOKUP($D511,#REF!,12,0),)</f>
        <v>0</v>
      </c>
      <c r="P511" s="24">
        <f>IFERROR(VLOOKUP($D511,#REF!,14,0),)</f>
        <v>0</v>
      </c>
      <c r="Q511" s="24">
        <f>IFERROR(VLOOKUP($D511,#REF!,15,0),)</f>
        <v>0</v>
      </c>
      <c r="R511" s="24">
        <f>IFERROR(VLOOKUP($D511,#REF!,16,0),)</f>
        <v>0</v>
      </c>
      <c r="S511" s="24">
        <f>IFERROR(VLOOKUP($D511,#REF!,16,0),)</f>
        <v>0</v>
      </c>
      <c r="T511" s="24">
        <f>IFERROR(VLOOKUP($D511,#REF!,17,0),)</f>
        <v>0</v>
      </c>
      <c r="U511" s="24">
        <f>IFERROR(VLOOKUP($D511,#REF!,19,0),)</f>
        <v>0</v>
      </c>
      <c r="V511" s="24">
        <f>IFERROR(VLOOKUP($D511,#REF!,20,0),)</f>
        <v>0</v>
      </c>
      <c r="W511" s="24">
        <f>IFERROR(VLOOKUP($D511,#REF!,21,0),)</f>
        <v>0</v>
      </c>
      <c r="X511" s="24">
        <f>IFERROR(VLOOKUP($D511,#REF!,22,0),)</f>
        <v>0</v>
      </c>
      <c r="Y511" s="24">
        <f>IFERROR(VLOOKUP($D511,#REF!,23,0),)</f>
        <v>0</v>
      </c>
      <c r="Z511" s="24">
        <f>IFERROR(VLOOKUP($D511,#REF!,24,0),)</f>
        <v>0</v>
      </c>
      <c r="AA511" s="24">
        <f>IFERROR(VLOOKUP($D511,#REF!,25,0),)</f>
        <v>0</v>
      </c>
      <c r="AB511" s="24">
        <f>IFERROR(VLOOKUP($D511,#REF!,26,0),)</f>
        <v>0</v>
      </c>
      <c r="AC511" s="24">
        <f>IFERROR(VLOOKUP($D511,#REF!,27,0),)</f>
        <v>0</v>
      </c>
      <c r="AD511" s="24">
        <f>IFERROR(VLOOKUP($D511,#REF!,28,0),)</f>
        <v>0</v>
      </c>
      <c r="AE511" s="24">
        <f>IFERROR(VLOOKUP($D511,#REF!,29,0),)</f>
        <v>0</v>
      </c>
      <c r="AF511" s="24">
        <f>IFERROR(VLOOKUP($D511,#REF!,30,0),)</f>
        <v>0</v>
      </c>
      <c r="AG511" s="24">
        <f>IFERROR(VLOOKUP($D511,#REF!,31,0),)</f>
        <v>0</v>
      </c>
      <c r="AH511" s="24">
        <f>IFERROR(VLOOKUP($D511,#REF!,32,0),)</f>
        <v>0</v>
      </c>
      <c r="AI511" s="24">
        <f>IFERROR(VLOOKUP($D511,#REF!,33,0),)</f>
        <v>0</v>
      </c>
      <c r="AJ511" s="24">
        <f>IFERROR(VLOOKUP($D511,#REF!,34,0),)</f>
        <v>0</v>
      </c>
      <c r="AK511" s="24">
        <f>IFERROR(VLOOKUP($D511,#REF!,35,0),)</f>
        <v>0</v>
      </c>
      <c r="AL511" s="24">
        <f>IFERROR(VLOOKUP($D511,#REF!,36,0),)</f>
        <v>0</v>
      </c>
    </row>
    <row r="512" spans="1:38" x14ac:dyDescent="0.25">
      <c r="A512" s="8" t="s">
        <v>989</v>
      </c>
      <c r="B512" s="8" t="str">
        <f t="shared" si="84"/>
        <v>Техническое перевооружение ГРС аул Новая Джегута (Энергия-1)051-2005119</v>
      </c>
      <c r="C512" s="23" t="s">
        <v>890</v>
      </c>
      <c r="D512" s="23" t="s">
        <v>256</v>
      </c>
      <c r="E512" s="24">
        <f>IFERROR(VLOOKUP(D512,#REF!,2,0),)</f>
        <v>0</v>
      </c>
      <c r="F512" s="24">
        <f>IFERROR(VLOOKUP(D512,#REF!,3,0),)</f>
        <v>0</v>
      </c>
      <c r="G512" s="24">
        <f>IFERROR(VLOOKUP(D512,#REF!,4,0),)</f>
        <v>0</v>
      </c>
      <c r="H512" s="24">
        <f>IFERROR(VLOOKUP($D512,#REF!,5,0),)</f>
        <v>0</v>
      </c>
      <c r="I512" s="24">
        <v>0</v>
      </c>
      <c r="J512" s="24">
        <f>IFERROR(VLOOKUP($D512,#REF!,7,0),)</f>
        <v>0</v>
      </c>
      <c r="K512" s="24">
        <f>IFERROR(VLOOKUP($D512,#REF!,8,0),)</f>
        <v>0</v>
      </c>
      <c r="L512" s="24">
        <f>IFERROR(VLOOKUP($D512,#REF!,9,0),)</f>
        <v>0</v>
      </c>
      <c r="M512" s="24">
        <f>IFERROR(VLOOKUP($D512,#REF!,10,0),)</f>
        <v>0</v>
      </c>
      <c r="N512" s="24">
        <f>IFERROR(VLOOKUP($D512,#REF!,11,0),)</f>
        <v>0</v>
      </c>
      <c r="O512" s="24">
        <f>IFERROR(VLOOKUP($D512,#REF!,12,0),)</f>
        <v>0</v>
      </c>
      <c r="P512" s="24">
        <f>IFERROR(VLOOKUP($D512,#REF!,14,0),)</f>
        <v>0</v>
      </c>
      <c r="Q512" s="24">
        <f>IFERROR(VLOOKUP($D512,#REF!,15,0),)</f>
        <v>0</v>
      </c>
      <c r="R512" s="24">
        <f>IFERROR(VLOOKUP($D512,#REF!,16,0),)</f>
        <v>0</v>
      </c>
      <c r="S512" s="24">
        <f>IFERROR(VLOOKUP($D512,#REF!,16,0),)</f>
        <v>0</v>
      </c>
      <c r="T512" s="24">
        <f>IFERROR(VLOOKUP($D512,#REF!,17,0),)</f>
        <v>0</v>
      </c>
      <c r="U512" s="24">
        <f>IFERROR(VLOOKUP($D512,#REF!,19,0),)</f>
        <v>0</v>
      </c>
      <c r="V512" s="24">
        <f>IFERROR(VLOOKUP($D512,#REF!,20,0),)</f>
        <v>0</v>
      </c>
      <c r="W512" s="24">
        <f>IFERROR(VLOOKUP($D512,#REF!,21,0),)</f>
        <v>0</v>
      </c>
      <c r="X512" s="24">
        <f>IFERROR(VLOOKUP($D512,#REF!,22,0),)</f>
        <v>0</v>
      </c>
      <c r="Y512" s="24">
        <f>IFERROR(VLOOKUP($D512,#REF!,23,0),)</f>
        <v>0</v>
      </c>
      <c r="Z512" s="24">
        <f>IFERROR(VLOOKUP($D512,#REF!,24,0),)</f>
        <v>0</v>
      </c>
      <c r="AA512" s="24">
        <f>IFERROR(VLOOKUP($D512,#REF!,25,0),)</f>
        <v>0</v>
      </c>
      <c r="AB512" s="24">
        <f>IFERROR(VLOOKUP($D512,#REF!,26,0),)</f>
        <v>0</v>
      </c>
      <c r="AC512" s="24">
        <f>IFERROR(VLOOKUP($D512,#REF!,27,0),)</f>
        <v>0</v>
      </c>
      <c r="AD512" s="24">
        <f>IFERROR(VLOOKUP($D512,#REF!,28,0),)</f>
        <v>0</v>
      </c>
      <c r="AE512" s="24">
        <f>IFERROR(VLOOKUP($D512,#REF!,29,0),)</f>
        <v>0</v>
      </c>
      <c r="AF512" s="24">
        <f>IFERROR(VLOOKUP($D512,#REF!,30,0),)</f>
        <v>0</v>
      </c>
      <c r="AG512" s="24">
        <f>IFERROR(VLOOKUP($D512,#REF!,31,0),)</f>
        <v>0</v>
      </c>
      <c r="AH512" s="24">
        <f>IFERROR(VLOOKUP($D512,#REF!,32,0),)</f>
        <v>0</v>
      </c>
      <c r="AI512" s="24">
        <f>IFERROR(VLOOKUP($D512,#REF!,33,0),)</f>
        <v>0</v>
      </c>
      <c r="AJ512" s="24">
        <f>IFERROR(VLOOKUP($D512,#REF!,34,0),)</f>
        <v>0</v>
      </c>
      <c r="AK512" s="24">
        <f>IFERROR(VLOOKUP($D512,#REF!,35,0),)</f>
        <v>0</v>
      </c>
      <c r="AL512" s="24">
        <f>IFERROR(VLOOKUP($D512,#REF!,36,0),)</f>
        <v>0</v>
      </c>
    </row>
    <row r="513" spans="1:38" x14ac:dyDescent="0.25">
      <c r="A513" s="8" t="s">
        <v>989</v>
      </c>
      <c r="B513" s="8" t="str">
        <f t="shared" si="84"/>
        <v>Техническое перевооружение ГРС Комсомолец051-2005121</v>
      </c>
      <c r="C513" s="23" t="s">
        <v>891</v>
      </c>
      <c r="D513" s="23" t="s">
        <v>257</v>
      </c>
      <c r="E513" s="24">
        <f>IFERROR(VLOOKUP(D513,#REF!,2,0),)</f>
        <v>0</v>
      </c>
      <c r="F513" s="24">
        <f>IFERROR(VLOOKUP(D513,#REF!,3,0),)</f>
        <v>0</v>
      </c>
      <c r="G513" s="24">
        <f>IFERROR(VLOOKUP(D513,#REF!,4,0),)</f>
        <v>0</v>
      </c>
      <c r="H513" s="24">
        <f>IFERROR(VLOOKUP($D513,#REF!,5,0),)</f>
        <v>0</v>
      </c>
      <c r="I513" s="24">
        <v>0</v>
      </c>
      <c r="J513" s="24">
        <f>IFERROR(VLOOKUP($D513,#REF!,7,0),)</f>
        <v>0</v>
      </c>
      <c r="K513" s="24">
        <f>IFERROR(VLOOKUP($D513,#REF!,8,0),)</f>
        <v>0</v>
      </c>
      <c r="L513" s="24">
        <f>IFERROR(VLOOKUP($D513,#REF!,9,0),)</f>
        <v>0</v>
      </c>
      <c r="M513" s="24">
        <f>IFERROR(VLOOKUP($D513,#REF!,10,0),)</f>
        <v>0</v>
      </c>
      <c r="N513" s="24">
        <f>IFERROR(VLOOKUP($D513,#REF!,11,0),)</f>
        <v>0</v>
      </c>
      <c r="O513" s="24">
        <f>IFERROR(VLOOKUP($D513,#REF!,12,0),)</f>
        <v>0</v>
      </c>
      <c r="P513" s="24">
        <f>IFERROR(VLOOKUP($D513,#REF!,14,0),)</f>
        <v>0</v>
      </c>
      <c r="Q513" s="24">
        <f>IFERROR(VLOOKUP($D513,#REF!,15,0),)</f>
        <v>0</v>
      </c>
      <c r="R513" s="24">
        <f>IFERROR(VLOOKUP($D513,#REF!,16,0),)</f>
        <v>0</v>
      </c>
      <c r="S513" s="24">
        <f>IFERROR(VLOOKUP($D513,#REF!,16,0),)</f>
        <v>0</v>
      </c>
      <c r="T513" s="24">
        <f>IFERROR(VLOOKUP($D513,#REF!,17,0),)</f>
        <v>0</v>
      </c>
      <c r="U513" s="24">
        <f>IFERROR(VLOOKUP($D513,#REF!,19,0),)</f>
        <v>0</v>
      </c>
      <c r="V513" s="24">
        <f>IFERROR(VLOOKUP($D513,#REF!,20,0),)</f>
        <v>0</v>
      </c>
      <c r="W513" s="24">
        <f>IFERROR(VLOOKUP($D513,#REF!,21,0),)</f>
        <v>0</v>
      </c>
      <c r="X513" s="24">
        <f>IFERROR(VLOOKUP($D513,#REF!,22,0),)</f>
        <v>0</v>
      </c>
      <c r="Y513" s="24">
        <f>IFERROR(VLOOKUP($D513,#REF!,23,0),)</f>
        <v>0</v>
      </c>
      <c r="Z513" s="24">
        <f>IFERROR(VLOOKUP($D513,#REF!,24,0),)</f>
        <v>0</v>
      </c>
      <c r="AA513" s="24">
        <f>IFERROR(VLOOKUP($D513,#REF!,25,0),)</f>
        <v>0</v>
      </c>
      <c r="AB513" s="24">
        <f>IFERROR(VLOOKUP($D513,#REF!,26,0),)</f>
        <v>0</v>
      </c>
      <c r="AC513" s="24">
        <f>IFERROR(VLOOKUP($D513,#REF!,27,0),)</f>
        <v>0</v>
      </c>
      <c r="AD513" s="24">
        <f>IFERROR(VLOOKUP($D513,#REF!,28,0),)</f>
        <v>0</v>
      </c>
      <c r="AE513" s="24">
        <f>IFERROR(VLOOKUP($D513,#REF!,29,0),)</f>
        <v>0</v>
      </c>
      <c r="AF513" s="24">
        <f>IFERROR(VLOOKUP($D513,#REF!,30,0),)</f>
        <v>0</v>
      </c>
      <c r="AG513" s="24">
        <f>IFERROR(VLOOKUP($D513,#REF!,31,0),)</f>
        <v>0</v>
      </c>
      <c r="AH513" s="24">
        <f>IFERROR(VLOOKUP($D513,#REF!,32,0),)</f>
        <v>0</v>
      </c>
      <c r="AI513" s="24">
        <f>IFERROR(VLOOKUP($D513,#REF!,33,0),)</f>
        <v>0</v>
      </c>
      <c r="AJ513" s="24">
        <f>IFERROR(VLOOKUP($D513,#REF!,34,0),)</f>
        <v>0</v>
      </c>
      <c r="AK513" s="24">
        <f>IFERROR(VLOOKUP($D513,#REF!,35,0),)</f>
        <v>0</v>
      </c>
      <c r="AL513" s="24">
        <f>IFERROR(VLOOKUP($D513,#REF!,36,0),)</f>
        <v>0</v>
      </c>
    </row>
    <row r="514" spans="1:38" x14ac:dyDescent="0.25">
      <c r="A514" s="8" t="s">
        <v>989</v>
      </c>
      <c r="B514" s="8" t="str">
        <f t="shared" si="84"/>
        <v>Техническое перевооружение ГРС Карачаевск051-2005122</v>
      </c>
      <c r="C514" s="23" t="s">
        <v>892</v>
      </c>
      <c r="D514" s="23" t="s">
        <v>258</v>
      </c>
      <c r="E514" s="24">
        <f>IFERROR(VLOOKUP(D514,#REF!,2,0),)</f>
        <v>0</v>
      </c>
      <c r="F514" s="24">
        <f>IFERROR(VLOOKUP(D514,#REF!,3,0),)</f>
        <v>0</v>
      </c>
      <c r="G514" s="24">
        <f>IFERROR(VLOOKUP(D514,#REF!,4,0),)</f>
        <v>0</v>
      </c>
      <c r="H514" s="24">
        <f>IFERROR(VLOOKUP($D514,#REF!,5,0),)</f>
        <v>0</v>
      </c>
      <c r="I514" s="24">
        <v>0</v>
      </c>
      <c r="J514" s="24">
        <f>IFERROR(VLOOKUP($D514,#REF!,7,0),)</f>
        <v>0</v>
      </c>
      <c r="K514" s="24">
        <f>IFERROR(VLOOKUP($D514,#REF!,8,0),)</f>
        <v>0</v>
      </c>
      <c r="L514" s="24">
        <f>IFERROR(VLOOKUP($D514,#REF!,9,0),)</f>
        <v>0</v>
      </c>
      <c r="M514" s="24">
        <f>IFERROR(VLOOKUP($D514,#REF!,10,0),)</f>
        <v>0</v>
      </c>
      <c r="N514" s="24">
        <f>IFERROR(VLOOKUP($D514,#REF!,11,0),)</f>
        <v>0</v>
      </c>
      <c r="O514" s="24">
        <f>IFERROR(VLOOKUP($D514,#REF!,12,0),)</f>
        <v>0</v>
      </c>
      <c r="P514" s="24">
        <f>IFERROR(VLOOKUP($D514,#REF!,14,0),)</f>
        <v>0</v>
      </c>
      <c r="Q514" s="24">
        <f>IFERROR(VLOOKUP($D514,#REF!,15,0),)</f>
        <v>0</v>
      </c>
      <c r="R514" s="24">
        <f>IFERROR(VLOOKUP($D514,#REF!,16,0),)</f>
        <v>0</v>
      </c>
      <c r="S514" s="24">
        <f>IFERROR(VLOOKUP($D514,#REF!,16,0),)</f>
        <v>0</v>
      </c>
      <c r="T514" s="24">
        <f>IFERROR(VLOOKUP($D514,#REF!,17,0),)</f>
        <v>0</v>
      </c>
      <c r="U514" s="24">
        <f>IFERROR(VLOOKUP($D514,#REF!,19,0),)</f>
        <v>0</v>
      </c>
      <c r="V514" s="24">
        <f>IFERROR(VLOOKUP($D514,#REF!,20,0),)</f>
        <v>0</v>
      </c>
      <c r="W514" s="24">
        <f>IFERROR(VLOOKUP($D514,#REF!,21,0),)</f>
        <v>0</v>
      </c>
      <c r="X514" s="24">
        <f>IFERROR(VLOOKUP($D514,#REF!,22,0),)</f>
        <v>0</v>
      </c>
      <c r="Y514" s="24">
        <f>IFERROR(VLOOKUP($D514,#REF!,23,0),)</f>
        <v>0</v>
      </c>
      <c r="Z514" s="24">
        <f>IFERROR(VLOOKUP($D514,#REF!,24,0),)</f>
        <v>0</v>
      </c>
      <c r="AA514" s="24">
        <f>IFERROR(VLOOKUP($D514,#REF!,25,0),)</f>
        <v>0</v>
      </c>
      <c r="AB514" s="24">
        <f>IFERROR(VLOOKUP($D514,#REF!,26,0),)</f>
        <v>0</v>
      </c>
      <c r="AC514" s="24">
        <f>IFERROR(VLOOKUP($D514,#REF!,27,0),)</f>
        <v>0</v>
      </c>
      <c r="AD514" s="24">
        <f>IFERROR(VLOOKUP($D514,#REF!,28,0),)</f>
        <v>0</v>
      </c>
      <c r="AE514" s="24">
        <f>IFERROR(VLOOKUP($D514,#REF!,29,0),)</f>
        <v>0</v>
      </c>
      <c r="AF514" s="24">
        <f>IFERROR(VLOOKUP($D514,#REF!,30,0),)</f>
        <v>0</v>
      </c>
      <c r="AG514" s="24">
        <f>IFERROR(VLOOKUP($D514,#REF!,31,0),)</f>
        <v>0</v>
      </c>
      <c r="AH514" s="24">
        <f>IFERROR(VLOOKUP($D514,#REF!,32,0),)</f>
        <v>0</v>
      </c>
      <c r="AI514" s="24">
        <f>IFERROR(VLOOKUP($D514,#REF!,33,0),)</f>
        <v>0</v>
      </c>
      <c r="AJ514" s="24">
        <f>IFERROR(VLOOKUP($D514,#REF!,34,0),)</f>
        <v>0</v>
      </c>
      <c r="AK514" s="24">
        <f>IFERROR(VLOOKUP($D514,#REF!,35,0),)</f>
        <v>0</v>
      </c>
      <c r="AL514" s="24">
        <f>IFERROR(VLOOKUP($D514,#REF!,36,0),)</f>
        <v>0</v>
      </c>
    </row>
    <row r="515" spans="1:38" x14ac:dyDescent="0.25">
      <c r="A515" s="8" t="s">
        <v>989</v>
      </c>
      <c r="B515" s="8" t="str">
        <f t="shared" si="84"/>
        <v>Техническое перевооружение ГРС ст. Зеленчукская АГРС-10М051-2005123</v>
      </c>
      <c r="C515" s="23" t="s">
        <v>893</v>
      </c>
      <c r="D515" s="23" t="s">
        <v>259</v>
      </c>
      <c r="E515" s="24">
        <f>IFERROR(VLOOKUP(D515,#REF!,2,0),)</f>
        <v>0</v>
      </c>
      <c r="F515" s="24">
        <f>IFERROR(VLOOKUP(D515,#REF!,3,0),)</f>
        <v>0</v>
      </c>
      <c r="G515" s="24">
        <f>IFERROR(VLOOKUP(D515,#REF!,4,0),)</f>
        <v>0</v>
      </c>
      <c r="H515" s="24">
        <f>IFERROR(VLOOKUP($D515,#REF!,5,0),)</f>
        <v>0</v>
      </c>
      <c r="I515" s="24">
        <v>0</v>
      </c>
      <c r="J515" s="24">
        <f>IFERROR(VLOOKUP($D515,#REF!,7,0),)</f>
        <v>0</v>
      </c>
      <c r="K515" s="24">
        <f>IFERROR(VLOOKUP($D515,#REF!,8,0),)</f>
        <v>0</v>
      </c>
      <c r="L515" s="24">
        <f>IFERROR(VLOOKUP($D515,#REF!,9,0),)</f>
        <v>0</v>
      </c>
      <c r="M515" s="24">
        <f>IFERROR(VLOOKUP($D515,#REF!,10,0),)</f>
        <v>0</v>
      </c>
      <c r="N515" s="24">
        <f>IFERROR(VLOOKUP($D515,#REF!,11,0),)</f>
        <v>0</v>
      </c>
      <c r="O515" s="24">
        <f>IFERROR(VLOOKUP($D515,#REF!,12,0),)</f>
        <v>0</v>
      </c>
      <c r="P515" s="24">
        <f>IFERROR(VLOOKUP($D515,#REF!,14,0),)</f>
        <v>0</v>
      </c>
      <c r="Q515" s="24">
        <f>IFERROR(VLOOKUP($D515,#REF!,15,0),)</f>
        <v>0</v>
      </c>
      <c r="R515" s="24">
        <f>IFERROR(VLOOKUP($D515,#REF!,16,0),)</f>
        <v>0</v>
      </c>
      <c r="S515" s="24">
        <f>IFERROR(VLOOKUP($D515,#REF!,16,0),)</f>
        <v>0</v>
      </c>
      <c r="T515" s="24">
        <f>IFERROR(VLOOKUP($D515,#REF!,17,0),)</f>
        <v>0</v>
      </c>
      <c r="U515" s="24">
        <f>IFERROR(VLOOKUP($D515,#REF!,19,0),)</f>
        <v>0</v>
      </c>
      <c r="V515" s="24">
        <f>IFERROR(VLOOKUP($D515,#REF!,20,0),)</f>
        <v>0</v>
      </c>
      <c r="W515" s="24">
        <f>IFERROR(VLOOKUP($D515,#REF!,21,0),)</f>
        <v>0</v>
      </c>
      <c r="X515" s="24">
        <f>IFERROR(VLOOKUP($D515,#REF!,22,0),)</f>
        <v>0</v>
      </c>
      <c r="Y515" s="24">
        <f>IFERROR(VLOOKUP($D515,#REF!,23,0),)</f>
        <v>0</v>
      </c>
      <c r="Z515" s="24">
        <f>IFERROR(VLOOKUP($D515,#REF!,24,0),)</f>
        <v>0</v>
      </c>
      <c r="AA515" s="24">
        <f>IFERROR(VLOOKUP($D515,#REF!,25,0),)</f>
        <v>0</v>
      </c>
      <c r="AB515" s="24">
        <f>IFERROR(VLOOKUP($D515,#REF!,26,0),)</f>
        <v>0</v>
      </c>
      <c r="AC515" s="24">
        <f>IFERROR(VLOOKUP($D515,#REF!,27,0),)</f>
        <v>0</v>
      </c>
      <c r="AD515" s="24">
        <f>IFERROR(VLOOKUP($D515,#REF!,28,0),)</f>
        <v>0</v>
      </c>
      <c r="AE515" s="24">
        <f>IFERROR(VLOOKUP($D515,#REF!,29,0),)</f>
        <v>0</v>
      </c>
      <c r="AF515" s="24">
        <f>IFERROR(VLOOKUP($D515,#REF!,30,0),)</f>
        <v>0</v>
      </c>
      <c r="AG515" s="24">
        <f>IFERROR(VLOOKUP($D515,#REF!,31,0),)</f>
        <v>0</v>
      </c>
      <c r="AH515" s="24">
        <f>IFERROR(VLOOKUP($D515,#REF!,32,0),)</f>
        <v>0</v>
      </c>
      <c r="AI515" s="24">
        <f>IFERROR(VLOOKUP($D515,#REF!,33,0),)</f>
        <v>0</v>
      </c>
      <c r="AJ515" s="24">
        <f>IFERROR(VLOOKUP($D515,#REF!,34,0),)</f>
        <v>0</v>
      </c>
      <c r="AK515" s="24">
        <f>IFERROR(VLOOKUP($D515,#REF!,35,0),)</f>
        <v>0</v>
      </c>
      <c r="AL515" s="24">
        <f>IFERROR(VLOOKUP($D515,#REF!,36,0),)</f>
        <v>0</v>
      </c>
    </row>
    <row r="516" spans="1:38" x14ac:dyDescent="0.25">
      <c r="A516" s="8" t="s">
        <v>989</v>
      </c>
      <c r="B516" s="8" t="str">
        <f t="shared" si="84"/>
        <v>Техническое перевооружение ГРС р/к Первомайский051-2005124</v>
      </c>
      <c r="C516" s="23" t="s">
        <v>894</v>
      </c>
      <c r="D516" s="23" t="s">
        <v>260</v>
      </c>
      <c r="E516" s="24">
        <f>IFERROR(VLOOKUP(D516,#REF!,2,0),)</f>
        <v>0</v>
      </c>
      <c r="F516" s="24">
        <f>IFERROR(VLOOKUP(D516,#REF!,3,0),)</f>
        <v>0</v>
      </c>
      <c r="G516" s="24">
        <f>IFERROR(VLOOKUP(D516,#REF!,4,0),)</f>
        <v>0</v>
      </c>
      <c r="H516" s="24">
        <f>IFERROR(VLOOKUP($D516,#REF!,5,0),)</f>
        <v>0</v>
      </c>
      <c r="I516" s="24">
        <v>0</v>
      </c>
      <c r="J516" s="24">
        <f>IFERROR(VLOOKUP($D516,#REF!,7,0),)</f>
        <v>0</v>
      </c>
      <c r="K516" s="24">
        <f>IFERROR(VLOOKUP($D516,#REF!,8,0),)</f>
        <v>0</v>
      </c>
      <c r="L516" s="24">
        <f>IFERROR(VLOOKUP($D516,#REF!,9,0),)</f>
        <v>0</v>
      </c>
      <c r="M516" s="24">
        <f>IFERROR(VLOOKUP($D516,#REF!,10,0),)</f>
        <v>0</v>
      </c>
      <c r="N516" s="24">
        <f>IFERROR(VLOOKUP($D516,#REF!,11,0),)</f>
        <v>0</v>
      </c>
      <c r="O516" s="24">
        <f>IFERROR(VLOOKUP($D516,#REF!,12,0),)</f>
        <v>0</v>
      </c>
      <c r="P516" s="24">
        <f>IFERROR(VLOOKUP($D516,#REF!,14,0),)</f>
        <v>0</v>
      </c>
      <c r="Q516" s="24">
        <f>IFERROR(VLOOKUP($D516,#REF!,15,0),)</f>
        <v>0</v>
      </c>
      <c r="R516" s="24">
        <f>IFERROR(VLOOKUP($D516,#REF!,16,0),)</f>
        <v>0</v>
      </c>
      <c r="S516" s="24">
        <f>IFERROR(VLOOKUP($D516,#REF!,16,0),)</f>
        <v>0</v>
      </c>
      <c r="T516" s="24">
        <f>IFERROR(VLOOKUP($D516,#REF!,17,0),)</f>
        <v>0</v>
      </c>
      <c r="U516" s="24">
        <f>IFERROR(VLOOKUP($D516,#REF!,19,0),)</f>
        <v>0</v>
      </c>
      <c r="V516" s="24">
        <f>IFERROR(VLOOKUP($D516,#REF!,20,0),)</f>
        <v>0</v>
      </c>
      <c r="W516" s="24">
        <f>IFERROR(VLOOKUP($D516,#REF!,21,0),)</f>
        <v>0</v>
      </c>
      <c r="X516" s="24">
        <f>IFERROR(VLOOKUP($D516,#REF!,22,0),)</f>
        <v>0</v>
      </c>
      <c r="Y516" s="24">
        <f>IFERROR(VLOOKUP($D516,#REF!,23,0),)</f>
        <v>0</v>
      </c>
      <c r="Z516" s="24">
        <f>IFERROR(VLOOKUP($D516,#REF!,24,0),)</f>
        <v>0</v>
      </c>
      <c r="AA516" s="24">
        <f>IFERROR(VLOOKUP($D516,#REF!,25,0),)</f>
        <v>0</v>
      </c>
      <c r="AB516" s="24">
        <f>IFERROR(VLOOKUP($D516,#REF!,26,0),)</f>
        <v>0</v>
      </c>
      <c r="AC516" s="24">
        <f>IFERROR(VLOOKUP($D516,#REF!,27,0),)</f>
        <v>0</v>
      </c>
      <c r="AD516" s="24">
        <f>IFERROR(VLOOKUP($D516,#REF!,28,0),)</f>
        <v>0</v>
      </c>
      <c r="AE516" s="24">
        <f>IFERROR(VLOOKUP($D516,#REF!,29,0),)</f>
        <v>0</v>
      </c>
      <c r="AF516" s="24">
        <f>IFERROR(VLOOKUP($D516,#REF!,30,0),)</f>
        <v>0</v>
      </c>
      <c r="AG516" s="24">
        <f>IFERROR(VLOOKUP($D516,#REF!,31,0),)</f>
        <v>0</v>
      </c>
      <c r="AH516" s="24">
        <f>IFERROR(VLOOKUP($D516,#REF!,32,0),)</f>
        <v>0</v>
      </c>
      <c r="AI516" s="24">
        <f>IFERROR(VLOOKUP($D516,#REF!,33,0),)</f>
        <v>0</v>
      </c>
      <c r="AJ516" s="24">
        <f>IFERROR(VLOOKUP($D516,#REF!,34,0),)</f>
        <v>0</v>
      </c>
      <c r="AK516" s="24">
        <f>IFERROR(VLOOKUP($D516,#REF!,35,0),)</f>
        <v>0</v>
      </c>
      <c r="AL516" s="24">
        <f>IFERROR(VLOOKUP($D516,#REF!,36,0),)</f>
        <v>0</v>
      </c>
    </row>
    <row r="517" spans="1:38" x14ac:dyDescent="0.25">
      <c r="A517" s="8" t="s">
        <v>989</v>
      </c>
      <c r="B517" s="8" t="str">
        <f t="shared" si="84"/>
        <v>Техническое перевооружение ГРС Октябрьская (Тахтамукай)051-2005125</v>
      </c>
      <c r="C517" s="23" t="s">
        <v>895</v>
      </c>
      <c r="D517" s="23" t="s">
        <v>261</v>
      </c>
      <c r="E517" s="24">
        <f>IFERROR(VLOOKUP(D517,#REF!,2,0),)</f>
        <v>0</v>
      </c>
      <c r="F517" s="24">
        <f>IFERROR(VLOOKUP(D517,#REF!,3,0),)</f>
        <v>0</v>
      </c>
      <c r="G517" s="24">
        <f>IFERROR(VLOOKUP(D517,#REF!,4,0),)</f>
        <v>0</v>
      </c>
      <c r="H517" s="24">
        <f>IFERROR(VLOOKUP($D517,#REF!,5,0),)</f>
        <v>0</v>
      </c>
      <c r="I517" s="24">
        <v>0</v>
      </c>
      <c r="J517" s="24">
        <f>IFERROR(VLOOKUP($D517,#REF!,7,0),)</f>
        <v>0</v>
      </c>
      <c r="K517" s="24">
        <f>IFERROR(VLOOKUP($D517,#REF!,8,0),)</f>
        <v>0</v>
      </c>
      <c r="L517" s="24">
        <f>IFERROR(VLOOKUP($D517,#REF!,9,0),)</f>
        <v>0</v>
      </c>
      <c r="M517" s="24">
        <f>IFERROR(VLOOKUP($D517,#REF!,10,0),)</f>
        <v>0</v>
      </c>
      <c r="N517" s="24">
        <f>IFERROR(VLOOKUP($D517,#REF!,11,0),)</f>
        <v>0</v>
      </c>
      <c r="O517" s="24">
        <f>IFERROR(VLOOKUP($D517,#REF!,12,0),)</f>
        <v>0</v>
      </c>
      <c r="P517" s="24">
        <f>IFERROR(VLOOKUP($D517,#REF!,14,0),)</f>
        <v>0</v>
      </c>
      <c r="Q517" s="24">
        <f>IFERROR(VLOOKUP($D517,#REF!,15,0),)</f>
        <v>0</v>
      </c>
      <c r="R517" s="24">
        <f>IFERROR(VLOOKUP($D517,#REF!,16,0),)</f>
        <v>0</v>
      </c>
      <c r="S517" s="24">
        <f>IFERROR(VLOOKUP($D517,#REF!,16,0),)</f>
        <v>0</v>
      </c>
      <c r="T517" s="24">
        <f>IFERROR(VLOOKUP($D517,#REF!,17,0),)</f>
        <v>0</v>
      </c>
      <c r="U517" s="24">
        <f>IFERROR(VLOOKUP($D517,#REF!,19,0),)</f>
        <v>0</v>
      </c>
      <c r="V517" s="24">
        <f>IFERROR(VLOOKUP($D517,#REF!,20,0),)</f>
        <v>0</v>
      </c>
      <c r="W517" s="24">
        <f>IFERROR(VLOOKUP($D517,#REF!,21,0),)</f>
        <v>0</v>
      </c>
      <c r="X517" s="24">
        <f>IFERROR(VLOOKUP($D517,#REF!,22,0),)</f>
        <v>0</v>
      </c>
      <c r="Y517" s="24">
        <f>IFERROR(VLOOKUP($D517,#REF!,23,0),)</f>
        <v>0</v>
      </c>
      <c r="Z517" s="24">
        <f>IFERROR(VLOOKUP($D517,#REF!,24,0),)</f>
        <v>0</v>
      </c>
      <c r="AA517" s="24">
        <f>IFERROR(VLOOKUP($D517,#REF!,25,0),)</f>
        <v>0</v>
      </c>
      <c r="AB517" s="24">
        <f>IFERROR(VLOOKUP($D517,#REF!,26,0),)</f>
        <v>0</v>
      </c>
      <c r="AC517" s="24">
        <f>IFERROR(VLOOKUP($D517,#REF!,27,0),)</f>
        <v>0</v>
      </c>
      <c r="AD517" s="24">
        <f>IFERROR(VLOOKUP($D517,#REF!,28,0),)</f>
        <v>0</v>
      </c>
      <c r="AE517" s="24">
        <f>IFERROR(VLOOKUP($D517,#REF!,29,0),)</f>
        <v>0</v>
      </c>
      <c r="AF517" s="24">
        <f>IFERROR(VLOOKUP($D517,#REF!,30,0),)</f>
        <v>0</v>
      </c>
      <c r="AG517" s="24">
        <f>IFERROR(VLOOKUP($D517,#REF!,31,0),)</f>
        <v>0</v>
      </c>
      <c r="AH517" s="24">
        <f>IFERROR(VLOOKUP($D517,#REF!,32,0),)</f>
        <v>0</v>
      </c>
      <c r="AI517" s="24">
        <f>IFERROR(VLOOKUP($D517,#REF!,33,0),)</f>
        <v>0</v>
      </c>
      <c r="AJ517" s="24">
        <f>IFERROR(VLOOKUP($D517,#REF!,34,0),)</f>
        <v>0</v>
      </c>
      <c r="AK517" s="24">
        <f>IFERROR(VLOOKUP($D517,#REF!,35,0),)</f>
        <v>0</v>
      </c>
      <c r="AL517" s="24">
        <f>IFERROR(VLOOKUP($D517,#REF!,36,0),)</f>
        <v>0</v>
      </c>
    </row>
    <row r="518" spans="1:38" x14ac:dyDescent="0.25">
      <c r="A518" s="8" t="s">
        <v>989</v>
      </c>
      <c r="B518" s="8" t="str">
        <f t="shared" si="84"/>
        <v>Техническое перевооружение ГРС ст. Смоленская051-2005126</v>
      </c>
      <c r="C518" s="23" t="s">
        <v>896</v>
      </c>
      <c r="D518" s="23" t="s">
        <v>262</v>
      </c>
      <c r="E518" s="24">
        <f>IFERROR(VLOOKUP(D518,#REF!,2,0),)</f>
        <v>0</v>
      </c>
      <c r="F518" s="24">
        <f>IFERROR(VLOOKUP(D518,#REF!,3,0),)</f>
        <v>0</v>
      </c>
      <c r="G518" s="24">
        <f>IFERROR(VLOOKUP(D518,#REF!,4,0),)</f>
        <v>0</v>
      </c>
      <c r="H518" s="24">
        <f>IFERROR(VLOOKUP($D518,#REF!,5,0),)</f>
        <v>0</v>
      </c>
      <c r="I518" s="24">
        <v>0</v>
      </c>
      <c r="J518" s="24">
        <f>IFERROR(VLOOKUP($D518,#REF!,7,0),)</f>
        <v>0</v>
      </c>
      <c r="K518" s="24">
        <f>IFERROR(VLOOKUP($D518,#REF!,8,0),)</f>
        <v>0</v>
      </c>
      <c r="L518" s="24">
        <f>IFERROR(VLOOKUP($D518,#REF!,9,0),)</f>
        <v>0</v>
      </c>
      <c r="M518" s="24">
        <f>IFERROR(VLOOKUP($D518,#REF!,10,0),)</f>
        <v>0</v>
      </c>
      <c r="N518" s="24">
        <f>IFERROR(VLOOKUP($D518,#REF!,11,0),)</f>
        <v>0</v>
      </c>
      <c r="O518" s="24">
        <f>IFERROR(VLOOKUP($D518,#REF!,12,0),)</f>
        <v>0</v>
      </c>
      <c r="P518" s="24">
        <f>IFERROR(VLOOKUP($D518,#REF!,14,0),)</f>
        <v>0</v>
      </c>
      <c r="Q518" s="24">
        <f>IFERROR(VLOOKUP($D518,#REF!,15,0),)</f>
        <v>0</v>
      </c>
      <c r="R518" s="24">
        <f>IFERROR(VLOOKUP($D518,#REF!,16,0),)</f>
        <v>0</v>
      </c>
      <c r="S518" s="24">
        <f>IFERROR(VLOOKUP($D518,#REF!,16,0),)</f>
        <v>0</v>
      </c>
      <c r="T518" s="24">
        <f>IFERROR(VLOOKUP($D518,#REF!,17,0),)</f>
        <v>0</v>
      </c>
      <c r="U518" s="24">
        <f>IFERROR(VLOOKUP($D518,#REF!,19,0),)</f>
        <v>0</v>
      </c>
      <c r="V518" s="24">
        <f>IFERROR(VLOOKUP($D518,#REF!,20,0),)</f>
        <v>0</v>
      </c>
      <c r="W518" s="24">
        <f>IFERROR(VLOOKUP($D518,#REF!,21,0),)</f>
        <v>0</v>
      </c>
      <c r="X518" s="24">
        <f>IFERROR(VLOOKUP($D518,#REF!,22,0),)</f>
        <v>0</v>
      </c>
      <c r="Y518" s="24">
        <f>IFERROR(VLOOKUP($D518,#REF!,23,0),)</f>
        <v>0</v>
      </c>
      <c r="Z518" s="24">
        <f>IFERROR(VLOOKUP($D518,#REF!,24,0),)</f>
        <v>0</v>
      </c>
      <c r="AA518" s="24">
        <f>IFERROR(VLOOKUP($D518,#REF!,25,0),)</f>
        <v>0</v>
      </c>
      <c r="AB518" s="24">
        <f>IFERROR(VLOOKUP($D518,#REF!,26,0),)</f>
        <v>0</v>
      </c>
      <c r="AC518" s="24">
        <f>IFERROR(VLOOKUP($D518,#REF!,27,0),)</f>
        <v>0</v>
      </c>
      <c r="AD518" s="24">
        <f>IFERROR(VLOOKUP($D518,#REF!,28,0),)</f>
        <v>0</v>
      </c>
      <c r="AE518" s="24">
        <f>IFERROR(VLOOKUP($D518,#REF!,29,0),)</f>
        <v>0</v>
      </c>
      <c r="AF518" s="24">
        <f>IFERROR(VLOOKUP($D518,#REF!,30,0),)</f>
        <v>0</v>
      </c>
      <c r="AG518" s="24">
        <f>IFERROR(VLOOKUP($D518,#REF!,31,0),)</f>
        <v>0</v>
      </c>
      <c r="AH518" s="24">
        <f>IFERROR(VLOOKUP($D518,#REF!,32,0),)</f>
        <v>0</v>
      </c>
      <c r="AI518" s="24">
        <f>IFERROR(VLOOKUP($D518,#REF!,33,0),)</f>
        <v>0</v>
      </c>
      <c r="AJ518" s="24">
        <f>IFERROR(VLOOKUP($D518,#REF!,34,0),)</f>
        <v>0</v>
      </c>
      <c r="AK518" s="24">
        <f>IFERROR(VLOOKUP($D518,#REF!,35,0),)</f>
        <v>0</v>
      </c>
      <c r="AL518" s="24">
        <f>IFERROR(VLOOKUP($D518,#REF!,36,0),)</f>
        <v>0</v>
      </c>
    </row>
    <row r="519" spans="1:38" x14ac:dyDescent="0.25">
      <c r="A519" s="8" t="s">
        <v>989</v>
      </c>
      <c r="B519" s="8" t="str">
        <f t="shared" si="84"/>
        <v>Расширение КС "Елизаветинская"051-2005143</v>
      </c>
      <c r="C519" s="23" t="s">
        <v>897</v>
      </c>
      <c r="D519" s="23" t="s">
        <v>502</v>
      </c>
      <c r="E519" s="24">
        <f>IFERROR(VLOOKUP(D519,#REF!,2,0),)</f>
        <v>0</v>
      </c>
      <c r="F519" s="24">
        <f>IFERROR(VLOOKUP(D519,#REF!,3,0),)</f>
        <v>0</v>
      </c>
      <c r="G519" s="24">
        <f>IFERROR(VLOOKUP(D519,#REF!,4,0),)</f>
        <v>0</v>
      </c>
      <c r="H519" s="24">
        <f>IFERROR(VLOOKUP($D519,#REF!,5,0),)</f>
        <v>0</v>
      </c>
      <c r="I519" s="24">
        <v>20.6</v>
      </c>
      <c r="J519" s="24">
        <f>IFERROR(VLOOKUP($D519,#REF!,7,0),)</f>
        <v>0</v>
      </c>
      <c r="K519" s="24">
        <f>IFERROR(VLOOKUP($D519,#REF!,8,0),)</f>
        <v>0</v>
      </c>
      <c r="L519" s="24">
        <f>IFERROR(VLOOKUP($D519,#REF!,9,0),)</f>
        <v>0</v>
      </c>
      <c r="M519" s="24">
        <f>IFERROR(VLOOKUP($D519,#REF!,10,0),)</f>
        <v>0</v>
      </c>
      <c r="N519" s="24">
        <f>IFERROR(VLOOKUP($D519,#REF!,11,0),)</f>
        <v>0</v>
      </c>
      <c r="O519" s="24">
        <f>IFERROR(VLOOKUP($D519,#REF!,12,0),)</f>
        <v>0</v>
      </c>
      <c r="P519" s="24">
        <f>IFERROR(VLOOKUP($D519,#REF!,14,0),)</f>
        <v>0</v>
      </c>
      <c r="Q519" s="24">
        <f>IFERROR(VLOOKUP($D519,#REF!,15,0),)</f>
        <v>0</v>
      </c>
      <c r="R519" s="24">
        <f>IFERROR(VLOOKUP($D519,#REF!,16,0),)</f>
        <v>0</v>
      </c>
      <c r="S519" s="24">
        <f>IFERROR(VLOOKUP($D519,#REF!,16,0),)</f>
        <v>0</v>
      </c>
      <c r="T519" s="24">
        <f>IFERROR(VLOOKUP($D519,#REF!,17,0),)</f>
        <v>0</v>
      </c>
      <c r="U519" s="24">
        <f>IFERROR(VLOOKUP($D519,#REF!,19,0),)</f>
        <v>0</v>
      </c>
      <c r="V519" s="24">
        <f>IFERROR(VLOOKUP($D519,#REF!,20,0),)</f>
        <v>0</v>
      </c>
      <c r="W519" s="24">
        <f>IFERROR(VLOOKUP($D519,#REF!,21,0),)</f>
        <v>0</v>
      </c>
      <c r="X519" s="24">
        <f>IFERROR(VLOOKUP($D519,#REF!,22,0),)</f>
        <v>0</v>
      </c>
      <c r="Y519" s="24">
        <f>IFERROR(VLOOKUP($D519,#REF!,23,0),)</f>
        <v>0</v>
      </c>
      <c r="Z519" s="24">
        <f>IFERROR(VLOOKUP($D519,#REF!,24,0),)</f>
        <v>0</v>
      </c>
      <c r="AA519" s="24">
        <f>IFERROR(VLOOKUP($D519,#REF!,25,0),)</f>
        <v>0</v>
      </c>
      <c r="AB519" s="24">
        <f>IFERROR(VLOOKUP($D519,#REF!,26,0),)</f>
        <v>0</v>
      </c>
      <c r="AC519" s="24">
        <f>IFERROR(VLOOKUP($D519,#REF!,27,0),)</f>
        <v>0</v>
      </c>
      <c r="AD519" s="24">
        <f>IFERROR(VLOOKUP($D519,#REF!,28,0),)</f>
        <v>0</v>
      </c>
      <c r="AE519" s="24">
        <f>IFERROR(VLOOKUP($D519,#REF!,29,0),)</f>
        <v>0</v>
      </c>
      <c r="AF519" s="24">
        <f>IFERROR(VLOOKUP($D519,#REF!,30,0),)</f>
        <v>0</v>
      </c>
      <c r="AG519" s="24">
        <f>IFERROR(VLOOKUP($D519,#REF!,31,0),)</f>
        <v>0</v>
      </c>
      <c r="AH519" s="24">
        <f>IFERROR(VLOOKUP($D519,#REF!,32,0),)</f>
        <v>0</v>
      </c>
      <c r="AI519" s="24">
        <f>IFERROR(VLOOKUP($D519,#REF!,33,0),)</f>
        <v>0</v>
      </c>
      <c r="AJ519" s="24">
        <f>IFERROR(VLOOKUP($D519,#REF!,34,0),)</f>
        <v>0</v>
      </c>
      <c r="AK519" s="24">
        <f>IFERROR(VLOOKUP($D519,#REF!,35,0),)</f>
        <v>0</v>
      </c>
      <c r="AL519" s="24">
        <f>IFERROR(VLOOKUP($D519,#REF!,36,0),)</f>
        <v>0</v>
      </c>
    </row>
    <row r="520" spans="1:38" x14ac:dyDescent="0.25">
      <c r="A520" s="8" t="s">
        <v>989</v>
      </c>
      <c r="B520" s="8" t="str">
        <f t="shared" si="84"/>
        <v>Техническое перевооружение ГРС Красноселовка051-2005151</v>
      </c>
      <c r="C520" s="23" t="s">
        <v>898</v>
      </c>
      <c r="D520" s="23" t="s">
        <v>503</v>
      </c>
      <c r="E520" s="24">
        <f>IFERROR(VLOOKUP(D520,#REF!,2,0),)</f>
        <v>0</v>
      </c>
      <c r="F520" s="24">
        <f>IFERROR(VLOOKUP(D520,#REF!,3,0),)</f>
        <v>0</v>
      </c>
      <c r="G520" s="24">
        <f>IFERROR(VLOOKUP(D520,#REF!,4,0),)</f>
        <v>0</v>
      </c>
      <c r="H520" s="24">
        <f>IFERROR(VLOOKUP($D520,#REF!,5,0),)</f>
        <v>0</v>
      </c>
      <c r="I520" s="24">
        <v>0.32</v>
      </c>
      <c r="J520" s="24">
        <f>IFERROR(VLOOKUP($D520,#REF!,7,0),)</f>
        <v>0</v>
      </c>
      <c r="K520" s="24">
        <f>IFERROR(VLOOKUP($D520,#REF!,8,0),)</f>
        <v>0</v>
      </c>
      <c r="L520" s="24">
        <f>IFERROR(VLOOKUP($D520,#REF!,9,0),)</f>
        <v>0</v>
      </c>
      <c r="M520" s="24">
        <f>IFERROR(VLOOKUP($D520,#REF!,10,0),)</f>
        <v>0</v>
      </c>
      <c r="N520" s="24">
        <f>IFERROR(VLOOKUP($D520,#REF!,11,0),)</f>
        <v>0</v>
      </c>
      <c r="O520" s="24">
        <f>IFERROR(VLOOKUP($D520,#REF!,12,0),)</f>
        <v>0</v>
      </c>
      <c r="P520" s="24">
        <f>IFERROR(VLOOKUP($D520,#REF!,14,0),)</f>
        <v>0</v>
      </c>
      <c r="Q520" s="24">
        <f>IFERROR(VLOOKUP($D520,#REF!,15,0),)</f>
        <v>0</v>
      </c>
      <c r="R520" s="24">
        <f>IFERROR(VLOOKUP($D520,#REF!,16,0),)</f>
        <v>0</v>
      </c>
      <c r="S520" s="24">
        <f>IFERROR(VLOOKUP($D520,#REF!,16,0),)</f>
        <v>0</v>
      </c>
      <c r="T520" s="24">
        <f>IFERROR(VLOOKUP($D520,#REF!,17,0),)</f>
        <v>0</v>
      </c>
      <c r="U520" s="24">
        <f>IFERROR(VLOOKUP($D520,#REF!,19,0),)</f>
        <v>0</v>
      </c>
      <c r="V520" s="24">
        <f>IFERROR(VLOOKUP($D520,#REF!,20,0),)</f>
        <v>0</v>
      </c>
      <c r="W520" s="24">
        <f>IFERROR(VLOOKUP($D520,#REF!,21,0),)</f>
        <v>0</v>
      </c>
      <c r="X520" s="24">
        <f>IFERROR(VLOOKUP($D520,#REF!,22,0),)</f>
        <v>0</v>
      </c>
      <c r="Y520" s="24">
        <f>IFERROR(VLOOKUP($D520,#REF!,23,0),)</f>
        <v>0</v>
      </c>
      <c r="Z520" s="24">
        <f>IFERROR(VLOOKUP($D520,#REF!,24,0),)</f>
        <v>0</v>
      </c>
      <c r="AA520" s="24">
        <f>IFERROR(VLOOKUP($D520,#REF!,25,0),)</f>
        <v>0</v>
      </c>
      <c r="AB520" s="24">
        <f>IFERROR(VLOOKUP($D520,#REF!,26,0),)</f>
        <v>0</v>
      </c>
      <c r="AC520" s="24">
        <f>IFERROR(VLOOKUP($D520,#REF!,27,0),)</f>
        <v>0</v>
      </c>
      <c r="AD520" s="24">
        <f>IFERROR(VLOOKUP($D520,#REF!,28,0),)</f>
        <v>0</v>
      </c>
      <c r="AE520" s="24">
        <f>IFERROR(VLOOKUP($D520,#REF!,29,0),)</f>
        <v>0</v>
      </c>
      <c r="AF520" s="24">
        <f>IFERROR(VLOOKUP($D520,#REF!,30,0),)</f>
        <v>0</v>
      </c>
      <c r="AG520" s="24">
        <f>IFERROR(VLOOKUP($D520,#REF!,31,0),)</f>
        <v>0</v>
      </c>
      <c r="AH520" s="24">
        <f>IFERROR(VLOOKUP($D520,#REF!,32,0),)</f>
        <v>0</v>
      </c>
      <c r="AI520" s="24">
        <f>IFERROR(VLOOKUP($D520,#REF!,33,0),)</f>
        <v>0</v>
      </c>
      <c r="AJ520" s="24">
        <f>IFERROR(VLOOKUP($D520,#REF!,34,0),)</f>
        <v>0</v>
      </c>
      <c r="AK520" s="24">
        <f>IFERROR(VLOOKUP($D520,#REF!,35,0),)</f>
        <v>0</v>
      </c>
      <c r="AL520" s="24">
        <f>IFERROR(VLOOKUP($D520,#REF!,36,0),)</f>
        <v>0</v>
      </c>
    </row>
    <row r="521" spans="1:38" x14ac:dyDescent="0.25">
      <c r="A521" s="8" t="s">
        <v>989</v>
      </c>
      <c r="B521" s="8" t="str">
        <f t="shared" si="84"/>
        <v>Автоматизация и диспетчеризация инженерных систем Горноклиматического курорта "Альпика-Сервис"051-2005183</v>
      </c>
      <c r="C521" s="23" t="s">
        <v>899</v>
      </c>
      <c r="D521" s="23" t="s">
        <v>263</v>
      </c>
      <c r="E521" s="24">
        <f>IFERROR(VLOOKUP(D521,#REF!,2,0),)</f>
        <v>0</v>
      </c>
      <c r="F521" s="24">
        <f>IFERROR(VLOOKUP(D521,#REF!,3,0),)</f>
        <v>0</v>
      </c>
      <c r="G521" s="24">
        <f>IFERROR(VLOOKUP(D521,#REF!,4,0),)</f>
        <v>0</v>
      </c>
      <c r="H521" s="24">
        <f>IFERROR(VLOOKUP($D521,#REF!,5,0),)</f>
        <v>0</v>
      </c>
      <c r="I521" s="24">
        <v>24.95</v>
      </c>
      <c r="J521" s="24">
        <f>IFERROR(VLOOKUP($D521,#REF!,7,0),)</f>
        <v>0</v>
      </c>
      <c r="K521" s="24">
        <f>IFERROR(VLOOKUP($D521,#REF!,8,0),)</f>
        <v>0</v>
      </c>
      <c r="L521" s="24">
        <f>IFERROR(VLOOKUP($D521,#REF!,9,0),)</f>
        <v>0</v>
      </c>
      <c r="M521" s="24">
        <f>IFERROR(VLOOKUP($D521,#REF!,10,0),)</f>
        <v>0</v>
      </c>
      <c r="N521" s="24">
        <f>IFERROR(VLOOKUP($D521,#REF!,11,0),)</f>
        <v>0</v>
      </c>
      <c r="O521" s="24">
        <f>IFERROR(VLOOKUP($D521,#REF!,12,0),)</f>
        <v>0</v>
      </c>
      <c r="P521" s="24">
        <f>IFERROR(VLOOKUP($D521,#REF!,14,0),)</f>
        <v>0</v>
      </c>
      <c r="Q521" s="24">
        <f>IFERROR(VLOOKUP($D521,#REF!,15,0),)</f>
        <v>0</v>
      </c>
      <c r="R521" s="24">
        <f>IFERROR(VLOOKUP($D521,#REF!,16,0),)</f>
        <v>0</v>
      </c>
      <c r="S521" s="24">
        <f>IFERROR(VLOOKUP($D521,#REF!,16,0),)</f>
        <v>0</v>
      </c>
      <c r="T521" s="24">
        <f>IFERROR(VLOOKUP($D521,#REF!,17,0),)</f>
        <v>0</v>
      </c>
      <c r="U521" s="24">
        <f>IFERROR(VLOOKUP($D521,#REF!,19,0),)</f>
        <v>0</v>
      </c>
      <c r="V521" s="24">
        <f>IFERROR(VLOOKUP($D521,#REF!,20,0),)</f>
        <v>0</v>
      </c>
      <c r="W521" s="24">
        <f>IFERROR(VLOOKUP($D521,#REF!,21,0),)</f>
        <v>0</v>
      </c>
      <c r="X521" s="24">
        <f>IFERROR(VLOOKUP($D521,#REF!,22,0),)</f>
        <v>0</v>
      </c>
      <c r="Y521" s="24">
        <f>IFERROR(VLOOKUP($D521,#REF!,23,0),)</f>
        <v>0</v>
      </c>
      <c r="Z521" s="24">
        <f>IFERROR(VLOOKUP($D521,#REF!,24,0),)</f>
        <v>0</v>
      </c>
      <c r="AA521" s="24">
        <f>IFERROR(VLOOKUP($D521,#REF!,25,0),)</f>
        <v>0</v>
      </c>
      <c r="AB521" s="24">
        <f>IFERROR(VLOOKUP($D521,#REF!,26,0),)</f>
        <v>0</v>
      </c>
      <c r="AC521" s="24">
        <f>IFERROR(VLOOKUP($D521,#REF!,27,0),)</f>
        <v>0</v>
      </c>
      <c r="AD521" s="24">
        <f>IFERROR(VLOOKUP($D521,#REF!,28,0),)</f>
        <v>0</v>
      </c>
      <c r="AE521" s="24">
        <f>IFERROR(VLOOKUP($D521,#REF!,29,0),)</f>
        <v>0</v>
      </c>
      <c r="AF521" s="24">
        <f>IFERROR(VLOOKUP($D521,#REF!,30,0),)</f>
        <v>0</v>
      </c>
      <c r="AG521" s="24">
        <f>IFERROR(VLOOKUP($D521,#REF!,31,0),)</f>
        <v>0</v>
      </c>
      <c r="AH521" s="24">
        <f>IFERROR(VLOOKUP($D521,#REF!,32,0),)</f>
        <v>0</v>
      </c>
      <c r="AI521" s="24">
        <f>IFERROR(VLOOKUP($D521,#REF!,33,0),)</f>
        <v>0</v>
      </c>
      <c r="AJ521" s="24">
        <f>IFERROR(VLOOKUP($D521,#REF!,34,0),)</f>
        <v>0</v>
      </c>
      <c r="AK521" s="24">
        <f>IFERROR(VLOOKUP($D521,#REF!,35,0),)</f>
        <v>0</v>
      </c>
      <c r="AL521" s="24">
        <f>IFERROR(VLOOKUP($D521,#REF!,36,0),)</f>
        <v>0</v>
      </c>
    </row>
    <row r="522" spans="1:38" x14ac:dyDescent="0.25">
      <c r="A522" s="8" t="s">
        <v>989</v>
      </c>
      <c r="B522" s="8" t="str">
        <f t="shared" si="84"/>
        <v>Реконструкция ДКС Западно-Таркосалинского газового месторождения. Замена-СПЧ 16/21-3,0 СМ 1-й ступени сжатия051-2005188</v>
      </c>
      <c r="C522" s="23" t="s">
        <v>365</v>
      </c>
      <c r="D522" s="23" t="s">
        <v>264</v>
      </c>
      <c r="E522" s="24">
        <f>IFERROR(VLOOKUP(D522,#REF!,2,0),)</f>
        <v>0</v>
      </c>
      <c r="F522" s="24">
        <f>IFERROR(VLOOKUP(D522,#REF!,3,0),)</f>
        <v>0</v>
      </c>
      <c r="G522" s="24">
        <f>IFERROR(VLOOKUP(D522,#REF!,4,0),)</f>
        <v>0</v>
      </c>
      <c r="H522" s="24">
        <f>IFERROR(VLOOKUP($D522,#REF!,5,0),)</f>
        <v>0</v>
      </c>
      <c r="I522" s="24">
        <f>IFERROR(VLOOKUP($D522,#REF!,6,0),)</f>
        <v>0</v>
      </c>
      <c r="J522" s="24">
        <f>IFERROR(VLOOKUP($D522,#REF!,7,0),)</f>
        <v>0</v>
      </c>
      <c r="K522" s="24">
        <f>IFERROR(VLOOKUP($D522,#REF!,8,0),)</f>
        <v>0</v>
      </c>
      <c r="L522" s="24">
        <f>IFERROR(VLOOKUP($D522,#REF!,9,0),)</f>
        <v>0</v>
      </c>
      <c r="M522" s="24">
        <f>IFERROR(VLOOKUP($D522,#REF!,10,0),)</f>
        <v>0</v>
      </c>
      <c r="N522" s="24">
        <f>IFERROR(VLOOKUP($D522,#REF!,11,0),)</f>
        <v>0</v>
      </c>
      <c r="O522" s="24">
        <f>IFERROR(VLOOKUP($D522,#REF!,12,0),)</f>
        <v>0</v>
      </c>
      <c r="P522" s="24">
        <f>IFERROR(VLOOKUP($D522,#REF!,14,0),)</f>
        <v>0</v>
      </c>
      <c r="Q522" s="24">
        <f>IFERROR(VLOOKUP($D522,#REF!,15,0),)</f>
        <v>0</v>
      </c>
      <c r="R522" s="24">
        <f>IFERROR(VLOOKUP($D522,#REF!,16,0),)</f>
        <v>0</v>
      </c>
      <c r="S522" s="24">
        <f>IFERROR(VLOOKUP($D522,#REF!,16,0),)</f>
        <v>0</v>
      </c>
      <c r="T522" s="24">
        <f>IFERROR(VLOOKUP($D522,#REF!,17,0),)</f>
        <v>0</v>
      </c>
      <c r="U522" s="24">
        <f>IFERROR(VLOOKUP($D522,#REF!,19,0),)</f>
        <v>0</v>
      </c>
      <c r="V522" s="24">
        <f>IFERROR(VLOOKUP($D522,#REF!,20,0),)</f>
        <v>0</v>
      </c>
      <c r="W522" s="24">
        <f>IFERROR(VLOOKUP($D522,#REF!,21,0),)</f>
        <v>0</v>
      </c>
      <c r="X522" s="24">
        <f>IFERROR(VLOOKUP($D522,#REF!,22,0),)</f>
        <v>0</v>
      </c>
      <c r="Y522" s="24">
        <f>IFERROR(VLOOKUP($D522,#REF!,23,0),)</f>
        <v>0</v>
      </c>
      <c r="Z522" s="24">
        <f>IFERROR(VLOOKUP($D522,#REF!,24,0),)</f>
        <v>0</v>
      </c>
      <c r="AA522" s="24">
        <f>IFERROR(VLOOKUP($D522,#REF!,25,0),)</f>
        <v>0</v>
      </c>
      <c r="AB522" s="24">
        <f>IFERROR(VLOOKUP($D522,#REF!,26,0),)</f>
        <v>0</v>
      </c>
      <c r="AC522" s="24">
        <f>IFERROR(VLOOKUP($D522,#REF!,27,0),)</f>
        <v>0</v>
      </c>
      <c r="AD522" s="24">
        <f>IFERROR(VLOOKUP($D522,#REF!,28,0),)</f>
        <v>0</v>
      </c>
      <c r="AE522" s="24">
        <f>IFERROR(VLOOKUP($D522,#REF!,29,0),)</f>
        <v>0</v>
      </c>
      <c r="AF522" s="24">
        <f>IFERROR(VLOOKUP($D522,#REF!,30,0),)</f>
        <v>0</v>
      </c>
      <c r="AG522" s="24">
        <f>IFERROR(VLOOKUP($D522,#REF!,31,0),)</f>
        <v>0</v>
      </c>
      <c r="AH522" s="24">
        <f>IFERROR(VLOOKUP($D522,#REF!,32,0),)</f>
        <v>0</v>
      </c>
      <c r="AI522" s="24">
        <f>IFERROR(VLOOKUP($D522,#REF!,33,0),)</f>
        <v>0</v>
      </c>
      <c r="AJ522" s="24">
        <f>IFERROR(VLOOKUP($D522,#REF!,34,0),)</f>
        <v>0</v>
      </c>
      <c r="AK522" s="24">
        <f>IFERROR(VLOOKUP($D522,#REF!,35,0),)</f>
        <v>0</v>
      </c>
      <c r="AL522" s="24">
        <f>IFERROR(VLOOKUP($D522,#REF!,36,0),)</f>
        <v>0</v>
      </c>
    </row>
    <row r="523" spans="1:38" x14ac:dyDescent="0.25">
      <c r="A523" s="8" t="s">
        <v>989</v>
      </c>
      <c r="B523" s="8" t="str">
        <f t="shared" si="84"/>
        <v>Реконструкция ДКС Комсомольского газового месторождения. Замена СПЧ ГПА 1-й очереди 3-й ступени сжатия051-2005190</v>
      </c>
      <c r="C523" s="23" t="s">
        <v>366</v>
      </c>
      <c r="D523" s="23" t="s">
        <v>265</v>
      </c>
      <c r="E523" s="24">
        <f>IFERROR(VLOOKUP(D523,#REF!,2,0),)</f>
        <v>0</v>
      </c>
      <c r="F523" s="24">
        <f>IFERROR(VLOOKUP(D523,#REF!,3,0),)</f>
        <v>0</v>
      </c>
      <c r="G523" s="24">
        <f>IFERROR(VLOOKUP(D523,#REF!,4,0),)</f>
        <v>0</v>
      </c>
      <c r="H523" s="24">
        <f>IFERROR(VLOOKUP($D523,#REF!,5,0),)</f>
        <v>0</v>
      </c>
      <c r="I523" s="24">
        <f>IFERROR(VLOOKUP($D523,#REF!,6,0),)</f>
        <v>0</v>
      </c>
      <c r="J523" s="24">
        <f>IFERROR(VLOOKUP($D523,#REF!,7,0),)</f>
        <v>0</v>
      </c>
      <c r="K523" s="24">
        <f>IFERROR(VLOOKUP($D523,#REF!,8,0),)</f>
        <v>0</v>
      </c>
      <c r="L523" s="24">
        <f>IFERROR(VLOOKUP($D523,#REF!,9,0),)</f>
        <v>0</v>
      </c>
      <c r="M523" s="24">
        <f>IFERROR(VLOOKUP($D523,#REF!,10,0),)</f>
        <v>0</v>
      </c>
      <c r="N523" s="24">
        <f>IFERROR(VLOOKUP($D523,#REF!,11,0),)</f>
        <v>0</v>
      </c>
      <c r="O523" s="24">
        <f>IFERROR(VLOOKUP($D523,#REF!,12,0),)</f>
        <v>0</v>
      </c>
      <c r="P523" s="24">
        <f>IFERROR(VLOOKUP($D523,#REF!,14,0),)</f>
        <v>0</v>
      </c>
      <c r="Q523" s="24">
        <f>IFERROR(VLOOKUP($D523,#REF!,15,0),)</f>
        <v>0</v>
      </c>
      <c r="R523" s="24">
        <f>IFERROR(VLOOKUP($D523,#REF!,16,0),)</f>
        <v>0</v>
      </c>
      <c r="S523" s="24">
        <f>IFERROR(VLOOKUP($D523,#REF!,16,0),)</f>
        <v>0</v>
      </c>
      <c r="T523" s="24">
        <f>IFERROR(VLOOKUP($D523,#REF!,17,0),)</f>
        <v>0</v>
      </c>
      <c r="U523" s="24">
        <f>IFERROR(VLOOKUP($D523,#REF!,19,0),)</f>
        <v>0</v>
      </c>
      <c r="V523" s="24">
        <f>IFERROR(VLOOKUP($D523,#REF!,20,0),)</f>
        <v>0</v>
      </c>
      <c r="W523" s="24">
        <f>IFERROR(VLOOKUP($D523,#REF!,21,0),)</f>
        <v>0</v>
      </c>
      <c r="X523" s="24">
        <f>IFERROR(VLOOKUP($D523,#REF!,22,0),)</f>
        <v>0</v>
      </c>
      <c r="Y523" s="24">
        <f>IFERROR(VLOOKUP($D523,#REF!,23,0),)</f>
        <v>0</v>
      </c>
      <c r="Z523" s="24">
        <f>IFERROR(VLOOKUP($D523,#REF!,24,0),)</f>
        <v>0</v>
      </c>
      <c r="AA523" s="24">
        <f>IFERROR(VLOOKUP($D523,#REF!,25,0),)</f>
        <v>0</v>
      </c>
      <c r="AB523" s="24">
        <f>IFERROR(VLOOKUP($D523,#REF!,26,0),)</f>
        <v>0</v>
      </c>
      <c r="AC523" s="24">
        <f>IFERROR(VLOOKUP($D523,#REF!,27,0),)</f>
        <v>0</v>
      </c>
      <c r="AD523" s="24">
        <f>IFERROR(VLOOKUP($D523,#REF!,28,0),)</f>
        <v>0</v>
      </c>
      <c r="AE523" s="24">
        <f>IFERROR(VLOOKUP($D523,#REF!,29,0),)</f>
        <v>0</v>
      </c>
      <c r="AF523" s="24">
        <f>IFERROR(VLOOKUP($D523,#REF!,30,0),)</f>
        <v>0</v>
      </c>
      <c r="AG523" s="24">
        <f>IFERROR(VLOOKUP($D523,#REF!,31,0),)</f>
        <v>0</v>
      </c>
      <c r="AH523" s="24">
        <f>IFERROR(VLOOKUP($D523,#REF!,32,0),)</f>
        <v>0</v>
      </c>
      <c r="AI523" s="24">
        <f>IFERROR(VLOOKUP($D523,#REF!,33,0),)</f>
        <v>0</v>
      </c>
      <c r="AJ523" s="24">
        <f>IFERROR(VLOOKUP($D523,#REF!,34,0),)</f>
        <v>0</v>
      </c>
      <c r="AK523" s="24">
        <f>IFERROR(VLOOKUP($D523,#REF!,35,0),)</f>
        <v>0</v>
      </c>
      <c r="AL523" s="24">
        <f>IFERROR(VLOOKUP($D523,#REF!,36,0),)</f>
        <v>0</v>
      </c>
    </row>
    <row r="524" spans="1:38" x14ac:dyDescent="0.25">
      <c r="A524" s="8" t="s">
        <v>989</v>
      </c>
      <c r="B524" s="8" t="str">
        <f t="shared" si="84"/>
        <v>Реконструкция ГРС ст. Медведовская Краснодарского края051-2005220</v>
      </c>
      <c r="C524" s="23" t="s">
        <v>900</v>
      </c>
      <c r="D524" s="23" t="s">
        <v>266</v>
      </c>
      <c r="E524" s="24">
        <f>IFERROR(VLOOKUP(D524,#REF!,2,0),)</f>
        <v>0</v>
      </c>
      <c r="F524" s="24">
        <f>IFERROR(VLOOKUP(D524,#REF!,3,0),)</f>
        <v>0</v>
      </c>
      <c r="G524" s="24">
        <f>IFERROR(VLOOKUP(D524,#REF!,4,0),)</f>
        <v>0</v>
      </c>
      <c r="H524" s="24">
        <f>IFERROR(VLOOKUP($D524,#REF!,5,0),)</f>
        <v>0</v>
      </c>
      <c r="I524" s="24">
        <v>123.94</v>
      </c>
      <c r="J524" s="24">
        <f>IFERROR(VLOOKUP($D524,#REF!,7,0),)</f>
        <v>0</v>
      </c>
      <c r="K524" s="24">
        <f>IFERROR(VLOOKUP($D524,#REF!,8,0),)</f>
        <v>0</v>
      </c>
      <c r="L524" s="24">
        <f>IFERROR(VLOOKUP($D524,#REF!,9,0),)</f>
        <v>0</v>
      </c>
      <c r="M524" s="24">
        <f>IFERROR(VLOOKUP($D524,#REF!,10,0),)</f>
        <v>0</v>
      </c>
      <c r="N524" s="24">
        <f>IFERROR(VLOOKUP($D524,#REF!,11,0),)</f>
        <v>0</v>
      </c>
      <c r="O524" s="24">
        <f>IFERROR(VLOOKUP($D524,#REF!,12,0),)</f>
        <v>0</v>
      </c>
      <c r="P524" s="24">
        <f>IFERROR(VLOOKUP($D524,#REF!,14,0),)</f>
        <v>0</v>
      </c>
      <c r="Q524" s="24">
        <f>IFERROR(VLOOKUP($D524,#REF!,15,0),)</f>
        <v>0</v>
      </c>
      <c r="R524" s="24">
        <f>IFERROR(VLOOKUP($D524,#REF!,16,0),)</f>
        <v>0</v>
      </c>
      <c r="S524" s="24">
        <f>IFERROR(VLOOKUP($D524,#REF!,16,0),)</f>
        <v>0</v>
      </c>
      <c r="T524" s="24">
        <f>IFERROR(VLOOKUP($D524,#REF!,17,0),)</f>
        <v>0</v>
      </c>
      <c r="U524" s="24">
        <f>IFERROR(VLOOKUP($D524,#REF!,19,0),)</f>
        <v>0</v>
      </c>
      <c r="V524" s="24">
        <f>IFERROR(VLOOKUP($D524,#REF!,20,0),)</f>
        <v>0</v>
      </c>
      <c r="W524" s="24">
        <f>IFERROR(VLOOKUP($D524,#REF!,21,0),)</f>
        <v>0</v>
      </c>
      <c r="X524" s="24">
        <f>IFERROR(VLOOKUP($D524,#REF!,22,0),)</f>
        <v>0</v>
      </c>
      <c r="Y524" s="24">
        <f>IFERROR(VLOOKUP($D524,#REF!,23,0),)</f>
        <v>0</v>
      </c>
      <c r="Z524" s="24">
        <f>IFERROR(VLOOKUP($D524,#REF!,24,0),)</f>
        <v>0</v>
      </c>
      <c r="AA524" s="24">
        <f>IFERROR(VLOOKUP($D524,#REF!,25,0),)</f>
        <v>0</v>
      </c>
      <c r="AB524" s="24">
        <f>IFERROR(VLOOKUP($D524,#REF!,26,0),)</f>
        <v>0</v>
      </c>
      <c r="AC524" s="24">
        <f>IFERROR(VLOOKUP($D524,#REF!,27,0),)</f>
        <v>0</v>
      </c>
      <c r="AD524" s="24">
        <f>IFERROR(VLOOKUP($D524,#REF!,28,0),)</f>
        <v>0</v>
      </c>
      <c r="AE524" s="24">
        <f>IFERROR(VLOOKUP($D524,#REF!,29,0),)</f>
        <v>0</v>
      </c>
      <c r="AF524" s="24">
        <f>IFERROR(VLOOKUP($D524,#REF!,30,0),)</f>
        <v>0</v>
      </c>
      <c r="AG524" s="24">
        <f>IFERROR(VLOOKUP($D524,#REF!,31,0),)</f>
        <v>0</v>
      </c>
      <c r="AH524" s="24">
        <f>IFERROR(VLOOKUP($D524,#REF!,32,0),)</f>
        <v>0</v>
      </c>
      <c r="AI524" s="24">
        <f>IFERROR(VLOOKUP($D524,#REF!,33,0),)</f>
        <v>0</v>
      </c>
      <c r="AJ524" s="24">
        <f>IFERROR(VLOOKUP($D524,#REF!,34,0),)</f>
        <v>0</v>
      </c>
      <c r="AK524" s="24">
        <f>IFERROR(VLOOKUP($D524,#REF!,35,0),)</f>
        <v>0</v>
      </c>
      <c r="AL524" s="24">
        <f>IFERROR(VLOOKUP($D524,#REF!,36,0),)</f>
        <v>0</v>
      </c>
    </row>
    <row r="525" spans="1:38" x14ac:dyDescent="0.25">
      <c r="A525" s="8" t="s">
        <v>989</v>
      </c>
      <c r="B525" s="8" t="str">
        <f t="shared" si="84"/>
        <v>Техперевооружение систем контроля качества газа. Установка потоковых анализаторов на объектах ООО "Газпром трансгаз Ставрополь"051-2005221</v>
      </c>
      <c r="C525" s="23" t="s">
        <v>901</v>
      </c>
      <c r="D525" s="23" t="s">
        <v>267</v>
      </c>
      <c r="E525" s="24">
        <f>IFERROR(VLOOKUP(D525,#REF!,2,0),)</f>
        <v>0</v>
      </c>
      <c r="F525" s="24">
        <f>IFERROR(VLOOKUP(D525,#REF!,3,0),)</f>
        <v>0</v>
      </c>
      <c r="G525" s="24">
        <f>IFERROR(VLOOKUP(D525,#REF!,4,0),)</f>
        <v>0</v>
      </c>
      <c r="H525" s="24">
        <f>IFERROR(VLOOKUP($D525,#REF!,5,0),)</f>
        <v>0</v>
      </c>
      <c r="I525" s="24">
        <v>65.400000000000006</v>
      </c>
      <c r="J525" s="24">
        <f>IFERROR(VLOOKUP($D525,#REF!,7,0),)</f>
        <v>0</v>
      </c>
      <c r="K525" s="24">
        <f>IFERROR(VLOOKUP($D525,#REF!,8,0),)</f>
        <v>0</v>
      </c>
      <c r="L525" s="24">
        <f>IFERROR(VLOOKUP($D525,#REF!,9,0),)</f>
        <v>0</v>
      </c>
      <c r="M525" s="24">
        <f>IFERROR(VLOOKUP($D525,#REF!,10,0),)</f>
        <v>0</v>
      </c>
      <c r="N525" s="24">
        <f>IFERROR(VLOOKUP($D525,#REF!,11,0),)</f>
        <v>0</v>
      </c>
      <c r="O525" s="24">
        <f>IFERROR(VLOOKUP($D525,#REF!,12,0),)</f>
        <v>0</v>
      </c>
      <c r="P525" s="24">
        <f>IFERROR(VLOOKUP($D525,#REF!,14,0),)</f>
        <v>0</v>
      </c>
      <c r="Q525" s="24">
        <f>IFERROR(VLOOKUP($D525,#REF!,15,0),)</f>
        <v>0</v>
      </c>
      <c r="R525" s="24">
        <f>IFERROR(VLOOKUP($D525,#REF!,16,0),)</f>
        <v>0</v>
      </c>
      <c r="S525" s="24">
        <f>IFERROR(VLOOKUP($D525,#REF!,16,0),)</f>
        <v>0</v>
      </c>
      <c r="T525" s="24">
        <f>IFERROR(VLOOKUP($D525,#REF!,17,0),)</f>
        <v>0</v>
      </c>
      <c r="U525" s="24">
        <f>IFERROR(VLOOKUP($D525,#REF!,19,0),)</f>
        <v>0</v>
      </c>
      <c r="V525" s="24">
        <f>IFERROR(VLOOKUP($D525,#REF!,20,0),)</f>
        <v>0</v>
      </c>
      <c r="W525" s="24">
        <f>IFERROR(VLOOKUP($D525,#REF!,21,0),)</f>
        <v>0</v>
      </c>
      <c r="X525" s="24">
        <f>IFERROR(VLOOKUP($D525,#REF!,22,0),)</f>
        <v>0</v>
      </c>
      <c r="Y525" s="24">
        <f>IFERROR(VLOOKUP($D525,#REF!,23,0),)</f>
        <v>0</v>
      </c>
      <c r="Z525" s="24">
        <f>IFERROR(VLOOKUP($D525,#REF!,24,0),)</f>
        <v>0</v>
      </c>
      <c r="AA525" s="24">
        <f>IFERROR(VLOOKUP($D525,#REF!,25,0),)</f>
        <v>0</v>
      </c>
      <c r="AB525" s="24">
        <f>IFERROR(VLOOKUP($D525,#REF!,26,0),)</f>
        <v>0</v>
      </c>
      <c r="AC525" s="24">
        <f>IFERROR(VLOOKUP($D525,#REF!,27,0),)</f>
        <v>0</v>
      </c>
      <c r="AD525" s="24">
        <f>IFERROR(VLOOKUP($D525,#REF!,28,0),)</f>
        <v>0</v>
      </c>
      <c r="AE525" s="24">
        <f>IFERROR(VLOOKUP($D525,#REF!,29,0),)</f>
        <v>0</v>
      </c>
      <c r="AF525" s="24">
        <f>IFERROR(VLOOKUP($D525,#REF!,30,0),)</f>
        <v>0</v>
      </c>
      <c r="AG525" s="24">
        <f>IFERROR(VLOOKUP($D525,#REF!,31,0),)</f>
        <v>0</v>
      </c>
      <c r="AH525" s="24">
        <f>IFERROR(VLOOKUP($D525,#REF!,32,0),)</f>
        <v>0</v>
      </c>
      <c r="AI525" s="24">
        <f>IFERROR(VLOOKUP($D525,#REF!,33,0),)</f>
        <v>0</v>
      </c>
      <c r="AJ525" s="24">
        <f>IFERROR(VLOOKUP($D525,#REF!,34,0),)</f>
        <v>0</v>
      </c>
      <c r="AK525" s="24">
        <f>IFERROR(VLOOKUP($D525,#REF!,35,0),)</f>
        <v>0</v>
      </c>
      <c r="AL525" s="24">
        <f>IFERROR(VLOOKUP($D525,#REF!,36,0),)</f>
        <v>0</v>
      </c>
    </row>
    <row r="526" spans="1:38" x14ac:dyDescent="0.25">
      <c r="A526" s="8" t="s">
        <v>989</v>
      </c>
      <c r="B526" s="8" t="str">
        <f t="shared" si="84"/>
        <v>Дооснащение ИТСО объектов ООО "Газпром добыча Уренгой"051-2005226</v>
      </c>
      <c r="C526" s="23" t="s">
        <v>902</v>
      </c>
      <c r="D526" s="23" t="s">
        <v>504</v>
      </c>
      <c r="E526" s="24">
        <f>IFERROR(VLOOKUP(D526,#REF!,2,0),)</f>
        <v>0</v>
      </c>
      <c r="F526" s="24">
        <f>IFERROR(VLOOKUP(D526,#REF!,3,0),)</f>
        <v>0</v>
      </c>
      <c r="G526" s="24">
        <f>IFERROR(VLOOKUP(D526,#REF!,4,0),)</f>
        <v>0</v>
      </c>
      <c r="H526" s="24">
        <f>IFERROR(VLOOKUP($D526,#REF!,5,0),)</f>
        <v>0</v>
      </c>
      <c r="I526" s="24">
        <v>26.18</v>
      </c>
      <c r="J526" s="24">
        <f>IFERROR(VLOOKUP($D526,#REF!,7,0),)</f>
        <v>0</v>
      </c>
      <c r="K526" s="24">
        <f>IFERROR(VLOOKUP($D526,#REF!,8,0),)</f>
        <v>0</v>
      </c>
      <c r="L526" s="24">
        <f>IFERROR(VLOOKUP($D526,#REF!,9,0),)</f>
        <v>0</v>
      </c>
      <c r="M526" s="24">
        <f>IFERROR(VLOOKUP($D526,#REF!,10,0),)</f>
        <v>0</v>
      </c>
      <c r="N526" s="24">
        <f>IFERROR(VLOOKUP($D526,#REF!,11,0),)</f>
        <v>0</v>
      </c>
      <c r="O526" s="24">
        <f>IFERROR(VLOOKUP($D526,#REF!,12,0),)</f>
        <v>0</v>
      </c>
      <c r="P526" s="24">
        <f>IFERROR(VLOOKUP($D526,#REF!,14,0),)</f>
        <v>0</v>
      </c>
      <c r="Q526" s="24">
        <f>IFERROR(VLOOKUP($D526,#REF!,15,0),)</f>
        <v>0</v>
      </c>
      <c r="R526" s="24">
        <f>IFERROR(VLOOKUP($D526,#REF!,16,0),)</f>
        <v>0</v>
      </c>
      <c r="S526" s="24">
        <f>IFERROR(VLOOKUP($D526,#REF!,16,0),)</f>
        <v>0</v>
      </c>
      <c r="T526" s="24">
        <f>IFERROR(VLOOKUP($D526,#REF!,17,0),)</f>
        <v>0</v>
      </c>
      <c r="U526" s="24">
        <f>IFERROR(VLOOKUP($D526,#REF!,19,0),)</f>
        <v>0</v>
      </c>
      <c r="V526" s="24">
        <f>IFERROR(VLOOKUP($D526,#REF!,20,0),)</f>
        <v>0</v>
      </c>
      <c r="W526" s="24">
        <f>IFERROR(VLOOKUP($D526,#REF!,21,0),)</f>
        <v>0</v>
      </c>
      <c r="X526" s="24">
        <f>IFERROR(VLOOKUP($D526,#REF!,22,0),)</f>
        <v>0</v>
      </c>
      <c r="Y526" s="24">
        <f>IFERROR(VLOOKUP($D526,#REF!,23,0),)</f>
        <v>0</v>
      </c>
      <c r="Z526" s="24">
        <f>IFERROR(VLOOKUP($D526,#REF!,24,0),)</f>
        <v>0</v>
      </c>
      <c r="AA526" s="24">
        <f>IFERROR(VLOOKUP($D526,#REF!,25,0),)</f>
        <v>0</v>
      </c>
      <c r="AB526" s="24">
        <f>IFERROR(VLOOKUP($D526,#REF!,26,0),)</f>
        <v>0</v>
      </c>
      <c r="AC526" s="24">
        <f>IFERROR(VLOOKUP($D526,#REF!,27,0),)</f>
        <v>0</v>
      </c>
      <c r="AD526" s="24">
        <f>IFERROR(VLOOKUP($D526,#REF!,28,0),)</f>
        <v>0</v>
      </c>
      <c r="AE526" s="24">
        <f>IFERROR(VLOOKUP($D526,#REF!,29,0),)</f>
        <v>0</v>
      </c>
      <c r="AF526" s="24">
        <f>IFERROR(VLOOKUP($D526,#REF!,30,0),)</f>
        <v>0</v>
      </c>
      <c r="AG526" s="24">
        <f>IFERROR(VLOOKUP($D526,#REF!,31,0),)</f>
        <v>0</v>
      </c>
      <c r="AH526" s="24">
        <f>IFERROR(VLOOKUP($D526,#REF!,32,0),)</f>
        <v>0</v>
      </c>
      <c r="AI526" s="24">
        <f>IFERROR(VLOOKUP($D526,#REF!,33,0),)</f>
        <v>0</v>
      </c>
      <c r="AJ526" s="24">
        <f>IFERROR(VLOOKUP($D526,#REF!,34,0),)</f>
        <v>0</v>
      </c>
      <c r="AK526" s="24">
        <f>IFERROR(VLOOKUP($D526,#REF!,35,0),)</f>
        <v>0</v>
      </c>
      <c r="AL526" s="24">
        <f>IFERROR(VLOOKUP($D526,#REF!,36,0),)</f>
        <v>0</v>
      </c>
    </row>
    <row r="527" spans="1:38" x14ac:dyDescent="0.25">
      <c r="A527" s="8" t="s">
        <v>989</v>
      </c>
      <c r="B527" s="8" t="str">
        <f t="shared" si="84"/>
        <v>Дооснащение ИТСО объектов Ямальского ГПУ и Харасавэйского ГКМ051-2005227</v>
      </c>
      <c r="C527" s="23" t="s">
        <v>903</v>
      </c>
      <c r="D527" s="23" t="s">
        <v>505</v>
      </c>
      <c r="E527" s="24">
        <f>IFERROR(VLOOKUP(D527,#REF!,2,0),)</f>
        <v>0</v>
      </c>
      <c r="F527" s="24">
        <f>IFERROR(VLOOKUP(D527,#REF!,3,0),)</f>
        <v>0</v>
      </c>
      <c r="G527" s="24">
        <f>IFERROR(VLOOKUP(D527,#REF!,4,0),)</f>
        <v>0</v>
      </c>
      <c r="H527" s="24">
        <f>IFERROR(VLOOKUP($D527,#REF!,5,0),)</f>
        <v>0</v>
      </c>
      <c r="I527" s="24">
        <v>6.75</v>
      </c>
      <c r="J527" s="24">
        <f>IFERROR(VLOOKUP($D527,#REF!,7,0),)</f>
        <v>0</v>
      </c>
      <c r="K527" s="24">
        <f>IFERROR(VLOOKUP($D527,#REF!,8,0),)</f>
        <v>0</v>
      </c>
      <c r="L527" s="24">
        <f>IFERROR(VLOOKUP($D527,#REF!,9,0),)</f>
        <v>0</v>
      </c>
      <c r="M527" s="24">
        <f>IFERROR(VLOOKUP($D527,#REF!,10,0),)</f>
        <v>0</v>
      </c>
      <c r="N527" s="24">
        <f>IFERROR(VLOOKUP($D527,#REF!,11,0),)</f>
        <v>0</v>
      </c>
      <c r="O527" s="24">
        <f>IFERROR(VLOOKUP($D527,#REF!,12,0),)</f>
        <v>0</v>
      </c>
      <c r="P527" s="24">
        <f>IFERROR(VLOOKUP($D527,#REF!,14,0),)</f>
        <v>0</v>
      </c>
      <c r="Q527" s="24">
        <f>IFERROR(VLOOKUP($D527,#REF!,15,0),)</f>
        <v>0</v>
      </c>
      <c r="R527" s="24">
        <f>IFERROR(VLOOKUP($D527,#REF!,16,0),)</f>
        <v>0</v>
      </c>
      <c r="S527" s="24">
        <f>IFERROR(VLOOKUP($D527,#REF!,16,0),)</f>
        <v>0</v>
      </c>
      <c r="T527" s="24">
        <f>IFERROR(VLOOKUP($D527,#REF!,17,0),)</f>
        <v>0</v>
      </c>
      <c r="U527" s="24">
        <f>IFERROR(VLOOKUP($D527,#REF!,19,0),)</f>
        <v>0</v>
      </c>
      <c r="V527" s="24">
        <f>IFERROR(VLOOKUP($D527,#REF!,20,0),)</f>
        <v>0</v>
      </c>
      <c r="W527" s="24">
        <f>IFERROR(VLOOKUP($D527,#REF!,21,0),)</f>
        <v>0</v>
      </c>
      <c r="X527" s="24">
        <f>IFERROR(VLOOKUP($D527,#REF!,22,0),)</f>
        <v>0</v>
      </c>
      <c r="Y527" s="24">
        <f>IFERROR(VLOOKUP($D527,#REF!,23,0),)</f>
        <v>0</v>
      </c>
      <c r="Z527" s="24">
        <f>IFERROR(VLOOKUP($D527,#REF!,24,0),)</f>
        <v>0</v>
      </c>
      <c r="AA527" s="24">
        <f>IFERROR(VLOOKUP($D527,#REF!,25,0),)</f>
        <v>0</v>
      </c>
      <c r="AB527" s="24">
        <f>IFERROR(VLOOKUP($D527,#REF!,26,0),)</f>
        <v>0</v>
      </c>
      <c r="AC527" s="24">
        <f>IFERROR(VLOOKUP($D527,#REF!,27,0),)</f>
        <v>0</v>
      </c>
      <c r="AD527" s="24">
        <f>IFERROR(VLOOKUP($D527,#REF!,28,0),)</f>
        <v>0</v>
      </c>
      <c r="AE527" s="24">
        <f>IFERROR(VLOOKUP($D527,#REF!,29,0),)</f>
        <v>0</v>
      </c>
      <c r="AF527" s="24">
        <f>IFERROR(VLOOKUP($D527,#REF!,30,0),)</f>
        <v>0</v>
      </c>
      <c r="AG527" s="24">
        <f>IFERROR(VLOOKUP($D527,#REF!,31,0),)</f>
        <v>0</v>
      </c>
      <c r="AH527" s="24">
        <f>IFERROR(VLOOKUP($D527,#REF!,32,0),)</f>
        <v>0</v>
      </c>
      <c r="AI527" s="24">
        <f>IFERROR(VLOOKUP($D527,#REF!,33,0),)</f>
        <v>0</v>
      </c>
      <c r="AJ527" s="24">
        <f>IFERROR(VLOOKUP($D527,#REF!,34,0),)</f>
        <v>0</v>
      </c>
      <c r="AK527" s="24">
        <f>IFERROR(VLOOKUP($D527,#REF!,35,0),)</f>
        <v>0</v>
      </c>
      <c r="AL527" s="24">
        <f>IFERROR(VLOOKUP($D527,#REF!,36,0),)</f>
        <v>0</v>
      </c>
    </row>
    <row r="528" spans="1:38" x14ac:dyDescent="0.25">
      <c r="A528" s="8" t="s">
        <v>989</v>
      </c>
      <c r="B528" s="8" t="str">
        <f t="shared" si="84"/>
        <v>Дооснащение ИТСО объектов Сургутского ЗСК051-2005231</v>
      </c>
      <c r="C528" s="23" t="s">
        <v>904</v>
      </c>
      <c r="D528" s="23" t="s">
        <v>506</v>
      </c>
      <c r="E528" s="24">
        <f>IFERROR(VLOOKUP(D528,#REF!,2,0),)</f>
        <v>0</v>
      </c>
      <c r="F528" s="24">
        <f>IFERROR(VLOOKUP(D528,#REF!,3,0),)</f>
        <v>0</v>
      </c>
      <c r="G528" s="24">
        <f>IFERROR(VLOOKUP(D528,#REF!,4,0),)</f>
        <v>0</v>
      </c>
      <c r="H528" s="24">
        <f>IFERROR(VLOOKUP($D528,#REF!,5,0),)</f>
        <v>0</v>
      </c>
      <c r="I528" s="24">
        <v>0</v>
      </c>
      <c r="J528" s="24">
        <f>IFERROR(VLOOKUP($D528,#REF!,7,0),)</f>
        <v>0</v>
      </c>
      <c r="K528" s="24">
        <f>IFERROR(VLOOKUP($D528,#REF!,8,0),)</f>
        <v>0</v>
      </c>
      <c r="L528" s="24">
        <f>IFERROR(VLOOKUP($D528,#REF!,9,0),)</f>
        <v>0</v>
      </c>
      <c r="M528" s="24">
        <f>IFERROR(VLOOKUP($D528,#REF!,10,0),)</f>
        <v>0</v>
      </c>
      <c r="N528" s="24">
        <f>IFERROR(VLOOKUP($D528,#REF!,11,0),)</f>
        <v>0</v>
      </c>
      <c r="O528" s="24">
        <f>IFERROR(VLOOKUP($D528,#REF!,12,0),)</f>
        <v>0</v>
      </c>
      <c r="P528" s="24">
        <f>IFERROR(VLOOKUP($D528,#REF!,14,0),)</f>
        <v>0</v>
      </c>
      <c r="Q528" s="24">
        <f>IFERROR(VLOOKUP($D528,#REF!,15,0),)</f>
        <v>0</v>
      </c>
      <c r="R528" s="24">
        <f>IFERROR(VLOOKUP($D528,#REF!,16,0),)</f>
        <v>0</v>
      </c>
      <c r="S528" s="24">
        <f>IFERROR(VLOOKUP($D528,#REF!,16,0),)</f>
        <v>0</v>
      </c>
      <c r="T528" s="24">
        <f>IFERROR(VLOOKUP($D528,#REF!,17,0),)</f>
        <v>0</v>
      </c>
      <c r="U528" s="24">
        <f>IFERROR(VLOOKUP($D528,#REF!,19,0),)</f>
        <v>0</v>
      </c>
      <c r="V528" s="24">
        <f>IFERROR(VLOOKUP($D528,#REF!,20,0),)</f>
        <v>0</v>
      </c>
      <c r="W528" s="24">
        <f>IFERROR(VLOOKUP($D528,#REF!,21,0),)</f>
        <v>0</v>
      </c>
      <c r="X528" s="24">
        <f>IFERROR(VLOOKUP($D528,#REF!,22,0),)</f>
        <v>0</v>
      </c>
      <c r="Y528" s="24">
        <f>IFERROR(VLOOKUP($D528,#REF!,23,0),)</f>
        <v>0</v>
      </c>
      <c r="Z528" s="24">
        <f>IFERROR(VLOOKUP($D528,#REF!,24,0),)</f>
        <v>0</v>
      </c>
      <c r="AA528" s="24">
        <f>IFERROR(VLOOKUP($D528,#REF!,25,0),)</f>
        <v>0</v>
      </c>
      <c r="AB528" s="24">
        <f>IFERROR(VLOOKUP($D528,#REF!,26,0),)</f>
        <v>0</v>
      </c>
      <c r="AC528" s="24">
        <f>IFERROR(VLOOKUP($D528,#REF!,27,0),)</f>
        <v>0</v>
      </c>
      <c r="AD528" s="24">
        <f>IFERROR(VLOOKUP($D528,#REF!,28,0),)</f>
        <v>0</v>
      </c>
      <c r="AE528" s="24">
        <f>IFERROR(VLOOKUP($D528,#REF!,29,0),)</f>
        <v>0</v>
      </c>
      <c r="AF528" s="24">
        <f>IFERROR(VLOOKUP($D528,#REF!,30,0),)</f>
        <v>0</v>
      </c>
      <c r="AG528" s="24">
        <f>IFERROR(VLOOKUP($D528,#REF!,31,0),)</f>
        <v>0</v>
      </c>
      <c r="AH528" s="24">
        <f>IFERROR(VLOOKUP($D528,#REF!,32,0),)</f>
        <v>0</v>
      </c>
      <c r="AI528" s="24">
        <f>IFERROR(VLOOKUP($D528,#REF!,33,0),)</f>
        <v>0</v>
      </c>
      <c r="AJ528" s="24">
        <f>IFERROR(VLOOKUP($D528,#REF!,34,0),)</f>
        <v>0</v>
      </c>
      <c r="AK528" s="24">
        <f>IFERROR(VLOOKUP($D528,#REF!,35,0),)</f>
        <v>0</v>
      </c>
      <c r="AL528" s="24">
        <f>IFERROR(VLOOKUP($D528,#REF!,36,0),)</f>
        <v>0</v>
      </c>
    </row>
    <row r="529" spans="1:38" x14ac:dyDescent="0.25">
      <c r="A529" s="8" t="s">
        <v>989</v>
      </c>
      <c r="B529" s="8" t="str">
        <f t="shared" si="84"/>
        <v>Установка кранов-регуляторов на ГИС "Прохоровка" Ростовского ЛПУ МГ ООО "Газпром трансгаз Краснодар"051-2005243</v>
      </c>
      <c r="C529" s="23" t="s">
        <v>905</v>
      </c>
      <c r="D529" s="23" t="s">
        <v>309</v>
      </c>
      <c r="E529" s="24">
        <f>IFERROR(VLOOKUP(D529,#REF!,2,0),)</f>
        <v>0</v>
      </c>
      <c r="F529" s="24">
        <f>IFERROR(VLOOKUP(D529,#REF!,3,0),)</f>
        <v>0</v>
      </c>
      <c r="G529" s="24">
        <f>IFERROR(VLOOKUP(D529,#REF!,4,0),)</f>
        <v>0</v>
      </c>
      <c r="H529" s="24">
        <f>IFERROR(VLOOKUP($D529,#REF!,5,0),)</f>
        <v>0</v>
      </c>
      <c r="I529" s="24">
        <v>0</v>
      </c>
      <c r="J529" s="24">
        <f>IFERROR(VLOOKUP($D529,#REF!,7,0),)</f>
        <v>0</v>
      </c>
      <c r="K529" s="24">
        <f>IFERROR(VLOOKUP($D529,#REF!,8,0),)</f>
        <v>0</v>
      </c>
      <c r="L529" s="24">
        <f>IFERROR(VLOOKUP($D529,#REF!,9,0),)</f>
        <v>0</v>
      </c>
      <c r="M529" s="24">
        <f>IFERROR(VLOOKUP($D529,#REF!,10,0),)</f>
        <v>0</v>
      </c>
      <c r="N529" s="24">
        <f>IFERROR(VLOOKUP($D529,#REF!,11,0),)</f>
        <v>0</v>
      </c>
      <c r="O529" s="24">
        <f>IFERROR(VLOOKUP($D529,#REF!,12,0),)</f>
        <v>0</v>
      </c>
      <c r="P529" s="24">
        <f>IFERROR(VLOOKUP($D529,#REF!,14,0),)</f>
        <v>0</v>
      </c>
      <c r="Q529" s="24">
        <f>IFERROR(VLOOKUP($D529,#REF!,15,0),)</f>
        <v>0</v>
      </c>
      <c r="R529" s="24">
        <f>IFERROR(VLOOKUP($D529,#REF!,16,0),)</f>
        <v>0</v>
      </c>
      <c r="S529" s="24">
        <f>IFERROR(VLOOKUP($D529,#REF!,16,0),)</f>
        <v>0</v>
      </c>
      <c r="T529" s="24">
        <f>IFERROR(VLOOKUP($D529,#REF!,17,0),)</f>
        <v>0</v>
      </c>
      <c r="U529" s="24">
        <f>IFERROR(VLOOKUP($D529,#REF!,19,0),)</f>
        <v>0</v>
      </c>
      <c r="V529" s="24">
        <f>IFERROR(VLOOKUP($D529,#REF!,20,0),)</f>
        <v>0</v>
      </c>
      <c r="W529" s="24">
        <f>IFERROR(VLOOKUP($D529,#REF!,21,0),)</f>
        <v>0</v>
      </c>
      <c r="X529" s="24">
        <f>IFERROR(VLOOKUP($D529,#REF!,22,0),)</f>
        <v>0</v>
      </c>
      <c r="Y529" s="24">
        <f>IFERROR(VLOOKUP($D529,#REF!,23,0),)</f>
        <v>0</v>
      </c>
      <c r="Z529" s="24">
        <f>IFERROR(VLOOKUP($D529,#REF!,24,0),)</f>
        <v>0</v>
      </c>
      <c r="AA529" s="24">
        <f>IFERROR(VLOOKUP($D529,#REF!,25,0),)</f>
        <v>0</v>
      </c>
      <c r="AB529" s="24">
        <f>IFERROR(VLOOKUP($D529,#REF!,26,0),)</f>
        <v>0</v>
      </c>
      <c r="AC529" s="24">
        <f>IFERROR(VLOOKUP($D529,#REF!,27,0),)</f>
        <v>0</v>
      </c>
      <c r="AD529" s="24">
        <f>IFERROR(VLOOKUP($D529,#REF!,28,0),)</f>
        <v>0</v>
      </c>
      <c r="AE529" s="24">
        <f>IFERROR(VLOOKUP($D529,#REF!,29,0),)</f>
        <v>0</v>
      </c>
      <c r="AF529" s="24">
        <f>IFERROR(VLOOKUP($D529,#REF!,30,0),)</f>
        <v>0</v>
      </c>
      <c r="AG529" s="24">
        <f>IFERROR(VLOOKUP($D529,#REF!,31,0),)</f>
        <v>0</v>
      </c>
      <c r="AH529" s="24">
        <f>IFERROR(VLOOKUP($D529,#REF!,32,0),)</f>
        <v>0</v>
      </c>
      <c r="AI529" s="24">
        <f>IFERROR(VLOOKUP($D529,#REF!,33,0),)</f>
        <v>0</v>
      </c>
      <c r="AJ529" s="24">
        <f>IFERROR(VLOOKUP($D529,#REF!,34,0),)</f>
        <v>0</v>
      </c>
      <c r="AK529" s="24">
        <f>IFERROR(VLOOKUP($D529,#REF!,35,0),)</f>
        <v>0</v>
      </c>
      <c r="AL529" s="24">
        <f>IFERROR(VLOOKUP($D529,#REF!,36,0),)</f>
        <v>0</v>
      </c>
    </row>
    <row r="530" spans="1:38" x14ac:dyDescent="0.25">
      <c r="A530" s="8" t="s">
        <v>989</v>
      </c>
      <c r="B530" s="8" t="str">
        <f t="shared" si="84"/>
        <v>Обустройство офисных помещений для размещения подразделений ПАО "Газпром" в г. Санкт-Петербурге в МФК "Лахта центр" (Фаза 1)051-2005291</v>
      </c>
      <c r="C530" s="23" t="s">
        <v>906</v>
      </c>
      <c r="D530" s="23" t="s">
        <v>268</v>
      </c>
      <c r="E530" s="24">
        <f>IFERROR(VLOOKUP(D530,#REF!,2,0),)</f>
        <v>0</v>
      </c>
      <c r="F530" s="24">
        <f>IFERROR(VLOOKUP(D530,#REF!,3,0),)</f>
        <v>0</v>
      </c>
      <c r="G530" s="24">
        <f>IFERROR(VLOOKUP(D530,#REF!,4,0),)</f>
        <v>0</v>
      </c>
      <c r="H530" s="24">
        <f>IFERROR(VLOOKUP($D530,#REF!,5,0),)</f>
        <v>0</v>
      </c>
      <c r="I530" s="24">
        <v>13707</v>
      </c>
      <c r="J530" s="24">
        <f>IFERROR(VLOOKUP($D530,#REF!,7,0),)</f>
        <v>0</v>
      </c>
      <c r="K530" s="24">
        <f>IFERROR(VLOOKUP($D530,#REF!,8,0),)</f>
        <v>0</v>
      </c>
      <c r="L530" s="24">
        <f>IFERROR(VLOOKUP($D530,#REF!,9,0),)</f>
        <v>0</v>
      </c>
      <c r="M530" s="24">
        <f>IFERROR(VLOOKUP($D530,#REF!,10,0),)</f>
        <v>0</v>
      </c>
      <c r="N530" s="24">
        <f>IFERROR(VLOOKUP($D530,#REF!,11,0),)</f>
        <v>0</v>
      </c>
      <c r="O530" s="24">
        <f>IFERROR(VLOOKUP($D530,#REF!,12,0),)</f>
        <v>0</v>
      </c>
      <c r="P530" s="24">
        <f>IFERROR(VLOOKUP($D530,#REF!,14,0),)</f>
        <v>0</v>
      </c>
      <c r="Q530" s="24">
        <f>IFERROR(VLOOKUP($D530,#REF!,15,0),)</f>
        <v>0</v>
      </c>
      <c r="R530" s="24">
        <f>IFERROR(VLOOKUP($D530,#REF!,16,0),)</f>
        <v>0</v>
      </c>
      <c r="S530" s="24">
        <f>IFERROR(VLOOKUP($D530,#REF!,16,0),)</f>
        <v>0</v>
      </c>
      <c r="T530" s="24">
        <f>IFERROR(VLOOKUP($D530,#REF!,17,0),)</f>
        <v>0</v>
      </c>
      <c r="U530" s="24">
        <f>IFERROR(VLOOKUP($D530,#REF!,19,0),)</f>
        <v>0</v>
      </c>
      <c r="V530" s="24">
        <f>IFERROR(VLOOKUP($D530,#REF!,20,0),)</f>
        <v>0</v>
      </c>
      <c r="W530" s="24">
        <f>IFERROR(VLOOKUP($D530,#REF!,21,0),)</f>
        <v>0</v>
      </c>
      <c r="X530" s="24">
        <f>IFERROR(VLOOKUP($D530,#REF!,22,0),)</f>
        <v>0</v>
      </c>
      <c r="Y530" s="24">
        <f>IFERROR(VLOOKUP($D530,#REF!,23,0),)</f>
        <v>0</v>
      </c>
      <c r="Z530" s="24">
        <f>IFERROR(VLOOKUP($D530,#REF!,24,0),)</f>
        <v>0</v>
      </c>
      <c r="AA530" s="24">
        <f>IFERROR(VLOOKUP($D530,#REF!,25,0),)</f>
        <v>0</v>
      </c>
      <c r="AB530" s="24">
        <f>IFERROR(VLOOKUP($D530,#REF!,26,0),)</f>
        <v>0</v>
      </c>
      <c r="AC530" s="24">
        <f>IFERROR(VLOOKUP($D530,#REF!,27,0),)</f>
        <v>0</v>
      </c>
      <c r="AD530" s="24">
        <f>IFERROR(VLOOKUP($D530,#REF!,28,0),)</f>
        <v>0</v>
      </c>
      <c r="AE530" s="24">
        <f>IFERROR(VLOOKUP($D530,#REF!,29,0),)</f>
        <v>0</v>
      </c>
      <c r="AF530" s="24">
        <f>IFERROR(VLOOKUP($D530,#REF!,30,0),)</f>
        <v>0</v>
      </c>
      <c r="AG530" s="24">
        <f>IFERROR(VLOOKUP($D530,#REF!,31,0),)</f>
        <v>0</v>
      </c>
      <c r="AH530" s="24">
        <f>IFERROR(VLOOKUP($D530,#REF!,32,0),)</f>
        <v>0</v>
      </c>
      <c r="AI530" s="24">
        <f>IFERROR(VLOOKUP($D530,#REF!,33,0),)</f>
        <v>0</v>
      </c>
      <c r="AJ530" s="24">
        <f>IFERROR(VLOOKUP($D530,#REF!,34,0),)</f>
        <v>0</v>
      </c>
      <c r="AK530" s="24">
        <f>IFERROR(VLOOKUP($D530,#REF!,35,0),)</f>
        <v>0</v>
      </c>
      <c r="AL530" s="24">
        <f>IFERROR(VLOOKUP($D530,#REF!,36,0),)</f>
        <v>0</v>
      </c>
    </row>
    <row r="531" spans="1:38" x14ac:dyDescent="0.25">
      <c r="B531" s="8" t="str">
        <f t="shared" si="84"/>
        <v>Подрядные работы051-2005291</v>
      </c>
      <c r="C531" s="33" t="s">
        <v>2</v>
      </c>
      <c r="D531" s="33" t="s">
        <v>268</v>
      </c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</row>
    <row r="532" spans="1:38" x14ac:dyDescent="0.25">
      <c r="B532" s="8" t="str">
        <f t="shared" si="84"/>
        <v>Газстройпром051-2005291</v>
      </c>
      <c r="C532" s="40" t="s">
        <v>990</v>
      </c>
      <c r="D532" s="40" t="s">
        <v>268</v>
      </c>
      <c r="E532" s="20">
        <v>14979.18</v>
      </c>
      <c r="F532" s="20">
        <v>0</v>
      </c>
      <c r="G532" s="20"/>
      <c r="H532" s="20"/>
      <c r="I532" s="20"/>
      <c r="J532" s="20"/>
      <c r="K532" s="20"/>
      <c r="L532" s="20"/>
      <c r="M532" s="20"/>
      <c r="N532" s="20"/>
      <c r="O532" s="20">
        <f>U532+Y532+AC532+AG532</f>
        <v>0</v>
      </c>
      <c r="P532" s="20">
        <f>V532+Z532+AD532+AH532</f>
        <v>0</v>
      </c>
      <c r="Q532" s="20">
        <f>W532+AA532+AE532+AI532</f>
        <v>0</v>
      </c>
      <c r="R532" s="20">
        <f>X532+AB532+AF532+AJ532</f>
        <v>0</v>
      </c>
      <c r="S532" s="20"/>
      <c r="T532" s="20"/>
      <c r="U532" s="20">
        <f>V532+W532+X532</f>
        <v>0</v>
      </c>
      <c r="V532" s="20">
        <v>0</v>
      </c>
      <c r="W532" s="20">
        <v>0</v>
      </c>
      <c r="X532" s="20">
        <v>0</v>
      </c>
      <c r="Y532" s="20">
        <f>Z532+AA532+AB532</f>
        <v>0</v>
      </c>
      <c r="Z532" s="20"/>
      <c r="AA532" s="20"/>
      <c r="AB532" s="20"/>
      <c r="AC532" s="20">
        <f>AD532+AE532+AF532</f>
        <v>0</v>
      </c>
      <c r="AD532" s="20"/>
      <c r="AE532" s="20"/>
      <c r="AF532" s="20"/>
      <c r="AG532" s="20">
        <f>AH532+AI532+AJ532</f>
        <v>0</v>
      </c>
      <c r="AH532" s="20"/>
      <c r="AI532" s="20"/>
      <c r="AJ532" s="20"/>
      <c r="AK532" s="20"/>
      <c r="AL532" s="20"/>
    </row>
    <row r="533" spans="1:38" x14ac:dyDescent="0.25">
      <c r="A533" s="8" t="s">
        <v>989</v>
      </c>
      <c r="B533" s="8" t="str">
        <f t="shared" si="84"/>
        <v>Реконструкция Горно-туристического центра ПАО "Газпром", 4-я очередь (внедрение единого ски-пасса)051-2005292</v>
      </c>
      <c r="C533" s="23" t="s">
        <v>907</v>
      </c>
      <c r="D533" s="23" t="s">
        <v>269</v>
      </c>
      <c r="E533" s="24">
        <f>IFERROR(VLOOKUP(D533,#REF!,2,0),)</f>
        <v>0</v>
      </c>
      <c r="F533" s="24">
        <f>IFERROR(VLOOKUP(D533,#REF!,3,0),)</f>
        <v>0</v>
      </c>
      <c r="G533" s="24">
        <f>IFERROR(VLOOKUP(D533,#REF!,4,0),)</f>
        <v>0</v>
      </c>
      <c r="H533" s="24">
        <f>IFERROR(VLOOKUP($D533,#REF!,5,0),)</f>
        <v>0</v>
      </c>
      <c r="I533" s="24">
        <v>0</v>
      </c>
      <c r="J533" s="24">
        <f>IFERROR(VLOOKUP($D533,#REF!,7,0),)</f>
        <v>0</v>
      </c>
      <c r="K533" s="24">
        <f>IFERROR(VLOOKUP($D533,#REF!,8,0),)</f>
        <v>0</v>
      </c>
      <c r="L533" s="24">
        <f>IFERROR(VLOOKUP($D533,#REF!,9,0),)</f>
        <v>0</v>
      </c>
      <c r="M533" s="24">
        <f>IFERROR(VLOOKUP($D533,#REF!,10,0),)</f>
        <v>0</v>
      </c>
      <c r="N533" s="24">
        <f>IFERROR(VLOOKUP($D533,#REF!,11,0),)</f>
        <v>0</v>
      </c>
      <c r="O533" s="24">
        <f>IFERROR(VLOOKUP($D533,#REF!,12,0),)</f>
        <v>0</v>
      </c>
      <c r="P533" s="24">
        <f>IFERROR(VLOOKUP($D533,#REF!,14,0),)</f>
        <v>0</v>
      </c>
      <c r="Q533" s="24">
        <f>IFERROR(VLOOKUP($D533,#REF!,15,0),)</f>
        <v>0</v>
      </c>
      <c r="R533" s="24">
        <f>IFERROR(VLOOKUP($D533,#REF!,16,0),)</f>
        <v>0</v>
      </c>
      <c r="S533" s="24">
        <f>IFERROR(VLOOKUP($D533,#REF!,16,0),)</f>
        <v>0</v>
      </c>
      <c r="T533" s="24">
        <f>IFERROR(VLOOKUP($D533,#REF!,17,0),)</f>
        <v>0</v>
      </c>
      <c r="U533" s="24">
        <f>IFERROR(VLOOKUP($D533,#REF!,19,0),)</f>
        <v>0</v>
      </c>
      <c r="V533" s="24">
        <f>IFERROR(VLOOKUP($D533,#REF!,20,0),)</f>
        <v>0</v>
      </c>
      <c r="W533" s="24">
        <f>IFERROR(VLOOKUP($D533,#REF!,21,0),)</f>
        <v>0</v>
      </c>
      <c r="X533" s="24">
        <f>IFERROR(VLOOKUP($D533,#REF!,22,0),)</f>
        <v>0</v>
      </c>
      <c r="Y533" s="24">
        <f>IFERROR(VLOOKUP($D533,#REF!,23,0),)</f>
        <v>0</v>
      </c>
      <c r="Z533" s="24">
        <f>IFERROR(VLOOKUP($D533,#REF!,24,0),)</f>
        <v>0</v>
      </c>
      <c r="AA533" s="24">
        <f>IFERROR(VLOOKUP($D533,#REF!,25,0),)</f>
        <v>0</v>
      </c>
      <c r="AB533" s="24">
        <f>IFERROR(VLOOKUP($D533,#REF!,26,0),)</f>
        <v>0</v>
      </c>
      <c r="AC533" s="24">
        <f>IFERROR(VLOOKUP($D533,#REF!,27,0),)</f>
        <v>0</v>
      </c>
      <c r="AD533" s="24">
        <f>IFERROR(VLOOKUP($D533,#REF!,28,0),)</f>
        <v>0</v>
      </c>
      <c r="AE533" s="24">
        <f>IFERROR(VLOOKUP($D533,#REF!,29,0),)</f>
        <v>0</v>
      </c>
      <c r="AF533" s="24">
        <f>IFERROR(VLOOKUP($D533,#REF!,30,0),)</f>
        <v>0</v>
      </c>
      <c r="AG533" s="24">
        <f>IFERROR(VLOOKUP($D533,#REF!,31,0),)</f>
        <v>0</v>
      </c>
      <c r="AH533" s="24">
        <f>IFERROR(VLOOKUP($D533,#REF!,32,0),)</f>
        <v>0</v>
      </c>
      <c r="AI533" s="24">
        <f>IFERROR(VLOOKUP($D533,#REF!,33,0),)</f>
        <v>0</v>
      </c>
      <c r="AJ533" s="24">
        <f>IFERROR(VLOOKUP($D533,#REF!,34,0),)</f>
        <v>0</v>
      </c>
      <c r="AK533" s="24">
        <f>IFERROR(VLOOKUP($D533,#REF!,35,0),)</f>
        <v>0</v>
      </c>
      <c r="AL533" s="24">
        <f>IFERROR(VLOOKUP($D533,#REF!,36,0),)</f>
        <v>0</v>
      </c>
    </row>
    <row r="534" spans="1:38" x14ac:dyDescent="0.25">
      <c r="A534" s="8" t="s">
        <v>989</v>
      </c>
      <c r="B534" s="8" t="str">
        <f t="shared" si="84"/>
        <v>Газопровод-отвод "КС Южно-Балыкская - г. Нефтеюганск"051-2005297</v>
      </c>
      <c r="C534" s="23" t="s">
        <v>908</v>
      </c>
      <c r="D534" s="23" t="s">
        <v>270</v>
      </c>
      <c r="E534" s="24">
        <f>IFERROR(VLOOKUP(D534,#REF!,2,0),)</f>
        <v>0</v>
      </c>
      <c r="F534" s="24">
        <f>IFERROR(VLOOKUP(D534,#REF!,3,0),)</f>
        <v>0</v>
      </c>
      <c r="G534" s="24">
        <f>IFERROR(VLOOKUP(D534,#REF!,4,0),)</f>
        <v>0</v>
      </c>
      <c r="H534" s="24">
        <f>IFERROR(VLOOKUP($D534,#REF!,5,0),)</f>
        <v>0</v>
      </c>
      <c r="I534" s="24">
        <v>186.6</v>
      </c>
      <c r="J534" s="24">
        <f>IFERROR(VLOOKUP($D534,#REF!,7,0),)</f>
        <v>0</v>
      </c>
      <c r="K534" s="24">
        <f>IFERROR(VLOOKUP($D534,#REF!,8,0),)</f>
        <v>0</v>
      </c>
      <c r="L534" s="24">
        <f>IFERROR(VLOOKUP($D534,#REF!,9,0),)</f>
        <v>0</v>
      </c>
      <c r="M534" s="24">
        <f>IFERROR(VLOOKUP($D534,#REF!,10,0),)</f>
        <v>0</v>
      </c>
      <c r="N534" s="24">
        <f>IFERROR(VLOOKUP($D534,#REF!,11,0),)</f>
        <v>0</v>
      </c>
      <c r="O534" s="24">
        <f>IFERROR(VLOOKUP($D534,#REF!,12,0),)</f>
        <v>0</v>
      </c>
      <c r="P534" s="24">
        <f>IFERROR(VLOOKUP($D534,#REF!,14,0),)</f>
        <v>0</v>
      </c>
      <c r="Q534" s="24">
        <f>IFERROR(VLOOKUP($D534,#REF!,15,0),)</f>
        <v>0</v>
      </c>
      <c r="R534" s="24">
        <f>IFERROR(VLOOKUP($D534,#REF!,16,0),)</f>
        <v>0</v>
      </c>
      <c r="S534" s="24">
        <f>IFERROR(VLOOKUP($D534,#REF!,16,0),)</f>
        <v>0</v>
      </c>
      <c r="T534" s="24">
        <f>IFERROR(VLOOKUP($D534,#REF!,17,0),)</f>
        <v>0</v>
      </c>
      <c r="U534" s="24">
        <f>IFERROR(VLOOKUP($D534,#REF!,19,0),)</f>
        <v>0</v>
      </c>
      <c r="V534" s="24">
        <f>IFERROR(VLOOKUP($D534,#REF!,20,0),)</f>
        <v>0</v>
      </c>
      <c r="W534" s="24">
        <f>IFERROR(VLOOKUP($D534,#REF!,21,0),)</f>
        <v>0</v>
      </c>
      <c r="X534" s="24">
        <f>IFERROR(VLOOKUP($D534,#REF!,22,0),)</f>
        <v>0</v>
      </c>
      <c r="Y534" s="24">
        <f>IFERROR(VLOOKUP($D534,#REF!,23,0),)</f>
        <v>0</v>
      </c>
      <c r="Z534" s="24">
        <f>IFERROR(VLOOKUP($D534,#REF!,24,0),)</f>
        <v>0</v>
      </c>
      <c r="AA534" s="24">
        <f>IFERROR(VLOOKUP($D534,#REF!,25,0),)</f>
        <v>0</v>
      </c>
      <c r="AB534" s="24">
        <f>IFERROR(VLOOKUP($D534,#REF!,26,0),)</f>
        <v>0</v>
      </c>
      <c r="AC534" s="24">
        <f>IFERROR(VLOOKUP($D534,#REF!,27,0),)</f>
        <v>0</v>
      </c>
      <c r="AD534" s="24">
        <f>IFERROR(VLOOKUP($D534,#REF!,28,0),)</f>
        <v>0</v>
      </c>
      <c r="AE534" s="24">
        <f>IFERROR(VLOOKUP($D534,#REF!,29,0),)</f>
        <v>0</v>
      </c>
      <c r="AF534" s="24">
        <f>IFERROR(VLOOKUP($D534,#REF!,30,0),)</f>
        <v>0</v>
      </c>
      <c r="AG534" s="24">
        <f>IFERROR(VLOOKUP($D534,#REF!,31,0),)</f>
        <v>0</v>
      </c>
      <c r="AH534" s="24">
        <f>IFERROR(VLOOKUP($D534,#REF!,32,0),)</f>
        <v>0</v>
      </c>
      <c r="AI534" s="24">
        <f>IFERROR(VLOOKUP($D534,#REF!,33,0),)</f>
        <v>0</v>
      </c>
      <c r="AJ534" s="24">
        <f>IFERROR(VLOOKUP($D534,#REF!,34,0),)</f>
        <v>0</v>
      </c>
      <c r="AK534" s="24">
        <f>IFERROR(VLOOKUP($D534,#REF!,35,0),)</f>
        <v>0</v>
      </c>
      <c r="AL534" s="24">
        <f>IFERROR(VLOOKUP($D534,#REF!,36,0),)</f>
        <v>0</v>
      </c>
    </row>
    <row r="535" spans="1:38" x14ac:dyDescent="0.25">
      <c r="A535" s="8" t="s">
        <v>989</v>
      </c>
      <c r="B535" s="8" t="str">
        <f t="shared" si="84"/>
        <v>Техническое перевооружение газопровода-отвода и ГРС с. Чернореченский газопровода Парабель-Кузбасс051-2005299</v>
      </c>
      <c r="C535" s="23" t="s">
        <v>909</v>
      </c>
      <c r="D535" s="23" t="s">
        <v>271</v>
      </c>
      <c r="E535" s="24">
        <f>IFERROR(VLOOKUP(D535,#REF!,2,0),)</f>
        <v>0</v>
      </c>
      <c r="F535" s="24">
        <f>IFERROR(VLOOKUP(D535,#REF!,3,0),)</f>
        <v>0</v>
      </c>
      <c r="G535" s="24">
        <f>IFERROR(VLOOKUP(D535,#REF!,4,0),)</f>
        <v>0</v>
      </c>
      <c r="H535" s="24">
        <f>IFERROR(VLOOKUP($D535,#REF!,5,0),)</f>
        <v>0</v>
      </c>
      <c r="I535" s="24">
        <v>11.74</v>
      </c>
      <c r="J535" s="24">
        <f>IFERROR(VLOOKUP($D535,#REF!,7,0),)</f>
        <v>0</v>
      </c>
      <c r="K535" s="24">
        <f>IFERROR(VLOOKUP($D535,#REF!,8,0),)</f>
        <v>0</v>
      </c>
      <c r="L535" s="24">
        <f>IFERROR(VLOOKUP($D535,#REF!,9,0),)</f>
        <v>0</v>
      </c>
      <c r="M535" s="24">
        <f>IFERROR(VLOOKUP($D535,#REF!,10,0),)</f>
        <v>0</v>
      </c>
      <c r="N535" s="24">
        <f>IFERROR(VLOOKUP($D535,#REF!,11,0),)</f>
        <v>0</v>
      </c>
      <c r="O535" s="24">
        <f>IFERROR(VLOOKUP($D535,#REF!,12,0),)</f>
        <v>0</v>
      </c>
      <c r="P535" s="24">
        <f>IFERROR(VLOOKUP($D535,#REF!,14,0),)</f>
        <v>0</v>
      </c>
      <c r="Q535" s="24">
        <f>IFERROR(VLOOKUP($D535,#REF!,15,0),)</f>
        <v>0</v>
      </c>
      <c r="R535" s="24">
        <f>IFERROR(VLOOKUP($D535,#REF!,16,0),)</f>
        <v>0</v>
      </c>
      <c r="S535" s="24">
        <f>IFERROR(VLOOKUP($D535,#REF!,16,0),)</f>
        <v>0</v>
      </c>
      <c r="T535" s="24">
        <f>IFERROR(VLOOKUP($D535,#REF!,17,0),)</f>
        <v>0</v>
      </c>
      <c r="U535" s="24">
        <f>IFERROR(VLOOKUP($D535,#REF!,19,0),)</f>
        <v>0</v>
      </c>
      <c r="V535" s="24">
        <f>IFERROR(VLOOKUP($D535,#REF!,20,0),)</f>
        <v>0</v>
      </c>
      <c r="W535" s="24">
        <f>IFERROR(VLOOKUP($D535,#REF!,21,0),)</f>
        <v>0</v>
      </c>
      <c r="X535" s="24">
        <f>IFERROR(VLOOKUP($D535,#REF!,22,0),)</f>
        <v>0</v>
      </c>
      <c r="Y535" s="24">
        <f>IFERROR(VLOOKUP($D535,#REF!,23,0),)</f>
        <v>0</v>
      </c>
      <c r="Z535" s="24">
        <f>IFERROR(VLOOKUP($D535,#REF!,24,0),)</f>
        <v>0</v>
      </c>
      <c r="AA535" s="24">
        <f>IFERROR(VLOOKUP($D535,#REF!,25,0),)</f>
        <v>0</v>
      </c>
      <c r="AB535" s="24">
        <f>IFERROR(VLOOKUP($D535,#REF!,26,0),)</f>
        <v>0</v>
      </c>
      <c r="AC535" s="24">
        <f>IFERROR(VLOOKUP($D535,#REF!,27,0),)</f>
        <v>0</v>
      </c>
      <c r="AD535" s="24">
        <f>IFERROR(VLOOKUP($D535,#REF!,28,0),)</f>
        <v>0</v>
      </c>
      <c r="AE535" s="24">
        <f>IFERROR(VLOOKUP($D535,#REF!,29,0),)</f>
        <v>0</v>
      </c>
      <c r="AF535" s="24">
        <f>IFERROR(VLOOKUP($D535,#REF!,30,0),)</f>
        <v>0</v>
      </c>
      <c r="AG535" s="24">
        <f>IFERROR(VLOOKUP($D535,#REF!,31,0),)</f>
        <v>0</v>
      </c>
      <c r="AH535" s="24">
        <f>IFERROR(VLOOKUP($D535,#REF!,32,0),)</f>
        <v>0</v>
      </c>
      <c r="AI535" s="24">
        <f>IFERROR(VLOOKUP($D535,#REF!,33,0),)</f>
        <v>0</v>
      </c>
      <c r="AJ535" s="24">
        <f>IFERROR(VLOOKUP($D535,#REF!,34,0),)</f>
        <v>0</v>
      </c>
      <c r="AK535" s="24">
        <f>IFERROR(VLOOKUP($D535,#REF!,35,0),)</f>
        <v>0</v>
      </c>
      <c r="AL535" s="24">
        <f>IFERROR(VLOOKUP($D535,#REF!,36,0),)</f>
        <v>0</v>
      </c>
    </row>
    <row r="536" spans="1:38" x14ac:dyDescent="0.25">
      <c r="A536" s="8" t="s">
        <v>989</v>
      </c>
      <c r="B536" s="8" t="str">
        <f t="shared" si="84"/>
        <v>Обустройство офисных помещений для размещения подразделений ПАО "Газпром" идочерних обществ ПАО "Газпром" в г. Санкт-Петербурге по адресу: Невский, д.58051-2005301</v>
      </c>
      <c r="C536" s="23" t="s">
        <v>910</v>
      </c>
      <c r="D536" s="23" t="s">
        <v>507</v>
      </c>
      <c r="E536" s="24">
        <f>IFERROR(VLOOKUP(D536,#REF!,2,0),)</f>
        <v>0</v>
      </c>
      <c r="F536" s="24">
        <f>IFERROR(VLOOKUP(D536,#REF!,3,0),)</f>
        <v>0</v>
      </c>
      <c r="G536" s="24">
        <f>IFERROR(VLOOKUP(D536,#REF!,4,0),)</f>
        <v>0</v>
      </c>
      <c r="H536" s="24">
        <f>IFERROR(VLOOKUP($D536,#REF!,5,0),)</f>
        <v>0</v>
      </c>
      <c r="I536" s="24">
        <v>0</v>
      </c>
      <c r="J536" s="24">
        <f>IFERROR(VLOOKUP($D536,#REF!,7,0),)</f>
        <v>0</v>
      </c>
      <c r="K536" s="24">
        <f>IFERROR(VLOOKUP($D536,#REF!,8,0),)</f>
        <v>0</v>
      </c>
      <c r="L536" s="24">
        <f>IFERROR(VLOOKUP($D536,#REF!,9,0),)</f>
        <v>0</v>
      </c>
      <c r="M536" s="24">
        <f>IFERROR(VLOOKUP($D536,#REF!,10,0),)</f>
        <v>0</v>
      </c>
      <c r="N536" s="24">
        <f>IFERROR(VLOOKUP($D536,#REF!,11,0),)</f>
        <v>0</v>
      </c>
      <c r="O536" s="24">
        <f>IFERROR(VLOOKUP($D536,#REF!,12,0),)</f>
        <v>0</v>
      </c>
      <c r="P536" s="24">
        <f>IFERROR(VLOOKUP($D536,#REF!,14,0),)</f>
        <v>0</v>
      </c>
      <c r="Q536" s="24">
        <f>IFERROR(VLOOKUP($D536,#REF!,15,0),)</f>
        <v>0</v>
      </c>
      <c r="R536" s="24">
        <f>IFERROR(VLOOKUP($D536,#REF!,16,0),)</f>
        <v>0</v>
      </c>
      <c r="S536" s="24">
        <f>IFERROR(VLOOKUP($D536,#REF!,16,0),)</f>
        <v>0</v>
      </c>
      <c r="T536" s="24">
        <f>IFERROR(VLOOKUP($D536,#REF!,17,0),)</f>
        <v>0</v>
      </c>
      <c r="U536" s="24">
        <f>IFERROR(VLOOKUP($D536,#REF!,19,0),)</f>
        <v>0</v>
      </c>
      <c r="V536" s="24">
        <f>IFERROR(VLOOKUP($D536,#REF!,20,0),)</f>
        <v>0</v>
      </c>
      <c r="W536" s="24">
        <f>IFERROR(VLOOKUP($D536,#REF!,21,0),)</f>
        <v>0</v>
      </c>
      <c r="X536" s="24">
        <f>IFERROR(VLOOKUP($D536,#REF!,22,0),)</f>
        <v>0</v>
      </c>
      <c r="Y536" s="24">
        <f>IFERROR(VLOOKUP($D536,#REF!,23,0),)</f>
        <v>0</v>
      </c>
      <c r="Z536" s="24">
        <f>IFERROR(VLOOKUP($D536,#REF!,24,0),)</f>
        <v>0</v>
      </c>
      <c r="AA536" s="24">
        <f>IFERROR(VLOOKUP($D536,#REF!,25,0),)</f>
        <v>0</v>
      </c>
      <c r="AB536" s="24">
        <f>IFERROR(VLOOKUP($D536,#REF!,26,0),)</f>
        <v>0</v>
      </c>
      <c r="AC536" s="24">
        <f>IFERROR(VLOOKUP($D536,#REF!,27,0),)</f>
        <v>0</v>
      </c>
      <c r="AD536" s="24">
        <f>IFERROR(VLOOKUP($D536,#REF!,28,0),)</f>
        <v>0</v>
      </c>
      <c r="AE536" s="24">
        <f>IFERROR(VLOOKUP($D536,#REF!,29,0),)</f>
        <v>0</v>
      </c>
      <c r="AF536" s="24">
        <f>IFERROR(VLOOKUP($D536,#REF!,30,0),)</f>
        <v>0</v>
      </c>
      <c r="AG536" s="24">
        <f>IFERROR(VLOOKUP($D536,#REF!,31,0),)</f>
        <v>0</v>
      </c>
      <c r="AH536" s="24">
        <f>IFERROR(VLOOKUP($D536,#REF!,32,0),)</f>
        <v>0</v>
      </c>
      <c r="AI536" s="24">
        <f>IFERROR(VLOOKUP($D536,#REF!,33,0),)</f>
        <v>0</v>
      </c>
      <c r="AJ536" s="24">
        <f>IFERROR(VLOOKUP($D536,#REF!,34,0),)</f>
        <v>0</v>
      </c>
      <c r="AK536" s="24">
        <f>IFERROR(VLOOKUP($D536,#REF!,35,0),)</f>
        <v>0</v>
      </c>
      <c r="AL536" s="24">
        <f>IFERROR(VLOOKUP($D536,#REF!,36,0),)</f>
        <v>0</v>
      </c>
    </row>
    <row r="537" spans="1:38" x14ac:dyDescent="0.25">
      <c r="A537" s="8" t="s">
        <v>989</v>
      </c>
      <c r="B537" s="8" t="str">
        <f t="shared" si="84"/>
        <v>Дооснащение ИТСО Калининградского УПХГ051-2005349</v>
      </c>
      <c r="C537" s="23" t="s">
        <v>911</v>
      </c>
      <c r="D537" s="23" t="s">
        <v>508</v>
      </c>
      <c r="E537" s="24">
        <f>IFERROR(VLOOKUP(D537,#REF!,2,0),)</f>
        <v>0</v>
      </c>
      <c r="F537" s="24">
        <f>IFERROR(VLOOKUP(D537,#REF!,3,0),)</f>
        <v>0</v>
      </c>
      <c r="G537" s="24">
        <f>IFERROR(VLOOKUP(D537,#REF!,4,0),)</f>
        <v>0</v>
      </c>
      <c r="H537" s="24">
        <f>IFERROR(VLOOKUP($D537,#REF!,5,0),)</f>
        <v>0</v>
      </c>
      <c r="I537" s="24">
        <v>0</v>
      </c>
      <c r="J537" s="24">
        <f>IFERROR(VLOOKUP($D537,#REF!,7,0),)</f>
        <v>0</v>
      </c>
      <c r="K537" s="24">
        <f>IFERROR(VLOOKUP($D537,#REF!,8,0),)</f>
        <v>0</v>
      </c>
      <c r="L537" s="24">
        <f>IFERROR(VLOOKUP($D537,#REF!,9,0),)</f>
        <v>0</v>
      </c>
      <c r="M537" s="24">
        <f>IFERROR(VLOOKUP($D537,#REF!,10,0),)</f>
        <v>0</v>
      </c>
      <c r="N537" s="24">
        <f>IFERROR(VLOOKUP($D537,#REF!,11,0),)</f>
        <v>0</v>
      </c>
      <c r="O537" s="24">
        <f>IFERROR(VLOOKUP($D537,#REF!,12,0),)</f>
        <v>0</v>
      </c>
      <c r="P537" s="24">
        <f>IFERROR(VLOOKUP($D537,#REF!,14,0),)</f>
        <v>0</v>
      </c>
      <c r="Q537" s="24">
        <f>IFERROR(VLOOKUP($D537,#REF!,15,0),)</f>
        <v>0</v>
      </c>
      <c r="R537" s="24">
        <f>IFERROR(VLOOKUP($D537,#REF!,16,0),)</f>
        <v>0</v>
      </c>
      <c r="S537" s="24">
        <f>IFERROR(VLOOKUP($D537,#REF!,16,0),)</f>
        <v>0</v>
      </c>
      <c r="T537" s="24">
        <f>IFERROR(VLOOKUP($D537,#REF!,17,0),)</f>
        <v>0</v>
      </c>
      <c r="U537" s="24">
        <f>IFERROR(VLOOKUP($D537,#REF!,19,0),)</f>
        <v>0</v>
      </c>
      <c r="V537" s="24">
        <f>IFERROR(VLOOKUP($D537,#REF!,20,0),)</f>
        <v>0</v>
      </c>
      <c r="W537" s="24">
        <f>IFERROR(VLOOKUP($D537,#REF!,21,0),)</f>
        <v>0</v>
      </c>
      <c r="X537" s="24">
        <f>IFERROR(VLOOKUP($D537,#REF!,22,0),)</f>
        <v>0</v>
      </c>
      <c r="Y537" s="24">
        <f>IFERROR(VLOOKUP($D537,#REF!,23,0),)</f>
        <v>0</v>
      </c>
      <c r="Z537" s="24">
        <f>IFERROR(VLOOKUP($D537,#REF!,24,0),)</f>
        <v>0</v>
      </c>
      <c r="AA537" s="24">
        <f>IFERROR(VLOOKUP($D537,#REF!,25,0),)</f>
        <v>0</v>
      </c>
      <c r="AB537" s="24">
        <f>IFERROR(VLOOKUP($D537,#REF!,26,0),)</f>
        <v>0</v>
      </c>
      <c r="AC537" s="24">
        <f>IFERROR(VLOOKUP($D537,#REF!,27,0),)</f>
        <v>0</v>
      </c>
      <c r="AD537" s="24">
        <f>IFERROR(VLOOKUP($D537,#REF!,28,0),)</f>
        <v>0</v>
      </c>
      <c r="AE537" s="24">
        <f>IFERROR(VLOOKUP($D537,#REF!,29,0),)</f>
        <v>0</v>
      </c>
      <c r="AF537" s="24">
        <f>IFERROR(VLOOKUP($D537,#REF!,30,0),)</f>
        <v>0</v>
      </c>
      <c r="AG537" s="24">
        <f>IFERROR(VLOOKUP($D537,#REF!,31,0),)</f>
        <v>0</v>
      </c>
      <c r="AH537" s="24">
        <f>IFERROR(VLOOKUP($D537,#REF!,32,0),)</f>
        <v>0</v>
      </c>
      <c r="AI537" s="24">
        <f>IFERROR(VLOOKUP($D537,#REF!,33,0),)</f>
        <v>0</v>
      </c>
      <c r="AJ537" s="24">
        <f>IFERROR(VLOOKUP($D537,#REF!,34,0),)</f>
        <v>0</v>
      </c>
      <c r="AK537" s="24">
        <f>IFERROR(VLOOKUP($D537,#REF!,35,0),)</f>
        <v>0</v>
      </c>
      <c r="AL537" s="24">
        <f>IFERROR(VLOOKUP($D537,#REF!,36,0),)</f>
        <v>0</v>
      </c>
    </row>
    <row r="538" spans="1:38" x14ac:dyDescent="0.25">
      <c r="A538" s="8" t="s">
        <v>989</v>
      </c>
      <c r="B538" s="8" t="str">
        <f t="shared" si="84"/>
        <v>Реконструкция ГРС "Дубна"051-2005357</v>
      </c>
      <c r="C538" s="23" t="s">
        <v>912</v>
      </c>
      <c r="D538" s="23" t="s">
        <v>272</v>
      </c>
      <c r="E538" s="24">
        <f>IFERROR(VLOOKUP(D538,#REF!,2,0),)</f>
        <v>0</v>
      </c>
      <c r="F538" s="24">
        <f>IFERROR(VLOOKUP(D538,#REF!,3,0),)</f>
        <v>0</v>
      </c>
      <c r="G538" s="24">
        <f>IFERROR(VLOOKUP(D538,#REF!,4,0),)</f>
        <v>0</v>
      </c>
      <c r="H538" s="24">
        <f>IFERROR(VLOOKUP($D538,#REF!,5,0),)</f>
        <v>0</v>
      </c>
      <c r="I538" s="24">
        <v>158.51</v>
      </c>
      <c r="J538" s="24">
        <f>IFERROR(VLOOKUP($D538,#REF!,7,0),)</f>
        <v>0</v>
      </c>
      <c r="K538" s="24">
        <f>IFERROR(VLOOKUP($D538,#REF!,8,0),)</f>
        <v>0</v>
      </c>
      <c r="L538" s="24">
        <f>IFERROR(VLOOKUP($D538,#REF!,9,0),)</f>
        <v>0</v>
      </c>
      <c r="M538" s="24">
        <f>IFERROR(VLOOKUP($D538,#REF!,10,0),)</f>
        <v>0</v>
      </c>
      <c r="N538" s="24">
        <f>IFERROR(VLOOKUP($D538,#REF!,11,0),)</f>
        <v>0</v>
      </c>
      <c r="O538" s="24">
        <f>IFERROR(VLOOKUP($D538,#REF!,12,0),)</f>
        <v>0</v>
      </c>
      <c r="P538" s="24">
        <f>IFERROR(VLOOKUP($D538,#REF!,14,0),)</f>
        <v>0</v>
      </c>
      <c r="Q538" s="24">
        <f>IFERROR(VLOOKUP($D538,#REF!,15,0),)</f>
        <v>0</v>
      </c>
      <c r="R538" s="24">
        <f>IFERROR(VLOOKUP($D538,#REF!,16,0),)</f>
        <v>0</v>
      </c>
      <c r="S538" s="24">
        <f>IFERROR(VLOOKUP($D538,#REF!,16,0),)</f>
        <v>0</v>
      </c>
      <c r="T538" s="24">
        <f>IFERROR(VLOOKUP($D538,#REF!,17,0),)</f>
        <v>0</v>
      </c>
      <c r="U538" s="24">
        <f>IFERROR(VLOOKUP($D538,#REF!,19,0),)</f>
        <v>0</v>
      </c>
      <c r="V538" s="24">
        <f>IFERROR(VLOOKUP($D538,#REF!,20,0),)</f>
        <v>0</v>
      </c>
      <c r="W538" s="24">
        <f>IFERROR(VLOOKUP($D538,#REF!,21,0),)</f>
        <v>0</v>
      </c>
      <c r="X538" s="24">
        <f>IFERROR(VLOOKUP($D538,#REF!,22,0),)</f>
        <v>0</v>
      </c>
      <c r="Y538" s="24">
        <f>IFERROR(VLOOKUP($D538,#REF!,23,0),)</f>
        <v>0</v>
      </c>
      <c r="Z538" s="24">
        <f>IFERROR(VLOOKUP($D538,#REF!,24,0),)</f>
        <v>0</v>
      </c>
      <c r="AA538" s="24">
        <f>IFERROR(VLOOKUP($D538,#REF!,25,0),)</f>
        <v>0</v>
      </c>
      <c r="AB538" s="24">
        <f>IFERROR(VLOOKUP($D538,#REF!,26,0),)</f>
        <v>0</v>
      </c>
      <c r="AC538" s="24">
        <f>IFERROR(VLOOKUP($D538,#REF!,27,0),)</f>
        <v>0</v>
      </c>
      <c r="AD538" s="24">
        <f>IFERROR(VLOOKUP($D538,#REF!,28,0),)</f>
        <v>0</v>
      </c>
      <c r="AE538" s="24">
        <f>IFERROR(VLOOKUP($D538,#REF!,29,0),)</f>
        <v>0</v>
      </c>
      <c r="AF538" s="24">
        <f>IFERROR(VLOOKUP($D538,#REF!,30,0),)</f>
        <v>0</v>
      </c>
      <c r="AG538" s="24">
        <f>IFERROR(VLOOKUP($D538,#REF!,31,0),)</f>
        <v>0</v>
      </c>
      <c r="AH538" s="24">
        <f>IFERROR(VLOOKUP($D538,#REF!,32,0),)</f>
        <v>0</v>
      </c>
      <c r="AI538" s="24">
        <f>IFERROR(VLOOKUP($D538,#REF!,33,0),)</f>
        <v>0</v>
      </c>
      <c r="AJ538" s="24">
        <f>IFERROR(VLOOKUP($D538,#REF!,34,0),)</f>
        <v>0</v>
      </c>
      <c r="AK538" s="24">
        <f>IFERROR(VLOOKUP($D538,#REF!,35,0),)</f>
        <v>0</v>
      </c>
      <c r="AL538" s="24">
        <f>IFERROR(VLOOKUP($D538,#REF!,36,0),)</f>
        <v>0</v>
      </c>
    </row>
    <row r="539" spans="1:38" x14ac:dyDescent="0.25">
      <c r="A539" s="8" t="s">
        <v>989</v>
      </c>
      <c r="B539" s="8" t="str">
        <f t="shared" si="84"/>
        <v>Реконструкция газопровода - отвода и ГРС - 4 г. Ставрополь051-2005391</v>
      </c>
      <c r="C539" s="23" t="s">
        <v>913</v>
      </c>
      <c r="D539" s="23" t="s">
        <v>273</v>
      </c>
      <c r="E539" s="24">
        <f>IFERROR(VLOOKUP(D539,#REF!,2,0),)</f>
        <v>0</v>
      </c>
      <c r="F539" s="24">
        <f>IFERROR(VLOOKUP(D539,#REF!,3,0),)</f>
        <v>0</v>
      </c>
      <c r="G539" s="24">
        <f>IFERROR(VLOOKUP(D539,#REF!,4,0),)</f>
        <v>0</v>
      </c>
      <c r="H539" s="24">
        <f>IFERROR(VLOOKUP($D539,#REF!,5,0),)</f>
        <v>0</v>
      </c>
      <c r="I539" s="24">
        <v>265.45999999999998</v>
      </c>
      <c r="J539" s="24">
        <f>IFERROR(VLOOKUP($D539,#REF!,7,0),)</f>
        <v>0</v>
      </c>
      <c r="K539" s="24">
        <f>IFERROR(VLOOKUP($D539,#REF!,8,0),)</f>
        <v>0</v>
      </c>
      <c r="L539" s="24">
        <f>IFERROR(VLOOKUP($D539,#REF!,9,0),)</f>
        <v>0</v>
      </c>
      <c r="M539" s="24">
        <f>IFERROR(VLOOKUP($D539,#REF!,10,0),)</f>
        <v>0</v>
      </c>
      <c r="N539" s="24">
        <f>IFERROR(VLOOKUP($D539,#REF!,11,0),)</f>
        <v>0</v>
      </c>
      <c r="O539" s="24">
        <f>IFERROR(VLOOKUP($D539,#REF!,12,0),)</f>
        <v>0</v>
      </c>
      <c r="P539" s="24">
        <f>IFERROR(VLOOKUP($D539,#REF!,14,0),)</f>
        <v>0</v>
      </c>
      <c r="Q539" s="24">
        <f>IFERROR(VLOOKUP($D539,#REF!,15,0),)</f>
        <v>0</v>
      </c>
      <c r="R539" s="24">
        <f>IFERROR(VLOOKUP($D539,#REF!,16,0),)</f>
        <v>0</v>
      </c>
      <c r="S539" s="24">
        <f>IFERROR(VLOOKUP($D539,#REF!,16,0),)</f>
        <v>0</v>
      </c>
      <c r="T539" s="24">
        <f>IFERROR(VLOOKUP($D539,#REF!,17,0),)</f>
        <v>0</v>
      </c>
      <c r="U539" s="24">
        <f>IFERROR(VLOOKUP($D539,#REF!,19,0),)</f>
        <v>0</v>
      </c>
      <c r="V539" s="24">
        <f>IFERROR(VLOOKUP($D539,#REF!,20,0),)</f>
        <v>0</v>
      </c>
      <c r="W539" s="24">
        <f>IFERROR(VLOOKUP($D539,#REF!,21,0),)</f>
        <v>0</v>
      </c>
      <c r="X539" s="24">
        <f>IFERROR(VLOOKUP($D539,#REF!,22,0),)</f>
        <v>0</v>
      </c>
      <c r="Y539" s="24">
        <f>IFERROR(VLOOKUP($D539,#REF!,23,0),)</f>
        <v>0</v>
      </c>
      <c r="Z539" s="24">
        <f>IFERROR(VLOOKUP($D539,#REF!,24,0),)</f>
        <v>0</v>
      </c>
      <c r="AA539" s="24">
        <f>IFERROR(VLOOKUP($D539,#REF!,25,0),)</f>
        <v>0</v>
      </c>
      <c r="AB539" s="24">
        <f>IFERROR(VLOOKUP($D539,#REF!,26,0),)</f>
        <v>0</v>
      </c>
      <c r="AC539" s="24">
        <f>IFERROR(VLOOKUP($D539,#REF!,27,0),)</f>
        <v>0</v>
      </c>
      <c r="AD539" s="24">
        <f>IFERROR(VLOOKUP($D539,#REF!,28,0),)</f>
        <v>0</v>
      </c>
      <c r="AE539" s="24">
        <f>IFERROR(VLOOKUP($D539,#REF!,29,0),)</f>
        <v>0</v>
      </c>
      <c r="AF539" s="24">
        <f>IFERROR(VLOOKUP($D539,#REF!,30,0),)</f>
        <v>0</v>
      </c>
      <c r="AG539" s="24">
        <f>IFERROR(VLOOKUP($D539,#REF!,31,0),)</f>
        <v>0</v>
      </c>
      <c r="AH539" s="24">
        <f>IFERROR(VLOOKUP($D539,#REF!,32,0),)</f>
        <v>0</v>
      </c>
      <c r="AI539" s="24">
        <f>IFERROR(VLOOKUP($D539,#REF!,33,0),)</f>
        <v>0</v>
      </c>
      <c r="AJ539" s="24">
        <f>IFERROR(VLOOKUP($D539,#REF!,34,0),)</f>
        <v>0</v>
      </c>
      <c r="AK539" s="24">
        <f>IFERROR(VLOOKUP($D539,#REF!,35,0),)</f>
        <v>0</v>
      </c>
      <c r="AL539" s="24">
        <f>IFERROR(VLOOKUP($D539,#REF!,36,0),)</f>
        <v>0</v>
      </c>
    </row>
    <row r="540" spans="1:38" x14ac:dyDescent="0.25">
      <c r="A540" s="8" t="s">
        <v>989</v>
      </c>
      <c r="B540" s="8" t="str">
        <f t="shared" si="84"/>
        <v>Пересечение коммуникаций ПАО "Газпром" проектируемой автомобильной дорогой по объекту: "Реконструкция автомобильной дороги "п. им. Чкалово - Осипово - Плосково" в Ковровском районе Владимирской области051-2005392</v>
      </c>
      <c r="C540" s="23" t="s">
        <v>914</v>
      </c>
      <c r="D540" s="23" t="s">
        <v>509</v>
      </c>
      <c r="E540" s="24">
        <f>IFERROR(VLOOKUP(D540,#REF!,2,0),)</f>
        <v>0</v>
      </c>
      <c r="F540" s="24">
        <f>IFERROR(VLOOKUP(D540,#REF!,3,0),)</f>
        <v>0</v>
      </c>
      <c r="G540" s="24">
        <f>IFERROR(VLOOKUP(D540,#REF!,4,0),)</f>
        <v>0</v>
      </c>
      <c r="H540" s="24">
        <f>IFERROR(VLOOKUP($D540,#REF!,5,0),)</f>
        <v>0</v>
      </c>
      <c r="I540" s="24">
        <v>0</v>
      </c>
      <c r="J540" s="24">
        <f>IFERROR(VLOOKUP($D540,#REF!,7,0),)</f>
        <v>0</v>
      </c>
      <c r="K540" s="24">
        <f>IFERROR(VLOOKUP($D540,#REF!,8,0),)</f>
        <v>0</v>
      </c>
      <c r="L540" s="24">
        <f>IFERROR(VLOOKUP($D540,#REF!,9,0),)</f>
        <v>0</v>
      </c>
      <c r="M540" s="24">
        <f>IFERROR(VLOOKUP($D540,#REF!,10,0),)</f>
        <v>0</v>
      </c>
      <c r="N540" s="24">
        <f>IFERROR(VLOOKUP($D540,#REF!,11,0),)</f>
        <v>0</v>
      </c>
      <c r="O540" s="24">
        <f>IFERROR(VLOOKUP($D540,#REF!,12,0),)</f>
        <v>0</v>
      </c>
      <c r="P540" s="24">
        <f>IFERROR(VLOOKUP($D540,#REF!,14,0),)</f>
        <v>0</v>
      </c>
      <c r="Q540" s="24">
        <f>IFERROR(VLOOKUP($D540,#REF!,15,0),)</f>
        <v>0</v>
      </c>
      <c r="R540" s="24">
        <f>IFERROR(VLOOKUP($D540,#REF!,16,0),)</f>
        <v>0</v>
      </c>
      <c r="S540" s="24">
        <f>IFERROR(VLOOKUP($D540,#REF!,16,0),)</f>
        <v>0</v>
      </c>
      <c r="T540" s="24">
        <f>IFERROR(VLOOKUP($D540,#REF!,17,0),)</f>
        <v>0</v>
      </c>
      <c r="U540" s="24">
        <f>IFERROR(VLOOKUP($D540,#REF!,19,0),)</f>
        <v>0</v>
      </c>
      <c r="V540" s="24">
        <f>IFERROR(VLOOKUP($D540,#REF!,20,0),)</f>
        <v>0</v>
      </c>
      <c r="W540" s="24">
        <f>IFERROR(VLOOKUP($D540,#REF!,21,0),)</f>
        <v>0</v>
      </c>
      <c r="X540" s="24">
        <f>IFERROR(VLOOKUP($D540,#REF!,22,0),)</f>
        <v>0</v>
      </c>
      <c r="Y540" s="24">
        <f>IFERROR(VLOOKUP($D540,#REF!,23,0),)</f>
        <v>0</v>
      </c>
      <c r="Z540" s="24">
        <f>IFERROR(VLOOKUP($D540,#REF!,24,0),)</f>
        <v>0</v>
      </c>
      <c r="AA540" s="24">
        <f>IFERROR(VLOOKUP($D540,#REF!,25,0),)</f>
        <v>0</v>
      </c>
      <c r="AB540" s="24">
        <f>IFERROR(VLOOKUP($D540,#REF!,26,0),)</f>
        <v>0</v>
      </c>
      <c r="AC540" s="24">
        <f>IFERROR(VLOOKUP($D540,#REF!,27,0),)</f>
        <v>0</v>
      </c>
      <c r="AD540" s="24">
        <f>IFERROR(VLOOKUP($D540,#REF!,28,0),)</f>
        <v>0</v>
      </c>
      <c r="AE540" s="24">
        <f>IFERROR(VLOOKUP($D540,#REF!,29,0),)</f>
        <v>0</v>
      </c>
      <c r="AF540" s="24">
        <f>IFERROR(VLOOKUP($D540,#REF!,30,0),)</f>
        <v>0</v>
      </c>
      <c r="AG540" s="24">
        <f>IFERROR(VLOOKUP($D540,#REF!,31,0),)</f>
        <v>0</v>
      </c>
      <c r="AH540" s="24">
        <f>IFERROR(VLOOKUP($D540,#REF!,32,0),)</f>
        <v>0</v>
      </c>
      <c r="AI540" s="24">
        <f>IFERROR(VLOOKUP($D540,#REF!,33,0),)</f>
        <v>0</v>
      </c>
      <c r="AJ540" s="24">
        <f>IFERROR(VLOOKUP($D540,#REF!,34,0),)</f>
        <v>0</v>
      </c>
      <c r="AK540" s="24">
        <f>IFERROR(VLOOKUP($D540,#REF!,35,0),)</f>
        <v>0</v>
      </c>
      <c r="AL540" s="24">
        <f>IFERROR(VLOOKUP($D540,#REF!,36,0),)</f>
        <v>0</v>
      </c>
    </row>
    <row r="541" spans="1:38" x14ac:dyDescent="0.25">
      <c r="A541" s="8" t="s">
        <v>989</v>
      </c>
      <c r="B541" s="8" t="str">
        <f t="shared" si="84"/>
        <v>Оснащение ИТСО объектов КС Таежная газопровода Ямбург-Тула 1051-2005405</v>
      </c>
      <c r="C541" s="23" t="s">
        <v>915</v>
      </c>
      <c r="D541" s="23" t="s">
        <v>510</v>
      </c>
      <c r="E541" s="24">
        <f>IFERROR(VLOOKUP(D541,#REF!,2,0),)</f>
        <v>0</v>
      </c>
      <c r="F541" s="24">
        <f>IFERROR(VLOOKUP(D541,#REF!,3,0),)</f>
        <v>0</v>
      </c>
      <c r="G541" s="24">
        <f>IFERROR(VLOOKUP(D541,#REF!,4,0),)</f>
        <v>0</v>
      </c>
      <c r="H541" s="24">
        <f>IFERROR(VLOOKUP($D541,#REF!,5,0),)</f>
        <v>0</v>
      </c>
      <c r="I541" s="24">
        <v>0</v>
      </c>
      <c r="J541" s="24">
        <f>IFERROR(VLOOKUP($D541,#REF!,7,0),)</f>
        <v>0</v>
      </c>
      <c r="K541" s="24">
        <f>IFERROR(VLOOKUP($D541,#REF!,8,0),)</f>
        <v>0</v>
      </c>
      <c r="L541" s="24">
        <f>IFERROR(VLOOKUP($D541,#REF!,9,0),)</f>
        <v>0</v>
      </c>
      <c r="M541" s="24">
        <f>IFERROR(VLOOKUP($D541,#REF!,10,0),)</f>
        <v>0</v>
      </c>
      <c r="N541" s="24">
        <f>IFERROR(VLOOKUP($D541,#REF!,11,0),)</f>
        <v>0</v>
      </c>
      <c r="O541" s="24">
        <f>IFERROR(VLOOKUP($D541,#REF!,12,0),)</f>
        <v>0</v>
      </c>
      <c r="P541" s="24">
        <f>IFERROR(VLOOKUP($D541,#REF!,14,0),)</f>
        <v>0</v>
      </c>
      <c r="Q541" s="24">
        <f>IFERROR(VLOOKUP($D541,#REF!,15,0),)</f>
        <v>0</v>
      </c>
      <c r="R541" s="24">
        <f>IFERROR(VLOOKUP($D541,#REF!,16,0),)</f>
        <v>0</v>
      </c>
      <c r="S541" s="24">
        <f>IFERROR(VLOOKUP($D541,#REF!,16,0),)</f>
        <v>0</v>
      </c>
      <c r="T541" s="24">
        <f>IFERROR(VLOOKUP($D541,#REF!,17,0),)</f>
        <v>0</v>
      </c>
      <c r="U541" s="24">
        <f>IFERROR(VLOOKUP($D541,#REF!,19,0),)</f>
        <v>0</v>
      </c>
      <c r="V541" s="24">
        <f>IFERROR(VLOOKUP($D541,#REF!,20,0),)</f>
        <v>0</v>
      </c>
      <c r="W541" s="24">
        <f>IFERROR(VLOOKUP($D541,#REF!,21,0),)</f>
        <v>0</v>
      </c>
      <c r="X541" s="24">
        <f>IFERROR(VLOOKUP($D541,#REF!,22,0),)</f>
        <v>0</v>
      </c>
      <c r="Y541" s="24">
        <f>IFERROR(VLOOKUP($D541,#REF!,23,0),)</f>
        <v>0</v>
      </c>
      <c r="Z541" s="24">
        <f>IFERROR(VLOOKUP($D541,#REF!,24,0),)</f>
        <v>0</v>
      </c>
      <c r="AA541" s="24">
        <f>IFERROR(VLOOKUP($D541,#REF!,25,0),)</f>
        <v>0</v>
      </c>
      <c r="AB541" s="24">
        <f>IFERROR(VLOOKUP($D541,#REF!,26,0),)</f>
        <v>0</v>
      </c>
      <c r="AC541" s="24">
        <f>IFERROR(VLOOKUP($D541,#REF!,27,0),)</f>
        <v>0</v>
      </c>
      <c r="AD541" s="24">
        <f>IFERROR(VLOOKUP($D541,#REF!,28,0),)</f>
        <v>0</v>
      </c>
      <c r="AE541" s="24">
        <f>IFERROR(VLOOKUP($D541,#REF!,29,0),)</f>
        <v>0</v>
      </c>
      <c r="AF541" s="24">
        <f>IFERROR(VLOOKUP($D541,#REF!,30,0),)</f>
        <v>0</v>
      </c>
      <c r="AG541" s="24">
        <f>IFERROR(VLOOKUP($D541,#REF!,31,0),)</f>
        <v>0</v>
      </c>
      <c r="AH541" s="24">
        <f>IFERROR(VLOOKUP($D541,#REF!,32,0),)</f>
        <v>0</v>
      </c>
      <c r="AI541" s="24">
        <f>IFERROR(VLOOKUP($D541,#REF!,33,0),)</f>
        <v>0</v>
      </c>
      <c r="AJ541" s="24">
        <f>IFERROR(VLOOKUP($D541,#REF!,34,0),)</f>
        <v>0</v>
      </c>
      <c r="AK541" s="24">
        <f>IFERROR(VLOOKUP($D541,#REF!,35,0),)</f>
        <v>0</v>
      </c>
      <c r="AL541" s="24">
        <f>IFERROR(VLOOKUP($D541,#REF!,36,0),)</f>
        <v>0</v>
      </c>
    </row>
    <row r="542" spans="1:38" x14ac:dyDescent="0.25">
      <c r="A542" s="8" t="s">
        <v>989</v>
      </c>
      <c r="B542" s="8" t="str">
        <f t="shared" si="84"/>
        <v>Оснащение ИТСО складов сжиженных углеводородных газов Оренбургского ГПЗ051-2005406</v>
      </c>
      <c r="C542" s="23" t="s">
        <v>916</v>
      </c>
      <c r="D542" s="23" t="s">
        <v>511</v>
      </c>
      <c r="E542" s="24">
        <f>IFERROR(VLOOKUP(D542,#REF!,2,0),)</f>
        <v>0</v>
      </c>
      <c r="F542" s="24">
        <f>IFERROR(VLOOKUP(D542,#REF!,3,0),)</f>
        <v>0</v>
      </c>
      <c r="G542" s="24">
        <f>IFERROR(VLOOKUP(D542,#REF!,4,0),)</f>
        <v>0</v>
      </c>
      <c r="H542" s="24">
        <f>IFERROR(VLOOKUP($D542,#REF!,5,0),)</f>
        <v>0</v>
      </c>
      <c r="I542" s="24">
        <v>0</v>
      </c>
      <c r="J542" s="24">
        <f>IFERROR(VLOOKUP($D542,#REF!,7,0),)</f>
        <v>0</v>
      </c>
      <c r="K542" s="24">
        <f>IFERROR(VLOOKUP($D542,#REF!,8,0),)</f>
        <v>0</v>
      </c>
      <c r="L542" s="24">
        <f>IFERROR(VLOOKUP($D542,#REF!,9,0),)</f>
        <v>0</v>
      </c>
      <c r="M542" s="24">
        <f>IFERROR(VLOOKUP($D542,#REF!,10,0),)</f>
        <v>0</v>
      </c>
      <c r="N542" s="24">
        <f>IFERROR(VLOOKUP($D542,#REF!,11,0),)</f>
        <v>0</v>
      </c>
      <c r="O542" s="24">
        <f>IFERROR(VLOOKUP($D542,#REF!,12,0),)</f>
        <v>0</v>
      </c>
      <c r="P542" s="24">
        <f>IFERROR(VLOOKUP($D542,#REF!,14,0),)</f>
        <v>0</v>
      </c>
      <c r="Q542" s="24">
        <f>IFERROR(VLOOKUP($D542,#REF!,15,0),)</f>
        <v>0</v>
      </c>
      <c r="R542" s="24">
        <f>IFERROR(VLOOKUP($D542,#REF!,16,0),)</f>
        <v>0</v>
      </c>
      <c r="S542" s="24">
        <f>IFERROR(VLOOKUP($D542,#REF!,16,0),)</f>
        <v>0</v>
      </c>
      <c r="T542" s="24">
        <f>IFERROR(VLOOKUP($D542,#REF!,17,0),)</f>
        <v>0</v>
      </c>
      <c r="U542" s="24">
        <f>IFERROR(VLOOKUP($D542,#REF!,19,0),)</f>
        <v>0</v>
      </c>
      <c r="V542" s="24">
        <f>IFERROR(VLOOKUP($D542,#REF!,20,0),)</f>
        <v>0</v>
      </c>
      <c r="W542" s="24">
        <f>IFERROR(VLOOKUP($D542,#REF!,21,0),)</f>
        <v>0</v>
      </c>
      <c r="X542" s="24">
        <f>IFERROR(VLOOKUP($D542,#REF!,22,0),)</f>
        <v>0</v>
      </c>
      <c r="Y542" s="24">
        <f>IFERROR(VLOOKUP($D542,#REF!,23,0),)</f>
        <v>0</v>
      </c>
      <c r="Z542" s="24">
        <f>IFERROR(VLOOKUP($D542,#REF!,24,0),)</f>
        <v>0</v>
      </c>
      <c r="AA542" s="24">
        <f>IFERROR(VLOOKUP($D542,#REF!,25,0),)</f>
        <v>0</v>
      </c>
      <c r="AB542" s="24">
        <f>IFERROR(VLOOKUP($D542,#REF!,26,0),)</f>
        <v>0</v>
      </c>
      <c r="AC542" s="24">
        <f>IFERROR(VLOOKUP($D542,#REF!,27,0),)</f>
        <v>0</v>
      </c>
      <c r="AD542" s="24">
        <f>IFERROR(VLOOKUP($D542,#REF!,28,0),)</f>
        <v>0</v>
      </c>
      <c r="AE542" s="24">
        <f>IFERROR(VLOOKUP($D542,#REF!,29,0),)</f>
        <v>0</v>
      </c>
      <c r="AF542" s="24">
        <f>IFERROR(VLOOKUP($D542,#REF!,30,0),)</f>
        <v>0</v>
      </c>
      <c r="AG542" s="24">
        <f>IFERROR(VLOOKUP($D542,#REF!,31,0),)</f>
        <v>0</v>
      </c>
      <c r="AH542" s="24">
        <f>IFERROR(VLOOKUP($D542,#REF!,32,0),)</f>
        <v>0</v>
      </c>
      <c r="AI542" s="24">
        <f>IFERROR(VLOOKUP($D542,#REF!,33,0),)</f>
        <v>0</v>
      </c>
      <c r="AJ542" s="24">
        <f>IFERROR(VLOOKUP($D542,#REF!,34,0),)</f>
        <v>0</v>
      </c>
      <c r="AK542" s="24">
        <f>IFERROR(VLOOKUP($D542,#REF!,35,0),)</f>
        <v>0</v>
      </c>
      <c r="AL542" s="24">
        <f>IFERROR(VLOOKUP($D542,#REF!,36,0),)</f>
        <v>0</v>
      </c>
    </row>
    <row r="543" spans="1:38" x14ac:dyDescent="0.25">
      <c r="A543" s="8" t="s">
        <v>989</v>
      </c>
      <c r="B543" s="8" t="str">
        <f t="shared" si="84"/>
        <v>Оснащение ИТСО технологических объектов III очереди Оренбургского ГПЗ051-2005407</v>
      </c>
      <c r="C543" s="23" t="s">
        <v>917</v>
      </c>
      <c r="D543" s="23" t="s">
        <v>512</v>
      </c>
      <c r="E543" s="24">
        <f>IFERROR(VLOOKUP(D543,#REF!,2,0),)</f>
        <v>0</v>
      </c>
      <c r="F543" s="24">
        <f>IFERROR(VLOOKUP(D543,#REF!,3,0),)</f>
        <v>0</v>
      </c>
      <c r="G543" s="24">
        <f>IFERROR(VLOOKUP(D543,#REF!,4,0),)</f>
        <v>0</v>
      </c>
      <c r="H543" s="24">
        <f>IFERROR(VLOOKUP($D543,#REF!,5,0),)</f>
        <v>0</v>
      </c>
      <c r="I543" s="24">
        <v>0</v>
      </c>
      <c r="J543" s="24">
        <f>IFERROR(VLOOKUP($D543,#REF!,7,0),)</f>
        <v>0</v>
      </c>
      <c r="K543" s="24">
        <f>IFERROR(VLOOKUP($D543,#REF!,8,0),)</f>
        <v>0</v>
      </c>
      <c r="L543" s="24">
        <f>IFERROR(VLOOKUP($D543,#REF!,9,0),)</f>
        <v>0</v>
      </c>
      <c r="M543" s="24">
        <f>IFERROR(VLOOKUP($D543,#REF!,10,0),)</f>
        <v>0</v>
      </c>
      <c r="N543" s="24">
        <f>IFERROR(VLOOKUP($D543,#REF!,11,0),)</f>
        <v>0</v>
      </c>
      <c r="O543" s="24">
        <f>IFERROR(VLOOKUP($D543,#REF!,12,0),)</f>
        <v>0</v>
      </c>
      <c r="P543" s="24">
        <f>IFERROR(VLOOKUP($D543,#REF!,14,0),)</f>
        <v>0</v>
      </c>
      <c r="Q543" s="24">
        <f>IFERROR(VLOOKUP($D543,#REF!,15,0),)</f>
        <v>0</v>
      </c>
      <c r="R543" s="24">
        <f>IFERROR(VLOOKUP($D543,#REF!,16,0),)</f>
        <v>0</v>
      </c>
      <c r="S543" s="24">
        <f>IFERROR(VLOOKUP($D543,#REF!,16,0),)</f>
        <v>0</v>
      </c>
      <c r="T543" s="24">
        <f>IFERROR(VLOOKUP($D543,#REF!,17,0),)</f>
        <v>0</v>
      </c>
      <c r="U543" s="24">
        <f>IFERROR(VLOOKUP($D543,#REF!,19,0),)</f>
        <v>0</v>
      </c>
      <c r="V543" s="24">
        <f>IFERROR(VLOOKUP($D543,#REF!,20,0),)</f>
        <v>0</v>
      </c>
      <c r="W543" s="24">
        <f>IFERROR(VLOOKUP($D543,#REF!,21,0),)</f>
        <v>0</v>
      </c>
      <c r="X543" s="24">
        <f>IFERROR(VLOOKUP($D543,#REF!,22,0),)</f>
        <v>0</v>
      </c>
      <c r="Y543" s="24">
        <f>IFERROR(VLOOKUP($D543,#REF!,23,0),)</f>
        <v>0</v>
      </c>
      <c r="Z543" s="24">
        <f>IFERROR(VLOOKUP($D543,#REF!,24,0),)</f>
        <v>0</v>
      </c>
      <c r="AA543" s="24">
        <f>IFERROR(VLOOKUP($D543,#REF!,25,0),)</f>
        <v>0</v>
      </c>
      <c r="AB543" s="24">
        <f>IFERROR(VLOOKUP($D543,#REF!,26,0),)</f>
        <v>0</v>
      </c>
      <c r="AC543" s="24">
        <f>IFERROR(VLOOKUP($D543,#REF!,27,0),)</f>
        <v>0</v>
      </c>
      <c r="AD543" s="24">
        <f>IFERROR(VLOOKUP($D543,#REF!,28,0),)</f>
        <v>0</v>
      </c>
      <c r="AE543" s="24">
        <f>IFERROR(VLOOKUP($D543,#REF!,29,0),)</f>
        <v>0</v>
      </c>
      <c r="AF543" s="24">
        <f>IFERROR(VLOOKUP($D543,#REF!,30,0),)</f>
        <v>0</v>
      </c>
      <c r="AG543" s="24">
        <f>IFERROR(VLOOKUP($D543,#REF!,31,0),)</f>
        <v>0</v>
      </c>
      <c r="AH543" s="24">
        <f>IFERROR(VLOOKUP($D543,#REF!,32,0),)</f>
        <v>0</v>
      </c>
      <c r="AI543" s="24">
        <f>IFERROR(VLOOKUP($D543,#REF!,33,0),)</f>
        <v>0</v>
      </c>
      <c r="AJ543" s="24">
        <f>IFERROR(VLOOKUP($D543,#REF!,34,0),)</f>
        <v>0</v>
      </c>
      <c r="AK543" s="24">
        <f>IFERROR(VLOOKUP($D543,#REF!,35,0),)</f>
        <v>0</v>
      </c>
      <c r="AL543" s="24">
        <f>IFERROR(VLOOKUP($D543,#REF!,36,0),)</f>
        <v>0</v>
      </c>
    </row>
    <row r="544" spans="1:38" x14ac:dyDescent="0.25">
      <c r="A544" s="8" t="s">
        <v>989</v>
      </c>
      <c r="B544" s="8" t="str">
        <f t="shared" si="84"/>
        <v>Повышение надежности транспорта газа на участке Грязовец – Выборг051-2005420</v>
      </c>
      <c r="C544" s="23" t="s">
        <v>371</v>
      </c>
      <c r="D544" s="23" t="s">
        <v>274</v>
      </c>
      <c r="E544" s="24">
        <f>IFERROR(VLOOKUP(D544,#REF!,2,0),)</f>
        <v>0</v>
      </c>
      <c r="F544" s="24">
        <f>IFERROR(VLOOKUP(D544,#REF!,3,0),)</f>
        <v>0</v>
      </c>
      <c r="G544" s="24">
        <f>IFERROR(VLOOKUP(D544,#REF!,4,0),)</f>
        <v>0</v>
      </c>
      <c r="H544" s="24">
        <f>IFERROR(VLOOKUP($D544,#REF!,5,0),)</f>
        <v>0</v>
      </c>
      <c r="I544" s="24">
        <f>IFERROR(VLOOKUP($D544,#REF!,6,0),)</f>
        <v>0</v>
      </c>
      <c r="J544" s="24">
        <f>IFERROR(VLOOKUP($D544,#REF!,7,0),)</f>
        <v>0</v>
      </c>
      <c r="K544" s="24">
        <f>IFERROR(VLOOKUP($D544,#REF!,8,0),)</f>
        <v>0</v>
      </c>
      <c r="L544" s="24">
        <f>IFERROR(VLOOKUP($D544,#REF!,9,0),)</f>
        <v>0</v>
      </c>
      <c r="M544" s="24">
        <f>IFERROR(VLOOKUP($D544,#REF!,10,0),)</f>
        <v>0</v>
      </c>
      <c r="N544" s="24">
        <f>IFERROR(VLOOKUP($D544,#REF!,11,0),)</f>
        <v>0</v>
      </c>
      <c r="O544" s="24">
        <f>IFERROR(VLOOKUP($D544,#REF!,12,0),)</f>
        <v>0</v>
      </c>
      <c r="P544" s="24">
        <f>IFERROR(VLOOKUP($D544,#REF!,14,0),)</f>
        <v>0</v>
      </c>
      <c r="Q544" s="24">
        <f>IFERROR(VLOOKUP($D544,#REF!,15,0),)</f>
        <v>0</v>
      </c>
      <c r="R544" s="24">
        <f>IFERROR(VLOOKUP($D544,#REF!,16,0),)</f>
        <v>0</v>
      </c>
      <c r="S544" s="24">
        <f>IFERROR(VLOOKUP($D544,#REF!,16,0),)</f>
        <v>0</v>
      </c>
      <c r="T544" s="24">
        <f>IFERROR(VLOOKUP($D544,#REF!,17,0),)</f>
        <v>0</v>
      </c>
      <c r="U544" s="24">
        <f>IFERROR(VLOOKUP($D544,#REF!,19,0),)</f>
        <v>0</v>
      </c>
      <c r="V544" s="24">
        <f>IFERROR(VLOOKUP($D544,#REF!,20,0),)</f>
        <v>0</v>
      </c>
      <c r="W544" s="24">
        <f>IFERROR(VLOOKUP($D544,#REF!,21,0),)</f>
        <v>0</v>
      </c>
      <c r="X544" s="24">
        <f>IFERROR(VLOOKUP($D544,#REF!,22,0),)</f>
        <v>0</v>
      </c>
      <c r="Y544" s="24">
        <f>IFERROR(VLOOKUP($D544,#REF!,23,0),)</f>
        <v>0</v>
      </c>
      <c r="Z544" s="24">
        <f>IFERROR(VLOOKUP($D544,#REF!,24,0),)</f>
        <v>0</v>
      </c>
      <c r="AA544" s="24">
        <f>IFERROR(VLOOKUP($D544,#REF!,25,0),)</f>
        <v>0</v>
      </c>
      <c r="AB544" s="24">
        <f>IFERROR(VLOOKUP($D544,#REF!,26,0),)</f>
        <v>0</v>
      </c>
      <c r="AC544" s="24">
        <f>IFERROR(VLOOKUP($D544,#REF!,27,0),)</f>
        <v>0</v>
      </c>
      <c r="AD544" s="24">
        <f>IFERROR(VLOOKUP($D544,#REF!,28,0),)</f>
        <v>0</v>
      </c>
      <c r="AE544" s="24">
        <f>IFERROR(VLOOKUP($D544,#REF!,29,0),)</f>
        <v>0</v>
      </c>
      <c r="AF544" s="24">
        <f>IFERROR(VLOOKUP($D544,#REF!,30,0),)</f>
        <v>0</v>
      </c>
      <c r="AG544" s="24">
        <f>IFERROR(VLOOKUP($D544,#REF!,31,0),)</f>
        <v>0</v>
      </c>
      <c r="AH544" s="24">
        <f>IFERROR(VLOOKUP($D544,#REF!,32,0),)</f>
        <v>0</v>
      </c>
      <c r="AI544" s="24">
        <f>IFERROR(VLOOKUP($D544,#REF!,33,0),)</f>
        <v>0</v>
      </c>
      <c r="AJ544" s="24">
        <f>IFERROR(VLOOKUP($D544,#REF!,34,0),)</f>
        <v>0</v>
      </c>
      <c r="AK544" s="24">
        <f>IFERROR(VLOOKUP($D544,#REF!,35,0),)</f>
        <v>0</v>
      </c>
      <c r="AL544" s="24">
        <f>IFERROR(VLOOKUP($D544,#REF!,36,0),)</f>
        <v>0</v>
      </c>
    </row>
    <row r="545" spans="1:38" x14ac:dyDescent="0.25">
      <c r="B545" s="8" t="str">
        <f t="shared" si="84"/>
        <v>Подрядные работы051-2005420</v>
      </c>
      <c r="C545" s="33" t="s">
        <v>2</v>
      </c>
      <c r="D545" s="33" t="s">
        <v>274</v>
      </c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</row>
    <row r="546" spans="1:38" x14ac:dyDescent="0.25">
      <c r="B546" s="8" t="str">
        <f t="shared" si="84"/>
        <v>Газстройпром051-2005420</v>
      </c>
      <c r="C546" s="40" t="s">
        <v>990</v>
      </c>
      <c r="D546" s="40" t="s">
        <v>274</v>
      </c>
      <c r="E546" s="20">
        <v>0</v>
      </c>
      <c r="F546" s="20">
        <v>0</v>
      </c>
      <c r="G546" s="20"/>
      <c r="H546" s="20"/>
      <c r="I546" s="20"/>
      <c r="J546" s="20"/>
      <c r="K546" s="20"/>
      <c r="L546" s="20"/>
      <c r="M546" s="20"/>
      <c r="N546" s="20"/>
      <c r="O546" s="20">
        <f>U546+Y546+AC546+AG546</f>
        <v>360.46</v>
      </c>
      <c r="P546" s="20">
        <f>V546+Z546+AD546+AH546</f>
        <v>0</v>
      </c>
      <c r="Q546" s="20">
        <f>W546+AA546+AE546+AI546</f>
        <v>0</v>
      </c>
      <c r="R546" s="20">
        <f>X546+AB546+AF546+AJ546</f>
        <v>360.46</v>
      </c>
      <c r="S546" s="20"/>
      <c r="T546" s="20"/>
      <c r="U546" s="20">
        <f>V546+W546+X546</f>
        <v>0</v>
      </c>
      <c r="V546" s="20">
        <v>0</v>
      </c>
      <c r="W546" s="20">
        <v>0</v>
      </c>
      <c r="X546" s="20">
        <v>0</v>
      </c>
      <c r="Y546" s="20">
        <f>Z546+AA546+AB546</f>
        <v>360.46</v>
      </c>
      <c r="Z546" s="20"/>
      <c r="AA546" s="20"/>
      <c r="AB546" s="20">
        <v>360.46</v>
      </c>
      <c r="AC546" s="20">
        <f>AD546+AE546+AF546</f>
        <v>0</v>
      </c>
      <c r="AD546" s="20"/>
      <c r="AE546" s="20"/>
      <c r="AF546" s="20"/>
      <c r="AG546" s="20">
        <f>AH546+AI546+AJ546</f>
        <v>0</v>
      </c>
      <c r="AH546" s="20"/>
      <c r="AI546" s="20"/>
      <c r="AJ546" s="20"/>
      <c r="AK546" s="20"/>
      <c r="AL546" s="20"/>
    </row>
    <row r="547" spans="1:38" x14ac:dyDescent="0.25">
      <c r="A547" s="8" t="s">
        <v>989</v>
      </c>
      <c r="B547" s="8" t="str">
        <f t="shared" si="84"/>
        <v>Техническое перевооружение ГПА 2-х очередей ДКС ГП-3 Бованенковского НГКМ (замена СПЧ)051-2005471</v>
      </c>
      <c r="C547" s="23" t="s">
        <v>918</v>
      </c>
      <c r="D547" s="23" t="s">
        <v>275</v>
      </c>
      <c r="E547" s="24">
        <f>IFERROR(VLOOKUP(D547,#REF!,2,0),)</f>
        <v>0</v>
      </c>
      <c r="F547" s="24">
        <f>IFERROR(VLOOKUP(D547,#REF!,3,0),)</f>
        <v>0</v>
      </c>
      <c r="G547" s="24">
        <f>IFERROR(VLOOKUP(D547,#REF!,4,0),)</f>
        <v>0</v>
      </c>
      <c r="H547" s="24">
        <f>IFERROR(VLOOKUP($D547,#REF!,5,0),)</f>
        <v>0</v>
      </c>
      <c r="I547" s="24">
        <v>329.01</v>
      </c>
      <c r="J547" s="24">
        <f>IFERROR(VLOOKUP($D547,#REF!,7,0),)</f>
        <v>0</v>
      </c>
      <c r="K547" s="24">
        <f>IFERROR(VLOOKUP($D547,#REF!,8,0),)</f>
        <v>0</v>
      </c>
      <c r="L547" s="24">
        <f>IFERROR(VLOOKUP($D547,#REF!,9,0),)</f>
        <v>0</v>
      </c>
      <c r="M547" s="24">
        <f>IFERROR(VLOOKUP($D547,#REF!,10,0),)</f>
        <v>0</v>
      </c>
      <c r="N547" s="24">
        <f>IFERROR(VLOOKUP($D547,#REF!,11,0),)</f>
        <v>0</v>
      </c>
      <c r="O547" s="24">
        <f>IFERROR(VLOOKUP($D547,#REF!,12,0),)</f>
        <v>0</v>
      </c>
      <c r="P547" s="24">
        <f>IFERROR(VLOOKUP($D547,#REF!,14,0),)</f>
        <v>0</v>
      </c>
      <c r="Q547" s="24">
        <f>IFERROR(VLOOKUP($D547,#REF!,15,0),)</f>
        <v>0</v>
      </c>
      <c r="R547" s="24">
        <f>IFERROR(VLOOKUP($D547,#REF!,16,0),)</f>
        <v>0</v>
      </c>
      <c r="S547" s="24">
        <f>IFERROR(VLOOKUP($D547,#REF!,16,0),)</f>
        <v>0</v>
      </c>
      <c r="T547" s="24">
        <f>IFERROR(VLOOKUP($D547,#REF!,17,0),)</f>
        <v>0</v>
      </c>
      <c r="U547" s="24">
        <f>IFERROR(VLOOKUP($D547,#REF!,19,0),)</f>
        <v>0</v>
      </c>
      <c r="V547" s="24">
        <f>IFERROR(VLOOKUP($D547,#REF!,20,0),)</f>
        <v>0</v>
      </c>
      <c r="W547" s="24">
        <f>IFERROR(VLOOKUP($D547,#REF!,21,0),)</f>
        <v>0</v>
      </c>
      <c r="X547" s="24">
        <f>IFERROR(VLOOKUP($D547,#REF!,22,0),)</f>
        <v>0</v>
      </c>
      <c r="Y547" s="24">
        <f>IFERROR(VLOOKUP($D547,#REF!,23,0),)</f>
        <v>0</v>
      </c>
      <c r="Z547" s="24">
        <f>IFERROR(VLOOKUP($D547,#REF!,24,0),)</f>
        <v>0</v>
      </c>
      <c r="AA547" s="24">
        <f>IFERROR(VLOOKUP($D547,#REF!,25,0),)</f>
        <v>0</v>
      </c>
      <c r="AB547" s="24">
        <f>IFERROR(VLOOKUP($D547,#REF!,26,0),)</f>
        <v>0</v>
      </c>
      <c r="AC547" s="24">
        <f>IFERROR(VLOOKUP($D547,#REF!,27,0),)</f>
        <v>0</v>
      </c>
      <c r="AD547" s="24">
        <f>IFERROR(VLOOKUP($D547,#REF!,28,0),)</f>
        <v>0</v>
      </c>
      <c r="AE547" s="24">
        <f>IFERROR(VLOOKUP($D547,#REF!,29,0),)</f>
        <v>0</v>
      </c>
      <c r="AF547" s="24">
        <f>IFERROR(VLOOKUP($D547,#REF!,30,0),)</f>
        <v>0</v>
      </c>
      <c r="AG547" s="24">
        <f>IFERROR(VLOOKUP($D547,#REF!,31,0),)</f>
        <v>0</v>
      </c>
      <c r="AH547" s="24">
        <f>IFERROR(VLOOKUP($D547,#REF!,32,0),)</f>
        <v>0</v>
      </c>
      <c r="AI547" s="24">
        <f>IFERROR(VLOOKUP($D547,#REF!,33,0),)</f>
        <v>0</v>
      </c>
      <c r="AJ547" s="24">
        <f>IFERROR(VLOOKUP($D547,#REF!,34,0),)</f>
        <v>0</v>
      </c>
      <c r="AK547" s="24">
        <f>IFERROR(VLOOKUP($D547,#REF!,35,0),)</f>
        <v>0</v>
      </c>
      <c r="AL547" s="24">
        <f>IFERROR(VLOOKUP($D547,#REF!,36,0),)</f>
        <v>0</v>
      </c>
    </row>
    <row r="548" spans="1:38" x14ac:dyDescent="0.25">
      <c r="A548" s="8" t="s">
        <v>989</v>
      </c>
      <c r="B548" s="8" t="str">
        <f t="shared" si="84"/>
        <v>Газопровод-отвод и ГРС "Усть-Луга"051-2005473</v>
      </c>
      <c r="C548" s="23" t="s">
        <v>919</v>
      </c>
      <c r="D548" s="23" t="s">
        <v>276</v>
      </c>
      <c r="E548" s="24">
        <f>IFERROR(VLOOKUP(D548,#REF!,2,0),)</f>
        <v>0</v>
      </c>
      <c r="F548" s="24">
        <f>IFERROR(VLOOKUP(D548,#REF!,3,0),)</f>
        <v>0</v>
      </c>
      <c r="G548" s="24">
        <f>IFERROR(VLOOKUP(D548,#REF!,4,0),)</f>
        <v>0</v>
      </c>
      <c r="H548" s="24">
        <f>IFERROR(VLOOKUP($D548,#REF!,5,0),)</f>
        <v>0</v>
      </c>
      <c r="I548" s="24">
        <v>31.5</v>
      </c>
      <c r="J548" s="24">
        <f>IFERROR(VLOOKUP($D548,#REF!,7,0),)</f>
        <v>0</v>
      </c>
      <c r="K548" s="24">
        <f>IFERROR(VLOOKUP($D548,#REF!,8,0),)</f>
        <v>0</v>
      </c>
      <c r="L548" s="24">
        <f>IFERROR(VLOOKUP($D548,#REF!,9,0),)</f>
        <v>0</v>
      </c>
      <c r="M548" s="24">
        <f>IFERROR(VLOOKUP($D548,#REF!,10,0),)</f>
        <v>0</v>
      </c>
      <c r="N548" s="24">
        <f>IFERROR(VLOOKUP($D548,#REF!,11,0),)</f>
        <v>0</v>
      </c>
      <c r="O548" s="24">
        <f>IFERROR(VLOOKUP($D548,#REF!,12,0),)</f>
        <v>0</v>
      </c>
      <c r="P548" s="24">
        <f>IFERROR(VLOOKUP($D548,#REF!,14,0),)</f>
        <v>0</v>
      </c>
      <c r="Q548" s="24">
        <f>IFERROR(VLOOKUP($D548,#REF!,15,0),)</f>
        <v>0</v>
      </c>
      <c r="R548" s="24">
        <f>IFERROR(VLOOKUP($D548,#REF!,16,0),)</f>
        <v>0</v>
      </c>
      <c r="S548" s="24">
        <f>IFERROR(VLOOKUP($D548,#REF!,16,0),)</f>
        <v>0</v>
      </c>
      <c r="T548" s="24">
        <f>IFERROR(VLOOKUP($D548,#REF!,17,0),)</f>
        <v>0</v>
      </c>
      <c r="U548" s="24">
        <f>IFERROR(VLOOKUP($D548,#REF!,19,0),)</f>
        <v>0</v>
      </c>
      <c r="V548" s="24">
        <f>IFERROR(VLOOKUP($D548,#REF!,20,0),)</f>
        <v>0</v>
      </c>
      <c r="W548" s="24">
        <f>IFERROR(VLOOKUP($D548,#REF!,21,0),)</f>
        <v>0</v>
      </c>
      <c r="X548" s="24">
        <f>IFERROR(VLOOKUP($D548,#REF!,22,0),)</f>
        <v>0</v>
      </c>
      <c r="Y548" s="24">
        <f>IFERROR(VLOOKUP($D548,#REF!,23,0),)</f>
        <v>0</v>
      </c>
      <c r="Z548" s="24">
        <f>IFERROR(VLOOKUP($D548,#REF!,24,0),)</f>
        <v>0</v>
      </c>
      <c r="AA548" s="24">
        <f>IFERROR(VLOOKUP($D548,#REF!,25,0),)</f>
        <v>0</v>
      </c>
      <c r="AB548" s="24">
        <f>IFERROR(VLOOKUP($D548,#REF!,26,0),)</f>
        <v>0</v>
      </c>
      <c r="AC548" s="24">
        <f>IFERROR(VLOOKUP($D548,#REF!,27,0),)</f>
        <v>0</v>
      </c>
      <c r="AD548" s="24">
        <f>IFERROR(VLOOKUP($D548,#REF!,28,0),)</f>
        <v>0</v>
      </c>
      <c r="AE548" s="24">
        <f>IFERROR(VLOOKUP($D548,#REF!,29,0),)</f>
        <v>0</v>
      </c>
      <c r="AF548" s="24">
        <f>IFERROR(VLOOKUP($D548,#REF!,30,0),)</f>
        <v>0</v>
      </c>
      <c r="AG548" s="24">
        <f>IFERROR(VLOOKUP($D548,#REF!,31,0),)</f>
        <v>0</v>
      </c>
      <c r="AH548" s="24">
        <f>IFERROR(VLOOKUP($D548,#REF!,32,0),)</f>
        <v>0</v>
      </c>
      <c r="AI548" s="24">
        <f>IFERROR(VLOOKUP($D548,#REF!,33,0),)</f>
        <v>0</v>
      </c>
      <c r="AJ548" s="24">
        <f>IFERROR(VLOOKUP($D548,#REF!,34,0),)</f>
        <v>0</v>
      </c>
      <c r="AK548" s="24">
        <f>IFERROR(VLOOKUP($D548,#REF!,35,0),)</f>
        <v>0</v>
      </c>
      <c r="AL548" s="24">
        <f>IFERROR(VLOOKUP($D548,#REF!,36,0),)</f>
        <v>0</v>
      </c>
    </row>
    <row r="549" spans="1:38" x14ac:dyDescent="0.25">
      <c r="A549" s="8" t="s">
        <v>989</v>
      </c>
      <c r="B549" s="8" t="str">
        <f t="shared" si="84"/>
        <v>Техническое перевооружение газоконденсатных скважин Ямбургского НГКМ051-2005474</v>
      </c>
      <c r="C549" s="23" t="s">
        <v>326</v>
      </c>
      <c r="D549" s="23" t="s">
        <v>318</v>
      </c>
      <c r="E549" s="24">
        <f>IFERROR(VLOOKUP(D549,#REF!,2,0),)</f>
        <v>0</v>
      </c>
      <c r="F549" s="24">
        <f>IFERROR(VLOOKUP(D549,#REF!,3,0),)</f>
        <v>0</v>
      </c>
      <c r="G549" s="24">
        <f>IFERROR(VLOOKUP(D549,#REF!,4,0),)</f>
        <v>0</v>
      </c>
      <c r="H549" s="24">
        <f>IFERROR(VLOOKUP($D549,#REF!,5,0),)</f>
        <v>0</v>
      </c>
      <c r="I549" s="24">
        <f>IFERROR(VLOOKUP($D549,#REF!,6,0),)</f>
        <v>0</v>
      </c>
      <c r="J549" s="24">
        <f>IFERROR(VLOOKUP($D549,#REF!,7,0),)</f>
        <v>0</v>
      </c>
      <c r="K549" s="24">
        <f>IFERROR(VLOOKUP($D549,#REF!,8,0),)</f>
        <v>0</v>
      </c>
      <c r="L549" s="24">
        <f>IFERROR(VLOOKUP($D549,#REF!,9,0),)</f>
        <v>0</v>
      </c>
      <c r="M549" s="24">
        <f>IFERROR(VLOOKUP($D549,#REF!,10,0),)</f>
        <v>0</v>
      </c>
      <c r="N549" s="24">
        <f>IFERROR(VLOOKUP($D549,#REF!,11,0),)</f>
        <v>0</v>
      </c>
      <c r="O549" s="24">
        <f>IFERROR(VLOOKUP($D549,#REF!,12,0),)</f>
        <v>0</v>
      </c>
      <c r="P549" s="24">
        <f>IFERROR(VLOOKUP($D549,#REF!,14,0),)</f>
        <v>0</v>
      </c>
      <c r="Q549" s="24">
        <f>IFERROR(VLOOKUP($D549,#REF!,15,0),)</f>
        <v>0</v>
      </c>
      <c r="R549" s="24">
        <f>IFERROR(VLOOKUP($D549,#REF!,16,0),)</f>
        <v>0</v>
      </c>
      <c r="S549" s="24">
        <f>IFERROR(VLOOKUP($D549,#REF!,16,0),)</f>
        <v>0</v>
      </c>
      <c r="T549" s="24">
        <f>IFERROR(VLOOKUP($D549,#REF!,17,0),)</f>
        <v>0</v>
      </c>
      <c r="U549" s="24">
        <f>IFERROR(VLOOKUP($D549,#REF!,19,0),)</f>
        <v>0</v>
      </c>
      <c r="V549" s="24">
        <f>IFERROR(VLOOKUP($D549,#REF!,20,0),)</f>
        <v>0</v>
      </c>
      <c r="W549" s="24">
        <f>IFERROR(VLOOKUP($D549,#REF!,21,0),)</f>
        <v>0</v>
      </c>
      <c r="X549" s="24">
        <f>IFERROR(VLOOKUP($D549,#REF!,22,0),)</f>
        <v>0</v>
      </c>
      <c r="Y549" s="24">
        <f>IFERROR(VLOOKUP($D549,#REF!,23,0),)</f>
        <v>0</v>
      </c>
      <c r="Z549" s="24">
        <f>IFERROR(VLOOKUP($D549,#REF!,24,0),)</f>
        <v>0</v>
      </c>
      <c r="AA549" s="24">
        <f>IFERROR(VLOOKUP($D549,#REF!,25,0),)</f>
        <v>0</v>
      </c>
      <c r="AB549" s="24">
        <f>IFERROR(VLOOKUP($D549,#REF!,26,0),)</f>
        <v>0</v>
      </c>
      <c r="AC549" s="24">
        <f>IFERROR(VLOOKUP($D549,#REF!,27,0),)</f>
        <v>0</v>
      </c>
      <c r="AD549" s="24">
        <f>IFERROR(VLOOKUP($D549,#REF!,28,0),)</f>
        <v>0</v>
      </c>
      <c r="AE549" s="24">
        <f>IFERROR(VLOOKUP($D549,#REF!,29,0),)</f>
        <v>0</v>
      </c>
      <c r="AF549" s="24">
        <f>IFERROR(VLOOKUP($D549,#REF!,30,0),)</f>
        <v>0</v>
      </c>
      <c r="AG549" s="24">
        <f>IFERROR(VLOOKUP($D549,#REF!,31,0),)</f>
        <v>0</v>
      </c>
      <c r="AH549" s="24">
        <f>IFERROR(VLOOKUP($D549,#REF!,32,0),)</f>
        <v>0</v>
      </c>
      <c r="AI549" s="24">
        <f>IFERROR(VLOOKUP($D549,#REF!,33,0),)</f>
        <v>0</v>
      </c>
      <c r="AJ549" s="24">
        <f>IFERROR(VLOOKUP($D549,#REF!,34,0),)</f>
        <v>0</v>
      </c>
      <c r="AK549" s="24">
        <f>IFERROR(VLOOKUP($D549,#REF!,35,0),)</f>
        <v>0</v>
      </c>
      <c r="AL549" s="24">
        <f>IFERROR(VLOOKUP($D549,#REF!,36,0),)</f>
        <v>0</v>
      </c>
    </row>
    <row r="550" spans="1:38" x14ac:dyDescent="0.25">
      <c r="A550" s="8" t="s">
        <v>989</v>
      </c>
      <c r="B550" s="8" t="str">
        <f t="shared" si="84"/>
        <v>Реконструкция берегового технологического комплекса Киринского ГКМ051-2005507</v>
      </c>
      <c r="C550" s="23" t="s">
        <v>920</v>
      </c>
      <c r="D550" s="23" t="s">
        <v>513</v>
      </c>
      <c r="E550" s="24">
        <f>IFERROR(VLOOKUP(D550,#REF!,2,0),)</f>
        <v>0</v>
      </c>
      <c r="F550" s="24">
        <f>IFERROR(VLOOKUP(D550,#REF!,3,0),)</f>
        <v>0</v>
      </c>
      <c r="G550" s="24">
        <f>IFERROR(VLOOKUP(D550,#REF!,4,0),)</f>
        <v>0</v>
      </c>
      <c r="H550" s="24">
        <f>IFERROR(VLOOKUP($D550,#REF!,5,0),)</f>
        <v>0</v>
      </c>
      <c r="I550" s="24">
        <v>241.95</v>
      </c>
      <c r="J550" s="24">
        <f>IFERROR(VLOOKUP($D550,#REF!,7,0),)</f>
        <v>0</v>
      </c>
      <c r="K550" s="24">
        <f>IFERROR(VLOOKUP($D550,#REF!,8,0),)</f>
        <v>0</v>
      </c>
      <c r="L550" s="24">
        <f>IFERROR(VLOOKUP($D550,#REF!,9,0),)</f>
        <v>0</v>
      </c>
      <c r="M550" s="24">
        <f>IFERROR(VLOOKUP($D550,#REF!,10,0),)</f>
        <v>0</v>
      </c>
      <c r="N550" s="24">
        <f>IFERROR(VLOOKUP($D550,#REF!,11,0),)</f>
        <v>0</v>
      </c>
      <c r="O550" s="24">
        <f>IFERROR(VLOOKUP($D550,#REF!,12,0),)</f>
        <v>0</v>
      </c>
      <c r="P550" s="24">
        <f>IFERROR(VLOOKUP($D550,#REF!,14,0),)</f>
        <v>0</v>
      </c>
      <c r="Q550" s="24">
        <f>IFERROR(VLOOKUP($D550,#REF!,15,0),)</f>
        <v>0</v>
      </c>
      <c r="R550" s="24">
        <f>IFERROR(VLOOKUP($D550,#REF!,16,0),)</f>
        <v>0</v>
      </c>
      <c r="S550" s="24">
        <f>IFERROR(VLOOKUP($D550,#REF!,16,0),)</f>
        <v>0</v>
      </c>
      <c r="T550" s="24">
        <f>IFERROR(VLOOKUP($D550,#REF!,17,0),)</f>
        <v>0</v>
      </c>
      <c r="U550" s="24">
        <f>IFERROR(VLOOKUP($D550,#REF!,19,0),)</f>
        <v>0</v>
      </c>
      <c r="V550" s="24">
        <f>IFERROR(VLOOKUP($D550,#REF!,20,0),)</f>
        <v>0</v>
      </c>
      <c r="W550" s="24">
        <f>IFERROR(VLOOKUP($D550,#REF!,21,0),)</f>
        <v>0</v>
      </c>
      <c r="X550" s="24">
        <f>IFERROR(VLOOKUP($D550,#REF!,22,0),)</f>
        <v>0</v>
      </c>
      <c r="Y550" s="24">
        <f>IFERROR(VLOOKUP($D550,#REF!,23,0),)</f>
        <v>0</v>
      </c>
      <c r="Z550" s="24">
        <f>IFERROR(VLOOKUP($D550,#REF!,24,0),)</f>
        <v>0</v>
      </c>
      <c r="AA550" s="24">
        <f>IFERROR(VLOOKUP($D550,#REF!,25,0),)</f>
        <v>0</v>
      </c>
      <c r="AB550" s="24">
        <f>IFERROR(VLOOKUP($D550,#REF!,26,0),)</f>
        <v>0</v>
      </c>
      <c r="AC550" s="24">
        <f>IFERROR(VLOOKUP($D550,#REF!,27,0),)</f>
        <v>0</v>
      </c>
      <c r="AD550" s="24">
        <f>IFERROR(VLOOKUP($D550,#REF!,28,0),)</f>
        <v>0</v>
      </c>
      <c r="AE550" s="24">
        <f>IFERROR(VLOOKUP($D550,#REF!,29,0),)</f>
        <v>0</v>
      </c>
      <c r="AF550" s="24">
        <f>IFERROR(VLOOKUP($D550,#REF!,30,0),)</f>
        <v>0</v>
      </c>
      <c r="AG550" s="24">
        <f>IFERROR(VLOOKUP($D550,#REF!,31,0),)</f>
        <v>0</v>
      </c>
      <c r="AH550" s="24">
        <f>IFERROR(VLOOKUP($D550,#REF!,32,0),)</f>
        <v>0</v>
      </c>
      <c r="AI550" s="24">
        <f>IFERROR(VLOOKUP($D550,#REF!,33,0),)</f>
        <v>0</v>
      </c>
      <c r="AJ550" s="24">
        <f>IFERROR(VLOOKUP($D550,#REF!,34,0),)</f>
        <v>0</v>
      </c>
      <c r="AK550" s="24">
        <f>IFERROR(VLOOKUP($D550,#REF!,35,0),)</f>
        <v>0</v>
      </c>
      <c r="AL550" s="24">
        <f>IFERROR(VLOOKUP($D550,#REF!,36,0),)</f>
        <v>0</v>
      </c>
    </row>
    <row r="551" spans="1:38" x14ac:dyDescent="0.25">
      <c r="A551" s="8" t="s">
        <v>989</v>
      </c>
      <c r="B551" s="8" t="str">
        <f t="shared" si="84"/>
        <v>Техническое перевооружение ТДА УКПГ ГП-1 Бованенковского НГКМ (замена СПЧ)051-2005523</v>
      </c>
      <c r="C551" s="23" t="s">
        <v>921</v>
      </c>
      <c r="D551" s="23" t="s">
        <v>320</v>
      </c>
      <c r="E551" s="24">
        <f>IFERROR(VLOOKUP(D551,#REF!,2,0),)</f>
        <v>0</v>
      </c>
      <c r="F551" s="24">
        <f>IFERROR(VLOOKUP(D551,#REF!,3,0),)</f>
        <v>0</v>
      </c>
      <c r="G551" s="24">
        <f>IFERROR(VLOOKUP(D551,#REF!,4,0),)</f>
        <v>0</v>
      </c>
      <c r="H551" s="24">
        <f>IFERROR(VLOOKUP($D551,#REF!,5,0),)</f>
        <v>0</v>
      </c>
      <c r="I551" s="24">
        <v>0</v>
      </c>
      <c r="J551" s="24">
        <f>IFERROR(VLOOKUP($D551,#REF!,7,0),)</f>
        <v>0</v>
      </c>
      <c r="K551" s="24">
        <f>IFERROR(VLOOKUP($D551,#REF!,8,0),)</f>
        <v>0</v>
      </c>
      <c r="L551" s="24">
        <f>IFERROR(VLOOKUP($D551,#REF!,9,0),)</f>
        <v>0</v>
      </c>
      <c r="M551" s="24">
        <f>IFERROR(VLOOKUP($D551,#REF!,10,0),)</f>
        <v>0</v>
      </c>
      <c r="N551" s="24">
        <f>IFERROR(VLOOKUP($D551,#REF!,11,0),)</f>
        <v>0</v>
      </c>
      <c r="O551" s="24">
        <f>IFERROR(VLOOKUP($D551,#REF!,12,0),)</f>
        <v>0</v>
      </c>
      <c r="P551" s="24">
        <f>IFERROR(VLOOKUP($D551,#REF!,14,0),)</f>
        <v>0</v>
      </c>
      <c r="Q551" s="24">
        <f>IFERROR(VLOOKUP($D551,#REF!,15,0),)</f>
        <v>0</v>
      </c>
      <c r="R551" s="24">
        <f>IFERROR(VLOOKUP($D551,#REF!,16,0),)</f>
        <v>0</v>
      </c>
      <c r="S551" s="24">
        <f>IFERROR(VLOOKUP($D551,#REF!,16,0),)</f>
        <v>0</v>
      </c>
      <c r="T551" s="24">
        <f>IFERROR(VLOOKUP($D551,#REF!,17,0),)</f>
        <v>0</v>
      </c>
      <c r="U551" s="24">
        <f>IFERROR(VLOOKUP($D551,#REF!,19,0),)</f>
        <v>0</v>
      </c>
      <c r="V551" s="24">
        <f>IFERROR(VLOOKUP($D551,#REF!,20,0),)</f>
        <v>0</v>
      </c>
      <c r="W551" s="24">
        <f>IFERROR(VLOOKUP($D551,#REF!,21,0),)</f>
        <v>0</v>
      </c>
      <c r="X551" s="24">
        <f>IFERROR(VLOOKUP($D551,#REF!,22,0),)</f>
        <v>0</v>
      </c>
      <c r="Y551" s="24">
        <f>IFERROR(VLOOKUP($D551,#REF!,23,0),)</f>
        <v>0</v>
      </c>
      <c r="Z551" s="24">
        <f>IFERROR(VLOOKUP($D551,#REF!,24,0),)</f>
        <v>0</v>
      </c>
      <c r="AA551" s="24">
        <f>IFERROR(VLOOKUP($D551,#REF!,25,0),)</f>
        <v>0</v>
      </c>
      <c r="AB551" s="24">
        <f>IFERROR(VLOOKUP($D551,#REF!,26,0),)</f>
        <v>0</v>
      </c>
      <c r="AC551" s="24">
        <f>IFERROR(VLOOKUP($D551,#REF!,27,0),)</f>
        <v>0</v>
      </c>
      <c r="AD551" s="24">
        <f>IFERROR(VLOOKUP($D551,#REF!,28,0),)</f>
        <v>0</v>
      </c>
      <c r="AE551" s="24">
        <f>IFERROR(VLOOKUP($D551,#REF!,29,0),)</f>
        <v>0</v>
      </c>
      <c r="AF551" s="24">
        <f>IFERROR(VLOOKUP($D551,#REF!,30,0),)</f>
        <v>0</v>
      </c>
      <c r="AG551" s="24">
        <f>IFERROR(VLOOKUP($D551,#REF!,31,0),)</f>
        <v>0</v>
      </c>
      <c r="AH551" s="24">
        <f>IFERROR(VLOOKUP($D551,#REF!,32,0),)</f>
        <v>0</v>
      </c>
      <c r="AI551" s="24">
        <f>IFERROR(VLOOKUP($D551,#REF!,33,0),)</f>
        <v>0</v>
      </c>
      <c r="AJ551" s="24">
        <f>IFERROR(VLOOKUP($D551,#REF!,34,0),)</f>
        <v>0</v>
      </c>
      <c r="AK551" s="24">
        <f>IFERROR(VLOOKUP($D551,#REF!,35,0),)</f>
        <v>0</v>
      </c>
      <c r="AL551" s="24">
        <f>IFERROR(VLOOKUP($D551,#REF!,36,0),)</f>
        <v>0</v>
      </c>
    </row>
    <row r="552" spans="1:38" x14ac:dyDescent="0.25">
      <c r="A552" s="8" t="s">
        <v>989</v>
      </c>
      <c r="B552" s="8" t="str">
        <f t="shared" si="84"/>
        <v>Техническое перевооружение узлов измерений стабильного конденсата на входе установки моторных топлив Сургутского ЗСК051-2005524</v>
      </c>
      <c r="C552" s="23" t="s">
        <v>922</v>
      </c>
      <c r="D552" s="23" t="s">
        <v>514</v>
      </c>
      <c r="E552" s="24">
        <f>IFERROR(VLOOKUP(D552,#REF!,2,0),)</f>
        <v>0</v>
      </c>
      <c r="F552" s="24">
        <f>IFERROR(VLOOKUP(D552,#REF!,3,0),)</f>
        <v>0</v>
      </c>
      <c r="G552" s="24">
        <f>IFERROR(VLOOKUP(D552,#REF!,4,0),)</f>
        <v>0</v>
      </c>
      <c r="H552" s="24">
        <f>IFERROR(VLOOKUP($D552,#REF!,5,0),)</f>
        <v>0</v>
      </c>
      <c r="I552" s="24">
        <v>64.87</v>
      </c>
      <c r="J552" s="24">
        <f>IFERROR(VLOOKUP($D552,#REF!,7,0),)</f>
        <v>0</v>
      </c>
      <c r="K552" s="24">
        <f>IFERROR(VLOOKUP($D552,#REF!,8,0),)</f>
        <v>0</v>
      </c>
      <c r="L552" s="24">
        <f>IFERROR(VLOOKUP($D552,#REF!,9,0),)</f>
        <v>0</v>
      </c>
      <c r="M552" s="24">
        <f>IFERROR(VLOOKUP($D552,#REF!,10,0),)</f>
        <v>0</v>
      </c>
      <c r="N552" s="24">
        <f>IFERROR(VLOOKUP($D552,#REF!,11,0),)</f>
        <v>0</v>
      </c>
      <c r="O552" s="24">
        <f>IFERROR(VLOOKUP($D552,#REF!,12,0),)</f>
        <v>0</v>
      </c>
      <c r="P552" s="24">
        <f>IFERROR(VLOOKUP($D552,#REF!,14,0),)</f>
        <v>0</v>
      </c>
      <c r="Q552" s="24">
        <f>IFERROR(VLOOKUP($D552,#REF!,15,0),)</f>
        <v>0</v>
      </c>
      <c r="R552" s="24">
        <f>IFERROR(VLOOKUP($D552,#REF!,16,0),)</f>
        <v>0</v>
      </c>
      <c r="S552" s="24">
        <f>IFERROR(VLOOKUP($D552,#REF!,16,0),)</f>
        <v>0</v>
      </c>
      <c r="T552" s="24">
        <f>IFERROR(VLOOKUP($D552,#REF!,17,0),)</f>
        <v>0</v>
      </c>
      <c r="U552" s="24">
        <f>IFERROR(VLOOKUP($D552,#REF!,19,0),)</f>
        <v>0</v>
      </c>
      <c r="V552" s="24">
        <f>IFERROR(VLOOKUP($D552,#REF!,20,0),)</f>
        <v>0</v>
      </c>
      <c r="W552" s="24">
        <f>IFERROR(VLOOKUP($D552,#REF!,21,0),)</f>
        <v>0</v>
      </c>
      <c r="X552" s="24">
        <f>IFERROR(VLOOKUP($D552,#REF!,22,0),)</f>
        <v>0</v>
      </c>
      <c r="Y552" s="24">
        <f>IFERROR(VLOOKUP($D552,#REF!,23,0),)</f>
        <v>0</v>
      </c>
      <c r="Z552" s="24">
        <f>IFERROR(VLOOKUP($D552,#REF!,24,0),)</f>
        <v>0</v>
      </c>
      <c r="AA552" s="24">
        <f>IFERROR(VLOOKUP($D552,#REF!,25,0),)</f>
        <v>0</v>
      </c>
      <c r="AB552" s="24">
        <f>IFERROR(VLOOKUP($D552,#REF!,26,0),)</f>
        <v>0</v>
      </c>
      <c r="AC552" s="24">
        <f>IFERROR(VLOOKUP($D552,#REF!,27,0),)</f>
        <v>0</v>
      </c>
      <c r="AD552" s="24">
        <f>IFERROR(VLOOKUP($D552,#REF!,28,0),)</f>
        <v>0</v>
      </c>
      <c r="AE552" s="24">
        <f>IFERROR(VLOOKUP($D552,#REF!,29,0),)</f>
        <v>0</v>
      </c>
      <c r="AF552" s="24">
        <f>IFERROR(VLOOKUP($D552,#REF!,30,0),)</f>
        <v>0</v>
      </c>
      <c r="AG552" s="24">
        <f>IFERROR(VLOOKUP($D552,#REF!,31,0),)</f>
        <v>0</v>
      </c>
      <c r="AH552" s="24">
        <f>IFERROR(VLOOKUP($D552,#REF!,32,0),)</f>
        <v>0</v>
      </c>
      <c r="AI552" s="24">
        <f>IFERROR(VLOOKUP($D552,#REF!,33,0),)</f>
        <v>0</v>
      </c>
      <c r="AJ552" s="24">
        <f>IFERROR(VLOOKUP($D552,#REF!,34,0),)</f>
        <v>0</v>
      </c>
      <c r="AK552" s="24">
        <f>IFERROR(VLOOKUP($D552,#REF!,35,0),)</f>
        <v>0</v>
      </c>
      <c r="AL552" s="24">
        <f>IFERROR(VLOOKUP($D552,#REF!,36,0),)</f>
        <v>0</v>
      </c>
    </row>
    <row r="553" spans="1:38" x14ac:dyDescent="0.25">
      <c r="A553" s="8" t="s">
        <v>989</v>
      </c>
      <c r="B553" s="8" t="str">
        <f t="shared" ref="B553:B622" si="85">CONCATENATE(C553,D553)</f>
        <v>Реконструкция системы сбора месторождений Надым-Пур-Тазовского региона для подачи этансодержащего газа в район ГКС-1 «Новоуренгойская»051-2005527</v>
      </c>
      <c r="C553" s="23" t="s">
        <v>311</v>
      </c>
      <c r="D553" s="23" t="s">
        <v>312</v>
      </c>
      <c r="E553" s="24">
        <f>IFERROR(VLOOKUP(D553,#REF!,2,0),)</f>
        <v>0</v>
      </c>
      <c r="F553" s="24">
        <f>IFERROR(VLOOKUP(D553,#REF!,3,0),)</f>
        <v>0</v>
      </c>
      <c r="G553" s="24">
        <f>IFERROR(VLOOKUP(D553,#REF!,4,0),)</f>
        <v>0</v>
      </c>
      <c r="H553" s="24">
        <f>IFERROR(VLOOKUP($D553,#REF!,5,0),)</f>
        <v>0</v>
      </c>
      <c r="I553" s="24">
        <f>IFERROR(VLOOKUP($D553,#REF!,6,0),)</f>
        <v>0</v>
      </c>
      <c r="J553" s="24">
        <f>IFERROR(VLOOKUP($D553,#REF!,7,0),)</f>
        <v>0</v>
      </c>
      <c r="K553" s="24">
        <f>IFERROR(VLOOKUP($D553,#REF!,8,0),)</f>
        <v>0</v>
      </c>
      <c r="L553" s="24">
        <f>IFERROR(VLOOKUP($D553,#REF!,9,0),)</f>
        <v>0</v>
      </c>
      <c r="M553" s="24">
        <f>IFERROR(VLOOKUP($D553,#REF!,10,0),)</f>
        <v>0</v>
      </c>
      <c r="N553" s="24">
        <f>IFERROR(VLOOKUP($D553,#REF!,11,0),)</f>
        <v>0</v>
      </c>
      <c r="O553" s="24">
        <f>IFERROR(VLOOKUP($D553,#REF!,12,0),)</f>
        <v>0</v>
      </c>
      <c r="P553" s="24">
        <f>IFERROR(VLOOKUP($D553,#REF!,14,0),)</f>
        <v>0</v>
      </c>
      <c r="Q553" s="24">
        <f>IFERROR(VLOOKUP($D553,#REF!,15,0),)</f>
        <v>0</v>
      </c>
      <c r="R553" s="24">
        <f>IFERROR(VLOOKUP($D553,#REF!,16,0),)</f>
        <v>0</v>
      </c>
      <c r="S553" s="24">
        <f>IFERROR(VLOOKUP($D553,#REF!,16,0),)</f>
        <v>0</v>
      </c>
      <c r="T553" s="24">
        <f>IFERROR(VLOOKUP($D553,#REF!,17,0),)</f>
        <v>0</v>
      </c>
      <c r="U553" s="24">
        <f>IFERROR(VLOOKUP($D553,#REF!,19,0),)</f>
        <v>0</v>
      </c>
      <c r="V553" s="24">
        <f>IFERROR(VLOOKUP($D553,#REF!,20,0),)</f>
        <v>0</v>
      </c>
      <c r="W553" s="24">
        <f>IFERROR(VLOOKUP($D553,#REF!,21,0),)</f>
        <v>0</v>
      </c>
      <c r="X553" s="24">
        <f>IFERROR(VLOOKUP($D553,#REF!,22,0),)</f>
        <v>0</v>
      </c>
      <c r="Y553" s="24">
        <f>IFERROR(VLOOKUP($D553,#REF!,23,0),)</f>
        <v>0</v>
      </c>
      <c r="Z553" s="24">
        <f>IFERROR(VLOOKUP($D553,#REF!,24,0),)</f>
        <v>0</v>
      </c>
      <c r="AA553" s="24">
        <f>IFERROR(VLOOKUP($D553,#REF!,25,0),)</f>
        <v>0</v>
      </c>
      <c r="AB553" s="24">
        <f>IFERROR(VLOOKUP($D553,#REF!,26,0),)</f>
        <v>0</v>
      </c>
      <c r="AC553" s="24">
        <f>IFERROR(VLOOKUP($D553,#REF!,27,0),)</f>
        <v>0</v>
      </c>
      <c r="AD553" s="24">
        <f>IFERROR(VLOOKUP($D553,#REF!,28,0),)</f>
        <v>0</v>
      </c>
      <c r="AE553" s="24">
        <f>IFERROR(VLOOKUP($D553,#REF!,29,0),)</f>
        <v>0</v>
      </c>
      <c r="AF553" s="24">
        <f>IFERROR(VLOOKUP($D553,#REF!,30,0),)</f>
        <v>0</v>
      </c>
      <c r="AG553" s="24">
        <f>IFERROR(VLOOKUP($D553,#REF!,31,0),)</f>
        <v>0</v>
      </c>
      <c r="AH553" s="24">
        <f>IFERROR(VLOOKUP($D553,#REF!,32,0),)</f>
        <v>0</v>
      </c>
      <c r="AI553" s="24">
        <f>IFERROR(VLOOKUP($D553,#REF!,33,0),)</f>
        <v>0</v>
      </c>
      <c r="AJ553" s="24">
        <f>IFERROR(VLOOKUP($D553,#REF!,34,0),)</f>
        <v>0</v>
      </c>
      <c r="AK553" s="24">
        <f>IFERROR(VLOOKUP($D553,#REF!,35,0),)</f>
        <v>0</v>
      </c>
      <c r="AL553" s="24">
        <f>IFERROR(VLOOKUP($D553,#REF!,36,0),)</f>
        <v>0</v>
      </c>
    </row>
    <row r="554" spans="1:38" x14ac:dyDescent="0.25">
      <c r="A554" s="8" t="s">
        <v>989</v>
      </c>
      <c r="B554" s="8" t="str">
        <f t="shared" si="85"/>
        <v>Реконструкция магистральных газопроводов на участке Уренгой-Перегребное-Ухта051-2005528</v>
      </c>
      <c r="C554" s="23" t="s">
        <v>313</v>
      </c>
      <c r="D554" s="23" t="s">
        <v>314</v>
      </c>
      <c r="E554" s="24">
        <f>IFERROR(VLOOKUP(D554,#REF!,2,0),)</f>
        <v>0</v>
      </c>
      <c r="F554" s="24">
        <f>IFERROR(VLOOKUP(D554,#REF!,3,0),)</f>
        <v>0</v>
      </c>
      <c r="G554" s="24">
        <f>IFERROR(VLOOKUP(D554,#REF!,4,0),)</f>
        <v>0</v>
      </c>
      <c r="H554" s="24">
        <f>IFERROR(VLOOKUP($D554,#REF!,5,0),)</f>
        <v>0</v>
      </c>
      <c r="I554" s="24">
        <f>IFERROR(VLOOKUP($D554,#REF!,6,0),)</f>
        <v>0</v>
      </c>
      <c r="J554" s="24">
        <f>IFERROR(VLOOKUP($D554,#REF!,7,0),)</f>
        <v>0</v>
      </c>
      <c r="K554" s="24">
        <f>IFERROR(VLOOKUP($D554,#REF!,8,0),)</f>
        <v>0</v>
      </c>
      <c r="L554" s="24">
        <f>IFERROR(VLOOKUP($D554,#REF!,9,0),)</f>
        <v>0</v>
      </c>
      <c r="M554" s="24">
        <f>IFERROR(VLOOKUP($D554,#REF!,10,0),)</f>
        <v>0</v>
      </c>
      <c r="N554" s="24">
        <f>IFERROR(VLOOKUP($D554,#REF!,11,0),)</f>
        <v>0</v>
      </c>
      <c r="O554" s="24">
        <f>IFERROR(VLOOKUP($D554,#REF!,12,0),)</f>
        <v>0</v>
      </c>
      <c r="P554" s="24">
        <f>IFERROR(VLOOKUP($D554,#REF!,14,0),)</f>
        <v>0</v>
      </c>
      <c r="Q554" s="24">
        <f>IFERROR(VLOOKUP($D554,#REF!,15,0),)</f>
        <v>0</v>
      </c>
      <c r="R554" s="24">
        <f>IFERROR(VLOOKUP($D554,#REF!,16,0),)</f>
        <v>0</v>
      </c>
      <c r="S554" s="24">
        <f>IFERROR(VLOOKUP($D554,#REF!,16,0),)</f>
        <v>0</v>
      </c>
      <c r="T554" s="24">
        <f>IFERROR(VLOOKUP($D554,#REF!,17,0),)</f>
        <v>0</v>
      </c>
      <c r="U554" s="24">
        <f>IFERROR(VLOOKUP($D554,#REF!,19,0),)</f>
        <v>0</v>
      </c>
      <c r="V554" s="24">
        <f>IFERROR(VLOOKUP($D554,#REF!,20,0),)</f>
        <v>0</v>
      </c>
      <c r="W554" s="24">
        <f>IFERROR(VLOOKUP($D554,#REF!,21,0),)</f>
        <v>0</v>
      </c>
      <c r="X554" s="24">
        <f>IFERROR(VLOOKUP($D554,#REF!,22,0),)</f>
        <v>0</v>
      </c>
      <c r="Y554" s="24">
        <f>IFERROR(VLOOKUP($D554,#REF!,23,0),)</f>
        <v>0</v>
      </c>
      <c r="Z554" s="24">
        <f>IFERROR(VLOOKUP($D554,#REF!,24,0),)</f>
        <v>0</v>
      </c>
      <c r="AA554" s="24">
        <f>IFERROR(VLOOKUP($D554,#REF!,25,0),)</f>
        <v>0</v>
      </c>
      <c r="AB554" s="24">
        <f>IFERROR(VLOOKUP($D554,#REF!,26,0),)</f>
        <v>0</v>
      </c>
      <c r="AC554" s="24">
        <f>IFERROR(VLOOKUP($D554,#REF!,27,0),)</f>
        <v>0</v>
      </c>
      <c r="AD554" s="24">
        <f>IFERROR(VLOOKUP($D554,#REF!,28,0),)</f>
        <v>0</v>
      </c>
      <c r="AE554" s="24">
        <f>IFERROR(VLOOKUP($D554,#REF!,29,0),)</f>
        <v>0</v>
      </c>
      <c r="AF554" s="24">
        <f>IFERROR(VLOOKUP($D554,#REF!,30,0),)</f>
        <v>0</v>
      </c>
      <c r="AG554" s="24">
        <f>IFERROR(VLOOKUP($D554,#REF!,31,0),)</f>
        <v>0</v>
      </c>
      <c r="AH554" s="24">
        <f>IFERROR(VLOOKUP($D554,#REF!,32,0),)</f>
        <v>0</v>
      </c>
      <c r="AI554" s="24">
        <f>IFERROR(VLOOKUP($D554,#REF!,33,0),)</f>
        <v>0</v>
      </c>
      <c r="AJ554" s="24">
        <f>IFERROR(VLOOKUP($D554,#REF!,34,0),)</f>
        <v>0</v>
      </c>
      <c r="AK554" s="24">
        <f>IFERROR(VLOOKUP($D554,#REF!,35,0),)</f>
        <v>0</v>
      </c>
      <c r="AL554" s="24">
        <f>IFERROR(VLOOKUP($D554,#REF!,36,0),)</f>
        <v>0</v>
      </c>
    </row>
    <row r="555" spans="1:38" x14ac:dyDescent="0.25">
      <c r="A555" s="8" t="s">
        <v>989</v>
      </c>
      <c r="B555" s="8" t="str">
        <f t="shared" si="85"/>
        <v>Реконструкция компрессорных цехов на СМГ Ухта-Торжок II нитка (Ямал) на участке Ухта-Грязовец051-2005529</v>
      </c>
      <c r="C555" s="23" t="s">
        <v>373</v>
      </c>
      <c r="D555" s="23" t="s">
        <v>315</v>
      </c>
      <c r="E555" s="24">
        <f>IFERROR(VLOOKUP(D555,#REF!,2,0),)</f>
        <v>0</v>
      </c>
      <c r="F555" s="24">
        <f>IFERROR(VLOOKUP(D555,#REF!,3,0),)</f>
        <v>0</v>
      </c>
      <c r="G555" s="24">
        <f>IFERROR(VLOOKUP(D555,#REF!,4,0),)</f>
        <v>0</v>
      </c>
      <c r="H555" s="24">
        <f>IFERROR(VLOOKUP($D555,#REF!,5,0),)</f>
        <v>0</v>
      </c>
      <c r="I555" s="24">
        <f>IFERROR(VLOOKUP($D555,#REF!,6,0),)</f>
        <v>0</v>
      </c>
      <c r="J555" s="24">
        <f>IFERROR(VLOOKUP($D555,#REF!,7,0),)</f>
        <v>0</v>
      </c>
      <c r="K555" s="24">
        <f>IFERROR(VLOOKUP($D555,#REF!,8,0),)</f>
        <v>0</v>
      </c>
      <c r="L555" s="24">
        <f>IFERROR(VLOOKUP($D555,#REF!,9,0),)</f>
        <v>0</v>
      </c>
      <c r="M555" s="24">
        <f>IFERROR(VLOOKUP($D555,#REF!,10,0),)</f>
        <v>0</v>
      </c>
      <c r="N555" s="24">
        <f>IFERROR(VLOOKUP($D555,#REF!,11,0),)</f>
        <v>0</v>
      </c>
      <c r="O555" s="24">
        <f>IFERROR(VLOOKUP($D555,#REF!,12,0),)</f>
        <v>0</v>
      </c>
      <c r="P555" s="24">
        <f>IFERROR(VLOOKUP($D555,#REF!,14,0),)</f>
        <v>0</v>
      </c>
      <c r="Q555" s="24">
        <f>IFERROR(VLOOKUP($D555,#REF!,15,0),)</f>
        <v>0</v>
      </c>
      <c r="R555" s="24">
        <f>IFERROR(VLOOKUP($D555,#REF!,16,0),)</f>
        <v>0</v>
      </c>
      <c r="S555" s="24">
        <f>IFERROR(VLOOKUP($D555,#REF!,16,0),)</f>
        <v>0</v>
      </c>
      <c r="T555" s="24">
        <f>IFERROR(VLOOKUP($D555,#REF!,17,0),)</f>
        <v>0</v>
      </c>
      <c r="U555" s="24">
        <f>IFERROR(VLOOKUP($D555,#REF!,19,0),)</f>
        <v>0</v>
      </c>
      <c r="V555" s="24">
        <f>IFERROR(VLOOKUP($D555,#REF!,20,0),)</f>
        <v>0</v>
      </c>
      <c r="W555" s="24">
        <f>IFERROR(VLOOKUP($D555,#REF!,21,0),)</f>
        <v>0</v>
      </c>
      <c r="X555" s="24">
        <f>IFERROR(VLOOKUP($D555,#REF!,22,0),)</f>
        <v>0</v>
      </c>
      <c r="Y555" s="24">
        <f>IFERROR(VLOOKUP($D555,#REF!,23,0),)</f>
        <v>0</v>
      </c>
      <c r="Z555" s="24">
        <f>IFERROR(VLOOKUP($D555,#REF!,24,0),)</f>
        <v>0</v>
      </c>
      <c r="AA555" s="24">
        <f>IFERROR(VLOOKUP($D555,#REF!,25,0),)</f>
        <v>0</v>
      </c>
      <c r="AB555" s="24">
        <f>IFERROR(VLOOKUP($D555,#REF!,26,0),)</f>
        <v>0</v>
      </c>
      <c r="AC555" s="24">
        <f>IFERROR(VLOOKUP($D555,#REF!,27,0),)</f>
        <v>0</v>
      </c>
      <c r="AD555" s="24">
        <f>IFERROR(VLOOKUP($D555,#REF!,28,0),)</f>
        <v>0</v>
      </c>
      <c r="AE555" s="24">
        <f>IFERROR(VLOOKUP($D555,#REF!,29,0),)</f>
        <v>0</v>
      </c>
      <c r="AF555" s="24">
        <f>IFERROR(VLOOKUP($D555,#REF!,30,0),)</f>
        <v>0</v>
      </c>
      <c r="AG555" s="24">
        <f>IFERROR(VLOOKUP($D555,#REF!,31,0),)</f>
        <v>0</v>
      </c>
      <c r="AH555" s="24">
        <f>IFERROR(VLOOKUP($D555,#REF!,32,0),)</f>
        <v>0</v>
      </c>
      <c r="AI555" s="24">
        <f>IFERROR(VLOOKUP($D555,#REF!,33,0),)</f>
        <v>0</v>
      </c>
      <c r="AJ555" s="24">
        <f>IFERROR(VLOOKUP($D555,#REF!,34,0),)</f>
        <v>0</v>
      </c>
      <c r="AK555" s="24">
        <f>IFERROR(VLOOKUP($D555,#REF!,35,0),)</f>
        <v>0</v>
      </c>
      <c r="AL555" s="24">
        <f>IFERROR(VLOOKUP($D555,#REF!,36,0),)</f>
        <v>0</v>
      </c>
    </row>
    <row r="556" spans="1:38" x14ac:dyDescent="0.25">
      <c r="A556" s="8" t="s">
        <v>989</v>
      </c>
      <c r="B556" s="8" t="str">
        <f t="shared" si="85"/>
        <v>Реконструкция ЕСГ Северо-Западного региона для обеспечения транспортировки этансодержащего газа до побережья Балтийского моря051-2005530</v>
      </c>
      <c r="C556" s="23" t="s">
        <v>316</v>
      </c>
      <c r="D556" s="23" t="s">
        <v>317</v>
      </c>
      <c r="E556" s="24">
        <f>IFERROR(VLOOKUP(D556,#REF!,2,0),)</f>
        <v>0</v>
      </c>
      <c r="F556" s="24">
        <f>IFERROR(VLOOKUP(D556,#REF!,3,0),)</f>
        <v>0</v>
      </c>
      <c r="G556" s="24">
        <f>IFERROR(VLOOKUP(D556,#REF!,4,0),)</f>
        <v>0</v>
      </c>
      <c r="H556" s="24">
        <f>IFERROR(VLOOKUP($D556,#REF!,5,0),)</f>
        <v>0</v>
      </c>
      <c r="I556" s="24">
        <f>IFERROR(VLOOKUP($D556,#REF!,6,0),)</f>
        <v>0</v>
      </c>
      <c r="J556" s="24">
        <f>IFERROR(VLOOKUP($D556,#REF!,7,0),)</f>
        <v>0</v>
      </c>
      <c r="K556" s="24">
        <f>IFERROR(VLOOKUP($D556,#REF!,8,0),)</f>
        <v>0</v>
      </c>
      <c r="L556" s="24">
        <f>IFERROR(VLOOKUP($D556,#REF!,9,0),)</f>
        <v>0</v>
      </c>
      <c r="M556" s="24">
        <f>IFERROR(VLOOKUP($D556,#REF!,10,0),)</f>
        <v>0</v>
      </c>
      <c r="N556" s="24">
        <f>IFERROR(VLOOKUP($D556,#REF!,11,0),)</f>
        <v>0</v>
      </c>
      <c r="O556" s="24">
        <f>IFERROR(VLOOKUP($D556,#REF!,12,0),)</f>
        <v>0</v>
      </c>
      <c r="P556" s="24">
        <f>IFERROR(VLOOKUP($D556,#REF!,14,0),)</f>
        <v>0</v>
      </c>
      <c r="Q556" s="24">
        <f>IFERROR(VLOOKUP($D556,#REF!,15,0),)</f>
        <v>0</v>
      </c>
      <c r="R556" s="24">
        <f>IFERROR(VLOOKUP($D556,#REF!,16,0),)</f>
        <v>0</v>
      </c>
      <c r="S556" s="24">
        <f>IFERROR(VLOOKUP($D556,#REF!,16,0),)</f>
        <v>0</v>
      </c>
      <c r="T556" s="24">
        <f>IFERROR(VLOOKUP($D556,#REF!,17,0),)</f>
        <v>0</v>
      </c>
      <c r="U556" s="24">
        <f>IFERROR(VLOOKUP($D556,#REF!,19,0),)</f>
        <v>0</v>
      </c>
      <c r="V556" s="24">
        <f>IFERROR(VLOOKUP($D556,#REF!,20,0),)</f>
        <v>0</v>
      </c>
      <c r="W556" s="24">
        <f>IFERROR(VLOOKUP($D556,#REF!,21,0),)</f>
        <v>0</v>
      </c>
      <c r="X556" s="24">
        <f>IFERROR(VLOOKUP($D556,#REF!,22,0),)</f>
        <v>0</v>
      </c>
      <c r="Y556" s="24">
        <f>IFERROR(VLOOKUP($D556,#REF!,23,0),)</f>
        <v>0</v>
      </c>
      <c r="Z556" s="24">
        <f>IFERROR(VLOOKUP($D556,#REF!,24,0),)</f>
        <v>0</v>
      </c>
      <c r="AA556" s="24">
        <f>IFERROR(VLOOKUP($D556,#REF!,25,0),)</f>
        <v>0</v>
      </c>
      <c r="AB556" s="24">
        <f>IFERROR(VLOOKUP($D556,#REF!,26,0),)</f>
        <v>0</v>
      </c>
      <c r="AC556" s="24">
        <f>IFERROR(VLOOKUP($D556,#REF!,27,0),)</f>
        <v>0</v>
      </c>
      <c r="AD556" s="24">
        <f>IFERROR(VLOOKUP($D556,#REF!,28,0),)</f>
        <v>0</v>
      </c>
      <c r="AE556" s="24">
        <f>IFERROR(VLOOKUP($D556,#REF!,29,0),)</f>
        <v>0</v>
      </c>
      <c r="AF556" s="24">
        <f>IFERROR(VLOOKUP($D556,#REF!,30,0),)</f>
        <v>0</v>
      </c>
      <c r="AG556" s="24">
        <f>IFERROR(VLOOKUP($D556,#REF!,31,0),)</f>
        <v>0</v>
      </c>
      <c r="AH556" s="24">
        <f>IFERROR(VLOOKUP($D556,#REF!,32,0),)</f>
        <v>0</v>
      </c>
      <c r="AI556" s="24">
        <f>IFERROR(VLOOKUP($D556,#REF!,33,0),)</f>
        <v>0</v>
      </c>
      <c r="AJ556" s="24">
        <f>IFERROR(VLOOKUP($D556,#REF!,34,0),)</f>
        <v>0</v>
      </c>
      <c r="AK556" s="24">
        <f>IFERROR(VLOOKUP($D556,#REF!,35,0),)</f>
        <v>0</v>
      </c>
      <c r="AL556" s="24">
        <f>IFERROR(VLOOKUP($D556,#REF!,36,0),)</f>
        <v>0</v>
      </c>
    </row>
    <row r="557" spans="1:38" x14ac:dyDescent="0.25">
      <c r="A557" s="8" t="s">
        <v>989</v>
      </c>
      <c r="B557" s="8" t="str">
        <f t="shared" si="85"/>
        <v>Техническое перевооружение ГРС Киквидзе051-2005788</v>
      </c>
      <c r="C557" s="23" t="s">
        <v>923</v>
      </c>
      <c r="D557" s="23" t="s">
        <v>515</v>
      </c>
      <c r="E557" s="24">
        <f>IFERROR(VLOOKUP(D557,#REF!,2,0),)</f>
        <v>0</v>
      </c>
      <c r="F557" s="24">
        <f>IFERROR(VLOOKUP(D557,#REF!,3,0),)</f>
        <v>0</v>
      </c>
      <c r="G557" s="24">
        <f>IFERROR(VLOOKUP(D557,#REF!,4,0),)</f>
        <v>0</v>
      </c>
      <c r="H557" s="24">
        <f>IFERROR(VLOOKUP($D557,#REF!,5,0),)</f>
        <v>0</v>
      </c>
      <c r="I557" s="24">
        <v>3.33</v>
      </c>
      <c r="J557" s="24">
        <f>IFERROR(VLOOKUP($D557,#REF!,7,0),)</f>
        <v>0</v>
      </c>
      <c r="K557" s="24">
        <f>IFERROR(VLOOKUP($D557,#REF!,8,0),)</f>
        <v>0</v>
      </c>
      <c r="L557" s="24">
        <f>IFERROR(VLOOKUP($D557,#REF!,9,0),)</f>
        <v>0</v>
      </c>
      <c r="M557" s="24">
        <f>IFERROR(VLOOKUP($D557,#REF!,10,0),)</f>
        <v>0</v>
      </c>
      <c r="N557" s="24">
        <f>IFERROR(VLOOKUP($D557,#REF!,11,0),)</f>
        <v>0</v>
      </c>
      <c r="O557" s="24">
        <f>IFERROR(VLOOKUP($D557,#REF!,12,0),)</f>
        <v>0</v>
      </c>
      <c r="P557" s="24">
        <f>IFERROR(VLOOKUP($D557,#REF!,14,0),)</f>
        <v>0</v>
      </c>
      <c r="Q557" s="24">
        <f>IFERROR(VLOOKUP($D557,#REF!,15,0),)</f>
        <v>0</v>
      </c>
      <c r="R557" s="24">
        <f>IFERROR(VLOOKUP($D557,#REF!,16,0),)</f>
        <v>0</v>
      </c>
      <c r="S557" s="24">
        <f>IFERROR(VLOOKUP($D557,#REF!,16,0),)</f>
        <v>0</v>
      </c>
      <c r="T557" s="24">
        <f>IFERROR(VLOOKUP($D557,#REF!,17,0),)</f>
        <v>0</v>
      </c>
      <c r="U557" s="24">
        <f>IFERROR(VLOOKUP($D557,#REF!,19,0),)</f>
        <v>0</v>
      </c>
      <c r="V557" s="24">
        <f>IFERROR(VLOOKUP($D557,#REF!,20,0),)</f>
        <v>0</v>
      </c>
      <c r="W557" s="24">
        <f>IFERROR(VLOOKUP($D557,#REF!,21,0),)</f>
        <v>0</v>
      </c>
      <c r="X557" s="24">
        <f>IFERROR(VLOOKUP($D557,#REF!,22,0),)</f>
        <v>0</v>
      </c>
      <c r="Y557" s="24">
        <f>IFERROR(VLOOKUP($D557,#REF!,23,0),)</f>
        <v>0</v>
      </c>
      <c r="Z557" s="24">
        <f>IFERROR(VLOOKUP($D557,#REF!,24,0),)</f>
        <v>0</v>
      </c>
      <c r="AA557" s="24">
        <f>IFERROR(VLOOKUP($D557,#REF!,25,0),)</f>
        <v>0</v>
      </c>
      <c r="AB557" s="24">
        <f>IFERROR(VLOOKUP($D557,#REF!,26,0),)</f>
        <v>0</v>
      </c>
      <c r="AC557" s="24">
        <f>IFERROR(VLOOKUP($D557,#REF!,27,0),)</f>
        <v>0</v>
      </c>
      <c r="AD557" s="24">
        <f>IFERROR(VLOOKUP($D557,#REF!,28,0),)</f>
        <v>0</v>
      </c>
      <c r="AE557" s="24">
        <f>IFERROR(VLOOKUP($D557,#REF!,29,0),)</f>
        <v>0</v>
      </c>
      <c r="AF557" s="24">
        <f>IFERROR(VLOOKUP($D557,#REF!,30,0),)</f>
        <v>0</v>
      </c>
      <c r="AG557" s="24">
        <f>IFERROR(VLOOKUP($D557,#REF!,31,0),)</f>
        <v>0</v>
      </c>
      <c r="AH557" s="24">
        <f>IFERROR(VLOOKUP($D557,#REF!,32,0),)</f>
        <v>0</v>
      </c>
      <c r="AI557" s="24">
        <f>IFERROR(VLOOKUP($D557,#REF!,33,0),)</f>
        <v>0</v>
      </c>
      <c r="AJ557" s="24">
        <f>IFERROR(VLOOKUP($D557,#REF!,34,0),)</f>
        <v>0</v>
      </c>
      <c r="AK557" s="24">
        <f>IFERROR(VLOOKUP($D557,#REF!,35,0),)</f>
        <v>0</v>
      </c>
      <c r="AL557" s="24">
        <f>IFERROR(VLOOKUP($D557,#REF!,36,0),)</f>
        <v>0</v>
      </c>
    </row>
    <row r="558" spans="1:38" x14ac:dyDescent="0.25">
      <c r="A558" s="8" t="s">
        <v>989</v>
      </c>
      <c r="B558" s="8" t="str">
        <f t="shared" si="85"/>
        <v>Техническое перевооружение ГРС Динамо051-2005790</v>
      </c>
      <c r="C558" s="23" t="s">
        <v>924</v>
      </c>
      <c r="D558" s="23" t="s">
        <v>516</v>
      </c>
      <c r="E558" s="24">
        <f>IFERROR(VLOOKUP(D558,#REF!,2,0),)</f>
        <v>0</v>
      </c>
      <c r="F558" s="24">
        <f>IFERROR(VLOOKUP(D558,#REF!,3,0),)</f>
        <v>0</v>
      </c>
      <c r="G558" s="24">
        <f>IFERROR(VLOOKUP(D558,#REF!,4,0),)</f>
        <v>0</v>
      </c>
      <c r="H558" s="24">
        <f>IFERROR(VLOOKUP($D558,#REF!,5,0),)</f>
        <v>0</v>
      </c>
      <c r="I558" s="24">
        <v>3.65</v>
      </c>
      <c r="J558" s="24">
        <f>IFERROR(VLOOKUP($D558,#REF!,7,0),)</f>
        <v>0</v>
      </c>
      <c r="K558" s="24">
        <f>IFERROR(VLOOKUP($D558,#REF!,8,0),)</f>
        <v>0</v>
      </c>
      <c r="L558" s="24">
        <f>IFERROR(VLOOKUP($D558,#REF!,9,0),)</f>
        <v>0</v>
      </c>
      <c r="M558" s="24">
        <f>IFERROR(VLOOKUP($D558,#REF!,10,0),)</f>
        <v>0</v>
      </c>
      <c r="N558" s="24">
        <f>IFERROR(VLOOKUP($D558,#REF!,11,0),)</f>
        <v>0</v>
      </c>
      <c r="O558" s="24">
        <f>IFERROR(VLOOKUP($D558,#REF!,12,0),)</f>
        <v>0</v>
      </c>
      <c r="P558" s="24">
        <f>IFERROR(VLOOKUP($D558,#REF!,14,0),)</f>
        <v>0</v>
      </c>
      <c r="Q558" s="24">
        <f>IFERROR(VLOOKUP($D558,#REF!,15,0),)</f>
        <v>0</v>
      </c>
      <c r="R558" s="24">
        <f>IFERROR(VLOOKUP($D558,#REF!,16,0),)</f>
        <v>0</v>
      </c>
      <c r="S558" s="24">
        <f>IFERROR(VLOOKUP($D558,#REF!,16,0),)</f>
        <v>0</v>
      </c>
      <c r="T558" s="24">
        <f>IFERROR(VLOOKUP($D558,#REF!,17,0),)</f>
        <v>0</v>
      </c>
      <c r="U558" s="24">
        <f>IFERROR(VLOOKUP($D558,#REF!,19,0),)</f>
        <v>0</v>
      </c>
      <c r="V558" s="24">
        <f>IFERROR(VLOOKUP($D558,#REF!,20,0),)</f>
        <v>0</v>
      </c>
      <c r="W558" s="24">
        <f>IFERROR(VLOOKUP($D558,#REF!,21,0),)</f>
        <v>0</v>
      </c>
      <c r="X558" s="24">
        <f>IFERROR(VLOOKUP($D558,#REF!,22,0),)</f>
        <v>0</v>
      </c>
      <c r="Y558" s="24">
        <f>IFERROR(VLOOKUP($D558,#REF!,23,0),)</f>
        <v>0</v>
      </c>
      <c r="Z558" s="24">
        <f>IFERROR(VLOOKUP($D558,#REF!,24,0),)</f>
        <v>0</v>
      </c>
      <c r="AA558" s="24">
        <f>IFERROR(VLOOKUP($D558,#REF!,25,0),)</f>
        <v>0</v>
      </c>
      <c r="AB558" s="24">
        <f>IFERROR(VLOOKUP($D558,#REF!,26,0),)</f>
        <v>0</v>
      </c>
      <c r="AC558" s="24">
        <f>IFERROR(VLOOKUP($D558,#REF!,27,0),)</f>
        <v>0</v>
      </c>
      <c r="AD558" s="24">
        <f>IFERROR(VLOOKUP($D558,#REF!,28,0),)</f>
        <v>0</v>
      </c>
      <c r="AE558" s="24">
        <f>IFERROR(VLOOKUP($D558,#REF!,29,0),)</f>
        <v>0</v>
      </c>
      <c r="AF558" s="24">
        <f>IFERROR(VLOOKUP($D558,#REF!,30,0),)</f>
        <v>0</v>
      </c>
      <c r="AG558" s="24">
        <f>IFERROR(VLOOKUP($D558,#REF!,31,0),)</f>
        <v>0</v>
      </c>
      <c r="AH558" s="24">
        <f>IFERROR(VLOOKUP($D558,#REF!,32,0),)</f>
        <v>0</v>
      </c>
      <c r="AI558" s="24">
        <f>IFERROR(VLOOKUP($D558,#REF!,33,0),)</f>
        <v>0</v>
      </c>
      <c r="AJ558" s="24">
        <f>IFERROR(VLOOKUP($D558,#REF!,34,0),)</f>
        <v>0</v>
      </c>
      <c r="AK558" s="24">
        <f>IFERROR(VLOOKUP($D558,#REF!,35,0),)</f>
        <v>0</v>
      </c>
      <c r="AL558" s="24">
        <f>IFERROR(VLOOKUP($D558,#REF!,36,0),)</f>
        <v>0</v>
      </c>
    </row>
    <row r="559" spans="1:38" x14ac:dyDescent="0.25">
      <c r="A559" s="8" t="s">
        <v>989</v>
      </c>
      <c r="B559" s="8" t="str">
        <f t="shared" si="85"/>
        <v>Техническое перевооружение ГРС Алексеевская051-2005794</v>
      </c>
      <c r="C559" s="23" t="s">
        <v>925</v>
      </c>
      <c r="D559" s="23" t="s">
        <v>517</v>
      </c>
      <c r="E559" s="24">
        <f>IFERROR(VLOOKUP(D559,#REF!,2,0),)</f>
        <v>0</v>
      </c>
      <c r="F559" s="24">
        <f>IFERROR(VLOOKUP(D559,#REF!,3,0),)</f>
        <v>0</v>
      </c>
      <c r="G559" s="24">
        <f>IFERROR(VLOOKUP(D559,#REF!,4,0),)</f>
        <v>0</v>
      </c>
      <c r="H559" s="24">
        <f>IFERROR(VLOOKUP($D559,#REF!,5,0),)</f>
        <v>0</v>
      </c>
      <c r="I559" s="24">
        <v>0.22</v>
      </c>
      <c r="J559" s="24">
        <f>IFERROR(VLOOKUP($D559,#REF!,7,0),)</f>
        <v>0</v>
      </c>
      <c r="K559" s="24">
        <f>IFERROR(VLOOKUP($D559,#REF!,8,0),)</f>
        <v>0</v>
      </c>
      <c r="L559" s="24">
        <f>IFERROR(VLOOKUP($D559,#REF!,9,0),)</f>
        <v>0</v>
      </c>
      <c r="M559" s="24">
        <f>IFERROR(VLOOKUP($D559,#REF!,10,0),)</f>
        <v>0</v>
      </c>
      <c r="N559" s="24">
        <f>IFERROR(VLOOKUP($D559,#REF!,11,0),)</f>
        <v>0</v>
      </c>
      <c r="O559" s="24">
        <f>IFERROR(VLOOKUP($D559,#REF!,12,0),)</f>
        <v>0</v>
      </c>
      <c r="P559" s="24">
        <f>IFERROR(VLOOKUP($D559,#REF!,14,0),)</f>
        <v>0</v>
      </c>
      <c r="Q559" s="24">
        <f>IFERROR(VLOOKUP($D559,#REF!,15,0),)</f>
        <v>0</v>
      </c>
      <c r="R559" s="24">
        <f>IFERROR(VLOOKUP($D559,#REF!,16,0),)</f>
        <v>0</v>
      </c>
      <c r="S559" s="24">
        <f>IFERROR(VLOOKUP($D559,#REF!,16,0),)</f>
        <v>0</v>
      </c>
      <c r="T559" s="24">
        <f>IFERROR(VLOOKUP($D559,#REF!,17,0),)</f>
        <v>0</v>
      </c>
      <c r="U559" s="24">
        <f>IFERROR(VLOOKUP($D559,#REF!,19,0),)</f>
        <v>0</v>
      </c>
      <c r="V559" s="24">
        <f>IFERROR(VLOOKUP($D559,#REF!,20,0),)</f>
        <v>0</v>
      </c>
      <c r="W559" s="24">
        <f>IFERROR(VLOOKUP($D559,#REF!,21,0),)</f>
        <v>0</v>
      </c>
      <c r="X559" s="24">
        <f>IFERROR(VLOOKUP($D559,#REF!,22,0),)</f>
        <v>0</v>
      </c>
      <c r="Y559" s="24">
        <f>IFERROR(VLOOKUP($D559,#REF!,23,0),)</f>
        <v>0</v>
      </c>
      <c r="Z559" s="24">
        <f>IFERROR(VLOOKUP($D559,#REF!,24,0),)</f>
        <v>0</v>
      </c>
      <c r="AA559" s="24">
        <f>IFERROR(VLOOKUP($D559,#REF!,25,0),)</f>
        <v>0</v>
      </c>
      <c r="AB559" s="24">
        <f>IFERROR(VLOOKUP($D559,#REF!,26,0),)</f>
        <v>0</v>
      </c>
      <c r="AC559" s="24">
        <f>IFERROR(VLOOKUP($D559,#REF!,27,0),)</f>
        <v>0</v>
      </c>
      <c r="AD559" s="24">
        <f>IFERROR(VLOOKUP($D559,#REF!,28,0),)</f>
        <v>0</v>
      </c>
      <c r="AE559" s="24">
        <f>IFERROR(VLOOKUP($D559,#REF!,29,0),)</f>
        <v>0</v>
      </c>
      <c r="AF559" s="24">
        <f>IFERROR(VLOOKUP($D559,#REF!,30,0),)</f>
        <v>0</v>
      </c>
      <c r="AG559" s="24">
        <f>IFERROR(VLOOKUP($D559,#REF!,31,0),)</f>
        <v>0</v>
      </c>
      <c r="AH559" s="24">
        <f>IFERROR(VLOOKUP($D559,#REF!,32,0),)</f>
        <v>0</v>
      </c>
      <c r="AI559" s="24">
        <f>IFERROR(VLOOKUP($D559,#REF!,33,0),)</f>
        <v>0</v>
      </c>
      <c r="AJ559" s="24">
        <f>IFERROR(VLOOKUP($D559,#REF!,34,0),)</f>
        <v>0</v>
      </c>
      <c r="AK559" s="24">
        <f>IFERROR(VLOOKUP($D559,#REF!,35,0),)</f>
        <v>0</v>
      </c>
      <c r="AL559" s="24">
        <f>IFERROR(VLOOKUP($D559,#REF!,36,0),)</f>
        <v>0</v>
      </c>
    </row>
    <row r="560" spans="1:38" x14ac:dyDescent="0.25">
      <c r="A560" s="8" t="s">
        <v>989</v>
      </c>
      <c r="B560" s="8" t="str">
        <f t="shared" si="85"/>
        <v>Техническое перевооружение ГРС Платовка051-2005795</v>
      </c>
      <c r="C560" s="23" t="s">
        <v>926</v>
      </c>
      <c r="D560" s="23" t="s">
        <v>518</v>
      </c>
      <c r="E560" s="24">
        <f>IFERROR(VLOOKUP(D560,#REF!,2,0),)</f>
        <v>0</v>
      </c>
      <c r="F560" s="24">
        <f>IFERROR(VLOOKUP(D560,#REF!,3,0),)</f>
        <v>0</v>
      </c>
      <c r="G560" s="24">
        <f>IFERROR(VLOOKUP(D560,#REF!,4,0),)</f>
        <v>0</v>
      </c>
      <c r="H560" s="24">
        <f>IFERROR(VLOOKUP($D560,#REF!,5,0),)</f>
        <v>0</v>
      </c>
      <c r="I560" s="24">
        <v>0.22</v>
      </c>
      <c r="J560" s="24">
        <f>IFERROR(VLOOKUP($D560,#REF!,7,0),)</f>
        <v>0</v>
      </c>
      <c r="K560" s="24">
        <f>IFERROR(VLOOKUP($D560,#REF!,8,0),)</f>
        <v>0</v>
      </c>
      <c r="L560" s="24">
        <f>IFERROR(VLOOKUP($D560,#REF!,9,0),)</f>
        <v>0</v>
      </c>
      <c r="M560" s="24">
        <f>IFERROR(VLOOKUP($D560,#REF!,10,0),)</f>
        <v>0</v>
      </c>
      <c r="N560" s="24">
        <f>IFERROR(VLOOKUP($D560,#REF!,11,0),)</f>
        <v>0</v>
      </c>
      <c r="O560" s="24">
        <f>IFERROR(VLOOKUP($D560,#REF!,12,0),)</f>
        <v>0</v>
      </c>
      <c r="P560" s="24">
        <f>IFERROR(VLOOKUP($D560,#REF!,14,0),)</f>
        <v>0</v>
      </c>
      <c r="Q560" s="24">
        <f>IFERROR(VLOOKUP($D560,#REF!,15,0),)</f>
        <v>0</v>
      </c>
      <c r="R560" s="24">
        <f>IFERROR(VLOOKUP($D560,#REF!,16,0),)</f>
        <v>0</v>
      </c>
      <c r="S560" s="24">
        <f>IFERROR(VLOOKUP($D560,#REF!,16,0),)</f>
        <v>0</v>
      </c>
      <c r="T560" s="24">
        <f>IFERROR(VLOOKUP($D560,#REF!,17,0),)</f>
        <v>0</v>
      </c>
      <c r="U560" s="24">
        <f>IFERROR(VLOOKUP($D560,#REF!,19,0),)</f>
        <v>0</v>
      </c>
      <c r="V560" s="24">
        <f>IFERROR(VLOOKUP($D560,#REF!,20,0),)</f>
        <v>0</v>
      </c>
      <c r="W560" s="24">
        <f>IFERROR(VLOOKUP($D560,#REF!,21,0),)</f>
        <v>0</v>
      </c>
      <c r="X560" s="24">
        <f>IFERROR(VLOOKUP($D560,#REF!,22,0),)</f>
        <v>0</v>
      </c>
      <c r="Y560" s="24">
        <f>IFERROR(VLOOKUP($D560,#REF!,23,0),)</f>
        <v>0</v>
      </c>
      <c r="Z560" s="24">
        <f>IFERROR(VLOOKUP($D560,#REF!,24,0),)</f>
        <v>0</v>
      </c>
      <c r="AA560" s="24">
        <f>IFERROR(VLOOKUP($D560,#REF!,25,0),)</f>
        <v>0</v>
      </c>
      <c r="AB560" s="24">
        <f>IFERROR(VLOOKUP($D560,#REF!,26,0),)</f>
        <v>0</v>
      </c>
      <c r="AC560" s="24">
        <f>IFERROR(VLOOKUP($D560,#REF!,27,0),)</f>
        <v>0</v>
      </c>
      <c r="AD560" s="24">
        <f>IFERROR(VLOOKUP($D560,#REF!,28,0),)</f>
        <v>0</v>
      </c>
      <c r="AE560" s="24">
        <f>IFERROR(VLOOKUP($D560,#REF!,29,0),)</f>
        <v>0</v>
      </c>
      <c r="AF560" s="24">
        <f>IFERROR(VLOOKUP($D560,#REF!,30,0),)</f>
        <v>0</v>
      </c>
      <c r="AG560" s="24">
        <f>IFERROR(VLOOKUP($D560,#REF!,31,0),)</f>
        <v>0</v>
      </c>
      <c r="AH560" s="24">
        <f>IFERROR(VLOOKUP($D560,#REF!,32,0),)</f>
        <v>0</v>
      </c>
      <c r="AI560" s="24">
        <f>IFERROR(VLOOKUP($D560,#REF!,33,0),)</f>
        <v>0</v>
      </c>
      <c r="AJ560" s="24">
        <f>IFERROR(VLOOKUP($D560,#REF!,34,0),)</f>
        <v>0</v>
      </c>
      <c r="AK560" s="24">
        <f>IFERROR(VLOOKUP($D560,#REF!,35,0),)</f>
        <v>0</v>
      </c>
      <c r="AL560" s="24">
        <f>IFERROR(VLOOKUP($D560,#REF!,36,0),)</f>
        <v>0</v>
      </c>
    </row>
    <row r="561" spans="1:38" x14ac:dyDescent="0.25">
      <c r="A561" s="8" t="s">
        <v>989</v>
      </c>
      <c r="B561" s="8" t="str">
        <f t="shared" si="85"/>
        <v>Техническое перевооружение ГРС Кувандык051-2005796</v>
      </c>
      <c r="C561" s="23" t="s">
        <v>927</v>
      </c>
      <c r="D561" s="23" t="s">
        <v>519</v>
      </c>
      <c r="E561" s="24">
        <f>IFERROR(VLOOKUP(D561,#REF!,2,0),)</f>
        <v>0</v>
      </c>
      <c r="F561" s="24">
        <f>IFERROR(VLOOKUP(D561,#REF!,3,0),)</f>
        <v>0</v>
      </c>
      <c r="G561" s="24">
        <f>IFERROR(VLOOKUP(D561,#REF!,4,0),)</f>
        <v>0</v>
      </c>
      <c r="H561" s="24">
        <f>IFERROR(VLOOKUP($D561,#REF!,5,0),)</f>
        <v>0</v>
      </c>
      <c r="I561" s="24">
        <v>0.21</v>
      </c>
      <c r="J561" s="24">
        <f>IFERROR(VLOOKUP($D561,#REF!,7,0),)</f>
        <v>0</v>
      </c>
      <c r="K561" s="24">
        <f>IFERROR(VLOOKUP($D561,#REF!,8,0),)</f>
        <v>0</v>
      </c>
      <c r="L561" s="24">
        <f>IFERROR(VLOOKUP($D561,#REF!,9,0),)</f>
        <v>0</v>
      </c>
      <c r="M561" s="24">
        <f>IFERROR(VLOOKUP($D561,#REF!,10,0),)</f>
        <v>0</v>
      </c>
      <c r="N561" s="24">
        <f>IFERROR(VLOOKUP($D561,#REF!,11,0),)</f>
        <v>0</v>
      </c>
      <c r="O561" s="24">
        <f>IFERROR(VLOOKUP($D561,#REF!,12,0),)</f>
        <v>0</v>
      </c>
      <c r="P561" s="24">
        <f>IFERROR(VLOOKUP($D561,#REF!,14,0),)</f>
        <v>0</v>
      </c>
      <c r="Q561" s="24">
        <f>IFERROR(VLOOKUP($D561,#REF!,15,0),)</f>
        <v>0</v>
      </c>
      <c r="R561" s="24">
        <f>IFERROR(VLOOKUP($D561,#REF!,16,0),)</f>
        <v>0</v>
      </c>
      <c r="S561" s="24">
        <f>IFERROR(VLOOKUP($D561,#REF!,16,0),)</f>
        <v>0</v>
      </c>
      <c r="T561" s="24">
        <f>IFERROR(VLOOKUP($D561,#REF!,17,0),)</f>
        <v>0</v>
      </c>
      <c r="U561" s="24">
        <f>IFERROR(VLOOKUP($D561,#REF!,19,0),)</f>
        <v>0</v>
      </c>
      <c r="V561" s="24">
        <f>IFERROR(VLOOKUP($D561,#REF!,20,0),)</f>
        <v>0</v>
      </c>
      <c r="W561" s="24">
        <f>IFERROR(VLOOKUP($D561,#REF!,21,0),)</f>
        <v>0</v>
      </c>
      <c r="X561" s="24">
        <f>IFERROR(VLOOKUP($D561,#REF!,22,0),)</f>
        <v>0</v>
      </c>
      <c r="Y561" s="24">
        <f>IFERROR(VLOOKUP($D561,#REF!,23,0),)</f>
        <v>0</v>
      </c>
      <c r="Z561" s="24">
        <f>IFERROR(VLOOKUP($D561,#REF!,24,0),)</f>
        <v>0</v>
      </c>
      <c r="AA561" s="24">
        <f>IFERROR(VLOOKUP($D561,#REF!,25,0),)</f>
        <v>0</v>
      </c>
      <c r="AB561" s="24">
        <f>IFERROR(VLOOKUP($D561,#REF!,26,0),)</f>
        <v>0</v>
      </c>
      <c r="AC561" s="24">
        <f>IFERROR(VLOOKUP($D561,#REF!,27,0),)</f>
        <v>0</v>
      </c>
      <c r="AD561" s="24">
        <f>IFERROR(VLOOKUP($D561,#REF!,28,0),)</f>
        <v>0</v>
      </c>
      <c r="AE561" s="24">
        <f>IFERROR(VLOOKUP($D561,#REF!,29,0),)</f>
        <v>0</v>
      </c>
      <c r="AF561" s="24">
        <f>IFERROR(VLOOKUP($D561,#REF!,30,0),)</f>
        <v>0</v>
      </c>
      <c r="AG561" s="24">
        <f>IFERROR(VLOOKUP($D561,#REF!,31,0),)</f>
        <v>0</v>
      </c>
      <c r="AH561" s="24">
        <f>IFERROR(VLOOKUP($D561,#REF!,32,0),)</f>
        <v>0</v>
      </c>
      <c r="AI561" s="24">
        <f>IFERROR(VLOOKUP($D561,#REF!,33,0),)</f>
        <v>0</v>
      </c>
      <c r="AJ561" s="24">
        <f>IFERROR(VLOOKUP($D561,#REF!,34,0),)</f>
        <v>0</v>
      </c>
      <c r="AK561" s="24">
        <f>IFERROR(VLOOKUP($D561,#REF!,35,0),)</f>
        <v>0</v>
      </c>
      <c r="AL561" s="24">
        <f>IFERROR(VLOOKUP($D561,#REF!,36,0),)</f>
        <v>0</v>
      </c>
    </row>
    <row r="562" spans="1:38" x14ac:dyDescent="0.25">
      <c r="A562" s="8" t="s">
        <v>989</v>
      </c>
      <c r="B562" s="8" t="str">
        <f t="shared" si="85"/>
        <v>Техническое перевооружение ГРС Смолинский051-2005798</v>
      </c>
      <c r="C562" s="23" t="s">
        <v>928</v>
      </c>
      <c r="D562" s="23" t="s">
        <v>520</v>
      </c>
      <c r="E562" s="24">
        <f>IFERROR(VLOOKUP(D562,#REF!,2,0),)</f>
        <v>0</v>
      </c>
      <c r="F562" s="24">
        <f>IFERROR(VLOOKUP(D562,#REF!,3,0),)</f>
        <v>0</v>
      </c>
      <c r="G562" s="24">
        <f>IFERROR(VLOOKUP(D562,#REF!,4,0),)</f>
        <v>0</v>
      </c>
      <c r="H562" s="24">
        <f>IFERROR(VLOOKUP($D562,#REF!,5,0),)</f>
        <v>0</v>
      </c>
      <c r="I562" s="24">
        <v>0.21</v>
      </c>
      <c r="J562" s="24">
        <f>IFERROR(VLOOKUP($D562,#REF!,7,0),)</f>
        <v>0</v>
      </c>
      <c r="K562" s="24">
        <f>IFERROR(VLOOKUP($D562,#REF!,8,0),)</f>
        <v>0</v>
      </c>
      <c r="L562" s="24">
        <f>IFERROR(VLOOKUP($D562,#REF!,9,0),)</f>
        <v>0</v>
      </c>
      <c r="M562" s="24">
        <f>IFERROR(VLOOKUP($D562,#REF!,10,0),)</f>
        <v>0</v>
      </c>
      <c r="N562" s="24">
        <f>IFERROR(VLOOKUP($D562,#REF!,11,0),)</f>
        <v>0</v>
      </c>
      <c r="O562" s="24">
        <f>IFERROR(VLOOKUP($D562,#REF!,12,0),)</f>
        <v>0</v>
      </c>
      <c r="P562" s="24">
        <f>IFERROR(VLOOKUP($D562,#REF!,14,0),)</f>
        <v>0</v>
      </c>
      <c r="Q562" s="24">
        <f>IFERROR(VLOOKUP($D562,#REF!,15,0),)</f>
        <v>0</v>
      </c>
      <c r="R562" s="24">
        <f>IFERROR(VLOOKUP($D562,#REF!,16,0),)</f>
        <v>0</v>
      </c>
      <c r="S562" s="24">
        <f>IFERROR(VLOOKUP($D562,#REF!,16,0),)</f>
        <v>0</v>
      </c>
      <c r="T562" s="24">
        <f>IFERROR(VLOOKUP($D562,#REF!,17,0),)</f>
        <v>0</v>
      </c>
      <c r="U562" s="24">
        <f>IFERROR(VLOOKUP($D562,#REF!,19,0),)</f>
        <v>0</v>
      </c>
      <c r="V562" s="24">
        <f>IFERROR(VLOOKUP($D562,#REF!,20,0),)</f>
        <v>0</v>
      </c>
      <c r="W562" s="24">
        <f>IFERROR(VLOOKUP($D562,#REF!,21,0),)</f>
        <v>0</v>
      </c>
      <c r="X562" s="24">
        <f>IFERROR(VLOOKUP($D562,#REF!,22,0),)</f>
        <v>0</v>
      </c>
      <c r="Y562" s="24">
        <f>IFERROR(VLOOKUP($D562,#REF!,23,0),)</f>
        <v>0</v>
      </c>
      <c r="Z562" s="24">
        <f>IFERROR(VLOOKUP($D562,#REF!,24,0),)</f>
        <v>0</v>
      </c>
      <c r="AA562" s="24">
        <f>IFERROR(VLOOKUP($D562,#REF!,25,0),)</f>
        <v>0</v>
      </c>
      <c r="AB562" s="24">
        <f>IFERROR(VLOOKUP($D562,#REF!,26,0),)</f>
        <v>0</v>
      </c>
      <c r="AC562" s="24">
        <f>IFERROR(VLOOKUP($D562,#REF!,27,0),)</f>
        <v>0</v>
      </c>
      <c r="AD562" s="24">
        <f>IFERROR(VLOOKUP($D562,#REF!,28,0),)</f>
        <v>0</v>
      </c>
      <c r="AE562" s="24">
        <f>IFERROR(VLOOKUP($D562,#REF!,29,0),)</f>
        <v>0</v>
      </c>
      <c r="AF562" s="24">
        <f>IFERROR(VLOOKUP($D562,#REF!,30,0),)</f>
        <v>0</v>
      </c>
      <c r="AG562" s="24">
        <f>IFERROR(VLOOKUP($D562,#REF!,31,0),)</f>
        <v>0</v>
      </c>
      <c r="AH562" s="24">
        <f>IFERROR(VLOOKUP($D562,#REF!,32,0),)</f>
        <v>0</v>
      </c>
      <c r="AI562" s="24">
        <f>IFERROR(VLOOKUP($D562,#REF!,33,0),)</f>
        <v>0</v>
      </c>
      <c r="AJ562" s="24">
        <f>IFERROR(VLOOKUP($D562,#REF!,34,0),)</f>
        <v>0</v>
      </c>
      <c r="AK562" s="24">
        <f>IFERROR(VLOOKUP($D562,#REF!,35,0),)</f>
        <v>0</v>
      </c>
      <c r="AL562" s="24">
        <f>IFERROR(VLOOKUP($D562,#REF!,36,0),)</f>
        <v>0</v>
      </c>
    </row>
    <row r="563" spans="1:38" x14ac:dyDescent="0.25">
      <c r="A563" s="8" t="s">
        <v>989</v>
      </c>
      <c r="B563" s="8" t="str">
        <f t="shared" si="85"/>
        <v>Техническое перевооружение ГРС Лабазы051-2005799</v>
      </c>
      <c r="C563" s="23" t="s">
        <v>929</v>
      </c>
      <c r="D563" s="23" t="s">
        <v>521</v>
      </c>
      <c r="E563" s="24">
        <f>IFERROR(VLOOKUP(D563,#REF!,2,0),)</f>
        <v>0</v>
      </c>
      <c r="F563" s="24">
        <f>IFERROR(VLOOKUP(D563,#REF!,3,0),)</f>
        <v>0</v>
      </c>
      <c r="G563" s="24">
        <f>IFERROR(VLOOKUP(D563,#REF!,4,0),)</f>
        <v>0</v>
      </c>
      <c r="H563" s="24">
        <f>IFERROR(VLOOKUP($D563,#REF!,5,0),)</f>
        <v>0</v>
      </c>
      <c r="I563" s="24">
        <v>3.17</v>
      </c>
      <c r="J563" s="24">
        <f>IFERROR(VLOOKUP($D563,#REF!,7,0),)</f>
        <v>0</v>
      </c>
      <c r="K563" s="24">
        <f>IFERROR(VLOOKUP($D563,#REF!,8,0),)</f>
        <v>0</v>
      </c>
      <c r="L563" s="24">
        <f>IFERROR(VLOOKUP($D563,#REF!,9,0),)</f>
        <v>0</v>
      </c>
      <c r="M563" s="24">
        <f>IFERROR(VLOOKUP($D563,#REF!,10,0),)</f>
        <v>0</v>
      </c>
      <c r="N563" s="24">
        <f>IFERROR(VLOOKUP($D563,#REF!,11,0),)</f>
        <v>0</v>
      </c>
      <c r="O563" s="24">
        <f>IFERROR(VLOOKUP($D563,#REF!,12,0),)</f>
        <v>0</v>
      </c>
      <c r="P563" s="24">
        <f>IFERROR(VLOOKUP($D563,#REF!,14,0),)</f>
        <v>0</v>
      </c>
      <c r="Q563" s="24">
        <f>IFERROR(VLOOKUP($D563,#REF!,15,0),)</f>
        <v>0</v>
      </c>
      <c r="R563" s="24">
        <f>IFERROR(VLOOKUP($D563,#REF!,16,0),)</f>
        <v>0</v>
      </c>
      <c r="S563" s="24">
        <f>IFERROR(VLOOKUP($D563,#REF!,16,0),)</f>
        <v>0</v>
      </c>
      <c r="T563" s="24">
        <f>IFERROR(VLOOKUP($D563,#REF!,17,0),)</f>
        <v>0</v>
      </c>
      <c r="U563" s="24">
        <f>IFERROR(VLOOKUP($D563,#REF!,19,0),)</f>
        <v>0</v>
      </c>
      <c r="V563" s="24">
        <f>IFERROR(VLOOKUP($D563,#REF!,20,0),)</f>
        <v>0</v>
      </c>
      <c r="W563" s="24">
        <f>IFERROR(VLOOKUP($D563,#REF!,21,0),)</f>
        <v>0</v>
      </c>
      <c r="X563" s="24">
        <f>IFERROR(VLOOKUP($D563,#REF!,22,0),)</f>
        <v>0</v>
      </c>
      <c r="Y563" s="24">
        <f>IFERROR(VLOOKUP($D563,#REF!,23,0),)</f>
        <v>0</v>
      </c>
      <c r="Z563" s="24">
        <f>IFERROR(VLOOKUP($D563,#REF!,24,0),)</f>
        <v>0</v>
      </c>
      <c r="AA563" s="24">
        <f>IFERROR(VLOOKUP($D563,#REF!,25,0),)</f>
        <v>0</v>
      </c>
      <c r="AB563" s="24">
        <f>IFERROR(VLOOKUP($D563,#REF!,26,0),)</f>
        <v>0</v>
      </c>
      <c r="AC563" s="24">
        <f>IFERROR(VLOOKUP($D563,#REF!,27,0),)</f>
        <v>0</v>
      </c>
      <c r="AD563" s="24">
        <f>IFERROR(VLOOKUP($D563,#REF!,28,0),)</f>
        <v>0</v>
      </c>
      <c r="AE563" s="24">
        <f>IFERROR(VLOOKUP($D563,#REF!,29,0),)</f>
        <v>0</v>
      </c>
      <c r="AF563" s="24">
        <f>IFERROR(VLOOKUP($D563,#REF!,30,0),)</f>
        <v>0</v>
      </c>
      <c r="AG563" s="24">
        <f>IFERROR(VLOOKUP($D563,#REF!,31,0),)</f>
        <v>0</v>
      </c>
      <c r="AH563" s="24">
        <f>IFERROR(VLOOKUP($D563,#REF!,32,0),)</f>
        <v>0</v>
      </c>
      <c r="AI563" s="24">
        <f>IFERROR(VLOOKUP($D563,#REF!,33,0),)</f>
        <v>0</v>
      </c>
      <c r="AJ563" s="24">
        <f>IFERROR(VLOOKUP($D563,#REF!,34,0),)</f>
        <v>0</v>
      </c>
      <c r="AK563" s="24">
        <f>IFERROR(VLOOKUP($D563,#REF!,35,0),)</f>
        <v>0</v>
      </c>
      <c r="AL563" s="24">
        <f>IFERROR(VLOOKUP($D563,#REF!,36,0),)</f>
        <v>0</v>
      </c>
    </row>
    <row r="564" spans="1:38" x14ac:dyDescent="0.25">
      <c r="A564" s="8" t="s">
        <v>989</v>
      </c>
      <c r="B564" s="8" t="str">
        <f t="shared" si="85"/>
        <v>Техническое перевооружение ГРС Дружба051-2005800</v>
      </c>
      <c r="C564" s="23" t="s">
        <v>930</v>
      </c>
      <c r="D564" s="23" t="s">
        <v>522</v>
      </c>
      <c r="E564" s="24">
        <f>IFERROR(VLOOKUP(D564,#REF!,2,0),)</f>
        <v>0</v>
      </c>
      <c r="F564" s="24">
        <f>IFERROR(VLOOKUP(D564,#REF!,3,0),)</f>
        <v>0</v>
      </c>
      <c r="G564" s="24">
        <f>IFERROR(VLOOKUP(D564,#REF!,4,0),)</f>
        <v>0</v>
      </c>
      <c r="H564" s="24">
        <f>IFERROR(VLOOKUP($D564,#REF!,5,0),)</f>
        <v>0</v>
      </c>
      <c r="I564" s="24">
        <v>3.28</v>
      </c>
      <c r="J564" s="24">
        <f>IFERROR(VLOOKUP($D564,#REF!,7,0),)</f>
        <v>0</v>
      </c>
      <c r="K564" s="24">
        <f>IFERROR(VLOOKUP($D564,#REF!,8,0),)</f>
        <v>0</v>
      </c>
      <c r="L564" s="24">
        <f>IFERROR(VLOOKUP($D564,#REF!,9,0),)</f>
        <v>0</v>
      </c>
      <c r="M564" s="24">
        <f>IFERROR(VLOOKUP($D564,#REF!,10,0),)</f>
        <v>0</v>
      </c>
      <c r="N564" s="24">
        <f>IFERROR(VLOOKUP($D564,#REF!,11,0),)</f>
        <v>0</v>
      </c>
      <c r="O564" s="24">
        <f>IFERROR(VLOOKUP($D564,#REF!,12,0),)</f>
        <v>0</v>
      </c>
      <c r="P564" s="24">
        <f>IFERROR(VLOOKUP($D564,#REF!,14,0),)</f>
        <v>0</v>
      </c>
      <c r="Q564" s="24">
        <f>IFERROR(VLOOKUP($D564,#REF!,15,0),)</f>
        <v>0</v>
      </c>
      <c r="R564" s="24">
        <f>IFERROR(VLOOKUP($D564,#REF!,16,0),)</f>
        <v>0</v>
      </c>
      <c r="S564" s="24">
        <f>IFERROR(VLOOKUP($D564,#REF!,16,0),)</f>
        <v>0</v>
      </c>
      <c r="T564" s="24">
        <f>IFERROR(VLOOKUP($D564,#REF!,17,0),)</f>
        <v>0</v>
      </c>
      <c r="U564" s="24">
        <f>IFERROR(VLOOKUP($D564,#REF!,19,0),)</f>
        <v>0</v>
      </c>
      <c r="V564" s="24">
        <f>IFERROR(VLOOKUP($D564,#REF!,20,0),)</f>
        <v>0</v>
      </c>
      <c r="W564" s="24">
        <f>IFERROR(VLOOKUP($D564,#REF!,21,0),)</f>
        <v>0</v>
      </c>
      <c r="X564" s="24">
        <f>IFERROR(VLOOKUP($D564,#REF!,22,0),)</f>
        <v>0</v>
      </c>
      <c r="Y564" s="24">
        <f>IFERROR(VLOOKUP($D564,#REF!,23,0),)</f>
        <v>0</v>
      </c>
      <c r="Z564" s="24">
        <f>IFERROR(VLOOKUP($D564,#REF!,24,0),)</f>
        <v>0</v>
      </c>
      <c r="AA564" s="24">
        <f>IFERROR(VLOOKUP($D564,#REF!,25,0),)</f>
        <v>0</v>
      </c>
      <c r="AB564" s="24">
        <f>IFERROR(VLOOKUP($D564,#REF!,26,0),)</f>
        <v>0</v>
      </c>
      <c r="AC564" s="24">
        <f>IFERROR(VLOOKUP($D564,#REF!,27,0),)</f>
        <v>0</v>
      </c>
      <c r="AD564" s="24">
        <f>IFERROR(VLOOKUP($D564,#REF!,28,0),)</f>
        <v>0</v>
      </c>
      <c r="AE564" s="24">
        <f>IFERROR(VLOOKUP($D564,#REF!,29,0),)</f>
        <v>0</v>
      </c>
      <c r="AF564" s="24">
        <f>IFERROR(VLOOKUP($D564,#REF!,30,0),)</f>
        <v>0</v>
      </c>
      <c r="AG564" s="24">
        <f>IFERROR(VLOOKUP($D564,#REF!,31,0),)</f>
        <v>0</v>
      </c>
      <c r="AH564" s="24">
        <f>IFERROR(VLOOKUP($D564,#REF!,32,0),)</f>
        <v>0</v>
      </c>
      <c r="AI564" s="24">
        <f>IFERROR(VLOOKUP($D564,#REF!,33,0),)</f>
        <v>0</v>
      </c>
      <c r="AJ564" s="24">
        <f>IFERROR(VLOOKUP($D564,#REF!,34,0),)</f>
        <v>0</v>
      </c>
      <c r="AK564" s="24">
        <f>IFERROR(VLOOKUP($D564,#REF!,35,0),)</f>
        <v>0</v>
      </c>
      <c r="AL564" s="24">
        <f>IFERROR(VLOOKUP($D564,#REF!,36,0),)</f>
        <v>0</v>
      </c>
    </row>
    <row r="565" spans="1:38" x14ac:dyDescent="0.25">
      <c r="A565" s="8" t="s">
        <v>989</v>
      </c>
      <c r="B565" s="8" t="str">
        <f t="shared" si="85"/>
        <v>Техническое перевооружение ГРС Шамхал051-2005813</v>
      </c>
      <c r="C565" s="23" t="s">
        <v>931</v>
      </c>
      <c r="D565" s="23" t="s">
        <v>523</v>
      </c>
      <c r="E565" s="24">
        <f>IFERROR(VLOOKUP(D565,#REF!,2,0),)</f>
        <v>0</v>
      </c>
      <c r="F565" s="24">
        <f>IFERROR(VLOOKUP(D565,#REF!,3,0),)</f>
        <v>0</v>
      </c>
      <c r="G565" s="24">
        <f>IFERROR(VLOOKUP(D565,#REF!,4,0),)</f>
        <v>0</v>
      </c>
      <c r="H565" s="24">
        <f>IFERROR(VLOOKUP($D565,#REF!,5,0),)</f>
        <v>0</v>
      </c>
      <c r="I565" s="24">
        <v>0.16</v>
      </c>
      <c r="J565" s="24">
        <f>IFERROR(VLOOKUP($D565,#REF!,7,0),)</f>
        <v>0</v>
      </c>
      <c r="K565" s="24">
        <f>IFERROR(VLOOKUP($D565,#REF!,8,0),)</f>
        <v>0</v>
      </c>
      <c r="L565" s="24">
        <f>IFERROR(VLOOKUP($D565,#REF!,9,0),)</f>
        <v>0</v>
      </c>
      <c r="M565" s="24">
        <f>IFERROR(VLOOKUP($D565,#REF!,10,0),)</f>
        <v>0</v>
      </c>
      <c r="N565" s="24">
        <f>IFERROR(VLOOKUP($D565,#REF!,11,0),)</f>
        <v>0</v>
      </c>
      <c r="O565" s="24">
        <f>IFERROR(VLOOKUP($D565,#REF!,12,0),)</f>
        <v>0</v>
      </c>
      <c r="P565" s="24">
        <f>IFERROR(VLOOKUP($D565,#REF!,14,0),)</f>
        <v>0</v>
      </c>
      <c r="Q565" s="24">
        <f>IFERROR(VLOOKUP($D565,#REF!,15,0),)</f>
        <v>0</v>
      </c>
      <c r="R565" s="24">
        <f>IFERROR(VLOOKUP($D565,#REF!,16,0),)</f>
        <v>0</v>
      </c>
      <c r="S565" s="24">
        <f>IFERROR(VLOOKUP($D565,#REF!,16,0),)</f>
        <v>0</v>
      </c>
      <c r="T565" s="24">
        <f>IFERROR(VLOOKUP($D565,#REF!,17,0),)</f>
        <v>0</v>
      </c>
      <c r="U565" s="24">
        <f>IFERROR(VLOOKUP($D565,#REF!,19,0),)</f>
        <v>0</v>
      </c>
      <c r="V565" s="24">
        <f>IFERROR(VLOOKUP($D565,#REF!,20,0),)</f>
        <v>0</v>
      </c>
      <c r="W565" s="24">
        <f>IFERROR(VLOOKUP($D565,#REF!,21,0),)</f>
        <v>0</v>
      </c>
      <c r="X565" s="24">
        <f>IFERROR(VLOOKUP($D565,#REF!,22,0),)</f>
        <v>0</v>
      </c>
      <c r="Y565" s="24">
        <f>IFERROR(VLOOKUP($D565,#REF!,23,0),)</f>
        <v>0</v>
      </c>
      <c r="Z565" s="24">
        <f>IFERROR(VLOOKUP($D565,#REF!,24,0),)</f>
        <v>0</v>
      </c>
      <c r="AA565" s="24">
        <f>IFERROR(VLOOKUP($D565,#REF!,25,0),)</f>
        <v>0</v>
      </c>
      <c r="AB565" s="24">
        <f>IFERROR(VLOOKUP($D565,#REF!,26,0),)</f>
        <v>0</v>
      </c>
      <c r="AC565" s="24">
        <f>IFERROR(VLOOKUP($D565,#REF!,27,0),)</f>
        <v>0</v>
      </c>
      <c r="AD565" s="24">
        <f>IFERROR(VLOOKUP($D565,#REF!,28,0),)</f>
        <v>0</v>
      </c>
      <c r="AE565" s="24">
        <f>IFERROR(VLOOKUP($D565,#REF!,29,0),)</f>
        <v>0</v>
      </c>
      <c r="AF565" s="24">
        <f>IFERROR(VLOOKUP($D565,#REF!,30,0),)</f>
        <v>0</v>
      </c>
      <c r="AG565" s="24">
        <f>IFERROR(VLOOKUP($D565,#REF!,31,0),)</f>
        <v>0</v>
      </c>
      <c r="AH565" s="24">
        <f>IFERROR(VLOOKUP($D565,#REF!,32,0),)</f>
        <v>0</v>
      </c>
      <c r="AI565" s="24">
        <f>IFERROR(VLOOKUP($D565,#REF!,33,0),)</f>
        <v>0</v>
      </c>
      <c r="AJ565" s="24">
        <f>IFERROR(VLOOKUP($D565,#REF!,34,0),)</f>
        <v>0</v>
      </c>
      <c r="AK565" s="24">
        <f>IFERROR(VLOOKUP($D565,#REF!,35,0),)</f>
        <v>0</v>
      </c>
      <c r="AL565" s="24">
        <f>IFERROR(VLOOKUP($D565,#REF!,36,0),)</f>
        <v>0</v>
      </c>
    </row>
    <row r="566" spans="1:38" x14ac:dyDescent="0.25">
      <c r="A566" s="8" t="s">
        <v>989</v>
      </c>
      <c r="B566" s="8" t="str">
        <f t="shared" si="85"/>
        <v>Техническое перевооружение ГРС Черняевка051-2005815</v>
      </c>
      <c r="C566" s="23" t="s">
        <v>932</v>
      </c>
      <c r="D566" s="23" t="s">
        <v>524</v>
      </c>
      <c r="E566" s="24">
        <f>IFERROR(VLOOKUP(D566,#REF!,2,0),)</f>
        <v>0</v>
      </c>
      <c r="F566" s="24">
        <f>IFERROR(VLOOKUP(D566,#REF!,3,0),)</f>
        <v>0</v>
      </c>
      <c r="G566" s="24">
        <f>IFERROR(VLOOKUP(D566,#REF!,4,0),)</f>
        <v>0</v>
      </c>
      <c r="H566" s="24">
        <f>IFERROR(VLOOKUP($D566,#REF!,5,0),)</f>
        <v>0</v>
      </c>
      <c r="I566" s="24">
        <v>0.21</v>
      </c>
      <c r="J566" s="24">
        <f>IFERROR(VLOOKUP($D566,#REF!,7,0),)</f>
        <v>0</v>
      </c>
      <c r="K566" s="24">
        <f>IFERROR(VLOOKUP($D566,#REF!,8,0),)</f>
        <v>0</v>
      </c>
      <c r="L566" s="24">
        <f>IFERROR(VLOOKUP($D566,#REF!,9,0),)</f>
        <v>0</v>
      </c>
      <c r="M566" s="24">
        <f>IFERROR(VLOOKUP($D566,#REF!,10,0),)</f>
        <v>0</v>
      </c>
      <c r="N566" s="24">
        <f>IFERROR(VLOOKUP($D566,#REF!,11,0),)</f>
        <v>0</v>
      </c>
      <c r="O566" s="24">
        <f>IFERROR(VLOOKUP($D566,#REF!,12,0),)</f>
        <v>0</v>
      </c>
      <c r="P566" s="24">
        <f>IFERROR(VLOOKUP($D566,#REF!,14,0),)</f>
        <v>0</v>
      </c>
      <c r="Q566" s="24">
        <f>IFERROR(VLOOKUP($D566,#REF!,15,0),)</f>
        <v>0</v>
      </c>
      <c r="R566" s="24">
        <f>IFERROR(VLOOKUP($D566,#REF!,16,0),)</f>
        <v>0</v>
      </c>
      <c r="S566" s="24">
        <f>IFERROR(VLOOKUP($D566,#REF!,16,0),)</f>
        <v>0</v>
      </c>
      <c r="T566" s="24">
        <f>IFERROR(VLOOKUP($D566,#REF!,17,0),)</f>
        <v>0</v>
      </c>
      <c r="U566" s="24">
        <f>IFERROR(VLOOKUP($D566,#REF!,19,0),)</f>
        <v>0</v>
      </c>
      <c r="V566" s="24">
        <f>IFERROR(VLOOKUP($D566,#REF!,20,0),)</f>
        <v>0</v>
      </c>
      <c r="W566" s="24">
        <f>IFERROR(VLOOKUP($D566,#REF!,21,0),)</f>
        <v>0</v>
      </c>
      <c r="X566" s="24">
        <f>IFERROR(VLOOKUP($D566,#REF!,22,0),)</f>
        <v>0</v>
      </c>
      <c r="Y566" s="24">
        <f>IFERROR(VLOOKUP($D566,#REF!,23,0),)</f>
        <v>0</v>
      </c>
      <c r="Z566" s="24">
        <f>IFERROR(VLOOKUP($D566,#REF!,24,0),)</f>
        <v>0</v>
      </c>
      <c r="AA566" s="24">
        <f>IFERROR(VLOOKUP($D566,#REF!,25,0),)</f>
        <v>0</v>
      </c>
      <c r="AB566" s="24">
        <f>IFERROR(VLOOKUP($D566,#REF!,26,0),)</f>
        <v>0</v>
      </c>
      <c r="AC566" s="24">
        <f>IFERROR(VLOOKUP($D566,#REF!,27,0),)</f>
        <v>0</v>
      </c>
      <c r="AD566" s="24">
        <f>IFERROR(VLOOKUP($D566,#REF!,28,0),)</f>
        <v>0</v>
      </c>
      <c r="AE566" s="24">
        <f>IFERROR(VLOOKUP($D566,#REF!,29,0),)</f>
        <v>0</v>
      </c>
      <c r="AF566" s="24">
        <f>IFERROR(VLOOKUP($D566,#REF!,30,0),)</f>
        <v>0</v>
      </c>
      <c r="AG566" s="24">
        <f>IFERROR(VLOOKUP($D566,#REF!,31,0),)</f>
        <v>0</v>
      </c>
      <c r="AH566" s="24">
        <f>IFERROR(VLOOKUP($D566,#REF!,32,0),)</f>
        <v>0</v>
      </c>
      <c r="AI566" s="24">
        <f>IFERROR(VLOOKUP($D566,#REF!,33,0),)</f>
        <v>0</v>
      </c>
      <c r="AJ566" s="24">
        <f>IFERROR(VLOOKUP($D566,#REF!,34,0),)</f>
        <v>0</v>
      </c>
      <c r="AK566" s="24">
        <f>IFERROR(VLOOKUP($D566,#REF!,35,0),)</f>
        <v>0</v>
      </c>
      <c r="AL566" s="24">
        <f>IFERROR(VLOOKUP($D566,#REF!,36,0),)</f>
        <v>0</v>
      </c>
    </row>
    <row r="567" spans="1:38" x14ac:dyDescent="0.25">
      <c r="A567" s="8" t="s">
        <v>989</v>
      </c>
      <c r="B567" s="8" t="str">
        <f t="shared" si="85"/>
        <v>Техническое перевооружение ГРС-71 Сырейка051-2005826</v>
      </c>
      <c r="C567" s="23" t="s">
        <v>933</v>
      </c>
      <c r="D567" s="23" t="s">
        <v>525</v>
      </c>
      <c r="E567" s="24">
        <f>IFERROR(VLOOKUP(D567,#REF!,2,0),)</f>
        <v>0</v>
      </c>
      <c r="F567" s="24">
        <f>IFERROR(VLOOKUP(D567,#REF!,3,0),)</f>
        <v>0</v>
      </c>
      <c r="G567" s="24">
        <f>IFERROR(VLOOKUP(D567,#REF!,4,0),)</f>
        <v>0</v>
      </c>
      <c r="H567" s="24">
        <f>IFERROR(VLOOKUP($D567,#REF!,5,0),)</f>
        <v>0</v>
      </c>
      <c r="I567" s="24">
        <v>0.83</v>
      </c>
      <c r="J567" s="24">
        <f>IFERROR(VLOOKUP($D567,#REF!,7,0),)</f>
        <v>0</v>
      </c>
      <c r="K567" s="24">
        <f>IFERROR(VLOOKUP($D567,#REF!,8,0),)</f>
        <v>0</v>
      </c>
      <c r="L567" s="24">
        <f>IFERROR(VLOOKUP($D567,#REF!,9,0),)</f>
        <v>0</v>
      </c>
      <c r="M567" s="24">
        <f>IFERROR(VLOOKUP($D567,#REF!,10,0),)</f>
        <v>0</v>
      </c>
      <c r="N567" s="24">
        <f>IFERROR(VLOOKUP($D567,#REF!,11,0),)</f>
        <v>0</v>
      </c>
      <c r="O567" s="24">
        <f>IFERROR(VLOOKUP($D567,#REF!,12,0),)</f>
        <v>0</v>
      </c>
      <c r="P567" s="24">
        <f>IFERROR(VLOOKUP($D567,#REF!,14,0),)</f>
        <v>0</v>
      </c>
      <c r="Q567" s="24">
        <f>IFERROR(VLOOKUP($D567,#REF!,15,0),)</f>
        <v>0</v>
      </c>
      <c r="R567" s="24">
        <f>IFERROR(VLOOKUP($D567,#REF!,16,0),)</f>
        <v>0</v>
      </c>
      <c r="S567" s="24">
        <f>IFERROR(VLOOKUP($D567,#REF!,16,0),)</f>
        <v>0</v>
      </c>
      <c r="T567" s="24">
        <f>IFERROR(VLOOKUP($D567,#REF!,17,0),)</f>
        <v>0</v>
      </c>
      <c r="U567" s="24">
        <f>IFERROR(VLOOKUP($D567,#REF!,19,0),)</f>
        <v>0</v>
      </c>
      <c r="V567" s="24">
        <f>IFERROR(VLOOKUP($D567,#REF!,20,0),)</f>
        <v>0</v>
      </c>
      <c r="W567" s="24">
        <f>IFERROR(VLOOKUP($D567,#REF!,21,0),)</f>
        <v>0</v>
      </c>
      <c r="X567" s="24">
        <f>IFERROR(VLOOKUP($D567,#REF!,22,0),)</f>
        <v>0</v>
      </c>
      <c r="Y567" s="24">
        <f>IFERROR(VLOOKUP($D567,#REF!,23,0),)</f>
        <v>0</v>
      </c>
      <c r="Z567" s="24">
        <f>IFERROR(VLOOKUP($D567,#REF!,24,0),)</f>
        <v>0</v>
      </c>
      <c r="AA567" s="24">
        <f>IFERROR(VLOOKUP($D567,#REF!,25,0),)</f>
        <v>0</v>
      </c>
      <c r="AB567" s="24">
        <f>IFERROR(VLOOKUP($D567,#REF!,26,0),)</f>
        <v>0</v>
      </c>
      <c r="AC567" s="24">
        <f>IFERROR(VLOOKUP($D567,#REF!,27,0),)</f>
        <v>0</v>
      </c>
      <c r="AD567" s="24">
        <f>IFERROR(VLOOKUP($D567,#REF!,28,0),)</f>
        <v>0</v>
      </c>
      <c r="AE567" s="24">
        <f>IFERROR(VLOOKUP($D567,#REF!,29,0),)</f>
        <v>0</v>
      </c>
      <c r="AF567" s="24">
        <f>IFERROR(VLOOKUP($D567,#REF!,30,0),)</f>
        <v>0</v>
      </c>
      <c r="AG567" s="24">
        <f>IFERROR(VLOOKUP($D567,#REF!,31,0),)</f>
        <v>0</v>
      </c>
      <c r="AH567" s="24">
        <f>IFERROR(VLOOKUP($D567,#REF!,32,0),)</f>
        <v>0</v>
      </c>
      <c r="AI567" s="24">
        <f>IFERROR(VLOOKUP($D567,#REF!,33,0),)</f>
        <v>0</v>
      </c>
      <c r="AJ567" s="24">
        <f>IFERROR(VLOOKUP($D567,#REF!,34,0),)</f>
        <v>0</v>
      </c>
      <c r="AK567" s="24">
        <f>IFERROR(VLOOKUP($D567,#REF!,35,0),)</f>
        <v>0</v>
      </c>
      <c r="AL567" s="24">
        <f>IFERROR(VLOOKUP($D567,#REF!,36,0),)</f>
        <v>0</v>
      </c>
    </row>
    <row r="568" spans="1:38" x14ac:dyDescent="0.25">
      <c r="A568" s="8" t="s">
        <v>989</v>
      </c>
      <c r="B568" s="8" t="str">
        <f t="shared" si="85"/>
        <v>Техническое перевооружение ГРС Луганское051-2005832</v>
      </c>
      <c r="C568" s="23" t="s">
        <v>934</v>
      </c>
      <c r="D568" s="23" t="s">
        <v>526</v>
      </c>
      <c r="E568" s="24">
        <f>IFERROR(VLOOKUP(D568,#REF!,2,0),)</f>
        <v>0</v>
      </c>
      <c r="F568" s="24">
        <f>IFERROR(VLOOKUP(D568,#REF!,3,0),)</f>
        <v>0</v>
      </c>
      <c r="G568" s="24">
        <f>IFERROR(VLOOKUP(D568,#REF!,4,0),)</f>
        <v>0</v>
      </c>
      <c r="H568" s="24">
        <f>IFERROR(VLOOKUP($D568,#REF!,5,0),)</f>
        <v>0</v>
      </c>
      <c r="I568" s="24">
        <v>0.72</v>
      </c>
      <c r="J568" s="24">
        <f>IFERROR(VLOOKUP($D568,#REF!,7,0),)</f>
        <v>0</v>
      </c>
      <c r="K568" s="24">
        <f>IFERROR(VLOOKUP($D568,#REF!,8,0),)</f>
        <v>0</v>
      </c>
      <c r="L568" s="24">
        <f>IFERROR(VLOOKUP($D568,#REF!,9,0),)</f>
        <v>0</v>
      </c>
      <c r="M568" s="24">
        <f>IFERROR(VLOOKUP($D568,#REF!,10,0),)</f>
        <v>0</v>
      </c>
      <c r="N568" s="24">
        <f>IFERROR(VLOOKUP($D568,#REF!,11,0),)</f>
        <v>0</v>
      </c>
      <c r="O568" s="24">
        <f>IFERROR(VLOOKUP($D568,#REF!,12,0),)</f>
        <v>0</v>
      </c>
      <c r="P568" s="24">
        <f>IFERROR(VLOOKUP($D568,#REF!,14,0),)</f>
        <v>0</v>
      </c>
      <c r="Q568" s="24">
        <f>IFERROR(VLOOKUP($D568,#REF!,15,0),)</f>
        <v>0</v>
      </c>
      <c r="R568" s="24">
        <f>IFERROR(VLOOKUP($D568,#REF!,16,0),)</f>
        <v>0</v>
      </c>
      <c r="S568" s="24">
        <f>IFERROR(VLOOKUP($D568,#REF!,16,0),)</f>
        <v>0</v>
      </c>
      <c r="T568" s="24">
        <f>IFERROR(VLOOKUP($D568,#REF!,17,0),)</f>
        <v>0</v>
      </c>
      <c r="U568" s="24">
        <f>IFERROR(VLOOKUP($D568,#REF!,19,0),)</f>
        <v>0</v>
      </c>
      <c r="V568" s="24">
        <f>IFERROR(VLOOKUP($D568,#REF!,20,0),)</f>
        <v>0</v>
      </c>
      <c r="W568" s="24">
        <f>IFERROR(VLOOKUP($D568,#REF!,21,0),)</f>
        <v>0</v>
      </c>
      <c r="X568" s="24">
        <f>IFERROR(VLOOKUP($D568,#REF!,22,0),)</f>
        <v>0</v>
      </c>
      <c r="Y568" s="24">
        <f>IFERROR(VLOOKUP($D568,#REF!,23,0),)</f>
        <v>0</v>
      </c>
      <c r="Z568" s="24">
        <f>IFERROR(VLOOKUP($D568,#REF!,24,0),)</f>
        <v>0</v>
      </c>
      <c r="AA568" s="24">
        <f>IFERROR(VLOOKUP($D568,#REF!,25,0),)</f>
        <v>0</v>
      </c>
      <c r="AB568" s="24">
        <f>IFERROR(VLOOKUP($D568,#REF!,26,0),)</f>
        <v>0</v>
      </c>
      <c r="AC568" s="24">
        <f>IFERROR(VLOOKUP($D568,#REF!,27,0),)</f>
        <v>0</v>
      </c>
      <c r="AD568" s="24">
        <f>IFERROR(VLOOKUP($D568,#REF!,28,0),)</f>
        <v>0</v>
      </c>
      <c r="AE568" s="24">
        <f>IFERROR(VLOOKUP($D568,#REF!,29,0),)</f>
        <v>0</v>
      </c>
      <c r="AF568" s="24">
        <f>IFERROR(VLOOKUP($D568,#REF!,30,0),)</f>
        <v>0</v>
      </c>
      <c r="AG568" s="24">
        <f>IFERROR(VLOOKUP($D568,#REF!,31,0),)</f>
        <v>0</v>
      </c>
      <c r="AH568" s="24">
        <f>IFERROR(VLOOKUP($D568,#REF!,32,0),)</f>
        <v>0</v>
      </c>
      <c r="AI568" s="24">
        <f>IFERROR(VLOOKUP($D568,#REF!,33,0),)</f>
        <v>0</v>
      </c>
      <c r="AJ568" s="24">
        <f>IFERROR(VLOOKUP($D568,#REF!,34,0),)</f>
        <v>0</v>
      </c>
      <c r="AK568" s="24">
        <f>IFERROR(VLOOKUP($D568,#REF!,35,0),)</f>
        <v>0</v>
      </c>
      <c r="AL568" s="24">
        <f>IFERROR(VLOOKUP($D568,#REF!,36,0),)</f>
        <v>0</v>
      </c>
    </row>
    <row r="569" spans="1:38" x14ac:dyDescent="0.25">
      <c r="A569" s="8" t="s">
        <v>989</v>
      </c>
      <c r="B569" s="8" t="str">
        <f t="shared" si="85"/>
        <v>Техническое перевооружение ГРС Бузовьязы051-2005839</v>
      </c>
      <c r="C569" s="23" t="s">
        <v>935</v>
      </c>
      <c r="D569" s="23" t="s">
        <v>527</v>
      </c>
      <c r="E569" s="24">
        <f>IFERROR(VLOOKUP(D569,#REF!,2,0),)</f>
        <v>0</v>
      </c>
      <c r="F569" s="24">
        <f>IFERROR(VLOOKUP(D569,#REF!,3,0),)</f>
        <v>0</v>
      </c>
      <c r="G569" s="24">
        <f>IFERROR(VLOOKUP(D569,#REF!,4,0),)</f>
        <v>0</v>
      </c>
      <c r="H569" s="24">
        <f>IFERROR(VLOOKUP($D569,#REF!,5,0),)</f>
        <v>0</v>
      </c>
      <c r="I569" s="24">
        <v>0.32</v>
      </c>
      <c r="J569" s="24">
        <f>IFERROR(VLOOKUP($D569,#REF!,7,0),)</f>
        <v>0</v>
      </c>
      <c r="K569" s="24">
        <f>IFERROR(VLOOKUP($D569,#REF!,8,0),)</f>
        <v>0</v>
      </c>
      <c r="L569" s="24">
        <f>IFERROR(VLOOKUP($D569,#REF!,9,0),)</f>
        <v>0</v>
      </c>
      <c r="M569" s="24">
        <f>IFERROR(VLOOKUP($D569,#REF!,10,0),)</f>
        <v>0</v>
      </c>
      <c r="N569" s="24">
        <f>IFERROR(VLOOKUP($D569,#REF!,11,0),)</f>
        <v>0</v>
      </c>
      <c r="O569" s="24">
        <f>IFERROR(VLOOKUP($D569,#REF!,12,0),)</f>
        <v>0</v>
      </c>
      <c r="P569" s="24">
        <f>IFERROR(VLOOKUP($D569,#REF!,14,0),)</f>
        <v>0</v>
      </c>
      <c r="Q569" s="24">
        <f>IFERROR(VLOOKUP($D569,#REF!,15,0),)</f>
        <v>0</v>
      </c>
      <c r="R569" s="24">
        <f>IFERROR(VLOOKUP($D569,#REF!,16,0),)</f>
        <v>0</v>
      </c>
      <c r="S569" s="24">
        <f>IFERROR(VLOOKUP($D569,#REF!,16,0),)</f>
        <v>0</v>
      </c>
      <c r="T569" s="24">
        <f>IFERROR(VLOOKUP($D569,#REF!,17,0),)</f>
        <v>0</v>
      </c>
      <c r="U569" s="24">
        <f>IFERROR(VLOOKUP($D569,#REF!,19,0),)</f>
        <v>0</v>
      </c>
      <c r="V569" s="24">
        <f>IFERROR(VLOOKUP($D569,#REF!,20,0),)</f>
        <v>0</v>
      </c>
      <c r="W569" s="24">
        <f>IFERROR(VLOOKUP($D569,#REF!,21,0),)</f>
        <v>0</v>
      </c>
      <c r="X569" s="24">
        <f>IFERROR(VLOOKUP($D569,#REF!,22,0),)</f>
        <v>0</v>
      </c>
      <c r="Y569" s="24">
        <f>IFERROR(VLOOKUP($D569,#REF!,23,0),)</f>
        <v>0</v>
      </c>
      <c r="Z569" s="24">
        <f>IFERROR(VLOOKUP($D569,#REF!,24,0),)</f>
        <v>0</v>
      </c>
      <c r="AA569" s="24">
        <f>IFERROR(VLOOKUP($D569,#REF!,25,0),)</f>
        <v>0</v>
      </c>
      <c r="AB569" s="24">
        <f>IFERROR(VLOOKUP($D569,#REF!,26,0),)</f>
        <v>0</v>
      </c>
      <c r="AC569" s="24">
        <f>IFERROR(VLOOKUP($D569,#REF!,27,0),)</f>
        <v>0</v>
      </c>
      <c r="AD569" s="24">
        <f>IFERROR(VLOOKUP($D569,#REF!,28,0),)</f>
        <v>0</v>
      </c>
      <c r="AE569" s="24">
        <f>IFERROR(VLOOKUP($D569,#REF!,29,0),)</f>
        <v>0</v>
      </c>
      <c r="AF569" s="24">
        <f>IFERROR(VLOOKUP($D569,#REF!,30,0),)</f>
        <v>0</v>
      </c>
      <c r="AG569" s="24">
        <f>IFERROR(VLOOKUP($D569,#REF!,31,0),)</f>
        <v>0</v>
      </c>
      <c r="AH569" s="24">
        <f>IFERROR(VLOOKUP($D569,#REF!,32,0),)</f>
        <v>0</v>
      </c>
      <c r="AI569" s="24">
        <f>IFERROR(VLOOKUP($D569,#REF!,33,0),)</f>
        <v>0</v>
      </c>
      <c r="AJ569" s="24">
        <f>IFERROR(VLOOKUP($D569,#REF!,34,0),)</f>
        <v>0</v>
      </c>
      <c r="AK569" s="24">
        <f>IFERROR(VLOOKUP($D569,#REF!,35,0),)</f>
        <v>0</v>
      </c>
      <c r="AL569" s="24">
        <f>IFERROR(VLOOKUP($D569,#REF!,36,0),)</f>
        <v>0</v>
      </c>
    </row>
    <row r="570" spans="1:38" x14ac:dyDescent="0.25">
      <c r="A570" s="8" t="s">
        <v>989</v>
      </c>
      <c r="B570" s="8" t="str">
        <f t="shared" si="85"/>
        <v>Техническое перевооружение ГРС Кармаскалы051-2005840</v>
      </c>
      <c r="C570" s="23" t="s">
        <v>936</v>
      </c>
      <c r="D570" s="23" t="s">
        <v>528</v>
      </c>
      <c r="E570" s="24">
        <f>IFERROR(VLOOKUP(D570,#REF!,2,0),)</f>
        <v>0</v>
      </c>
      <c r="F570" s="24">
        <f>IFERROR(VLOOKUP(D570,#REF!,3,0),)</f>
        <v>0</v>
      </c>
      <c r="G570" s="24">
        <f>IFERROR(VLOOKUP(D570,#REF!,4,0),)</f>
        <v>0</v>
      </c>
      <c r="H570" s="24">
        <f>IFERROR(VLOOKUP($D570,#REF!,5,0),)</f>
        <v>0</v>
      </c>
      <c r="I570" s="24">
        <v>0</v>
      </c>
      <c r="J570" s="24">
        <f>IFERROR(VLOOKUP($D570,#REF!,7,0),)</f>
        <v>0</v>
      </c>
      <c r="K570" s="24">
        <f>IFERROR(VLOOKUP($D570,#REF!,8,0),)</f>
        <v>0</v>
      </c>
      <c r="L570" s="24">
        <f>IFERROR(VLOOKUP($D570,#REF!,9,0),)</f>
        <v>0</v>
      </c>
      <c r="M570" s="24">
        <f>IFERROR(VLOOKUP($D570,#REF!,10,0),)</f>
        <v>0</v>
      </c>
      <c r="N570" s="24">
        <f>IFERROR(VLOOKUP($D570,#REF!,11,0),)</f>
        <v>0</v>
      </c>
      <c r="O570" s="24">
        <f>IFERROR(VLOOKUP($D570,#REF!,12,0),)</f>
        <v>0</v>
      </c>
      <c r="P570" s="24">
        <f>IFERROR(VLOOKUP($D570,#REF!,14,0),)</f>
        <v>0</v>
      </c>
      <c r="Q570" s="24">
        <f>IFERROR(VLOOKUP($D570,#REF!,15,0),)</f>
        <v>0</v>
      </c>
      <c r="R570" s="24">
        <f>IFERROR(VLOOKUP($D570,#REF!,16,0),)</f>
        <v>0</v>
      </c>
      <c r="S570" s="24">
        <f>IFERROR(VLOOKUP($D570,#REF!,16,0),)</f>
        <v>0</v>
      </c>
      <c r="T570" s="24">
        <f>IFERROR(VLOOKUP($D570,#REF!,17,0),)</f>
        <v>0</v>
      </c>
      <c r="U570" s="24">
        <f>IFERROR(VLOOKUP($D570,#REF!,19,0),)</f>
        <v>0</v>
      </c>
      <c r="V570" s="24">
        <f>IFERROR(VLOOKUP($D570,#REF!,20,0),)</f>
        <v>0</v>
      </c>
      <c r="W570" s="24">
        <f>IFERROR(VLOOKUP($D570,#REF!,21,0),)</f>
        <v>0</v>
      </c>
      <c r="X570" s="24">
        <f>IFERROR(VLOOKUP($D570,#REF!,22,0),)</f>
        <v>0</v>
      </c>
      <c r="Y570" s="24">
        <f>IFERROR(VLOOKUP($D570,#REF!,23,0),)</f>
        <v>0</v>
      </c>
      <c r="Z570" s="24">
        <f>IFERROR(VLOOKUP($D570,#REF!,24,0),)</f>
        <v>0</v>
      </c>
      <c r="AA570" s="24">
        <f>IFERROR(VLOOKUP($D570,#REF!,25,0),)</f>
        <v>0</v>
      </c>
      <c r="AB570" s="24">
        <f>IFERROR(VLOOKUP($D570,#REF!,26,0),)</f>
        <v>0</v>
      </c>
      <c r="AC570" s="24">
        <f>IFERROR(VLOOKUP($D570,#REF!,27,0),)</f>
        <v>0</v>
      </c>
      <c r="AD570" s="24">
        <f>IFERROR(VLOOKUP($D570,#REF!,28,0),)</f>
        <v>0</v>
      </c>
      <c r="AE570" s="24">
        <f>IFERROR(VLOOKUP($D570,#REF!,29,0),)</f>
        <v>0</v>
      </c>
      <c r="AF570" s="24">
        <f>IFERROR(VLOOKUP($D570,#REF!,30,0),)</f>
        <v>0</v>
      </c>
      <c r="AG570" s="24">
        <f>IFERROR(VLOOKUP($D570,#REF!,31,0),)</f>
        <v>0</v>
      </c>
      <c r="AH570" s="24">
        <f>IFERROR(VLOOKUP($D570,#REF!,32,0),)</f>
        <v>0</v>
      </c>
      <c r="AI570" s="24">
        <f>IFERROR(VLOOKUP($D570,#REF!,33,0),)</f>
        <v>0</v>
      </c>
      <c r="AJ570" s="24">
        <f>IFERROR(VLOOKUP($D570,#REF!,34,0),)</f>
        <v>0</v>
      </c>
      <c r="AK570" s="24">
        <f>IFERROR(VLOOKUP($D570,#REF!,35,0),)</f>
        <v>0</v>
      </c>
      <c r="AL570" s="24">
        <f>IFERROR(VLOOKUP($D570,#REF!,36,0),)</f>
        <v>0</v>
      </c>
    </row>
    <row r="571" spans="1:38" x14ac:dyDescent="0.25">
      <c r="A571" s="8" t="s">
        <v>989</v>
      </c>
      <c r="B571" s="8" t="str">
        <f t="shared" si="85"/>
        <v>Техническое перевооружение ГРС Гаврилов-Ям051-2005845</v>
      </c>
      <c r="C571" s="23" t="s">
        <v>937</v>
      </c>
      <c r="D571" s="23" t="s">
        <v>529</v>
      </c>
      <c r="E571" s="24">
        <f>IFERROR(VLOOKUP(D571,#REF!,2,0),)</f>
        <v>0</v>
      </c>
      <c r="F571" s="24">
        <f>IFERROR(VLOOKUP(D571,#REF!,3,0),)</f>
        <v>0</v>
      </c>
      <c r="G571" s="24">
        <f>IFERROR(VLOOKUP(D571,#REF!,4,0),)</f>
        <v>0</v>
      </c>
      <c r="H571" s="24">
        <f>IFERROR(VLOOKUP($D571,#REF!,5,0),)</f>
        <v>0</v>
      </c>
      <c r="I571" s="24">
        <v>0.5</v>
      </c>
      <c r="J571" s="24">
        <f>IFERROR(VLOOKUP($D571,#REF!,7,0),)</f>
        <v>0</v>
      </c>
      <c r="K571" s="24">
        <f>IFERROR(VLOOKUP($D571,#REF!,8,0),)</f>
        <v>0</v>
      </c>
      <c r="L571" s="24">
        <f>IFERROR(VLOOKUP($D571,#REF!,9,0),)</f>
        <v>0</v>
      </c>
      <c r="M571" s="24">
        <f>IFERROR(VLOOKUP($D571,#REF!,10,0),)</f>
        <v>0</v>
      </c>
      <c r="N571" s="24">
        <f>IFERROR(VLOOKUP($D571,#REF!,11,0),)</f>
        <v>0</v>
      </c>
      <c r="O571" s="24">
        <f>IFERROR(VLOOKUP($D571,#REF!,12,0),)</f>
        <v>0</v>
      </c>
      <c r="P571" s="24">
        <f>IFERROR(VLOOKUP($D571,#REF!,14,0),)</f>
        <v>0</v>
      </c>
      <c r="Q571" s="24">
        <f>IFERROR(VLOOKUP($D571,#REF!,15,0),)</f>
        <v>0</v>
      </c>
      <c r="R571" s="24">
        <f>IFERROR(VLOOKUP($D571,#REF!,16,0),)</f>
        <v>0</v>
      </c>
      <c r="S571" s="24">
        <f>IFERROR(VLOOKUP($D571,#REF!,16,0),)</f>
        <v>0</v>
      </c>
      <c r="T571" s="24">
        <f>IFERROR(VLOOKUP($D571,#REF!,17,0),)</f>
        <v>0</v>
      </c>
      <c r="U571" s="24">
        <f>IFERROR(VLOOKUP($D571,#REF!,19,0),)</f>
        <v>0</v>
      </c>
      <c r="V571" s="24">
        <f>IFERROR(VLOOKUP($D571,#REF!,20,0),)</f>
        <v>0</v>
      </c>
      <c r="W571" s="24">
        <f>IFERROR(VLOOKUP($D571,#REF!,21,0),)</f>
        <v>0</v>
      </c>
      <c r="X571" s="24">
        <f>IFERROR(VLOOKUP($D571,#REF!,22,0),)</f>
        <v>0</v>
      </c>
      <c r="Y571" s="24">
        <f>IFERROR(VLOOKUP($D571,#REF!,23,0),)</f>
        <v>0</v>
      </c>
      <c r="Z571" s="24">
        <f>IFERROR(VLOOKUP($D571,#REF!,24,0),)</f>
        <v>0</v>
      </c>
      <c r="AA571" s="24">
        <f>IFERROR(VLOOKUP($D571,#REF!,25,0),)</f>
        <v>0</v>
      </c>
      <c r="AB571" s="24">
        <f>IFERROR(VLOOKUP($D571,#REF!,26,0),)</f>
        <v>0</v>
      </c>
      <c r="AC571" s="24">
        <f>IFERROR(VLOOKUP($D571,#REF!,27,0),)</f>
        <v>0</v>
      </c>
      <c r="AD571" s="24">
        <f>IFERROR(VLOOKUP($D571,#REF!,28,0),)</f>
        <v>0</v>
      </c>
      <c r="AE571" s="24">
        <f>IFERROR(VLOOKUP($D571,#REF!,29,0),)</f>
        <v>0</v>
      </c>
      <c r="AF571" s="24">
        <f>IFERROR(VLOOKUP($D571,#REF!,30,0),)</f>
        <v>0</v>
      </c>
      <c r="AG571" s="24">
        <f>IFERROR(VLOOKUP($D571,#REF!,31,0),)</f>
        <v>0</v>
      </c>
      <c r="AH571" s="24">
        <f>IFERROR(VLOOKUP($D571,#REF!,32,0),)</f>
        <v>0</v>
      </c>
      <c r="AI571" s="24">
        <f>IFERROR(VLOOKUP($D571,#REF!,33,0),)</f>
        <v>0</v>
      </c>
      <c r="AJ571" s="24">
        <f>IFERROR(VLOOKUP($D571,#REF!,34,0),)</f>
        <v>0</v>
      </c>
      <c r="AK571" s="24">
        <f>IFERROR(VLOOKUP($D571,#REF!,35,0),)</f>
        <v>0</v>
      </c>
      <c r="AL571" s="24">
        <f>IFERROR(VLOOKUP($D571,#REF!,36,0),)</f>
        <v>0</v>
      </c>
    </row>
    <row r="572" spans="1:38" x14ac:dyDescent="0.25">
      <c r="A572" s="8" t="s">
        <v>989</v>
      </c>
      <c r="B572" s="8" t="str">
        <f t="shared" si="85"/>
        <v>Приспособление для современного использования объекта культурного наследия,расположенного по адресу: г Санкт-Петербург, ул Галерная, д 5, литера А051-2005850</v>
      </c>
      <c r="C572" s="23" t="s">
        <v>938</v>
      </c>
      <c r="D572" s="23" t="s">
        <v>277</v>
      </c>
      <c r="E572" s="24">
        <f>IFERROR(VLOOKUP(D572,#REF!,2,0),)</f>
        <v>0</v>
      </c>
      <c r="F572" s="24">
        <f>IFERROR(VLOOKUP(D572,#REF!,3,0),)</f>
        <v>0</v>
      </c>
      <c r="G572" s="24">
        <f>IFERROR(VLOOKUP(D572,#REF!,4,0),)</f>
        <v>0</v>
      </c>
      <c r="H572" s="24">
        <f>IFERROR(VLOOKUP($D572,#REF!,5,0),)</f>
        <v>0</v>
      </c>
      <c r="I572" s="24">
        <v>0</v>
      </c>
      <c r="J572" s="24">
        <f>IFERROR(VLOOKUP($D572,#REF!,7,0),)</f>
        <v>0</v>
      </c>
      <c r="K572" s="24">
        <f>IFERROR(VLOOKUP($D572,#REF!,8,0),)</f>
        <v>0</v>
      </c>
      <c r="L572" s="24">
        <f>IFERROR(VLOOKUP($D572,#REF!,9,0),)</f>
        <v>0</v>
      </c>
      <c r="M572" s="24">
        <f>IFERROR(VLOOKUP($D572,#REF!,10,0),)</f>
        <v>0</v>
      </c>
      <c r="N572" s="24">
        <f>IFERROR(VLOOKUP($D572,#REF!,11,0),)</f>
        <v>0</v>
      </c>
      <c r="O572" s="24">
        <f>IFERROR(VLOOKUP($D572,#REF!,12,0),)</f>
        <v>0</v>
      </c>
      <c r="P572" s="24">
        <f>IFERROR(VLOOKUP($D572,#REF!,14,0),)</f>
        <v>0</v>
      </c>
      <c r="Q572" s="24">
        <f>IFERROR(VLOOKUP($D572,#REF!,15,0),)</f>
        <v>0</v>
      </c>
      <c r="R572" s="24">
        <f>IFERROR(VLOOKUP($D572,#REF!,16,0),)</f>
        <v>0</v>
      </c>
      <c r="S572" s="24">
        <f>IFERROR(VLOOKUP($D572,#REF!,16,0),)</f>
        <v>0</v>
      </c>
      <c r="T572" s="24">
        <f>IFERROR(VLOOKUP($D572,#REF!,17,0),)</f>
        <v>0</v>
      </c>
      <c r="U572" s="24">
        <f>IFERROR(VLOOKUP($D572,#REF!,19,0),)</f>
        <v>0</v>
      </c>
      <c r="V572" s="24">
        <f>IFERROR(VLOOKUP($D572,#REF!,20,0),)</f>
        <v>0</v>
      </c>
      <c r="W572" s="24">
        <f>IFERROR(VLOOKUP($D572,#REF!,21,0),)</f>
        <v>0</v>
      </c>
      <c r="X572" s="24">
        <f>IFERROR(VLOOKUP($D572,#REF!,22,0),)</f>
        <v>0</v>
      </c>
      <c r="Y572" s="24">
        <f>IFERROR(VLOOKUP($D572,#REF!,23,0),)</f>
        <v>0</v>
      </c>
      <c r="Z572" s="24">
        <f>IFERROR(VLOOKUP($D572,#REF!,24,0),)</f>
        <v>0</v>
      </c>
      <c r="AA572" s="24">
        <f>IFERROR(VLOOKUP($D572,#REF!,25,0),)</f>
        <v>0</v>
      </c>
      <c r="AB572" s="24">
        <f>IFERROR(VLOOKUP($D572,#REF!,26,0),)</f>
        <v>0</v>
      </c>
      <c r="AC572" s="24">
        <f>IFERROR(VLOOKUP($D572,#REF!,27,0),)</f>
        <v>0</v>
      </c>
      <c r="AD572" s="24">
        <f>IFERROR(VLOOKUP($D572,#REF!,28,0),)</f>
        <v>0</v>
      </c>
      <c r="AE572" s="24">
        <f>IFERROR(VLOOKUP($D572,#REF!,29,0),)</f>
        <v>0</v>
      </c>
      <c r="AF572" s="24">
        <f>IFERROR(VLOOKUP($D572,#REF!,30,0),)</f>
        <v>0</v>
      </c>
      <c r="AG572" s="24">
        <f>IFERROR(VLOOKUP($D572,#REF!,31,0),)</f>
        <v>0</v>
      </c>
      <c r="AH572" s="24">
        <f>IFERROR(VLOOKUP($D572,#REF!,32,0),)</f>
        <v>0</v>
      </c>
      <c r="AI572" s="24">
        <f>IFERROR(VLOOKUP($D572,#REF!,33,0),)</f>
        <v>0</v>
      </c>
      <c r="AJ572" s="24">
        <f>IFERROR(VLOOKUP($D572,#REF!,34,0),)</f>
        <v>0</v>
      </c>
      <c r="AK572" s="24">
        <f>IFERROR(VLOOKUP($D572,#REF!,35,0),)</f>
        <v>0</v>
      </c>
      <c r="AL572" s="24">
        <f>IFERROR(VLOOKUP($D572,#REF!,36,0),)</f>
        <v>0</v>
      </c>
    </row>
    <row r="573" spans="1:38" x14ac:dyDescent="0.25">
      <c r="A573" s="8" t="s">
        <v>989</v>
      </c>
      <c r="B573" s="8" t="str">
        <f t="shared" si="85"/>
        <v>Газопровод-отвод и УРГ к ПГУ-ТЭС "Ударная"051-2005851</v>
      </c>
      <c r="C573" s="23" t="s">
        <v>939</v>
      </c>
      <c r="D573" s="23" t="s">
        <v>530</v>
      </c>
      <c r="E573" s="24">
        <f>IFERROR(VLOOKUP(D573,#REF!,2,0),)</f>
        <v>0</v>
      </c>
      <c r="F573" s="24">
        <f>IFERROR(VLOOKUP(D573,#REF!,3,0),)</f>
        <v>0</v>
      </c>
      <c r="G573" s="24">
        <f>IFERROR(VLOOKUP(D573,#REF!,4,0),)</f>
        <v>0</v>
      </c>
      <c r="H573" s="24">
        <f>IFERROR(VLOOKUP($D573,#REF!,5,0),)</f>
        <v>0</v>
      </c>
      <c r="I573" s="24">
        <v>357.23</v>
      </c>
      <c r="J573" s="24">
        <f>IFERROR(VLOOKUP($D573,#REF!,7,0),)</f>
        <v>0</v>
      </c>
      <c r="K573" s="24">
        <f>IFERROR(VLOOKUP($D573,#REF!,8,0),)</f>
        <v>0</v>
      </c>
      <c r="L573" s="24">
        <f>IFERROR(VLOOKUP($D573,#REF!,9,0),)</f>
        <v>0</v>
      </c>
      <c r="M573" s="24">
        <f>IFERROR(VLOOKUP($D573,#REF!,10,0),)</f>
        <v>0</v>
      </c>
      <c r="N573" s="24">
        <f>IFERROR(VLOOKUP($D573,#REF!,11,0),)</f>
        <v>0</v>
      </c>
      <c r="O573" s="24">
        <f>IFERROR(VLOOKUP($D573,#REF!,12,0),)</f>
        <v>0</v>
      </c>
      <c r="P573" s="24">
        <f>IFERROR(VLOOKUP($D573,#REF!,14,0),)</f>
        <v>0</v>
      </c>
      <c r="Q573" s="24">
        <f>IFERROR(VLOOKUP($D573,#REF!,15,0),)</f>
        <v>0</v>
      </c>
      <c r="R573" s="24">
        <f>IFERROR(VLOOKUP($D573,#REF!,16,0),)</f>
        <v>0</v>
      </c>
      <c r="S573" s="24">
        <f>IFERROR(VLOOKUP($D573,#REF!,16,0),)</f>
        <v>0</v>
      </c>
      <c r="T573" s="24">
        <f>IFERROR(VLOOKUP($D573,#REF!,17,0),)</f>
        <v>0</v>
      </c>
      <c r="U573" s="24">
        <f>IFERROR(VLOOKUP($D573,#REF!,19,0),)</f>
        <v>0</v>
      </c>
      <c r="V573" s="24">
        <f>IFERROR(VLOOKUP($D573,#REF!,20,0),)</f>
        <v>0</v>
      </c>
      <c r="W573" s="24">
        <f>IFERROR(VLOOKUP($D573,#REF!,21,0),)</f>
        <v>0</v>
      </c>
      <c r="X573" s="24">
        <f>IFERROR(VLOOKUP($D573,#REF!,22,0),)</f>
        <v>0</v>
      </c>
      <c r="Y573" s="24">
        <f>IFERROR(VLOOKUP($D573,#REF!,23,0),)</f>
        <v>0</v>
      </c>
      <c r="Z573" s="24">
        <f>IFERROR(VLOOKUP($D573,#REF!,24,0),)</f>
        <v>0</v>
      </c>
      <c r="AA573" s="24">
        <f>IFERROR(VLOOKUP($D573,#REF!,25,0),)</f>
        <v>0</v>
      </c>
      <c r="AB573" s="24">
        <f>IFERROR(VLOOKUP($D573,#REF!,26,0),)</f>
        <v>0</v>
      </c>
      <c r="AC573" s="24">
        <f>IFERROR(VLOOKUP($D573,#REF!,27,0),)</f>
        <v>0</v>
      </c>
      <c r="AD573" s="24">
        <f>IFERROR(VLOOKUP($D573,#REF!,28,0),)</f>
        <v>0</v>
      </c>
      <c r="AE573" s="24">
        <f>IFERROR(VLOOKUP($D573,#REF!,29,0),)</f>
        <v>0</v>
      </c>
      <c r="AF573" s="24">
        <f>IFERROR(VLOOKUP($D573,#REF!,30,0),)</f>
        <v>0</v>
      </c>
      <c r="AG573" s="24">
        <f>IFERROR(VLOOKUP($D573,#REF!,31,0),)</f>
        <v>0</v>
      </c>
      <c r="AH573" s="24">
        <f>IFERROR(VLOOKUP($D573,#REF!,32,0),)</f>
        <v>0</v>
      </c>
      <c r="AI573" s="24">
        <f>IFERROR(VLOOKUP($D573,#REF!,33,0),)</f>
        <v>0</v>
      </c>
      <c r="AJ573" s="24">
        <f>IFERROR(VLOOKUP($D573,#REF!,34,0),)</f>
        <v>0</v>
      </c>
      <c r="AK573" s="24">
        <f>IFERROR(VLOOKUP($D573,#REF!,35,0),)</f>
        <v>0</v>
      </c>
      <c r="AL573" s="24">
        <f>IFERROR(VLOOKUP($D573,#REF!,36,0),)</f>
        <v>0</v>
      </c>
    </row>
    <row r="574" spans="1:38" x14ac:dyDescent="0.25">
      <c r="A574" s="8" t="s">
        <v>989</v>
      </c>
      <c r="B574" s="8" t="str">
        <f t="shared" si="85"/>
        <v>Создание Единой цифровой платформы по управлению инвестиционными проектами ПАО "Газпром"051-2005860</v>
      </c>
      <c r="C574" s="23" t="s">
        <v>940</v>
      </c>
      <c r="D574" s="23" t="s">
        <v>531</v>
      </c>
      <c r="E574" s="24">
        <f>IFERROR(VLOOKUP(D574,#REF!,2,0),)</f>
        <v>0</v>
      </c>
      <c r="F574" s="24">
        <f>IFERROR(VLOOKUP(D574,#REF!,3,0),)</f>
        <v>0</v>
      </c>
      <c r="G574" s="24">
        <f>IFERROR(VLOOKUP(D574,#REF!,4,0),)</f>
        <v>0</v>
      </c>
      <c r="H574" s="24">
        <f>IFERROR(VLOOKUP($D574,#REF!,5,0),)</f>
        <v>0</v>
      </c>
      <c r="I574" s="24">
        <v>150</v>
      </c>
      <c r="J574" s="24">
        <f>IFERROR(VLOOKUP($D574,#REF!,7,0),)</f>
        <v>0</v>
      </c>
      <c r="K574" s="24">
        <f>IFERROR(VLOOKUP($D574,#REF!,8,0),)</f>
        <v>0</v>
      </c>
      <c r="L574" s="24">
        <f>IFERROR(VLOOKUP($D574,#REF!,9,0),)</f>
        <v>0</v>
      </c>
      <c r="M574" s="24">
        <f>IFERROR(VLOOKUP($D574,#REF!,10,0),)</f>
        <v>0</v>
      </c>
      <c r="N574" s="24">
        <f>IFERROR(VLOOKUP($D574,#REF!,11,0),)</f>
        <v>0</v>
      </c>
      <c r="O574" s="24">
        <f>IFERROR(VLOOKUP($D574,#REF!,12,0),)</f>
        <v>0</v>
      </c>
      <c r="P574" s="24">
        <f>IFERROR(VLOOKUP($D574,#REF!,14,0),)</f>
        <v>0</v>
      </c>
      <c r="Q574" s="24">
        <f>IFERROR(VLOOKUP($D574,#REF!,15,0),)</f>
        <v>0</v>
      </c>
      <c r="R574" s="24">
        <f>IFERROR(VLOOKUP($D574,#REF!,16,0),)</f>
        <v>0</v>
      </c>
      <c r="S574" s="24">
        <f>IFERROR(VLOOKUP($D574,#REF!,16,0),)</f>
        <v>0</v>
      </c>
      <c r="T574" s="24">
        <f>IFERROR(VLOOKUP($D574,#REF!,17,0),)</f>
        <v>0</v>
      </c>
      <c r="U574" s="24">
        <f>IFERROR(VLOOKUP($D574,#REF!,19,0),)</f>
        <v>0</v>
      </c>
      <c r="V574" s="24">
        <f>IFERROR(VLOOKUP($D574,#REF!,20,0),)</f>
        <v>0</v>
      </c>
      <c r="W574" s="24">
        <f>IFERROR(VLOOKUP($D574,#REF!,21,0),)</f>
        <v>0</v>
      </c>
      <c r="X574" s="24">
        <f>IFERROR(VLOOKUP($D574,#REF!,22,0),)</f>
        <v>0</v>
      </c>
      <c r="Y574" s="24">
        <f>IFERROR(VLOOKUP($D574,#REF!,23,0),)</f>
        <v>0</v>
      </c>
      <c r="Z574" s="24">
        <f>IFERROR(VLOOKUP($D574,#REF!,24,0),)</f>
        <v>0</v>
      </c>
      <c r="AA574" s="24">
        <f>IFERROR(VLOOKUP($D574,#REF!,25,0),)</f>
        <v>0</v>
      </c>
      <c r="AB574" s="24">
        <f>IFERROR(VLOOKUP($D574,#REF!,26,0),)</f>
        <v>0</v>
      </c>
      <c r="AC574" s="24">
        <f>IFERROR(VLOOKUP($D574,#REF!,27,0),)</f>
        <v>0</v>
      </c>
      <c r="AD574" s="24">
        <f>IFERROR(VLOOKUP($D574,#REF!,28,0),)</f>
        <v>0</v>
      </c>
      <c r="AE574" s="24">
        <f>IFERROR(VLOOKUP($D574,#REF!,29,0),)</f>
        <v>0</v>
      </c>
      <c r="AF574" s="24">
        <f>IFERROR(VLOOKUP($D574,#REF!,30,0),)</f>
        <v>0</v>
      </c>
      <c r="AG574" s="24">
        <f>IFERROR(VLOOKUP($D574,#REF!,31,0),)</f>
        <v>0</v>
      </c>
      <c r="AH574" s="24">
        <f>IFERROR(VLOOKUP($D574,#REF!,32,0),)</f>
        <v>0</v>
      </c>
      <c r="AI574" s="24">
        <f>IFERROR(VLOOKUP($D574,#REF!,33,0),)</f>
        <v>0</v>
      </c>
      <c r="AJ574" s="24">
        <f>IFERROR(VLOOKUP($D574,#REF!,34,0),)</f>
        <v>0</v>
      </c>
      <c r="AK574" s="24">
        <f>IFERROR(VLOOKUP($D574,#REF!,35,0),)</f>
        <v>0</v>
      </c>
      <c r="AL574" s="24">
        <f>IFERROR(VLOOKUP($D574,#REF!,36,0),)</f>
        <v>0</v>
      </c>
    </row>
    <row r="575" spans="1:38" x14ac:dyDescent="0.25">
      <c r="A575" s="8" t="s">
        <v>989</v>
      </c>
      <c r="B575" s="8" t="str">
        <f t="shared" si="85"/>
        <v>Техническое перевооружение ГРС п. Орловский Ростовской области051-2006135</v>
      </c>
      <c r="C575" s="23" t="s">
        <v>981</v>
      </c>
      <c r="D575" s="23" t="s">
        <v>980</v>
      </c>
      <c r="E575" s="24">
        <f>IFERROR(VLOOKUP(D575,#REF!,2,0),)</f>
        <v>0</v>
      </c>
      <c r="F575" s="24">
        <f>IFERROR(VLOOKUP(D575,#REF!,3,0),)</f>
        <v>0</v>
      </c>
      <c r="G575" s="24">
        <f>IFERROR(VLOOKUP(D575,#REF!,4,0),)</f>
        <v>0</v>
      </c>
      <c r="H575" s="24">
        <f>IFERROR(VLOOKUP($D575,#REF!,5,0),)</f>
        <v>0</v>
      </c>
      <c r="I575" s="24">
        <v>30</v>
      </c>
      <c r="J575" s="24">
        <f>IFERROR(VLOOKUP($D575,#REF!,7,0),)</f>
        <v>0</v>
      </c>
      <c r="K575" s="24"/>
      <c r="L575" s="24"/>
      <c r="M575" s="24">
        <f>IFERROR(VLOOKUP($D575,#REF!,10,0),)</f>
        <v>0</v>
      </c>
      <c r="N575" s="24">
        <f>IFERROR(VLOOKUP($D575,#REF!,11,0),)</f>
        <v>0</v>
      </c>
      <c r="O575" s="24">
        <f>IFERROR(VLOOKUP($D575,#REF!,12,0),)</f>
        <v>0</v>
      </c>
      <c r="P575" s="24">
        <f>IFERROR(VLOOKUP($D575,#REF!,14,0),)</f>
        <v>0</v>
      </c>
      <c r="Q575" s="24">
        <f>IFERROR(VLOOKUP($D575,#REF!,15,0),)</f>
        <v>0</v>
      </c>
      <c r="R575" s="24">
        <f>IFERROR(VLOOKUP($D575,#REF!,16,0),)</f>
        <v>0</v>
      </c>
      <c r="S575" s="24">
        <f>IFERROR(VLOOKUP($D575,#REF!,16,0),)</f>
        <v>0</v>
      </c>
      <c r="T575" s="24">
        <f>IFERROR(VLOOKUP($D575,#REF!,17,0),)</f>
        <v>0</v>
      </c>
      <c r="U575" s="24">
        <f>IFERROR(VLOOKUP($D575,#REF!,19,0),)</f>
        <v>0</v>
      </c>
      <c r="V575" s="24">
        <f>IFERROR(VLOOKUP($D575,#REF!,20,0),)</f>
        <v>0</v>
      </c>
      <c r="W575" s="24">
        <f>IFERROR(VLOOKUP($D575,#REF!,21,0),)</f>
        <v>0</v>
      </c>
      <c r="X575" s="24">
        <f>IFERROR(VLOOKUP($D575,#REF!,22,0),)</f>
        <v>0</v>
      </c>
      <c r="Y575" s="24">
        <f>IFERROR(VLOOKUP($D575,#REF!,23,0),)</f>
        <v>0</v>
      </c>
      <c r="Z575" s="24">
        <f>IFERROR(VLOOKUP($D575,#REF!,24,0),)</f>
        <v>0</v>
      </c>
      <c r="AA575" s="24">
        <f>IFERROR(VLOOKUP($D575,#REF!,25,0),)</f>
        <v>0</v>
      </c>
      <c r="AB575" s="24">
        <f>IFERROR(VLOOKUP($D575,#REF!,26,0),)</f>
        <v>0</v>
      </c>
      <c r="AC575" s="24">
        <f>IFERROR(VLOOKUP($D575,#REF!,27,0),)</f>
        <v>0</v>
      </c>
      <c r="AD575" s="24">
        <f>IFERROR(VLOOKUP($D575,#REF!,28,0),)</f>
        <v>0</v>
      </c>
      <c r="AE575" s="24">
        <f>IFERROR(VLOOKUP($D575,#REF!,29,0),)</f>
        <v>0</v>
      </c>
      <c r="AF575" s="24">
        <f>IFERROR(VLOOKUP($D575,#REF!,30,0),)</f>
        <v>0</v>
      </c>
      <c r="AG575" s="24">
        <f>IFERROR(VLOOKUP($D575,#REF!,31,0),)</f>
        <v>0</v>
      </c>
      <c r="AH575" s="24">
        <f>IFERROR(VLOOKUP($D575,#REF!,32,0),)</f>
        <v>0</v>
      </c>
      <c r="AI575" s="24">
        <f>IFERROR(VLOOKUP($D575,#REF!,33,0),)</f>
        <v>0</v>
      </c>
      <c r="AJ575" s="24">
        <f>IFERROR(VLOOKUP($D575,#REF!,34,0),)</f>
        <v>0</v>
      </c>
      <c r="AK575" s="24">
        <f>IFERROR(VLOOKUP($D575,#REF!,35,0),)</f>
        <v>0</v>
      </c>
      <c r="AL575" s="24">
        <f>IFERROR(VLOOKUP($D575,#REF!,36,0),)</f>
        <v>0</v>
      </c>
    </row>
    <row r="576" spans="1:38" x14ac:dyDescent="0.25">
      <c r="A576" s="8" t="s">
        <v>989</v>
      </c>
      <c r="B576" s="8" t="str">
        <f t="shared" si="85"/>
        <v>Бурение эксплуатационное на м/р. Подключение дополнительных скважин к существующим мощностям I и II очередей Астраханского газоконденсатного месторождения (этап 3)051-3000010</v>
      </c>
      <c r="C576" s="23" t="s">
        <v>941</v>
      </c>
      <c r="D576" s="23" t="s">
        <v>532</v>
      </c>
      <c r="E576" s="24">
        <f>IFERROR(VLOOKUP(D576,#REF!,2,0),)</f>
        <v>0</v>
      </c>
      <c r="F576" s="24">
        <f>IFERROR(VLOOKUP(D576,#REF!,3,0),)</f>
        <v>0</v>
      </c>
      <c r="G576" s="24">
        <f>IFERROR(VLOOKUP(D576,#REF!,4,0),)</f>
        <v>0</v>
      </c>
      <c r="H576" s="24">
        <f>IFERROR(VLOOKUP($D576,#REF!,5,0),)</f>
        <v>0</v>
      </c>
      <c r="I576" s="24">
        <v>1204.31</v>
      </c>
      <c r="J576" s="24">
        <f>IFERROR(VLOOKUP($D576,#REF!,7,0),)</f>
        <v>0</v>
      </c>
      <c r="K576" s="24">
        <f>IFERROR(VLOOKUP($D576,#REF!,8,0),)</f>
        <v>0</v>
      </c>
      <c r="L576" s="24">
        <f>IFERROR(VLOOKUP($D576,#REF!,9,0),)</f>
        <v>0</v>
      </c>
      <c r="M576" s="24">
        <f>IFERROR(VLOOKUP($D576,#REF!,10,0),)</f>
        <v>0</v>
      </c>
      <c r="N576" s="24">
        <f>IFERROR(VLOOKUP($D576,#REF!,11,0),)</f>
        <v>0</v>
      </c>
      <c r="O576" s="24">
        <f>IFERROR(VLOOKUP($D576,#REF!,12,0),)</f>
        <v>0</v>
      </c>
      <c r="P576" s="24">
        <f>IFERROR(VLOOKUP($D576,#REF!,14,0),)</f>
        <v>0</v>
      </c>
      <c r="Q576" s="24">
        <f>IFERROR(VLOOKUP($D576,#REF!,15,0),)</f>
        <v>0</v>
      </c>
      <c r="R576" s="24">
        <f>IFERROR(VLOOKUP($D576,#REF!,16,0),)</f>
        <v>0</v>
      </c>
      <c r="S576" s="24">
        <f>IFERROR(VLOOKUP($D576,#REF!,16,0),)</f>
        <v>0</v>
      </c>
      <c r="T576" s="24">
        <f>IFERROR(VLOOKUP($D576,#REF!,17,0),)</f>
        <v>0</v>
      </c>
      <c r="U576" s="24">
        <f>IFERROR(VLOOKUP($D576,#REF!,19,0),)</f>
        <v>0</v>
      </c>
      <c r="V576" s="24">
        <f>IFERROR(VLOOKUP($D576,#REF!,20,0),)</f>
        <v>0</v>
      </c>
      <c r="W576" s="24">
        <f>IFERROR(VLOOKUP($D576,#REF!,21,0),)</f>
        <v>0</v>
      </c>
      <c r="X576" s="24">
        <f>IFERROR(VLOOKUP($D576,#REF!,22,0),)</f>
        <v>0</v>
      </c>
      <c r="Y576" s="24">
        <f>IFERROR(VLOOKUP($D576,#REF!,23,0),)</f>
        <v>0</v>
      </c>
      <c r="Z576" s="24">
        <f>IFERROR(VLOOKUP($D576,#REF!,24,0),)</f>
        <v>0</v>
      </c>
      <c r="AA576" s="24">
        <f>IFERROR(VLOOKUP($D576,#REF!,25,0),)</f>
        <v>0</v>
      </c>
      <c r="AB576" s="24">
        <f>IFERROR(VLOOKUP($D576,#REF!,26,0),)</f>
        <v>0</v>
      </c>
      <c r="AC576" s="24">
        <f>IFERROR(VLOOKUP($D576,#REF!,27,0),)</f>
        <v>0</v>
      </c>
      <c r="AD576" s="24">
        <f>IFERROR(VLOOKUP($D576,#REF!,28,0),)</f>
        <v>0</v>
      </c>
      <c r="AE576" s="24">
        <f>IFERROR(VLOOKUP($D576,#REF!,29,0),)</f>
        <v>0</v>
      </c>
      <c r="AF576" s="24">
        <f>IFERROR(VLOOKUP($D576,#REF!,30,0),)</f>
        <v>0</v>
      </c>
      <c r="AG576" s="24">
        <f>IFERROR(VLOOKUP($D576,#REF!,31,0),)</f>
        <v>0</v>
      </c>
      <c r="AH576" s="24">
        <f>IFERROR(VLOOKUP($D576,#REF!,32,0),)</f>
        <v>0</v>
      </c>
      <c r="AI576" s="24">
        <f>IFERROR(VLOOKUP($D576,#REF!,33,0),)</f>
        <v>0</v>
      </c>
      <c r="AJ576" s="24">
        <f>IFERROR(VLOOKUP($D576,#REF!,34,0),)</f>
        <v>0</v>
      </c>
      <c r="AK576" s="24">
        <f>IFERROR(VLOOKUP($D576,#REF!,35,0),)</f>
        <v>0</v>
      </c>
      <c r="AL576" s="24">
        <f>IFERROR(VLOOKUP($D576,#REF!,36,0),)</f>
        <v>0</v>
      </c>
    </row>
    <row r="577" spans="1:38" x14ac:dyDescent="0.25">
      <c r="A577" s="8" t="s">
        <v>989</v>
      </c>
      <c r="B577" s="8" t="str">
        <f t="shared" si="85"/>
        <v>Эксплуатационное бурение. Обустройство Ковыктинского газоконденсатного месторождения051-3000714</v>
      </c>
      <c r="C577" s="23" t="s">
        <v>942</v>
      </c>
      <c r="D577" s="23" t="s">
        <v>278</v>
      </c>
      <c r="E577" s="24">
        <f>IFERROR(VLOOKUP(D577,#REF!,2,0),)</f>
        <v>0</v>
      </c>
      <c r="F577" s="24">
        <f>IFERROR(VLOOKUP(D577,#REF!,3,0),)</f>
        <v>0</v>
      </c>
      <c r="G577" s="24">
        <f>IFERROR(VLOOKUP(D577,#REF!,4,0),)</f>
        <v>0</v>
      </c>
      <c r="H577" s="24">
        <f>IFERROR(VLOOKUP($D577,#REF!,5,0),)</f>
        <v>0</v>
      </c>
      <c r="I577" s="24">
        <v>3301.94</v>
      </c>
      <c r="J577" s="24">
        <f>IFERROR(VLOOKUP($D577,#REF!,7,0),)</f>
        <v>0</v>
      </c>
      <c r="K577" s="24">
        <f>IFERROR(VLOOKUP($D577,#REF!,8,0),)</f>
        <v>0</v>
      </c>
      <c r="L577" s="24">
        <f>IFERROR(VLOOKUP($D577,#REF!,9,0),)</f>
        <v>0</v>
      </c>
      <c r="M577" s="24">
        <f>IFERROR(VLOOKUP($D577,#REF!,10,0),)</f>
        <v>0</v>
      </c>
      <c r="N577" s="24">
        <f>IFERROR(VLOOKUP($D577,#REF!,11,0),)</f>
        <v>0</v>
      </c>
      <c r="O577" s="24">
        <f>IFERROR(VLOOKUP($D577,#REF!,12,0),)</f>
        <v>0</v>
      </c>
      <c r="P577" s="24">
        <f>IFERROR(VLOOKUP($D577,#REF!,14,0),)</f>
        <v>0</v>
      </c>
      <c r="Q577" s="24">
        <f>IFERROR(VLOOKUP($D577,#REF!,15,0),)</f>
        <v>0</v>
      </c>
      <c r="R577" s="24">
        <f>IFERROR(VLOOKUP($D577,#REF!,16,0),)</f>
        <v>0</v>
      </c>
      <c r="S577" s="24">
        <f>IFERROR(VLOOKUP($D577,#REF!,16,0),)</f>
        <v>0</v>
      </c>
      <c r="T577" s="24">
        <f>IFERROR(VLOOKUP($D577,#REF!,17,0),)</f>
        <v>0</v>
      </c>
      <c r="U577" s="24">
        <f>IFERROR(VLOOKUP($D577,#REF!,19,0),)</f>
        <v>0</v>
      </c>
      <c r="V577" s="24">
        <f>IFERROR(VLOOKUP($D577,#REF!,20,0),)</f>
        <v>0</v>
      </c>
      <c r="W577" s="24">
        <f>IFERROR(VLOOKUP($D577,#REF!,21,0),)</f>
        <v>0</v>
      </c>
      <c r="X577" s="24">
        <f>IFERROR(VLOOKUP($D577,#REF!,22,0),)</f>
        <v>0</v>
      </c>
      <c r="Y577" s="24">
        <f>IFERROR(VLOOKUP($D577,#REF!,23,0),)</f>
        <v>0</v>
      </c>
      <c r="Z577" s="24">
        <f>IFERROR(VLOOKUP($D577,#REF!,24,0),)</f>
        <v>0</v>
      </c>
      <c r="AA577" s="24">
        <f>IFERROR(VLOOKUP($D577,#REF!,25,0),)</f>
        <v>0</v>
      </c>
      <c r="AB577" s="24">
        <f>IFERROR(VLOOKUP($D577,#REF!,26,0),)</f>
        <v>0</v>
      </c>
      <c r="AC577" s="24">
        <f>IFERROR(VLOOKUP($D577,#REF!,27,0),)</f>
        <v>0</v>
      </c>
      <c r="AD577" s="24">
        <f>IFERROR(VLOOKUP($D577,#REF!,28,0),)</f>
        <v>0</v>
      </c>
      <c r="AE577" s="24">
        <f>IFERROR(VLOOKUP($D577,#REF!,29,0),)</f>
        <v>0</v>
      </c>
      <c r="AF577" s="24">
        <f>IFERROR(VLOOKUP($D577,#REF!,30,0),)</f>
        <v>0</v>
      </c>
      <c r="AG577" s="24">
        <f>IFERROR(VLOOKUP($D577,#REF!,31,0),)</f>
        <v>0</v>
      </c>
      <c r="AH577" s="24">
        <f>IFERROR(VLOOKUP($D577,#REF!,32,0),)</f>
        <v>0</v>
      </c>
      <c r="AI577" s="24">
        <f>IFERROR(VLOOKUP($D577,#REF!,33,0),)</f>
        <v>0</v>
      </c>
      <c r="AJ577" s="24">
        <f>IFERROR(VLOOKUP($D577,#REF!,34,0),)</f>
        <v>0</v>
      </c>
      <c r="AK577" s="24">
        <f>IFERROR(VLOOKUP($D577,#REF!,35,0),)</f>
        <v>0</v>
      </c>
      <c r="AL577" s="24">
        <f>IFERROR(VLOOKUP($D577,#REF!,36,0),)</f>
        <v>0</v>
      </c>
    </row>
    <row r="578" spans="1:38" x14ac:dyDescent="0.25">
      <c r="B578" s="8" t="str">
        <f t="shared" si="85"/>
        <v>Подрядные работы051-3000714</v>
      </c>
      <c r="C578" s="33" t="s">
        <v>2</v>
      </c>
      <c r="D578" s="33" t="s">
        <v>278</v>
      </c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</row>
    <row r="579" spans="1:38" x14ac:dyDescent="0.25">
      <c r="B579" s="8" t="str">
        <f t="shared" si="85"/>
        <v>Газстройпром051-3000714</v>
      </c>
      <c r="C579" s="40" t="s">
        <v>990</v>
      </c>
      <c r="D579" s="40" t="s">
        <v>278</v>
      </c>
      <c r="E579" s="20">
        <v>793.62</v>
      </c>
      <c r="F579" s="20">
        <v>5753.66</v>
      </c>
      <c r="G579" s="20"/>
      <c r="H579" s="20"/>
      <c r="I579" s="20"/>
      <c r="J579" s="20"/>
      <c r="K579" s="20"/>
      <c r="L579" s="20"/>
      <c r="M579" s="20"/>
      <c r="N579" s="20"/>
      <c r="O579" s="20">
        <f>U579+Y579+AC579+AG579</f>
        <v>17799.29</v>
      </c>
      <c r="P579" s="20">
        <f>V579+Z579+AD579+AH579</f>
        <v>5753.66</v>
      </c>
      <c r="Q579" s="20">
        <f>W579+AA579+AE579+AI579</f>
        <v>12045.63</v>
      </c>
      <c r="R579" s="20">
        <f>X579+AB579+AF579+AJ579</f>
        <v>0</v>
      </c>
      <c r="S579" s="20"/>
      <c r="T579" s="20"/>
      <c r="U579" s="20">
        <f>V579+W579+X579</f>
        <v>15853.48</v>
      </c>
      <c r="V579" s="20">
        <v>5753.66</v>
      </c>
      <c r="W579" s="20">
        <v>10099.82</v>
      </c>
      <c r="X579" s="20"/>
      <c r="Y579" s="20">
        <f>Z579+AA579+AB579</f>
        <v>1945.81</v>
      </c>
      <c r="Z579" s="20"/>
      <c r="AA579" s="20">
        <v>1945.81</v>
      </c>
      <c r="AB579" s="20"/>
      <c r="AC579" s="20">
        <f>AD579+AE579+AF579</f>
        <v>0</v>
      </c>
      <c r="AD579" s="20"/>
      <c r="AE579" s="20"/>
      <c r="AF579" s="20"/>
      <c r="AG579" s="20">
        <f>AH579+AI579+AJ579</f>
        <v>0</v>
      </c>
      <c r="AH579" s="20"/>
      <c r="AI579" s="20"/>
      <c r="AJ579" s="20"/>
      <c r="AK579" s="20"/>
      <c r="AL579" s="20"/>
    </row>
    <row r="580" spans="1:38" x14ac:dyDescent="0.25">
      <c r="A580" s="8" t="s">
        <v>989</v>
      </c>
      <c r="B580" s="8" t="str">
        <f t="shared" si="85"/>
        <v>Эксплуатационное бурение. Юбилейное НГКМ (Пласты АУ11 и ПК 18-20)051-3000795</v>
      </c>
      <c r="C580" s="23" t="s">
        <v>943</v>
      </c>
      <c r="D580" s="23" t="s">
        <v>279</v>
      </c>
      <c r="E580" s="24">
        <f>IFERROR(VLOOKUP(D580,#REF!,2,0),)</f>
        <v>0</v>
      </c>
      <c r="F580" s="24">
        <f>IFERROR(VLOOKUP(D580,#REF!,3,0),)</f>
        <v>0</v>
      </c>
      <c r="G580" s="24">
        <f>IFERROR(VLOOKUP(D580,#REF!,4,0),)</f>
        <v>0</v>
      </c>
      <c r="H580" s="24">
        <f>IFERROR(VLOOKUP($D580,#REF!,5,0),)</f>
        <v>0</v>
      </c>
      <c r="I580" s="24">
        <v>6.63</v>
      </c>
      <c r="J580" s="24">
        <f>IFERROR(VLOOKUP($D580,#REF!,7,0),)</f>
        <v>0</v>
      </c>
      <c r="K580" s="24">
        <f>IFERROR(VLOOKUP($D580,#REF!,8,0),)</f>
        <v>0</v>
      </c>
      <c r="L580" s="24">
        <f>IFERROR(VLOOKUP($D580,#REF!,9,0),)</f>
        <v>0</v>
      </c>
      <c r="M580" s="24">
        <f>IFERROR(VLOOKUP($D580,#REF!,10,0),)</f>
        <v>0</v>
      </c>
      <c r="N580" s="24">
        <f>IFERROR(VLOOKUP($D580,#REF!,11,0),)</f>
        <v>0</v>
      </c>
      <c r="O580" s="24">
        <f>IFERROR(VLOOKUP($D580,#REF!,12,0),)</f>
        <v>0</v>
      </c>
      <c r="P580" s="24">
        <f>IFERROR(VLOOKUP($D580,#REF!,14,0),)</f>
        <v>0</v>
      </c>
      <c r="Q580" s="24">
        <f>IFERROR(VLOOKUP($D580,#REF!,15,0),)</f>
        <v>0</v>
      </c>
      <c r="R580" s="24">
        <f>IFERROR(VLOOKUP($D580,#REF!,16,0),)</f>
        <v>0</v>
      </c>
      <c r="S580" s="24">
        <f>IFERROR(VLOOKUP($D580,#REF!,16,0),)</f>
        <v>0</v>
      </c>
      <c r="T580" s="24">
        <f>IFERROR(VLOOKUP($D580,#REF!,17,0),)</f>
        <v>0</v>
      </c>
      <c r="U580" s="24">
        <f>IFERROR(VLOOKUP($D580,#REF!,19,0),)</f>
        <v>0</v>
      </c>
      <c r="V580" s="24">
        <f>IFERROR(VLOOKUP($D580,#REF!,20,0),)</f>
        <v>0</v>
      </c>
      <c r="W580" s="24">
        <f>IFERROR(VLOOKUP($D580,#REF!,21,0),)</f>
        <v>0</v>
      </c>
      <c r="X580" s="24">
        <f>IFERROR(VLOOKUP($D580,#REF!,22,0),)</f>
        <v>0</v>
      </c>
      <c r="Y580" s="24">
        <f>IFERROR(VLOOKUP($D580,#REF!,23,0),)</f>
        <v>0</v>
      </c>
      <c r="Z580" s="24">
        <f>IFERROR(VLOOKUP($D580,#REF!,24,0),)</f>
        <v>0</v>
      </c>
      <c r="AA580" s="24">
        <f>IFERROR(VLOOKUP($D580,#REF!,25,0),)</f>
        <v>0</v>
      </c>
      <c r="AB580" s="24">
        <f>IFERROR(VLOOKUP($D580,#REF!,26,0),)</f>
        <v>0</v>
      </c>
      <c r="AC580" s="24">
        <f>IFERROR(VLOOKUP($D580,#REF!,27,0),)</f>
        <v>0</v>
      </c>
      <c r="AD580" s="24">
        <f>IFERROR(VLOOKUP($D580,#REF!,28,0),)</f>
        <v>0</v>
      </c>
      <c r="AE580" s="24">
        <f>IFERROR(VLOOKUP($D580,#REF!,29,0),)</f>
        <v>0</v>
      </c>
      <c r="AF580" s="24">
        <f>IFERROR(VLOOKUP($D580,#REF!,30,0),)</f>
        <v>0</v>
      </c>
      <c r="AG580" s="24">
        <f>IFERROR(VLOOKUP($D580,#REF!,31,0),)</f>
        <v>0</v>
      </c>
      <c r="AH580" s="24">
        <f>IFERROR(VLOOKUP($D580,#REF!,32,0),)</f>
        <v>0</v>
      </c>
      <c r="AI580" s="24">
        <f>IFERROR(VLOOKUP($D580,#REF!,33,0),)</f>
        <v>0</v>
      </c>
      <c r="AJ580" s="24">
        <f>IFERROR(VLOOKUP($D580,#REF!,34,0),)</f>
        <v>0</v>
      </c>
      <c r="AK580" s="24">
        <f>IFERROR(VLOOKUP($D580,#REF!,35,0),)</f>
        <v>0</v>
      </c>
      <c r="AL580" s="24">
        <f>IFERROR(VLOOKUP($D580,#REF!,36,0),)</f>
        <v>0</v>
      </c>
    </row>
    <row r="581" spans="1:38" x14ac:dyDescent="0.25">
      <c r="A581" s="8" t="s">
        <v>989</v>
      </c>
      <c r="B581" s="8" t="str">
        <f t="shared" si="85"/>
        <v>Эксплуатационное бурение. Харасавэйское ГКМ051-3000796</v>
      </c>
      <c r="C581" s="23" t="s">
        <v>944</v>
      </c>
      <c r="D581" s="23" t="s">
        <v>280</v>
      </c>
      <c r="E581" s="24">
        <f>IFERROR(VLOOKUP(D581,#REF!,2,0),)</f>
        <v>0</v>
      </c>
      <c r="F581" s="24">
        <f>IFERROR(VLOOKUP(D581,#REF!,3,0),)</f>
        <v>0</v>
      </c>
      <c r="G581" s="24">
        <f>IFERROR(VLOOKUP(D581,#REF!,4,0),)</f>
        <v>0</v>
      </c>
      <c r="H581" s="24">
        <f>IFERROR(VLOOKUP($D581,#REF!,5,0),)</f>
        <v>0</v>
      </c>
      <c r="I581" s="24">
        <v>2856.49</v>
      </c>
      <c r="J581" s="24">
        <f>IFERROR(VLOOKUP($D581,#REF!,7,0),)</f>
        <v>0</v>
      </c>
      <c r="K581" s="24">
        <f>IFERROR(VLOOKUP($D581,#REF!,8,0),)</f>
        <v>0</v>
      </c>
      <c r="L581" s="24">
        <f>IFERROR(VLOOKUP($D581,#REF!,9,0),)</f>
        <v>0</v>
      </c>
      <c r="M581" s="24">
        <f>IFERROR(VLOOKUP($D581,#REF!,10,0),)</f>
        <v>0</v>
      </c>
      <c r="N581" s="24">
        <f>IFERROR(VLOOKUP($D581,#REF!,11,0),)</f>
        <v>0</v>
      </c>
      <c r="O581" s="24">
        <f>IFERROR(VLOOKUP($D581,#REF!,12,0),)</f>
        <v>0</v>
      </c>
      <c r="P581" s="24">
        <f>IFERROR(VLOOKUP($D581,#REF!,14,0),)</f>
        <v>0</v>
      </c>
      <c r="Q581" s="24">
        <f>IFERROR(VLOOKUP($D581,#REF!,15,0),)</f>
        <v>0</v>
      </c>
      <c r="R581" s="24">
        <f>IFERROR(VLOOKUP($D581,#REF!,16,0),)</f>
        <v>0</v>
      </c>
      <c r="S581" s="24">
        <f>IFERROR(VLOOKUP($D581,#REF!,16,0),)</f>
        <v>0</v>
      </c>
      <c r="T581" s="24">
        <f>IFERROR(VLOOKUP($D581,#REF!,17,0),)</f>
        <v>0</v>
      </c>
      <c r="U581" s="24">
        <f>IFERROR(VLOOKUP($D581,#REF!,19,0),)</f>
        <v>0</v>
      </c>
      <c r="V581" s="24">
        <f>IFERROR(VLOOKUP($D581,#REF!,20,0),)</f>
        <v>0</v>
      </c>
      <c r="W581" s="24">
        <f>IFERROR(VLOOKUP($D581,#REF!,21,0),)</f>
        <v>0</v>
      </c>
      <c r="X581" s="24">
        <f>IFERROR(VLOOKUP($D581,#REF!,22,0),)</f>
        <v>0</v>
      </c>
      <c r="Y581" s="24">
        <f>IFERROR(VLOOKUP($D581,#REF!,23,0),)</f>
        <v>0</v>
      </c>
      <c r="Z581" s="24">
        <f>IFERROR(VLOOKUP($D581,#REF!,24,0),)</f>
        <v>0</v>
      </c>
      <c r="AA581" s="24">
        <f>IFERROR(VLOOKUP($D581,#REF!,25,0),)</f>
        <v>0</v>
      </c>
      <c r="AB581" s="24">
        <f>IFERROR(VLOOKUP($D581,#REF!,26,0),)</f>
        <v>0</v>
      </c>
      <c r="AC581" s="24">
        <f>IFERROR(VLOOKUP($D581,#REF!,27,0),)</f>
        <v>0</v>
      </c>
      <c r="AD581" s="24">
        <f>IFERROR(VLOOKUP($D581,#REF!,28,0),)</f>
        <v>0</v>
      </c>
      <c r="AE581" s="24">
        <f>IFERROR(VLOOKUP($D581,#REF!,29,0),)</f>
        <v>0</v>
      </c>
      <c r="AF581" s="24">
        <f>IFERROR(VLOOKUP($D581,#REF!,30,0),)</f>
        <v>0</v>
      </c>
      <c r="AG581" s="24">
        <f>IFERROR(VLOOKUP($D581,#REF!,31,0),)</f>
        <v>0</v>
      </c>
      <c r="AH581" s="24">
        <f>IFERROR(VLOOKUP($D581,#REF!,32,0),)</f>
        <v>0</v>
      </c>
      <c r="AI581" s="24">
        <f>IFERROR(VLOOKUP($D581,#REF!,33,0),)</f>
        <v>0</v>
      </c>
      <c r="AJ581" s="24">
        <f>IFERROR(VLOOKUP($D581,#REF!,34,0),)</f>
        <v>0</v>
      </c>
      <c r="AK581" s="24">
        <f>IFERROR(VLOOKUP($D581,#REF!,35,0),)</f>
        <v>0</v>
      </c>
      <c r="AL581" s="24">
        <f>IFERROR(VLOOKUP($D581,#REF!,36,0),)</f>
        <v>0</v>
      </c>
    </row>
    <row r="582" spans="1:38" x14ac:dyDescent="0.25">
      <c r="A582" s="8" t="s">
        <v>989</v>
      </c>
      <c r="B582" s="8" t="str">
        <f t="shared" si="85"/>
        <v>Эксплуатационное бурение. Медвежье НГКМ Ныдинский участок (берриас-валанжинские отложения)051-3000812</v>
      </c>
      <c r="C582" s="23" t="s">
        <v>945</v>
      </c>
      <c r="D582" s="23" t="s">
        <v>281</v>
      </c>
      <c r="E582" s="24">
        <f>IFERROR(VLOOKUP(D582,#REF!,2,0),)</f>
        <v>0</v>
      </c>
      <c r="F582" s="24">
        <f>IFERROR(VLOOKUP(D582,#REF!,3,0),)</f>
        <v>0</v>
      </c>
      <c r="G582" s="24">
        <f>IFERROR(VLOOKUP(D582,#REF!,4,0),)</f>
        <v>0</v>
      </c>
      <c r="H582" s="24">
        <f>IFERROR(VLOOKUP($D582,#REF!,5,0),)</f>
        <v>0</v>
      </c>
      <c r="I582" s="24">
        <v>47.4</v>
      </c>
      <c r="J582" s="24">
        <f>IFERROR(VLOOKUP($D582,#REF!,7,0),)</f>
        <v>0</v>
      </c>
      <c r="K582" s="24">
        <f>IFERROR(VLOOKUP($D582,#REF!,8,0),)</f>
        <v>0</v>
      </c>
      <c r="L582" s="24">
        <f>IFERROR(VLOOKUP($D582,#REF!,9,0),)</f>
        <v>0</v>
      </c>
      <c r="M582" s="24">
        <f>IFERROR(VLOOKUP($D582,#REF!,10,0),)</f>
        <v>0</v>
      </c>
      <c r="N582" s="24">
        <f>IFERROR(VLOOKUP($D582,#REF!,11,0),)</f>
        <v>0</v>
      </c>
      <c r="O582" s="24">
        <f>IFERROR(VLOOKUP($D582,#REF!,12,0),)</f>
        <v>0</v>
      </c>
      <c r="P582" s="24">
        <f>IFERROR(VLOOKUP($D582,#REF!,14,0),)</f>
        <v>0</v>
      </c>
      <c r="Q582" s="24">
        <f>IFERROR(VLOOKUP($D582,#REF!,15,0),)</f>
        <v>0</v>
      </c>
      <c r="R582" s="24">
        <f>IFERROR(VLOOKUP($D582,#REF!,16,0),)</f>
        <v>0</v>
      </c>
      <c r="S582" s="24">
        <f>IFERROR(VLOOKUP($D582,#REF!,16,0),)</f>
        <v>0</v>
      </c>
      <c r="T582" s="24">
        <f>IFERROR(VLOOKUP($D582,#REF!,17,0),)</f>
        <v>0</v>
      </c>
      <c r="U582" s="24">
        <f>IFERROR(VLOOKUP($D582,#REF!,19,0),)</f>
        <v>0</v>
      </c>
      <c r="V582" s="24">
        <f>IFERROR(VLOOKUP($D582,#REF!,20,0),)</f>
        <v>0</v>
      </c>
      <c r="W582" s="24">
        <f>IFERROR(VLOOKUP($D582,#REF!,21,0),)</f>
        <v>0</v>
      </c>
      <c r="X582" s="24">
        <f>IFERROR(VLOOKUP($D582,#REF!,22,0),)</f>
        <v>0</v>
      </c>
      <c r="Y582" s="24">
        <f>IFERROR(VLOOKUP($D582,#REF!,23,0),)</f>
        <v>0</v>
      </c>
      <c r="Z582" s="24">
        <f>IFERROR(VLOOKUP($D582,#REF!,24,0),)</f>
        <v>0</v>
      </c>
      <c r="AA582" s="24">
        <f>IFERROR(VLOOKUP($D582,#REF!,25,0),)</f>
        <v>0</v>
      </c>
      <c r="AB582" s="24">
        <f>IFERROR(VLOOKUP($D582,#REF!,26,0),)</f>
        <v>0</v>
      </c>
      <c r="AC582" s="24">
        <f>IFERROR(VLOOKUP($D582,#REF!,27,0),)</f>
        <v>0</v>
      </c>
      <c r="AD582" s="24">
        <f>IFERROR(VLOOKUP($D582,#REF!,28,0),)</f>
        <v>0</v>
      </c>
      <c r="AE582" s="24">
        <f>IFERROR(VLOOKUP($D582,#REF!,29,0),)</f>
        <v>0</v>
      </c>
      <c r="AF582" s="24">
        <f>IFERROR(VLOOKUP($D582,#REF!,30,0),)</f>
        <v>0</v>
      </c>
      <c r="AG582" s="24">
        <f>IFERROR(VLOOKUP($D582,#REF!,31,0),)</f>
        <v>0</v>
      </c>
      <c r="AH582" s="24">
        <f>IFERROR(VLOOKUP($D582,#REF!,32,0),)</f>
        <v>0</v>
      </c>
      <c r="AI582" s="24">
        <f>IFERROR(VLOOKUP($D582,#REF!,33,0),)</f>
        <v>0</v>
      </c>
      <c r="AJ582" s="24">
        <f>IFERROR(VLOOKUP($D582,#REF!,34,0),)</f>
        <v>0</v>
      </c>
      <c r="AK582" s="24">
        <f>IFERROR(VLOOKUP($D582,#REF!,35,0),)</f>
        <v>0</v>
      </c>
      <c r="AL582" s="24">
        <f>IFERROR(VLOOKUP($D582,#REF!,36,0),)</f>
        <v>0</v>
      </c>
    </row>
    <row r="583" spans="1:38" x14ac:dyDescent="0.25">
      <c r="A583" s="8" t="s">
        <v>989</v>
      </c>
      <c r="B583" s="8" t="str">
        <f t="shared" si="85"/>
        <v>Эксплуатационное бурение. Бованенковское НГКМ051-3000815</v>
      </c>
      <c r="C583" s="23" t="s">
        <v>282</v>
      </c>
      <c r="D583" s="23" t="s">
        <v>283</v>
      </c>
      <c r="E583" s="24">
        <f>IFERROR(VLOOKUP(D583,#REF!,2,0),)</f>
        <v>0</v>
      </c>
      <c r="F583" s="24">
        <f>IFERROR(VLOOKUP(D583,#REF!,3,0),)</f>
        <v>0</v>
      </c>
      <c r="G583" s="24">
        <f>IFERROR(VLOOKUP(D583,#REF!,4,0),)</f>
        <v>0</v>
      </c>
      <c r="H583" s="24">
        <f>IFERROR(VLOOKUP($D583,#REF!,5,0),)</f>
        <v>0</v>
      </c>
      <c r="I583" s="24">
        <f>IFERROR(VLOOKUP($D583,#REF!,6,0),)</f>
        <v>0</v>
      </c>
      <c r="J583" s="24">
        <f>IFERROR(VLOOKUP($D583,#REF!,7,0),)</f>
        <v>0</v>
      </c>
      <c r="K583" s="24">
        <f>IFERROR(VLOOKUP($D583,#REF!,8,0),)</f>
        <v>0</v>
      </c>
      <c r="L583" s="24">
        <f>IFERROR(VLOOKUP($D583,#REF!,9,0),)</f>
        <v>0</v>
      </c>
      <c r="M583" s="24">
        <f>IFERROR(VLOOKUP($D583,#REF!,10,0),)</f>
        <v>0</v>
      </c>
      <c r="N583" s="24">
        <f>IFERROR(VLOOKUP($D583,#REF!,11,0),)</f>
        <v>0</v>
      </c>
      <c r="O583" s="24">
        <f>IFERROR(VLOOKUP($D583,#REF!,12,0),)</f>
        <v>0</v>
      </c>
      <c r="P583" s="24">
        <f>IFERROR(VLOOKUP($D583,#REF!,14,0),)</f>
        <v>0</v>
      </c>
      <c r="Q583" s="24">
        <f>IFERROR(VLOOKUP($D583,#REF!,15,0),)</f>
        <v>0</v>
      </c>
      <c r="R583" s="24">
        <f>IFERROR(VLOOKUP($D583,#REF!,16,0),)</f>
        <v>0</v>
      </c>
      <c r="S583" s="24">
        <f>IFERROR(VLOOKUP($D583,#REF!,16,0),)</f>
        <v>0</v>
      </c>
      <c r="T583" s="24">
        <f>IFERROR(VLOOKUP($D583,#REF!,17,0),)</f>
        <v>0</v>
      </c>
      <c r="U583" s="24">
        <f>IFERROR(VLOOKUP($D583,#REF!,19,0),)</f>
        <v>0</v>
      </c>
      <c r="V583" s="24">
        <f>IFERROR(VLOOKUP($D583,#REF!,20,0),)</f>
        <v>0</v>
      </c>
      <c r="W583" s="24">
        <f>IFERROR(VLOOKUP($D583,#REF!,21,0),)</f>
        <v>0</v>
      </c>
      <c r="X583" s="24">
        <f>IFERROR(VLOOKUP($D583,#REF!,22,0),)</f>
        <v>0</v>
      </c>
      <c r="Y583" s="24">
        <f>IFERROR(VLOOKUP($D583,#REF!,23,0),)</f>
        <v>0</v>
      </c>
      <c r="Z583" s="24">
        <f>IFERROR(VLOOKUP($D583,#REF!,24,0),)</f>
        <v>0</v>
      </c>
      <c r="AA583" s="24">
        <f>IFERROR(VLOOKUP($D583,#REF!,25,0),)</f>
        <v>0</v>
      </c>
      <c r="AB583" s="24">
        <f>IFERROR(VLOOKUP($D583,#REF!,26,0),)</f>
        <v>0</v>
      </c>
      <c r="AC583" s="24">
        <f>IFERROR(VLOOKUP($D583,#REF!,27,0),)</f>
        <v>0</v>
      </c>
      <c r="AD583" s="24">
        <f>IFERROR(VLOOKUP($D583,#REF!,28,0),)</f>
        <v>0</v>
      </c>
      <c r="AE583" s="24">
        <f>IFERROR(VLOOKUP($D583,#REF!,29,0),)</f>
        <v>0</v>
      </c>
      <c r="AF583" s="24">
        <f>IFERROR(VLOOKUP($D583,#REF!,30,0),)</f>
        <v>0</v>
      </c>
      <c r="AG583" s="24">
        <f>IFERROR(VLOOKUP($D583,#REF!,31,0),)</f>
        <v>0</v>
      </c>
      <c r="AH583" s="24">
        <f>IFERROR(VLOOKUP($D583,#REF!,32,0),)</f>
        <v>0</v>
      </c>
      <c r="AI583" s="24">
        <f>IFERROR(VLOOKUP($D583,#REF!,33,0),)</f>
        <v>0</v>
      </c>
      <c r="AJ583" s="24">
        <f>IFERROR(VLOOKUP($D583,#REF!,34,0),)</f>
        <v>0</v>
      </c>
      <c r="AK583" s="24">
        <f>IFERROR(VLOOKUP($D583,#REF!,35,0),)</f>
        <v>0</v>
      </c>
      <c r="AL583" s="24">
        <f>IFERROR(VLOOKUP($D583,#REF!,36,0),)</f>
        <v>0</v>
      </c>
    </row>
    <row r="584" spans="1:38" x14ac:dyDescent="0.25">
      <c r="A584" s="8" t="s">
        <v>989</v>
      </c>
      <c r="B584" s="8" t="str">
        <f t="shared" si="85"/>
        <v>Бурение эксплуатационное на месторождении. Западно-Таркосалинское газовое месторождение051-3000828</v>
      </c>
      <c r="C584" s="23" t="s">
        <v>946</v>
      </c>
      <c r="D584" s="23" t="s">
        <v>284</v>
      </c>
      <c r="E584" s="24">
        <f>IFERROR(VLOOKUP(D584,#REF!,2,0),)</f>
        <v>0</v>
      </c>
      <c r="F584" s="24">
        <f>IFERROR(VLOOKUP(D584,#REF!,3,0),)</f>
        <v>0</v>
      </c>
      <c r="G584" s="24">
        <f>IFERROR(VLOOKUP(D584,#REF!,4,0),)</f>
        <v>0</v>
      </c>
      <c r="H584" s="24">
        <f>IFERROR(VLOOKUP($D584,#REF!,5,0),)</f>
        <v>0</v>
      </c>
      <c r="I584" s="24">
        <v>0</v>
      </c>
      <c r="J584" s="24">
        <f>IFERROR(VLOOKUP($D584,#REF!,7,0),)</f>
        <v>0</v>
      </c>
      <c r="K584" s="24">
        <f>IFERROR(VLOOKUP($D584,#REF!,8,0),)</f>
        <v>0</v>
      </c>
      <c r="L584" s="24">
        <f>IFERROR(VLOOKUP($D584,#REF!,9,0),)</f>
        <v>0</v>
      </c>
      <c r="M584" s="24">
        <f>IFERROR(VLOOKUP($D584,#REF!,10,0),)</f>
        <v>0</v>
      </c>
      <c r="N584" s="24">
        <f>IFERROR(VLOOKUP($D584,#REF!,11,0),)</f>
        <v>0</v>
      </c>
      <c r="O584" s="24">
        <f>IFERROR(VLOOKUP($D584,#REF!,12,0),)</f>
        <v>0</v>
      </c>
      <c r="P584" s="24">
        <f>IFERROR(VLOOKUP($D584,#REF!,14,0),)</f>
        <v>0</v>
      </c>
      <c r="Q584" s="24">
        <f>IFERROR(VLOOKUP($D584,#REF!,15,0),)</f>
        <v>0</v>
      </c>
      <c r="R584" s="24">
        <f>IFERROR(VLOOKUP($D584,#REF!,16,0),)</f>
        <v>0</v>
      </c>
      <c r="S584" s="24">
        <f>IFERROR(VLOOKUP($D584,#REF!,16,0),)</f>
        <v>0</v>
      </c>
      <c r="T584" s="24">
        <f>IFERROR(VLOOKUP($D584,#REF!,17,0),)</f>
        <v>0</v>
      </c>
      <c r="U584" s="24">
        <f>IFERROR(VLOOKUP($D584,#REF!,19,0),)</f>
        <v>0</v>
      </c>
      <c r="V584" s="24">
        <f>IFERROR(VLOOKUP($D584,#REF!,20,0),)</f>
        <v>0</v>
      </c>
      <c r="W584" s="24">
        <f>IFERROR(VLOOKUP($D584,#REF!,21,0),)</f>
        <v>0</v>
      </c>
      <c r="X584" s="24">
        <f>IFERROR(VLOOKUP($D584,#REF!,22,0),)</f>
        <v>0</v>
      </c>
      <c r="Y584" s="24">
        <f>IFERROR(VLOOKUP($D584,#REF!,23,0),)</f>
        <v>0</v>
      </c>
      <c r="Z584" s="24">
        <f>IFERROR(VLOOKUP($D584,#REF!,24,0),)</f>
        <v>0</v>
      </c>
      <c r="AA584" s="24">
        <f>IFERROR(VLOOKUP($D584,#REF!,25,0),)</f>
        <v>0</v>
      </c>
      <c r="AB584" s="24">
        <f>IFERROR(VLOOKUP($D584,#REF!,26,0),)</f>
        <v>0</v>
      </c>
      <c r="AC584" s="24">
        <f>IFERROR(VLOOKUP($D584,#REF!,27,0),)</f>
        <v>0</v>
      </c>
      <c r="AD584" s="24">
        <f>IFERROR(VLOOKUP($D584,#REF!,28,0),)</f>
        <v>0</v>
      </c>
      <c r="AE584" s="24">
        <f>IFERROR(VLOOKUP($D584,#REF!,29,0),)</f>
        <v>0</v>
      </c>
      <c r="AF584" s="24">
        <f>IFERROR(VLOOKUP($D584,#REF!,30,0),)</f>
        <v>0</v>
      </c>
      <c r="AG584" s="24">
        <f>IFERROR(VLOOKUP($D584,#REF!,31,0),)</f>
        <v>0</v>
      </c>
      <c r="AH584" s="24">
        <f>IFERROR(VLOOKUP($D584,#REF!,32,0),)</f>
        <v>0</v>
      </c>
      <c r="AI584" s="24">
        <f>IFERROR(VLOOKUP($D584,#REF!,33,0),)</f>
        <v>0</v>
      </c>
      <c r="AJ584" s="24">
        <f>IFERROR(VLOOKUP($D584,#REF!,34,0),)</f>
        <v>0</v>
      </c>
      <c r="AK584" s="24">
        <f>IFERROR(VLOOKUP($D584,#REF!,35,0),)</f>
        <v>0</v>
      </c>
      <c r="AL584" s="24">
        <f>IFERROR(VLOOKUP($D584,#REF!,36,0),)</f>
        <v>0</v>
      </c>
    </row>
    <row r="585" spans="1:38" x14ac:dyDescent="0.25">
      <c r="A585" s="8" t="s">
        <v>989</v>
      </c>
      <c r="B585" s="8" t="str">
        <f t="shared" si="85"/>
        <v>Бурение эксплуатационное на месторождении. Эксплуатационные газовые скважины Чаяндинского НГКМ051-3000860</v>
      </c>
      <c r="C585" s="23" t="s">
        <v>285</v>
      </c>
      <c r="D585" s="23" t="s">
        <v>286</v>
      </c>
      <c r="E585" s="24">
        <f>IFERROR(VLOOKUP(D585,#REF!,2,0),)</f>
        <v>0</v>
      </c>
      <c r="F585" s="24">
        <f>IFERROR(VLOOKUP(D585,#REF!,3,0),)</f>
        <v>0</v>
      </c>
      <c r="G585" s="24">
        <f>IFERROR(VLOOKUP(D585,#REF!,4,0),)</f>
        <v>0</v>
      </c>
      <c r="H585" s="24">
        <f>IFERROR(VLOOKUP($D585,#REF!,5,0),)</f>
        <v>0</v>
      </c>
      <c r="I585" s="24">
        <f>IFERROR(VLOOKUP($D585,#REF!,6,0),)</f>
        <v>0</v>
      </c>
      <c r="J585" s="24">
        <f>IFERROR(VLOOKUP($D585,#REF!,7,0),)</f>
        <v>0</v>
      </c>
      <c r="K585" s="24">
        <f>IFERROR(VLOOKUP($D585,#REF!,8,0),)</f>
        <v>0</v>
      </c>
      <c r="L585" s="24">
        <f>IFERROR(VLOOKUP($D585,#REF!,9,0),)</f>
        <v>0</v>
      </c>
      <c r="M585" s="24">
        <f>IFERROR(VLOOKUP($D585,#REF!,10,0),)</f>
        <v>0</v>
      </c>
      <c r="N585" s="24">
        <f>IFERROR(VLOOKUP($D585,#REF!,11,0),)</f>
        <v>0</v>
      </c>
      <c r="O585" s="24">
        <f>IFERROR(VLOOKUP($D585,#REF!,12,0),)</f>
        <v>0</v>
      </c>
      <c r="P585" s="24">
        <f>IFERROR(VLOOKUP($D585,#REF!,14,0),)</f>
        <v>0</v>
      </c>
      <c r="Q585" s="24">
        <f>IFERROR(VLOOKUP($D585,#REF!,15,0),)</f>
        <v>0</v>
      </c>
      <c r="R585" s="24">
        <f>IFERROR(VLOOKUP($D585,#REF!,16,0),)</f>
        <v>0</v>
      </c>
      <c r="S585" s="24">
        <f>IFERROR(VLOOKUP($D585,#REF!,16,0),)</f>
        <v>0</v>
      </c>
      <c r="T585" s="24">
        <f>IFERROR(VLOOKUP($D585,#REF!,17,0),)</f>
        <v>0</v>
      </c>
      <c r="U585" s="24">
        <f>IFERROR(VLOOKUP($D585,#REF!,19,0),)</f>
        <v>0</v>
      </c>
      <c r="V585" s="24">
        <f>IFERROR(VLOOKUP($D585,#REF!,20,0),)</f>
        <v>0</v>
      </c>
      <c r="W585" s="24">
        <f>IFERROR(VLOOKUP($D585,#REF!,21,0),)</f>
        <v>0</v>
      </c>
      <c r="X585" s="24">
        <f>IFERROR(VLOOKUP($D585,#REF!,22,0),)</f>
        <v>0</v>
      </c>
      <c r="Y585" s="24">
        <f>IFERROR(VLOOKUP($D585,#REF!,23,0),)</f>
        <v>0</v>
      </c>
      <c r="Z585" s="24">
        <f>IFERROR(VLOOKUP($D585,#REF!,24,0),)</f>
        <v>0</v>
      </c>
      <c r="AA585" s="24">
        <f>IFERROR(VLOOKUP($D585,#REF!,25,0),)</f>
        <v>0</v>
      </c>
      <c r="AB585" s="24">
        <f>IFERROR(VLOOKUP($D585,#REF!,26,0),)</f>
        <v>0</v>
      </c>
      <c r="AC585" s="24">
        <f>IFERROR(VLOOKUP($D585,#REF!,27,0),)</f>
        <v>0</v>
      </c>
      <c r="AD585" s="24">
        <f>IFERROR(VLOOKUP($D585,#REF!,28,0),)</f>
        <v>0</v>
      </c>
      <c r="AE585" s="24">
        <f>IFERROR(VLOOKUP($D585,#REF!,29,0),)</f>
        <v>0</v>
      </c>
      <c r="AF585" s="24">
        <f>IFERROR(VLOOKUP($D585,#REF!,30,0),)</f>
        <v>0</v>
      </c>
      <c r="AG585" s="24">
        <f>IFERROR(VLOOKUP($D585,#REF!,31,0),)</f>
        <v>0</v>
      </c>
      <c r="AH585" s="24">
        <f>IFERROR(VLOOKUP($D585,#REF!,32,0),)</f>
        <v>0</v>
      </c>
      <c r="AI585" s="24">
        <f>IFERROR(VLOOKUP($D585,#REF!,33,0),)</f>
        <v>0</v>
      </c>
      <c r="AJ585" s="24">
        <f>IFERROR(VLOOKUP($D585,#REF!,34,0),)</f>
        <v>0</v>
      </c>
      <c r="AK585" s="24">
        <f>IFERROR(VLOOKUP($D585,#REF!,35,0),)</f>
        <v>0</v>
      </c>
      <c r="AL585" s="24">
        <f>IFERROR(VLOOKUP($D585,#REF!,36,0),)</f>
        <v>0</v>
      </c>
    </row>
    <row r="586" spans="1:38" x14ac:dyDescent="0.25">
      <c r="B586" s="8" t="str">
        <f t="shared" si="85"/>
        <v>Подрядные работы051-3000860</v>
      </c>
      <c r="C586" s="33" t="s">
        <v>2</v>
      </c>
      <c r="D586" s="33" t="s">
        <v>286</v>
      </c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</row>
    <row r="587" spans="1:38" x14ac:dyDescent="0.25">
      <c r="B587" s="8" t="str">
        <f t="shared" si="85"/>
        <v>Газпром нефть Заполярье051-3000860</v>
      </c>
      <c r="C587" s="40" t="s">
        <v>1004</v>
      </c>
      <c r="D587" s="40" t="s">
        <v>286</v>
      </c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>
        <f t="shared" ref="O587:O588" si="86">U587+Y587+AC587+AG587</f>
        <v>5716.04</v>
      </c>
      <c r="P587" s="20">
        <f t="shared" ref="P587:P588" si="87">V587+Z587+AD587+AH587</f>
        <v>0</v>
      </c>
      <c r="Q587" s="20">
        <f t="shared" ref="Q587:Q588" si="88">W587+AA587+AE587+AI587</f>
        <v>2334.5500000000002</v>
      </c>
      <c r="R587" s="20">
        <f t="shared" ref="R587:R588" si="89">X587+AB587+AF587+AJ587</f>
        <v>0</v>
      </c>
      <c r="S587" s="20"/>
      <c r="T587" s="20"/>
      <c r="U587" s="20">
        <f t="shared" ref="U587:U588" si="90">V587+W587+X587</f>
        <v>0</v>
      </c>
      <c r="V587" s="20"/>
      <c r="W587" s="20"/>
      <c r="X587" s="20"/>
      <c r="Y587" s="20">
        <v>3589.55</v>
      </c>
      <c r="Z587" s="20"/>
      <c r="AA587" s="20">
        <v>2334.5500000000002</v>
      </c>
      <c r="AB587" s="20"/>
      <c r="AC587" s="20">
        <v>1420</v>
      </c>
      <c r="AD587" s="20"/>
      <c r="AE587" s="20"/>
      <c r="AF587" s="20"/>
      <c r="AG587" s="20">
        <f>1456.09-AG588</f>
        <v>706.4899999999999</v>
      </c>
      <c r="AH587" s="20"/>
      <c r="AI587" s="20"/>
      <c r="AJ587" s="20"/>
      <c r="AK587" s="20"/>
      <c r="AL587" s="20"/>
    </row>
    <row r="588" spans="1:38" x14ac:dyDescent="0.25">
      <c r="B588" s="8" t="str">
        <f t="shared" si="85"/>
        <v>Газпром недра051-3000860</v>
      </c>
      <c r="C588" s="40" t="s">
        <v>1005</v>
      </c>
      <c r="D588" s="40" t="s">
        <v>286</v>
      </c>
      <c r="E588" s="20"/>
      <c r="F588" s="20">
        <v>113.99</v>
      </c>
      <c r="G588" s="20"/>
      <c r="H588" s="20"/>
      <c r="I588" s="20"/>
      <c r="J588" s="20"/>
      <c r="K588" s="20"/>
      <c r="L588" s="20"/>
      <c r="M588" s="20"/>
      <c r="N588" s="20"/>
      <c r="O588" s="20">
        <f t="shared" si="86"/>
        <v>1671.88</v>
      </c>
      <c r="P588" s="20">
        <f t="shared" si="87"/>
        <v>113.99</v>
      </c>
      <c r="Q588" s="20">
        <f t="shared" si="88"/>
        <v>198.29</v>
      </c>
      <c r="R588" s="20">
        <f t="shared" si="89"/>
        <v>0</v>
      </c>
      <c r="S588" s="20"/>
      <c r="T588" s="20"/>
      <c r="U588" s="20">
        <f t="shared" si="90"/>
        <v>113.99</v>
      </c>
      <c r="V588" s="20">
        <v>113.99</v>
      </c>
      <c r="W588" s="20"/>
      <c r="X588" s="20"/>
      <c r="Y588" s="20">
        <v>563.29</v>
      </c>
      <c r="Z588" s="20"/>
      <c r="AA588" s="20">
        <v>198.29</v>
      </c>
      <c r="AB588" s="20"/>
      <c r="AC588" s="20">
        <v>245</v>
      </c>
      <c r="AD588" s="20"/>
      <c r="AE588" s="20"/>
      <c r="AF588" s="20"/>
      <c r="AG588" s="20">
        <v>749.6</v>
      </c>
      <c r="AH588" s="20"/>
      <c r="AI588" s="20"/>
      <c r="AJ588" s="20"/>
      <c r="AK588" s="20"/>
      <c r="AL588" s="20"/>
    </row>
    <row r="589" spans="1:38" x14ac:dyDescent="0.25">
      <c r="B589" s="8" t="str">
        <f t="shared" si="85"/>
        <v>Газпром бурение051-3000860</v>
      </c>
      <c r="C589" s="40" t="s">
        <v>1002</v>
      </c>
      <c r="D589" s="40" t="s">
        <v>286</v>
      </c>
      <c r="E589" s="20"/>
      <c r="F589" s="20">
        <v>1950.08</v>
      </c>
      <c r="G589" s="20"/>
      <c r="H589" s="20"/>
      <c r="I589" s="20"/>
      <c r="J589" s="20"/>
      <c r="K589" s="20"/>
      <c r="L589" s="20"/>
      <c r="M589" s="20"/>
      <c r="N589" s="20"/>
      <c r="O589" s="20">
        <f>U589+Y589+AC589+AG589</f>
        <v>1950.08</v>
      </c>
      <c r="P589" s="20">
        <f>V589+Z589+AD589+AH589</f>
        <v>1950.08</v>
      </c>
      <c r="Q589" s="20">
        <f>W589+AA589+AE589+AI589</f>
        <v>0</v>
      </c>
      <c r="R589" s="20">
        <f>X589+AB589+AF589+AJ589</f>
        <v>0</v>
      </c>
      <c r="S589" s="20"/>
      <c r="T589" s="20"/>
      <c r="U589" s="20">
        <f>V589+W589+X589</f>
        <v>1950.08</v>
      </c>
      <c r="V589" s="20">
        <v>1950.08</v>
      </c>
      <c r="W589" s="20"/>
      <c r="X589" s="20"/>
      <c r="Y589" s="20">
        <f>Z589+AA589+AB589</f>
        <v>0</v>
      </c>
      <c r="Z589" s="20"/>
      <c r="AA589" s="20"/>
      <c r="AB589" s="20"/>
      <c r="AC589" s="20">
        <f>AD589+AE589+AF589</f>
        <v>0</v>
      </c>
      <c r="AD589" s="20"/>
      <c r="AE589" s="20"/>
      <c r="AF589" s="20"/>
      <c r="AG589" s="20">
        <f>AH589+AI589+AJ589</f>
        <v>0</v>
      </c>
      <c r="AH589" s="20"/>
      <c r="AI589" s="20"/>
      <c r="AJ589" s="20"/>
      <c r="AK589" s="20"/>
      <c r="AL589" s="20"/>
    </row>
    <row r="590" spans="1:38" x14ac:dyDescent="0.25">
      <c r="A590" s="8" t="s">
        <v>989</v>
      </c>
      <c r="B590" s="8" t="str">
        <f t="shared" si="85"/>
        <v>Бурение эксплуатационное на месторождении. Северо-Колпаковское газоконденсатное месторождение051-3000863</v>
      </c>
      <c r="C590" s="23" t="s">
        <v>947</v>
      </c>
      <c r="D590" s="23" t="s">
        <v>287</v>
      </c>
      <c r="E590" s="24">
        <f>IFERROR(VLOOKUP(D590,#REF!,2,0),)</f>
        <v>0</v>
      </c>
      <c r="F590" s="24">
        <f>IFERROR(VLOOKUP(D590,#REF!,3,0),)</f>
        <v>0</v>
      </c>
      <c r="G590" s="24">
        <f>IFERROR(VLOOKUP(D590,#REF!,4,0),)</f>
        <v>0</v>
      </c>
      <c r="H590" s="24">
        <f>IFERROR(VLOOKUP($D590,#REF!,5,0),)</f>
        <v>0</v>
      </c>
      <c r="I590" s="24">
        <v>0</v>
      </c>
      <c r="J590" s="24">
        <f>IFERROR(VLOOKUP($D590,#REF!,7,0),)</f>
        <v>0</v>
      </c>
      <c r="K590" s="24">
        <f>IFERROR(VLOOKUP($D590,#REF!,8,0),)</f>
        <v>0</v>
      </c>
      <c r="L590" s="24">
        <f>IFERROR(VLOOKUP($D590,#REF!,9,0),)</f>
        <v>0</v>
      </c>
      <c r="M590" s="24">
        <f>IFERROR(VLOOKUP($D590,#REF!,10,0),)</f>
        <v>0</v>
      </c>
      <c r="N590" s="24">
        <f>IFERROR(VLOOKUP($D590,#REF!,11,0),)</f>
        <v>0</v>
      </c>
      <c r="O590" s="24">
        <f>IFERROR(VLOOKUP($D590,#REF!,12,0),)</f>
        <v>0</v>
      </c>
      <c r="P590" s="24">
        <f>IFERROR(VLOOKUP($D590,#REF!,14,0),)</f>
        <v>0</v>
      </c>
      <c r="Q590" s="24">
        <f>IFERROR(VLOOKUP($D590,#REF!,15,0),)</f>
        <v>0</v>
      </c>
      <c r="R590" s="24">
        <f>IFERROR(VLOOKUP($D590,#REF!,16,0),)</f>
        <v>0</v>
      </c>
      <c r="S590" s="24">
        <f>IFERROR(VLOOKUP($D590,#REF!,16,0),)</f>
        <v>0</v>
      </c>
      <c r="T590" s="24">
        <f>IFERROR(VLOOKUP($D590,#REF!,17,0),)</f>
        <v>0</v>
      </c>
      <c r="U590" s="24">
        <f>IFERROR(VLOOKUP($D590,#REF!,19,0),)</f>
        <v>0</v>
      </c>
      <c r="V590" s="24">
        <f>IFERROR(VLOOKUP($D590,#REF!,20,0),)</f>
        <v>0</v>
      </c>
      <c r="W590" s="24">
        <f>IFERROR(VLOOKUP($D590,#REF!,21,0),)</f>
        <v>0</v>
      </c>
      <c r="X590" s="24">
        <f>IFERROR(VLOOKUP($D590,#REF!,22,0),)</f>
        <v>0</v>
      </c>
      <c r="Y590" s="24">
        <f>IFERROR(VLOOKUP($D590,#REF!,23,0),)</f>
        <v>0</v>
      </c>
      <c r="Z590" s="24">
        <f>IFERROR(VLOOKUP($D590,#REF!,24,0),)</f>
        <v>0</v>
      </c>
      <c r="AA590" s="24">
        <f>IFERROR(VLOOKUP($D590,#REF!,25,0),)</f>
        <v>0</v>
      </c>
      <c r="AB590" s="24">
        <f>IFERROR(VLOOKUP($D590,#REF!,26,0),)</f>
        <v>0</v>
      </c>
      <c r="AC590" s="24">
        <f>IFERROR(VLOOKUP($D590,#REF!,27,0),)</f>
        <v>0</v>
      </c>
      <c r="AD590" s="24">
        <f>IFERROR(VLOOKUP($D590,#REF!,28,0),)</f>
        <v>0</v>
      </c>
      <c r="AE590" s="24">
        <f>IFERROR(VLOOKUP($D590,#REF!,29,0),)</f>
        <v>0</v>
      </c>
      <c r="AF590" s="24">
        <f>IFERROR(VLOOKUP($D590,#REF!,30,0),)</f>
        <v>0</v>
      </c>
      <c r="AG590" s="24">
        <f>IFERROR(VLOOKUP($D590,#REF!,31,0),)</f>
        <v>0</v>
      </c>
      <c r="AH590" s="24">
        <f>IFERROR(VLOOKUP($D590,#REF!,32,0),)</f>
        <v>0</v>
      </c>
      <c r="AI590" s="24">
        <f>IFERROR(VLOOKUP($D590,#REF!,33,0),)</f>
        <v>0</v>
      </c>
      <c r="AJ590" s="24">
        <f>IFERROR(VLOOKUP($D590,#REF!,34,0),)</f>
        <v>0</v>
      </c>
      <c r="AK590" s="24">
        <f>IFERROR(VLOOKUP($D590,#REF!,35,0),)</f>
        <v>0</v>
      </c>
      <c r="AL590" s="24">
        <f>IFERROR(VLOOKUP($D590,#REF!,36,0),)</f>
        <v>0</v>
      </c>
    </row>
    <row r="591" spans="1:38" x14ac:dyDescent="0.25">
      <c r="A591" s="8" t="s">
        <v>989</v>
      </c>
      <c r="B591" s="8" t="str">
        <f t="shared" si="85"/>
        <v>Эксплуатационное бурение. Дообустройство второго опытного участка Ачимовских отложений Уренгойского НГКМ на полное развитие051-3001040</v>
      </c>
      <c r="C591" s="23" t="s">
        <v>948</v>
      </c>
      <c r="D591" s="23" t="s">
        <v>288</v>
      </c>
      <c r="E591" s="24">
        <f>IFERROR(VLOOKUP(D591,#REF!,2,0),)</f>
        <v>0</v>
      </c>
      <c r="F591" s="24">
        <f>IFERROR(VLOOKUP(D591,#REF!,3,0),)</f>
        <v>0</v>
      </c>
      <c r="G591" s="24">
        <f>IFERROR(VLOOKUP(D591,#REF!,4,0),)</f>
        <v>0</v>
      </c>
      <c r="H591" s="24">
        <f>IFERROR(VLOOKUP($D591,#REF!,5,0),)</f>
        <v>0</v>
      </c>
      <c r="I591" s="24">
        <v>1345.75</v>
      </c>
      <c r="J591" s="24">
        <f>IFERROR(VLOOKUP($D591,#REF!,7,0),)</f>
        <v>0</v>
      </c>
      <c r="K591" s="24">
        <f>IFERROR(VLOOKUP($D591,#REF!,8,0),)</f>
        <v>0</v>
      </c>
      <c r="L591" s="24">
        <f>IFERROR(VLOOKUP($D591,#REF!,9,0),)</f>
        <v>0</v>
      </c>
      <c r="M591" s="24">
        <f>IFERROR(VLOOKUP($D591,#REF!,10,0),)</f>
        <v>0</v>
      </c>
      <c r="N591" s="24">
        <f>IFERROR(VLOOKUP($D591,#REF!,11,0),)</f>
        <v>0</v>
      </c>
      <c r="O591" s="24">
        <f>IFERROR(VLOOKUP($D591,#REF!,12,0),)</f>
        <v>0</v>
      </c>
      <c r="P591" s="24">
        <f>IFERROR(VLOOKUP($D591,#REF!,14,0),)</f>
        <v>0</v>
      </c>
      <c r="Q591" s="24">
        <f>IFERROR(VLOOKUP($D591,#REF!,15,0),)</f>
        <v>0</v>
      </c>
      <c r="R591" s="24">
        <f>IFERROR(VLOOKUP($D591,#REF!,16,0),)</f>
        <v>0</v>
      </c>
      <c r="S591" s="24">
        <f>IFERROR(VLOOKUP($D591,#REF!,16,0),)</f>
        <v>0</v>
      </c>
      <c r="T591" s="24">
        <f>IFERROR(VLOOKUP($D591,#REF!,17,0),)</f>
        <v>0</v>
      </c>
      <c r="U591" s="24">
        <f>IFERROR(VLOOKUP($D591,#REF!,19,0),)</f>
        <v>0</v>
      </c>
      <c r="V591" s="24">
        <f>IFERROR(VLOOKUP($D591,#REF!,20,0),)</f>
        <v>0</v>
      </c>
      <c r="W591" s="24">
        <f>IFERROR(VLOOKUP($D591,#REF!,21,0),)</f>
        <v>0</v>
      </c>
      <c r="X591" s="24">
        <f>IFERROR(VLOOKUP($D591,#REF!,22,0),)</f>
        <v>0</v>
      </c>
      <c r="Y591" s="24">
        <f>IFERROR(VLOOKUP($D591,#REF!,23,0),)</f>
        <v>0</v>
      </c>
      <c r="Z591" s="24">
        <f>IFERROR(VLOOKUP($D591,#REF!,24,0),)</f>
        <v>0</v>
      </c>
      <c r="AA591" s="24">
        <f>IFERROR(VLOOKUP($D591,#REF!,25,0),)</f>
        <v>0</v>
      </c>
      <c r="AB591" s="24">
        <f>IFERROR(VLOOKUP($D591,#REF!,26,0),)</f>
        <v>0</v>
      </c>
      <c r="AC591" s="24">
        <f>IFERROR(VLOOKUP($D591,#REF!,27,0),)</f>
        <v>0</v>
      </c>
      <c r="AD591" s="24">
        <f>IFERROR(VLOOKUP($D591,#REF!,28,0),)</f>
        <v>0</v>
      </c>
      <c r="AE591" s="24">
        <f>IFERROR(VLOOKUP($D591,#REF!,29,0),)</f>
        <v>0</v>
      </c>
      <c r="AF591" s="24">
        <f>IFERROR(VLOOKUP($D591,#REF!,30,0),)</f>
        <v>0</v>
      </c>
      <c r="AG591" s="24">
        <f>IFERROR(VLOOKUP($D591,#REF!,31,0),)</f>
        <v>0</v>
      </c>
      <c r="AH591" s="24">
        <f>IFERROR(VLOOKUP($D591,#REF!,32,0),)</f>
        <v>0</v>
      </c>
      <c r="AI591" s="24">
        <f>IFERROR(VLOOKUP($D591,#REF!,33,0),)</f>
        <v>0</v>
      </c>
      <c r="AJ591" s="24">
        <f>IFERROR(VLOOKUP($D591,#REF!,34,0),)</f>
        <v>0</v>
      </c>
      <c r="AK591" s="24">
        <f>IFERROR(VLOOKUP($D591,#REF!,35,0),)</f>
        <v>0</v>
      </c>
      <c r="AL591" s="24">
        <f>IFERROR(VLOOKUP($D591,#REF!,36,0),)</f>
        <v>0</v>
      </c>
    </row>
    <row r="592" spans="1:38" x14ac:dyDescent="0.25">
      <c r="A592" s="8" t="s">
        <v>989</v>
      </c>
      <c r="B592" s="8" t="str">
        <f t="shared" si="85"/>
        <v>Эксплуатационное бурение. Дообустройство Песцовой площади Уренгойского НГКМ. УКПГ-16051-3001048</v>
      </c>
      <c r="C592" s="23" t="s">
        <v>949</v>
      </c>
      <c r="D592" s="23" t="s">
        <v>289</v>
      </c>
      <c r="E592" s="24">
        <f>IFERROR(VLOOKUP(D592,#REF!,2,0),)</f>
        <v>0</v>
      </c>
      <c r="F592" s="24">
        <f>IFERROR(VLOOKUP(D592,#REF!,3,0),)</f>
        <v>0</v>
      </c>
      <c r="G592" s="24">
        <f>IFERROR(VLOOKUP(D592,#REF!,4,0),)</f>
        <v>0</v>
      </c>
      <c r="H592" s="24">
        <f>IFERROR(VLOOKUP($D592,#REF!,5,0),)</f>
        <v>0</v>
      </c>
      <c r="I592" s="24">
        <v>49.56</v>
      </c>
      <c r="J592" s="24">
        <f>IFERROR(VLOOKUP($D592,#REF!,7,0),)</f>
        <v>0</v>
      </c>
      <c r="K592" s="24">
        <f>IFERROR(VLOOKUP($D592,#REF!,8,0),)</f>
        <v>0</v>
      </c>
      <c r="L592" s="24">
        <f>IFERROR(VLOOKUP($D592,#REF!,9,0),)</f>
        <v>0</v>
      </c>
      <c r="M592" s="24">
        <f>IFERROR(VLOOKUP($D592,#REF!,10,0),)</f>
        <v>0</v>
      </c>
      <c r="N592" s="24">
        <f>IFERROR(VLOOKUP($D592,#REF!,11,0),)</f>
        <v>0</v>
      </c>
      <c r="O592" s="24">
        <f>IFERROR(VLOOKUP($D592,#REF!,12,0),)</f>
        <v>0</v>
      </c>
      <c r="P592" s="24">
        <f>IFERROR(VLOOKUP($D592,#REF!,14,0),)</f>
        <v>0</v>
      </c>
      <c r="Q592" s="24">
        <f>IFERROR(VLOOKUP($D592,#REF!,15,0),)</f>
        <v>0</v>
      </c>
      <c r="R592" s="24">
        <f>IFERROR(VLOOKUP($D592,#REF!,16,0),)</f>
        <v>0</v>
      </c>
      <c r="S592" s="24">
        <f>IFERROR(VLOOKUP($D592,#REF!,16,0),)</f>
        <v>0</v>
      </c>
      <c r="T592" s="24">
        <f>IFERROR(VLOOKUP($D592,#REF!,17,0),)</f>
        <v>0</v>
      </c>
      <c r="U592" s="24">
        <f>IFERROR(VLOOKUP($D592,#REF!,19,0),)</f>
        <v>0</v>
      </c>
      <c r="V592" s="24">
        <f>IFERROR(VLOOKUP($D592,#REF!,20,0),)</f>
        <v>0</v>
      </c>
      <c r="W592" s="24">
        <f>IFERROR(VLOOKUP($D592,#REF!,21,0),)</f>
        <v>0</v>
      </c>
      <c r="X592" s="24">
        <f>IFERROR(VLOOKUP($D592,#REF!,22,0),)</f>
        <v>0</v>
      </c>
      <c r="Y592" s="24">
        <f>IFERROR(VLOOKUP($D592,#REF!,23,0),)</f>
        <v>0</v>
      </c>
      <c r="Z592" s="24">
        <f>IFERROR(VLOOKUP($D592,#REF!,24,0),)</f>
        <v>0</v>
      </c>
      <c r="AA592" s="24">
        <f>IFERROR(VLOOKUP($D592,#REF!,25,0),)</f>
        <v>0</v>
      </c>
      <c r="AB592" s="24">
        <f>IFERROR(VLOOKUP($D592,#REF!,26,0),)</f>
        <v>0</v>
      </c>
      <c r="AC592" s="24">
        <f>IFERROR(VLOOKUP($D592,#REF!,27,0),)</f>
        <v>0</v>
      </c>
      <c r="AD592" s="24">
        <f>IFERROR(VLOOKUP($D592,#REF!,28,0),)</f>
        <v>0</v>
      </c>
      <c r="AE592" s="24">
        <f>IFERROR(VLOOKUP($D592,#REF!,29,0),)</f>
        <v>0</v>
      </c>
      <c r="AF592" s="24">
        <f>IFERROR(VLOOKUP($D592,#REF!,30,0),)</f>
        <v>0</v>
      </c>
      <c r="AG592" s="24">
        <f>IFERROR(VLOOKUP($D592,#REF!,31,0),)</f>
        <v>0</v>
      </c>
      <c r="AH592" s="24">
        <f>IFERROR(VLOOKUP($D592,#REF!,32,0),)</f>
        <v>0</v>
      </c>
      <c r="AI592" s="24">
        <f>IFERROR(VLOOKUP($D592,#REF!,33,0),)</f>
        <v>0</v>
      </c>
      <c r="AJ592" s="24">
        <f>IFERROR(VLOOKUP($D592,#REF!,34,0),)</f>
        <v>0</v>
      </c>
      <c r="AK592" s="24">
        <f>IFERROR(VLOOKUP($D592,#REF!,35,0),)</f>
        <v>0</v>
      </c>
      <c r="AL592" s="24">
        <f>IFERROR(VLOOKUP($D592,#REF!,36,0),)</f>
        <v>0</v>
      </c>
    </row>
    <row r="593" spans="1:38" x14ac:dyDescent="0.25">
      <c r="A593" s="8" t="s">
        <v>989</v>
      </c>
      <c r="B593" s="8" t="str">
        <f t="shared" si="85"/>
        <v>Эксплуатационное бурение. Обустройство Уренгойского нефтегазоконденсатного месторождения051-3001052</v>
      </c>
      <c r="C593" s="23" t="s">
        <v>950</v>
      </c>
      <c r="D593" s="23" t="s">
        <v>290</v>
      </c>
      <c r="E593" s="24">
        <f>IFERROR(VLOOKUP(D593,#REF!,2,0),)</f>
        <v>0</v>
      </c>
      <c r="F593" s="24">
        <f>IFERROR(VLOOKUP(D593,#REF!,3,0),)</f>
        <v>0</v>
      </c>
      <c r="G593" s="24">
        <f>IFERROR(VLOOKUP(D593,#REF!,4,0),)</f>
        <v>0</v>
      </c>
      <c r="H593" s="24">
        <f>IFERROR(VLOOKUP($D593,#REF!,5,0),)</f>
        <v>0</v>
      </c>
      <c r="I593" s="24">
        <v>81.78</v>
      </c>
      <c r="J593" s="24">
        <f>IFERROR(VLOOKUP($D593,#REF!,7,0),)</f>
        <v>0</v>
      </c>
      <c r="K593" s="24">
        <f>IFERROR(VLOOKUP($D593,#REF!,8,0),)</f>
        <v>0</v>
      </c>
      <c r="L593" s="24">
        <f>IFERROR(VLOOKUP($D593,#REF!,9,0),)</f>
        <v>0</v>
      </c>
      <c r="M593" s="24">
        <f>IFERROR(VLOOKUP($D593,#REF!,10,0),)</f>
        <v>0</v>
      </c>
      <c r="N593" s="24">
        <f>IFERROR(VLOOKUP($D593,#REF!,11,0),)</f>
        <v>0</v>
      </c>
      <c r="O593" s="24">
        <f>IFERROR(VLOOKUP($D593,#REF!,12,0),)</f>
        <v>0</v>
      </c>
      <c r="P593" s="24">
        <f>IFERROR(VLOOKUP($D593,#REF!,14,0),)</f>
        <v>0</v>
      </c>
      <c r="Q593" s="24">
        <f>IFERROR(VLOOKUP($D593,#REF!,15,0),)</f>
        <v>0</v>
      </c>
      <c r="R593" s="24">
        <f>IFERROR(VLOOKUP($D593,#REF!,16,0),)</f>
        <v>0</v>
      </c>
      <c r="S593" s="24">
        <f>IFERROR(VLOOKUP($D593,#REF!,16,0),)</f>
        <v>0</v>
      </c>
      <c r="T593" s="24">
        <f>IFERROR(VLOOKUP($D593,#REF!,17,0),)</f>
        <v>0</v>
      </c>
      <c r="U593" s="24">
        <f>IFERROR(VLOOKUP($D593,#REF!,19,0),)</f>
        <v>0</v>
      </c>
      <c r="V593" s="24">
        <f>IFERROR(VLOOKUP($D593,#REF!,20,0),)</f>
        <v>0</v>
      </c>
      <c r="W593" s="24">
        <f>IFERROR(VLOOKUP($D593,#REF!,21,0),)</f>
        <v>0</v>
      </c>
      <c r="X593" s="24">
        <f>IFERROR(VLOOKUP($D593,#REF!,22,0),)</f>
        <v>0</v>
      </c>
      <c r="Y593" s="24">
        <f>IFERROR(VLOOKUP($D593,#REF!,23,0),)</f>
        <v>0</v>
      </c>
      <c r="Z593" s="24">
        <f>IFERROR(VLOOKUP($D593,#REF!,24,0),)</f>
        <v>0</v>
      </c>
      <c r="AA593" s="24">
        <f>IFERROR(VLOOKUP($D593,#REF!,25,0),)</f>
        <v>0</v>
      </c>
      <c r="AB593" s="24">
        <f>IFERROR(VLOOKUP($D593,#REF!,26,0),)</f>
        <v>0</v>
      </c>
      <c r="AC593" s="24">
        <f>IFERROR(VLOOKUP($D593,#REF!,27,0),)</f>
        <v>0</v>
      </c>
      <c r="AD593" s="24">
        <f>IFERROR(VLOOKUP($D593,#REF!,28,0),)</f>
        <v>0</v>
      </c>
      <c r="AE593" s="24">
        <f>IFERROR(VLOOKUP($D593,#REF!,29,0),)</f>
        <v>0</v>
      </c>
      <c r="AF593" s="24">
        <f>IFERROR(VLOOKUP($D593,#REF!,30,0),)</f>
        <v>0</v>
      </c>
      <c r="AG593" s="24">
        <f>IFERROR(VLOOKUP($D593,#REF!,31,0),)</f>
        <v>0</v>
      </c>
      <c r="AH593" s="24">
        <f>IFERROR(VLOOKUP($D593,#REF!,32,0),)</f>
        <v>0</v>
      </c>
      <c r="AI593" s="24">
        <f>IFERROR(VLOOKUP($D593,#REF!,33,0),)</f>
        <v>0</v>
      </c>
      <c r="AJ593" s="24">
        <f>IFERROR(VLOOKUP($D593,#REF!,34,0),)</f>
        <v>0</v>
      </c>
      <c r="AK593" s="24">
        <f>IFERROR(VLOOKUP($D593,#REF!,35,0),)</f>
        <v>0</v>
      </c>
      <c r="AL593" s="24">
        <f>IFERROR(VLOOKUP($D593,#REF!,36,0),)</f>
        <v>0</v>
      </c>
    </row>
    <row r="594" spans="1:38" x14ac:dyDescent="0.25">
      <c r="A594" s="8" t="s">
        <v>989</v>
      </c>
      <c r="B594" s="8" t="str">
        <f t="shared" si="85"/>
        <v>Эксплуатационное бурение. Подключение дополнительных скважин нижнемеловых отложений Ямбургского НГКМ051-3001202</v>
      </c>
      <c r="C594" s="23" t="s">
        <v>951</v>
      </c>
      <c r="D594" s="23" t="s">
        <v>291</v>
      </c>
      <c r="E594" s="24">
        <f>IFERROR(VLOOKUP(D594,#REF!,2,0),)</f>
        <v>0</v>
      </c>
      <c r="F594" s="24">
        <f>IFERROR(VLOOKUP(D594,#REF!,3,0),)</f>
        <v>0</v>
      </c>
      <c r="G594" s="24">
        <f>IFERROR(VLOOKUP(D594,#REF!,4,0),)</f>
        <v>0</v>
      </c>
      <c r="H594" s="24">
        <f>IFERROR(VLOOKUP($D594,#REF!,5,0),)</f>
        <v>0</v>
      </c>
      <c r="I594" s="24">
        <v>34.65</v>
      </c>
      <c r="J594" s="24">
        <f>IFERROR(VLOOKUP($D594,#REF!,7,0),)</f>
        <v>0</v>
      </c>
      <c r="K594" s="24">
        <f>IFERROR(VLOOKUP($D594,#REF!,8,0),)</f>
        <v>0</v>
      </c>
      <c r="L594" s="24">
        <f>IFERROR(VLOOKUP($D594,#REF!,9,0),)</f>
        <v>0</v>
      </c>
      <c r="M594" s="24">
        <f>IFERROR(VLOOKUP($D594,#REF!,10,0),)</f>
        <v>0</v>
      </c>
      <c r="N594" s="24">
        <f>IFERROR(VLOOKUP($D594,#REF!,11,0),)</f>
        <v>0</v>
      </c>
      <c r="O594" s="24">
        <f>IFERROR(VLOOKUP($D594,#REF!,12,0),)</f>
        <v>0</v>
      </c>
      <c r="P594" s="24">
        <f>IFERROR(VLOOKUP($D594,#REF!,14,0),)</f>
        <v>0</v>
      </c>
      <c r="Q594" s="24">
        <f>IFERROR(VLOOKUP($D594,#REF!,15,0),)</f>
        <v>0</v>
      </c>
      <c r="R594" s="24">
        <f>IFERROR(VLOOKUP($D594,#REF!,16,0),)</f>
        <v>0</v>
      </c>
      <c r="S594" s="24">
        <f>IFERROR(VLOOKUP($D594,#REF!,16,0),)</f>
        <v>0</v>
      </c>
      <c r="T594" s="24">
        <f>IFERROR(VLOOKUP($D594,#REF!,17,0),)</f>
        <v>0</v>
      </c>
      <c r="U594" s="24">
        <f>IFERROR(VLOOKUP($D594,#REF!,19,0),)</f>
        <v>0</v>
      </c>
      <c r="V594" s="24">
        <f>IFERROR(VLOOKUP($D594,#REF!,20,0),)</f>
        <v>0</v>
      </c>
      <c r="W594" s="24">
        <f>IFERROR(VLOOKUP($D594,#REF!,21,0),)</f>
        <v>0</v>
      </c>
      <c r="X594" s="24">
        <f>IFERROR(VLOOKUP($D594,#REF!,22,0),)</f>
        <v>0</v>
      </c>
      <c r="Y594" s="24">
        <f>IFERROR(VLOOKUP($D594,#REF!,23,0),)</f>
        <v>0</v>
      </c>
      <c r="Z594" s="24">
        <f>IFERROR(VLOOKUP($D594,#REF!,24,0),)</f>
        <v>0</v>
      </c>
      <c r="AA594" s="24">
        <f>IFERROR(VLOOKUP($D594,#REF!,25,0),)</f>
        <v>0</v>
      </c>
      <c r="AB594" s="24">
        <f>IFERROR(VLOOKUP($D594,#REF!,26,0),)</f>
        <v>0</v>
      </c>
      <c r="AC594" s="24">
        <f>IFERROR(VLOOKUP($D594,#REF!,27,0),)</f>
        <v>0</v>
      </c>
      <c r="AD594" s="24">
        <f>IFERROR(VLOOKUP($D594,#REF!,28,0),)</f>
        <v>0</v>
      </c>
      <c r="AE594" s="24">
        <f>IFERROR(VLOOKUP($D594,#REF!,29,0),)</f>
        <v>0</v>
      </c>
      <c r="AF594" s="24">
        <f>IFERROR(VLOOKUP($D594,#REF!,30,0),)</f>
        <v>0</v>
      </c>
      <c r="AG594" s="24">
        <f>IFERROR(VLOOKUP($D594,#REF!,31,0),)</f>
        <v>0</v>
      </c>
      <c r="AH594" s="24">
        <f>IFERROR(VLOOKUP($D594,#REF!,32,0),)</f>
        <v>0</v>
      </c>
      <c r="AI594" s="24">
        <f>IFERROR(VLOOKUP($D594,#REF!,33,0),)</f>
        <v>0</v>
      </c>
      <c r="AJ594" s="24">
        <f>IFERROR(VLOOKUP($D594,#REF!,34,0),)</f>
        <v>0</v>
      </c>
      <c r="AK594" s="24">
        <f>IFERROR(VLOOKUP($D594,#REF!,35,0),)</f>
        <v>0</v>
      </c>
      <c r="AL594" s="24">
        <f>IFERROR(VLOOKUP($D594,#REF!,36,0),)</f>
        <v>0</v>
      </c>
    </row>
    <row r="595" spans="1:38" x14ac:dyDescent="0.25">
      <c r="A595" s="8" t="s">
        <v>989</v>
      </c>
      <c r="B595" s="8" t="str">
        <f t="shared" si="85"/>
        <v>Эксплуатационное бурение. Обустройство газового месторождения Каменномысское- море051-3001219</v>
      </c>
      <c r="C595" s="23" t="s">
        <v>952</v>
      </c>
      <c r="D595" s="23" t="s">
        <v>533</v>
      </c>
      <c r="E595" s="24">
        <f>IFERROR(VLOOKUP(D595,#REF!,2,0),)</f>
        <v>0</v>
      </c>
      <c r="F595" s="24">
        <f>IFERROR(VLOOKUP(D595,#REF!,3,0),)</f>
        <v>0</v>
      </c>
      <c r="G595" s="24">
        <f>IFERROR(VLOOKUP(D595,#REF!,4,0),)</f>
        <v>0</v>
      </c>
      <c r="H595" s="24">
        <f>IFERROR(VLOOKUP($D595,#REF!,5,0),)</f>
        <v>0</v>
      </c>
      <c r="I595" s="24">
        <v>0</v>
      </c>
      <c r="J595" s="24">
        <f>IFERROR(VLOOKUP($D595,#REF!,7,0),)</f>
        <v>0</v>
      </c>
      <c r="K595" s="24">
        <f>IFERROR(VLOOKUP($D595,#REF!,8,0),)</f>
        <v>0</v>
      </c>
      <c r="L595" s="24">
        <f>IFERROR(VLOOKUP($D595,#REF!,9,0),)</f>
        <v>0</v>
      </c>
      <c r="M595" s="24">
        <f>IFERROR(VLOOKUP($D595,#REF!,10,0),)</f>
        <v>0</v>
      </c>
      <c r="N595" s="24">
        <f>IFERROR(VLOOKUP($D595,#REF!,11,0),)</f>
        <v>0</v>
      </c>
      <c r="O595" s="24">
        <f>IFERROR(VLOOKUP($D595,#REF!,12,0),)</f>
        <v>0</v>
      </c>
      <c r="P595" s="24">
        <f>IFERROR(VLOOKUP($D595,#REF!,14,0),)</f>
        <v>0</v>
      </c>
      <c r="Q595" s="24">
        <f>IFERROR(VLOOKUP($D595,#REF!,15,0),)</f>
        <v>0</v>
      </c>
      <c r="R595" s="24">
        <f>IFERROR(VLOOKUP($D595,#REF!,16,0),)</f>
        <v>0</v>
      </c>
      <c r="S595" s="24">
        <f>IFERROR(VLOOKUP($D595,#REF!,16,0),)</f>
        <v>0</v>
      </c>
      <c r="T595" s="24">
        <f>IFERROR(VLOOKUP($D595,#REF!,17,0),)</f>
        <v>0</v>
      </c>
      <c r="U595" s="24">
        <f>IFERROR(VLOOKUP($D595,#REF!,19,0),)</f>
        <v>0</v>
      </c>
      <c r="V595" s="24">
        <f>IFERROR(VLOOKUP($D595,#REF!,20,0),)</f>
        <v>0</v>
      </c>
      <c r="W595" s="24">
        <f>IFERROR(VLOOKUP($D595,#REF!,21,0),)</f>
        <v>0</v>
      </c>
      <c r="X595" s="24">
        <f>IFERROR(VLOOKUP($D595,#REF!,22,0),)</f>
        <v>0</v>
      </c>
      <c r="Y595" s="24">
        <f>IFERROR(VLOOKUP($D595,#REF!,23,0),)</f>
        <v>0</v>
      </c>
      <c r="Z595" s="24">
        <f>IFERROR(VLOOKUP($D595,#REF!,24,0),)</f>
        <v>0</v>
      </c>
      <c r="AA595" s="24">
        <f>IFERROR(VLOOKUP($D595,#REF!,25,0),)</f>
        <v>0</v>
      </c>
      <c r="AB595" s="24">
        <f>IFERROR(VLOOKUP($D595,#REF!,26,0),)</f>
        <v>0</v>
      </c>
      <c r="AC595" s="24">
        <f>IFERROR(VLOOKUP($D595,#REF!,27,0),)</f>
        <v>0</v>
      </c>
      <c r="AD595" s="24">
        <f>IFERROR(VLOOKUP($D595,#REF!,28,0),)</f>
        <v>0</v>
      </c>
      <c r="AE595" s="24">
        <f>IFERROR(VLOOKUP($D595,#REF!,29,0),)</f>
        <v>0</v>
      </c>
      <c r="AF595" s="24">
        <f>IFERROR(VLOOKUP($D595,#REF!,30,0),)</f>
        <v>0</v>
      </c>
      <c r="AG595" s="24">
        <f>IFERROR(VLOOKUP($D595,#REF!,31,0),)</f>
        <v>0</v>
      </c>
      <c r="AH595" s="24">
        <f>IFERROR(VLOOKUP($D595,#REF!,32,0),)</f>
        <v>0</v>
      </c>
      <c r="AI595" s="24">
        <f>IFERROR(VLOOKUP($D595,#REF!,33,0),)</f>
        <v>0</v>
      </c>
      <c r="AJ595" s="24">
        <f>IFERROR(VLOOKUP($D595,#REF!,34,0),)</f>
        <v>0</v>
      </c>
      <c r="AK595" s="24">
        <f>IFERROR(VLOOKUP($D595,#REF!,35,0),)</f>
        <v>0</v>
      </c>
      <c r="AL595" s="24">
        <f>IFERROR(VLOOKUP($D595,#REF!,36,0),)</f>
        <v>0</v>
      </c>
    </row>
    <row r="596" spans="1:38" x14ac:dyDescent="0.25">
      <c r="A596" s="8" t="s">
        <v>989</v>
      </c>
      <c r="B596" s="8" t="str">
        <f t="shared" si="85"/>
        <v>Эксплуатационное бурение. Обустройство газоконденсатных залежей Заполярного НГКМ051-3001233</v>
      </c>
      <c r="C596" s="23" t="s">
        <v>953</v>
      </c>
      <c r="D596" s="23" t="s">
        <v>292</v>
      </c>
      <c r="E596" s="24">
        <f>IFERROR(VLOOKUP(D596,#REF!,2,0),)</f>
        <v>0</v>
      </c>
      <c r="F596" s="24">
        <f>IFERROR(VLOOKUP(D596,#REF!,3,0),)</f>
        <v>0</v>
      </c>
      <c r="G596" s="24">
        <f>IFERROR(VLOOKUP(D596,#REF!,4,0),)</f>
        <v>0</v>
      </c>
      <c r="H596" s="24">
        <f>IFERROR(VLOOKUP($D596,#REF!,5,0),)</f>
        <v>0</v>
      </c>
      <c r="I596" s="24">
        <v>0</v>
      </c>
      <c r="J596" s="24">
        <f>IFERROR(VLOOKUP($D596,#REF!,7,0),)</f>
        <v>0</v>
      </c>
      <c r="K596" s="24">
        <f>IFERROR(VLOOKUP($D596,#REF!,8,0),)</f>
        <v>0</v>
      </c>
      <c r="L596" s="24">
        <f>IFERROR(VLOOKUP($D596,#REF!,9,0),)</f>
        <v>0</v>
      </c>
      <c r="M596" s="24">
        <f>IFERROR(VLOOKUP($D596,#REF!,10,0),)</f>
        <v>0</v>
      </c>
      <c r="N596" s="24">
        <f>IFERROR(VLOOKUP($D596,#REF!,11,0),)</f>
        <v>0</v>
      </c>
      <c r="O596" s="24">
        <f>IFERROR(VLOOKUP($D596,#REF!,12,0),)</f>
        <v>0</v>
      </c>
      <c r="P596" s="24">
        <f>IFERROR(VLOOKUP($D596,#REF!,14,0),)</f>
        <v>0</v>
      </c>
      <c r="Q596" s="24">
        <f>IFERROR(VLOOKUP($D596,#REF!,15,0),)</f>
        <v>0</v>
      </c>
      <c r="R596" s="24">
        <f>IFERROR(VLOOKUP($D596,#REF!,16,0),)</f>
        <v>0</v>
      </c>
      <c r="S596" s="24">
        <f>IFERROR(VLOOKUP($D596,#REF!,16,0),)</f>
        <v>0</v>
      </c>
      <c r="T596" s="24">
        <f>IFERROR(VLOOKUP($D596,#REF!,17,0),)</f>
        <v>0</v>
      </c>
      <c r="U596" s="24">
        <f>IFERROR(VLOOKUP($D596,#REF!,19,0),)</f>
        <v>0</v>
      </c>
      <c r="V596" s="24">
        <f>IFERROR(VLOOKUP($D596,#REF!,20,0),)</f>
        <v>0</v>
      </c>
      <c r="W596" s="24">
        <f>IFERROR(VLOOKUP($D596,#REF!,21,0),)</f>
        <v>0</v>
      </c>
      <c r="X596" s="24">
        <f>IFERROR(VLOOKUP($D596,#REF!,22,0),)</f>
        <v>0</v>
      </c>
      <c r="Y596" s="24">
        <f>IFERROR(VLOOKUP($D596,#REF!,23,0),)</f>
        <v>0</v>
      </c>
      <c r="Z596" s="24">
        <f>IFERROR(VLOOKUP($D596,#REF!,24,0),)</f>
        <v>0</v>
      </c>
      <c r="AA596" s="24">
        <f>IFERROR(VLOOKUP($D596,#REF!,25,0),)</f>
        <v>0</v>
      </c>
      <c r="AB596" s="24">
        <f>IFERROR(VLOOKUP($D596,#REF!,26,0),)</f>
        <v>0</v>
      </c>
      <c r="AC596" s="24">
        <f>IFERROR(VLOOKUP($D596,#REF!,27,0),)</f>
        <v>0</v>
      </c>
      <c r="AD596" s="24">
        <f>IFERROR(VLOOKUP($D596,#REF!,28,0),)</f>
        <v>0</v>
      </c>
      <c r="AE596" s="24">
        <f>IFERROR(VLOOKUP($D596,#REF!,29,0),)</f>
        <v>0</v>
      </c>
      <c r="AF596" s="24">
        <f>IFERROR(VLOOKUP($D596,#REF!,30,0),)</f>
        <v>0</v>
      </c>
      <c r="AG596" s="24">
        <f>IFERROR(VLOOKUP($D596,#REF!,31,0),)</f>
        <v>0</v>
      </c>
      <c r="AH596" s="24">
        <f>IFERROR(VLOOKUP($D596,#REF!,32,0),)</f>
        <v>0</v>
      </c>
      <c r="AI596" s="24">
        <f>IFERROR(VLOOKUP($D596,#REF!,33,0),)</f>
        <v>0</v>
      </c>
      <c r="AJ596" s="24">
        <f>IFERROR(VLOOKUP($D596,#REF!,34,0),)</f>
        <v>0</v>
      </c>
      <c r="AK596" s="24">
        <f>IFERROR(VLOOKUP($D596,#REF!,35,0),)</f>
        <v>0</v>
      </c>
      <c r="AL596" s="24">
        <f>IFERROR(VLOOKUP($D596,#REF!,36,0),)</f>
        <v>0</v>
      </c>
    </row>
    <row r="597" spans="1:38" x14ac:dyDescent="0.25">
      <c r="A597" s="8" t="s">
        <v>989</v>
      </c>
      <c r="B597" s="8" t="str">
        <f t="shared" si="85"/>
        <v>Бурение эксплуатационное на месторождениях. Обустройство Киринского ГКМ051-3001292</v>
      </c>
      <c r="C597" s="23" t="s">
        <v>954</v>
      </c>
      <c r="D597" s="23" t="s">
        <v>534</v>
      </c>
      <c r="E597" s="24">
        <f>IFERROR(VLOOKUP(D597,#REF!,2,0),)</f>
        <v>0</v>
      </c>
      <c r="F597" s="24">
        <f>IFERROR(VLOOKUP(D597,#REF!,3,0),)</f>
        <v>0</v>
      </c>
      <c r="G597" s="24">
        <f>IFERROR(VLOOKUP(D597,#REF!,4,0),)</f>
        <v>0</v>
      </c>
      <c r="H597" s="24">
        <f>IFERROR(VLOOKUP($D597,#REF!,5,0),)</f>
        <v>0</v>
      </c>
      <c r="I597" s="24">
        <v>161.43</v>
      </c>
      <c r="J597" s="24">
        <f>IFERROR(VLOOKUP($D597,#REF!,7,0),)</f>
        <v>0</v>
      </c>
      <c r="K597" s="24">
        <f>IFERROR(VLOOKUP($D597,#REF!,8,0),)</f>
        <v>0</v>
      </c>
      <c r="L597" s="24">
        <f>IFERROR(VLOOKUP($D597,#REF!,9,0),)</f>
        <v>0</v>
      </c>
      <c r="M597" s="24">
        <f>IFERROR(VLOOKUP($D597,#REF!,10,0),)</f>
        <v>0</v>
      </c>
      <c r="N597" s="24">
        <f>IFERROR(VLOOKUP($D597,#REF!,11,0),)</f>
        <v>0</v>
      </c>
      <c r="O597" s="24">
        <f>IFERROR(VLOOKUP($D597,#REF!,12,0),)</f>
        <v>0</v>
      </c>
      <c r="P597" s="24">
        <f>IFERROR(VLOOKUP($D597,#REF!,14,0),)</f>
        <v>0</v>
      </c>
      <c r="Q597" s="24">
        <f>IFERROR(VLOOKUP($D597,#REF!,15,0),)</f>
        <v>0</v>
      </c>
      <c r="R597" s="24">
        <f>IFERROR(VLOOKUP($D597,#REF!,16,0),)</f>
        <v>0</v>
      </c>
      <c r="S597" s="24">
        <f>IFERROR(VLOOKUP($D597,#REF!,16,0),)</f>
        <v>0</v>
      </c>
      <c r="T597" s="24">
        <f>IFERROR(VLOOKUP($D597,#REF!,17,0),)</f>
        <v>0</v>
      </c>
      <c r="U597" s="24">
        <f>IFERROR(VLOOKUP($D597,#REF!,19,0),)</f>
        <v>0</v>
      </c>
      <c r="V597" s="24">
        <f>IFERROR(VLOOKUP($D597,#REF!,20,0),)</f>
        <v>0</v>
      </c>
      <c r="W597" s="24">
        <f>IFERROR(VLOOKUP($D597,#REF!,21,0),)</f>
        <v>0</v>
      </c>
      <c r="X597" s="24">
        <f>IFERROR(VLOOKUP($D597,#REF!,22,0),)</f>
        <v>0</v>
      </c>
      <c r="Y597" s="24">
        <f>IFERROR(VLOOKUP($D597,#REF!,23,0),)</f>
        <v>0</v>
      </c>
      <c r="Z597" s="24">
        <f>IFERROR(VLOOKUP($D597,#REF!,24,0),)</f>
        <v>0</v>
      </c>
      <c r="AA597" s="24">
        <f>IFERROR(VLOOKUP($D597,#REF!,25,0),)</f>
        <v>0</v>
      </c>
      <c r="AB597" s="24">
        <f>IFERROR(VLOOKUP($D597,#REF!,26,0),)</f>
        <v>0</v>
      </c>
      <c r="AC597" s="24">
        <f>IFERROR(VLOOKUP($D597,#REF!,27,0),)</f>
        <v>0</v>
      </c>
      <c r="AD597" s="24">
        <f>IFERROR(VLOOKUP($D597,#REF!,28,0),)</f>
        <v>0</v>
      </c>
      <c r="AE597" s="24">
        <f>IFERROR(VLOOKUP($D597,#REF!,29,0),)</f>
        <v>0</v>
      </c>
      <c r="AF597" s="24">
        <f>IFERROR(VLOOKUP($D597,#REF!,30,0),)</f>
        <v>0</v>
      </c>
      <c r="AG597" s="24">
        <f>IFERROR(VLOOKUP($D597,#REF!,31,0),)</f>
        <v>0</v>
      </c>
      <c r="AH597" s="24">
        <f>IFERROR(VLOOKUP($D597,#REF!,32,0),)</f>
        <v>0</v>
      </c>
      <c r="AI597" s="24">
        <f>IFERROR(VLOOKUP($D597,#REF!,33,0),)</f>
        <v>0</v>
      </c>
      <c r="AJ597" s="24">
        <f>IFERROR(VLOOKUP($D597,#REF!,34,0),)</f>
        <v>0</v>
      </c>
      <c r="AK597" s="24">
        <f>IFERROR(VLOOKUP($D597,#REF!,35,0),)</f>
        <v>0</v>
      </c>
      <c r="AL597" s="24">
        <f>IFERROR(VLOOKUP($D597,#REF!,36,0),)</f>
        <v>0</v>
      </c>
    </row>
    <row r="598" spans="1:38" x14ac:dyDescent="0.25">
      <c r="A598" s="8" t="s">
        <v>989</v>
      </c>
      <c r="B598" s="8" t="str">
        <f t="shared" si="85"/>
        <v>Бурение эксплуатационное на месторождениях. Обустройство Южно-Киринского месторождения051-3001297</v>
      </c>
      <c r="C598" s="23" t="s">
        <v>293</v>
      </c>
      <c r="D598" s="23" t="s">
        <v>294</v>
      </c>
      <c r="E598" s="24">
        <f>IFERROR(VLOOKUP(D598,#REF!,2,0),)</f>
        <v>0</v>
      </c>
      <c r="F598" s="24">
        <f>IFERROR(VLOOKUP(D598,#REF!,3,0),)</f>
        <v>0</v>
      </c>
      <c r="G598" s="24">
        <f>IFERROR(VLOOKUP(D598,#REF!,4,0),)</f>
        <v>0</v>
      </c>
      <c r="H598" s="24">
        <f>IFERROR(VLOOKUP($D598,#REF!,5,0),)</f>
        <v>0</v>
      </c>
      <c r="I598" s="24">
        <f>IFERROR(VLOOKUP($D598,#REF!,6,0),)</f>
        <v>0</v>
      </c>
      <c r="J598" s="24">
        <f>IFERROR(VLOOKUP($D598,#REF!,7,0),)</f>
        <v>0</v>
      </c>
      <c r="K598" s="24">
        <f>IFERROR(VLOOKUP($D598,#REF!,8,0),)</f>
        <v>0</v>
      </c>
      <c r="L598" s="24">
        <f>IFERROR(VLOOKUP($D598,#REF!,9,0),)</f>
        <v>0</v>
      </c>
      <c r="M598" s="24">
        <f>IFERROR(VLOOKUP($D598,#REF!,10,0),)</f>
        <v>0</v>
      </c>
      <c r="N598" s="24">
        <f>IFERROR(VLOOKUP($D598,#REF!,11,0),)</f>
        <v>0</v>
      </c>
      <c r="O598" s="24">
        <f>IFERROR(VLOOKUP($D598,#REF!,12,0),)</f>
        <v>0</v>
      </c>
      <c r="P598" s="24">
        <f>IFERROR(VLOOKUP($D598,#REF!,14,0),)</f>
        <v>0</v>
      </c>
      <c r="Q598" s="24">
        <f>IFERROR(VLOOKUP($D598,#REF!,15,0),)</f>
        <v>0</v>
      </c>
      <c r="R598" s="24">
        <f>IFERROR(VLOOKUP($D598,#REF!,16,0),)</f>
        <v>0</v>
      </c>
      <c r="S598" s="24">
        <f>IFERROR(VLOOKUP($D598,#REF!,16,0),)</f>
        <v>0</v>
      </c>
      <c r="T598" s="24">
        <f>IFERROR(VLOOKUP($D598,#REF!,17,0),)</f>
        <v>0</v>
      </c>
      <c r="U598" s="24">
        <f>IFERROR(VLOOKUP($D598,#REF!,19,0),)</f>
        <v>0</v>
      </c>
      <c r="V598" s="24">
        <f>IFERROR(VLOOKUP($D598,#REF!,20,0),)</f>
        <v>0</v>
      </c>
      <c r="W598" s="24">
        <f>IFERROR(VLOOKUP($D598,#REF!,21,0),)</f>
        <v>0</v>
      </c>
      <c r="X598" s="24">
        <f>IFERROR(VLOOKUP($D598,#REF!,22,0),)</f>
        <v>0</v>
      </c>
      <c r="Y598" s="24">
        <f>IFERROR(VLOOKUP($D598,#REF!,23,0),)</f>
        <v>0</v>
      </c>
      <c r="Z598" s="24">
        <f>IFERROR(VLOOKUP($D598,#REF!,24,0),)</f>
        <v>0</v>
      </c>
      <c r="AA598" s="24">
        <f>IFERROR(VLOOKUP($D598,#REF!,25,0),)</f>
        <v>0</v>
      </c>
      <c r="AB598" s="24">
        <f>IFERROR(VLOOKUP($D598,#REF!,26,0),)</f>
        <v>0</v>
      </c>
      <c r="AC598" s="24">
        <f>IFERROR(VLOOKUP($D598,#REF!,27,0),)</f>
        <v>0</v>
      </c>
      <c r="AD598" s="24">
        <f>IFERROR(VLOOKUP($D598,#REF!,28,0),)</f>
        <v>0</v>
      </c>
      <c r="AE598" s="24">
        <f>IFERROR(VLOOKUP($D598,#REF!,29,0),)</f>
        <v>0</v>
      </c>
      <c r="AF598" s="24">
        <f>IFERROR(VLOOKUP($D598,#REF!,30,0),)</f>
        <v>0</v>
      </c>
      <c r="AG598" s="24">
        <f>IFERROR(VLOOKUP($D598,#REF!,31,0),)</f>
        <v>0</v>
      </c>
      <c r="AH598" s="24">
        <f>IFERROR(VLOOKUP($D598,#REF!,32,0),)</f>
        <v>0</v>
      </c>
      <c r="AI598" s="24">
        <f>IFERROR(VLOOKUP($D598,#REF!,33,0),)</f>
        <v>0</v>
      </c>
      <c r="AJ598" s="24">
        <f>IFERROR(VLOOKUP($D598,#REF!,34,0),)</f>
        <v>0</v>
      </c>
      <c r="AK598" s="24">
        <f>IFERROR(VLOOKUP($D598,#REF!,35,0),)</f>
        <v>0</v>
      </c>
      <c r="AL598" s="24">
        <f>IFERROR(VLOOKUP($D598,#REF!,36,0),)</f>
        <v>0</v>
      </c>
    </row>
    <row r="599" spans="1:38" x14ac:dyDescent="0.25">
      <c r="A599" s="8" t="s">
        <v>989</v>
      </c>
      <c r="B599" s="8" t="str">
        <f t="shared" si="85"/>
        <v>Бурение эксплуатационное на ПХГ. Удмуртский резервирующий комплекс ПХГ051-3001311</v>
      </c>
      <c r="C599" s="23" t="s">
        <v>955</v>
      </c>
      <c r="D599" s="23" t="s">
        <v>535</v>
      </c>
      <c r="E599" s="24">
        <f>IFERROR(VLOOKUP(D599,#REF!,2,0),)</f>
        <v>0</v>
      </c>
      <c r="F599" s="24">
        <f>IFERROR(VLOOKUP(D599,#REF!,3,0),)</f>
        <v>0</v>
      </c>
      <c r="G599" s="24">
        <f>IFERROR(VLOOKUP(D599,#REF!,4,0),)</f>
        <v>0</v>
      </c>
      <c r="H599" s="24">
        <f>IFERROR(VLOOKUP($D599,#REF!,5,0),)</f>
        <v>0</v>
      </c>
      <c r="I599" s="24">
        <v>0.36</v>
      </c>
      <c r="J599" s="24">
        <f>IFERROR(VLOOKUP($D599,#REF!,7,0),)</f>
        <v>0</v>
      </c>
      <c r="K599" s="24">
        <f>IFERROR(VLOOKUP($D599,#REF!,8,0),)</f>
        <v>0</v>
      </c>
      <c r="L599" s="24">
        <f>IFERROR(VLOOKUP($D599,#REF!,9,0),)</f>
        <v>0</v>
      </c>
      <c r="M599" s="24">
        <f>IFERROR(VLOOKUP($D599,#REF!,10,0),)</f>
        <v>0</v>
      </c>
      <c r="N599" s="24">
        <f>IFERROR(VLOOKUP($D599,#REF!,11,0),)</f>
        <v>0</v>
      </c>
      <c r="O599" s="24">
        <f>IFERROR(VLOOKUP($D599,#REF!,12,0),)</f>
        <v>0</v>
      </c>
      <c r="P599" s="24">
        <f>IFERROR(VLOOKUP($D599,#REF!,14,0),)</f>
        <v>0</v>
      </c>
      <c r="Q599" s="24">
        <f>IFERROR(VLOOKUP($D599,#REF!,15,0),)</f>
        <v>0</v>
      </c>
      <c r="R599" s="24">
        <f>IFERROR(VLOOKUP($D599,#REF!,16,0),)</f>
        <v>0</v>
      </c>
      <c r="S599" s="24">
        <f>IFERROR(VLOOKUP($D599,#REF!,16,0),)</f>
        <v>0</v>
      </c>
      <c r="T599" s="24">
        <f>IFERROR(VLOOKUP($D599,#REF!,17,0),)</f>
        <v>0</v>
      </c>
      <c r="U599" s="24">
        <f>IFERROR(VLOOKUP($D599,#REF!,19,0),)</f>
        <v>0</v>
      </c>
      <c r="V599" s="24">
        <f>IFERROR(VLOOKUP($D599,#REF!,20,0),)</f>
        <v>0</v>
      </c>
      <c r="W599" s="24">
        <f>IFERROR(VLOOKUP($D599,#REF!,21,0),)</f>
        <v>0</v>
      </c>
      <c r="X599" s="24">
        <f>IFERROR(VLOOKUP($D599,#REF!,22,0),)</f>
        <v>0</v>
      </c>
      <c r="Y599" s="24">
        <f>IFERROR(VLOOKUP($D599,#REF!,23,0),)</f>
        <v>0</v>
      </c>
      <c r="Z599" s="24">
        <f>IFERROR(VLOOKUP($D599,#REF!,24,0),)</f>
        <v>0</v>
      </c>
      <c r="AA599" s="24">
        <f>IFERROR(VLOOKUP($D599,#REF!,25,0),)</f>
        <v>0</v>
      </c>
      <c r="AB599" s="24">
        <f>IFERROR(VLOOKUP($D599,#REF!,26,0),)</f>
        <v>0</v>
      </c>
      <c r="AC599" s="24">
        <f>IFERROR(VLOOKUP($D599,#REF!,27,0),)</f>
        <v>0</v>
      </c>
      <c r="AD599" s="24">
        <f>IFERROR(VLOOKUP($D599,#REF!,28,0),)</f>
        <v>0</v>
      </c>
      <c r="AE599" s="24">
        <f>IFERROR(VLOOKUP($D599,#REF!,29,0),)</f>
        <v>0</v>
      </c>
      <c r="AF599" s="24">
        <f>IFERROR(VLOOKUP($D599,#REF!,30,0),)</f>
        <v>0</v>
      </c>
      <c r="AG599" s="24">
        <f>IFERROR(VLOOKUP($D599,#REF!,31,0),)</f>
        <v>0</v>
      </c>
      <c r="AH599" s="24">
        <f>IFERROR(VLOOKUP($D599,#REF!,32,0),)</f>
        <v>0</v>
      </c>
      <c r="AI599" s="24">
        <f>IFERROR(VLOOKUP($D599,#REF!,33,0),)</f>
        <v>0</v>
      </c>
      <c r="AJ599" s="24">
        <f>IFERROR(VLOOKUP($D599,#REF!,34,0),)</f>
        <v>0</v>
      </c>
      <c r="AK599" s="24">
        <f>IFERROR(VLOOKUP($D599,#REF!,35,0),)</f>
        <v>0</v>
      </c>
      <c r="AL599" s="24">
        <f>IFERROR(VLOOKUP($D599,#REF!,36,0),)</f>
        <v>0</v>
      </c>
    </row>
    <row r="600" spans="1:38" x14ac:dyDescent="0.25">
      <c r="A600" s="8" t="s">
        <v>989</v>
      </c>
      <c r="B600" s="8" t="str">
        <f t="shared" si="85"/>
        <v>Бурение эксплуатационное на ПХГ. Беднодемьяновское ПХГ051-3001505</v>
      </c>
      <c r="C600" s="23" t="s">
        <v>956</v>
      </c>
      <c r="D600" s="23" t="s">
        <v>536</v>
      </c>
      <c r="E600" s="24">
        <f>IFERROR(VLOOKUP(D600,#REF!,2,0),)</f>
        <v>0</v>
      </c>
      <c r="F600" s="24">
        <f>IFERROR(VLOOKUP(D600,#REF!,3,0),)</f>
        <v>0</v>
      </c>
      <c r="G600" s="24">
        <f>IFERROR(VLOOKUP(D600,#REF!,4,0),)</f>
        <v>0</v>
      </c>
      <c r="H600" s="24">
        <f>IFERROR(VLOOKUP($D600,#REF!,5,0),)</f>
        <v>0</v>
      </c>
      <c r="I600" s="24">
        <v>0.59</v>
      </c>
      <c r="J600" s="24">
        <f>IFERROR(VLOOKUP($D600,#REF!,7,0),)</f>
        <v>0</v>
      </c>
      <c r="K600" s="24">
        <f>IFERROR(VLOOKUP($D600,#REF!,8,0),)</f>
        <v>0</v>
      </c>
      <c r="L600" s="24">
        <f>IFERROR(VLOOKUP($D600,#REF!,9,0),)</f>
        <v>0</v>
      </c>
      <c r="M600" s="24">
        <f>IFERROR(VLOOKUP($D600,#REF!,10,0),)</f>
        <v>0</v>
      </c>
      <c r="N600" s="24">
        <f>IFERROR(VLOOKUP($D600,#REF!,11,0),)</f>
        <v>0</v>
      </c>
      <c r="O600" s="24">
        <f>IFERROR(VLOOKUP($D600,#REF!,12,0),)</f>
        <v>0</v>
      </c>
      <c r="P600" s="24">
        <f>IFERROR(VLOOKUP($D600,#REF!,14,0),)</f>
        <v>0</v>
      </c>
      <c r="Q600" s="24">
        <f>IFERROR(VLOOKUP($D600,#REF!,15,0),)</f>
        <v>0</v>
      </c>
      <c r="R600" s="24">
        <f>IFERROR(VLOOKUP($D600,#REF!,16,0),)</f>
        <v>0</v>
      </c>
      <c r="S600" s="24">
        <f>IFERROR(VLOOKUP($D600,#REF!,16,0),)</f>
        <v>0</v>
      </c>
      <c r="T600" s="24">
        <f>IFERROR(VLOOKUP($D600,#REF!,17,0),)</f>
        <v>0</v>
      </c>
      <c r="U600" s="24">
        <f>IFERROR(VLOOKUP($D600,#REF!,19,0),)</f>
        <v>0</v>
      </c>
      <c r="V600" s="24">
        <f>IFERROR(VLOOKUP($D600,#REF!,20,0),)</f>
        <v>0</v>
      </c>
      <c r="W600" s="24">
        <f>IFERROR(VLOOKUP($D600,#REF!,21,0),)</f>
        <v>0</v>
      </c>
      <c r="X600" s="24">
        <f>IFERROR(VLOOKUP($D600,#REF!,22,0),)</f>
        <v>0</v>
      </c>
      <c r="Y600" s="24">
        <f>IFERROR(VLOOKUP($D600,#REF!,23,0),)</f>
        <v>0</v>
      </c>
      <c r="Z600" s="24">
        <f>IFERROR(VLOOKUP($D600,#REF!,24,0),)</f>
        <v>0</v>
      </c>
      <c r="AA600" s="24">
        <f>IFERROR(VLOOKUP($D600,#REF!,25,0),)</f>
        <v>0</v>
      </c>
      <c r="AB600" s="24">
        <f>IFERROR(VLOOKUP($D600,#REF!,26,0),)</f>
        <v>0</v>
      </c>
      <c r="AC600" s="24">
        <f>IFERROR(VLOOKUP($D600,#REF!,27,0),)</f>
        <v>0</v>
      </c>
      <c r="AD600" s="24">
        <f>IFERROR(VLOOKUP($D600,#REF!,28,0),)</f>
        <v>0</v>
      </c>
      <c r="AE600" s="24">
        <f>IFERROR(VLOOKUP($D600,#REF!,29,0),)</f>
        <v>0</v>
      </c>
      <c r="AF600" s="24">
        <f>IFERROR(VLOOKUP($D600,#REF!,30,0),)</f>
        <v>0</v>
      </c>
      <c r="AG600" s="24">
        <f>IFERROR(VLOOKUP($D600,#REF!,31,0),)</f>
        <v>0</v>
      </c>
      <c r="AH600" s="24">
        <f>IFERROR(VLOOKUP($D600,#REF!,32,0),)</f>
        <v>0</v>
      </c>
      <c r="AI600" s="24">
        <f>IFERROR(VLOOKUP($D600,#REF!,33,0),)</f>
        <v>0</v>
      </c>
      <c r="AJ600" s="24">
        <f>IFERROR(VLOOKUP($D600,#REF!,34,0),)</f>
        <v>0</v>
      </c>
      <c r="AK600" s="24">
        <f>IFERROR(VLOOKUP($D600,#REF!,35,0),)</f>
        <v>0</v>
      </c>
      <c r="AL600" s="24">
        <f>IFERROR(VLOOKUP($D600,#REF!,36,0),)</f>
        <v>0</v>
      </c>
    </row>
    <row r="601" spans="1:38" x14ac:dyDescent="0.25">
      <c r="A601" s="8" t="s">
        <v>989</v>
      </c>
      <c r="B601" s="8" t="str">
        <f t="shared" si="85"/>
        <v>Бурение эксплуатационное на ПХГ. Елшано-Курдюмское ПХГ051-3001795</v>
      </c>
      <c r="C601" s="23" t="s">
        <v>957</v>
      </c>
      <c r="D601" s="23" t="s">
        <v>552</v>
      </c>
      <c r="E601" s="24">
        <f>IFERROR(VLOOKUP(D601,#REF!,2,0),)</f>
        <v>0</v>
      </c>
      <c r="F601" s="24">
        <f>IFERROR(VLOOKUP(D601,#REF!,3,0),)</f>
        <v>0</v>
      </c>
      <c r="G601" s="24">
        <f>IFERROR(VLOOKUP(D601,#REF!,4,0),)</f>
        <v>0</v>
      </c>
      <c r="H601" s="24">
        <f>IFERROR(VLOOKUP($D601,#REF!,5,0),)</f>
        <v>0</v>
      </c>
      <c r="I601" s="24">
        <v>0</v>
      </c>
      <c r="J601" s="24">
        <f>IFERROR(VLOOKUP($D601,#REF!,7,0),)</f>
        <v>0</v>
      </c>
      <c r="K601" s="24">
        <f>IFERROR(VLOOKUP($D601,#REF!,8,0),)</f>
        <v>0</v>
      </c>
      <c r="L601" s="24">
        <f>IFERROR(VLOOKUP($D601,#REF!,9,0),)</f>
        <v>0</v>
      </c>
      <c r="M601" s="24">
        <f>IFERROR(VLOOKUP($D601,#REF!,10,0),)</f>
        <v>0</v>
      </c>
      <c r="N601" s="24">
        <f>IFERROR(VLOOKUP($D601,#REF!,11,0),)</f>
        <v>0</v>
      </c>
      <c r="O601" s="24">
        <f>IFERROR(VLOOKUP($D601,#REF!,12,0),)</f>
        <v>0</v>
      </c>
      <c r="P601" s="24">
        <f>IFERROR(VLOOKUP($D601,#REF!,14,0),)</f>
        <v>0</v>
      </c>
      <c r="Q601" s="24">
        <f>IFERROR(VLOOKUP($D601,#REF!,15,0),)</f>
        <v>0</v>
      </c>
      <c r="R601" s="24">
        <f>IFERROR(VLOOKUP($D601,#REF!,16,0),)</f>
        <v>0</v>
      </c>
      <c r="S601" s="24">
        <f>IFERROR(VLOOKUP($D601,#REF!,16,0),)</f>
        <v>0</v>
      </c>
      <c r="T601" s="24">
        <f>IFERROR(VLOOKUP($D601,#REF!,17,0),)</f>
        <v>0</v>
      </c>
      <c r="U601" s="24">
        <f>IFERROR(VLOOKUP($D601,#REF!,19,0),)</f>
        <v>0</v>
      </c>
      <c r="V601" s="24">
        <f>IFERROR(VLOOKUP($D601,#REF!,20,0),)</f>
        <v>0</v>
      </c>
      <c r="W601" s="24">
        <f>IFERROR(VLOOKUP($D601,#REF!,21,0),)</f>
        <v>0</v>
      </c>
      <c r="X601" s="24">
        <f>IFERROR(VLOOKUP($D601,#REF!,22,0),)</f>
        <v>0</v>
      </c>
      <c r="Y601" s="24">
        <f>IFERROR(VLOOKUP($D601,#REF!,23,0),)</f>
        <v>0</v>
      </c>
      <c r="Z601" s="24">
        <f>IFERROR(VLOOKUP($D601,#REF!,24,0),)</f>
        <v>0</v>
      </c>
      <c r="AA601" s="24">
        <f>IFERROR(VLOOKUP($D601,#REF!,25,0),)</f>
        <v>0</v>
      </c>
      <c r="AB601" s="24">
        <f>IFERROR(VLOOKUP($D601,#REF!,26,0),)</f>
        <v>0</v>
      </c>
      <c r="AC601" s="24">
        <f>IFERROR(VLOOKUP($D601,#REF!,27,0),)</f>
        <v>0</v>
      </c>
      <c r="AD601" s="24">
        <f>IFERROR(VLOOKUP($D601,#REF!,28,0),)</f>
        <v>0</v>
      </c>
      <c r="AE601" s="24">
        <f>IFERROR(VLOOKUP($D601,#REF!,29,0),)</f>
        <v>0</v>
      </c>
      <c r="AF601" s="24">
        <f>IFERROR(VLOOKUP($D601,#REF!,30,0),)</f>
        <v>0</v>
      </c>
      <c r="AG601" s="24">
        <f>IFERROR(VLOOKUP($D601,#REF!,31,0),)</f>
        <v>0</v>
      </c>
      <c r="AH601" s="24">
        <f>IFERROR(VLOOKUP($D601,#REF!,32,0),)</f>
        <v>0</v>
      </c>
      <c r="AI601" s="24">
        <f>IFERROR(VLOOKUP($D601,#REF!,33,0),)</f>
        <v>0</v>
      </c>
      <c r="AJ601" s="24">
        <f>IFERROR(VLOOKUP($D601,#REF!,34,0),)</f>
        <v>0</v>
      </c>
      <c r="AK601" s="24">
        <f>IFERROR(VLOOKUP($D601,#REF!,35,0),)</f>
        <v>0</v>
      </c>
      <c r="AL601" s="24">
        <f>IFERROR(VLOOKUP($D601,#REF!,36,0),)</f>
        <v>0</v>
      </c>
    </row>
    <row r="602" spans="1:38" x14ac:dyDescent="0.25">
      <c r="A602" s="8" t="s">
        <v>989</v>
      </c>
      <c r="B602" s="8" t="str">
        <f t="shared" si="85"/>
        <v>Бурение эксплуатационное на ПХГ. Песчано-Уметское ПХГ051-3001816</v>
      </c>
      <c r="C602" s="23" t="s">
        <v>958</v>
      </c>
      <c r="D602" s="23" t="s">
        <v>537</v>
      </c>
      <c r="E602" s="24">
        <f>IFERROR(VLOOKUP(D602,#REF!,2,0),)</f>
        <v>0</v>
      </c>
      <c r="F602" s="24">
        <f>IFERROR(VLOOKUP(D602,#REF!,3,0),)</f>
        <v>0</v>
      </c>
      <c r="G602" s="24">
        <f>IFERROR(VLOOKUP(D602,#REF!,4,0),)</f>
        <v>0</v>
      </c>
      <c r="H602" s="24">
        <f>IFERROR(VLOOKUP($D602,#REF!,5,0),)</f>
        <v>0</v>
      </c>
      <c r="I602" s="24">
        <v>12.53</v>
      </c>
      <c r="J602" s="24">
        <f>IFERROR(VLOOKUP($D602,#REF!,7,0),)</f>
        <v>0</v>
      </c>
      <c r="K602" s="24">
        <f>IFERROR(VLOOKUP($D602,#REF!,8,0),)</f>
        <v>0</v>
      </c>
      <c r="L602" s="24">
        <f>IFERROR(VLOOKUP($D602,#REF!,9,0),)</f>
        <v>0</v>
      </c>
      <c r="M602" s="24">
        <f>IFERROR(VLOOKUP($D602,#REF!,10,0),)</f>
        <v>0</v>
      </c>
      <c r="N602" s="24">
        <f>IFERROR(VLOOKUP($D602,#REF!,11,0),)</f>
        <v>0</v>
      </c>
      <c r="O602" s="24">
        <f>IFERROR(VLOOKUP($D602,#REF!,12,0),)</f>
        <v>0</v>
      </c>
      <c r="P602" s="24">
        <f>IFERROR(VLOOKUP($D602,#REF!,14,0),)</f>
        <v>0</v>
      </c>
      <c r="Q602" s="24">
        <f>IFERROR(VLOOKUP($D602,#REF!,15,0),)</f>
        <v>0</v>
      </c>
      <c r="R602" s="24">
        <f>IFERROR(VLOOKUP($D602,#REF!,16,0),)</f>
        <v>0</v>
      </c>
      <c r="S602" s="24">
        <f>IFERROR(VLOOKUP($D602,#REF!,16,0),)</f>
        <v>0</v>
      </c>
      <c r="T602" s="24">
        <f>IFERROR(VLOOKUP($D602,#REF!,17,0),)</f>
        <v>0</v>
      </c>
      <c r="U602" s="24">
        <f>IFERROR(VLOOKUP($D602,#REF!,19,0),)</f>
        <v>0</v>
      </c>
      <c r="V602" s="24">
        <f>IFERROR(VLOOKUP($D602,#REF!,20,0),)</f>
        <v>0</v>
      </c>
      <c r="W602" s="24">
        <f>IFERROR(VLOOKUP($D602,#REF!,21,0),)</f>
        <v>0</v>
      </c>
      <c r="X602" s="24">
        <f>IFERROR(VLOOKUP($D602,#REF!,22,0),)</f>
        <v>0</v>
      </c>
      <c r="Y602" s="24">
        <f>IFERROR(VLOOKUP($D602,#REF!,23,0),)</f>
        <v>0</v>
      </c>
      <c r="Z602" s="24">
        <f>IFERROR(VLOOKUP($D602,#REF!,24,0),)</f>
        <v>0</v>
      </c>
      <c r="AA602" s="24">
        <f>IFERROR(VLOOKUP($D602,#REF!,25,0),)</f>
        <v>0</v>
      </c>
      <c r="AB602" s="24">
        <f>IFERROR(VLOOKUP($D602,#REF!,26,0),)</f>
        <v>0</v>
      </c>
      <c r="AC602" s="24">
        <f>IFERROR(VLOOKUP($D602,#REF!,27,0),)</f>
        <v>0</v>
      </c>
      <c r="AD602" s="24">
        <f>IFERROR(VLOOKUP($D602,#REF!,28,0),)</f>
        <v>0</v>
      </c>
      <c r="AE602" s="24">
        <f>IFERROR(VLOOKUP($D602,#REF!,29,0),)</f>
        <v>0</v>
      </c>
      <c r="AF602" s="24">
        <f>IFERROR(VLOOKUP($D602,#REF!,30,0),)</f>
        <v>0</v>
      </c>
      <c r="AG602" s="24">
        <f>IFERROR(VLOOKUP($D602,#REF!,31,0),)</f>
        <v>0</v>
      </c>
      <c r="AH602" s="24">
        <f>IFERROR(VLOOKUP($D602,#REF!,32,0),)</f>
        <v>0</v>
      </c>
      <c r="AI602" s="24">
        <f>IFERROR(VLOOKUP($D602,#REF!,33,0),)</f>
        <v>0</v>
      </c>
      <c r="AJ602" s="24">
        <f>IFERROR(VLOOKUP($D602,#REF!,34,0),)</f>
        <v>0</v>
      </c>
      <c r="AK602" s="24">
        <f>IFERROR(VLOOKUP($D602,#REF!,35,0),)</f>
        <v>0</v>
      </c>
      <c r="AL602" s="24">
        <f>IFERROR(VLOOKUP($D602,#REF!,36,0),)</f>
        <v>0</v>
      </c>
    </row>
    <row r="603" spans="1:38" x14ac:dyDescent="0.25">
      <c r="A603" s="8" t="s">
        <v>989</v>
      </c>
      <c r="B603" s="8" t="str">
        <f t="shared" si="85"/>
        <v>Бурение эксплуатационное на ПХГ. Арбузовское ПХГ051-3002076</v>
      </c>
      <c r="C603" s="23" t="s">
        <v>959</v>
      </c>
      <c r="D603" s="23" t="s">
        <v>538</v>
      </c>
      <c r="E603" s="24">
        <f>IFERROR(VLOOKUP(D603,#REF!,2,0),)</f>
        <v>0</v>
      </c>
      <c r="F603" s="24">
        <f>IFERROR(VLOOKUP(D603,#REF!,3,0),)</f>
        <v>0</v>
      </c>
      <c r="G603" s="24">
        <f>IFERROR(VLOOKUP(D603,#REF!,4,0),)</f>
        <v>0</v>
      </c>
      <c r="H603" s="24">
        <f>IFERROR(VLOOKUP($D603,#REF!,5,0),)</f>
        <v>0</v>
      </c>
      <c r="I603" s="24">
        <v>0</v>
      </c>
      <c r="J603" s="24">
        <f>IFERROR(VLOOKUP($D603,#REF!,7,0),)</f>
        <v>0</v>
      </c>
      <c r="K603" s="24">
        <f>IFERROR(VLOOKUP($D603,#REF!,8,0),)</f>
        <v>0</v>
      </c>
      <c r="L603" s="24">
        <f>IFERROR(VLOOKUP($D603,#REF!,9,0),)</f>
        <v>0</v>
      </c>
      <c r="M603" s="24">
        <f>IFERROR(VLOOKUP($D603,#REF!,10,0),)</f>
        <v>0</v>
      </c>
      <c r="N603" s="24">
        <f>IFERROR(VLOOKUP($D603,#REF!,11,0),)</f>
        <v>0</v>
      </c>
      <c r="O603" s="24">
        <f>IFERROR(VLOOKUP($D603,#REF!,12,0),)</f>
        <v>0</v>
      </c>
      <c r="P603" s="24">
        <f>IFERROR(VLOOKUP($D603,#REF!,14,0),)</f>
        <v>0</v>
      </c>
      <c r="Q603" s="24">
        <f>IFERROR(VLOOKUP($D603,#REF!,15,0),)</f>
        <v>0</v>
      </c>
      <c r="R603" s="24">
        <f>IFERROR(VLOOKUP($D603,#REF!,16,0),)</f>
        <v>0</v>
      </c>
      <c r="S603" s="24">
        <f>IFERROR(VLOOKUP($D603,#REF!,16,0),)</f>
        <v>0</v>
      </c>
      <c r="T603" s="24">
        <f>IFERROR(VLOOKUP($D603,#REF!,17,0),)</f>
        <v>0</v>
      </c>
      <c r="U603" s="24">
        <f>IFERROR(VLOOKUP($D603,#REF!,19,0),)</f>
        <v>0</v>
      </c>
      <c r="V603" s="24">
        <f>IFERROR(VLOOKUP($D603,#REF!,20,0),)</f>
        <v>0</v>
      </c>
      <c r="W603" s="24">
        <f>IFERROR(VLOOKUP($D603,#REF!,21,0),)</f>
        <v>0</v>
      </c>
      <c r="X603" s="24">
        <f>IFERROR(VLOOKUP($D603,#REF!,22,0),)</f>
        <v>0</v>
      </c>
      <c r="Y603" s="24">
        <f>IFERROR(VLOOKUP($D603,#REF!,23,0),)</f>
        <v>0</v>
      </c>
      <c r="Z603" s="24">
        <f>IFERROR(VLOOKUP($D603,#REF!,24,0),)</f>
        <v>0</v>
      </c>
      <c r="AA603" s="24">
        <f>IFERROR(VLOOKUP($D603,#REF!,25,0),)</f>
        <v>0</v>
      </c>
      <c r="AB603" s="24">
        <f>IFERROR(VLOOKUP($D603,#REF!,26,0),)</f>
        <v>0</v>
      </c>
      <c r="AC603" s="24">
        <f>IFERROR(VLOOKUP($D603,#REF!,27,0),)</f>
        <v>0</v>
      </c>
      <c r="AD603" s="24">
        <f>IFERROR(VLOOKUP($D603,#REF!,28,0),)</f>
        <v>0</v>
      </c>
      <c r="AE603" s="24">
        <f>IFERROR(VLOOKUP($D603,#REF!,29,0),)</f>
        <v>0</v>
      </c>
      <c r="AF603" s="24">
        <f>IFERROR(VLOOKUP($D603,#REF!,30,0),)</f>
        <v>0</v>
      </c>
      <c r="AG603" s="24">
        <f>IFERROR(VLOOKUP($D603,#REF!,31,0),)</f>
        <v>0</v>
      </c>
      <c r="AH603" s="24">
        <f>IFERROR(VLOOKUP($D603,#REF!,32,0),)</f>
        <v>0</v>
      </c>
      <c r="AI603" s="24">
        <f>IFERROR(VLOOKUP($D603,#REF!,33,0),)</f>
        <v>0</v>
      </c>
      <c r="AJ603" s="24">
        <f>IFERROR(VLOOKUP($D603,#REF!,34,0),)</f>
        <v>0</v>
      </c>
      <c r="AK603" s="24">
        <f>IFERROR(VLOOKUP($D603,#REF!,35,0),)</f>
        <v>0</v>
      </c>
      <c r="AL603" s="24">
        <f>IFERROR(VLOOKUP($D603,#REF!,36,0),)</f>
        <v>0</v>
      </c>
    </row>
    <row r="604" spans="1:38" x14ac:dyDescent="0.25">
      <c r="A604" s="8" t="s">
        <v>989</v>
      </c>
      <c r="B604" s="8" t="str">
        <f t="shared" si="85"/>
        <v>Бурение эксплуатационное на ПХГ. Волгоградское ПХГ051-3002160</v>
      </c>
      <c r="C604" s="23" t="s">
        <v>960</v>
      </c>
      <c r="D604" s="23" t="s">
        <v>539</v>
      </c>
      <c r="E604" s="24">
        <f>IFERROR(VLOOKUP(D604,#REF!,2,0),)</f>
        <v>0</v>
      </c>
      <c r="F604" s="24">
        <f>IFERROR(VLOOKUP(D604,#REF!,3,0),)</f>
        <v>0</v>
      </c>
      <c r="G604" s="24">
        <f>IFERROR(VLOOKUP(D604,#REF!,4,0),)</f>
        <v>0</v>
      </c>
      <c r="H604" s="24">
        <f>IFERROR(VLOOKUP($D604,#REF!,5,0),)</f>
        <v>0</v>
      </c>
      <c r="I604" s="24">
        <v>0</v>
      </c>
      <c r="J604" s="24">
        <f>IFERROR(VLOOKUP($D604,#REF!,7,0),)</f>
        <v>0</v>
      </c>
      <c r="K604" s="24">
        <f>IFERROR(VLOOKUP($D604,#REF!,8,0),)</f>
        <v>0</v>
      </c>
      <c r="L604" s="24">
        <f>IFERROR(VLOOKUP($D604,#REF!,9,0),)</f>
        <v>0</v>
      </c>
      <c r="M604" s="24">
        <f>IFERROR(VLOOKUP($D604,#REF!,10,0),)</f>
        <v>0</v>
      </c>
      <c r="N604" s="24">
        <f>IFERROR(VLOOKUP($D604,#REF!,11,0),)</f>
        <v>0</v>
      </c>
      <c r="O604" s="24">
        <f>IFERROR(VLOOKUP($D604,#REF!,12,0),)</f>
        <v>0</v>
      </c>
      <c r="P604" s="24">
        <f>IFERROR(VLOOKUP($D604,#REF!,14,0),)</f>
        <v>0</v>
      </c>
      <c r="Q604" s="24">
        <f>IFERROR(VLOOKUP($D604,#REF!,15,0),)</f>
        <v>0</v>
      </c>
      <c r="R604" s="24">
        <f>IFERROR(VLOOKUP($D604,#REF!,16,0),)</f>
        <v>0</v>
      </c>
      <c r="S604" s="24">
        <f>IFERROR(VLOOKUP($D604,#REF!,16,0),)</f>
        <v>0</v>
      </c>
      <c r="T604" s="24">
        <f>IFERROR(VLOOKUP($D604,#REF!,17,0),)</f>
        <v>0</v>
      </c>
      <c r="U604" s="24">
        <f>IFERROR(VLOOKUP($D604,#REF!,19,0),)</f>
        <v>0</v>
      </c>
      <c r="V604" s="24">
        <f>IFERROR(VLOOKUP($D604,#REF!,20,0),)</f>
        <v>0</v>
      </c>
      <c r="W604" s="24">
        <f>IFERROR(VLOOKUP($D604,#REF!,21,0),)</f>
        <v>0</v>
      </c>
      <c r="X604" s="24">
        <f>IFERROR(VLOOKUP($D604,#REF!,22,0),)</f>
        <v>0</v>
      </c>
      <c r="Y604" s="24">
        <f>IFERROR(VLOOKUP($D604,#REF!,23,0),)</f>
        <v>0</v>
      </c>
      <c r="Z604" s="24">
        <f>IFERROR(VLOOKUP($D604,#REF!,24,0),)</f>
        <v>0</v>
      </c>
      <c r="AA604" s="24">
        <f>IFERROR(VLOOKUP($D604,#REF!,25,0),)</f>
        <v>0</v>
      </c>
      <c r="AB604" s="24">
        <f>IFERROR(VLOOKUP($D604,#REF!,26,0),)</f>
        <v>0</v>
      </c>
      <c r="AC604" s="24">
        <f>IFERROR(VLOOKUP($D604,#REF!,27,0),)</f>
        <v>0</v>
      </c>
      <c r="AD604" s="24">
        <f>IFERROR(VLOOKUP($D604,#REF!,28,0),)</f>
        <v>0</v>
      </c>
      <c r="AE604" s="24">
        <f>IFERROR(VLOOKUP($D604,#REF!,29,0),)</f>
        <v>0</v>
      </c>
      <c r="AF604" s="24">
        <f>IFERROR(VLOOKUP($D604,#REF!,30,0),)</f>
        <v>0</v>
      </c>
      <c r="AG604" s="24">
        <f>IFERROR(VLOOKUP($D604,#REF!,31,0),)</f>
        <v>0</v>
      </c>
      <c r="AH604" s="24">
        <f>IFERROR(VLOOKUP($D604,#REF!,32,0),)</f>
        <v>0</v>
      </c>
      <c r="AI604" s="24">
        <f>IFERROR(VLOOKUP($D604,#REF!,33,0),)</f>
        <v>0</v>
      </c>
      <c r="AJ604" s="24">
        <f>IFERROR(VLOOKUP($D604,#REF!,34,0),)</f>
        <v>0</v>
      </c>
      <c r="AK604" s="24">
        <f>IFERROR(VLOOKUP($D604,#REF!,35,0),)</f>
        <v>0</v>
      </c>
      <c r="AL604" s="24">
        <f>IFERROR(VLOOKUP($D604,#REF!,36,0),)</f>
        <v>0</v>
      </c>
    </row>
    <row r="605" spans="1:38" x14ac:dyDescent="0.25">
      <c r="A605" s="8" t="s">
        <v>989</v>
      </c>
      <c r="B605" s="8" t="str">
        <f t="shared" si="85"/>
        <v>Бурение эксплуатационное на ПХГ. Степновское ПХГ051-3002172</v>
      </c>
      <c r="C605" s="23" t="s">
        <v>961</v>
      </c>
      <c r="D605" s="23" t="s">
        <v>540</v>
      </c>
      <c r="E605" s="24">
        <f>IFERROR(VLOOKUP(D605,#REF!,2,0),)</f>
        <v>0</v>
      </c>
      <c r="F605" s="24">
        <f>IFERROR(VLOOKUP(D605,#REF!,3,0),)</f>
        <v>0</v>
      </c>
      <c r="G605" s="24">
        <f>IFERROR(VLOOKUP(D605,#REF!,4,0),)</f>
        <v>0</v>
      </c>
      <c r="H605" s="24">
        <f>IFERROR(VLOOKUP($D605,#REF!,5,0),)</f>
        <v>0</v>
      </c>
      <c r="I605" s="24">
        <v>0.74</v>
      </c>
      <c r="J605" s="24">
        <f>IFERROR(VLOOKUP($D605,#REF!,7,0),)</f>
        <v>0</v>
      </c>
      <c r="K605" s="24">
        <f>IFERROR(VLOOKUP($D605,#REF!,8,0),)</f>
        <v>0</v>
      </c>
      <c r="L605" s="24">
        <f>IFERROR(VLOOKUP($D605,#REF!,9,0),)</f>
        <v>0</v>
      </c>
      <c r="M605" s="24">
        <f>IFERROR(VLOOKUP($D605,#REF!,10,0),)</f>
        <v>0</v>
      </c>
      <c r="N605" s="24">
        <f>IFERROR(VLOOKUP($D605,#REF!,11,0),)</f>
        <v>0</v>
      </c>
      <c r="O605" s="24">
        <f>IFERROR(VLOOKUP($D605,#REF!,12,0),)</f>
        <v>0</v>
      </c>
      <c r="P605" s="24">
        <f>IFERROR(VLOOKUP($D605,#REF!,14,0),)</f>
        <v>0</v>
      </c>
      <c r="Q605" s="24">
        <f>IFERROR(VLOOKUP($D605,#REF!,15,0),)</f>
        <v>0</v>
      </c>
      <c r="R605" s="24">
        <f>IFERROR(VLOOKUP($D605,#REF!,16,0),)</f>
        <v>0</v>
      </c>
      <c r="S605" s="24">
        <f>IFERROR(VLOOKUP($D605,#REF!,16,0),)</f>
        <v>0</v>
      </c>
      <c r="T605" s="24">
        <f>IFERROR(VLOOKUP($D605,#REF!,17,0),)</f>
        <v>0</v>
      </c>
      <c r="U605" s="24">
        <f>IFERROR(VLOOKUP($D605,#REF!,19,0),)</f>
        <v>0</v>
      </c>
      <c r="V605" s="24">
        <f>IFERROR(VLOOKUP($D605,#REF!,20,0),)</f>
        <v>0</v>
      </c>
      <c r="W605" s="24">
        <f>IFERROR(VLOOKUP($D605,#REF!,21,0),)</f>
        <v>0</v>
      </c>
      <c r="X605" s="24">
        <f>IFERROR(VLOOKUP($D605,#REF!,22,0),)</f>
        <v>0</v>
      </c>
      <c r="Y605" s="24">
        <f>IFERROR(VLOOKUP($D605,#REF!,23,0),)</f>
        <v>0</v>
      </c>
      <c r="Z605" s="24">
        <f>IFERROR(VLOOKUP($D605,#REF!,24,0),)</f>
        <v>0</v>
      </c>
      <c r="AA605" s="24">
        <f>IFERROR(VLOOKUP($D605,#REF!,25,0),)</f>
        <v>0</v>
      </c>
      <c r="AB605" s="24">
        <f>IFERROR(VLOOKUP($D605,#REF!,26,0),)</f>
        <v>0</v>
      </c>
      <c r="AC605" s="24">
        <f>IFERROR(VLOOKUP($D605,#REF!,27,0),)</f>
        <v>0</v>
      </c>
      <c r="AD605" s="24">
        <f>IFERROR(VLOOKUP($D605,#REF!,28,0),)</f>
        <v>0</v>
      </c>
      <c r="AE605" s="24">
        <f>IFERROR(VLOOKUP($D605,#REF!,29,0),)</f>
        <v>0</v>
      </c>
      <c r="AF605" s="24">
        <f>IFERROR(VLOOKUP($D605,#REF!,30,0),)</f>
        <v>0</v>
      </c>
      <c r="AG605" s="24">
        <f>IFERROR(VLOOKUP($D605,#REF!,31,0),)</f>
        <v>0</v>
      </c>
      <c r="AH605" s="24">
        <f>IFERROR(VLOOKUP($D605,#REF!,32,0),)</f>
        <v>0</v>
      </c>
      <c r="AI605" s="24">
        <f>IFERROR(VLOOKUP($D605,#REF!,33,0),)</f>
        <v>0</v>
      </c>
      <c r="AJ605" s="24">
        <f>IFERROR(VLOOKUP($D605,#REF!,34,0),)</f>
        <v>0</v>
      </c>
      <c r="AK605" s="24">
        <f>IFERROR(VLOOKUP($D605,#REF!,35,0),)</f>
        <v>0</v>
      </c>
      <c r="AL605" s="24">
        <f>IFERROR(VLOOKUP($D605,#REF!,36,0),)</f>
        <v>0</v>
      </c>
    </row>
    <row r="606" spans="1:38" x14ac:dyDescent="0.25">
      <c r="A606" s="8" t="s">
        <v>989</v>
      </c>
      <c r="B606" s="8" t="str">
        <f t="shared" si="85"/>
        <v>Бурение эксплуатационное на ПХГ. Калининградское ПХГ051-3002542</v>
      </c>
      <c r="C606" s="23" t="s">
        <v>962</v>
      </c>
      <c r="D606" s="23" t="s">
        <v>541</v>
      </c>
      <c r="E606" s="24">
        <f>IFERROR(VLOOKUP(D606,#REF!,2,0),)</f>
        <v>0</v>
      </c>
      <c r="F606" s="24">
        <f>IFERROR(VLOOKUP(D606,#REF!,3,0),)</f>
        <v>0</v>
      </c>
      <c r="G606" s="24">
        <f>IFERROR(VLOOKUP(D606,#REF!,4,0),)</f>
        <v>0</v>
      </c>
      <c r="H606" s="24">
        <f>IFERROR(VLOOKUP($D606,#REF!,5,0),)</f>
        <v>0</v>
      </c>
      <c r="I606" s="24">
        <v>0</v>
      </c>
      <c r="J606" s="24">
        <f>IFERROR(VLOOKUP($D606,#REF!,7,0),)</f>
        <v>0</v>
      </c>
      <c r="K606" s="24">
        <f>IFERROR(VLOOKUP($D606,#REF!,8,0),)</f>
        <v>0</v>
      </c>
      <c r="L606" s="24">
        <f>IFERROR(VLOOKUP($D606,#REF!,9,0),)</f>
        <v>0</v>
      </c>
      <c r="M606" s="24">
        <f>IFERROR(VLOOKUP($D606,#REF!,10,0),)</f>
        <v>0</v>
      </c>
      <c r="N606" s="24">
        <f>IFERROR(VLOOKUP($D606,#REF!,11,0),)</f>
        <v>0</v>
      </c>
      <c r="O606" s="24">
        <f>IFERROR(VLOOKUP($D606,#REF!,12,0),)</f>
        <v>0</v>
      </c>
      <c r="P606" s="24">
        <f>IFERROR(VLOOKUP($D606,#REF!,14,0),)</f>
        <v>0</v>
      </c>
      <c r="Q606" s="24">
        <f>IFERROR(VLOOKUP($D606,#REF!,15,0),)</f>
        <v>0</v>
      </c>
      <c r="R606" s="24">
        <f>IFERROR(VLOOKUP($D606,#REF!,16,0),)</f>
        <v>0</v>
      </c>
      <c r="S606" s="24">
        <f>IFERROR(VLOOKUP($D606,#REF!,16,0),)</f>
        <v>0</v>
      </c>
      <c r="T606" s="24">
        <f>IFERROR(VLOOKUP($D606,#REF!,17,0),)</f>
        <v>0</v>
      </c>
      <c r="U606" s="24">
        <f>IFERROR(VLOOKUP($D606,#REF!,19,0),)</f>
        <v>0</v>
      </c>
      <c r="V606" s="24">
        <f>IFERROR(VLOOKUP($D606,#REF!,20,0),)</f>
        <v>0</v>
      </c>
      <c r="W606" s="24">
        <f>IFERROR(VLOOKUP($D606,#REF!,21,0),)</f>
        <v>0</v>
      </c>
      <c r="X606" s="24">
        <f>IFERROR(VLOOKUP($D606,#REF!,22,0),)</f>
        <v>0</v>
      </c>
      <c r="Y606" s="24">
        <f>IFERROR(VLOOKUP($D606,#REF!,23,0),)</f>
        <v>0</v>
      </c>
      <c r="Z606" s="24">
        <f>IFERROR(VLOOKUP($D606,#REF!,24,0),)</f>
        <v>0</v>
      </c>
      <c r="AA606" s="24">
        <f>IFERROR(VLOOKUP($D606,#REF!,25,0),)</f>
        <v>0</v>
      </c>
      <c r="AB606" s="24">
        <f>IFERROR(VLOOKUP($D606,#REF!,26,0),)</f>
        <v>0</v>
      </c>
      <c r="AC606" s="24">
        <f>IFERROR(VLOOKUP($D606,#REF!,27,0),)</f>
        <v>0</v>
      </c>
      <c r="AD606" s="24">
        <f>IFERROR(VLOOKUP($D606,#REF!,28,0),)</f>
        <v>0</v>
      </c>
      <c r="AE606" s="24">
        <f>IFERROR(VLOOKUP($D606,#REF!,29,0),)</f>
        <v>0</v>
      </c>
      <c r="AF606" s="24">
        <f>IFERROR(VLOOKUP($D606,#REF!,30,0),)</f>
        <v>0</v>
      </c>
      <c r="AG606" s="24">
        <f>IFERROR(VLOOKUP($D606,#REF!,31,0),)</f>
        <v>0</v>
      </c>
      <c r="AH606" s="24">
        <f>IFERROR(VLOOKUP($D606,#REF!,32,0),)</f>
        <v>0</v>
      </c>
      <c r="AI606" s="24">
        <f>IFERROR(VLOOKUP($D606,#REF!,33,0),)</f>
        <v>0</v>
      </c>
      <c r="AJ606" s="24">
        <f>IFERROR(VLOOKUP($D606,#REF!,34,0),)</f>
        <v>0</v>
      </c>
      <c r="AK606" s="24">
        <f>IFERROR(VLOOKUP($D606,#REF!,35,0),)</f>
        <v>0</v>
      </c>
      <c r="AL606" s="24">
        <f>IFERROR(VLOOKUP($D606,#REF!,36,0),)</f>
        <v>0</v>
      </c>
    </row>
    <row r="607" spans="1:38" x14ac:dyDescent="0.25">
      <c r="A607" s="8" t="s">
        <v>989</v>
      </c>
      <c r="B607" s="8" t="str">
        <f t="shared" si="85"/>
        <v>Бурение эксплуатационное на ПХГ. Новомосковское ПХГ051-3002854</v>
      </c>
      <c r="C607" s="23" t="s">
        <v>963</v>
      </c>
      <c r="D607" s="23" t="s">
        <v>542</v>
      </c>
      <c r="E607" s="24">
        <f>IFERROR(VLOOKUP(D607,#REF!,2,0),)</f>
        <v>0</v>
      </c>
      <c r="F607" s="24">
        <f>IFERROR(VLOOKUP(D607,#REF!,3,0),)</f>
        <v>0</v>
      </c>
      <c r="G607" s="24">
        <f>IFERROR(VLOOKUP(D607,#REF!,4,0),)</f>
        <v>0</v>
      </c>
      <c r="H607" s="24">
        <f>IFERROR(VLOOKUP($D607,#REF!,5,0),)</f>
        <v>0</v>
      </c>
      <c r="I607" s="24">
        <v>0</v>
      </c>
      <c r="J607" s="24">
        <f>IFERROR(VLOOKUP($D607,#REF!,7,0),)</f>
        <v>0</v>
      </c>
      <c r="K607" s="24">
        <f>IFERROR(VLOOKUP($D607,#REF!,8,0),)</f>
        <v>0</v>
      </c>
      <c r="L607" s="24">
        <f>IFERROR(VLOOKUP($D607,#REF!,9,0),)</f>
        <v>0</v>
      </c>
      <c r="M607" s="24">
        <f>IFERROR(VLOOKUP($D607,#REF!,10,0),)</f>
        <v>0</v>
      </c>
      <c r="N607" s="24">
        <f>IFERROR(VLOOKUP($D607,#REF!,11,0),)</f>
        <v>0</v>
      </c>
      <c r="O607" s="24">
        <f>IFERROR(VLOOKUP($D607,#REF!,12,0),)</f>
        <v>0</v>
      </c>
      <c r="P607" s="24">
        <f>IFERROR(VLOOKUP($D607,#REF!,14,0),)</f>
        <v>0</v>
      </c>
      <c r="Q607" s="24">
        <f>IFERROR(VLOOKUP($D607,#REF!,15,0),)</f>
        <v>0</v>
      </c>
      <c r="R607" s="24">
        <f>IFERROR(VLOOKUP($D607,#REF!,16,0),)</f>
        <v>0</v>
      </c>
      <c r="S607" s="24">
        <f>IFERROR(VLOOKUP($D607,#REF!,16,0),)</f>
        <v>0</v>
      </c>
      <c r="T607" s="24">
        <f>IFERROR(VLOOKUP($D607,#REF!,17,0),)</f>
        <v>0</v>
      </c>
      <c r="U607" s="24">
        <f>IFERROR(VLOOKUP($D607,#REF!,19,0),)</f>
        <v>0</v>
      </c>
      <c r="V607" s="24">
        <f>IFERROR(VLOOKUP($D607,#REF!,20,0),)</f>
        <v>0</v>
      </c>
      <c r="W607" s="24">
        <f>IFERROR(VLOOKUP($D607,#REF!,21,0),)</f>
        <v>0</v>
      </c>
      <c r="X607" s="24">
        <f>IFERROR(VLOOKUP($D607,#REF!,22,0),)</f>
        <v>0</v>
      </c>
      <c r="Y607" s="24">
        <f>IFERROR(VLOOKUP($D607,#REF!,23,0),)</f>
        <v>0</v>
      </c>
      <c r="Z607" s="24">
        <f>IFERROR(VLOOKUP($D607,#REF!,24,0),)</f>
        <v>0</v>
      </c>
      <c r="AA607" s="24">
        <f>IFERROR(VLOOKUP($D607,#REF!,25,0),)</f>
        <v>0</v>
      </c>
      <c r="AB607" s="24">
        <f>IFERROR(VLOOKUP($D607,#REF!,26,0),)</f>
        <v>0</v>
      </c>
      <c r="AC607" s="24">
        <f>IFERROR(VLOOKUP($D607,#REF!,27,0),)</f>
        <v>0</v>
      </c>
      <c r="AD607" s="24">
        <f>IFERROR(VLOOKUP($D607,#REF!,28,0),)</f>
        <v>0</v>
      </c>
      <c r="AE607" s="24">
        <f>IFERROR(VLOOKUP($D607,#REF!,29,0),)</f>
        <v>0</v>
      </c>
      <c r="AF607" s="24">
        <f>IFERROR(VLOOKUP($D607,#REF!,30,0),)</f>
        <v>0</v>
      </c>
      <c r="AG607" s="24">
        <f>IFERROR(VLOOKUP($D607,#REF!,31,0),)</f>
        <v>0</v>
      </c>
      <c r="AH607" s="24">
        <f>IFERROR(VLOOKUP($D607,#REF!,32,0),)</f>
        <v>0</v>
      </c>
      <c r="AI607" s="24">
        <f>IFERROR(VLOOKUP($D607,#REF!,33,0),)</f>
        <v>0</v>
      </c>
      <c r="AJ607" s="24">
        <f>IFERROR(VLOOKUP($D607,#REF!,34,0),)</f>
        <v>0</v>
      </c>
      <c r="AK607" s="24">
        <f>IFERROR(VLOOKUP($D607,#REF!,35,0),)</f>
        <v>0</v>
      </c>
      <c r="AL607" s="24">
        <f>IFERROR(VLOOKUP($D607,#REF!,36,0),)</f>
        <v>0</v>
      </c>
    </row>
    <row r="608" spans="1:38" x14ac:dyDescent="0.25">
      <c r="A608" s="8" t="s">
        <v>989</v>
      </c>
      <c r="B608" s="8" t="str">
        <f t="shared" si="85"/>
        <v>Бурение эксплуатационное на ПХГ. Эксплуатационные скважины на Шатровском подземном хранилище газа (ПХГ)051-3002855</v>
      </c>
      <c r="C608" s="23" t="s">
        <v>964</v>
      </c>
      <c r="D608" s="23" t="s">
        <v>543</v>
      </c>
      <c r="E608" s="24">
        <f>IFERROR(VLOOKUP(D608,#REF!,2,0),)</f>
        <v>0</v>
      </c>
      <c r="F608" s="24">
        <f>IFERROR(VLOOKUP(D608,#REF!,3,0),)</f>
        <v>0</v>
      </c>
      <c r="G608" s="24">
        <f>IFERROR(VLOOKUP(D608,#REF!,4,0),)</f>
        <v>0</v>
      </c>
      <c r="H608" s="24">
        <f>IFERROR(VLOOKUP($D608,#REF!,5,0),)</f>
        <v>0</v>
      </c>
      <c r="I608" s="24">
        <v>1.58</v>
      </c>
      <c r="J608" s="24">
        <f>IFERROR(VLOOKUP($D608,#REF!,7,0),)</f>
        <v>0</v>
      </c>
      <c r="K608" s="24">
        <f>IFERROR(VLOOKUP($D608,#REF!,8,0),)</f>
        <v>0</v>
      </c>
      <c r="L608" s="24">
        <f>IFERROR(VLOOKUP($D608,#REF!,9,0),)</f>
        <v>0</v>
      </c>
      <c r="M608" s="24">
        <f>IFERROR(VLOOKUP($D608,#REF!,10,0),)</f>
        <v>0</v>
      </c>
      <c r="N608" s="24">
        <f>IFERROR(VLOOKUP($D608,#REF!,11,0),)</f>
        <v>0</v>
      </c>
      <c r="O608" s="24">
        <f>IFERROR(VLOOKUP($D608,#REF!,12,0),)</f>
        <v>0</v>
      </c>
      <c r="P608" s="24">
        <f>IFERROR(VLOOKUP($D608,#REF!,14,0),)</f>
        <v>0</v>
      </c>
      <c r="Q608" s="24">
        <f>IFERROR(VLOOKUP($D608,#REF!,15,0),)</f>
        <v>0</v>
      </c>
      <c r="R608" s="24">
        <f>IFERROR(VLOOKUP($D608,#REF!,16,0),)</f>
        <v>0</v>
      </c>
      <c r="S608" s="24">
        <f>IFERROR(VLOOKUP($D608,#REF!,16,0),)</f>
        <v>0</v>
      </c>
      <c r="T608" s="24">
        <f>IFERROR(VLOOKUP($D608,#REF!,17,0),)</f>
        <v>0</v>
      </c>
      <c r="U608" s="24">
        <f>IFERROR(VLOOKUP($D608,#REF!,19,0),)</f>
        <v>0</v>
      </c>
      <c r="V608" s="24">
        <f>IFERROR(VLOOKUP($D608,#REF!,20,0),)</f>
        <v>0</v>
      </c>
      <c r="W608" s="24">
        <f>IFERROR(VLOOKUP($D608,#REF!,21,0),)</f>
        <v>0</v>
      </c>
      <c r="X608" s="24">
        <f>IFERROR(VLOOKUP($D608,#REF!,22,0),)</f>
        <v>0</v>
      </c>
      <c r="Y608" s="24">
        <f>IFERROR(VLOOKUP($D608,#REF!,23,0),)</f>
        <v>0</v>
      </c>
      <c r="Z608" s="24">
        <f>IFERROR(VLOOKUP($D608,#REF!,24,0),)</f>
        <v>0</v>
      </c>
      <c r="AA608" s="24">
        <f>IFERROR(VLOOKUP($D608,#REF!,25,0),)</f>
        <v>0</v>
      </c>
      <c r="AB608" s="24">
        <f>IFERROR(VLOOKUP($D608,#REF!,26,0),)</f>
        <v>0</v>
      </c>
      <c r="AC608" s="24">
        <f>IFERROR(VLOOKUP($D608,#REF!,27,0),)</f>
        <v>0</v>
      </c>
      <c r="AD608" s="24">
        <f>IFERROR(VLOOKUP($D608,#REF!,28,0),)</f>
        <v>0</v>
      </c>
      <c r="AE608" s="24">
        <f>IFERROR(VLOOKUP($D608,#REF!,29,0),)</f>
        <v>0</v>
      </c>
      <c r="AF608" s="24">
        <f>IFERROR(VLOOKUP($D608,#REF!,30,0),)</f>
        <v>0</v>
      </c>
      <c r="AG608" s="24">
        <f>IFERROR(VLOOKUP($D608,#REF!,31,0),)</f>
        <v>0</v>
      </c>
      <c r="AH608" s="24">
        <f>IFERROR(VLOOKUP($D608,#REF!,32,0),)</f>
        <v>0</v>
      </c>
      <c r="AI608" s="24">
        <f>IFERROR(VLOOKUP($D608,#REF!,33,0),)</f>
        <v>0</v>
      </c>
      <c r="AJ608" s="24">
        <f>IFERROR(VLOOKUP($D608,#REF!,34,0),)</f>
        <v>0</v>
      </c>
      <c r="AK608" s="24">
        <f>IFERROR(VLOOKUP($D608,#REF!,35,0),)</f>
        <v>0</v>
      </c>
      <c r="AL608" s="24">
        <f>IFERROR(VLOOKUP($D608,#REF!,36,0),)</f>
        <v>0</v>
      </c>
    </row>
    <row r="609" spans="1:38" x14ac:dyDescent="0.25">
      <c r="A609" s="8" t="s">
        <v>989</v>
      </c>
      <c r="B609" s="8" t="str">
        <f t="shared" si="85"/>
        <v>Эксплуатационное бурение. Обустройство туронской залежи Заполярного НГКМ на период ОПР051-3004010</v>
      </c>
      <c r="C609" s="23" t="s">
        <v>965</v>
      </c>
      <c r="D609" s="23" t="s">
        <v>295</v>
      </c>
      <c r="E609" s="24">
        <f>IFERROR(VLOOKUP(D609,#REF!,2,0),)</f>
        <v>0</v>
      </c>
      <c r="F609" s="24">
        <f>IFERROR(VLOOKUP(D609,#REF!,3,0),)</f>
        <v>0</v>
      </c>
      <c r="G609" s="24">
        <f>IFERROR(VLOOKUP(D609,#REF!,4,0),)</f>
        <v>0</v>
      </c>
      <c r="H609" s="24">
        <f>IFERROR(VLOOKUP($D609,#REF!,5,0),)</f>
        <v>0</v>
      </c>
      <c r="I609" s="24">
        <v>0</v>
      </c>
      <c r="J609" s="24">
        <f>IFERROR(VLOOKUP($D609,#REF!,7,0),)</f>
        <v>0</v>
      </c>
      <c r="K609" s="24">
        <f>IFERROR(VLOOKUP($D609,#REF!,8,0),)</f>
        <v>0</v>
      </c>
      <c r="L609" s="24">
        <f>IFERROR(VLOOKUP($D609,#REF!,9,0),)</f>
        <v>0</v>
      </c>
      <c r="M609" s="24">
        <f>IFERROR(VLOOKUP($D609,#REF!,10,0),)</f>
        <v>0</v>
      </c>
      <c r="N609" s="24">
        <f>IFERROR(VLOOKUP($D609,#REF!,11,0),)</f>
        <v>0</v>
      </c>
      <c r="O609" s="24">
        <f>IFERROR(VLOOKUP($D609,#REF!,12,0),)</f>
        <v>0</v>
      </c>
      <c r="P609" s="24">
        <f>IFERROR(VLOOKUP($D609,#REF!,14,0),)</f>
        <v>0</v>
      </c>
      <c r="Q609" s="24">
        <f>IFERROR(VLOOKUP($D609,#REF!,15,0),)</f>
        <v>0</v>
      </c>
      <c r="R609" s="24">
        <f>IFERROR(VLOOKUP($D609,#REF!,16,0),)</f>
        <v>0</v>
      </c>
      <c r="S609" s="24">
        <f>IFERROR(VLOOKUP($D609,#REF!,16,0),)</f>
        <v>0</v>
      </c>
      <c r="T609" s="24">
        <f>IFERROR(VLOOKUP($D609,#REF!,17,0),)</f>
        <v>0</v>
      </c>
      <c r="U609" s="24">
        <f>IFERROR(VLOOKUP($D609,#REF!,19,0),)</f>
        <v>0</v>
      </c>
      <c r="V609" s="24">
        <f>IFERROR(VLOOKUP($D609,#REF!,20,0),)</f>
        <v>0</v>
      </c>
      <c r="W609" s="24">
        <f>IFERROR(VLOOKUP($D609,#REF!,21,0),)</f>
        <v>0</v>
      </c>
      <c r="X609" s="24">
        <f>IFERROR(VLOOKUP($D609,#REF!,22,0),)</f>
        <v>0</v>
      </c>
      <c r="Y609" s="24">
        <f>IFERROR(VLOOKUP($D609,#REF!,23,0),)</f>
        <v>0</v>
      </c>
      <c r="Z609" s="24">
        <f>IFERROR(VLOOKUP($D609,#REF!,24,0),)</f>
        <v>0</v>
      </c>
      <c r="AA609" s="24">
        <f>IFERROR(VLOOKUP($D609,#REF!,25,0),)</f>
        <v>0</v>
      </c>
      <c r="AB609" s="24">
        <f>IFERROR(VLOOKUP($D609,#REF!,26,0),)</f>
        <v>0</v>
      </c>
      <c r="AC609" s="24">
        <f>IFERROR(VLOOKUP($D609,#REF!,27,0),)</f>
        <v>0</v>
      </c>
      <c r="AD609" s="24">
        <f>IFERROR(VLOOKUP($D609,#REF!,28,0),)</f>
        <v>0</v>
      </c>
      <c r="AE609" s="24">
        <f>IFERROR(VLOOKUP($D609,#REF!,29,0),)</f>
        <v>0</v>
      </c>
      <c r="AF609" s="24">
        <f>IFERROR(VLOOKUP($D609,#REF!,30,0),)</f>
        <v>0</v>
      </c>
      <c r="AG609" s="24">
        <f>IFERROR(VLOOKUP($D609,#REF!,31,0),)</f>
        <v>0</v>
      </c>
      <c r="AH609" s="24">
        <f>IFERROR(VLOOKUP($D609,#REF!,32,0),)</f>
        <v>0</v>
      </c>
      <c r="AI609" s="24">
        <f>IFERROR(VLOOKUP($D609,#REF!,33,0),)</f>
        <v>0</v>
      </c>
      <c r="AJ609" s="24">
        <f>IFERROR(VLOOKUP($D609,#REF!,34,0),)</f>
        <v>0</v>
      </c>
      <c r="AK609" s="24">
        <f>IFERROR(VLOOKUP($D609,#REF!,35,0),)</f>
        <v>0</v>
      </c>
      <c r="AL609" s="24">
        <f>IFERROR(VLOOKUP($D609,#REF!,36,0),)</f>
        <v>0</v>
      </c>
    </row>
    <row r="610" spans="1:38" x14ac:dyDescent="0.25">
      <c r="A610" s="8" t="s">
        <v>989</v>
      </c>
      <c r="B610" s="8" t="str">
        <f t="shared" si="85"/>
        <v>Бурение эксплуатационное на ПХГ. Эксплуатационные скважины №№ 6Т-14Т Калининградского ПХГ051-3004018</v>
      </c>
      <c r="C610" s="23" t="s">
        <v>966</v>
      </c>
      <c r="D610" s="23" t="s">
        <v>544</v>
      </c>
      <c r="E610" s="24">
        <f>IFERROR(VLOOKUP(D610,#REF!,2,0),)</f>
        <v>0</v>
      </c>
      <c r="F610" s="24">
        <f>IFERROR(VLOOKUP(D610,#REF!,3,0),)</f>
        <v>0</v>
      </c>
      <c r="G610" s="24">
        <f>IFERROR(VLOOKUP(D610,#REF!,4,0),)</f>
        <v>0</v>
      </c>
      <c r="H610" s="24">
        <f>IFERROR(VLOOKUP($D610,#REF!,5,0),)</f>
        <v>0</v>
      </c>
      <c r="I610" s="24">
        <v>0</v>
      </c>
      <c r="J610" s="24">
        <f>IFERROR(VLOOKUP($D610,#REF!,7,0),)</f>
        <v>0</v>
      </c>
      <c r="K610" s="24">
        <f>IFERROR(VLOOKUP($D610,#REF!,8,0),)</f>
        <v>0</v>
      </c>
      <c r="L610" s="24">
        <f>IFERROR(VLOOKUP($D610,#REF!,9,0),)</f>
        <v>0</v>
      </c>
      <c r="M610" s="24">
        <f>IFERROR(VLOOKUP($D610,#REF!,10,0),)</f>
        <v>0</v>
      </c>
      <c r="N610" s="24">
        <f>IFERROR(VLOOKUP($D610,#REF!,11,0),)</f>
        <v>0</v>
      </c>
      <c r="O610" s="24">
        <f>IFERROR(VLOOKUP($D610,#REF!,12,0),)</f>
        <v>0</v>
      </c>
      <c r="P610" s="24">
        <f>IFERROR(VLOOKUP($D610,#REF!,14,0),)</f>
        <v>0</v>
      </c>
      <c r="Q610" s="24">
        <f>IFERROR(VLOOKUP($D610,#REF!,15,0),)</f>
        <v>0</v>
      </c>
      <c r="R610" s="24">
        <f>IFERROR(VLOOKUP($D610,#REF!,16,0),)</f>
        <v>0</v>
      </c>
      <c r="S610" s="24">
        <f>IFERROR(VLOOKUP($D610,#REF!,16,0),)</f>
        <v>0</v>
      </c>
      <c r="T610" s="24">
        <f>IFERROR(VLOOKUP($D610,#REF!,17,0),)</f>
        <v>0</v>
      </c>
      <c r="U610" s="24">
        <f>IFERROR(VLOOKUP($D610,#REF!,19,0),)</f>
        <v>0</v>
      </c>
      <c r="V610" s="24">
        <f>IFERROR(VLOOKUP($D610,#REF!,20,0),)</f>
        <v>0</v>
      </c>
      <c r="W610" s="24">
        <f>IFERROR(VLOOKUP($D610,#REF!,21,0),)</f>
        <v>0</v>
      </c>
      <c r="X610" s="24">
        <f>IFERROR(VLOOKUP($D610,#REF!,22,0),)</f>
        <v>0</v>
      </c>
      <c r="Y610" s="24">
        <f>IFERROR(VLOOKUP($D610,#REF!,23,0),)</f>
        <v>0</v>
      </c>
      <c r="Z610" s="24">
        <f>IFERROR(VLOOKUP($D610,#REF!,24,0),)</f>
        <v>0</v>
      </c>
      <c r="AA610" s="24">
        <f>IFERROR(VLOOKUP($D610,#REF!,25,0),)</f>
        <v>0</v>
      </c>
      <c r="AB610" s="24">
        <f>IFERROR(VLOOKUP($D610,#REF!,26,0),)</f>
        <v>0</v>
      </c>
      <c r="AC610" s="24">
        <f>IFERROR(VLOOKUP($D610,#REF!,27,0),)</f>
        <v>0</v>
      </c>
      <c r="AD610" s="24">
        <f>IFERROR(VLOOKUP($D610,#REF!,28,0),)</f>
        <v>0</v>
      </c>
      <c r="AE610" s="24">
        <f>IFERROR(VLOOKUP($D610,#REF!,29,0),)</f>
        <v>0</v>
      </c>
      <c r="AF610" s="24">
        <f>IFERROR(VLOOKUP($D610,#REF!,30,0),)</f>
        <v>0</v>
      </c>
      <c r="AG610" s="24">
        <f>IFERROR(VLOOKUP($D610,#REF!,31,0),)</f>
        <v>0</v>
      </c>
      <c r="AH610" s="24">
        <f>IFERROR(VLOOKUP($D610,#REF!,32,0),)</f>
        <v>0</v>
      </c>
      <c r="AI610" s="24">
        <f>IFERROR(VLOOKUP($D610,#REF!,33,0),)</f>
        <v>0</v>
      </c>
      <c r="AJ610" s="24">
        <f>IFERROR(VLOOKUP($D610,#REF!,34,0),)</f>
        <v>0</v>
      </c>
      <c r="AK610" s="24">
        <f>IFERROR(VLOOKUP($D610,#REF!,35,0),)</f>
        <v>0</v>
      </c>
      <c r="AL610" s="24">
        <f>IFERROR(VLOOKUP($D610,#REF!,36,0),)</f>
        <v>0</v>
      </c>
    </row>
    <row r="611" spans="1:38" x14ac:dyDescent="0.25">
      <c r="A611" s="8" t="s">
        <v>989</v>
      </c>
      <c r="B611" s="8" t="str">
        <f t="shared" si="85"/>
        <v>Эксплуатационное бурение. Ямсовейское НГКМ (Ярейская площадь)051-3004024</v>
      </c>
      <c r="C611" s="23" t="s">
        <v>967</v>
      </c>
      <c r="D611" s="23" t="s">
        <v>296</v>
      </c>
      <c r="E611" s="24">
        <f>IFERROR(VLOOKUP(D611,#REF!,2,0),)</f>
        <v>0</v>
      </c>
      <c r="F611" s="24">
        <f>IFERROR(VLOOKUP(D611,#REF!,3,0),)</f>
        <v>0</v>
      </c>
      <c r="G611" s="24">
        <f>IFERROR(VLOOKUP(D611,#REF!,4,0),)</f>
        <v>0</v>
      </c>
      <c r="H611" s="24">
        <f>IFERROR(VLOOKUP($D611,#REF!,5,0),)</f>
        <v>0</v>
      </c>
      <c r="I611" s="24">
        <v>20.22</v>
      </c>
      <c r="J611" s="24">
        <f>IFERROR(VLOOKUP($D611,#REF!,7,0),)</f>
        <v>0</v>
      </c>
      <c r="K611" s="24">
        <f>IFERROR(VLOOKUP($D611,#REF!,8,0),)</f>
        <v>0</v>
      </c>
      <c r="L611" s="24">
        <f>IFERROR(VLOOKUP($D611,#REF!,9,0),)</f>
        <v>0</v>
      </c>
      <c r="M611" s="24">
        <f>IFERROR(VLOOKUP($D611,#REF!,10,0),)</f>
        <v>0</v>
      </c>
      <c r="N611" s="24">
        <f>IFERROR(VLOOKUP($D611,#REF!,11,0),)</f>
        <v>0</v>
      </c>
      <c r="O611" s="24">
        <f>IFERROR(VLOOKUP($D611,#REF!,12,0),)</f>
        <v>0</v>
      </c>
      <c r="P611" s="24">
        <f>IFERROR(VLOOKUP($D611,#REF!,14,0),)</f>
        <v>0</v>
      </c>
      <c r="Q611" s="24">
        <f>IFERROR(VLOOKUP($D611,#REF!,15,0),)</f>
        <v>0</v>
      </c>
      <c r="R611" s="24">
        <f>IFERROR(VLOOKUP($D611,#REF!,16,0),)</f>
        <v>0</v>
      </c>
      <c r="S611" s="24">
        <f>IFERROR(VLOOKUP($D611,#REF!,16,0),)</f>
        <v>0</v>
      </c>
      <c r="T611" s="24">
        <f>IFERROR(VLOOKUP($D611,#REF!,17,0),)</f>
        <v>0</v>
      </c>
      <c r="U611" s="24">
        <f>IFERROR(VLOOKUP($D611,#REF!,19,0),)</f>
        <v>0</v>
      </c>
      <c r="V611" s="24">
        <f>IFERROR(VLOOKUP($D611,#REF!,20,0),)</f>
        <v>0</v>
      </c>
      <c r="W611" s="24">
        <f>IFERROR(VLOOKUP($D611,#REF!,21,0),)</f>
        <v>0</v>
      </c>
      <c r="X611" s="24">
        <f>IFERROR(VLOOKUP($D611,#REF!,22,0),)</f>
        <v>0</v>
      </c>
      <c r="Y611" s="24">
        <f>IFERROR(VLOOKUP($D611,#REF!,23,0),)</f>
        <v>0</v>
      </c>
      <c r="Z611" s="24">
        <f>IFERROR(VLOOKUP($D611,#REF!,24,0),)</f>
        <v>0</v>
      </c>
      <c r="AA611" s="24">
        <f>IFERROR(VLOOKUP($D611,#REF!,25,0),)</f>
        <v>0</v>
      </c>
      <c r="AB611" s="24">
        <f>IFERROR(VLOOKUP($D611,#REF!,26,0),)</f>
        <v>0</v>
      </c>
      <c r="AC611" s="24">
        <f>IFERROR(VLOOKUP($D611,#REF!,27,0),)</f>
        <v>0</v>
      </c>
      <c r="AD611" s="24">
        <f>IFERROR(VLOOKUP($D611,#REF!,28,0),)</f>
        <v>0</v>
      </c>
      <c r="AE611" s="24">
        <f>IFERROR(VLOOKUP($D611,#REF!,29,0),)</f>
        <v>0</v>
      </c>
      <c r="AF611" s="24">
        <f>IFERROR(VLOOKUP($D611,#REF!,30,0),)</f>
        <v>0</v>
      </c>
      <c r="AG611" s="24">
        <f>IFERROR(VLOOKUP($D611,#REF!,31,0),)</f>
        <v>0</v>
      </c>
      <c r="AH611" s="24">
        <f>IFERROR(VLOOKUP($D611,#REF!,32,0),)</f>
        <v>0</v>
      </c>
      <c r="AI611" s="24">
        <f>IFERROR(VLOOKUP($D611,#REF!,33,0),)</f>
        <v>0</v>
      </c>
      <c r="AJ611" s="24">
        <f>IFERROR(VLOOKUP($D611,#REF!,34,0),)</f>
        <v>0</v>
      </c>
      <c r="AK611" s="24">
        <f>IFERROR(VLOOKUP($D611,#REF!,35,0),)</f>
        <v>0</v>
      </c>
      <c r="AL611" s="24">
        <f>IFERROR(VLOOKUP($D611,#REF!,36,0),)</f>
        <v>0</v>
      </c>
    </row>
    <row r="612" spans="1:38" x14ac:dyDescent="0.25">
      <c r="A612" s="8" t="s">
        <v>989</v>
      </c>
      <c r="B612" s="8" t="str">
        <f t="shared" si="85"/>
        <v>Эксплуатационное бурение. Дообустройство Уренгойской площади, в т.ч. Таб-Яхинский участок УКПГ-10051-3004034</v>
      </c>
      <c r="C612" s="23" t="s">
        <v>968</v>
      </c>
      <c r="D612" s="23" t="s">
        <v>297</v>
      </c>
      <c r="E612" s="24">
        <f>IFERROR(VLOOKUP(D612,#REF!,2,0),)</f>
        <v>0</v>
      </c>
      <c r="F612" s="24">
        <f>IFERROR(VLOOKUP(D612,#REF!,3,0),)</f>
        <v>0</v>
      </c>
      <c r="G612" s="24">
        <f>IFERROR(VLOOKUP(D612,#REF!,4,0),)</f>
        <v>0</v>
      </c>
      <c r="H612" s="24">
        <f>IFERROR(VLOOKUP($D612,#REF!,5,0),)</f>
        <v>0</v>
      </c>
      <c r="I612" s="24">
        <v>29.02</v>
      </c>
      <c r="J612" s="24">
        <f>IFERROR(VLOOKUP($D612,#REF!,7,0),)</f>
        <v>0</v>
      </c>
      <c r="K612" s="24">
        <f>IFERROR(VLOOKUP($D612,#REF!,8,0),)</f>
        <v>0</v>
      </c>
      <c r="L612" s="24">
        <f>IFERROR(VLOOKUP($D612,#REF!,9,0),)</f>
        <v>0</v>
      </c>
      <c r="M612" s="24">
        <f>IFERROR(VLOOKUP($D612,#REF!,10,0),)</f>
        <v>0</v>
      </c>
      <c r="N612" s="24">
        <f>IFERROR(VLOOKUP($D612,#REF!,11,0),)</f>
        <v>0</v>
      </c>
      <c r="O612" s="24">
        <f>IFERROR(VLOOKUP($D612,#REF!,12,0),)</f>
        <v>0</v>
      </c>
      <c r="P612" s="24">
        <f>IFERROR(VLOOKUP($D612,#REF!,14,0),)</f>
        <v>0</v>
      </c>
      <c r="Q612" s="24">
        <f>IFERROR(VLOOKUP($D612,#REF!,15,0),)</f>
        <v>0</v>
      </c>
      <c r="R612" s="24">
        <f>IFERROR(VLOOKUP($D612,#REF!,16,0),)</f>
        <v>0</v>
      </c>
      <c r="S612" s="24">
        <f>IFERROR(VLOOKUP($D612,#REF!,16,0),)</f>
        <v>0</v>
      </c>
      <c r="T612" s="24">
        <f>IFERROR(VLOOKUP($D612,#REF!,17,0),)</f>
        <v>0</v>
      </c>
      <c r="U612" s="24">
        <f>IFERROR(VLOOKUP($D612,#REF!,19,0),)</f>
        <v>0</v>
      </c>
      <c r="V612" s="24">
        <f>IFERROR(VLOOKUP($D612,#REF!,20,0),)</f>
        <v>0</v>
      </c>
      <c r="W612" s="24">
        <f>IFERROR(VLOOKUP($D612,#REF!,21,0),)</f>
        <v>0</v>
      </c>
      <c r="X612" s="24">
        <f>IFERROR(VLOOKUP($D612,#REF!,22,0),)</f>
        <v>0</v>
      </c>
      <c r="Y612" s="24">
        <f>IFERROR(VLOOKUP($D612,#REF!,23,0),)</f>
        <v>0</v>
      </c>
      <c r="Z612" s="24">
        <f>IFERROR(VLOOKUP($D612,#REF!,24,0),)</f>
        <v>0</v>
      </c>
      <c r="AA612" s="24">
        <f>IFERROR(VLOOKUP($D612,#REF!,25,0),)</f>
        <v>0</v>
      </c>
      <c r="AB612" s="24">
        <f>IFERROR(VLOOKUP($D612,#REF!,26,0),)</f>
        <v>0</v>
      </c>
      <c r="AC612" s="24">
        <f>IFERROR(VLOOKUP($D612,#REF!,27,0),)</f>
        <v>0</v>
      </c>
      <c r="AD612" s="24">
        <f>IFERROR(VLOOKUP($D612,#REF!,28,0),)</f>
        <v>0</v>
      </c>
      <c r="AE612" s="24">
        <f>IFERROR(VLOOKUP($D612,#REF!,29,0),)</f>
        <v>0</v>
      </c>
      <c r="AF612" s="24">
        <f>IFERROR(VLOOKUP($D612,#REF!,30,0),)</f>
        <v>0</v>
      </c>
      <c r="AG612" s="24">
        <f>IFERROR(VLOOKUP($D612,#REF!,31,0),)</f>
        <v>0</v>
      </c>
      <c r="AH612" s="24">
        <f>IFERROR(VLOOKUP($D612,#REF!,32,0),)</f>
        <v>0</v>
      </c>
      <c r="AI612" s="24">
        <f>IFERROR(VLOOKUP($D612,#REF!,33,0),)</f>
        <v>0</v>
      </c>
      <c r="AJ612" s="24">
        <f>IFERROR(VLOOKUP($D612,#REF!,34,0),)</f>
        <v>0</v>
      </c>
      <c r="AK612" s="24">
        <f>IFERROR(VLOOKUP($D612,#REF!,35,0),)</f>
        <v>0</v>
      </c>
      <c r="AL612" s="24">
        <f>IFERROR(VLOOKUP($D612,#REF!,36,0),)</f>
        <v>0</v>
      </c>
    </row>
    <row r="613" spans="1:38" x14ac:dyDescent="0.25">
      <c r="A613" s="8" t="s">
        <v>989</v>
      </c>
      <c r="B613" s="8" t="str">
        <f t="shared" si="85"/>
        <v>Эксплуатационное бурение. Бованенковское НГКМ (Дообустройство сеноман-аптских залежей)051-3004674</v>
      </c>
      <c r="C613" s="23" t="s">
        <v>969</v>
      </c>
      <c r="D613" s="23" t="s">
        <v>298</v>
      </c>
      <c r="E613" s="24">
        <f>IFERROR(VLOOKUP(D613,#REF!,2,0),)</f>
        <v>0</v>
      </c>
      <c r="F613" s="24">
        <f>IFERROR(VLOOKUP(D613,#REF!,3,0),)</f>
        <v>0</v>
      </c>
      <c r="G613" s="24">
        <f>IFERROR(VLOOKUP(D613,#REF!,4,0),)</f>
        <v>0</v>
      </c>
      <c r="H613" s="24">
        <f>IFERROR(VLOOKUP($D613,#REF!,5,0),)</f>
        <v>0</v>
      </c>
      <c r="I613" s="24">
        <v>1684.35</v>
      </c>
      <c r="J613" s="24">
        <f>IFERROR(VLOOKUP($D613,#REF!,7,0),)</f>
        <v>0</v>
      </c>
      <c r="K613" s="24">
        <f>IFERROR(VLOOKUP($D613,#REF!,8,0),)</f>
        <v>0</v>
      </c>
      <c r="L613" s="24">
        <f>IFERROR(VLOOKUP($D613,#REF!,9,0),)</f>
        <v>0</v>
      </c>
      <c r="M613" s="24">
        <f>IFERROR(VLOOKUP($D613,#REF!,10,0),)</f>
        <v>0</v>
      </c>
      <c r="N613" s="24">
        <f>IFERROR(VLOOKUP($D613,#REF!,11,0),)</f>
        <v>0</v>
      </c>
      <c r="O613" s="24">
        <f>IFERROR(VLOOKUP($D613,#REF!,12,0),)</f>
        <v>0</v>
      </c>
      <c r="P613" s="24">
        <f>IFERROR(VLOOKUP($D613,#REF!,14,0),)</f>
        <v>0</v>
      </c>
      <c r="Q613" s="24">
        <f>IFERROR(VLOOKUP($D613,#REF!,15,0),)</f>
        <v>0</v>
      </c>
      <c r="R613" s="24">
        <f>IFERROR(VLOOKUP($D613,#REF!,16,0),)</f>
        <v>0</v>
      </c>
      <c r="S613" s="24">
        <f>IFERROR(VLOOKUP($D613,#REF!,16,0),)</f>
        <v>0</v>
      </c>
      <c r="T613" s="24">
        <f>IFERROR(VLOOKUP($D613,#REF!,17,0),)</f>
        <v>0</v>
      </c>
      <c r="U613" s="24">
        <f>IFERROR(VLOOKUP($D613,#REF!,19,0),)</f>
        <v>0</v>
      </c>
      <c r="V613" s="24">
        <f>IFERROR(VLOOKUP($D613,#REF!,20,0),)</f>
        <v>0</v>
      </c>
      <c r="W613" s="24">
        <f>IFERROR(VLOOKUP($D613,#REF!,21,0),)</f>
        <v>0</v>
      </c>
      <c r="X613" s="24">
        <f>IFERROR(VLOOKUP($D613,#REF!,22,0),)</f>
        <v>0</v>
      </c>
      <c r="Y613" s="24">
        <f>IFERROR(VLOOKUP($D613,#REF!,23,0),)</f>
        <v>0</v>
      </c>
      <c r="Z613" s="24">
        <f>IFERROR(VLOOKUP($D613,#REF!,24,0),)</f>
        <v>0</v>
      </c>
      <c r="AA613" s="24">
        <f>IFERROR(VLOOKUP($D613,#REF!,25,0),)</f>
        <v>0</v>
      </c>
      <c r="AB613" s="24">
        <f>IFERROR(VLOOKUP($D613,#REF!,26,0),)</f>
        <v>0</v>
      </c>
      <c r="AC613" s="24">
        <f>IFERROR(VLOOKUP($D613,#REF!,27,0),)</f>
        <v>0</v>
      </c>
      <c r="AD613" s="24">
        <f>IFERROR(VLOOKUP($D613,#REF!,28,0),)</f>
        <v>0</v>
      </c>
      <c r="AE613" s="24">
        <f>IFERROR(VLOOKUP($D613,#REF!,29,0),)</f>
        <v>0</v>
      </c>
      <c r="AF613" s="24">
        <f>IFERROR(VLOOKUP($D613,#REF!,30,0),)</f>
        <v>0</v>
      </c>
      <c r="AG613" s="24">
        <f>IFERROR(VLOOKUP($D613,#REF!,31,0),)</f>
        <v>0</v>
      </c>
      <c r="AH613" s="24">
        <f>IFERROR(VLOOKUP($D613,#REF!,32,0),)</f>
        <v>0</v>
      </c>
      <c r="AI613" s="24">
        <f>IFERROR(VLOOKUP($D613,#REF!,33,0),)</f>
        <v>0</v>
      </c>
      <c r="AJ613" s="24">
        <f>IFERROR(VLOOKUP($D613,#REF!,34,0),)</f>
        <v>0</v>
      </c>
      <c r="AK613" s="24">
        <f>IFERROR(VLOOKUP($D613,#REF!,35,0),)</f>
        <v>0</v>
      </c>
      <c r="AL613" s="24">
        <f>IFERROR(VLOOKUP($D613,#REF!,36,0),)</f>
        <v>0</v>
      </c>
    </row>
    <row r="614" spans="1:38" x14ac:dyDescent="0.25">
      <c r="A614" s="8" t="s">
        <v>989</v>
      </c>
      <c r="B614" s="8" t="str">
        <f t="shared" si="85"/>
        <v>Бурение эксплуатационное на месторождении. Нижне-Квакчикское газоконденсатное месторождение051-3004690</v>
      </c>
      <c r="C614" s="23" t="s">
        <v>970</v>
      </c>
      <c r="D614" s="23" t="s">
        <v>299</v>
      </c>
      <c r="E614" s="24">
        <f>IFERROR(VLOOKUP(D614,#REF!,2,0),)</f>
        <v>0</v>
      </c>
      <c r="F614" s="24">
        <f>IFERROR(VLOOKUP(D614,#REF!,3,0),)</f>
        <v>0</v>
      </c>
      <c r="G614" s="24">
        <f>IFERROR(VLOOKUP(D614,#REF!,4,0),)</f>
        <v>0</v>
      </c>
      <c r="H614" s="24">
        <f>IFERROR(VLOOKUP($D614,#REF!,5,0),)</f>
        <v>0</v>
      </c>
      <c r="I614" s="24">
        <v>0</v>
      </c>
      <c r="J614" s="24">
        <f>IFERROR(VLOOKUP($D614,#REF!,7,0),)</f>
        <v>0</v>
      </c>
      <c r="K614" s="24">
        <f>IFERROR(VLOOKUP($D614,#REF!,8,0),)</f>
        <v>0</v>
      </c>
      <c r="L614" s="24">
        <f>IFERROR(VLOOKUP($D614,#REF!,9,0),)</f>
        <v>0</v>
      </c>
      <c r="M614" s="24">
        <f>IFERROR(VLOOKUP($D614,#REF!,10,0),)</f>
        <v>0</v>
      </c>
      <c r="N614" s="24">
        <f>IFERROR(VLOOKUP($D614,#REF!,11,0),)</f>
        <v>0</v>
      </c>
      <c r="O614" s="24">
        <f>IFERROR(VLOOKUP($D614,#REF!,12,0),)</f>
        <v>0</v>
      </c>
      <c r="P614" s="24">
        <f>IFERROR(VLOOKUP($D614,#REF!,14,0),)</f>
        <v>0</v>
      </c>
      <c r="Q614" s="24">
        <f>IFERROR(VLOOKUP($D614,#REF!,15,0),)</f>
        <v>0</v>
      </c>
      <c r="R614" s="24">
        <f>IFERROR(VLOOKUP($D614,#REF!,16,0),)</f>
        <v>0</v>
      </c>
      <c r="S614" s="24">
        <f>IFERROR(VLOOKUP($D614,#REF!,16,0),)</f>
        <v>0</v>
      </c>
      <c r="T614" s="24">
        <f>IFERROR(VLOOKUP($D614,#REF!,17,0),)</f>
        <v>0</v>
      </c>
      <c r="U614" s="24">
        <f>IFERROR(VLOOKUP($D614,#REF!,19,0),)</f>
        <v>0</v>
      </c>
      <c r="V614" s="24">
        <f>IFERROR(VLOOKUP($D614,#REF!,20,0),)</f>
        <v>0</v>
      </c>
      <c r="W614" s="24">
        <f>IFERROR(VLOOKUP($D614,#REF!,21,0),)</f>
        <v>0</v>
      </c>
      <c r="X614" s="24">
        <f>IFERROR(VLOOKUP($D614,#REF!,22,0),)</f>
        <v>0</v>
      </c>
      <c r="Y614" s="24">
        <f>IFERROR(VLOOKUP($D614,#REF!,23,0),)</f>
        <v>0</v>
      </c>
      <c r="Z614" s="24">
        <f>IFERROR(VLOOKUP($D614,#REF!,24,0),)</f>
        <v>0</v>
      </c>
      <c r="AA614" s="24">
        <f>IFERROR(VLOOKUP($D614,#REF!,25,0),)</f>
        <v>0</v>
      </c>
      <c r="AB614" s="24">
        <f>IFERROR(VLOOKUP($D614,#REF!,26,0),)</f>
        <v>0</v>
      </c>
      <c r="AC614" s="24">
        <f>IFERROR(VLOOKUP($D614,#REF!,27,0),)</f>
        <v>0</v>
      </c>
      <c r="AD614" s="24">
        <f>IFERROR(VLOOKUP($D614,#REF!,28,0),)</f>
        <v>0</v>
      </c>
      <c r="AE614" s="24">
        <f>IFERROR(VLOOKUP($D614,#REF!,29,0),)</f>
        <v>0</v>
      </c>
      <c r="AF614" s="24">
        <f>IFERROR(VLOOKUP($D614,#REF!,30,0),)</f>
        <v>0</v>
      </c>
      <c r="AG614" s="24">
        <f>IFERROR(VLOOKUP($D614,#REF!,31,0),)</f>
        <v>0</v>
      </c>
      <c r="AH614" s="24">
        <f>IFERROR(VLOOKUP($D614,#REF!,32,0),)</f>
        <v>0</v>
      </c>
      <c r="AI614" s="24">
        <f>IFERROR(VLOOKUP($D614,#REF!,33,0),)</f>
        <v>0</v>
      </c>
      <c r="AJ614" s="24">
        <f>IFERROR(VLOOKUP($D614,#REF!,34,0),)</f>
        <v>0</v>
      </c>
      <c r="AK614" s="24">
        <f>IFERROR(VLOOKUP($D614,#REF!,35,0),)</f>
        <v>0</v>
      </c>
      <c r="AL614" s="24">
        <f>IFERROR(VLOOKUP($D614,#REF!,36,0),)</f>
        <v>0</v>
      </c>
    </row>
    <row r="615" spans="1:38" x14ac:dyDescent="0.25">
      <c r="A615" s="8" t="s">
        <v>989</v>
      </c>
      <c r="B615" s="8" t="str">
        <f t="shared" si="85"/>
        <v>Эксплуатационное бурение. Обустройство Восточно-Харвутинской площади Ямбургского НГКМ051-3004952</v>
      </c>
      <c r="C615" s="23" t="s">
        <v>971</v>
      </c>
      <c r="D615" s="23" t="s">
        <v>300</v>
      </c>
      <c r="E615" s="24">
        <f>IFERROR(VLOOKUP(D615,#REF!,2,0),)</f>
        <v>0</v>
      </c>
      <c r="F615" s="24">
        <f>IFERROR(VLOOKUP(D615,#REF!,3,0),)</f>
        <v>0</v>
      </c>
      <c r="G615" s="24">
        <f>IFERROR(VLOOKUP(D615,#REF!,4,0),)</f>
        <v>0</v>
      </c>
      <c r="H615" s="24">
        <f>IFERROR(VLOOKUP($D615,#REF!,5,0),)</f>
        <v>0</v>
      </c>
      <c r="I615" s="24">
        <v>0.6</v>
      </c>
      <c r="J615" s="24">
        <f>IFERROR(VLOOKUP($D615,#REF!,7,0),)</f>
        <v>0</v>
      </c>
      <c r="K615" s="24">
        <f>IFERROR(VLOOKUP($D615,#REF!,8,0),)</f>
        <v>0</v>
      </c>
      <c r="L615" s="24">
        <f>IFERROR(VLOOKUP($D615,#REF!,9,0),)</f>
        <v>0</v>
      </c>
      <c r="M615" s="24">
        <f>IFERROR(VLOOKUP($D615,#REF!,10,0),)</f>
        <v>0</v>
      </c>
      <c r="N615" s="24">
        <f>IFERROR(VLOOKUP($D615,#REF!,11,0),)</f>
        <v>0</v>
      </c>
      <c r="O615" s="24">
        <f>IFERROR(VLOOKUP($D615,#REF!,12,0),)</f>
        <v>0</v>
      </c>
      <c r="P615" s="24">
        <f>IFERROR(VLOOKUP($D615,#REF!,14,0),)</f>
        <v>0</v>
      </c>
      <c r="Q615" s="24">
        <f>IFERROR(VLOOKUP($D615,#REF!,15,0),)</f>
        <v>0</v>
      </c>
      <c r="R615" s="24">
        <f>IFERROR(VLOOKUP($D615,#REF!,16,0),)</f>
        <v>0</v>
      </c>
      <c r="S615" s="24">
        <f>IFERROR(VLOOKUP($D615,#REF!,16,0),)</f>
        <v>0</v>
      </c>
      <c r="T615" s="24">
        <f>IFERROR(VLOOKUP($D615,#REF!,17,0),)</f>
        <v>0</v>
      </c>
      <c r="U615" s="24">
        <f>IFERROR(VLOOKUP($D615,#REF!,19,0),)</f>
        <v>0</v>
      </c>
      <c r="V615" s="24">
        <f>IFERROR(VLOOKUP($D615,#REF!,20,0),)</f>
        <v>0</v>
      </c>
      <c r="W615" s="24">
        <f>IFERROR(VLOOKUP($D615,#REF!,21,0),)</f>
        <v>0</v>
      </c>
      <c r="X615" s="24">
        <f>IFERROR(VLOOKUP($D615,#REF!,22,0),)</f>
        <v>0</v>
      </c>
      <c r="Y615" s="24">
        <f>IFERROR(VLOOKUP($D615,#REF!,23,0),)</f>
        <v>0</v>
      </c>
      <c r="Z615" s="24">
        <f>IFERROR(VLOOKUP($D615,#REF!,24,0),)</f>
        <v>0</v>
      </c>
      <c r="AA615" s="24">
        <f>IFERROR(VLOOKUP($D615,#REF!,25,0),)</f>
        <v>0</v>
      </c>
      <c r="AB615" s="24">
        <f>IFERROR(VLOOKUP($D615,#REF!,26,0),)</f>
        <v>0</v>
      </c>
      <c r="AC615" s="24">
        <f>IFERROR(VLOOKUP($D615,#REF!,27,0),)</f>
        <v>0</v>
      </c>
      <c r="AD615" s="24">
        <f>IFERROR(VLOOKUP($D615,#REF!,28,0),)</f>
        <v>0</v>
      </c>
      <c r="AE615" s="24">
        <f>IFERROR(VLOOKUP($D615,#REF!,29,0),)</f>
        <v>0</v>
      </c>
      <c r="AF615" s="24">
        <f>IFERROR(VLOOKUP($D615,#REF!,30,0),)</f>
        <v>0</v>
      </c>
      <c r="AG615" s="24">
        <f>IFERROR(VLOOKUP($D615,#REF!,31,0),)</f>
        <v>0</v>
      </c>
      <c r="AH615" s="24">
        <f>IFERROR(VLOOKUP($D615,#REF!,32,0),)</f>
        <v>0</v>
      </c>
      <c r="AI615" s="24">
        <f>IFERROR(VLOOKUP($D615,#REF!,33,0),)</f>
        <v>0</v>
      </c>
      <c r="AJ615" s="24">
        <f>IFERROR(VLOOKUP($D615,#REF!,34,0),)</f>
        <v>0</v>
      </c>
      <c r="AK615" s="24">
        <f>IFERROR(VLOOKUP($D615,#REF!,35,0),)</f>
        <v>0</v>
      </c>
      <c r="AL615" s="24">
        <f>IFERROR(VLOOKUP($D615,#REF!,36,0),)</f>
        <v>0</v>
      </c>
    </row>
    <row r="616" spans="1:38" x14ac:dyDescent="0.25">
      <c r="A616" s="8" t="s">
        <v>989</v>
      </c>
      <c r="B616" s="8" t="str">
        <f t="shared" si="85"/>
        <v>Эксплуатационное бурение. Юбилейное НГКМ (Южно-Юбилейная площадь). Восстановление газовых скважин зарезкой горизонтальных боковых стволов051-3005096</v>
      </c>
      <c r="C616" s="23" t="s">
        <v>301</v>
      </c>
      <c r="D616" s="23" t="s">
        <v>302</v>
      </c>
      <c r="E616" s="24">
        <f>IFERROR(VLOOKUP(D616,#REF!,2,0),)</f>
        <v>0</v>
      </c>
      <c r="F616" s="24">
        <f>IFERROR(VLOOKUP(D616,#REF!,3,0),)</f>
        <v>0</v>
      </c>
      <c r="G616" s="24">
        <f>IFERROR(VLOOKUP(D616,#REF!,4,0),)</f>
        <v>0</v>
      </c>
      <c r="H616" s="24">
        <f>IFERROR(VLOOKUP($D616,#REF!,5,0),)</f>
        <v>0</v>
      </c>
      <c r="I616" s="24">
        <f>IFERROR(VLOOKUP($D616,#REF!,6,0),)</f>
        <v>0</v>
      </c>
      <c r="J616" s="24">
        <f>IFERROR(VLOOKUP($D616,#REF!,7,0),)</f>
        <v>0</v>
      </c>
      <c r="K616" s="24">
        <f>IFERROR(VLOOKUP($D616,#REF!,8,0),)</f>
        <v>0</v>
      </c>
      <c r="L616" s="24">
        <f>IFERROR(VLOOKUP($D616,#REF!,9,0),)</f>
        <v>0</v>
      </c>
      <c r="M616" s="24">
        <f>IFERROR(VLOOKUP($D616,#REF!,10,0),)</f>
        <v>0</v>
      </c>
      <c r="N616" s="24">
        <f>IFERROR(VLOOKUP($D616,#REF!,11,0),)</f>
        <v>0</v>
      </c>
      <c r="O616" s="24">
        <f>IFERROR(VLOOKUP($D616,#REF!,12,0),)</f>
        <v>0</v>
      </c>
      <c r="P616" s="24">
        <f>IFERROR(VLOOKUP($D616,#REF!,14,0),)</f>
        <v>0</v>
      </c>
      <c r="Q616" s="24">
        <f>IFERROR(VLOOKUP($D616,#REF!,15,0),)</f>
        <v>0</v>
      </c>
      <c r="R616" s="24">
        <f>IFERROR(VLOOKUP($D616,#REF!,16,0),)</f>
        <v>0</v>
      </c>
      <c r="S616" s="24">
        <f>IFERROR(VLOOKUP($D616,#REF!,16,0),)</f>
        <v>0</v>
      </c>
      <c r="T616" s="24">
        <f>IFERROR(VLOOKUP($D616,#REF!,17,0),)</f>
        <v>0</v>
      </c>
      <c r="U616" s="24">
        <f>IFERROR(VLOOKUP($D616,#REF!,19,0),)</f>
        <v>0</v>
      </c>
      <c r="V616" s="24">
        <f>IFERROR(VLOOKUP($D616,#REF!,20,0),)</f>
        <v>0</v>
      </c>
      <c r="W616" s="24">
        <f>IFERROR(VLOOKUP($D616,#REF!,21,0),)</f>
        <v>0</v>
      </c>
      <c r="X616" s="24">
        <f>IFERROR(VLOOKUP($D616,#REF!,22,0),)</f>
        <v>0</v>
      </c>
      <c r="Y616" s="24">
        <f>IFERROR(VLOOKUP($D616,#REF!,23,0),)</f>
        <v>0</v>
      </c>
      <c r="Z616" s="24">
        <f>IFERROR(VLOOKUP($D616,#REF!,24,0),)</f>
        <v>0</v>
      </c>
      <c r="AA616" s="24">
        <f>IFERROR(VLOOKUP($D616,#REF!,25,0),)</f>
        <v>0</v>
      </c>
      <c r="AB616" s="24">
        <f>IFERROR(VLOOKUP($D616,#REF!,26,0),)</f>
        <v>0</v>
      </c>
      <c r="AC616" s="24">
        <f>IFERROR(VLOOKUP($D616,#REF!,27,0),)</f>
        <v>0</v>
      </c>
      <c r="AD616" s="24">
        <f>IFERROR(VLOOKUP($D616,#REF!,28,0),)</f>
        <v>0</v>
      </c>
      <c r="AE616" s="24">
        <f>IFERROR(VLOOKUP($D616,#REF!,29,0),)</f>
        <v>0</v>
      </c>
      <c r="AF616" s="24">
        <f>IFERROR(VLOOKUP($D616,#REF!,30,0),)</f>
        <v>0</v>
      </c>
      <c r="AG616" s="24">
        <f>IFERROR(VLOOKUP($D616,#REF!,31,0),)</f>
        <v>0</v>
      </c>
      <c r="AH616" s="24">
        <f>IFERROR(VLOOKUP($D616,#REF!,32,0),)</f>
        <v>0</v>
      </c>
      <c r="AI616" s="24">
        <f>IFERROR(VLOOKUP($D616,#REF!,33,0),)</f>
        <v>0</v>
      </c>
      <c r="AJ616" s="24">
        <f>IFERROR(VLOOKUP($D616,#REF!,34,0),)</f>
        <v>0</v>
      </c>
      <c r="AK616" s="24">
        <f>IFERROR(VLOOKUP($D616,#REF!,35,0),)</f>
        <v>0</v>
      </c>
      <c r="AL616" s="24">
        <f>IFERROR(VLOOKUP($D616,#REF!,36,0),)</f>
        <v>0</v>
      </c>
    </row>
    <row r="617" spans="1:38" x14ac:dyDescent="0.25">
      <c r="A617" s="8" t="s">
        <v>989</v>
      </c>
      <c r="B617" s="8" t="str">
        <f t="shared" si="85"/>
        <v>Бурение эксплуатационное на месторождениях. Обустройство Южно-Киринского месторождения (2 этап)051-3005149</v>
      </c>
      <c r="C617" s="23" t="s">
        <v>303</v>
      </c>
      <c r="D617" s="23" t="s">
        <v>304</v>
      </c>
      <c r="E617" s="24">
        <f>IFERROR(VLOOKUP(D617,#REF!,2,0),)</f>
        <v>0</v>
      </c>
      <c r="F617" s="24">
        <f>IFERROR(VLOOKUP(D617,#REF!,3,0),)</f>
        <v>0</v>
      </c>
      <c r="G617" s="24">
        <f>IFERROR(VLOOKUP(D617,#REF!,4,0),)</f>
        <v>0</v>
      </c>
      <c r="H617" s="24">
        <f>IFERROR(VLOOKUP($D617,#REF!,5,0),)</f>
        <v>0</v>
      </c>
      <c r="I617" s="24">
        <f>IFERROR(VLOOKUP($D617,#REF!,6,0),)</f>
        <v>0</v>
      </c>
      <c r="J617" s="24">
        <f>IFERROR(VLOOKUP($D617,#REF!,7,0),)</f>
        <v>0</v>
      </c>
      <c r="K617" s="24">
        <f>IFERROR(VLOOKUP($D617,#REF!,8,0),)</f>
        <v>0</v>
      </c>
      <c r="L617" s="24">
        <f>IFERROR(VLOOKUP($D617,#REF!,9,0),)</f>
        <v>0</v>
      </c>
      <c r="M617" s="24">
        <f>IFERROR(VLOOKUP($D617,#REF!,10,0),)</f>
        <v>0</v>
      </c>
      <c r="N617" s="24">
        <f>IFERROR(VLOOKUP($D617,#REF!,11,0),)</f>
        <v>0</v>
      </c>
      <c r="O617" s="24">
        <f>IFERROR(VLOOKUP($D617,#REF!,12,0),)</f>
        <v>0</v>
      </c>
      <c r="P617" s="24">
        <f>IFERROR(VLOOKUP($D617,#REF!,14,0),)</f>
        <v>0</v>
      </c>
      <c r="Q617" s="24">
        <f>IFERROR(VLOOKUP($D617,#REF!,15,0),)</f>
        <v>0</v>
      </c>
      <c r="R617" s="24">
        <f>IFERROR(VLOOKUP($D617,#REF!,16,0),)</f>
        <v>0</v>
      </c>
      <c r="S617" s="24">
        <f>IFERROR(VLOOKUP($D617,#REF!,16,0),)</f>
        <v>0</v>
      </c>
      <c r="T617" s="24">
        <f>IFERROR(VLOOKUP($D617,#REF!,17,0),)</f>
        <v>0</v>
      </c>
      <c r="U617" s="24">
        <f>IFERROR(VLOOKUP($D617,#REF!,19,0),)</f>
        <v>0</v>
      </c>
      <c r="V617" s="24">
        <f>IFERROR(VLOOKUP($D617,#REF!,20,0),)</f>
        <v>0</v>
      </c>
      <c r="W617" s="24">
        <f>IFERROR(VLOOKUP($D617,#REF!,21,0),)</f>
        <v>0</v>
      </c>
      <c r="X617" s="24">
        <f>IFERROR(VLOOKUP($D617,#REF!,22,0),)</f>
        <v>0</v>
      </c>
      <c r="Y617" s="24">
        <f>IFERROR(VLOOKUP($D617,#REF!,23,0),)</f>
        <v>0</v>
      </c>
      <c r="Z617" s="24">
        <f>IFERROR(VLOOKUP($D617,#REF!,24,0),)</f>
        <v>0</v>
      </c>
      <c r="AA617" s="24">
        <f>IFERROR(VLOOKUP($D617,#REF!,25,0),)</f>
        <v>0</v>
      </c>
      <c r="AB617" s="24">
        <f>IFERROR(VLOOKUP($D617,#REF!,26,0),)</f>
        <v>0</v>
      </c>
      <c r="AC617" s="24">
        <f>IFERROR(VLOOKUP($D617,#REF!,27,0),)</f>
        <v>0</v>
      </c>
      <c r="AD617" s="24">
        <f>IFERROR(VLOOKUP($D617,#REF!,28,0),)</f>
        <v>0</v>
      </c>
      <c r="AE617" s="24">
        <f>IFERROR(VLOOKUP($D617,#REF!,29,0),)</f>
        <v>0</v>
      </c>
      <c r="AF617" s="24">
        <f>IFERROR(VLOOKUP($D617,#REF!,30,0),)</f>
        <v>0</v>
      </c>
      <c r="AG617" s="24">
        <f>IFERROR(VLOOKUP($D617,#REF!,31,0),)</f>
        <v>0</v>
      </c>
      <c r="AH617" s="24">
        <f>IFERROR(VLOOKUP($D617,#REF!,32,0),)</f>
        <v>0</v>
      </c>
      <c r="AI617" s="24">
        <f>IFERROR(VLOOKUP($D617,#REF!,33,0),)</f>
        <v>0</v>
      </c>
      <c r="AJ617" s="24">
        <f>IFERROR(VLOOKUP($D617,#REF!,34,0),)</f>
        <v>0</v>
      </c>
      <c r="AK617" s="24">
        <f>IFERROR(VLOOKUP($D617,#REF!,35,0),)</f>
        <v>0</v>
      </c>
      <c r="AL617" s="24">
        <f>IFERROR(VLOOKUP($D617,#REF!,36,0),)</f>
        <v>0</v>
      </c>
    </row>
    <row r="618" spans="1:38" x14ac:dyDescent="0.25">
      <c r="A618" s="8" t="s">
        <v>989</v>
      </c>
      <c r="B618" s="8" t="str">
        <f t="shared" si="85"/>
        <v>Эксплуатационное бурение. Расширение обустройства нижнемеловых отложений Ямбургского НГКМ051-3005366</v>
      </c>
      <c r="C618" s="23" t="s">
        <v>972</v>
      </c>
      <c r="D618" s="23" t="s">
        <v>305</v>
      </c>
      <c r="E618" s="24">
        <f>IFERROR(VLOOKUP(D618,#REF!,2,0),)</f>
        <v>0</v>
      </c>
      <c r="F618" s="24">
        <f>IFERROR(VLOOKUP(D618,#REF!,3,0),)</f>
        <v>0</v>
      </c>
      <c r="G618" s="24">
        <f>IFERROR(VLOOKUP(D618,#REF!,4,0),)</f>
        <v>0</v>
      </c>
      <c r="H618" s="24">
        <f>IFERROR(VLOOKUP($D618,#REF!,5,0),)</f>
        <v>0</v>
      </c>
      <c r="I618" s="24">
        <v>127.2</v>
      </c>
      <c r="J618" s="24">
        <f>IFERROR(VLOOKUP($D618,#REF!,7,0),)</f>
        <v>0</v>
      </c>
      <c r="K618" s="24">
        <f>IFERROR(VLOOKUP($D618,#REF!,8,0),)</f>
        <v>0</v>
      </c>
      <c r="L618" s="24">
        <f>IFERROR(VLOOKUP($D618,#REF!,9,0),)</f>
        <v>0</v>
      </c>
      <c r="M618" s="24">
        <f>IFERROR(VLOOKUP($D618,#REF!,10,0),)</f>
        <v>0</v>
      </c>
      <c r="N618" s="24">
        <f>IFERROR(VLOOKUP($D618,#REF!,11,0),)</f>
        <v>0</v>
      </c>
      <c r="O618" s="24">
        <f>IFERROR(VLOOKUP($D618,#REF!,12,0),)</f>
        <v>0</v>
      </c>
      <c r="P618" s="24">
        <f>IFERROR(VLOOKUP($D618,#REF!,14,0),)</f>
        <v>0</v>
      </c>
      <c r="Q618" s="24">
        <f>IFERROR(VLOOKUP($D618,#REF!,15,0),)</f>
        <v>0</v>
      </c>
      <c r="R618" s="24">
        <f>IFERROR(VLOOKUP($D618,#REF!,16,0),)</f>
        <v>0</v>
      </c>
      <c r="S618" s="24">
        <f>IFERROR(VLOOKUP($D618,#REF!,16,0),)</f>
        <v>0</v>
      </c>
      <c r="T618" s="24">
        <f>IFERROR(VLOOKUP($D618,#REF!,17,0),)</f>
        <v>0</v>
      </c>
      <c r="U618" s="24">
        <f>IFERROR(VLOOKUP($D618,#REF!,19,0),)</f>
        <v>0</v>
      </c>
      <c r="V618" s="24">
        <f>IFERROR(VLOOKUP($D618,#REF!,20,0),)</f>
        <v>0</v>
      </c>
      <c r="W618" s="24">
        <f>IFERROR(VLOOKUP($D618,#REF!,21,0),)</f>
        <v>0</v>
      </c>
      <c r="X618" s="24">
        <f>IFERROR(VLOOKUP($D618,#REF!,22,0),)</f>
        <v>0</v>
      </c>
      <c r="Y618" s="24">
        <f>IFERROR(VLOOKUP($D618,#REF!,23,0),)</f>
        <v>0</v>
      </c>
      <c r="Z618" s="24">
        <f>IFERROR(VLOOKUP($D618,#REF!,24,0),)</f>
        <v>0</v>
      </c>
      <c r="AA618" s="24">
        <f>IFERROR(VLOOKUP($D618,#REF!,25,0),)</f>
        <v>0</v>
      </c>
      <c r="AB618" s="24">
        <f>IFERROR(VLOOKUP($D618,#REF!,26,0),)</f>
        <v>0</v>
      </c>
      <c r="AC618" s="24">
        <f>IFERROR(VLOOKUP($D618,#REF!,27,0),)</f>
        <v>0</v>
      </c>
      <c r="AD618" s="24">
        <f>IFERROR(VLOOKUP($D618,#REF!,28,0),)</f>
        <v>0</v>
      </c>
      <c r="AE618" s="24">
        <f>IFERROR(VLOOKUP($D618,#REF!,29,0),)</f>
        <v>0</v>
      </c>
      <c r="AF618" s="24">
        <f>IFERROR(VLOOKUP($D618,#REF!,30,0),)</f>
        <v>0</v>
      </c>
      <c r="AG618" s="24">
        <f>IFERROR(VLOOKUP($D618,#REF!,31,0),)</f>
        <v>0</v>
      </c>
      <c r="AH618" s="24">
        <f>IFERROR(VLOOKUP($D618,#REF!,32,0),)</f>
        <v>0</v>
      </c>
      <c r="AI618" s="24">
        <f>IFERROR(VLOOKUP($D618,#REF!,33,0),)</f>
        <v>0</v>
      </c>
      <c r="AJ618" s="24">
        <f>IFERROR(VLOOKUP($D618,#REF!,34,0),)</f>
        <v>0</v>
      </c>
      <c r="AK618" s="24">
        <f>IFERROR(VLOOKUP($D618,#REF!,35,0),)</f>
        <v>0</v>
      </c>
      <c r="AL618" s="24">
        <f>IFERROR(VLOOKUP($D618,#REF!,36,0),)</f>
        <v>0</v>
      </c>
    </row>
    <row r="619" spans="1:38" x14ac:dyDescent="0.25">
      <c r="A619" s="8" t="s">
        <v>989</v>
      </c>
      <c r="B619" s="8" t="str">
        <f t="shared" si="85"/>
        <v>Бурение эксплуатационное на ПХГ. Елшано-Курдюмского ПХГ тульский горизонт051-3005513</v>
      </c>
      <c r="C619" s="23" t="s">
        <v>973</v>
      </c>
      <c r="D619" s="23" t="s">
        <v>545</v>
      </c>
      <c r="E619" s="24">
        <f>IFERROR(VLOOKUP(D619,#REF!,2,0),)</f>
        <v>0</v>
      </c>
      <c r="F619" s="24">
        <f>IFERROR(VLOOKUP(D619,#REF!,3,0),)</f>
        <v>0</v>
      </c>
      <c r="G619" s="24">
        <f>IFERROR(VLOOKUP(D619,#REF!,4,0),)</f>
        <v>0</v>
      </c>
      <c r="H619" s="24">
        <f>IFERROR(VLOOKUP($D619,#REF!,5,0),)</f>
        <v>0</v>
      </c>
      <c r="I619" s="24">
        <v>0</v>
      </c>
      <c r="J619" s="24">
        <f>IFERROR(VLOOKUP($D619,#REF!,7,0),)</f>
        <v>0</v>
      </c>
      <c r="K619" s="24">
        <f>IFERROR(VLOOKUP($D619,#REF!,8,0),)</f>
        <v>0</v>
      </c>
      <c r="L619" s="24">
        <f>IFERROR(VLOOKUP($D619,#REF!,9,0),)</f>
        <v>0</v>
      </c>
      <c r="M619" s="24">
        <f>IFERROR(VLOOKUP($D619,#REF!,10,0),)</f>
        <v>0</v>
      </c>
      <c r="N619" s="24">
        <f>IFERROR(VLOOKUP($D619,#REF!,11,0),)</f>
        <v>0</v>
      </c>
      <c r="O619" s="24">
        <f>IFERROR(VLOOKUP($D619,#REF!,12,0),)</f>
        <v>0</v>
      </c>
      <c r="P619" s="24">
        <f>IFERROR(VLOOKUP($D619,#REF!,14,0),)</f>
        <v>0</v>
      </c>
      <c r="Q619" s="24">
        <f>IFERROR(VLOOKUP($D619,#REF!,15,0),)</f>
        <v>0</v>
      </c>
      <c r="R619" s="24">
        <f>IFERROR(VLOOKUP($D619,#REF!,16,0),)</f>
        <v>0</v>
      </c>
      <c r="S619" s="24">
        <f>IFERROR(VLOOKUP($D619,#REF!,16,0),)</f>
        <v>0</v>
      </c>
      <c r="T619" s="24">
        <f>IFERROR(VLOOKUP($D619,#REF!,17,0),)</f>
        <v>0</v>
      </c>
      <c r="U619" s="24">
        <f>IFERROR(VLOOKUP($D619,#REF!,19,0),)</f>
        <v>0</v>
      </c>
      <c r="V619" s="24">
        <f>IFERROR(VLOOKUP($D619,#REF!,20,0),)</f>
        <v>0</v>
      </c>
      <c r="W619" s="24">
        <f>IFERROR(VLOOKUP($D619,#REF!,21,0),)</f>
        <v>0</v>
      </c>
      <c r="X619" s="24">
        <f>IFERROR(VLOOKUP($D619,#REF!,22,0),)</f>
        <v>0</v>
      </c>
      <c r="Y619" s="24">
        <f>IFERROR(VLOOKUP($D619,#REF!,23,0),)</f>
        <v>0</v>
      </c>
      <c r="Z619" s="24">
        <f>IFERROR(VLOOKUP($D619,#REF!,24,0),)</f>
        <v>0</v>
      </c>
      <c r="AA619" s="24">
        <f>IFERROR(VLOOKUP($D619,#REF!,25,0),)</f>
        <v>0</v>
      </c>
      <c r="AB619" s="24">
        <f>IFERROR(VLOOKUP($D619,#REF!,26,0),)</f>
        <v>0</v>
      </c>
      <c r="AC619" s="24">
        <f>IFERROR(VLOOKUP($D619,#REF!,27,0),)</f>
        <v>0</v>
      </c>
      <c r="AD619" s="24">
        <f>IFERROR(VLOOKUP($D619,#REF!,28,0),)</f>
        <v>0</v>
      </c>
      <c r="AE619" s="24">
        <f>IFERROR(VLOOKUP($D619,#REF!,29,0),)</f>
        <v>0</v>
      </c>
      <c r="AF619" s="24">
        <f>IFERROR(VLOOKUP($D619,#REF!,30,0),)</f>
        <v>0</v>
      </c>
      <c r="AG619" s="24">
        <f>IFERROR(VLOOKUP($D619,#REF!,31,0),)</f>
        <v>0</v>
      </c>
      <c r="AH619" s="24">
        <f>IFERROR(VLOOKUP($D619,#REF!,32,0),)</f>
        <v>0</v>
      </c>
      <c r="AI619" s="24">
        <f>IFERROR(VLOOKUP($D619,#REF!,33,0),)</f>
        <v>0</v>
      </c>
      <c r="AJ619" s="24">
        <f>IFERROR(VLOOKUP($D619,#REF!,34,0),)</f>
        <v>0</v>
      </c>
      <c r="AK619" s="24">
        <f>IFERROR(VLOOKUP($D619,#REF!,35,0),)</f>
        <v>0</v>
      </c>
      <c r="AL619" s="24">
        <f>IFERROR(VLOOKUP($D619,#REF!,36,0),)</f>
        <v>0</v>
      </c>
    </row>
    <row r="620" spans="1:38" x14ac:dyDescent="0.25">
      <c r="A620" s="8" t="s">
        <v>989</v>
      </c>
      <c r="B620" s="8" t="str">
        <f t="shared" si="85"/>
        <v>Реконструкция эксплуатационных скважин Касимовского ПХГ051-3005514</v>
      </c>
      <c r="C620" s="23" t="s">
        <v>974</v>
      </c>
      <c r="D620" s="23" t="s">
        <v>546</v>
      </c>
      <c r="E620" s="24">
        <f>IFERROR(VLOOKUP(D620,#REF!,2,0),)</f>
        <v>0</v>
      </c>
      <c r="F620" s="24">
        <f>IFERROR(VLOOKUP(D620,#REF!,3,0),)</f>
        <v>0</v>
      </c>
      <c r="G620" s="24">
        <f>IFERROR(VLOOKUP(D620,#REF!,4,0),)</f>
        <v>0</v>
      </c>
      <c r="H620" s="24">
        <f>IFERROR(VLOOKUP($D620,#REF!,5,0),)</f>
        <v>0</v>
      </c>
      <c r="I620" s="24">
        <v>0</v>
      </c>
      <c r="J620" s="24">
        <f>IFERROR(VLOOKUP($D620,#REF!,7,0),)</f>
        <v>0</v>
      </c>
      <c r="K620" s="24">
        <f>IFERROR(VLOOKUP($D620,#REF!,8,0),)</f>
        <v>0</v>
      </c>
      <c r="L620" s="24">
        <f>IFERROR(VLOOKUP($D620,#REF!,9,0),)</f>
        <v>0</v>
      </c>
      <c r="M620" s="24">
        <f>IFERROR(VLOOKUP($D620,#REF!,10,0),)</f>
        <v>0</v>
      </c>
      <c r="N620" s="24">
        <f>IFERROR(VLOOKUP($D620,#REF!,11,0),)</f>
        <v>0</v>
      </c>
      <c r="O620" s="24">
        <f>IFERROR(VLOOKUP($D620,#REF!,12,0),)</f>
        <v>0</v>
      </c>
      <c r="P620" s="24">
        <f>IFERROR(VLOOKUP($D620,#REF!,14,0),)</f>
        <v>0</v>
      </c>
      <c r="Q620" s="24">
        <f>IFERROR(VLOOKUP($D620,#REF!,15,0),)</f>
        <v>0</v>
      </c>
      <c r="R620" s="24">
        <f>IFERROR(VLOOKUP($D620,#REF!,16,0),)</f>
        <v>0</v>
      </c>
      <c r="S620" s="24">
        <f>IFERROR(VLOOKUP($D620,#REF!,16,0),)</f>
        <v>0</v>
      </c>
      <c r="T620" s="24">
        <f>IFERROR(VLOOKUP($D620,#REF!,17,0),)</f>
        <v>0</v>
      </c>
      <c r="U620" s="24">
        <f>IFERROR(VLOOKUP($D620,#REF!,19,0),)</f>
        <v>0</v>
      </c>
      <c r="V620" s="24">
        <f>IFERROR(VLOOKUP($D620,#REF!,20,0),)</f>
        <v>0</v>
      </c>
      <c r="W620" s="24">
        <f>IFERROR(VLOOKUP($D620,#REF!,21,0),)</f>
        <v>0</v>
      </c>
      <c r="X620" s="24">
        <f>IFERROR(VLOOKUP($D620,#REF!,22,0),)</f>
        <v>0</v>
      </c>
      <c r="Y620" s="24">
        <f>IFERROR(VLOOKUP($D620,#REF!,23,0),)</f>
        <v>0</v>
      </c>
      <c r="Z620" s="24">
        <f>IFERROR(VLOOKUP($D620,#REF!,24,0),)</f>
        <v>0</v>
      </c>
      <c r="AA620" s="24">
        <f>IFERROR(VLOOKUP($D620,#REF!,25,0),)</f>
        <v>0</v>
      </c>
      <c r="AB620" s="24">
        <f>IFERROR(VLOOKUP($D620,#REF!,26,0),)</f>
        <v>0</v>
      </c>
      <c r="AC620" s="24">
        <f>IFERROR(VLOOKUP($D620,#REF!,27,0),)</f>
        <v>0</v>
      </c>
      <c r="AD620" s="24">
        <f>IFERROR(VLOOKUP($D620,#REF!,28,0),)</f>
        <v>0</v>
      </c>
      <c r="AE620" s="24">
        <f>IFERROR(VLOOKUP($D620,#REF!,29,0),)</f>
        <v>0</v>
      </c>
      <c r="AF620" s="24">
        <f>IFERROR(VLOOKUP($D620,#REF!,30,0),)</f>
        <v>0</v>
      </c>
      <c r="AG620" s="24">
        <f>IFERROR(VLOOKUP($D620,#REF!,31,0),)</f>
        <v>0</v>
      </c>
      <c r="AH620" s="24">
        <f>IFERROR(VLOOKUP($D620,#REF!,32,0),)</f>
        <v>0</v>
      </c>
      <c r="AI620" s="24">
        <f>IFERROR(VLOOKUP($D620,#REF!,33,0),)</f>
        <v>0</v>
      </c>
      <c r="AJ620" s="24">
        <f>IFERROR(VLOOKUP($D620,#REF!,34,0),)</f>
        <v>0</v>
      </c>
      <c r="AK620" s="24">
        <f>IFERROR(VLOOKUP($D620,#REF!,35,0),)</f>
        <v>0</v>
      </c>
      <c r="AL620" s="24">
        <f>IFERROR(VLOOKUP($D620,#REF!,36,0),)</f>
        <v>0</v>
      </c>
    </row>
    <row r="621" spans="1:38" x14ac:dyDescent="0.25">
      <c r="A621" s="8" t="s">
        <v>989</v>
      </c>
      <c r="B621" s="8" t="str">
        <f t="shared" si="85"/>
        <v>Бурение эксплуатационное на ПХГ. Пунгинское ПХГ051-3005518</v>
      </c>
      <c r="C621" s="23" t="s">
        <v>975</v>
      </c>
      <c r="D621" s="23" t="s">
        <v>306</v>
      </c>
      <c r="E621" s="24">
        <f>IFERROR(VLOOKUP(D621,#REF!,2,0),)</f>
        <v>0</v>
      </c>
      <c r="F621" s="24">
        <f>IFERROR(VLOOKUP(D621,#REF!,3,0),)</f>
        <v>0</v>
      </c>
      <c r="G621" s="24">
        <f>IFERROR(VLOOKUP(D621,#REF!,4,0),)</f>
        <v>0</v>
      </c>
      <c r="H621" s="24">
        <f>IFERROR(VLOOKUP($D621,#REF!,5,0),)</f>
        <v>0</v>
      </c>
      <c r="I621" s="24">
        <v>0</v>
      </c>
      <c r="J621" s="24">
        <f>IFERROR(VLOOKUP($D621,#REF!,7,0),)</f>
        <v>0</v>
      </c>
      <c r="K621" s="24">
        <f>IFERROR(VLOOKUP($D621,#REF!,8,0),)</f>
        <v>0</v>
      </c>
      <c r="L621" s="24">
        <f>IFERROR(VLOOKUP($D621,#REF!,9,0),)</f>
        <v>0</v>
      </c>
      <c r="M621" s="24">
        <f>IFERROR(VLOOKUP($D621,#REF!,10,0),)</f>
        <v>0</v>
      </c>
      <c r="N621" s="24">
        <f>IFERROR(VLOOKUP($D621,#REF!,11,0),)</f>
        <v>0</v>
      </c>
      <c r="O621" s="24">
        <f>IFERROR(VLOOKUP($D621,#REF!,12,0),)</f>
        <v>0</v>
      </c>
      <c r="P621" s="24">
        <f>IFERROR(VLOOKUP($D621,#REF!,14,0),)</f>
        <v>0</v>
      </c>
      <c r="Q621" s="24">
        <f>IFERROR(VLOOKUP($D621,#REF!,15,0),)</f>
        <v>0</v>
      </c>
      <c r="R621" s="24">
        <f>IFERROR(VLOOKUP($D621,#REF!,16,0),)</f>
        <v>0</v>
      </c>
      <c r="S621" s="24">
        <f>IFERROR(VLOOKUP($D621,#REF!,16,0),)</f>
        <v>0</v>
      </c>
      <c r="T621" s="24">
        <f>IFERROR(VLOOKUP($D621,#REF!,17,0),)</f>
        <v>0</v>
      </c>
      <c r="U621" s="24">
        <f>IFERROR(VLOOKUP($D621,#REF!,19,0),)</f>
        <v>0</v>
      </c>
      <c r="V621" s="24">
        <f>IFERROR(VLOOKUP($D621,#REF!,20,0),)</f>
        <v>0</v>
      </c>
      <c r="W621" s="24">
        <f>IFERROR(VLOOKUP($D621,#REF!,21,0),)</f>
        <v>0</v>
      </c>
      <c r="X621" s="24">
        <f>IFERROR(VLOOKUP($D621,#REF!,22,0),)</f>
        <v>0</v>
      </c>
      <c r="Y621" s="24">
        <f>IFERROR(VLOOKUP($D621,#REF!,23,0),)</f>
        <v>0</v>
      </c>
      <c r="Z621" s="24">
        <f>IFERROR(VLOOKUP($D621,#REF!,24,0),)</f>
        <v>0</v>
      </c>
      <c r="AA621" s="24">
        <f>IFERROR(VLOOKUP($D621,#REF!,25,0),)</f>
        <v>0</v>
      </c>
      <c r="AB621" s="24">
        <f>IFERROR(VLOOKUP($D621,#REF!,26,0),)</f>
        <v>0</v>
      </c>
      <c r="AC621" s="24">
        <f>IFERROR(VLOOKUP($D621,#REF!,27,0),)</f>
        <v>0</v>
      </c>
      <c r="AD621" s="24">
        <f>IFERROR(VLOOKUP($D621,#REF!,28,0),)</f>
        <v>0</v>
      </c>
      <c r="AE621" s="24">
        <f>IFERROR(VLOOKUP($D621,#REF!,29,0),)</f>
        <v>0</v>
      </c>
      <c r="AF621" s="24">
        <f>IFERROR(VLOOKUP($D621,#REF!,30,0),)</f>
        <v>0</v>
      </c>
      <c r="AG621" s="24">
        <f>IFERROR(VLOOKUP($D621,#REF!,31,0),)</f>
        <v>0</v>
      </c>
      <c r="AH621" s="24">
        <f>IFERROR(VLOOKUP($D621,#REF!,32,0),)</f>
        <v>0</v>
      </c>
      <c r="AI621" s="24">
        <f>IFERROR(VLOOKUP($D621,#REF!,33,0),)</f>
        <v>0</v>
      </c>
      <c r="AJ621" s="24">
        <f>IFERROR(VLOOKUP($D621,#REF!,34,0),)</f>
        <v>0</v>
      </c>
      <c r="AK621" s="24">
        <f>IFERROR(VLOOKUP($D621,#REF!,35,0),)</f>
        <v>0</v>
      </c>
      <c r="AL621" s="24">
        <f>IFERROR(VLOOKUP($D621,#REF!,36,0),)</f>
        <v>0</v>
      </c>
    </row>
    <row r="622" spans="1:38" x14ac:dyDescent="0.25">
      <c r="A622" s="8" t="s">
        <v>989</v>
      </c>
      <c r="B622" s="8" t="str">
        <f t="shared" si="85"/>
        <v>Бурение эксплуатационное газовых скважин доразработки Артинско-сакмарской залежи Оренбургского НГКМ051-3005711</v>
      </c>
      <c r="C622" s="23" t="s">
        <v>976</v>
      </c>
      <c r="D622" s="23" t="s">
        <v>553</v>
      </c>
      <c r="E622" s="24">
        <f>IFERROR(VLOOKUP(D622,#REF!,2,0),)</f>
        <v>0</v>
      </c>
      <c r="F622" s="24">
        <f>IFERROR(VLOOKUP(D622,#REF!,3,0),)</f>
        <v>0</v>
      </c>
      <c r="G622" s="24">
        <f>IFERROR(VLOOKUP(D622,#REF!,4,0),)</f>
        <v>0</v>
      </c>
      <c r="H622" s="24">
        <f>IFERROR(VLOOKUP($D622,#REF!,5,0),)</f>
        <v>0</v>
      </c>
      <c r="I622" s="24">
        <v>0</v>
      </c>
      <c r="J622" s="24">
        <f>IFERROR(VLOOKUP($D622,#REF!,7,0),)</f>
        <v>0</v>
      </c>
      <c r="K622" s="24">
        <f>IFERROR(VLOOKUP($D622,#REF!,8,0),)</f>
        <v>0</v>
      </c>
      <c r="L622" s="24">
        <f>IFERROR(VLOOKUP($D622,#REF!,9,0),)</f>
        <v>0</v>
      </c>
      <c r="M622" s="24">
        <f>IFERROR(VLOOKUP($D622,#REF!,10,0),)</f>
        <v>0</v>
      </c>
      <c r="N622" s="24">
        <f>IFERROR(VLOOKUP($D622,#REF!,11,0),)</f>
        <v>0</v>
      </c>
      <c r="O622" s="24">
        <f>IFERROR(VLOOKUP($D622,#REF!,12,0),)</f>
        <v>0</v>
      </c>
      <c r="P622" s="24">
        <f>IFERROR(VLOOKUP($D622,#REF!,14,0),)</f>
        <v>0</v>
      </c>
      <c r="Q622" s="24">
        <f>IFERROR(VLOOKUP($D622,#REF!,15,0),)</f>
        <v>0</v>
      </c>
      <c r="R622" s="24">
        <f>IFERROR(VLOOKUP($D622,#REF!,16,0),)</f>
        <v>0</v>
      </c>
      <c r="S622" s="24">
        <f>IFERROR(VLOOKUP($D622,#REF!,16,0),)</f>
        <v>0</v>
      </c>
      <c r="T622" s="24">
        <f>IFERROR(VLOOKUP($D622,#REF!,17,0),)</f>
        <v>0</v>
      </c>
      <c r="U622" s="24">
        <f>IFERROR(VLOOKUP($D622,#REF!,19,0),)</f>
        <v>0</v>
      </c>
      <c r="V622" s="24">
        <f>IFERROR(VLOOKUP($D622,#REF!,20,0),)</f>
        <v>0</v>
      </c>
      <c r="W622" s="24">
        <f>IFERROR(VLOOKUP($D622,#REF!,21,0),)</f>
        <v>0</v>
      </c>
      <c r="X622" s="24">
        <f>IFERROR(VLOOKUP($D622,#REF!,22,0),)</f>
        <v>0</v>
      </c>
      <c r="Y622" s="24">
        <f>IFERROR(VLOOKUP($D622,#REF!,23,0),)</f>
        <v>0</v>
      </c>
      <c r="Z622" s="24">
        <f>IFERROR(VLOOKUP($D622,#REF!,24,0),)</f>
        <v>0</v>
      </c>
      <c r="AA622" s="24">
        <f>IFERROR(VLOOKUP($D622,#REF!,25,0),)</f>
        <v>0</v>
      </c>
      <c r="AB622" s="24">
        <f>IFERROR(VLOOKUP($D622,#REF!,26,0),)</f>
        <v>0</v>
      </c>
      <c r="AC622" s="24">
        <f>IFERROR(VLOOKUP($D622,#REF!,27,0),)</f>
        <v>0</v>
      </c>
      <c r="AD622" s="24">
        <f>IFERROR(VLOOKUP($D622,#REF!,28,0),)</f>
        <v>0</v>
      </c>
      <c r="AE622" s="24">
        <f>IFERROR(VLOOKUP($D622,#REF!,29,0),)</f>
        <v>0</v>
      </c>
      <c r="AF622" s="24">
        <f>IFERROR(VLOOKUP($D622,#REF!,30,0),)</f>
        <v>0</v>
      </c>
      <c r="AG622" s="24">
        <f>IFERROR(VLOOKUP($D622,#REF!,31,0),)</f>
        <v>0</v>
      </c>
      <c r="AH622" s="24">
        <f>IFERROR(VLOOKUP($D622,#REF!,32,0),)</f>
        <v>0</v>
      </c>
      <c r="AI622" s="24">
        <f>IFERROR(VLOOKUP($D622,#REF!,33,0),)</f>
        <v>0</v>
      </c>
      <c r="AJ622" s="24">
        <f>IFERROR(VLOOKUP($D622,#REF!,34,0),)</f>
        <v>0</v>
      </c>
      <c r="AK622" s="24">
        <f>IFERROR(VLOOKUP($D622,#REF!,35,0),)</f>
        <v>0</v>
      </c>
      <c r="AL622" s="24">
        <f>IFERROR(VLOOKUP($D622,#REF!,36,0),)</f>
        <v>0</v>
      </c>
    </row>
    <row r="623" spans="1:38" x14ac:dyDescent="0.25">
      <c r="A623" s="8" t="s">
        <v>989</v>
      </c>
      <c r="B623" s="8" t="str">
        <f t="shared" ref="B623:B624" si="91">CONCATENATE(C623,D623)</f>
        <v>Бурение эксплуатационное на м/р. УКПГ-10 с технологическими объектами и эксплуатационными скважинами на горном отводе АГКМ051-3005739</v>
      </c>
      <c r="C623" s="23" t="s">
        <v>977</v>
      </c>
      <c r="D623" s="23" t="s">
        <v>554</v>
      </c>
      <c r="E623" s="24">
        <f>IFERROR(VLOOKUP(D623,#REF!,2,0),)</f>
        <v>0</v>
      </c>
      <c r="F623" s="24">
        <f>IFERROR(VLOOKUP(D623,#REF!,3,0),)</f>
        <v>0</v>
      </c>
      <c r="G623" s="24">
        <f>IFERROR(VLOOKUP(D623,#REF!,4,0),)</f>
        <v>0</v>
      </c>
      <c r="H623" s="24">
        <f>IFERROR(VLOOKUP($D623,#REF!,5,0),)</f>
        <v>0</v>
      </c>
      <c r="I623" s="24">
        <v>0</v>
      </c>
      <c r="J623" s="24">
        <f>IFERROR(VLOOKUP($D623,#REF!,7,0),)</f>
        <v>0</v>
      </c>
      <c r="K623" s="24">
        <f>IFERROR(VLOOKUP($D623,#REF!,8,0),)</f>
        <v>0</v>
      </c>
      <c r="L623" s="24">
        <f>IFERROR(VLOOKUP($D623,#REF!,9,0),)</f>
        <v>0</v>
      </c>
      <c r="M623" s="24">
        <f>IFERROR(VLOOKUP($D623,#REF!,10,0),)</f>
        <v>0</v>
      </c>
      <c r="N623" s="24">
        <f>IFERROR(VLOOKUP($D623,#REF!,11,0),)</f>
        <v>0</v>
      </c>
      <c r="O623" s="24">
        <f>IFERROR(VLOOKUP($D623,#REF!,12,0),)</f>
        <v>0</v>
      </c>
      <c r="P623" s="24">
        <f>IFERROR(VLOOKUP($D623,#REF!,14,0),)</f>
        <v>0</v>
      </c>
      <c r="Q623" s="24">
        <f>IFERROR(VLOOKUP($D623,#REF!,15,0),)</f>
        <v>0</v>
      </c>
      <c r="R623" s="24">
        <f>IFERROR(VLOOKUP($D623,#REF!,16,0),)</f>
        <v>0</v>
      </c>
      <c r="S623" s="24">
        <f>IFERROR(VLOOKUP($D623,#REF!,16,0),)</f>
        <v>0</v>
      </c>
      <c r="T623" s="24">
        <f>IFERROR(VLOOKUP($D623,#REF!,17,0),)</f>
        <v>0</v>
      </c>
      <c r="U623" s="24">
        <f>IFERROR(VLOOKUP($D623,#REF!,19,0),)</f>
        <v>0</v>
      </c>
      <c r="V623" s="24">
        <f>IFERROR(VLOOKUP($D623,#REF!,20,0),)</f>
        <v>0</v>
      </c>
      <c r="W623" s="24">
        <f>IFERROR(VLOOKUP($D623,#REF!,21,0),)</f>
        <v>0</v>
      </c>
      <c r="X623" s="24">
        <f>IFERROR(VLOOKUP($D623,#REF!,22,0),)</f>
        <v>0</v>
      </c>
      <c r="Y623" s="24">
        <f>IFERROR(VLOOKUP($D623,#REF!,23,0),)</f>
        <v>0</v>
      </c>
      <c r="Z623" s="24">
        <f>IFERROR(VLOOKUP($D623,#REF!,24,0),)</f>
        <v>0</v>
      </c>
      <c r="AA623" s="24">
        <f>IFERROR(VLOOKUP($D623,#REF!,25,0),)</f>
        <v>0</v>
      </c>
      <c r="AB623" s="24">
        <f>IFERROR(VLOOKUP($D623,#REF!,26,0),)</f>
        <v>0</v>
      </c>
      <c r="AC623" s="24">
        <f>IFERROR(VLOOKUP($D623,#REF!,27,0),)</f>
        <v>0</v>
      </c>
      <c r="AD623" s="24">
        <f>IFERROR(VLOOKUP($D623,#REF!,28,0),)</f>
        <v>0</v>
      </c>
      <c r="AE623" s="24">
        <f>IFERROR(VLOOKUP($D623,#REF!,29,0),)</f>
        <v>0</v>
      </c>
      <c r="AF623" s="24">
        <f>IFERROR(VLOOKUP($D623,#REF!,30,0),)</f>
        <v>0</v>
      </c>
      <c r="AG623" s="24">
        <f>IFERROR(VLOOKUP($D623,#REF!,31,0),)</f>
        <v>0</v>
      </c>
      <c r="AH623" s="24">
        <f>IFERROR(VLOOKUP($D623,#REF!,32,0),)</f>
        <v>0</v>
      </c>
      <c r="AI623" s="24">
        <f>IFERROR(VLOOKUP($D623,#REF!,33,0),)</f>
        <v>0</v>
      </c>
      <c r="AJ623" s="24">
        <f>IFERROR(VLOOKUP($D623,#REF!,34,0),)</f>
        <v>0</v>
      </c>
      <c r="AK623" s="24">
        <f>IFERROR(VLOOKUP($D623,#REF!,35,0),)</f>
        <v>0</v>
      </c>
      <c r="AL623" s="24">
        <f>IFERROR(VLOOKUP($D623,#REF!,36,0),)</f>
        <v>0</v>
      </c>
    </row>
    <row r="624" spans="1:38" x14ac:dyDescent="0.25">
      <c r="A624" s="8" t="s">
        <v>989</v>
      </c>
      <c r="B624" s="8" t="str">
        <f t="shared" si="91"/>
        <v>Бурение эксплуатационное газовых скважин на залежи пластов А1/1-А4/1 Оренбургского НГКМ051-3005893</v>
      </c>
      <c r="C624" s="23" t="s">
        <v>978</v>
      </c>
      <c r="D624" s="23" t="s">
        <v>555</v>
      </c>
      <c r="E624" s="24">
        <f>IFERROR(VLOOKUP(D624,#REF!,2,0),)</f>
        <v>0</v>
      </c>
      <c r="F624" s="24">
        <f>IFERROR(VLOOKUP(D624,#REF!,3,0),)</f>
        <v>0</v>
      </c>
      <c r="G624" s="24">
        <f>IFERROR(VLOOKUP(D624,#REF!,4,0),)</f>
        <v>0</v>
      </c>
      <c r="H624" s="24">
        <f>IFERROR(VLOOKUP($D624,#REF!,5,0),)</f>
        <v>0</v>
      </c>
      <c r="I624" s="24">
        <v>0</v>
      </c>
      <c r="J624" s="24">
        <f>IFERROR(VLOOKUP($D624,#REF!,7,0),)</f>
        <v>0</v>
      </c>
      <c r="K624" s="24">
        <f>IFERROR(VLOOKUP($D624,#REF!,8,0),)</f>
        <v>0</v>
      </c>
      <c r="L624" s="24">
        <f>IFERROR(VLOOKUP($D624,#REF!,9,0),)</f>
        <v>0</v>
      </c>
      <c r="M624" s="24">
        <f>IFERROR(VLOOKUP($D624,#REF!,10,0),)</f>
        <v>0</v>
      </c>
      <c r="N624" s="24">
        <f>IFERROR(VLOOKUP($D624,#REF!,11,0),)</f>
        <v>0</v>
      </c>
      <c r="O624" s="24">
        <f>IFERROR(VLOOKUP($D624,#REF!,12,0),)</f>
        <v>0</v>
      </c>
      <c r="P624" s="24">
        <f>IFERROR(VLOOKUP($D624,#REF!,14,0),)</f>
        <v>0</v>
      </c>
      <c r="Q624" s="24">
        <f>IFERROR(VLOOKUP($D624,#REF!,15,0),)</f>
        <v>0</v>
      </c>
      <c r="R624" s="24">
        <f>IFERROR(VLOOKUP($D624,#REF!,16,0),)</f>
        <v>0</v>
      </c>
      <c r="S624" s="24">
        <f>IFERROR(VLOOKUP($D624,#REF!,16,0),)</f>
        <v>0</v>
      </c>
      <c r="T624" s="24">
        <f>IFERROR(VLOOKUP($D624,#REF!,17,0),)</f>
        <v>0</v>
      </c>
      <c r="U624" s="24">
        <f>IFERROR(VLOOKUP($D624,#REF!,19,0),)</f>
        <v>0</v>
      </c>
      <c r="V624" s="24">
        <f>IFERROR(VLOOKUP($D624,#REF!,20,0),)</f>
        <v>0</v>
      </c>
      <c r="W624" s="24">
        <f>IFERROR(VLOOKUP($D624,#REF!,21,0),)</f>
        <v>0</v>
      </c>
      <c r="X624" s="24">
        <f>IFERROR(VLOOKUP($D624,#REF!,22,0),)</f>
        <v>0</v>
      </c>
      <c r="Y624" s="24">
        <f>IFERROR(VLOOKUP($D624,#REF!,23,0),)</f>
        <v>0</v>
      </c>
      <c r="Z624" s="24">
        <f>IFERROR(VLOOKUP($D624,#REF!,24,0),)</f>
        <v>0</v>
      </c>
      <c r="AA624" s="24">
        <f>IFERROR(VLOOKUP($D624,#REF!,25,0),)</f>
        <v>0</v>
      </c>
      <c r="AB624" s="24">
        <f>IFERROR(VLOOKUP($D624,#REF!,26,0),)</f>
        <v>0</v>
      </c>
      <c r="AC624" s="24">
        <f>IFERROR(VLOOKUP($D624,#REF!,26,0),)</f>
        <v>0</v>
      </c>
      <c r="AD624" s="24">
        <f>IFERROR(VLOOKUP($D624,#REF!,28,0),)</f>
        <v>0</v>
      </c>
      <c r="AE624" s="24">
        <f>IFERROR(VLOOKUP($D624,#REF!,29,0),)</f>
        <v>0</v>
      </c>
      <c r="AF624" s="24">
        <f>IFERROR(VLOOKUP($D624,#REF!,30,0),)</f>
        <v>0</v>
      </c>
      <c r="AG624" s="24">
        <f>IFERROR(VLOOKUP($D624,#REF!,31,0),)</f>
        <v>0</v>
      </c>
      <c r="AH624" s="24">
        <f>IFERROR(VLOOKUP($D624,#REF!,32,0),)</f>
        <v>0</v>
      </c>
      <c r="AI624" s="24">
        <f>IFERROR(VLOOKUP($D624,#REF!,33,0),)</f>
        <v>0</v>
      </c>
      <c r="AJ624" s="24">
        <f>IFERROR(VLOOKUP($D624,#REF!,34,0),)</f>
        <v>0</v>
      </c>
      <c r="AK624" s="24">
        <f>IFERROR(VLOOKUP($D624,#REF!,35,0),)</f>
        <v>0</v>
      </c>
      <c r="AL624" s="24">
        <f>IFERROR(VLOOKUP($D624,#REF!,36,0),)</f>
        <v>0</v>
      </c>
    </row>
    <row r="625" spans="3:38" x14ac:dyDescent="0.25">
      <c r="C625" s="32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</row>
    <row r="626" spans="3:38" x14ac:dyDescent="0.25">
      <c r="C626" s="32"/>
      <c r="D626"/>
      <c r="E626" s="39"/>
      <c r="F626" s="39"/>
      <c r="G626" s="39"/>
      <c r="H626" s="39"/>
      <c r="I626" s="39"/>
      <c r="J626" s="39"/>
      <c r="K626" s="39"/>
      <c r="L626" s="39"/>
      <c r="M626" s="39"/>
      <c r="N626" s="39">
        <f t="shared" ref="N626" si="92">N99-N101-N102</f>
        <v>0</v>
      </c>
      <c r="O626" s="39"/>
      <c r="P626" s="39"/>
      <c r="Q626" s="39"/>
      <c r="R626" s="39"/>
      <c r="S626" s="39">
        <f t="shared" ref="S626:T626" si="93">S99-S101-S102</f>
        <v>0</v>
      </c>
      <c r="T626" s="39">
        <f t="shared" si="93"/>
        <v>0</v>
      </c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</row>
    <row r="627" spans="3:38" x14ac:dyDescent="0.25">
      <c r="C627" s="32"/>
      <c r="D627"/>
      <c r="E627"/>
      <c r="F627"/>
      <c r="G627"/>
      <c r="H627"/>
      <c r="I627"/>
      <c r="J627"/>
      <c r="K627"/>
      <c r="L627"/>
      <c r="M627"/>
      <c r="N627"/>
      <c r="O627" s="39"/>
      <c r="P627" s="39"/>
      <c r="Q627" s="39"/>
      <c r="R627" s="39"/>
      <c r="S627" s="39">
        <f t="shared" ref="S627:T627" si="94">S42-S44-S46</f>
        <v>0</v>
      </c>
      <c r="T627" s="39">
        <f t="shared" si="94"/>
        <v>0</v>
      </c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</row>
    <row r="628" spans="3:38" x14ac:dyDescent="0.25">
      <c r="C628" s="32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 s="39"/>
      <c r="AB628"/>
      <c r="AC628"/>
      <c r="AD628"/>
      <c r="AE628"/>
      <c r="AF628"/>
      <c r="AG628"/>
      <c r="AH628"/>
      <c r="AI628"/>
      <c r="AJ628"/>
    </row>
    <row r="629" spans="3:38" x14ac:dyDescent="0.25">
      <c r="C629" s="32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 s="39"/>
      <c r="AB629"/>
      <c r="AC629"/>
      <c r="AD629"/>
      <c r="AE629"/>
      <c r="AF629"/>
      <c r="AG629"/>
      <c r="AH629"/>
      <c r="AI629"/>
      <c r="AJ629"/>
    </row>
    <row r="630" spans="3:38" x14ac:dyDescent="0.25">
      <c r="C630" s="32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 s="39"/>
      <c r="AC630"/>
      <c r="AD630"/>
      <c r="AE630"/>
      <c r="AF630"/>
      <c r="AG630"/>
      <c r="AH630"/>
      <c r="AI630"/>
      <c r="AJ630"/>
    </row>
    <row r="631" spans="3:38" x14ac:dyDescent="0.25">
      <c r="C631" s="32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</row>
    <row r="632" spans="3:38" x14ac:dyDescent="0.25">
      <c r="C632" s="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 s="39"/>
      <c r="AC632" s="39"/>
      <c r="AD632"/>
      <c r="AE632"/>
      <c r="AF632"/>
      <c r="AG632"/>
      <c r="AH632"/>
      <c r="AI632"/>
      <c r="AJ632"/>
    </row>
    <row r="633" spans="3:38" x14ac:dyDescent="0.25">
      <c r="C633" s="32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</row>
    <row r="634" spans="3:38" x14ac:dyDescent="0.25">
      <c r="C634" s="32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</row>
    <row r="635" spans="3:38" x14ac:dyDescent="0.25">
      <c r="C635" s="32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</row>
    <row r="636" spans="3:38" x14ac:dyDescent="0.25">
      <c r="C636" s="32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</row>
    <row r="637" spans="3:38" x14ac:dyDescent="0.25">
      <c r="C637" s="32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</row>
    <row r="638" spans="3:38" x14ac:dyDescent="0.25">
      <c r="C638" s="32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</row>
    <row r="639" spans="3:38" x14ac:dyDescent="0.25">
      <c r="C639" s="32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</row>
    <row r="640" spans="3:38" x14ac:dyDescent="0.25">
      <c r="C640" s="32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</row>
    <row r="641" spans="3:36" x14ac:dyDescent="0.25">
      <c r="C641" s="32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</row>
    <row r="642" spans="3:36" x14ac:dyDescent="0.25">
      <c r="C642" s="3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</row>
    <row r="643" spans="3:36" x14ac:dyDescent="0.25">
      <c r="C643" s="32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</row>
    <row r="644" spans="3:36" x14ac:dyDescent="0.25">
      <c r="C644" s="32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</row>
    <row r="645" spans="3:36" x14ac:dyDescent="0.25">
      <c r="C645" s="32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</row>
    <row r="646" spans="3:36" x14ac:dyDescent="0.25">
      <c r="C646" s="32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</row>
    <row r="647" spans="3:36" x14ac:dyDescent="0.25">
      <c r="C647" s="32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</row>
    <row r="648" spans="3:36" x14ac:dyDescent="0.25">
      <c r="C648" s="32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</row>
    <row r="649" spans="3:36" x14ac:dyDescent="0.25">
      <c r="C649" s="32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</row>
    <row r="650" spans="3:36" x14ac:dyDescent="0.25">
      <c r="C650" s="32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</row>
    <row r="651" spans="3:36" x14ac:dyDescent="0.25">
      <c r="C651" s="32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</row>
    <row r="652" spans="3:36" x14ac:dyDescent="0.25">
      <c r="C652" s="3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</row>
    <row r="653" spans="3:36" x14ac:dyDescent="0.25">
      <c r="C653" s="32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</row>
    <row r="654" spans="3:36" x14ac:dyDescent="0.25">
      <c r="C654" s="32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</row>
    <row r="655" spans="3:36" x14ac:dyDescent="0.25">
      <c r="C655" s="32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</row>
    <row r="656" spans="3:36" x14ac:dyDescent="0.25">
      <c r="C656" s="32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</row>
    <row r="657" spans="3:36" x14ac:dyDescent="0.25">
      <c r="C657" s="32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</row>
    <row r="658" spans="3:36" x14ac:dyDescent="0.25">
      <c r="C658" s="32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</row>
    <row r="659" spans="3:36" x14ac:dyDescent="0.25">
      <c r="C659" s="32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</row>
    <row r="660" spans="3:36" x14ac:dyDescent="0.25">
      <c r="C660" s="32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</row>
    <row r="661" spans="3:36" x14ac:dyDescent="0.25">
      <c r="C661" s="32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</row>
    <row r="662" spans="3:36" x14ac:dyDescent="0.25">
      <c r="C662" s="3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</row>
    <row r="663" spans="3:36" x14ac:dyDescent="0.25">
      <c r="C663" s="32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</row>
    <row r="664" spans="3:36" x14ac:dyDescent="0.25">
      <c r="C664" s="32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</row>
    <row r="665" spans="3:36" x14ac:dyDescent="0.25">
      <c r="C665" s="32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</row>
    <row r="666" spans="3:36" x14ac:dyDescent="0.25">
      <c r="C666" s="32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</row>
    <row r="667" spans="3:36" x14ac:dyDescent="0.25">
      <c r="C667" s="32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</row>
    <row r="668" spans="3:36" x14ac:dyDescent="0.25">
      <c r="C668" s="32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</row>
    <row r="669" spans="3:36" x14ac:dyDescent="0.25">
      <c r="C669" s="32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</row>
    <row r="670" spans="3:36" x14ac:dyDescent="0.25">
      <c r="C670" s="32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</row>
    <row r="671" spans="3:36" x14ac:dyDescent="0.25">
      <c r="C671" s="32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</row>
    <row r="672" spans="3:36" x14ac:dyDescent="0.25">
      <c r="C672" s="3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</row>
    <row r="673" spans="3:36" x14ac:dyDescent="0.25">
      <c r="C673" s="32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</row>
    <row r="674" spans="3:36" x14ac:dyDescent="0.25">
      <c r="C674" s="32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</row>
    <row r="675" spans="3:36" x14ac:dyDescent="0.25">
      <c r="C675" s="32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</row>
    <row r="676" spans="3:36" x14ac:dyDescent="0.25">
      <c r="C676" s="32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</row>
    <row r="677" spans="3:36" x14ac:dyDescent="0.25">
      <c r="C677" s="32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</row>
    <row r="678" spans="3:36" x14ac:dyDescent="0.25">
      <c r="C678" s="32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</row>
    <row r="679" spans="3:36" x14ac:dyDescent="0.25">
      <c r="C679" s="32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</row>
    <row r="680" spans="3:36" x14ac:dyDescent="0.25">
      <c r="C680" s="32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</row>
    <row r="681" spans="3:36" x14ac:dyDescent="0.25">
      <c r="C681" s="32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</row>
    <row r="682" spans="3:36" x14ac:dyDescent="0.25">
      <c r="C682" s="3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</row>
    <row r="683" spans="3:36" x14ac:dyDescent="0.25">
      <c r="C683" s="32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</row>
    <row r="684" spans="3:36" x14ac:dyDescent="0.25">
      <c r="C684" s="32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</row>
    <row r="685" spans="3:36" x14ac:dyDescent="0.25">
      <c r="C685" s="32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</row>
    <row r="686" spans="3:36" x14ac:dyDescent="0.25">
      <c r="C686" s="32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</row>
    <row r="687" spans="3:36" x14ac:dyDescent="0.25">
      <c r="C687" s="32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</row>
    <row r="688" spans="3:36" x14ac:dyDescent="0.25">
      <c r="C688" s="32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</row>
    <row r="689" spans="3:36" x14ac:dyDescent="0.25">
      <c r="C689" s="32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</row>
    <row r="690" spans="3:36" x14ac:dyDescent="0.25">
      <c r="C690" s="32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</row>
    <row r="691" spans="3:36" x14ac:dyDescent="0.25">
      <c r="C691" s="32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</row>
    <row r="692" spans="3:36" x14ac:dyDescent="0.25">
      <c r="C692" s="3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</row>
    <row r="693" spans="3:36" x14ac:dyDescent="0.25">
      <c r="C693" s="32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</row>
    <row r="694" spans="3:36" x14ac:dyDescent="0.25">
      <c r="C694" s="32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</row>
    <row r="695" spans="3:36" x14ac:dyDescent="0.25">
      <c r="C695" s="32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</row>
    <row r="696" spans="3:36" x14ac:dyDescent="0.25">
      <c r="C696" s="32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</row>
    <row r="697" spans="3:36" x14ac:dyDescent="0.25">
      <c r="C697" s="32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</row>
    <row r="698" spans="3:36" x14ac:dyDescent="0.25">
      <c r="C698" s="32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</row>
    <row r="699" spans="3:36" x14ac:dyDescent="0.25">
      <c r="C699" s="32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</row>
    <row r="700" spans="3:36" x14ac:dyDescent="0.25">
      <c r="C700" s="32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</row>
    <row r="701" spans="3:36" x14ac:dyDescent="0.25">
      <c r="C701" s="32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</row>
    <row r="702" spans="3:36" x14ac:dyDescent="0.25">
      <c r="C702" s="3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</row>
    <row r="703" spans="3:36" x14ac:dyDescent="0.25">
      <c r="C703" s="32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</row>
    <row r="704" spans="3:36" x14ac:dyDescent="0.25">
      <c r="C704" s="32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</row>
    <row r="705" spans="3:36" x14ac:dyDescent="0.25">
      <c r="C705" s="32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</row>
    <row r="706" spans="3:36" x14ac:dyDescent="0.25">
      <c r="C706" s="32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</row>
    <row r="707" spans="3:36" x14ac:dyDescent="0.25">
      <c r="C707" s="32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</row>
    <row r="708" spans="3:36" x14ac:dyDescent="0.25">
      <c r="C708" s="32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</row>
    <row r="709" spans="3:36" x14ac:dyDescent="0.25">
      <c r="C709" s="32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</row>
    <row r="710" spans="3:36" x14ac:dyDescent="0.25">
      <c r="C710" s="32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</row>
    <row r="711" spans="3:36" x14ac:dyDescent="0.25">
      <c r="C711" s="32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</row>
    <row r="712" spans="3:36" x14ac:dyDescent="0.25">
      <c r="C712" s="3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</row>
    <row r="713" spans="3:36" x14ac:dyDescent="0.25">
      <c r="C713" s="32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</row>
    <row r="714" spans="3:36" x14ac:dyDescent="0.25">
      <c r="C714" s="32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</row>
    <row r="715" spans="3:36" x14ac:dyDescent="0.25">
      <c r="C715" s="32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</row>
    <row r="716" spans="3:36" x14ac:dyDescent="0.25">
      <c r="C716" s="32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</row>
    <row r="717" spans="3:36" x14ac:dyDescent="0.25">
      <c r="C717" s="32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</row>
    <row r="718" spans="3:36" x14ac:dyDescent="0.25">
      <c r="C718" s="32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</row>
    <row r="719" spans="3:36" x14ac:dyDescent="0.25">
      <c r="C719" s="32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</row>
    <row r="720" spans="3:36" x14ac:dyDescent="0.25">
      <c r="C720" s="32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</row>
    <row r="721" spans="3:36" x14ac:dyDescent="0.25">
      <c r="C721" s="32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</row>
    <row r="722" spans="3:36" x14ac:dyDescent="0.25">
      <c r="C722" s="3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</row>
    <row r="723" spans="3:36" x14ac:dyDescent="0.25">
      <c r="C723" s="32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</row>
    <row r="724" spans="3:36" x14ac:dyDescent="0.25">
      <c r="C724" s="32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</row>
    <row r="725" spans="3:36" x14ac:dyDescent="0.25">
      <c r="C725" s="32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</row>
    <row r="726" spans="3:36" x14ac:dyDescent="0.25">
      <c r="C726" s="32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</row>
    <row r="727" spans="3:36" x14ac:dyDescent="0.25">
      <c r="C727" s="32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</row>
    <row r="728" spans="3:36" x14ac:dyDescent="0.25">
      <c r="C728" s="32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</row>
    <row r="729" spans="3:36" x14ac:dyDescent="0.25">
      <c r="C729" s="32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</row>
    <row r="730" spans="3:36" x14ac:dyDescent="0.25">
      <c r="C730" s="32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</row>
    <row r="731" spans="3:36" x14ac:dyDescent="0.25">
      <c r="C731" s="32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</row>
    <row r="732" spans="3:36" x14ac:dyDescent="0.25">
      <c r="C732" s="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</row>
    <row r="733" spans="3:36" x14ac:dyDescent="0.25">
      <c r="C733" s="32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</row>
    <row r="734" spans="3:36" x14ac:dyDescent="0.25">
      <c r="C734" s="32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</row>
    <row r="735" spans="3:36" x14ac:dyDescent="0.25">
      <c r="C735" s="32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</row>
    <row r="736" spans="3:36" x14ac:dyDescent="0.25">
      <c r="C736" s="32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</row>
    <row r="737" spans="3:36" x14ac:dyDescent="0.25">
      <c r="C737" s="32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</row>
    <row r="738" spans="3:36" x14ac:dyDescent="0.25">
      <c r="C738" s="32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</row>
    <row r="739" spans="3:36" x14ac:dyDescent="0.25">
      <c r="C739" s="32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</row>
    <row r="740" spans="3:36" x14ac:dyDescent="0.25">
      <c r="C740" s="32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</row>
    <row r="741" spans="3:36" x14ac:dyDescent="0.25">
      <c r="C741" s="32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</row>
    <row r="742" spans="3:36" x14ac:dyDescent="0.25">
      <c r="C742" s="3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</row>
    <row r="743" spans="3:36" x14ac:dyDescent="0.25">
      <c r="C743" s="32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</row>
    <row r="744" spans="3:36" x14ac:dyDescent="0.25">
      <c r="C744" s="32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</row>
    <row r="745" spans="3:36" x14ac:dyDescent="0.25">
      <c r="C745" s="32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</row>
    <row r="746" spans="3:36" x14ac:dyDescent="0.25">
      <c r="C746" s="32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</row>
    <row r="747" spans="3:36" x14ac:dyDescent="0.25">
      <c r="C747" s="32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</row>
    <row r="748" spans="3:36" x14ac:dyDescent="0.25">
      <c r="C748" s="32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</row>
    <row r="749" spans="3:36" x14ac:dyDescent="0.25">
      <c r="C749" s="32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</row>
    <row r="750" spans="3:36" x14ac:dyDescent="0.25">
      <c r="C750" s="32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</row>
    <row r="751" spans="3:36" x14ac:dyDescent="0.25">
      <c r="C751" s="32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</row>
    <row r="752" spans="3:36" x14ac:dyDescent="0.25">
      <c r="C752" s="3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</row>
    <row r="753" spans="3:36" x14ac:dyDescent="0.25">
      <c r="C753" s="32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</row>
    <row r="754" spans="3:36" x14ac:dyDescent="0.25">
      <c r="C754" s="32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</row>
    <row r="755" spans="3:36" x14ac:dyDescent="0.25">
      <c r="C755" s="32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</row>
    <row r="756" spans="3:36" x14ac:dyDescent="0.25">
      <c r="C756" s="32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</row>
    <row r="757" spans="3:36" x14ac:dyDescent="0.25">
      <c r="C757" s="32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</row>
    <row r="758" spans="3:36" x14ac:dyDescent="0.25">
      <c r="C758" s="32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</row>
    <row r="759" spans="3:36" x14ac:dyDescent="0.25">
      <c r="C759" s="32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</row>
    <row r="760" spans="3:36" x14ac:dyDescent="0.25">
      <c r="C760" s="32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</row>
    <row r="761" spans="3:36" x14ac:dyDescent="0.25">
      <c r="C761" s="32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</row>
    <row r="762" spans="3:36" x14ac:dyDescent="0.25">
      <c r="C762" s="3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</row>
    <row r="763" spans="3:36" x14ac:dyDescent="0.25">
      <c r="C763" s="32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</row>
    <row r="764" spans="3:36" x14ac:dyDescent="0.25">
      <c r="C764" s="32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</row>
    <row r="765" spans="3:36" x14ac:dyDescent="0.25">
      <c r="C765" s="32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</row>
    <row r="766" spans="3:36" x14ac:dyDescent="0.25">
      <c r="C766" s="32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</row>
    <row r="767" spans="3:36" x14ac:dyDescent="0.25">
      <c r="C767" s="32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</row>
    <row r="768" spans="3:36" x14ac:dyDescent="0.25">
      <c r="C768" s="32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</row>
    <row r="769" spans="3:36" x14ac:dyDescent="0.25">
      <c r="C769" s="32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</row>
    <row r="770" spans="3:36" x14ac:dyDescent="0.25">
      <c r="C770" s="32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</row>
    <row r="771" spans="3:36" x14ac:dyDescent="0.25">
      <c r="C771" s="32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</row>
    <row r="772" spans="3:36" x14ac:dyDescent="0.25">
      <c r="C772" s="3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</row>
    <row r="773" spans="3:36" x14ac:dyDescent="0.25">
      <c r="C773" s="32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</row>
    <row r="774" spans="3:36" x14ac:dyDescent="0.25">
      <c r="C774" s="32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</row>
    <row r="775" spans="3:36" x14ac:dyDescent="0.25">
      <c r="C775" s="32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</row>
    <row r="776" spans="3:36" x14ac:dyDescent="0.25">
      <c r="C776" s="32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</row>
    <row r="777" spans="3:36" x14ac:dyDescent="0.25">
      <c r="C777" s="32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</row>
    <row r="778" spans="3:36" x14ac:dyDescent="0.25">
      <c r="C778" s="32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</row>
    <row r="779" spans="3:36" x14ac:dyDescent="0.25">
      <c r="C779" s="32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</row>
    <row r="780" spans="3:36" x14ac:dyDescent="0.25">
      <c r="C780" s="32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</row>
    <row r="781" spans="3:36" x14ac:dyDescent="0.25">
      <c r="C781" s="32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</row>
    <row r="782" spans="3:36" x14ac:dyDescent="0.25">
      <c r="C782" s="3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</row>
    <row r="783" spans="3:36" x14ac:dyDescent="0.25">
      <c r="C783" s="32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</row>
    <row r="784" spans="3:36" x14ac:dyDescent="0.25">
      <c r="C784" s="32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</row>
    <row r="785" spans="3:36" x14ac:dyDescent="0.25">
      <c r="C785" s="32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</row>
    <row r="786" spans="3:36" x14ac:dyDescent="0.25">
      <c r="C786" s="32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</row>
    <row r="787" spans="3:36" x14ac:dyDescent="0.25">
      <c r="C787" s="32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</row>
    <row r="788" spans="3:36" x14ac:dyDescent="0.25">
      <c r="C788" s="32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</row>
    <row r="789" spans="3:36" x14ac:dyDescent="0.25">
      <c r="C789" s="32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</row>
    <row r="790" spans="3:36" x14ac:dyDescent="0.25">
      <c r="C790" s="32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</row>
    <row r="791" spans="3:36" x14ac:dyDescent="0.25">
      <c r="C791" s="32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</row>
    <row r="792" spans="3:36" x14ac:dyDescent="0.25">
      <c r="C792" s="3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</row>
    <row r="793" spans="3:36" x14ac:dyDescent="0.25">
      <c r="C793" s="32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</row>
    <row r="794" spans="3:36" x14ac:dyDescent="0.25">
      <c r="C794" s="32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</row>
    <row r="795" spans="3:36" x14ac:dyDescent="0.25">
      <c r="C795" s="32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</row>
    <row r="796" spans="3:36" x14ac:dyDescent="0.25">
      <c r="C796" s="32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</row>
    <row r="797" spans="3:36" x14ac:dyDescent="0.25">
      <c r="C797" s="32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</row>
    <row r="798" spans="3:36" x14ac:dyDescent="0.25">
      <c r="C798" s="32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</row>
    <row r="799" spans="3:36" x14ac:dyDescent="0.25">
      <c r="C799" s="32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</row>
    <row r="800" spans="3:36" x14ac:dyDescent="0.25">
      <c r="C800" s="32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</row>
    <row r="801" spans="3:36" x14ac:dyDescent="0.25">
      <c r="C801" s="32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</row>
    <row r="802" spans="3:36" x14ac:dyDescent="0.25">
      <c r="C802" s="3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</row>
    <row r="803" spans="3:36" x14ac:dyDescent="0.25">
      <c r="C803" s="32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</row>
    <row r="804" spans="3:36" x14ac:dyDescent="0.25">
      <c r="C804" s="32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</row>
    <row r="805" spans="3:36" x14ac:dyDescent="0.25">
      <c r="C805" s="32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</row>
    <row r="806" spans="3:36" x14ac:dyDescent="0.25">
      <c r="C806" s="32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</row>
    <row r="807" spans="3:36" x14ac:dyDescent="0.25">
      <c r="C807" s="32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</row>
    <row r="808" spans="3:36" x14ac:dyDescent="0.25">
      <c r="C808" s="32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</row>
    <row r="809" spans="3:36" x14ac:dyDescent="0.25">
      <c r="C809" s="32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</row>
    <row r="810" spans="3:36" x14ac:dyDescent="0.25">
      <c r="C810" s="32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</row>
    <row r="811" spans="3:36" x14ac:dyDescent="0.25">
      <c r="C811" s="32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</row>
    <row r="812" spans="3:36" x14ac:dyDescent="0.25">
      <c r="C812" s="3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</row>
    <row r="813" spans="3:36" x14ac:dyDescent="0.25">
      <c r="C813" s="32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</row>
    <row r="814" spans="3:36" x14ac:dyDescent="0.25">
      <c r="C814" s="32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</row>
    <row r="815" spans="3:36" x14ac:dyDescent="0.25">
      <c r="C815" s="32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</row>
    <row r="816" spans="3:36" x14ac:dyDescent="0.25">
      <c r="C816" s="32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</row>
    <row r="817" spans="3:36" x14ac:dyDescent="0.25">
      <c r="C817" s="32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</row>
    <row r="818" spans="3:36" x14ac:dyDescent="0.25">
      <c r="C818" s="32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</row>
    <row r="819" spans="3:36" x14ac:dyDescent="0.25">
      <c r="C819" s="32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</row>
    <row r="820" spans="3:36" x14ac:dyDescent="0.25">
      <c r="C820" s="32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</row>
    <row r="821" spans="3:36" x14ac:dyDescent="0.25">
      <c r="C821" s="32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</row>
    <row r="822" spans="3:36" x14ac:dyDescent="0.25">
      <c r="C822" s="3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</row>
    <row r="823" spans="3:36" x14ac:dyDescent="0.25">
      <c r="C823" s="32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</row>
    <row r="824" spans="3:36" x14ac:dyDescent="0.25">
      <c r="C824" s="32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</row>
    <row r="825" spans="3:36" x14ac:dyDescent="0.25">
      <c r="C825" s="32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</row>
    <row r="826" spans="3:36" x14ac:dyDescent="0.25">
      <c r="C826" s="32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</row>
    <row r="827" spans="3:36" x14ac:dyDescent="0.25">
      <c r="C827" s="32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</row>
    <row r="828" spans="3:36" x14ac:dyDescent="0.25">
      <c r="C828" s="32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</row>
    <row r="829" spans="3:36" x14ac:dyDescent="0.25">
      <c r="C829" s="32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</row>
    <row r="830" spans="3:36" x14ac:dyDescent="0.25">
      <c r="C830" s="32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</row>
    <row r="831" spans="3:36" x14ac:dyDescent="0.25">
      <c r="C831" s="32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</row>
    <row r="832" spans="3:36" x14ac:dyDescent="0.25">
      <c r="C832" s="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</row>
    <row r="833" spans="3:36" x14ac:dyDescent="0.25">
      <c r="C833" s="32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</row>
    <row r="834" spans="3:36" x14ac:dyDescent="0.25">
      <c r="C834" s="32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</row>
    <row r="835" spans="3:36" x14ac:dyDescent="0.25">
      <c r="C835" s="32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</row>
    <row r="836" spans="3:36" x14ac:dyDescent="0.25">
      <c r="C836" s="32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</row>
    <row r="837" spans="3:36" x14ac:dyDescent="0.25">
      <c r="C837" s="32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</row>
    <row r="838" spans="3:36" x14ac:dyDescent="0.25">
      <c r="C838" s="32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</row>
    <row r="839" spans="3:36" x14ac:dyDescent="0.25">
      <c r="C839" s="32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</row>
    <row r="840" spans="3:36" x14ac:dyDescent="0.25">
      <c r="C840" s="32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</row>
    <row r="841" spans="3:36" x14ac:dyDescent="0.25">
      <c r="C841" s="32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</row>
    <row r="842" spans="3:36" x14ac:dyDescent="0.25">
      <c r="C842" s="3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</row>
    <row r="843" spans="3:36" x14ac:dyDescent="0.25">
      <c r="C843" s="32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</row>
    <row r="844" spans="3:36" x14ac:dyDescent="0.25">
      <c r="C844" s="32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</row>
    <row r="845" spans="3:36" x14ac:dyDescent="0.25">
      <c r="C845" s="32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</row>
    <row r="846" spans="3:36" x14ac:dyDescent="0.25">
      <c r="C846" s="32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</row>
    <row r="847" spans="3:36" x14ac:dyDescent="0.25">
      <c r="C847" s="32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</row>
    <row r="848" spans="3:36" x14ac:dyDescent="0.25">
      <c r="C848" s="32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</row>
    <row r="849" spans="3:36" x14ac:dyDescent="0.25">
      <c r="C849" s="32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</row>
    <row r="850" spans="3:36" x14ac:dyDescent="0.25">
      <c r="C850" s="32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</row>
    <row r="851" spans="3:36" x14ac:dyDescent="0.25">
      <c r="C851" s="32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</row>
    <row r="852" spans="3:36" x14ac:dyDescent="0.25">
      <c r="C852" s="3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</row>
    <row r="853" spans="3:36" x14ac:dyDescent="0.25">
      <c r="C853" s="32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</row>
    <row r="854" spans="3:36" x14ac:dyDescent="0.25">
      <c r="C854" s="32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</row>
    <row r="855" spans="3:36" x14ac:dyDescent="0.25">
      <c r="C855" s="32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</row>
    <row r="856" spans="3:36" x14ac:dyDescent="0.25">
      <c r="C856" s="32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</row>
    <row r="857" spans="3:36" x14ac:dyDescent="0.25">
      <c r="C857" s="32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</row>
    <row r="858" spans="3:36" x14ac:dyDescent="0.25">
      <c r="C858" s="32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</row>
    <row r="859" spans="3:36" x14ac:dyDescent="0.25">
      <c r="C859" s="32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</row>
    <row r="860" spans="3:36" x14ac:dyDescent="0.25">
      <c r="C860" s="32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</row>
    <row r="861" spans="3:36" x14ac:dyDescent="0.25">
      <c r="C861" s="32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</row>
    <row r="862" spans="3:36" x14ac:dyDescent="0.25">
      <c r="C862" s="3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</row>
    <row r="863" spans="3:36" x14ac:dyDescent="0.25">
      <c r="C863" s="32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</row>
    <row r="864" spans="3:36" x14ac:dyDescent="0.25">
      <c r="C864" s="32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</row>
    <row r="865" spans="3:36" x14ac:dyDescent="0.25">
      <c r="C865" s="32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</row>
    <row r="866" spans="3:36" x14ac:dyDescent="0.25">
      <c r="C866" s="32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</row>
    <row r="867" spans="3:36" x14ac:dyDescent="0.25">
      <c r="C867" s="32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</row>
    <row r="868" spans="3:36" x14ac:dyDescent="0.25">
      <c r="C868" s="32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</row>
    <row r="869" spans="3:36" x14ac:dyDescent="0.25">
      <c r="C869" s="32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</row>
    <row r="870" spans="3:36" x14ac:dyDescent="0.25">
      <c r="C870" s="32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</row>
    <row r="871" spans="3:36" x14ac:dyDescent="0.25">
      <c r="C871" s="32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</row>
    <row r="872" spans="3:36" x14ac:dyDescent="0.25">
      <c r="C872" s="3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</row>
    <row r="873" spans="3:36" x14ac:dyDescent="0.25">
      <c r="C873" s="32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</row>
    <row r="874" spans="3:36" x14ac:dyDescent="0.25">
      <c r="C874" s="32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</row>
    <row r="875" spans="3:36" x14ac:dyDescent="0.25">
      <c r="C875" s="32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</row>
    <row r="876" spans="3:36" x14ac:dyDescent="0.25">
      <c r="C876" s="32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</row>
    <row r="877" spans="3:36" x14ac:dyDescent="0.25">
      <c r="C877" s="32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</row>
    <row r="878" spans="3:36" x14ac:dyDescent="0.25">
      <c r="C878" s="32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</row>
    <row r="879" spans="3:36" x14ac:dyDescent="0.25">
      <c r="C879" s="32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</row>
    <row r="880" spans="3:36" x14ac:dyDescent="0.25">
      <c r="C880" s="32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</row>
    <row r="881" spans="3:36" x14ac:dyDescent="0.25">
      <c r="C881" s="32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</row>
    <row r="882" spans="3:36" x14ac:dyDescent="0.25">
      <c r="C882" s="3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</row>
    <row r="883" spans="3:36" x14ac:dyDescent="0.25">
      <c r="C883" s="32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</row>
    <row r="884" spans="3:36" x14ac:dyDescent="0.25">
      <c r="C884" s="32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</row>
    <row r="885" spans="3:36" x14ac:dyDescent="0.25">
      <c r="C885" s="32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</row>
    <row r="886" spans="3:36" x14ac:dyDescent="0.25">
      <c r="C886" s="32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</row>
    <row r="887" spans="3:36" x14ac:dyDescent="0.25">
      <c r="C887" s="32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</row>
    <row r="888" spans="3:36" x14ac:dyDescent="0.25">
      <c r="C888" s="32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</row>
    <row r="889" spans="3:36" x14ac:dyDescent="0.25">
      <c r="C889" s="32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</row>
    <row r="890" spans="3:36" x14ac:dyDescent="0.25">
      <c r="C890" s="32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</row>
    <row r="891" spans="3:36" x14ac:dyDescent="0.25">
      <c r="C891" s="32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</row>
    <row r="892" spans="3:36" x14ac:dyDescent="0.25">
      <c r="C892" s="3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</row>
    <row r="893" spans="3:36" x14ac:dyDescent="0.25">
      <c r="C893" s="32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</row>
    <row r="894" spans="3:36" x14ac:dyDescent="0.25">
      <c r="C894" s="32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</row>
    <row r="895" spans="3:36" x14ac:dyDescent="0.25">
      <c r="C895" s="32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</row>
    <row r="896" spans="3:36" x14ac:dyDescent="0.25">
      <c r="C896" s="32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</row>
    <row r="897" spans="3:36" x14ac:dyDescent="0.25">
      <c r="C897" s="32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</row>
    <row r="898" spans="3:36" x14ac:dyDescent="0.25">
      <c r="C898" s="32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</row>
    <row r="899" spans="3:36" x14ac:dyDescent="0.25">
      <c r="C899" s="32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</row>
    <row r="900" spans="3:36" x14ac:dyDescent="0.25">
      <c r="C900" s="32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</row>
    <row r="901" spans="3:36" x14ac:dyDescent="0.25">
      <c r="C901" s="32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</row>
    <row r="902" spans="3:36" x14ac:dyDescent="0.25">
      <c r="C902" s="3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</row>
    <row r="903" spans="3:36" x14ac:dyDescent="0.25">
      <c r="C903" s="32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</row>
    <row r="904" spans="3:36" x14ac:dyDescent="0.25">
      <c r="C904" s="32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</row>
    <row r="905" spans="3:36" x14ac:dyDescent="0.25">
      <c r="C905" s="32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</row>
    <row r="906" spans="3:36" x14ac:dyDescent="0.25">
      <c r="C906" s="32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</row>
    <row r="907" spans="3:36" x14ac:dyDescent="0.25">
      <c r="C907" s="32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</row>
    <row r="908" spans="3:36" x14ac:dyDescent="0.25">
      <c r="C908" s="32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</row>
    <row r="909" spans="3:36" x14ac:dyDescent="0.25">
      <c r="C909" s="32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</row>
    <row r="910" spans="3:36" x14ac:dyDescent="0.25">
      <c r="C910" s="32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</row>
    <row r="911" spans="3:36" x14ac:dyDescent="0.25">
      <c r="C911" s="32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</row>
    <row r="912" spans="3:36" x14ac:dyDescent="0.25">
      <c r="C912" s="3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</row>
    <row r="913" spans="3:36" x14ac:dyDescent="0.25">
      <c r="C913" s="32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</row>
    <row r="914" spans="3:36" x14ac:dyDescent="0.25">
      <c r="C914" s="32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</row>
    <row r="915" spans="3:36" x14ac:dyDescent="0.25">
      <c r="C915" s="32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</row>
    <row r="916" spans="3:36" x14ac:dyDescent="0.25">
      <c r="C916" s="32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</row>
    <row r="917" spans="3:36" x14ac:dyDescent="0.25">
      <c r="C917" s="32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</row>
    <row r="918" spans="3:36" x14ac:dyDescent="0.25">
      <c r="C918" s="32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</row>
    <row r="919" spans="3:36" x14ac:dyDescent="0.25">
      <c r="C919" s="32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</row>
    <row r="920" spans="3:36" x14ac:dyDescent="0.25">
      <c r="C920" s="32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</row>
    <row r="921" spans="3:36" x14ac:dyDescent="0.25">
      <c r="C921" s="32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</row>
    <row r="922" spans="3:36" x14ac:dyDescent="0.25">
      <c r="C922" s="3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</row>
    <row r="923" spans="3:36" x14ac:dyDescent="0.25">
      <c r="C923" s="32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</row>
    <row r="924" spans="3:36" x14ac:dyDescent="0.25">
      <c r="C924" s="32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</row>
    <row r="925" spans="3:36" x14ac:dyDescent="0.25">
      <c r="C925" s="32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</row>
    <row r="926" spans="3:36" x14ac:dyDescent="0.25">
      <c r="C926" s="32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</row>
    <row r="927" spans="3:36" x14ac:dyDescent="0.25">
      <c r="C927" s="32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</row>
    <row r="928" spans="3:36" x14ac:dyDescent="0.25">
      <c r="C928" s="32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</row>
    <row r="929" spans="3:36" x14ac:dyDescent="0.25">
      <c r="C929" s="32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</row>
    <row r="930" spans="3:36" x14ac:dyDescent="0.25">
      <c r="C930" s="32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</row>
    <row r="931" spans="3:36" x14ac:dyDescent="0.25">
      <c r="C931" s="32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</row>
    <row r="932" spans="3:36" x14ac:dyDescent="0.25">
      <c r="C932" s="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</row>
    <row r="933" spans="3:36" x14ac:dyDescent="0.25">
      <c r="C933" s="32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</row>
    <row r="934" spans="3:36" x14ac:dyDescent="0.25">
      <c r="C934" s="32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</row>
    <row r="935" spans="3:36" x14ac:dyDescent="0.25">
      <c r="C935" s="32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</row>
    <row r="936" spans="3:36" x14ac:dyDescent="0.25">
      <c r="C936" s="32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</row>
    <row r="937" spans="3:36" x14ac:dyDescent="0.25">
      <c r="C937" s="32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</row>
    <row r="938" spans="3:36" x14ac:dyDescent="0.25">
      <c r="C938" s="32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</row>
    <row r="939" spans="3:36" x14ac:dyDescent="0.25">
      <c r="C939" s="32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</row>
    <row r="940" spans="3:36" x14ac:dyDescent="0.25">
      <c r="C940" s="32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</row>
    <row r="941" spans="3:36" x14ac:dyDescent="0.25">
      <c r="C941" s="32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</row>
    <row r="942" spans="3:36" x14ac:dyDescent="0.25">
      <c r="C942" s="3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</row>
    <row r="943" spans="3:36" x14ac:dyDescent="0.25">
      <c r="C943" s="32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</row>
    <row r="944" spans="3:36" x14ac:dyDescent="0.25">
      <c r="C944" s="32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</row>
    <row r="945" spans="3:36" x14ac:dyDescent="0.25">
      <c r="C945" s="32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</row>
    <row r="946" spans="3:36" x14ac:dyDescent="0.25">
      <c r="C946" s="32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</row>
    <row r="947" spans="3:36" x14ac:dyDescent="0.25">
      <c r="C947" s="32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</row>
    <row r="948" spans="3:36" x14ac:dyDescent="0.25">
      <c r="C948" s="32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</row>
    <row r="949" spans="3:36" x14ac:dyDescent="0.25">
      <c r="C949" s="32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</row>
    <row r="950" spans="3:36" x14ac:dyDescent="0.25">
      <c r="C950" s="32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</row>
    <row r="951" spans="3:36" x14ac:dyDescent="0.25">
      <c r="C951" s="32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</row>
    <row r="952" spans="3:36" x14ac:dyDescent="0.25">
      <c r="C952" s="3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</row>
    <row r="953" spans="3:36" x14ac:dyDescent="0.25">
      <c r="C953" s="32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</row>
    <row r="954" spans="3:36" x14ac:dyDescent="0.25">
      <c r="C954" s="32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</row>
    <row r="955" spans="3:36" x14ac:dyDescent="0.25">
      <c r="C955" s="32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</row>
    <row r="956" spans="3:36" x14ac:dyDescent="0.25">
      <c r="C956" s="32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</row>
    <row r="957" spans="3:36" x14ac:dyDescent="0.25">
      <c r="C957" s="32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</row>
    <row r="958" spans="3:36" x14ac:dyDescent="0.25">
      <c r="C958" s="32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</row>
    <row r="959" spans="3:36" x14ac:dyDescent="0.25">
      <c r="C959" s="32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</row>
    <row r="960" spans="3:36" x14ac:dyDescent="0.25">
      <c r="C960" s="32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</row>
    <row r="961" spans="3:36" x14ac:dyDescent="0.25">
      <c r="C961" s="32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</row>
    <row r="962" spans="3:36" x14ac:dyDescent="0.25">
      <c r="C962" s="3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</row>
    <row r="963" spans="3:36" x14ac:dyDescent="0.25">
      <c r="C963" s="32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</row>
    <row r="964" spans="3:36" x14ac:dyDescent="0.25">
      <c r="C964" s="32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</row>
    <row r="965" spans="3:36" x14ac:dyDescent="0.25">
      <c r="C965" s="32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</row>
    <row r="966" spans="3:36" x14ac:dyDescent="0.25">
      <c r="C966" s="32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</row>
    <row r="967" spans="3:36" x14ac:dyDescent="0.25">
      <c r="C967" s="32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</row>
    <row r="968" spans="3:36" x14ac:dyDescent="0.25">
      <c r="C968" s="32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</row>
    <row r="969" spans="3:36" x14ac:dyDescent="0.25">
      <c r="C969" s="32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</row>
    <row r="970" spans="3:36" x14ac:dyDescent="0.25">
      <c r="C970" s="32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</row>
    <row r="971" spans="3:36" x14ac:dyDescent="0.25">
      <c r="C971" s="32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</row>
    <row r="972" spans="3:36" x14ac:dyDescent="0.25">
      <c r="C972" s="3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</row>
    <row r="973" spans="3:36" x14ac:dyDescent="0.25">
      <c r="C973" s="32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</row>
    <row r="974" spans="3:36" x14ac:dyDescent="0.25">
      <c r="C974" s="32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</row>
    <row r="975" spans="3:36" x14ac:dyDescent="0.25">
      <c r="C975" s="32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</row>
    <row r="976" spans="3:36" x14ac:dyDescent="0.25">
      <c r="C976" s="32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</row>
    <row r="977" spans="3:36" x14ac:dyDescent="0.25">
      <c r="C977" s="32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</row>
    <row r="978" spans="3:36" x14ac:dyDescent="0.25">
      <c r="C978" s="32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</row>
    <row r="979" spans="3:36" x14ac:dyDescent="0.25">
      <c r="C979" s="32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</row>
    <row r="980" spans="3:36" x14ac:dyDescent="0.25">
      <c r="C980" s="32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</row>
    <row r="981" spans="3:36" x14ac:dyDescent="0.25">
      <c r="C981" s="32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</row>
    <row r="982" spans="3:36" x14ac:dyDescent="0.25">
      <c r="C982" s="3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</row>
    <row r="983" spans="3:36" x14ac:dyDescent="0.25">
      <c r="C983" s="32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</row>
    <row r="984" spans="3:36" x14ac:dyDescent="0.25">
      <c r="C984" s="32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</row>
    <row r="985" spans="3:36" x14ac:dyDescent="0.25">
      <c r="C985" s="32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</row>
    <row r="986" spans="3:36" x14ac:dyDescent="0.25">
      <c r="C986" s="32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</row>
    <row r="987" spans="3:36" x14ac:dyDescent="0.25">
      <c r="C987" s="32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</row>
    <row r="988" spans="3:36" x14ac:dyDescent="0.25">
      <c r="C988" s="32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</row>
    <row r="989" spans="3:36" x14ac:dyDescent="0.25">
      <c r="C989" s="32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</row>
    <row r="990" spans="3:36" x14ac:dyDescent="0.25">
      <c r="C990" s="32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</row>
    <row r="991" spans="3:36" x14ac:dyDescent="0.25">
      <c r="C991" s="32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</row>
    <row r="992" spans="3:36" x14ac:dyDescent="0.25">
      <c r="C992" s="3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</row>
    <row r="993" spans="3:36" x14ac:dyDescent="0.25">
      <c r="C993" s="32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</row>
    <row r="994" spans="3:36" x14ac:dyDescent="0.25">
      <c r="C994" s="32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</row>
    <row r="995" spans="3:36" x14ac:dyDescent="0.25">
      <c r="C995" s="32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</row>
    <row r="996" spans="3:36" x14ac:dyDescent="0.25">
      <c r="C996" s="32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</row>
    <row r="997" spans="3:36" x14ac:dyDescent="0.25">
      <c r="C997" s="32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</row>
    <row r="998" spans="3:36" x14ac:dyDescent="0.25">
      <c r="C998" s="32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</row>
    <row r="999" spans="3:36" x14ac:dyDescent="0.25">
      <c r="C999" s="32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</row>
    <row r="1000" spans="3:36" x14ac:dyDescent="0.25">
      <c r="C1000" s="32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</row>
    <row r="1001" spans="3:36" x14ac:dyDescent="0.25">
      <c r="C1001" s="32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</row>
    <row r="1002" spans="3:36" x14ac:dyDescent="0.25">
      <c r="C1002" s="3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</row>
    <row r="1003" spans="3:36" x14ac:dyDescent="0.25">
      <c r="C1003" s="32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</row>
    <row r="1004" spans="3:36" x14ac:dyDescent="0.25">
      <c r="C1004" s="32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</row>
    <row r="1005" spans="3:36" x14ac:dyDescent="0.25">
      <c r="C1005" s="32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</row>
    <row r="1006" spans="3:36" x14ac:dyDescent="0.25">
      <c r="C1006" s="32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</row>
    <row r="1007" spans="3:36" x14ac:dyDescent="0.25">
      <c r="C1007" s="32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</row>
    <row r="1008" spans="3:36" x14ac:dyDescent="0.25">
      <c r="C1008" s="32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</row>
    <row r="1009" spans="3:36" x14ac:dyDescent="0.25">
      <c r="C1009" s="32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</row>
    <row r="1010" spans="3:36" x14ac:dyDescent="0.25">
      <c r="C1010" s="32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</row>
    <row r="1011" spans="3:36" x14ac:dyDescent="0.25">
      <c r="C1011" s="32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</row>
    <row r="1012" spans="3:36" x14ac:dyDescent="0.25">
      <c r="C1012" s="3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</row>
    <row r="1013" spans="3:36" x14ac:dyDescent="0.25">
      <c r="C1013" s="32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</row>
    <row r="1014" spans="3:36" x14ac:dyDescent="0.25">
      <c r="C1014" s="32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</row>
    <row r="1015" spans="3:36" x14ac:dyDescent="0.25">
      <c r="C1015" s="32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</row>
    <row r="1016" spans="3:36" x14ac:dyDescent="0.25">
      <c r="C1016" s="32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</row>
    <row r="1017" spans="3:36" x14ac:dyDescent="0.25">
      <c r="C1017" s="32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</row>
    <row r="1018" spans="3:36" x14ac:dyDescent="0.25">
      <c r="C1018" s="32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</row>
    <row r="1019" spans="3:36" x14ac:dyDescent="0.25">
      <c r="C1019" s="32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</row>
    <row r="1020" spans="3:36" x14ac:dyDescent="0.25">
      <c r="C1020" s="32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</row>
    <row r="1021" spans="3:36" x14ac:dyDescent="0.25">
      <c r="C1021" s="32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</row>
    <row r="1022" spans="3:36" x14ac:dyDescent="0.25">
      <c r="C1022" s="3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</row>
    <row r="1023" spans="3:36" x14ac:dyDescent="0.25">
      <c r="C1023" s="32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</row>
    <row r="1024" spans="3:36" x14ac:dyDescent="0.25">
      <c r="C1024" s="32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</row>
    <row r="1025" spans="3:36" x14ac:dyDescent="0.25">
      <c r="C1025" s="32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</row>
    <row r="1026" spans="3:36" x14ac:dyDescent="0.25">
      <c r="C1026" s="32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</row>
    <row r="1027" spans="3:36" x14ac:dyDescent="0.25">
      <c r="C1027" s="32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</row>
    <row r="1028" spans="3:36" x14ac:dyDescent="0.25">
      <c r="C1028" s="32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</row>
    <row r="1029" spans="3:36" x14ac:dyDescent="0.25">
      <c r="C1029" s="32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</row>
    <row r="1030" spans="3:36" x14ac:dyDescent="0.25">
      <c r="C1030" s="32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</row>
    <row r="1031" spans="3:36" x14ac:dyDescent="0.25">
      <c r="C1031" s="32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</row>
    <row r="1032" spans="3:36" x14ac:dyDescent="0.25">
      <c r="C1032" s="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</row>
    <row r="1033" spans="3:36" x14ac:dyDescent="0.25">
      <c r="C1033" s="32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</row>
    <row r="1034" spans="3:36" x14ac:dyDescent="0.25">
      <c r="C1034" s="32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</row>
    <row r="1035" spans="3:36" x14ac:dyDescent="0.25">
      <c r="C1035" s="32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</row>
    <row r="1036" spans="3:36" x14ac:dyDescent="0.25">
      <c r="C1036" s="32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</row>
    <row r="1037" spans="3:36" x14ac:dyDescent="0.25">
      <c r="C1037" s="32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</row>
    <row r="1038" spans="3:36" x14ac:dyDescent="0.25">
      <c r="C1038" s="32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</row>
    <row r="1039" spans="3:36" x14ac:dyDescent="0.25">
      <c r="C1039" s="32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</row>
    <row r="1040" spans="3:36" x14ac:dyDescent="0.25">
      <c r="C1040" s="32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</row>
    <row r="1041" spans="3:36" x14ac:dyDescent="0.25">
      <c r="C1041" s="32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</row>
    <row r="1042" spans="3:36" x14ac:dyDescent="0.25">
      <c r="C1042" s="3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</row>
    <row r="1043" spans="3:36" x14ac:dyDescent="0.25">
      <c r="C1043" s="32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</row>
    <row r="1044" spans="3:36" x14ac:dyDescent="0.25">
      <c r="C1044" s="32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</row>
    <row r="1045" spans="3:36" x14ac:dyDescent="0.25">
      <c r="C1045" s="32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</row>
    <row r="1046" spans="3:36" x14ac:dyDescent="0.25">
      <c r="C1046" s="32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</row>
    <row r="1047" spans="3:36" x14ac:dyDescent="0.25">
      <c r="C1047" s="32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</row>
    <row r="1048" spans="3:36" x14ac:dyDescent="0.25">
      <c r="C1048" s="32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</row>
    <row r="1049" spans="3:36" x14ac:dyDescent="0.25">
      <c r="C1049" s="32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</row>
    <row r="1050" spans="3:36" x14ac:dyDescent="0.25">
      <c r="C1050" s="32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</row>
    <row r="1051" spans="3:36" x14ac:dyDescent="0.25">
      <c r="C1051" s="32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</row>
    <row r="1052" spans="3:36" x14ac:dyDescent="0.25">
      <c r="C1052" s="3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</row>
    <row r="1053" spans="3:36" x14ac:dyDescent="0.25">
      <c r="C1053" s="32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</row>
    <row r="1054" spans="3:36" x14ac:dyDescent="0.25">
      <c r="C1054" s="32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</row>
    <row r="1055" spans="3:36" x14ac:dyDescent="0.25">
      <c r="C1055" s="32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</row>
    <row r="1056" spans="3:36" x14ac:dyDescent="0.25">
      <c r="C1056" s="32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</row>
    <row r="1057" spans="3:36" x14ac:dyDescent="0.25">
      <c r="C1057" s="32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</row>
    <row r="1058" spans="3:36" x14ac:dyDescent="0.25">
      <c r="C1058" s="32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</row>
    <row r="1059" spans="3:36" x14ac:dyDescent="0.25">
      <c r="C1059" s="32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</row>
    <row r="1060" spans="3:36" x14ac:dyDescent="0.25">
      <c r="C1060" s="32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</row>
    <row r="1061" spans="3:36" x14ac:dyDescent="0.25">
      <c r="C1061" s="32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</row>
    <row r="1062" spans="3:36" x14ac:dyDescent="0.25">
      <c r="C1062" s="3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</row>
    <row r="1063" spans="3:36" x14ac:dyDescent="0.25">
      <c r="C1063" s="32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</row>
    <row r="1064" spans="3:36" x14ac:dyDescent="0.25">
      <c r="C1064" s="32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</row>
    <row r="1065" spans="3:36" x14ac:dyDescent="0.25">
      <c r="C1065" s="32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</row>
    <row r="1066" spans="3:36" x14ac:dyDescent="0.25">
      <c r="C1066" s="32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</row>
    <row r="1067" spans="3:36" x14ac:dyDescent="0.25">
      <c r="C1067" s="32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</row>
    <row r="1068" spans="3:36" x14ac:dyDescent="0.25">
      <c r="C1068" s="32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</row>
    <row r="1069" spans="3:36" x14ac:dyDescent="0.25">
      <c r="C1069" s="32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</row>
    <row r="1070" spans="3:36" x14ac:dyDescent="0.25">
      <c r="C1070" s="32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</row>
    <row r="1071" spans="3:36" x14ac:dyDescent="0.25">
      <c r="C1071" s="32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</row>
    <row r="1072" spans="3:36" x14ac:dyDescent="0.25">
      <c r="C1072" s="3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</row>
    <row r="1073" spans="3:36" x14ac:dyDescent="0.25">
      <c r="C1073" s="32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</row>
    <row r="1074" spans="3:36" x14ac:dyDescent="0.25">
      <c r="C1074" s="32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</row>
    <row r="1075" spans="3:36" x14ac:dyDescent="0.25">
      <c r="C1075" s="32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</row>
    <row r="1076" spans="3:36" x14ac:dyDescent="0.25">
      <c r="C1076" s="32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</row>
    <row r="1077" spans="3:36" x14ac:dyDescent="0.25">
      <c r="C1077" s="32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</row>
    <row r="1078" spans="3:36" x14ac:dyDescent="0.25">
      <c r="C1078" s="32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</row>
    <row r="1079" spans="3:36" x14ac:dyDescent="0.25">
      <c r="C1079" s="32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</row>
    <row r="1080" spans="3:36" x14ac:dyDescent="0.25">
      <c r="C1080" s="32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</row>
    <row r="1081" spans="3:36" x14ac:dyDescent="0.25">
      <c r="C1081" s="32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</row>
    <row r="1082" spans="3:36" x14ac:dyDescent="0.25">
      <c r="C1082" s="3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</row>
    <row r="1083" spans="3:36" x14ac:dyDescent="0.25">
      <c r="C1083" s="32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</row>
    <row r="1084" spans="3:36" x14ac:dyDescent="0.25">
      <c r="C1084" s="32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</row>
    <row r="1085" spans="3:36" x14ac:dyDescent="0.25">
      <c r="C1085" s="32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</row>
    <row r="1086" spans="3:36" x14ac:dyDescent="0.25">
      <c r="C1086" s="32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</row>
    <row r="1087" spans="3:36" x14ac:dyDescent="0.25">
      <c r="C1087" s="32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</row>
    <row r="1088" spans="3:36" x14ac:dyDescent="0.25">
      <c r="C1088" s="32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</row>
    <row r="1089" spans="3:36" x14ac:dyDescent="0.25">
      <c r="C1089" s="32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</row>
    <row r="1090" spans="3:36" x14ac:dyDescent="0.25">
      <c r="C1090" s="32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</row>
    <row r="1091" spans="3:36" x14ac:dyDescent="0.25">
      <c r="C1091" s="32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</row>
    <row r="1092" spans="3:36" x14ac:dyDescent="0.25">
      <c r="C1092" s="3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</row>
    <row r="1093" spans="3:36" x14ac:dyDescent="0.25">
      <c r="C1093" s="32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</row>
    <row r="1094" spans="3:36" x14ac:dyDescent="0.25">
      <c r="C1094" s="32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</row>
    <row r="1095" spans="3:36" x14ac:dyDescent="0.25">
      <c r="C1095" s="32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</row>
    <row r="1096" spans="3:36" x14ac:dyDescent="0.25">
      <c r="C1096" s="32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</row>
    <row r="1097" spans="3:36" x14ac:dyDescent="0.25">
      <c r="C1097" s="32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</row>
    <row r="1098" spans="3:36" x14ac:dyDescent="0.25">
      <c r="C1098" s="32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</row>
    <row r="1099" spans="3:36" x14ac:dyDescent="0.25">
      <c r="C1099" s="32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</row>
    <row r="1100" spans="3:36" x14ac:dyDescent="0.25">
      <c r="C1100" s="32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</row>
    <row r="1101" spans="3:36" x14ac:dyDescent="0.25">
      <c r="C1101" s="32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</row>
    <row r="1102" spans="3:36" x14ac:dyDescent="0.25">
      <c r="C1102" s="3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</row>
    <row r="1103" spans="3:36" x14ac:dyDescent="0.25">
      <c r="C1103" s="32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</row>
    <row r="1104" spans="3:36" x14ac:dyDescent="0.25">
      <c r="C1104" s="32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</row>
    <row r="1105" spans="3:36" x14ac:dyDescent="0.25">
      <c r="C1105" s="32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</row>
    <row r="1106" spans="3:36" x14ac:dyDescent="0.25">
      <c r="C1106" s="32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</row>
    <row r="1107" spans="3:36" x14ac:dyDescent="0.25">
      <c r="C1107" s="32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</row>
    <row r="1108" spans="3:36" x14ac:dyDescent="0.25">
      <c r="C1108" s="32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</row>
    <row r="1109" spans="3:36" x14ac:dyDescent="0.25">
      <c r="C1109" s="32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</row>
    <row r="1110" spans="3:36" x14ac:dyDescent="0.25">
      <c r="C1110" s="32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</row>
    <row r="1111" spans="3:36" x14ac:dyDescent="0.25">
      <c r="C1111" s="32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</row>
    <row r="1112" spans="3:36" x14ac:dyDescent="0.25">
      <c r="C1112" s="3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</row>
    <row r="1113" spans="3:36" x14ac:dyDescent="0.25">
      <c r="C1113" s="32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</row>
    <row r="1114" spans="3:36" x14ac:dyDescent="0.25">
      <c r="C1114" s="32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</row>
    <row r="1115" spans="3:36" x14ac:dyDescent="0.25">
      <c r="C1115" s="32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</row>
    <row r="1116" spans="3:36" x14ac:dyDescent="0.25">
      <c r="C1116" s="32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</row>
    <row r="1117" spans="3:36" x14ac:dyDescent="0.25">
      <c r="C1117" s="32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</row>
    <row r="1118" spans="3:36" x14ac:dyDescent="0.25">
      <c r="C1118" s="32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</row>
    <row r="1119" spans="3:36" x14ac:dyDescent="0.25">
      <c r="C1119" s="32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</row>
    <row r="1120" spans="3:36" x14ac:dyDescent="0.25">
      <c r="C1120" s="32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</row>
    <row r="1121" spans="3:36" x14ac:dyDescent="0.25">
      <c r="C1121" s="32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</row>
    <row r="1122" spans="3:36" x14ac:dyDescent="0.25">
      <c r="C1122" s="3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</row>
    <row r="1123" spans="3:36" x14ac:dyDescent="0.25">
      <c r="C1123" s="32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</row>
    <row r="1124" spans="3:36" x14ac:dyDescent="0.25">
      <c r="C1124" s="32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</row>
    <row r="1125" spans="3:36" x14ac:dyDescent="0.25">
      <c r="C1125" s="32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</row>
    <row r="1126" spans="3:36" x14ac:dyDescent="0.25">
      <c r="C1126" s="32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</row>
    <row r="1127" spans="3:36" x14ac:dyDescent="0.25">
      <c r="C1127" s="32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</row>
    <row r="1128" spans="3:36" x14ac:dyDescent="0.25">
      <c r="C1128" s="32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</row>
    <row r="1129" spans="3:36" x14ac:dyDescent="0.25">
      <c r="C1129" s="32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</row>
    <row r="1130" spans="3:36" x14ac:dyDescent="0.25">
      <c r="C1130" s="32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</row>
    <row r="1131" spans="3:36" x14ac:dyDescent="0.25">
      <c r="C1131" s="32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</row>
    <row r="1132" spans="3:36" x14ac:dyDescent="0.25">
      <c r="C1132" s="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</row>
    <row r="1133" spans="3:36" x14ac:dyDescent="0.25">
      <c r="C1133" s="32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</row>
    <row r="1134" spans="3:36" x14ac:dyDescent="0.25">
      <c r="C1134" s="32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</row>
    <row r="1135" spans="3:36" x14ac:dyDescent="0.25">
      <c r="C1135" s="32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</row>
    <row r="1136" spans="3:36" x14ac:dyDescent="0.25">
      <c r="C1136" s="32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</row>
    <row r="1137" spans="3:36" x14ac:dyDescent="0.25">
      <c r="C1137" s="32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</row>
    <row r="1138" spans="3:36" x14ac:dyDescent="0.25">
      <c r="C1138" s="32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</row>
    <row r="1139" spans="3:36" x14ac:dyDescent="0.25">
      <c r="C1139" s="32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</row>
    <row r="1140" spans="3:36" x14ac:dyDescent="0.25">
      <c r="C1140" s="32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</row>
    <row r="1141" spans="3:36" x14ac:dyDescent="0.25">
      <c r="C1141" s="32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</row>
    <row r="1142" spans="3:36" x14ac:dyDescent="0.25">
      <c r="C1142" s="3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</row>
    <row r="1143" spans="3:36" x14ac:dyDescent="0.25">
      <c r="C1143" s="32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</row>
    <row r="1144" spans="3:36" x14ac:dyDescent="0.25">
      <c r="C1144" s="32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</row>
    <row r="1145" spans="3:36" x14ac:dyDescent="0.25">
      <c r="C1145" s="32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</row>
    <row r="1146" spans="3:36" x14ac:dyDescent="0.25">
      <c r="C1146" s="32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</row>
    <row r="1147" spans="3:36" x14ac:dyDescent="0.25">
      <c r="C1147" s="32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</row>
    <row r="1148" spans="3:36" x14ac:dyDescent="0.25">
      <c r="C1148" s="32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</row>
    <row r="1149" spans="3:36" x14ac:dyDescent="0.25">
      <c r="C1149" s="32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</row>
    <row r="1150" spans="3:36" x14ac:dyDescent="0.25">
      <c r="C1150" s="32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</row>
    <row r="1151" spans="3:36" x14ac:dyDescent="0.25">
      <c r="C1151" s="32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</row>
    <row r="1152" spans="3:36" x14ac:dyDescent="0.25">
      <c r="C1152" s="3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</row>
    <row r="1153" spans="3:36" x14ac:dyDescent="0.25">
      <c r="C1153" s="32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</row>
    <row r="1154" spans="3:36" x14ac:dyDescent="0.25">
      <c r="C1154" s="32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</row>
    <row r="1155" spans="3:36" x14ac:dyDescent="0.25">
      <c r="C1155" s="32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</row>
    <row r="1156" spans="3:36" x14ac:dyDescent="0.25">
      <c r="C1156" s="32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</row>
    <row r="1157" spans="3:36" x14ac:dyDescent="0.25">
      <c r="C1157" s="32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</row>
    <row r="1158" spans="3:36" x14ac:dyDescent="0.25">
      <c r="C1158" s="32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</row>
    <row r="1159" spans="3:36" x14ac:dyDescent="0.25">
      <c r="C1159" s="32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</row>
    <row r="1160" spans="3:36" x14ac:dyDescent="0.25">
      <c r="C1160" s="32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</row>
    <row r="1161" spans="3:36" x14ac:dyDescent="0.25">
      <c r="C1161" s="32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</row>
    <row r="1162" spans="3:36" x14ac:dyDescent="0.25">
      <c r="C1162" s="3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</row>
    <row r="1163" spans="3:36" x14ac:dyDescent="0.25">
      <c r="C1163" s="32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</row>
    <row r="1164" spans="3:36" x14ac:dyDescent="0.25">
      <c r="C1164" s="32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</row>
    <row r="1165" spans="3:36" x14ac:dyDescent="0.25">
      <c r="C1165" s="32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</row>
    <row r="1166" spans="3:36" x14ac:dyDescent="0.25">
      <c r="C1166" s="32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</row>
    <row r="1167" spans="3:36" x14ac:dyDescent="0.25">
      <c r="C1167" s="32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</row>
    <row r="1168" spans="3:36" x14ac:dyDescent="0.25">
      <c r="C1168" s="32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</row>
    <row r="1169" spans="3:36" x14ac:dyDescent="0.25">
      <c r="C1169" s="32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</row>
    <row r="1170" spans="3:36" x14ac:dyDescent="0.25">
      <c r="C1170" s="32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</row>
    <row r="1171" spans="3:36" x14ac:dyDescent="0.25">
      <c r="C1171" s="32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</row>
    <row r="1172" spans="3:36" x14ac:dyDescent="0.25">
      <c r="C1172" s="3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</row>
    <row r="1173" spans="3:36" x14ac:dyDescent="0.25">
      <c r="C1173" s="32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</row>
    <row r="1174" spans="3:36" x14ac:dyDescent="0.25">
      <c r="C1174" s="32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</row>
    <row r="1175" spans="3:36" x14ac:dyDescent="0.25">
      <c r="C1175" s="32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</row>
    <row r="1176" spans="3:36" x14ac:dyDescent="0.25">
      <c r="C1176" s="32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</row>
    <row r="1177" spans="3:36" x14ac:dyDescent="0.25">
      <c r="C1177" s="32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</row>
    <row r="1178" spans="3:36" x14ac:dyDescent="0.25">
      <c r="C1178" s="32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</row>
    <row r="1179" spans="3:36" x14ac:dyDescent="0.25">
      <c r="C1179" s="32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</row>
    <row r="1180" spans="3:36" x14ac:dyDescent="0.25">
      <c r="C1180" s="32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</row>
    <row r="1181" spans="3:36" x14ac:dyDescent="0.25">
      <c r="C1181" s="32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</row>
    <row r="1182" spans="3:36" x14ac:dyDescent="0.25">
      <c r="C1182" s="3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</row>
    <row r="1183" spans="3:36" x14ac:dyDescent="0.25">
      <c r="C1183" s="32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</row>
    <row r="1184" spans="3:36" x14ac:dyDescent="0.25">
      <c r="C1184" s="32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</row>
    <row r="1185" spans="3:36" x14ac:dyDescent="0.25">
      <c r="C1185" s="32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</row>
    <row r="1186" spans="3:36" x14ac:dyDescent="0.25">
      <c r="C1186" s="32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</row>
    <row r="1187" spans="3:36" x14ac:dyDescent="0.25">
      <c r="C1187" s="32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</row>
    <row r="1188" spans="3:36" x14ac:dyDescent="0.25">
      <c r="C1188" s="32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</row>
    <row r="1189" spans="3:36" x14ac:dyDescent="0.25">
      <c r="C1189" s="32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</row>
    <row r="1190" spans="3:36" x14ac:dyDescent="0.25">
      <c r="C1190" s="32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</row>
    <row r="1191" spans="3:36" x14ac:dyDescent="0.25">
      <c r="C1191" s="32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</row>
    <row r="1192" spans="3:36" x14ac:dyDescent="0.25">
      <c r="C1192" s="3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</row>
    <row r="1193" spans="3:36" x14ac:dyDescent="0.25">
      <c r="C1193" s="32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</row>
    <row r="1194" spans="3:36" x14ac:dyDescent="0.25">
      <c r="C1194" s="32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</row>
    <row r="1195" spans="3:36" x14ac:dyDescent="0.25">
      <c r="C1195" s="32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</row>
    <row r="1196" spans="3:36" x14ac:dyDescent="0.25">
      <c r="C1196" s="32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</row>
    <row r="1197" spans="3:36" x14ac:dyDescent="0.25">
      <c r="C1197" s="32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</row>
    <row r="1198" spans="3:36" x14ac:dyDescent="0.25">
      <c r="C1198" s="32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</row>
    <row r="1199" spans="3:36" x14ac:dyDescent="0.25">
      <c r="C1199" s="32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</row>
    <row r="1200" spans="3:36" x14ac:dyDescent="0.25">
      <c r="C1200" s="32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</row>
    <row r="1201" spans="3:36" x14ac:dyDescent="0.25">
      <c r="C1201" s="32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</row>
    <row r="1202" spans="3:36" x14ac:dyDescent="0.25">
      <c r="C1202" s="3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</row>
    <row r="1203" spans="3:36" x14ac:dyDescent="0.25">
      <c r="C1203" s="32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</row>
    <row r="1204" spans="3:36" x14ac:dyDescent="0.25">
      <c r="C1204" s="32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</row>
    <row r="1205" spans="3:36" x14ac:dyDescent="0.25">
      <c r="C1205" s="32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</row>
    <row r="1206" spans="3:36" x14ac:dyDescent="0.25">
      <c r="C1206" s="32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</row>
    <row r="1207" spans="3:36" x14ac:dyDescent="0.25">
      <c r="C1207" s="32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</row>
    <row r="1208" spans="3:36" x14ac:dyDescent="0.25">
      <c r="C1208" s="32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</row>
    <row r="1209" spans="3:36" x14ac:dyDescent="0.25">
      <c r="C1209" s="32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</row>
    <row r="1210" spans="3:36" x14ac:dyDescent="0.25">
      <c r="C1210" s="32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</row>
    <row r="1211" spans="3:36" x14ac:dyDescent="0.25">
      <c r="C1211" s="32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</row>
    <row r="1212" spans="3:36" x14ac:dyDescent="0.25">
      <c r="C1212" s="3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</row>
    <row r="1213" spans="3:36" x14ac:dyDescent="0.25">
      <c r="C1213" s="32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</row>
    <row r="1214" spans="3:36" x14ac:dyDescent="0.25">
      <c r="C1214" s="32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</row>
    <row r="1215" spans="3:36" x14ac:dyDescent="0.25">
      <c r="C1215" s="32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</row>
    <row r="1216" spans="3:36" x14ac:dyDescent="0.25">
      <c r="C1216" s="32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</row>
    <row r="1217" spans="3:36" x14ac:dyDescent="0.25">
      <c r="C1217" s="32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</row>
    <row r="1218" spans="3:36" x14ac:dyDescent="0.25">
      <c r="C1218" s="32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</row>
    <row r="1219" spans="3:36" x14ac:dyDescent="0.25">
      <c r="C1219" s="32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</row>
    <row r="1220" spans="3:36" x14ac:dyDescent="0.25">
      <c r="C1220" s="32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</row>
    <row r="1221" spans="3:36" x14ac:dyDescent="0.25">
      <c r="C1221" s="32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</row>
    <row r="1222" spans="3:36" x14ac:dyDescent="0.25">
      <c r="C1222" s="3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</row>
    <row r="1223" spans="3:36" x14ac:dyDescent="0.25">
      <c r="C1223" s="32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</row>
    <row r="1224" spans="3:36" x14ac:dyDescent="0.25">
      <c r="C1224" s="32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</row>
    <row r="1225" spans="3:36" x14ac:dyDescent="0.25">
      <c r="C1225" s="32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</row>
    <row r="1226" spans="3:36" x14ac:dyDescent="0.25">
      <c r="C1226" s="32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</row>
    <row r="1227" spans="3:36" x14ac:dyDescent="0.25">
      <c r="C1227" s="32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</row>
    <row r="1228" spans="3:36" x14ac:dyDescent="0.25">
      <c r="C1228" s="32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</row>
    <row r="1229" spans="3:36" x14ac:dyDescent="0.25">
      <c r="C1229" s="32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</row>
    <row r="1230" spans="3:36" x14ac:dyDescent="0.25">
      <c r="C1230" s="32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</row>
    <row r="1231" spans="3:36" x14ac:dyDescent="0.25">
      <c r="C1231" s="32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</row>
    <row r="1232" spans="3:36" x14ac:dyDescent="0.25">
      <c r="C1232" s="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</row>
    <row r="1233" spans="3:36" x14ac:dyDescent="0.25">
      <c r="C1233" s="32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</row>
    <row r="1234" spans="3:36" x14ac:dyDescent="0.25">
      <c r="C1234" s="32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</row>
    <row r="1235" spans="3:36" x14ac:dyDescent="0.25">
      <c r="C1235" s="32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</row>
    <row r="1236" spans="3:36" x14ac:dyDescent="0.25">
      <c r="C1236" s="32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</row>
    <row r="1237" spans="3:36" x14ac:dyDescent="0.25">
      <c r="C1237" s="32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</row>
    <row r="1238" spans="3:36" x14ac:dyDescent="0.25">
      <c r="C1238" s="32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</row>
    <row r="1239" spans="3:36" x14ac:dyDescent="0.25">
      <c r="C1239" s="32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</row>
    <row r="1240" spans="3:36" x14ac:dyDescent="0.25">
      <c r="C1240" s="32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</row>
    <row r="1241" spans="3:36" x14ac:dyDescent="0.25">
      <c r="C1241" s="32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</row>
    <row r="1242" spans="3:36" x14ac:dyDescent="0.25">
      <c r="C1242" s="3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</row>
    <row r="1243" spans="3:36" x14ac:dyDescent="0.25">
      <c r="C1243" s="32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</row>
    <row r="1244" spans="3:36" x14ac:dyDescent="0.25">
      <c r="C1244" s="32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</row>
    <row r="1245" spans="3:36" x14ac:dyDescent="0.25">
      <c r="C1245" s="32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</row>
    <row r="1246" spans="3:36" x14ac:dyDescent="0.25">
      <c r="C1246" s="32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</row>
    <row r="1247" spans="3:36" x14ac:dyDescent="0.25">
      <c r="C1247" s="32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</row>
    <row r="1248" spans="3:36" x14ac:dyDescent="0.25">
      <c r="C1248" s="32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</row>
    <row r="1249" spans="3:36" x14ac:dyDescent="0.25">
      <c r="C1249" s="32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</row>
    <row r="1250" spans="3:36" x14ac:dyDescent="0.25">
      <c r="C1250" s="32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</row>
    <row r="1251" spans="3:36" x14ac:dyDescent="0.25">
      <c r="C1251" s="32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</row>
    <row r="1252" spans="3:36" x14ac:dyDescent="0.25">
      <c r="C1252" s="3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</row>
    <row r="1253" spans="3:36" x14ac:dyDescent="0.25">
      <c r="C1253" s="32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</row>
    <row r="1254" spans="3:36" x14ac:dyDescent="0.25">
      <c r="C1254" s="32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</row>
    <row r="1255" spans="3:36" x14ac:dyDescent="0.25">
      <c r="C1255" s="32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</row>
    <row r="1256" spans="3:36" x14ac:dyDescent="0.25">
      <c r="C1256" s="32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</row>
    <row r="1257" spans="3:36" x14ac:dyDescent="0.25">
      <c r="C1257" s="32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</row>
    <row r="1258" spans="3:36" x14ac:dyDescent="0.25">
      <c r="C1258" s="32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</row>
    <row r="1259" spans="3:36" x14ac:dyDescent="0.25">
      <c r="C1259" s="32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</row>
    <row r="1260" spans="3:36" x14ac:dyDescent="0.25">
      <c r="C1260" s="32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</row>
    <row r="1261" spans="3:36" x14ac:dyDescent="0.25">
      <c r="C1261" s="32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</row>
    <row r="1262" spans="3:36" x14ac:dyDescent="0.25">
      <c r="C1262" s="3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</row>
    <row r="1263" spans="3:36" x14ac:dyDescent="0.25">
      <c r="C1263" s="32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</row>
    <row r="1264" spans="3:36" x14ac:dyDescent="0.25">
      <c r="C1264" s="32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</row>
    <row r="1265" spans="3:36" x14ac:dyDescent="0.25">
      <c r="C1265" s="32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</row>
    <row r="1266" spans="3:36" x14ac:dyDescent="0.25">
      <c r="C1266" s="32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</row>
    <row r="1267" spans="3:36" x14ac:dyDescent="0.25">
      <c r="C1267" s="32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</row>
    <row r="1268" spans="3:36" x14ac:dyDescent="0.25">
      <c r="C1268" s="32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</row>
    <row r="1269" spans="3:36" x14ac:dyDescent="0.25">
      <c r="C1269" s="32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</row>
    <row r="1270" spans="3:36" x14ac:dyDescent="0.25">
      <c r="C1270" s="32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</row>
    <row r="1271" spans="3:36" x14ac:dyDescent="0.25">
      <c r="C1271" s="32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</row>
    <row r="1272" spans="3:36" x14ac:dyDescent="0.25">
      <c r="C1272" s="3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</row>
    <row r="1273" spans="3:36" x14ac:dyDescent="0.25">
      <c r="C1273" s="32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</row>
    <row r="1274" spans="3:36" x14ac:dyDescent="0.25">
      <c r="C1274" s="32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</row>
    <row r="1275" spans="3:36" x14ac:dyDescent="0.25">
      <c r="C1275" s="32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</row>
    <row r="1276" spans="3:36" x14ac:dyDescent="0.25">
      <c r="C1276" s="32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</row>
    <row r="1277" spans="3:36" x14ac:dyDescent="0.25">
      <c r="C1277" s="32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</row>
    <row r="1278" spans="3:36" x14ac:dyDescent="0.25">
      <c r="C1278" s="32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</row>
    <row r="1279" spans="3:36" x14ac:dyDescent="0.25">
      <c r="C1279" s="32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</row>
    <row r="1280" spans="3:36" x14ac:dyDescent="0.25">
      <c r="C1280" s="32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</row>
    <row r="1281" spans="3:36" x14ac:dyDescent="0.25">
      <c r="C1281" s="32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</row>
    <row r="1282" spans="3:36" x14ac:dyDescent="0.25">
      <c r="C1282" s="3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</row>
    <row r="1283" spans="3:36" x14ac:dyDescent="0.25">
      <c r="C1283" s="32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</row>
    <row r="1284" spans="3:36" x14ac:dyDescent="0.25">
      <c r="C1284" s="32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</row>
    <row r="1285" spans="3:36" x14ac:dyDescent="0.25">
      <c r="C1285" s="32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</row>
    <row r="1286" spans="3:36" x14ac:dyDescent="0.25">
      <c r="C1286" s="32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</row>
    <row r="1287" spans="3:36" x14ac:dyDescent="0.25">
      <c r="C1287" s="32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</row>
    <row r="1288" spans="3:36" x14ac:dyDescent="0.25">
      <c r="C1288" s="32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</row>
    <row r="1289" spans="3:36" x14ac:dyDescent="0.25">
      <c r="C1289" s="32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</row>
    <row r="1290" spans="3:36" x14ac:dyDescent="0.25">
      <c r="C1290" s="32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</row>
    <row r="1291" spans="3:36" x14ac:dyDescent="0.25">
      <c r="C1291" s="32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</row>
    <row r="1292" spans="3:36" x14ac:dyDescent="0.25">
      <c r="C1292" s="3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</row>
    <row r="1293" spans="3:36" x14ac:dyDescent="0.25">
      <c r="C1293" s="32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</row>
    <row r="1294" spans="3:36" x14ac:dyDescent="0.25">
      <c r="C1294" s="32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</row>
    <row r="1295" spans="3:36" x14ac:dyDescent="0.25">
      <c r="C1295" s="32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</row>
    <row r="1296" spans="3:36" x14ac:dyDescent="0.25">
      <c r="C1296" s="32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</row>
    <row r="1297" spans="3:36" x14ac:dyDescent="0.25">
      <c r="C1297" s="32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</row>
    <row r="1298" spans="3:36" x14ac:dyDescent="0.25">
      <c r="C1298" s="32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</row>
    <row r="1299" spans="3:36" x14ac:dyDescent="0.25">
      <c r="C1299" s="32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</row>
    <row r="1300" spans="3:36" x14ac:dyDescent="0.25">
      <c r="C1300" s="32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</row>
    <row r="1301" spans="3:36" x14ac:dyDescent="0.25">
      <c r="C1301" s="32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</row>
    <row r="1302" spans="3:36" x14ac:dyDescent="0.25">
      <c r="C1302" s="3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</row>
    <row r="1303" spans="3:36" x14ac:dyDescent="0.25">
      <c r="C1303" s="32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</row>
    <row r="1304" spans="3:36" x14ac:dyDescent="0.25">
      <c r="C1304" s="32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</row>
    <row r="1305" spans="3:36" x14ac:dyDescent="0.25">
      <c r="C1305" s="32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</row>
    <row r="1306" spans="3:36" x14ac:dyDescent="0.25">
      <c r="C1306" s="32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</row>
    <row r="1307" spans="3:36" x14ac:dyDescent="0.25">
      <c r="C1307" s="32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</row>
    <row r="1308" spans="3:36" x14ac:dyDescent="0.25">
      <c r="C1308" s="32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</row>
    <row r="1309" spans="3:36" x14ac:dyDescent="0.25">
      <c r="C1309" s="32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</row>
    <row r="1310" spans="3:36" x14ac:dyDescent="0.25">
      <c r="C1310" s="32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</row>
    <row r="1311" spans="3:36" x14ac:dyDescent="0.25">
      <c r="C1311" s="32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</row>
    <row r="1312" spans="3:36" x14ac:dyDescent="0.25">
      <c r="C1312" s="3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</row>
    <row r="1313" spans="3:36" x14ac:dyDescent="0.25">
      <c r="C1313" s="32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</row>
    <row r="1314" spans="3:36" x14ac:dyDescent="0.25">
      <c r="C1314" s="32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</row>
    <row r="1315" spans="3:36" x14ac:dyDescent="0.25">
      <c r="C1315" s="32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</row>
    <row r="1316" spans="3:36" x14ac:dyDescent="0.25">
      <c r="C1316" s="32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</row>
    <row r="1317" spans="3:36" x14ac:dyDescent="0.25">
      <c r="C1317" s="32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</row>
    <row r="1318" spans="3:36" x14ac:dyDescent="0.25">
      <c r="C1318" s="32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</row>
    <row r="1319" spans="3:36" x14ac:dyDescent="0.25">
      <c r="C1319" s="32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</row>
    <row r="1320" spans="3:36" x14ac:dyDescent="0.25">
      <c r="C1320" s="32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</row>
    <row r="1321" spans="3:36" x14ac:dyDescent="0.25">
      <c r="C1321" s="32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</row>
    <row r="1322" spans="3:36" x14ac:dyDescent="0.25">
      <c r="C1322" s="3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</row>
    <row r="1323" spans="3:36" x14ac:dyDescent="0.25">
      <c r="C1323" s="32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</row>
    <row r="1324" spans="3:36" x14ac:dyDescent="0.25">
      <c r="C1324" s="32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</row>
    <row r="1325" spans="3:36" x14ac:dyDescent="0.25">
      <c r="C1325" s="32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</row>
    <row r="1326" spans="3:36" x14ac:dyDescent="0.25">
      <c r="C1326" s="32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</row>
    <row r="1327" spans="3:36" x14ac:dyDescent="0.25">
      <c r="C1327" s="32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</row>
    <row r="1328" spans="3:36" x14ac:dyDescent="0.25">
      <c r="C1328" s="32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</row>
    <row r="1329" spans="3:36" x14ac:dyDescent="0.25">
      <c r="C1329" s="32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</row>
    <row r="1330" spans="3:36" x14ac:dyDescent="0.25">
      <c r="C1330" s="32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</row>
    <row r="1331" spans="3:36" x14ac:dyDescent="0.25">
      <c r="C1331" s="32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</row>
    <row r="1332" spans="3:36" x14ac:dyDescent="0.25">
      <c r="C1332" s="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</row>
    <row r="1333" spans="3:36" x14ac:dyDescent="0.25">
      <c r="C1333" s="32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</row>
    <row r="1334" spans="3:36" x14ac:dyDescent="0.25">
      <c r="C1334" s="32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</row>
    <row r="1335" spans="3:36" x14ac:dyDescent="0.25">
      <c r="C1335" s="32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</row>
    <row r="1336" spans="3:36" x14ac:dyDescent="0.25">
      <c r="C1336" s="32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</row>
    <row r="1337" spans="3:36" x14ac:dyDescent="0.25">
      <c r="C1337" s="32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</row>
    <row r="1338" spans="3:36" x14ac:dyDescent="0.25">
      <c r="C1338" s="32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</row>
    <row r="1339" spans="3:36" x14ac:dyDescent="0.25">
      <c r="C1339" s="32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</row>
    <row r="1340" spans="3:36" x14ac:dyDescent="0.25">
      <c r="C1340" s="32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</row>
    <row r="1341" spans="3:36" x14ac:dyDescent="0.25">
      <c r="C1341" s="32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</row>
    <row r="1342" spans="3:36" x14ac:dyDescent="0.25">
      <c r="C1342" s="3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</row>
    <row r="1343" spans="3:36" x14ac:dyDescent="0.25">
      <c r="C1343" s="32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</row>
    <row r="1344" spans="3:36" x14ac:dyDescent="0.25">
      <c r="C1344" s="32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</row>
    <row r="1345" spans="3:36" x14ac:dyDescent="0.25">
      <c r="C1345" s="32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</row>
    <row r="1346" spans="3:36" x14ac:dyDescent="0.25">
      <c r="C1346" s="32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</row>
    <row r="1347" spans="3:36" x14ac:dyDescent="0.25">
      <c r="C1347" s="32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</row>
    <row r="1348" spans="3:36" x14ac:dyDescent="0.25">
      <c r="C1348" s="32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</row>
    <row r="1349" spans="3:36" x14ac:dyDescent="0.25">
      <c r="C1349" s="32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</row>
    <row r="1350" spans="3:36" x14ac:dyDescent="0.25">
      <c r="C1350" s="32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</row>
    <row r="1351" spans="3:36" x14ac:dyDescent="0.25">
      <c r="C1351" s="32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</row>
    <row r="1352" spans="3:36" x14ac:dyDescent="0.25">
      <c r="C1352" s="3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</row>
    <row r="1353" spans="3:36" x14ac:dyDescent="0.25">
      <c r="C1353" s="32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</row>
    <row r="1354" spans="3:36" x14ac:dyDescent="0.25">
      <c r="C1354" s="32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</row>
    <row r="1355" spans="3:36" x14ac:dyDescent="0.25">
      <c r="C1355" s="32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</row>
    <row r="1356" spans="3:36" x14ac:dyDescent="0.25">
      <c r="C1356" s="32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</row>
    <row r="1357" spans="3:36" x14ac:dyDescent="0.25">
      <c r="C1357" s="32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</row>
    <row r="1358" spans="3:36" x14ac:dyDescent="0.25">
      <c r="C1358" s="32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</row>
    <row r="1359" spans="3:36" x14ac:dyDescent="0.25">
      <c r="C1359" s="32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</row>
    <row r="1360" spans="3:36" x14ac:dyDescent="0.25">
      <c r="C1360" s="32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</row>
    <row r="1361" spans="3:36" x14ac:dyDescent="0.25">
      <c r="C1361" s="32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</row>
    <row r="1362" spans="3:36" x14ac:dyDescent="0.25">
      <c r="C1362" s="3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</row>
    <row r="1363" spans="3:36" x14ac:dyDescent="0.25">
      <c r="C1363" s="32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</row>
    <row r="1364" spans="3:36" x14ac:dyDescent="0.25">
      <c r="C1364" s="32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</row>
    <row r="1365" spans="3:36" x14ac:dyDescent="0.25">
      <c r="C1365" s="32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</row>
    <row r="1366" spans="3:36" x14ac:dyDescent="0.25">
      <c r="C1366" s="32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</row>
    <row r="1367" spans="3:36" x14ac:dyDescent="0.25">
      <c r="C1367" s="32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</row>
    <row r="1368" spans="3:36" x14ac:dyDescent="0.25">
      <c r="C1368" s="32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</row>
    <row r="1369" spans="3:36" x14ac:dyDescent="0.25">
      <c r="C1369" s="32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</row>
    <row r="1370" spans="3:36" x14ac:dyDescent="0.25">
      <c r="C1370" s="32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</row>
    <row r="1371" spans="3:36" x14ac:dyDescent="0.25">
      <c r="C1371" s="32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</row>
    <row r="1372" spans="3:36" x14ac:dyDescent="0.25">
      <c r="C1372" s="3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</row>
    <row r="1373" spans="3:36" x14ac:dyDescent="0.25">
      <c r="C1373" s="32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</row>
    <row r="1374" spans="3:36" x14ac:dyDescent="0.25">
      <c r="C1374" s="32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</row>
    <row r="1375" spans="3:36" x14ac:dyDescent="0.25">
      <c r="C1375" s="32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</row>
    <row r="1376" spans="3:36" x14ac:dyDescent="0.25">
      <c r="C1376" s="32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</row>
    <row r="1377" spans="3:36" x14ac:dyDescent="0.25">
      <c r="C1377" s="32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</row>
    <row r="1378" spans="3:36" x14ac:dyDescent="0.25">
      <c r="C1378" s="32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</row>
    <row r="1379" spans="3:36" x14ac:dyDescent="0.25">
      <c r="C1379" s="32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</row>
    <row r="1380" spans="3:36" x14ac:dyDescent="0.25">
      <c r="C1380" s="32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</row>
    <row r="1381" spans="3:36" x14ac:dyDescent="0.25">
      <c r="C1381" s="32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</row>
    <row r="1382" spans="3:36" x14ac:dyDescent="0.25">
      <c r="C1382" s="3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</row>
    <row r="1383" spans="3:36" x14ac:dyDescent="0.25">
      <c r="C1383" s="32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</row>
    <row r="1384" spans="3:36" x14ac:dyDescent="0.25">
      <c r="C1384" s="32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</row>
    <row r="1385" spans="3:36" x14ac:dyDescent="0.25">
      <c r="C1385" s="32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</row>
    <row r="1386" spans="3:36" x14ac:dyDescent="0.25">
      <c r="C1386" s="32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</row>
    <row r="1387" spans="3:36" x14ac:dyDescent="0.25">
      <c r="C1387" s="32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</row>
    <row r="1388" spans="3:36" x14ac:dyDescent="0.25">
      <c r="C1388" s="32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</row>
    <row r="1389" spans="3:36" x14ac:dyDescent="0.25">
      <c r="C1389" s="32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</row>
    <row r="1390" spans="3:36" x14ac:dyDescent="0.25">
      <c r="C1390" s="32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</row>
    <row r="1391" spans="3:36" x14ac:dyDescent="0.25">
      <c r="C1391" s="32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</row>
    <row r="1392" spans="3:36" x14ac:dyDescent="0.25">
      <c r="C1392" s="3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</row>
    <row r="1393" spans="3:36" x14ac:dyDescent="0.25">
      <c r="C1393" s="32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</row>
    <row r="1394" spans="3:36" x14ac:dyDescent="0.25">
      <c r="C1394" s="32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</row>
    <row r="1395" spans="3:36" x14ac:dyDescent="0.25">
      <c r="C1395" s="32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</row>
    <row r="1396" spans="3:36" x14ac:dyDescent="0.25">
      <c r="C1396" s="32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</row>
    <row r="1397" spans="3:36" x14ac:dyDescent="0.25">
      <c r="C1397" s="32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</row>
    <row r="1398" spans="3:36" x14ac:dyDescent="0.25">
      <c r="C1398" s="32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</row>
    <row r="1399" spans="3:36" x14ac:dyDescent="0.25">
      <c r="C1399" s="32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</row>
    <row r="1400" spans="3:36" x14ac:dyDescent="0.25">
      <c r="C1400" s="32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</row>
    <row r="1401" spans="3:36" x14ac:dyDescent="0.25">
      <c r="C1401" s="32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</row>
    <row r="1402" spans="3:36" x14ac:dyDescent="0.25">
      <c r="C1402" s="3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</row>
    <row r="1403" spans="3:36" x14ac:dyDescent="0.25">
      <c r="C1403" s="32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</row>
    <row r="1404" spans="3:36" x14ac:dyDescent="0.25">
      <c r="C1404" s="32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</row>
    <row r="1405" spans="3:36" x14ac:dyDescent="0.25">
      <c r="C1405" s="32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</row>
    <row r="1406" spans="3:36" x14ac:dyDescent="0.25">
      <c r="C1406" s="32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</row>
    <row r="1407" spans="3:36" x14ac:dyDescent="0.25">
      <c r="C1407" s="32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</row>
    <row r="1408" spans="3:36" x14ac:dyDescent="0.25">
      <c r="C1408" s="32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</row>
    <row r="1409" spans="3:36" x14ac:dyDescent="0.25">
      <c r="C1409" s="32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</row>
    <row r="1410" spans="3:36" x14ac:dyDescent="0.25">
      <c r="C1410" s="32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</row>
    <row r="1411" spans="3:36" x14ac:dyDescent="0.25">
      <c r="C1411" s="32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</row>
    <row r="1412" spans="3:36" x14ac:dyDescent="0.25">
      <c r="C1412" s="3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</row>
    <row r="1413" spans="3:36" x14ac:dyDescent="0.25">
      <c r="C1413" s="32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</row>
    <row r="1414" spans="3:36" x14ac:dyDescent="0.25">
      <c r="C1414" s="32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</row>
    <row r="1415" spans="3:36" x14ac:dyDescent="0.25">
      <c r="C1415" s="32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</row>
    <row r="1416" spans="3:36" x14ac:dyDescent="0.25">
      <c r="C1416" s="32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</row>
    <row r="1417" spans="3:36" x14ac:dyDescent="0.25">
      <c r="C1417" s="32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</row>
    <row r="1418" spans="3:36" x14ac:dyDescent="0.25">
      <c r="C1418" s="32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</row>
    <row r="1419" spans="3:36" x14ac:dyDescent="0.25">
      <c r="C1419" s="32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</row>
    <row r="1420" spans="3:36" x14ac:dyDescent="0.25">
      <c r="C1420" s="32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</row>
    <row r="1421" spans="3:36" x14ac:dyDescent="0.25">
      <c r="C1421" s="32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</row>
    <row r="1422" spans="3:36" x14ac:dyDescent="0.25">
      <c r="C1422" s="3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</row>
    <row r="1423" spans="3:36" x14ac:dyDescent="0.25">
      <c r="C1423" s="32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</row>
    <row r="1424" spans="3:36" x14ac:dyDescent="0.25">
      <c r="C1424" s="32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</row>
    <row r="1425" spans="3:36" x14ac:dyDescent="0.25">
      <c r="C1425" s="32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</row>
    <row r="1426" spans="3:36" x14ac:dyDescent="0.25">
      <c r="C1426" s="32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</row>
    <row r="1427" spans="3:36" x14ac:dyDescent="0.25">
      <c r="C1427" s="32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</row>
    <row r="1428" spans="3:36" x14ac:dyDescent="0.25">
      <c r="C1428" s="32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</row>
    <row r="1429" spans="3:36" x14ac:dyDescent="0.25">
      <c r="C1429" s="32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</row>
    <row r="1430" spans="3:36" x14ac:dyDescent="0.25">
      <c r="C1430" s="32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</row>
    <row r="1431" spans="3:36" x14ac:dyDescent="0.25">
      <c r="C1431" s="32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</row>
    <row r="1432" spans="3:36" x14ac:dyDescent="0.25">
      <c r="C1432" s="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</row>
    <row r="1433" spans="3:36" x14ac:dyDescent="0.25">
      <c r="C1433" s="32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</row>
    <row r="1434" spans="3:36" x14ac:dyDescent="0.25">
      <c r="C1434" s="32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</row>
    <row r="1435" spans="3:36" x14ac:dyDescent="0.25">
      <c r="C1435" s="32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</row>
    <row r="1436" spans="3:36" x14ac:dyDescent="0.25">
      <c r="C1436" s="32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</row>
    <row r="1437" spans="3:36" x14ac:dyDescent="0.25">
      <c r="C1437" s="32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</row>
    <row r="1438" spans="3:36" x14ac:dyDescent="0.25">
      <c r="C1438" s="32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</row>
    <row r="1439" spans="3:36" x14ac:dyDescent="0.25">
      <c r="C1439" s="32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</row>
    <row r="1440" spans="3:36" x14ac:dyDescent="0.25">
      <c r="C1440" s="32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</row>
    <row r="1441" spans="3:36" x14ac:dyDescent="0.25">
      <c r="C1441" s="32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</row>
    <row r="1442" spans="3:36" x14ac:dyDescent="0.25">
      <c r="C1442" s="3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</row>
    <row r="1443" spans="3:36" x14ac:dyDescent="0.25">
      <c r="C1443" s="32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</row>
    <row r="1444" spans="3:36" x14ac:dyDescent="0.25">
      <c r="C1444" s="32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</row>
    <row r="1445" spans="3:36" x14ac:dyDescent="0.25">
      <c r="C1445" s="32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</row>
    <row r="1446" spans="3:36" x14ac:dyDescent="0.25">
      <c r="C1446" s="32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</row>
    <row r="1447" spans="3:36" x14ac:dyDescent="0.25">
      <c r="C1447" s="32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</row>
    <row r="1448" spans="3:36" x14ac:dyDescent="0.25">
      <c r="C1448" s="32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</row>
    <row r="1449" spans="3:36" x14ac:dyDescent="0.25">
      <c r="C1449" s="32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</row>
    <row r="1450" spans="3:36" x14ac:dyDescent="0.25">
      <c r="C1450" s="32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</row>
    <row r="1451" spans="3:36" x14ac:dyDescent="0.25">
      <c r="C1451" s="32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</row>
    <row r="1452" spans="3:36" x14ac:dyDescent="0.25">
      <c r="C1452" s="3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</row>
    <row r="1453" spans="3:36" x14ac:dyDescent="0.25">
      <c r="C1453" s="32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</row>
    <row r="1454" spans="3:36" x14ac:dyDescent="0.25">
      <c r="C1454" s="32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</row>
    <row r="1455" spans="3:36" x14ac:dyDescent="0.25">
      <c r="C1455" s="32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</row>
    <row r="1456" spans="3:36" x14ac:dyDescent="0.25">
      <c r="C1456" s="32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</row>
    <row r="1457" spans="3:36" x14ac:dyDescent="0.25">
      <c r="C1457" s="32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</row>
    <row r="1458" spans="3:36" x14ac:dyDescent="0.25">
      <c r="C1458" s="32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</row>
    <row r="1459" spans="3:36" x14ac:dyDescent="0.25">
      <c r="C1459" s="32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</row>
    <row r="1460" spans="3:36" x14ac:dyDescent="0.25">
      <c r="C1460" s="32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</row>
    <row r="1461" spans="3:36" x14ac:dyDescent="0.25">
      <c r="C1461" s="32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</row>
    <row r="1462" spans="3:36" x14ac:dyDescent="0.25">
      <c r="C1462" s="3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</row>
    <row r="1463" spans="3:36" x14ac:dyDescent="0.25">
      <c r="C1463" s="32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</row>
    <row r="1464" spans="3:36" x14ac:dyDescent="0.25">
      <c r="C1464" s="32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</row>
    <row r="1465" spans="3:36" x14ac:dyDescent="0.25">
      <c r="C1465" s="32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</row>
    <row r="1466" spans="3:36" x14ac:dyDescent="0.25">
      <c r="C1466" s="32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</row>
    <row r="1467" spans="3:36" x14ac:dyDescent="0.25">
      <c r="C1467" s="32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</row>
    <row r="1468" spans="3:36" x14ac:dyDescent="0.25">
      <c r="C1468" s="32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</row>
    <row r="1469" spans="3:36" x14ac:dyDescent="0.25">
      <c r="C1469" s="32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</row>
    <row r="1470" spans="3:36" x14ac:dyDescent="0.25">
      <c r="C1470" s="32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</row>
    <row r="1471" spans="3:36" x14ac:dyDescent="0.25">
      <c r="C1471" s="32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</row>
    <row r="1472" spans="3:36" x14ac:dyDescent="0.25">
      <c r="C1472" s="3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</row>
    <row r="1473" spans="3:36" x14ac:dyDescent="0.25">
      <c r="C1473" s="32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</row>
    <row r="1474" spans="3:36" x14ac:dyDescent="0.25">
      <c r="C1474" s="32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</row>
    <row r="1475" spans="3:36" x14ac:dyDescent="0.25">
      <c r="C1475" s="32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</row>
    <row r="1476" spans="3:36" x14ac:dyDescent="0.25">
      <c r="C1476" s="32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</row>
    <row r="1477" spans="3:36" x14ac:dyDescent="0.25">
      <c r="C1477" s="32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</row>
    <row r="1478" spans="3:36" x14ac:dyDescent="0.25">
      <c r="C1478" s="32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</row>
    <row r="1479" spans="3:36" x14ac:dyDescent="0.25">
      <c r="C1479" s="32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</row>
    <row r="1480" spans="3:36" x14ac:dyDescent="0.25">
      <c r="C1480" s="32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</row>
    <row r="1481" spans="3:36" x14ac:dyDescent="0.25">
      <c r="C1481" s="32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</row>
    <row r="1482" spans="3:36" x14ac:dyDescent="0.25">
      <c r="C1482" s="3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</row>
    <row r="1483" spans="3:36" x14ac:dyDescent="0.25">
      <c r="C1483" s="32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</row>
    <row r="1484" spans="3:36" x14ac:dyDescent="0.25">
      <c r="C1484" s="32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</row>
    <row r="1485" spans="3:36" x14ac:dyDescent="0.25">
      <c r="C1485" s="32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</row>
    <row r="1486" spans="3:36" x14ac:dyDescent="0.25">
      <c r="C1486" s="32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</row>
    <row r="1487" spans="3:36" x14ac:dyDescent="0.25">
      <c r="C1487" s="32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</row>
    <row r="1488" spans="3:36" x14ac:dyDescent="0.25">
      <c r="C1488" s="32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</row>
    <row r="1489" spans="3:36" x14ac:dyDescent="0.25">
      <c r="C1489" s="32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</row>
    <row r="1490" spans="3:36" x14ac:dyDescent="0.25">
      <c r="C1490" s="32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</row>
    <row r="1491" spans="3:36" x14ac:dyDescent="0.25">
      <c r="C1491" s="32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</row>
    <row r="1492" spans="3:36" x14ac:dyDescent="0.25">
      <c r="C1492" s="3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</row>
    <row r="1493" spans="3:36" x14ac:dyDescent="0.25">
      <c r="C1493" s="32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</row>
    <row r="1494" spans="3:36" x14ac:dyDescent="0.25">
      <c r="C1494" s="32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</row>
    <row r="1495" spans="3:36" x14ac:dyDescent="0.25">
      <c r="C1495" s="32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</row>
    <row r="1496" spans="3:36" x14ac:dyDescent="0.25">
      <c r="C1496" s="32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</row>
    <row r="1497" spans="3:36" x14ac:dyDescent="0.25">
      <c r="C1497" s="32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</row>
    <row r="1498" spans="3:36" x14ac:dyDescent="0.25">
      <c r="C1498" s="32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</row>
    <row r="1499" spans="3:36" x14ac:dyDescent="0.25">
      <c r="C1499" s="32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</row>
    <row r="1500" spans="3:36" x14ac:dyDescent="0.25">
      <c r="C1500" s="32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</row>
    <row r="1501" spans="3:36" x14ac:dyDescent="0.25">
      <c r="C1501" s="32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</row>
    <row r="1502" spans="3:36" x14ac:dyDescent="0.25">
      <c r="C1502" s="3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</row>
    <row r="1503" spans="3:36" x14ac:dyDescent="0.25">
      <c r="C1503" s="32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</row>
    <row r="1504" spans="3:36" x14ac:dyDescent="0.25">
      <c r="C1504" s="32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</row>
    <row r="1505" spans="3:36" x14ac:dyDescent="0.25">
      <c r="C1505" s="32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</row>
    <row r="1506" spans="3:36" x14ac:dyDescent="0.25">
      <c r="C1506" s="32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</row>
    <row r="1507" spans="3:36" x14ac:dyDescent="0.25">
      <c r="C1507" s="32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</row>
    <row r="1508" spans="3:36" x14ac:dyDescent="0.25">
      <c r="C1508" s="32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</row>
    <row r="1509" spans="3:36" x14ac:dyDescent="0.25">
      <c r="C1509" s="32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</row>
    <row r="1510" spans="3:36" x14ac:dyDescent="0.25">
      <c r="C1510" s="32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</row>
    <row r="1511" spans="3:36" x14ac:dyDescent="0.25">
      <c r="C1511" s="32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</row>
    <row r="1512" spans="3:36" x14ac:dyDescent="0.25">
      <c r="C1512" s="3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</row>
    <row r="1513" spans="3:36" x14ac:dyDescent="0.25">
      <c r="C1513" s="32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</row>
    <row r="1514" spans="3:36" x14ac:dyDescent="0.25">
      <c r="C1514" s="32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</row>
    <row r="1515" spans="3:36" x14ac:dyDescent="0.25">
      <c r="C1515" s="32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</row>
    <row r="1516" spans="3:36" x14ac:dyDescent="0.25">
      <c r="C1516" s="32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</row>
    <row r="1517" spans="3:36" x14ac:dyDescent="0.25">
      <c r="C1517" s="32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</row>
    <row r="1518" spans="3:36" x14ac:dyDescent="0.25">
      <c r="C1518" s="32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</row>
    <row r="1519" spans="3:36" x14ac:dyDescent="0.25">
      <c r="C1519" s="32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</row>
    <row r="1520" spans="3:36" x14ac:dyDescent="0.25">
      <c r="C1520" s="32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</row>
    <row r="1521" spans="3:36" x14ac:dyDescent="0.25">
      <c r="C1521" s="32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</row>
    <row r="1522" spans="3:36" x14ac:dyDescent="0.25">
      <c r="C1522" s="3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</row>
    <row r="1523" spans="3:36" x14ac:dyDescent="0.25">
      <c r="C1523" s="32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</row>
    <row r="1524" spans="3:36" x14ac:dyDescent="0.25">
      <c r="C1524" s="32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</row>
    <row r="1525" spans="3:36" x14ac:dyDescent="0.25">
      <c r="C1525" s="32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</row>
    <row r="1526" spans="3:36" x14ac:dyDescent="0.25">
      <c r="C1526" s="32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</row>
    <row r="1527" spans="3:36" x14ac:dyDescent="0.25">
      <c r="C1527" s="32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</row>
    <row r="1528" spans="3:36" x14ac:dyDescent="0.25">
      <c r="C1528" s="32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</row>
    <row r="1529" spans="3:36" x14ac:dyDescent="0.25">
      <c r="C1529" s="32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</row>
    <row r="1530" spans="3:36" x14ac:dyDescent="0.25">
      <c r="C1530" s="32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</row>
    <row r="1531" spans="3:36" x14ac:dyDescent="0.25">
      <c r="C1531" s="32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</row>
    <row r="1532" spans="3:36" x14ac:dyDescent="0.25">
      <c r="C1532" s="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</row>
    <row r="1533" spans="3:36" x14ac:dyDescent="0.25">
      <c r="C1533" s="32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</row>
    <row r="1534" spans="3:36" x14ac:dyDescent="0.25">
      <c r="C1534" s="32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</row>
    <row r="1535" spans="3:36" x14ac:dyDescent="0.25">
      <c r="C1535" s="32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</row>
    <row r="1536" spans="3:36" x14ac:dyDescent="0.25">
      <c r="C1536" s="32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</row>
    <row r="1537" spans="3:36" x14ac:dyDescent="0.25">
      <c r="C1537" s="32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</row>
    <row r="1538" spans="3:36" x14ac:dyDescent="0.25">
      <c r="C1538" s="32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</row>
    <row r="1539" spans="3:36" x14ac:dyDescent="0.25">
      <c r="C1539" s="32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</row>
    <row r="1540" spans="3:36" x14ac:dyDescent="0.25">
      <c r="C1540" s="32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</row>
    <row r="1541" spans="3:36" x14ac:dyDescent="0.25">
      <c r="C1541" s="32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</row>
    <row r="1542" spans="3:36" x14ac:dyDescent="0.25">
      <c r="C1542" s="3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</row>
    <row r="1543" spans="3:36" x14ac:dyDescent="0.25">
      <c r="C1543" s="32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</row>
    <row r="1544" spans="3:36" x14ac:dyDescent="0.25">
      <c r="C1544" s="32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</row>
    <row r="1545" spans="3:36" x14ac:dyDescent="0.25">
      <c r="C1545" s="32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</row>
    <row r="1546" spans="3:36" x14ac:dyDescent="0.25">
      <c r="C1546" s="32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</row>
    <row r="1547" spans="3:36" x14ac:dyDescent="0.25">
      <c r="C1547" s="32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</row>
    <row r="1548" spans="3:36" x14ac:dyDescent="0.25">
      <c r="C1548" s="32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</row>
    <row r="1549" spans="3:36" x14ac:dyDescent="0.25">
      <c r="C1549" s="32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</row>
    <row r="1550" spans="3:36" x14ac:dyDescent="0.25">
      <c r="C1550" s="32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</row>
    <row r="1551" spans="3:36" x14ac:dyDescent="0.25">
      <c r="C1551" s="32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</row>
    <row r="1552" spans="3:36" x14ac:dyDescent="0.25">
      <c r="C1552" s="3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</row>
    <row r="1553" spans="3:36" x14ac:dyDescent="0.25">
      <c r="C1553" s="32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</row>
    <row r="1554" spans="3:36" x14ac:dyDescent="0.25">
      <c r="C1554" s="32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</row>
    <row r="1555" spans="3:36" x14ac:dyDescent="0.25">
      <c r="C1555" s="32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</row>
    <row r="1556" spans="3:36" x14ac:dyDescent="0.25">
      <c r="C1556" s="32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</row>
    <row r="1557" spans="3:36" x14ac:dyDescent="0.25">
      <c r="C1557" s="32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</row>
    <row r="1558" spans="3:36" x14ac:dyDescent="0.25">
      <c r="C1558" s="32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</row>
    <row r="1559" spans="3:36" x14ac:dyDescent="0.25">
      <c r="C1559" s="32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</row>
    <row r="1560" spans="3:36" x14ac:dyDescent="0.25">
      <c r="C1560" s="32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</row>
    <row r="1561" spans="3:36" x14ac:dyDescent="0.25">
      <c r="C1561" s="32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</row>
    <row r="1562" spans="3:36" x14ac:dyDescent="0.25">
      <c r="C1562" s="3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</row>
    <row r="1563" spans="3:36" x14ac:dyDescent="0.25">
      <c r="C1563" s="32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</row>
    <row r="1564" spans="3:36" x14ac:dyDescent="0.25">
      <c r="C1564" s="32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</row>
    <row r="1565" spans="3:36" x14ac:dyDescent="0.25">
      <c r="C1565" s="32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</row>
    <row r="1566" spans="3:36" x14ac:dyDescent="0.25">
      <c r="C1566" s="32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</row>
    <row r="1567" spans="3:36" x14ac:dyDescent="0.25">
      <c r="C1567" s="32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</row>
    <row r="1568" spans="3:36" x14ac:dyDescent="0.25">
      <c r="C1568" s="32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</row>
    <row r="1569" spans="3:36" x14ac:dyDescent="0.25">
      <c r="C1569" s="32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</row>
    <row r="1570" spans="3:36" x14ac:dyDescent="0.25">
      <c r="C1570" s="32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</row>
    <row r="1571" spans="3:36" x14ac:dyDescent="0.25">
      <c r="C1571" s="32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</row>
    <row r="1572" spans="3:36" x14ac:dyDescent="0.25">
      <c r="C1572" s="3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</row>
    <row r="1573" spans="3:36" x14ac:dyDescent="0.25">
      <c r="C1573" s="32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</row>
    <row r="1574" spans="3:36" x14ac:dyDescent="0.25">
      <c r="C1574" s="32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</row>
    <row r="1575" spans="3:36" x14ac:dyDescent="0.25">
      <c r="C1575" s="32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</row>
    <row r="1576" spans="3:36" x14ac:dyDescent="0.25">
      <c r="C1576" s="32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</row>
    <row r="1577" spans="3:36" x14ac:dyDescent="0.25">
      <c r="C1577" s="32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</row>
    <row r="1578" spans="3:36" x14ac:dyDescent="0.25">
      <c r="C1578" s="32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</row>
    <row r="1579" spans="3:36" x14ac:dyDescent="0.25">
      <c r="C1579" s="32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</row>
    <row r="1580" spans="3:36" x14ac:dyDescent="0.25">
      <c r="C1580" s="32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</row>
    <row r="1581" spans="3:36" x14ac:dyDescent="0.25">
      <c r="C1581" s="32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</row>
    <row r="1582" spans="3:36" x14ac:dyDescent="0.25">
      <c r="C1582" s="3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</row>
    <row r="1583" spans="3:36" x14ac:dyDescent="0.25">
      <c r="C1583" s="32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</row>
    <row r="1584" spans="3:36" x14ac:dyDescent="0.25">
      <c r="C1584" s="32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</row>
    <row r="1585" spans="3:36" x14ac:dyDescent="0.25">
      <c r="C1585" s="32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</row>
    <row r="1586" spans="3:36" x14ac:dyDescent="0.25">
      <c r="C1586" s="32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</row>
    <row r="1587" spans="3:36" x14ac:dyDescent="0.25">
      <c r="C1587" s="32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</row>
    <row r="1588" spans="3:36" x14ac:dyDescent="0.25">
      <c r="C1588" s="32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</row>
    <row r="1589" spans="3:36" x14ac:dyDescent="0.25">
      <c r="C1589" s="32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</row>
    <row r="1590" spans="3:36" x14ac:dyDescent="0.25">
      <c r="C1590" s="32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</row>
    <row r="1591" spans="3:36" x14ac:dyDescent="0.25">
      <c r="C1591" s="32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</row>
    <row r="1592" spans="3:36" x14ac:dyDescent="0.25">
      <c r="C1592" s="3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</row>
    <row r="1593" spans="3:36" x14ac:dyDescent="0.25">
      <c r="C1593" s="32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</row>
    <row r="1594" spans="3:36" x14ac:dyDescent="0.25">
      <c r="C1594" s="32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</row>
    <row r="1595" spans="3:36" x14ac:dyDescent="0.25">
      <c r="C1595" s="32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</row>
    <row r="1596" spans="3:36" x14ac:dyDescent="0.25">
      <c r="C1596" s="32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</row>
    <row r="1597" spans="3:36" x14ac:dyDescent="0.25">
      <c r="C1597" s="32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</row>
    <row r="1598" spans="3:36" x14ac:dyDescent="0.25">
      <c r="C1598" s="32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</row>
    <row r="1599" spans="3:36" x14ac:dyDescent="0.25">
      <c r="C1599" s="32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</row>
    <row r="1600" spans="3:36" x14ac:dyDescent="0.25">
      <c r="C1600" s="32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</row>
    <row r="1601" spans="3:36" x14ac:dyDescent="0.25">
      <c r="C1601" s="32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</row>
    <row r="1602" spans="3:36" x14ac:dyDescent="0.25">
      <c r="C1602" s="3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</row>
    <row r="1603" spans="3:36" x14ac:dyDescent="0.25">
      <c r="C1603" s="32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</row>
    <row r="1604" spans="3:36" x14ac:dyDescent="0.25">
      <c r="C1604" s="32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</row>
    <row r="1605" spans="3:36" x14ac:dyDescent="0.25">
      <c r="C1605" s="32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</row>
    <row r="1606" spans="3:36" x14ac:dyDescent="0.25">
      <c r="C1606" s="32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</row>
    <row r="1607" spans="3:36" x14ac:dyDescent="0.25">
      <c r="C1607" s="32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</row>
    <row r="1608" spans="3:36" x14ac:dyDescent="0.25">
      <c r="C1608" s="32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</row>
    <row r="1609" spans="3:36" x14ac:dyDescent="0.25">
      <c r="C1609" s="32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</row>
    <row r="1610" spans="3:36" x14ac:dyDescent="0.25">
      <c r="C1610" s="32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</row>
    <row r="1611" spans="3:36" x14ac:dyDescent="0.25">
      <c r="C1611" s="32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</row>
    <row r="1612" spans="3:36" x14ac:dyDescent="0.25">
      <c r="C1612" s="3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</row>
    <row r="1613" spans="3:36" x14ac:dyDescent="0.25">
      <c r="C1613" s="32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</row>
    <row r="1614" spans="3:36" x14ac:dyDescent="0.25">
      <c r="C1614" s="32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</row>
    <row r="1615" spans="3:36" x14ac:dyDescent="0.25">
      <c r="C1615" s="32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</row>
    <row r="1616" spans="3:36" x14ac:dyDescent="0.25">
      <c r="C1616" s="32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</row>
    <row r="1617" spans="3:36" x14ac:dyDescent="0.25">
      <c r="C1617" s="32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</row>
    <row r="1618" spans="3:36" x14ac:dyDescent="0.25">
      <c r="C1618" s="32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</row>
    <row r="1619" spans="3:36" x14ac:dyDescent="0.25">
      <c r="C1619" s="32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</row>
    <row r="1620" spans="3:36" x14ac:dyDescent="0.25">
      <c r="C1620" s="32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</row>
    <row r="1621" spans="3:36" x14ac:dyDescent="0.25">
      <c r="C1621" s="32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</row>
    <row r="1622" spans="3:36" x14ac:dyDescent="0.25">
      <c r="C1622" s="3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</row>
    <row r="1623" spans="3:36" x14ac:dyDescent="0.25">
      <c r="C1623" s="32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</row>
    <row r="1624" spans="3:36" x14ac:dyDescent="0.25">
      <c r="C1624" s="32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</row>
    <row r="1625" spans="3:36" x14ac:dyDescent="0.25">
      <c r="C1625" s="32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</row>
    <row r="1626" spans="3:36" x14ac:dyDescent="0.25">
      <c r="C1626" s="32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</row>
    <row r="1627" spans="3:36" x14ac:dyDescent="0.25">
      <c r="C1627" s="32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</row>
    <row r="1628" spans="3:36" x14ac:dyDescent="0.25">
      <c r="C1628" s="32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</row>
    <row r="1629" spans="3:36" x14ac:dyDescent="0.25">
      <c r="C1629" s="32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</row>
    <row r="1630" spans="3:36" x14ac:dyDescent="0.25">
      <c r="C1630" s="32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</row>
    <row r="1631" spans="3:36" x14ac:dyDescent="0.25">
      <c r="C1631" s="32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</row>
    <row r="1632" spans="3:36" x14ac:dyDescent="0.25">
      <c r="C1632" s="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</row>
    <row r="1633" spans="3:36" x14ac:dyDescent="0.25">
      <c r="C1633" s="32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</row>
    <row r="1634" spans="3:36" x14ac:dyDescent="0.25">
      <c r="C1634" s="32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</row>
    <row r="1635" spans="3:36" x14ac:dyDescent="0.25">
      <c r="C1635" s="32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</row>
    <row r="1636" spans="3:36" x14ac:dyDescent="0.25">
      <c r="C1636" s="32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</row>
    <row r="1637" spans="3:36" x14ac:dyDescent="0.25">
      <c r="C1637" s="32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</row>
    <row r="1638" spans="3:36" x14ac:dyDescent="0.25">
      <c r="C1638" s="32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</row>
    <row r="1639" spans="3:36" x14ac:dyDescent="0.25">
      <c r="C1639" s="32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</row>
    <row r="1640" spans="3:36" x14ac:dyDescent="0.25">
      <c r="C1640" s="32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</row>
    <row r="1641" spans="3:36" x14ac:dyDescent="0.25">
      <c r="C1641" s="32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</row>
    <row r="1642" spans="3:36" x14ac:dyDescent="0.25">
      <c r="C1642" s="3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</row>
    <row r="1643" spans="3:36" x14ac:dyDescent="0.25">
      <c r="C1643" s="32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</row>
    <row r="1644" spans="3:36" x14ac:dyDescent="0.25">
      <c r="C1644" s="32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</row>
    <row r="1645" spans="3:36" x14ac:dyDescent="0.25">
      <c r="C1645" s="32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</row>
    <row r="1646" spans="3:36" x14ac:dyDescent="0.25">
      <c r="C1646" s="32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</row>
    <row r="1647" spans="3:36" x14ac:dyDescent="0.25">
      <c r="C1647" s="32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</row>
    <row r="1648" spans="3:36" x14ac:dyDescent="0.25">
      <c r="C1648" s="32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</row>
    <row r="1649" spans="3:36" x14ac:dyDescent="0.25">
      <c r="C1649" s="32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</row>
    <row r="1650" spans="3:36" x14ac:dyDescent="0.25">
      <c r="C1650" s="32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</row>
    <row r="1651" spans="3:36" x14ac:dyDescent="0.25">
      <c r="C1651" s="32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</row>
    <row r="1652" spans="3:36" x14ac:dyDescent="0.25">
      <c r="C1652" s="3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</row>
    <row r="1653" spans="3:36" x14ac:dyDescent="0.25">
      <c r="C1653" s="32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</row>
    <row r="1654" spans="3:36" x14ac:dyDescent="0.25">
      <c r="C1654" s="32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</row>
    <row r="1655" spans="3:36" x14ac:dyDescent="0.25">
      <c r="C1655" s="32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</row>
    <row r="1656" spans="3:36" x14ac:dyDescent="0.25">
      <c r="C1656" s="32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</row>
    <row r="1657" spans="3:36" x14ac:dyDescent="0.25">
      <c r="C1657" s="32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</row>
    <row r="1658" spans="3:36" x14ac:dyDescent="0.25">
      <c r="C1658" s="32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</row>
    <row r="1659" spans="3:36" x14ac:dyDescent="0.25">
      <c r="C1659" s="32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</row>
    <row r="1660" spans="3:36" x14ac:dyDescent="0.25">
      <c r="C1660" s="32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</row>
    <row r="1661" spans="3:36" x14ac:dyDescent="0.25">
      <c r="C1661" s="32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</row>
    <row r="1662" spans="3:36" x14ac:dyDescent="0.25">
      <c r="C1662" s="3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</row>
    <row r="1663" spans="3:36" x14ac:dyDescent="0.25">
      <c r="C1663" s="32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</row>
    <row r="1664" spans="3:36" x14ac:dyDescent="0.25">
      <c r="C1664" s="32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</row>
    <row r="1665" spans="3:36" x14ac:dyDescent="0.25">
      <c r="C1665" s="32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</row>
    <row r="1666" spans="3:36" x14ac:dyDescent="0.25">
      <c r="C1666" s="32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</row>
    <row r="1667" spans="3:36" x14ac:dyDescent="0.25">
      <c r="C1667" s="32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</row>
    <row r="1668" spans="3:36" x14ac:dyDescent="0.25">
      <c r="C1668" s="32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</row>
    <row r="1669" spans="3:36" x14ac:dyDescent="0.25">
      <c r="C1669" s="32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</row>
    <row r="1670" spans="3:36" x14ac:dyDescent="0.25">
      <c r="C1670" s="32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</row>
    <row r="1671" spans="3:36" x14ac:dyDescent="0.25">
      <c r="C1671" s="32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</row>
    <row r="1672" spans="3:36" x14ac:dyDescent="0.25">
      <c r="C1672" s="3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</row>
    <row r="1673" spans="3:36" x14ac:dyDescent="0.25">
      <c r="C1673" s="32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</row>
    <row r="1674" spans="3:36" x14ac:dyDescent="0.25">
      <c r="C1674" s="32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</row>
    <row r="1675" spans="3:36" x14ac:dyDescent="0.25">
      <c r="C1675" s="32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</row>
    <row r="1676" spans="3:36" x14ac:dyDescent="0.25">
      <c r="C1676" s="32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</row>
    <row r="1677" spans="3:36" x14ac:dyDescent="0.25">
      <c r="C1677" s="32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</row>
    <row r="1678" spans="3:36" x14ac:dyDescent="0.25">
      <c r="C1678" s="32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</row>
    <row r="1679" spans="3:36" x14ac:dyDescent="0.25">
      <c r="C1679" s="32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</row>
    <row r="1680" spans="3:36" x14ac:dyDescent="0.25">
      <c r="C1680" s="32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</row>
    <row r="1681" spans="3:36" x14ac:dyDescent="0.25">
      <c r="C1681" s="32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</row>
    <row r="1682" spans="3:36" x14ac:dyDescent="0.25">
      <c r="C1682" s="3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</row>
    <row r="1683" spans="3:36" x14ac:dyDescent="0.25">
      <c r="C1683" s="32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</row>
    <row r="1684" spans="3:36" x14ac:dyDescent="0.25">
      <c r="C1684" s="32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</row>
    <row r="1685" spans="3:36" x14ac:dyDescent="0.25">
      <c r="C1685" s="32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</row>
    <row r="1686" spans="3:36" x14ac:dyDescent="0.25">
      <c r="C1686" s="32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</row>
    <row r="1687" spans="3:36" x14ac:dyDescent="0.25">
      <c r="C1687" s="32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</row>
    <row r="1688" spans="3:36" x14ac:dyDescent="0.25">
      <c r="C1688" s="32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</row>
    <row r="1689" spans="3:36" x14ac:dyDescent="0.25">
      <c r="C1689" s="32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</row>
    <row r="1690" spans="3:36" x14ac:dyDescent="0.25">
      <c r="C1690" s="32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</row>
    <row r="1691" spans="3:36" x14ac:dyDescent="0.25">
      <c r="C1691" s="32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</row>
    <row r="1692" spans="3:36" x14ac:dyDescent="0.25">
      <c r="C1692" s="3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</row>
    <row r="1693" spans="3:36" x14ac:dyDescent="0.25">
      <c r="C1693" s="32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</row>
    <row r="1694" spans="3:36" x14ac:dyDescent="0.25">
      <c r="C1694" s="32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</row>
    <row r="1695" spans="3:36" x14ac:dyDescent="0.25">
      <c r="C1695" s="32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</row>
    <row r="1696" spans="3:36" x14ac:dyDescent="0.25">
      <c r="C1696" s="32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</row>
    <row r="1697" spans="3:36" x14ac:dyDescent="0.25">
      <c r="C1697" s="32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</row>
    <row r="1698" spans="3:36" x14ac:dyDescent="0.25">
      <c r="C1698" s="32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</row>
    <row r="1699" spans="3:36" x14ac:dyDescent="0.25">
      <c r="C1699" s="32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</row>
    <row r="1700" spans="3:36" x14ac:dyDescent="0.25">
      <c r="C1700" s="32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</row>
    <row r="1701" spans="3:36" x14ac:dyDescent="0.25">
      <c r="C1701" s="32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</row>
    <row r="1702" spans="3:36" x14ac:dyDescent="0.25">
      <c r="C1702" s="3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</row>
    <row r="1703" spans="3:36" x14ac:dyDescent="0.25">
      <c r="C1703" s="32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</row>
    <row r="1704" spans="3:36" x14ac:dyDescent="0.25">
      <c r="C1704" s="32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</row>
    <row r="1705" spans="3:36" x14ac:dyDescent="0.25">
      <c r="C1705" s="32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</row>
    <row r="1706" spans="3:36" x14ac:dyDescent="0.25">
      <c r="C1706" s="32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</row>
    <row r="1707" spans="3:36" x14ac:dyDescent="0.25">
      <c r="C1707" s="32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</row>
    <row r="1708" spans="3:36" x14ac:dyDescent="0.25">
      <c r="C1708" s="32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</row>
    <row r="1709" spans="3:36" x14ac:dyDescent="0.25">
      <c r="C1709" s="32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</row>
    <row r="1710" spans="3:36" x14ac:dyDescent="0.25">
      <c r="C1710" s="32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</row>
    <row r="1711" spans="3:36" x14ac:dyDescent="0.25">
      <c r="C1711" s="32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</row>
    <row r="1712" spans="3:36" x14ac:dyDescent="0.25">
      <c r="C1712" s="3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</row>
    <row r="1713" spans="3:36" x14ac:dyDescent="0.25">
      <c r="C1713" s="32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</row>
    <row r="1714" spans="3:36" x14ac:dyDescent="0.25">
      <c r="C1714" s="32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</row>
    <row r="1715" spans="3:36" x14ac:dyDescent="0.25">
      <c r="C1715" s="32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</row>
    <row r="1716" spans="3:36" x14ac:dyDescent="0.25">
      <c r="C1716" s="32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</row>
    <row r="1717" spans="3:36" x14ac:dyDescent="0.25">
      <c r="C1717" s="32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</row>
    <row r="1718" spans="3:36" x14ac:dyDescent="0.25">
      <c r="C1718" s="32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</row>
    <row r="1719" spans="3:36" x14ac:dyDescent="0.25">
      <c r="C1719" s="32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</row>
    <row r="1720" spans="3:36" x14ac:dyDescent="0.25">
      <c r="C1720" s="32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</row>
    <row r="1721" spans="3:36" x14ac:dyDescent="0.25">
      <c r="C1721" s="32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</row>
    <row r="1722" spans="3:36" x14ac:dyDescent="0.25">
      <c r="C1722" s="3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</row>
    <row r="1723" spans="3:36" x14ac:dyDescent="0.25">
      <c r="C1723" s="32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</row>
    <row r="1724" spans="3:36" x14ac:dyDescent="0.25">
      <c r="C1724" s="32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</row>
    <row r="1725" spans="3:36" x14ac:dyDescent="0.25">
      <c r="C1725" s="32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</row>
    <row r="1726" spans="3:36" x14ac:dyDescent="0.25">
      <c r="C1726" s="32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</row>
    <row r="1727" spans="3:36" x14ac:dyDescent="0.25">
      <c r="C1727" s="32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</row>
    <row r="1728" spans="3:36" x14ac:dyDescent="0.25">
      <c r="C1728" s="32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</row>
    <row r="1729" spans="3:36" x14ac:dyDescent="0.25">
      <c r="C1729" s="32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</row>
    <row r="1730" spans="3:36" x14ac:dyDescent="0.25">
      <c r="C1730" s="32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</row>
    <row r="1731" spans="3:36" x14ac:dyDescent="0.25">
      <c r="C1731" s="32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</row>
    <row r="1732" spans="3:36" x14ac:dyDescent="0.25">
      <c r="C1732" s="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</row>
    <row r="1733" spans="3:36" x14ac:dyDescent="0.25">
      <c r="C1733" s="32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</row>
    <row r="1734" spans="3:36" x14ac:dyDescent="0.25">
      <c r="C1734" s="32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</row>
    <row r="1735" spans="3:36" x14ac:dyDescent="0.25">
      <c r="C1735" s="32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</row>
    <row r="1736" spans="3:36" x14ac:dyDescent="0.25">
      <c r="C1736" s="32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</row>
    <row r="1737" spans="3:36" x14ac:dyDescent="0.25">
      <c r="C1737" s="32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</row>
    <row r="1738" spans="3:36" x14ac:dyDescent="0.25">
      <c r="C1738" s="32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</row>
    <row r="1739" spans="3:36" x14ac:dyDescent="0.25">
      <c r="C1739" s="32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</row>
    <row r="1740" spans="3:36" x14ac:dyDescent="0.25">
      <c r="C1740" s="32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</row>
    <row r="1741" spans="3:36" x14ac:dyDescent="0.25">
      <c r="C1741" s="32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</row>
    <row r="1742" spans="3:36" x14ac:dyDescent="0.25">
      <c r="C1742" s="3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</row>
    <row r="1743" spans="3:36" x14ac:dyDescent="0.25">
      <c r="C1743" s="32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</row>
    <row r="1744" spans="3:36" x14ac:dyDescent="0.25">
      <c r="C1744" s="32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</row>
    <row r="1745" spans="3:36" x14ac:dyDescent="0.25">
      <c r="C1745" s="32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</row>
    <row r="1746" spans="3:36" x14ac:dyDescent="0.25">
      <c r="C1746" s="32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</row>
    <row r="1747" spans="3:36" x14ac:dyDescent="0.25">
      <c r="C1747" s="32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</row>
    <row r="1748" spans="3:36" x14ac:dyDescent="0.25">
      <c r="C1748" s="32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</row>
    <row r="1749" spans="3:36" x14ac:dyDescent="0.25">
      <c r="C1749" s="32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</row>
    <row r="1750" spans="3:36" x14ac:dyDescent="0.25">
      <c r="C1750" s="32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</row>
    <row r="1751" spans="3:36" x14ac:dyDescent="0.25">
      <c r="C1751" s="32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</row>
    <row r="1752" spans="3:36" x14ac:dyDescent="0.25">
      <c r="C1752" s="3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</row>
    <row r="1753" spans="3:36" x14ac:dyDescent="0.25">
      <c r="C1753" s="32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</row>
    <row r="1754" spans="3:36" x14ac:dyDescent="0.25">
      <c r="C1754" s="32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</row>
  </sheetData>
  <autoFilter ref="A9:AL624"/>
  <sortState ref="C10:AL479">
    <sortCondition ref="D10:D479"/>
  </sortState>
  <customSheetViews>
    <customSheetView guid="{D3A3C092-17C3-4A19-96AE-A6E52FEC60F7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"/>
      <autoFilter ref="A9:AL624"/>
    </customSheetView>
    <customSheetView guid="{295606BD-39D5-42DE-AD91-83FDD3B76557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"/>
      <autoFilter ref="A9:AL624"/>
    </customSheetView>
    <customSheetView guid="{05D18E6E-15D6-4528-94EC-1ECE5FC66396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3"/>
      <autoFilter ref="A9:AL624"/>
    </customSheetView>
    <customSheetView guid="{8C274BE3-F597-411C-B4C1-BC1F9642140F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4"/>
      <autoFilter ref="A9:AL624"/>
    </customSheetView>
    <customSheetView guid="{99839700-F2C6-432A-B5E9-32D1BDFCEE24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5"/>
      <autoFilter ref="A9:AL624"/>
    </customSheetView>
    <customSheetView guid="{25BB826A-035C-41E2-9EBC-EC7007481281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6"/>
      <autoFilter ref="A9:AL624"/>
    </customSheetView>
    <customSheetView guid="{5F72A7AA-989A-40D8-9C6F-0E009D35F328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7"/>
      <autoFilter ref="A9:AL624"/>
    </customSheetView>
    <customSheetView guid="{95FD6688-D7DB-4BBD-B253-DCED263E3648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8"/>
      <autoFilter ref="A9:AL624"/>
    </customSheetView>
    <customSheetView guid="{7DFDF0A2-0442-4099-9C10-E726ACE25443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9"/>
      <autoFilter ref="A9:AL624"/>
    </customSheetView>
    <customSheetView guid="{D3C8B9C4-55EE-49EC-BAD1-0A65BC59DC82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0"/>
      <autoFilter ref="A9:AL624"/>
    </customSheetView>
    <customSheetView guid="{7D83906B-9CA7-42DA-8601-A83724DBB5FB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1"/>
      <autoFilter ref="A9:AL624"/>
    </customSheetView>
    <customSheetView guid="{90DB824B-C833-4148-AC08-DFDA9F09255A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2"/>
      <autoFilter ref="A9:AL624"/>
    </customSheetView>
    <customSheetView guid="{CA6C3567-E6BC-496D-8D44-6A6F5FAD0E76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3"/>
      <autoFilter ref="A9:AL624"/>
    </customSheetView>
    <customSheetView guid="{AD389440-59A9-4F1E-AFF0-8C446CF41A6C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4"/>
      <autoFilter ref="A9:AL624"/>
    </customSheetView>
    <customSheetView guid="{3E9AB757-D82C-4E0A-B0BC-9B5318548912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5"/>
      <autoFilter ref="A9:AL624"/>
    </customSheetView>
    <customSheetView guid="{5E276CFA-13C7-47A1-B948-3B4F69A73BCB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6"/>
      <autoFilter ref="A9:AL624"/>
    </customSheetView>
    <customSheetView guid="{980A9252-49C4-45F0-8833-3EB8609D11B7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7"/>
      <autoFilter ref="A9:AL624"/>
    </customSheetView>
    <customSheetView guid="{28070C47-460A-488F-B392-808C535CAF3D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8"/>
      <autoFilter ref="A9:AL624"/>
    </customSheetView>
    <customSheetView guid="{033D7976-28F6-41C3-8DAC-DB6FC426612E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9"/>
      <autoFilter ref="A9:AL624"/>
    </customSheetView>
    <customSheetView guid="{E66A3FF1-C402-4BFB-B3A9-8D7A951CEC0A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0"/>
      <autoFilter ref="A9:AL624"/>
    </customSheetView>
    <customSheetView guid="{3C13A241-F4AC-42A6-B4E1-61B46E4106CC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1"/>
      <autoFilter ref="A9:AL624"/>
    </customSheetView>
    <customSheetView guid="{896F2FBC-FE19-44ED-B685-9FBC4CCC87E3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2"/>
      <autoFilter ref="A9:AL624"/>
    </customSheetView>
    <customSheetView guid="{C84D4216-2441-440F-B981-CABFA100ACED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3"/>
      <autoFilter ref="A9:AL624"/>
    </customSheetView>
    <customSheetView guid="{763C7BD4-D99D-461D-AE75-AFF88472E9F1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4"/>
      <autoFilter ref="A9:AL624"/>
    </customSheetView>
    <customSheetView guid="{CBD1F4D2-B2AB-4E03-8192-82FC83131352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5"/>
      <autoFilter ref="A9:AL624"/>
    </customSheetView>
    <customSheetView guid="{0CF4CC97-065E-4AE5-B981-B24F2018B6E3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6"/>
      <autoFilter ref="A9:AL624"/>
    </customSheetView>
    <customSheetView guid="{F79B73EA-42EB-45A0-9B9B-43FAB541DB16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7"/>
      <autoFilter ref="A9:AL624"/>
    </customSheetView>
    <customSheetView guid="{846FABD3-CBB8-430B-BAFF-D9F07D6BBE04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8"/>
      <autoFilter ref="A9:AL624"/>
    </customSheetView>
  </customSheetViews>
  <mergeCells count="2">
    <mergeCell ref="P1:AH1"/>
    <mergeCell ref="C4:AH4"/>
  </mergeCells>
  <conditionalFormatting sqref="R625 R1:R4 R9 R6:R7 R628:R1048576">
    <cfRule type="cellIs" dxfId="0" priority="2" operator="lessThan">
      <formula>0</formula>
    </cfRule>
  </conditionalFormatting>
  <pageMargins left="0.7" right="0.7" top="0.75" bottom="0.75" header="0.3" footer="0.3"/>
  <pageSetup paperSize="9" orientation="portrait" r:id="rId29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BFF842-4EEC-457D-854C-CC99188B9F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ИД</vt:lpstr>
      <vt:lpstr>Приложение 1 с подряд.поставщ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Апшенакова Альбина Динаровна</dc:creator>
  <cp:lastModifiedBy>Hannah</cp:lastModifiedBy>
  <cp:lastPrinted>2021-04-08T06:11:52Z</cp:lastPrinted>
  <dcterms:created xsi:type="dcterms:W3CDTF">2021-03-17T12:44:22Z</dcterms:created>
  <dcterms:modified xsi:type="dcterms:W3CDTF">2023-06-27T01:32:20Z</dcterms:modified>
</cp:coreProperties>
</file>